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drawings/drawing8.xml" ContentType="application/vnd.openxmlformats-officedocument.drawing+xml"/>
  <Override PartName="/xl/comments9.xml" ContentType="application/vnd.openxmlformats-officedocument.spreadsheetml.comments+xml"/>
  <Override PartName="/xl/drawings/drawing9.xml" ContentType="application/vnd.openxmlformats-officedocument.drawing+xml"/>
  <Override PartName="/xl/comments10.xml" ContentType="application/vnd.openxmlformats-officedocument.spreadsheetml.comments+xml"/>
  <Override PartName="/xl/drawings/drawing10.xml" ContentType="application/vnd.openxmlformats-officedocument.drawing+xml"/>
  <Override PartName="/xl/ctrlProps/ctrlProp3.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811"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guillaume/Downloads/Imperial/Inicio Financial/"/>
    </mc:Choice>
  </mc:AlternateContent>
  <xr:revisionPtr revIDLastSave="0" documentId="13_ncr:1_{FE7362E1-6EEE-A545-8D42-D34AD990F9D4}" xr6:coauthVersionLast="47" xr6:coauthVersionMax="47" xr10:uidLastSave="{00000000-0000-0000-0000-000000000000}"/>
  <bookViews>
    <workbookView xWindow="0" yWindow="500" windowWidth="28800" windowHeight="15840" tabRatio="848" activeTab="14" xr2:uid="{00000000-000D-0000-FFFF-FFFF00000000}"/>
  </bookViews>
  <sheets>
    <sheet name="IS" sheetId="23" state="hidden" r:id="rId1"/>
    <sheet name="BS" sheetId="2" state="hidden" r:id="rId2"/>
    <sheet name="CF" sheetId="3" state="hidden" r:id="rId3"/>
    <sheet name="RC" sheetId="4" state="hidden" r:id="rId4"/>
    <sheet name="SA" sheetId="11" state="hidden" r:id="rId5"/>
    <sheet name="Labels,Validation,Overrides" sheetId="16" state="hidden" r:id="rId6"/>
    <sheet name="AD" sheetId="26" state="hidden" r:id="rId7"/>
    <sheet name="Income Statement" sheetId="5" r:id="rId8"/>
    <sheet name="Balance Sheet" sheetId="6" r:id="rId9"/>
    <sheet name="Cash Flow" sheetId="8" r:id="rId10"/>
    <sheet name="Segments" sheetId="31" state="hidden" r:id="rId11"/>
    <sheet name="Industry" sheetId="30" state="hidden" r:id="rId12"/>
    <sheet name="Reconciliation" sheetId="10" r:id="rId13"/>
    <sheet name="SBC &amp; Amortization" sheetId="13" r:id="rId14"/>
    <sheet name="Ratios" sheetId="15" r:id="rId15"/>
    <sheet name="Seg_by_measure" sheetId="38" r:id="rId16"/>
    <sheet name="Seg_by_geo" sheetId="39" r:id="rId17"/>
    <sheet name="Data Check" sheetId="25" state="hidden" r:id="rId18"/>
    <sheet name="Custom" sheetId="21" state="veryHidden" r:id="rId19"/>
    <sheet name="segSettings" sheetId="35" state="hidden" r:id="rId20"/>
    <sheet name="segDataCheck" sheetId="33" state="hidden" r:id="rId21"/>
    <sheet name="SegData" sheetId="22" state="hidden" r:id="rId22"/>
    <sheet name="SG2" sheetId="34" state="hidden" r:id="rId23"/>
    <sheet name="SG" sheetId="28" state="hidden" r:id="rId24"/>
    <sheet name="RA" sheetId="14" state="hidden" r:id="rId25"/>
    <sheet name="Help" sheetId="37" state="hidden" r:id="rId26"/>
  </sheets>
  <externalReferences>
    <externalReference r:id="rId27"/>
  </externalReferences>
  <definedNames>
    <definedName name="ACC">'Income Statement'!$X$7</definedName>
    <definedName name="ACC_O">'Labels,Validation,Overrides'!$G$12</definedName>
    <definedName name="ADGridNames">AD!$A$1:$JR$1</definedName>
    <definedName name="ADGrids">AD!$A$2:$JR$202</definedName>
    <definedName name="ADJ">'Labels,Validation,Overrides'!$C$5</definedName>
    <definedName name="Adj_Switch">'Income Statement'!$R$7</definedName>
    <definedName name="BB_SEG_FIELD_NAMES">segDataCheck!$A$3</definedName>
    <definedName name="BB_SEG_FIELDS_ALL">segDataCheck!$B$3</definedName>
    <definedName name="BB_SEG_FORMULA_START">segDataCheck!$C$3</definedName>
    <definedName name="BB_SEG_GROUP_BY">Segments!$V$7</definedName>
    <definedName name="BB_SEG_IND_CHECK">OFFSET('Data Check'!$L$23,0,0,MAX(COUNTA('Data Check'!$E$23:$E$167),1),1)</definedName>
    <definedName name="BB_SEG_INDUSTRIES">OFFSET('Data Check'!$E$23,0,0,MAX(COUNTA('Data Check'!$E$23:$E$167),1),1)</definedName>
    <definedName name="BB_SEG_LEVEL">Segments!$R$8</definedName>
    <definedName name="BB_SEG_OUTPUT_START">Segments!$E$13</definedName>
    <definedName name="BB_SEG_OVERRIDE_VALUES">segSettings!$D$1:$D$9</definedName>
    <definedName name="BB_SEG_OVERRIDES">segSettings!$C$1:$C$9</definedName>
    <definedName name="BB_SEG_PERIODS">OFFSET(Segments!$L$10,0,0,1,NumPds)</definedName>
    <definedName name="BB_SEG_REQ_DATA_COUNT">segDataCheck!$G$1</definedName>
    <definedName name="BB_SEG_ROW_COUNT">segDataCheck!$D$3</definedName>
    <definedName name="BB_SEG_TYPE">Segments!$R$7</definedName>
    <definedName name="BestSegLabels">OFFSET('Labels,Validation,Overrides'!$B$21,0,MATCH(MAX('Labels,Validation,Overrides'!$B$20:$H$20,1),'Labels,Validation,Overrides'!$B$20:$H$20,0)-1,MAX('Labels,Validation,Overrides'!$B$20:$H$20,1),1)</definedName>
    <definedName name="BLPH1" localSheetId="18" hidden="1">'[1]Template (XFA)'!#REF!</definedName>
    <definedName name="BLPH1" localSheetId="11" hidden="1">'[1]Template (XFA)'!#REF!</definedName>
    <definedName name="BLPH1" localSheetId="10" hidden="1">'[1]Template (XFA)'!#REF!</definedName>
    <definedName name="BLPH1" hidden="1">'[1]Template (XFA)'!#REF!</definedName>
    <definedName name="BLPH2" localSheetId="18" hidden="1">#REF!</definedName>
    <definedName name="BLPH2" localSheetId="11" hidden="1">#REF!</definedName>
    <definedName name="BLPH2" localSheetId="10" hidden="1">#REF!</definedName>
    <definedName name="BLPH2" hidden="1">#REF!</definedName>
    <definedName name="BLPH3" localSheetId="18" hidden="1">#REF!</definedName>
    <definedName name="BLPH3" localSheetId="11" hidden="1">#REF!</definedName>
    <definedName name="BLPH3" localSheetId="10" hidden="1">#REF!</definedName>
    <definedName name="BLPH3" hidden="1">#REF!</definedName>
    <definedName name="BSDataStart">'Balance Sheet'!$L$13</definedName>
    <definedName name="BSFieldStart">'Balance Sheet'!$D$13</definedName>
    <definedName name="BSGridNames">BS!$A$1:$AK$1</definedName>
    <definedName name="BSGrids">BS!$A$2:$AK$109</definedName>
    <definedName name="BSPasteHeaders">'Balance Sheet'!$L$10</definedName>
    <definedName name="CFDataStart">'Cash Flow'!$L$13</definedName>
    <definedName name="CFFieldStart">'Cash Flow'!$D$13</definedName>
    <definedName name="CFGridNames">CF!$A$1:$AK$1</definedName>
    <definedName name="CFGrids">CF!$A$2:$AK$112</definedName>
    <definedName name="CFGridsName">CF!$A$1:$AK$1</definedName>
    <definedName name="CFPasteHeaders">'Cash Flow'!$L$10</definedName>
    <definedName name="CONS">'Labels,Validation,Overrides'!$I$5</definedName>
    <definedName name="CONS_O">'Labels,Validation,Overrides'!$C$12</definedName>
    <definedName name="CURR">'Income Statement'!$O$7</definedName>
    <definedName name="CURR_O">'Labels,Validation,Overrides'!$E$12</definedName>
    <definedName name="Custom_seg_fields">Custom!$AA$7:$AB$9</definedName>
    <definedName name="FormatRangeBS">'Balance Sheet'!$R$10:$R$11</definedName>
    <definedName name="FormatRangeCF">'Cash Flow'!$R$10:$R$11</definedName>
    <definedName name="FormatRangeCustom">Custom!$W$10:$W$11</definedName>
    <definedName name="FormatRangeIndustry">Industry!$V$10:$V$11</definedName>
    <definedName name="FormatRangeIS">'Income Statement'!$R$10:$R$11</definedName>
    <definedName name="FormatRangeRA">Ratios!$R$10:$R$11</definedName>
    <definedName name="FormatRangeRC">Reconciliation!$R$10:$R$11</definedName>
    <definedName name="FormatRangeSBC">'SBC &amp; Amortization'!$R$10:$R$11</definedName>
    <definedName name="FormatRangeSeg">Segments!$R$10:$R$11</definedName>
    <definedName name="HideEmptyFields">'Income Statement'!$L$7</definedName>
    <definedName name="HLPBRD_IB">Help!$D$110:$R$113</definedName>
    <definedName name="HLPBRD_IR">Help!$S$10:$T$109</definedName>
    <definedName name="HLPBRD_OBR">Help!$U$114:$X$122</definedName>
    <definedName name="IDPasteHeaders">Industry!$P$10</definedName>
    <definedName name="Indicator">'Labels,Validation,Overrides'!$B$15</definedName>
    <definedName name="Industry_Table_header">IF(SUM('Data Check'!$AL$41:$AL$48)&gt;0,"Additional Data","No Data Available")</definedName>
    <definedName name="ISDataStart">'Income Statement'!$L$13</definedName>
    <definedName name="ISFieldStart">'Income Statement'!$D$13</definedName>
    <definedName name="ISGridNames">IS!$A$1:$BU$1</definedName>
    <definedName name="ISGrids">IS!$A$2:$BU$134</definedName>
    <definedName name="ISPasteHeaders">'Income Statement'!$L$11</definedName>
    <definedName name="NAME">'Income Statement'!$F$8</definedName>
    <definedName name="NumPds">'Income Statement'!$R$8</definedName>
    <definedName name="OPTOV">'Labels,Validation,Overrides'!$C$1</definedName>
    <definedName name="Passed_Addl">'Data Check'!$OT$23:$OX$372</definedName>
    <definedName name="Passed_Segments">'Data Check'!$OM$23:$OQ$73</definedName>
    <definedName name="PER">'Labels,Validation,Overrides'!$F$5</definedName>
    <definedName name="PERD">'Income Statement'!$O$8</definedName>
    <definedName name="POrder">'Income Statement'!$T$8</definedName>
    <definedName name="RADataStart">Ratios!$L$13</definedName>
    <definedName name="RAFieldStart">Ratios!$D$13</definedName>
    <definedName name="RAGridNames">RA!$A$1:$Y$1</definedName>
    <definedName name="RAGrids">RA!$A$2:$Y$25</definedName>
    <definedName name="RAPasteHeaders">Ratios!$L$10</definedName>
    <definedName name="RCDataStart">Reconciliation!$L$13</definedName>
    <definedName name="RCFieldStart">Reconciliation!$D$13</definedName>
    <definedName name="RCGridNames">'RC'!$A$1:$Y$1</definedName>
    <definedName name="RCGrids">'RC'!$A$2:$Y$100</definedName>
    <definedName name="RCPasteHeaders">Reconciliation!$L$10</definedName>
    <definedName name="RGT_CLK" localSheetId="7">'Income Statement'!$E$13:$G$13</definedName>
    <definedName name="RGT_CLK2" localSheetId="8">'Balance Sheet'!$E$13:$G$13</definedName>
    <definedName name="RGT_CLK3" localSheetId="9">'Cash Flow'!$E$13:$G$13</definedName>
    <definedName name="RGT_CLK4" localSheetId="12">Reconciliation!$E$13:$G$13</definedName>
    <definedName name="RGT_CLK5" localSheetId="13">'SBC &amp; Amortization'!$E$13:$G$13</definedName>
    <definedName name="RGT_CLK6" localSheetId="14">Ratios!$E$13:$G$13</definedName>
    <definedName name="RGT_CLK7" localSheetId="18">Custom!$J$20:$L$20</definedName>
    <definedName name="RGT_CLK7">Industry!$I$13:$K$13</definedName>
    <definedName name="SADataStart">'SBC &amp; Amortization'!$L$13</definedName>
    <definedName name="SAFieldStart">'SBC &amp; Amortization'!$D$13</definedName>
    <definedName name="SAGridNames">SA!$A$1:$Y$1</definedName>
    <definedName name="SAGrids">SA!$A$2:$Y$150</definedName>
    <definedName name="SAPasteHeaders">'SBC &amp; Amortization'!$L$10</definedName>
    <definedName name="Sec_Formula_Indicator">1</definedName>
    <definedName name="SG_Fields_available">OFFSET(Custom!$G$7,0,0,COUNTIF(Custom!$E$7:$E$21,"&gt;0"),1)</definedName>
    <definedName name="SGGridNames">SG!$A$1:$EG$1</definedName>
    <definedName name="SGGrids">SG!$A$2:$EG$201</definedName>
    <definedName name="SGPasteHeaders">Segments!$L$10</definedName>
    <definedName name="StartPoint">'Income Statement'!$L$12</definedName>
    <definedName name="TK">'Income Statement'!$F$7</definedName>
    <definedName name="TKR">'Income Statement'!$F$7&amp;" Equity"</definedName>
    <definedName name="x" hidden="1">'[1]Template (XFA)'!#REF!</definedName>
    <definedName name="xx" localSheetId="10" hidden="1">#REF!</definedName>
    <definedName name="xx" hidden="1">#REF!</definedName>
    <definedName name="xxxx" localSheetId="10" hidden="1">#REF!</definedName>
    <definedName name="xxxx" hidden="1">#REF!</definedName>
    <definedName name="xxxxx" localSheetId="10" hidden="1">'[1]Template (XFA)'!#REF!</definedName>
    <definedName name="xxxxx" hidden="1">'[1]Template (XFA)'!#REF!</definedName>
    <definedName name="yy" hidden="1">#REF!</definedName>
    <definedName name="zzz" hidden="1">#REF!</definedName>
  </definedNames>
  <calcPr calcId="191029" iterateDelta="9.999999999999445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25" l="1"/>
  <c r="D8" i="25"/>
  <c r="E8" i="25"/>
  <c r="P27" i="15"/>
  <c r="P26" i="15"/>
  <c r="P32" i="15"/>
  <c r="P16" i="15"/>
  <c r="P15" i="15"/>
  <c r="P31" i="15"/>
  <c r="P23" i="15"/>
  <c r="P22" i="15"/>
  <c r="P24" i="15"/>
  <c r="P14" i="15"/>
  <c r="P25" i="15"/>
  <c r="P17" i="15"/>
  <c r="P21" i="15"/>
  <c r="P20" i="15"/>
  <c r="P30" i="15"/>
  <c r="Q10" i="21"/>
  <c r="E12" i="25"/>
  <c r="D12" i="25"/>
  <c r="C12" i="25"/>
  <c r="N22" i="15"/>
  <c r="N15" i="15"/>
  <c r="N27" i="15"/>
  <c r="N17" i="15"/>
  <c r="N14" i="15"/>
  <c r="N31" i="15"/>
  <c r="N24" i="15"/>
  <c r="N23" i="15"/>
  <c r="N25" i="15"/>
  <c r="N16" i="15"/>
  <c r="N32" i="15"/>
  <c r="N26" i="15"/>
  <c r="N30" i="15"/>
  <c r="N21" i="15"/>
  <c r="N20" i="15"/>
  <c r="D14" i="25"/>
  <c r="C14" i="25"/>
  <c r="E14" i="25"/>
  <c r="Q30" i="15"/>
  <c r="Q16" i="15"/>
  <c r="Q15" i="15"/>
  <c r="Q31" i="15"/>
  <c r="Q21" i="15"/>
  <c r="Q22" i="15"/>
  <c r="Q23" i="15"/>
  <c r="Q20" i="15"/>
  <c r="Q14" i="15"/>
  <c r="Q17" i="15"/>
  <c r="L22" i="15"/>
  <c r="Q32" i="15"/>
  <c r="L24" i="15"/>
  <c r="Q24" i="15"/>
  <c r="L25" i="15"/>
  <c r="L16" i="15"/>
  <c r="Q25" i="15"/>
  <c r="L20" i="15"/>
  <c r="L27" i="15"/>
  <c r="Q27" i="15"/>
  <c r="L26" i="15"/>
  <c r="L17" i="15"/>
  <c r="Q26" i="15"/>
  <c r="L15" i="15"/>
  <c r="L21" i="15"/>
  <c r="L14" i="15"/>
  <c r="L32" i="15"/>
  <c r="L30" i="15"/>
  <c r="L31" i="15"/>
  <c r="L23" i="15"/>
  <c r="F12" i="15"/>
  <c r="B15" i="16"/>
  <c r="D10" i="25"/>
  <c r="C10" i="25"/>
  <c r="E10" i="25"/>
  <c r="M17" i="15"/>
  <c r="M25" i="15"/>
  <c r="M16" i="15"/>
  <c r="M21" i="15"/>
  <c r="M32" i="15"/>
  <c r="M26" i="15"/>
  <c r="M23" i="15"/>
  <c r="M30" i="15"/>
  <c r="M14" i="15"/>
  <c r="M20" i="15"/>
  <c r="M27" i="15"/>
  <c r="M22" i="15"/>
  <c r="M24" i="15"/>
  <c r="M15" i="15"/>
  <c r="M31" i="15"/>
  <c r="O15" i="15"/>
  <c r="O30" i="15"/>
  <c r="O21" i="15"/>
  <c r="O27" i="15"/>
  <c r="O32" i="15"/>
  <c r="O14" i="15"/>
  <c r="O26" i="15"/>
  <c r="O22" i="15"/>
  <c r="O24" i="15"/>
  <c r="O17" i="15"/>
  <c r="O25" i="15"/>
  <c r="O31" i="15"/>
  <c r="O20" i="15"/>
  <c r="O16" i="15"/>
  <c r="O23" i="15"/>
  <c r="S20" i="15"/>
  <c r="S24" i="15"/>
  <c r="S17" i="15"/>
  <c r="S16" i="15"/>
  <c r="S32" i="15"/>
  <c r="S23" i="15"/>
  <c r="S22" i="15"/>
  <c r="S27" i="15"/>
  <c r="S31" i="15"/>
  <c r="S26" i="15"/>
  <c r="S21" i="15"/>
  <c r="S25" i="15"/>
  <c r="S14" i="15"/>
  <c r="S15" i="15"/>
  <c r="S30" i="15"/>
  <c r="R32" i="15"/>
  <c r="R27" i="15"/>
  <c r="R23" i="15"/>
  <c r="R17" i="15"/>
  <c r="R20" i="15"/>
  <c r="R22" i="15"/>
  <c r="R25" i="15"/>
  <c r="R21" i="15"/>
  <c r="R31" i="15"/>
  <c r="R24" i="15"/>
  <c r="R14" i="15"/>
  <c r="R30" i="15"/>
  <c r="R26" i="15"/>
  <c r="R16" i="15"/>
  <c r="R15" i="15"/>
  <c r="C7" i="25"/>
  <c r="D7" i="25"/>
  <c r="E7" i="25"/>
  <c r="D13" i="25"/>
  <c r="E13" i="25"/>
  <c r="C13" i="25"/>
  <c r="D11" i="25"/>
  <c r="E11" i="25"/>
  <c r="E9" i="25"/>
  <c r="C11" i="25"/>
  <c r="C9" i="25"/>
  <c r="D9" i="25"/>
  <c r="M12" i="15"/>
  <c r="N12" i="15"/>
  <c r="O12" i="15"/>
  <c r="P12" i="15"/>
  <c r="Q12" i="15"/>
  <c r="R12" i="15"/>
  <c r="S12" i="15"/>
  <c r="M11" i="15"/>
  <c r="N11" i="15"/>
  <c r="O11" i="15"/>
  <c r="P11" i="15"/>
  <c r="Q11" i="15"/>
  <c r="R11" i="15"/>
  <c r="S11" i="15"/>
  <c r="M10" i="15"/>
  <c r="N10" i="15"/>
  <c r="O10" i="15"/>
  <c r="P10" i="15"/>
  <c r="Q10" i="15"/>
  <c r="R10" i="15"/>
  <c r="S10" i="15"/>
  <c r="L13" i="15"/>
  <c r="M13" i="15"/>
  <c r="N13" i="15"/>
  <c r="O13" i="15"/>
  <c r="P13" i="15"/>
  <c r="Q13" i="15"/>
  <c r="R13" i="15"/>
  <c r="S13" i="15"/>
  <c r="L18" i="15"/>
  <c r="M18" i="15"/>
  <c r="N18" i="15"/>
  <c r="O18" i="15"/>
  <c r="P18" i="15"/>
  <c r="Q18" i="15"/>
  <c r="R18" i="15"/>
  <c r="S18" i="15"/>
  <c r="L19" i="15"/>
  <c r="M19" i="15"/>
  <c r="N19" i="15"/>
  <c r="O19" i="15"/>
  <c r="P19" i="15"/>
  <c r="Q19" i="15"/>
  <c r="R19" i="15"/>
  <c r="S19" i="15"/>
  <c r="L28" i="15"/>
  <c r="M28" i="15"/>
  <c r="N28" i="15"/>
  <c r="O28" i="15"/>
  <c r="P28" i="15"/>
  <c r="Q28" i="15"/>
  <c r="R28" i="15"/>
  <c r="S28" i="15"/>
  <c r="L29" i="15"/>
  <c r="M29" i="15"/>
  <c r="N29" i="15"/>
  <c r="O29" i="15"/>
  <c r="P29" i="15"/>
  <c r="Q29" i="15"/>
  <c r="R29" i="15"/>
  <c r="S29" i="15"/>
  <c r="Q12" i="30"/>
  <c r="R12" i="30"/>
  <c r="S12" i="30"/>
  <c r="T12" i="30"/>
  <c r="U12" i="30"/>
  <c r="V12" i="30"/>
  <c r="W12" i="30"/>
  <c r="Q11" i="30"/>
  <c r="R11" i="30"/>
  <c r="S11" i="30"/>
  <c r="T11" i="30"/>
  <c r="U11" i="30"/>
  <c r="V11" i="30"/>
  <c r="W11" i="30"/>
  <c r="M12" i="31"/>
  <c r="N12" i="31"/>
  <c r="O12" i="31"/>
  <c r="P12" i="31"/>
  <c r="Q12" i="31"/>
  <c r="R12" i="31"/>
  <c r="S12" i="31"/>
  <c r="M11" i="31"/>
  <c r="N11" i="31"/>
  <c r="O11" i="31"/>
  <c r="P11" i="31"/>
  <c r="Q11" i="31"/>
  <c r="R11" i="31"/>
  <c r="S11" i="31"/>
  <c r="V10" i="30"/>
  <c r="W10" i="30"/>
  <c r="U10" i="30"/>
  <c r="S10" i="30"/>
  <c r="Q10" i="30"/>
  <c r="R10" i="30"/>
  <c r="T10" i="30"/>
  <c r="Q10" i="31"/>
  <c r="R10" i="31"/>
  <c r="P10" i="31"/>
  <c r="S10" i="31"/>
  <c r="M10" i="31"/>
  <c r="N10" i="31"/>
  <c r="O10" i="31"/>
  <c r="C3" i="33"/>
  <c r="L46" i="25" l="1"/>
  <c r="U141" i="25"/>
  <c r="G12" i="16"/>
  <c r="E12" i="16"/>
  <c r="X25" i="14" l="1"/>
  <c r="T25" i="14"/>
  <c r="P25" i="14"/>
  <c r="L25" i="14"/>
  <c r="H25" i="14"/>
  <c r="D25" i="14"/>
  <c r="X24" i="14"/>
  <c r="T24" i="14"/>
  <c r="P24" i="14"/>
  <c r="L24" i="14"/>
  <c r="H24" i="14"/>
  <c r="D24" i="14"/>
  <c r="X23" i="14"/>
  <c r="T23" i="14"/>
  <c r="P23" i="14"/>
  <c r="L23" i="14"/>
  <c r="H23" i="14"/>
  <c r="D23" i="14"/>
  <c r="X22" i="14"/>
  <c r="T22" i="14"/>
  <c r="P22" i="14"/>
  <c r="L22" i="14"/>
  <c r="H22" i="14"/>
  <c r="D22" i="14"/>
  <c r="X21" i="14"/>
  <c r="T21" i="14"/>
  <c r="P21" i="14"/>
  <c r="L21" i="14"/>
  <c r="H21" i="14"/>
  <c r="D21" i="14"/>
  <c r="X20" i="14"/>
  <c r="T20" i="14"/>
  <c r="P20" i="14"/>
  <c r="L20" i="14"/>
  <c r="H20" i="14"/>
  <c r="D20" i="14"/>
  <c r="X19" i="14"/>
  <c r="T19" i="14"/>
  <c r="P19" i="14"/>
  <c r="L19" i="14"/>
  <c r="H19" i="14"/>
  <c r="D19" i="14"/>
  <c r="X18" i="14"/>
  <c r="T18" i="14"/>
  <c r="P18" i="14"/>
  <c r="L18" i="14"/>
  <c r="H18" i="14"/>
  <c r="D18" i="14"/>
  <c r="X17" i="14"/>
  <c r="T17" i="14"/>
  <c r="P17" i="14"/>
  <c r="L17" i="14"/>
  <c r="H17" i="14"/>
  <c r="D17" i="14"/>
  <c r="X16" i="14"/>
  <c r="T16" i="14"/>
  <c r="P16" i="14"/>
  <c r="L16" i="14"/>
  <c r="H16" i="14"/>
  <c r="D16" i="14"/>
  <c r="X15" i="14"/>
  <c r="T15" i="14"/>
  <c r="P15" i="14"/>
  <c r="L15" i="14"/>
  <c r="H15" i="14"/>
  <c r="D15" i="14"/>
  <c r="X14" i="14"/>
  <c r="T14" i="14"/>
  <c r="P14" i="14"/>
  <c r="L14" i="14"/>
  <c r="H14" i="14"/>
  <c r="D14" i="14"/>
  <c r="X13" i="14"/>
  <c r="T13" i="14"/>
  <c r="P13" i="14"/>
  <c r="L13" i="14"/>
  <c r="H13" i="14"/>
  <c r="D13" i="14"/>
  <c r="X12" i="14"/>
  <c r="T12" i="14"/>
  <c r="P12" i="14"/>
  <c r="L12" i="14"/>
  <c r="H12" i="14"/>
  <c r="D12" i="14"/>
  <c r="X11" i="14"/>
  <c r="T11" i="14"/>
  <c r="P11" i="14"/>
  <c r="L11" i="14"/>
  <c r="H11" i="14"/>
  <c r="D11" i="14"/>
  <c r="X10" i="14"/>
  <c r="T10" i="14"/>
  <c r="P10" i="14"/>
  <c r="L10" i="14"/>
  <c r="H10" i="14"/>
  <c r="D10" i="14"/>
  <c r="X9" i="14"/>
  <c r="T9" i="14"/>
  <c r="P9" i="14"/>
  <c r="L9" i="14"/>
  <c r="H9" i="14"/>
  <c r="D9" i="14"/>
  <c r="X8" i="14"/>
  <c r="T8" i="14"/>
  <c r="P8" i="14"/>
  <c r="L8" i="14"/>
  <c r="H8" i="14"/>
  <c r="D8" i="14"/>
  <c r="X7" i="14"/>
  <c r="T7" i="14"/>
  <c r="P7" i="14"/>
  <c r="L7" i="14"/>
  <c r="H7" i="14"/>
  <c r="D7" i="14"/>
  <c r="X6" i="14"/>
  <c r="T6" i="14"/>
  <c r="P6" i="14"/>
  <c r="L6" i="14"/>
  <c r="H6" i="14"/>
  <c r="D6" i="14"/>
  <c r="X5" i="14"/>
  <c r="T5" i="14"/>
  <c r="P5" i="14"/>
  <c r="L5" i="14"/>
  <c r="H5" i="14"/>
  <c r="D5" i="14"/>
  <c r="X4" i="14"/>
  <c r="T4" i="14"/>
  <c r="P4" i="14"/>
  <c r="L4" i="14"/>
  <c r="H4" i="14"/>
  <c r="D4" i="14"/>
  <c r="X3" i="14"/>
  <c r="T3" i="14"/>
  <c r="P3" i="14"/>
  <c r="L3" i="14"/>
  <c r="H3" i="14"/>
  <c r="D3" i="14"/>
  <c r="X2" i="14"/>
  <c r="T2" i="14"/>
  <c r="P2" i="14"/>
  <c r="L2" i="14"/>
  <c r="H2" i="14"/>
  <c r="D2" i="14"/>
  <c r="U9" i="14"/>
  <c r="Y7" i="14"/>
  <c r="M13" i="14"/>
  <c r="E18" i="14"/>
  <c r="Q4" i="14"/>
  <c r="U22" i="14"/>
  <c r="I13" i="14"/>
  <c r="I6" i="14"/>
  <c r="M22" i="14"/>
  <c r="E16" i="14"/>
  <c r="M19" i="14"/>
  <c r="Y10" i="14"/>
  <c r="M6" i="14"/>
  <c r="Y19" i="14"/>
  <c r="I17" i="14"/>
  <c r="U18" i="14"/>
  <c r="Y20" i="14"/>
  <c r="U13" i="14"/>
  <c r="M17" i="14"/>
  <c r="Y17" i="14"/>
  <c r="U15" i="14"/>
  <c r="E11" i="14"/>
  <c r="U8" i="14"/>
  <c r="U24" i="14"/>
  <c r="U3" i="14"/>
  <c r="Y22" i="14"/>
  <c r="Y24" i="14"/>
  <c r="Y12" i="14"/>
  <c r="Q22" i="14"/>
  <c r="E24" i="14"/>
  <c r="Y9" i="14"/>
  <c r="U19" i="14"/>
  <c r="Y13" i="14"/>
  <c r="Q17" i="14"/>
  <c r="I18" i="14"/>
  <c r="Q7" i="14"/>
  <c r="I22" i="14"/>
  <c r="M3" i="14"/>
  <c r="E5" i="14"/>
  <c r="Y18" i="14"/>
  <c r="Q5" i="14"/>
  <c r="E3" i="14"/>
  <c r="E7" i="14"/>
  <c r="U21" i="14"/>
  <c r="E4" i="14"/>
  <c r="U10" i="14"/>
  <c r="Q3" i="14"/>
  <c r="Q16" i="14"/>
  <c r="Y23" i="14"/>
  <c r="E8" i="14"/>
  <c r="M2" i="14"/>
  <c r="M12" i="14"/>
  <c r="M16" i="14"/>
  <c r="E21" i="14"/>
  <c r="Q14" i="14"/>
  <c r="I10" i="14"/>
  <c r="Q2" i="14"/>
  <c r="U7" i="14"/>
  <c r="M8" i="14"/>
  <c r="M25" i="14"/>
  <c r="M5" i="14"/>
  <c r="Q8" i="14"/>
  <c r="Y6" i="14"/>
  <c r="M23" i="14"/>
  <c r="M4" i="14"/>
  <c r="M14" i="14"/>
  <c r="E19" i="14"/>
  <c r="Y8" i="14"/>
  <c r="I3" i="14"/>
  <c r="I4" i="14"/>
  <c r="Q10" i="14"/>
  <c r="Q21" i="14"/>
  <c r="E17" i="14"/>
  <c r="M21" i="14"/>
  <c r="Q12" i="14"/>
  <c r="Y4" i="14"/>
  <c r="E20" i="14"/>
  <c r="Q11" i="14"/>
  <c r="M20" i="14"/>
  <c r="E14" i="14"/>
  <c r="Q13" i="14"/>
  <c r="I7" i="14"/>
  <c r="U20" i="14"/>
  <c r="Y15" i="14"/>
  <c r="M7" i="14"/>
  <c r="E25" i="14"/>
  <c r="I23" i="14"/>
  <c r="Q25" i="14"/>
  <c r="I16" i="14"/>
  <c r="Y2" i="14"/>
  <c r="I9" i="14"/>
  <c r="U4" i="14"/>
  <c r="E15" i="14"/>
  <c r="Y3" i="14"/>
  <c r="I2" i="14"/>
  <c r="U23" i="14"/>
  <c r="E9" i="14"/>
  <c r="M18" i="14"/>
  <c r="Q20" i="14"/>
  <c r="I15" i="14"/>
  <c r="Y16" i="14"/>
  <c r="I24" i="14"/>
  <c r="M24" i="14"/>
  <c r="M10" i="14"/>
  <c r="M11" i="14"/>
  <c r="U12" i="14"/>
  <c r="I8" i="14"/>
  <c r="Q18" i="14"/>
  <c r="U16" i="14"/>
  <c r="U6" i="14"/>
  <c r="E23" i="14"/>
  <c r="I25" i="14"/>
  <c r="Y14" i="14"/>
  <c r="Q9" i="14"/>
  <c r="I19" i="14"/>
  <c r="I5" i="14"/>
  <c r="I11" i="14"/>
  <c r="I14" i="14"/>
  <c r="U17" i="14"/>
  <c r="E12" i="14"/>
  <c r="Y25" i="14"/>
  <c r="M15" i="14"/>
  <c r="Y5" i="14"/>
  <c r="Y11" i="14"/>
  <c r="Q15" i="14"/>
  <c r="Q23" i="14"/>
  <c r="I21" i="14"/>
  <c r="E13" i="14"/>
  <c r="E6" i="14"/>
  <c r="E22" i="14"/>
  <c r="E10" i="14"/>
  <c r="U5" i="14"/>
  <c r="Q24" i="14"/>
  <c r="U2" i="14"/>
  <c r="M9" i="14"/>
  <c r="Q6" i="14"/>
  <c r="Q19" i="14"/>
  <c r="I12" i="14"/>
  <c r="E2" i="14"/>
  <c r="U25" i="14"/>
  <c r="U11" i="14"/>
  <c r="U14" i="14"/>
  <c r="I20" i="14"/>
  <c r="Y21" i="14"/>
  <c r="D3" i="33" l="1" a="1"/>
  <c r="D3" i="33" s="1"/>
  <c r="G2" i="33"/>
  <c r="G1" i="33" s="1"/>
  <c r="D6" i="35"/>
  <c r="D5" i="35"/>
  <c r="D4" i="35"/>
  <c r="D3" i="35"/>
  <c r="D2" i="35"/>
  <c r="BD115" i="21"/>
  <c r="BC115" i="21"/>
  <c r="BB115" i="21"/>
  <c r="BA115" i="21"/>
  <c r="AZ115" i="21"/>
  <c r="AY115" i="21"/>
  <c r="AX115" i="21"/>
  <c r="AW115" i="21"/>
  <c r="AV115" i="21"/>
  <c r="AU115" i="21"/>
  <c r="AT115" i="21"/>
  <c r="AS115" i="21"/>
  <c r="AR115" i="21"/>
  <c r="AQ115" i="21"/>
  <c r="AP115" i="21"/>
  <c r="AO115" i="21"/>
  <c r="AN115" i="21"/>
  <c r="AM115" i="21"/>
  <c r="AL115" i="21"/>
  <c r="AK115" i="21"/>
  <c r="AJ115" i="21"/>
  <c r="AI115" i="21"/>
  <c r="AH115" i="21"/>
  <c r="AG115" i="21"/>
  <c r="AF115" i="21"/>
  <c r="AE115" i="21"/>
  <c r="AD115" i="21"/>
  <c r="AC115" i="21"/>
  <c r="AB115" i="21"/>
  <c r="AA115" i="21"/>
  <c r="Z115" i="21"/>
  <c r="Y115" i="21"/>
  <c r="X115" i="21"/>
  <c r="W115" i="21"/>
  <c r="V115" i="21"/>
  <c r="U115" i="21"/>
  <c r="T115" i="21"/>
  <c r="S115" i="21"/>
  <c r="R115" i="21"/>
  <c r="Q115" i="21"/>
  <c r="BD114" i="21"/>
  <c r="BC114" i="21"/>
  <c r="BB114" i="21"/>
  <c r="BA114" i="21"/>
  <c r="AZ114" i="21"/>
  <c r="AY114" i="21"/>
  <c r="AX114" i="21"/>
  <c r="AW114" i="21"/>
  <c r="AV114" i="21"/>
  <c r="AU114" i="21"/>
  <c r="AT114" i="21"/>
  <c r="AS114" i="21"/>
  <c r="AR114" i="21"/>
  <c r="AQ114" i="21"/>
  <c r="AP114" i="21"/>
  <c r="AO114" i="21"/>
  <c r="AN114" i="21"/>
  <c r="AM114" i="21"/>
  <c r="AL114" i="21"/>
  <c r="AK114" i="21"/>
  <c r="AJ114" i="21"/>
  <c r="AI114" i="21"/>
  <c r="AH114" i="21"/>
  <c r="AG114" i="21"/>
  <c r="AF114" i="21"/>
  <c r="AE114" i="21"/>
  <c r="AD114" i="21"/>
  <c r="AC114" i="21"/>
  <c r="AB114" i="21"/>
  <c r="AA114" i="21"/>
  <c r="Z114" i="21"/>
  <c r="Y114" i="21"/>
  <c r="X114" i="21"/>
  <c r="W114" i="21"/>
  <c r="V114" i="21"/>
  <c r="U114" i="21"/>
  <c r="T114" i="21"/>
  <c r="S114" i="21"/>
  <c r="R114" i="21"/>
  <c r="Q114" i="21"/>
  <c r="BD113" i="21"/>
  <c r="BC113" i="21"/>
  <c r="BB113" i="21"/>
  <c r="BA113" i="21"/>
  <c r="AZ113" i="21"/>
  <c r="AY113" i="21"/>
  <c r="AX113" i="21"/>
  <c r="AW113" i="21"/>
  <c r="AV113" i="21"/>
  <c r="AU113" i="21"/>
  <c r="AT113" i="21"/>
  <c r="AS113" i="21"/>
  <c r="AR113" i="21"/>
  <c r="AQ113" i="21"/>
  <c r="AP113" i="21"/>
  <c r="AO113" i="21"/>
  <c r="AN113" i="21"/>
  <c r="AM113" i="21"/>
  <c r="AL113" i="21"/>
  <c r="AK113" i="21"/>
  <c r="AJ113" i="21"/>
  <c r="AI113" i="21"/>
  <c r="AH113" i="21"/>
  <c r="AG113" i="21"/>
  <c r="AF113" i="21"/>
  <c r="AE113" i="21"/>
  <c r="AD113" i="21"/>
  <c r="AC113" i="21"/>
  <c r="AB113" i="21"/>
  <c r="AA113" i="21"/>
  <c r="Z113" i="21"/>
  <c r="Y113" i="21"/>
  <c r="X113" i="21"/>
  <c r="W113" i="21"/>
  <c r="V113" i="21"/>
  <c r="U113" i="21"/>
  <c r="T113" i="21"/>
  <c r="S113" i="21"/>
  <c r="R113" i="21"/>
  <c r="Q113" i="21"/>
  <c r="BD112" i="21"/>
  <c r="BC112" i="21"/>
  <c r="BB112" i="21"/>
  <c r="BA112" i="21"/>
  <c r="AZ112" i="21"/>
  <c r="AY112" i="21"/>
  <c r="AX112" i="21"/>
  <c r="AW112" i="21"/>
  <c r="AV112" i="21"/>
  <c r="AU112" i="21"/>
  <c r="AT112" i="21"/>
  <c r="AS112" i="21"/>
  <c r="AR112" i="21"/>
  <c r="AQ112" i="21"/>
  <c r="AP112" i="21"/>
  <c r="AO112" i="21"/>
  <c r="AN112" i="21"/>
  <c r="AM112" i="21"/>
  <c r="AL112" i="21"/>
  <c r="AK112" i="21"/>
  <c r="AJ112" i="21"/>
  <c r="AI112" i="21"/>
  <c r="AH112" i="21"/>
  <c r="AG112" i="21"/>
  <c r="AF112" i="21"/>
  <c r="AE112" i="21"/>
  <c r="AD112" i="21"/>
  <c r="AC112" i="21"/>
  <c r="AB112" i="21"/>
  <c r="AA112" i="21"/>
  <c r="Z112" i="21"/>
  <c r="Y112" i="21"/>
  <c r="X112" i="21"/>
  <c r="W112" i="21"/>
  <c r="V112" i="21"/>
  <c r="U112" i="21"/>
  <c r="T112" i="21"/>
  <c r="S112" i="21"/>
  <c r="R112" i="21"/>
  <c r="Q112" i="21"/>
  <c r="BD111" i="21"/>
  <c r="BC111" i="21"/>
  <c r="BB111" i="21"/>
  <c r="BA111" i="21"/>
  <c r="AZ111" i="21"/>
  <c r="AY111" i="21"/>
  <c r="AX111" i="21"/>
  <c r="AW111" i="21"/>
  <c r="AV111" i="21"/>
  <c r="AU111" i="21"/>
  <c r="AT111" i="21"/>
  <c r="AS111" i="21"/>
  <c r="AR111" i="21"/>
  <c r="AQ111" i="21"/>
  <c r="AP111" i="21"/>
  <c r="AO111" i="21"/>
  <c r="AN111" i="21"/>
  <c r="AM111" i="21"/>
  <c r="AL111" i="21"/>
  <c r="AK111" i="21"/>
  <c r="AJ111" i="21"/>
  <c r="AI111" i="21"/>
  <c r="AH111" i="21"/>
  <c r="AG111" i="21"/>
  <c r="AF111" i="21"/>
  <c r="AE111" i="21"/>
  <c r="AD111" i="21"/>
  <c r="AC111" i="21"/>
  <c r="AB111" i="21"/>
  <c r="AA111" i="21"/>
  <c r="Z111" i="21"/>
  <c r="Y111" i="21"/>
  <c r="X111" i="21"/>
  <c r="W111" i="21"/>
  <c r="V111" i="21"/>
  <c r="U111" i="21"/>
  <c r="T111" i="21"/>
  <c r="S111" i="21"/>
  <c r="R111" i="21"/>
  <c r="Q111" i="21"/>
  <c r="BD110" i="21"/>
  <c r="BC110" i="21"/>
  <c r="BB110" i="21"/>
  <c r="BA110" i="21"/>
  <c r="AZ110" i="21"/>
  <c r="AY110" i="21"/>
  <c r="AX110" i="21"/>
  <c r="AW110" i="21"/>
  <c r="AV110" i="21"/>
  <c r="AU110" i="21"/>
  <c r="AT110" i="21"/>
  <c r="AS110" i="21"/>
  <c r="AR110" i="21"/>
  <c r="AQ110" i="21"/>
  <c r="AP110" i="21"/>
  <c r="AO110" i="21"/>
  <c r="AN110" i="21"/>
  <c r="AM110" i="21"/>
  <c r="AL110" i="21"/>
  <c r="AK110" i="21"/>
  <c r="AJ110" i="21"/>
  <c r="AI110" i="21"/>
  <c r="AH110" i="21"/>
  <c r="AG110" i="21"/>
  <c r="AF110" i="21"/>
  <c r="AE110" i="21"/>
  <c r="AD110" i="21"/>
  <c r="AC110" i="21"/>
  <c r="AB110" i="21"/>
  <c r="AA110" i="21"/>
  <c r="Z110" i="21"/>
  <c r="Y110" i="21"/>
  <c r="X110" i="21"/>
  <c r="W110" i="21"/>
  <c r="V110" i="21"/>
  <c r="U110" i="21"/>
  <c r="T110" i="21"/>
  <c r="S110" i="21"/>
  <c r="R110" i="21"/>
  <c r="Q110" i="21"/>
  <c r="BD109" i="21"/>
  <c r="BC109" i="21"/>
  <c r="BB109" i="21"/>
  <c r="BA109" i="21"/>
  <c r="AZ109" i="21"/>
  <c r="AY109" i="21"/>
  <c r="AX109" i="21"/>
  <c r="AW109" i="21"/>
  <c r="AV109" i="21"/>
  <c r="AU109" i="21"/>
  <c r="AT109" i="21"/>
  <c r="AS109" i="21"/>
  <c r="AR109" i="21"/>
  <c r="AQ109" i="21"/>
  <c r="AP109" i="21"/>
  <c r="AO109" i="21"/>
  <c r="AN109" i="21"/>
  <c r="AM109" i="21"/>
  <c r="AL109" i="21"/>
  <c r="AK109" i="21"/>
  <c r="AJ109" i="21"/>
  <c r="AI109" i="21"/>
  <c r="AH109" i="21"/>
  <c r="AG109" i="21"/>
  <c r="AF109" i="21"/>
  <c r="AE109" i="21"/>
  <c r="AD109" i="21"/>
  <c r="AC109" i="21"/>
  <c r="AB109" i="21"/>
  <c r="AA109" i="21"/>
  <c r="Z109" i="21"/>
  <c r="Y109" i="21"/>
  <c r="X109" i="21"/>
  <c r="W109" i="21"/>
  <c r="V109" i="21"/>
  <c r="U109" i="21"/>
  <c r="T109" i="21"/>
  <c r="S109" i="21"/>
  <c r="R109" i="21"/>
  <c r="Q109" i="21"/>
  <c r="BD108" i="21"/>
  <c r="BC108" i="21"/>
  <c r="BB108" i="21"/>
  <c r="BA108" i="21"/>
  <c r="AZ108" i="21"/>
  <c r="AY108" i="21"/>
  <c r="AX108" i="21"/>
  <c r="AW108" i="21"/>
  <c r="AV108" i="21"/>
  <c r="AU108" i="21"/>
  <c r="AT108" i="21"/>
  <c r="AS108" i="21"/>
  <c r="AR108" i="21"/>
  <c r="AQ108" i="21"/>
  <c r="AP108" i="21"/>
  <c r="AO108" i="21"/>
  <c r="AN108" i="21"/>
  <c r="AM108" i="21"/>
  <c r="AL108" i="21"/>
  <c r="AK108" i="21"/>
  <c r="AJ108" i="21"/>
  <c r="AI108" i="21"/>
  <c r="AH108" i="21"/>
  <c r="AG108" i="21"/>
  <c r="AF108" i="21"/>
  <c r="AE108" i="21"/>
  <c r="AD108" i="21"/>
  <c r="AC108" i="21"/>
  <c r="AB108" i="21"/>
  <c r="AA108" i="21"/>
  <c r="Z108" i="21"/>
  <c r="Y108" i="21"/>
  <c r="X108" i="21"/>
  <c r="W108" i="21"/>
  <c r="V108" i="21"/>
  <c r="U108" i="21"/>
  <c r="T108" i="21"/>
  <c r="S108" i="21"/>
  <c r="R108" i="21"/>
  <c r="Q108" i="21"/>
  <c r="BD107" i="21"/>
  <c r="BC107" i="21"/>
  <c r="BB107" i="21"/>
  <c r="BA107" i="21"/>
  <c r="AZ107" i="21"/>
  <c r="AY107" i="21"/>
  <c r="AX107" i="21"/>
  <c r="AW107" i="21"/>
  <c r="AV107" i="21"/>
  <c r="AU107" i="21"/>
  <c r="AT107" i="21"/>
  <c r="AS107" i="21"/>
  <c r="AR107" i="21"/>
  <c r="AQ107" i="21"/>
  <c r="AP107" i="21"/>
  <c r="AO107" i="21"/>
  <c r="AN107" i="21"/>
  <c r="AM107" i="21"/>
  <c r="AL107" i="21"/>
  <c r="AK107" i="21"/>
  <c r="AJ107" i="21"/>
  <c r="AI107" i="21"/>
  <c r="AH107" i="21"/>
  <c r="AG107" i="21"/>
  <c r="AF107" i="21"/>
  <c r="AE107" i="21"/>
  <c r="AD107" i="21"/>
  <c r="AC107" i="21"/>
  <c r="AB107" i="21"/>
  <c r="AA107" i="21"/>
  <c r="Z107" i="21"/>
  <c r="Y107" i="21"/>
  <c r="X107" i="21"/>
  <c r="W107" i="21"/>
  <c r="V107" i="21"/>
  <c r="U107" i="21"/>
  <c r="T107" i="21"/>
  <c r="S107" i="21"/>
  <c r="R107" i="21"/>
  <c r="Q107" i="21"/>
  <c r="BD106" i="21"/>
  <c r="BC106" i="21"/>
  <c r="BB106" i="21"/>
  <c r="BA106" i="21"/>
  <c r="AZ106" i="21"/>
  <c r="AY106" i="21"/>
  <c r="AX106" i="21"/>
  <c r="AW106" i="21"/>
  <c r="AV106" i="21"/>
  <c r="AU106" i="21"/>
  <c r="AT106" i="21"/>
  <c r="AS106" i="21"/>
  <c r="AR106" i="21"/>
  <c r="AQ106" i="21"/>
  <c r="AP106" i="21"/>
  <c r="AO106" i="21"/>
  <c r="AN106" i="21"/>
  <c r="AM106" i="21"/>
  <c r="AL106" i="21"/>
  <c r="AK106" i="21"/>
  <c r="AJ106" i="21"/>
  <c r="AI106" i="21"/>
  <c r="AH106" i="21"/>
  <c r="AG106" i="21"/>
  <c r="AF106" i="21"/>
  <c r="AE106" i="21"/>
  <c r="AD106" i="21"/>
  <c r="AC106" i="21"/>
  <c r="AB106" i="21"/>
  <c r="AA106" i="21"/>
  <c r="Z106" i="21"/>
  <c r="Y106" i="21"/>
  <c r="X106" i="21"/>
  <c r="W106" i="21"/>
  <c r="V106" i="21"/>
  <c r="U106" i="21"/>
  <c r="T106" i="21"/>
  <c r="S106" i="21"/>
  <c r="R106" i="21"/>
  <c r="Q106" i="21"/>
  <c r="BD105" i="21"/>
  <c r="BC105" i="21"/>
  <c r="BB105" i="21"/>
  <c r="BA105" i="21"/>
  <c r="AZ105" i="21"/>
  <c r="AY105" i="21"/>
  <c r="AX105" i="21"/>
  <c r="AW105" i="21"/>
  <c r="AV105" i="21"/>
  <c r="AU105" i="21"/>
  <c r="AT105" i="21"/>
  <c r="AS105" i="21"/>
  <c r="AR105" i="21"/>
  <c r="AQ105" i="21"/>
  <c r="AP105" i="21"/>
  <c r="AO105" i="21"/>
  <c r="AN105" i="21"/>
  <c r="AM105" i="21"/>
  <c r="AL105" i="21"/>
  <c r="AK105" i="21"/>
  <c r="AJ105" i="21"/>
  <c r="AI105" i="21"/>
  <c r="AH105" i="21"/>
  <c r="AG105" i="21"/>
  <c r="AF105" i="21"/>
  <c r="AE105" i="21"/>
  <c r="AD105" i="21"/>
  <c r="AC105" i="21"/>
  <c r="AB105" i="21"/>
  <c r="AA105" i="21"/>
  <c r="Z105" i="21"/>
  <c r="Y105" i="21"/>
  <c r="X105" i="21"/>
  <c r="W105" i="21"/>
  <c r="V105" i="21"/>
  <c r="U105" i="21"/>
  <c r="T105" i="21"/>
  <c r="S105" i="21"/>
  <c r="R105" i="21"/>
  <c r="Q105" i="21"/>
  <c r="BD104" i="21"/>
  <c r="BC104" i="21"/>
  <c r="BB104" i="21"/>
  <c r="BA104" i="21"/>
  <c r="AZ104" i="21"/>
  <c r="AY104" i="21"/>
  <c r="AX104" i="21"/>
  <c r="AW104" i="21"/>
  <c r="AV104" i="21"/>
  <c r="AU104" i="21"/>
  <c r="AT104" i="21"/>
  <c r="AS104" i="21"/>
  <c r="AR104" i="21"/>
  <c r="AQ104" i="21"/>
  <c r="AP104" i="21"/>
  <c r="AO104" i="21"/>
  <c r="AN104" i="21"/>
  <c r="AM104" i="21"/>
  <c r="AL104" i="21"/>
  <c r="AK104" i="21"/>
  <c r="AJ104" i="21"/>
  <c r="AI104" i="21"/>
  <c r="AH104" i="21"/>
  <c r="AG104" i="21"/>
  <c r="AF104" i="21"/>
  <c r="AE104" i="21"/>
  <c r="AD104" i="21"/>
  <c r="AC104" i="21"/>
  <c r="AB104" i="21"/>
  <c r="AA104" i="21"/>
  <c r="Z104" i="21"/>
  <c r="Y104" i="21"/>
  <c r="X104" i="21"/>
  <c r="W104" i="21"/>
  <c r="V104" i="21"/>
  <c r="U104" i="21"/>
  <c r="T104" i="21"/>
  <c r="S104" i="21"/>
  <c r="R104" i="21"/>
  <c r="Q104" i="21"/>
  <c r="BD103" i="21"/>
  <c r="BC103" i="21"/>
  <c r="BB103" i="21"/>
  <c r="BA103" i="21"/>
  <c r="AZ103" i="21"/>
  <c r="AY103" i="21"/>
  <c r="AX103" i="21"/>
  <c r="AW103" i="21"/>
  <c r="AV103" i="21"/>
  <c r="AU103" i="21"/>
  <c r="AT103" i="21"/>
  <c r="AS103" i="21"/>
  <c r="AR103" i="21"/>
  <c r="AQ103" i="21"/>
  <c r="AP103" i="21"/>
  <c r="AO103" i="21"/>
  <c r="AN103" i="21"/>
  <c r="AM103" i="21"/>
  <c r="AL103" i="21"/>
  <c r="AK103" i="21"/>
  <c r="AJ103" i="21"/>
  <c r="AI103" i="21"/>
  <c r="AH103" i="21"/>
  <c r="AG103" i="21"/>
  <c r="AF103" i="21"/>
  <c r="AE103" i="21"/>
  <c r="AD103" i="21"/>
  <c r="AC103" i="21"/>
  <c r="AB103" i="21"/>
  <c r="AA103" i="21"/>
  <c r="Z103" i="21"/>
  <c r="Y103" i="21"/>
  <c r="X103" i="21"/>
  <c r="W103" i="21"/>
  <c r="V103" i="21"/>
  <c r="U103" i="21"/>
  <c r="T103" i="21"/>
  <c r="S103" i="21"/>
  <c r="R103" i="21"/>
  <c r="Q103" i="21"/>
  <c r="BD102" i="21"/>
  <c r="BC102" i="21"/>
  <c r="BB102" i="21"/>
  <c r="BA102" i="21"/>
  <c r="AZ102" i="21"/>
  <c r="AY102" i="21"/>
  <c r="AX102" i="21"/>
  <c r="AW102" i="21"/>
  <c r="AV102" i="21"/>
  <c r="AU102" i="21"/>
  <c r="AT102" i="21"/>
  <c r="AS102" i="21"/>
  <c r="AR102" i="21"/>
  <c r="AQ102" i="21"/>
  <c r="AP102" i="21"/>
  <c r="AO102" i="21"/>
  <c r="AN102" i="21"/>
  <c r="AM102" i="21"/>
  <c r="AL102" i="21"/>
  <c r="AK102" i="21"/>
  <c r="AJ102" i="21"/>
  <c r="AI102" i="21"/>
  <c r="AH102" i="21"/>
  <c r="AG102" i="21"/>
  <c r="AF102" i="21"/>
  <c r="AE102" i="21"/>
  <c r="AD102" i="21"/>
  <c r="AC102" i="21"/>
  <c r="AB102" i="21"/>
  <c r="AA102" i="21"/>
  <c r="Z102" i="21"/>
  <c r="Y102" i="21"/>
  <c r="X102" i="21"/>
  <c r="W102" i="21"/>
  <c r="V102" i="21"/>
  <c r="U102" i="21"/>
  <c r="T102" i="21"/>
  <c r="S102" i="21"/>
  <c r="R102" i="21"/>
  <c r="Q102" i="21"/>
  <c r="BD101" i="21"/>
  <c r="BC101" i="21"/>
  <c r="BB101" i="21"/>
  <c r="BA101" i="21"/>
  <c r="AZ101" i="21"/>
  <c r="AY101" i="21"/>
  <c r="AX101" i="21"/>
  <c r="AW101" i="21"/>
  <c r="AV101" i="21"/>
  <c r="AU101" i="21"/>
  <c r="AT101" i="21"/>
  <c r="AS101" i="21"/>
  <c r="AR101" i="21"/>
  <c r="AQ101" i="21"/>
  <c r="AP101" i="21"/>
  <c r="AO101" i="21"/>
  <c r="AN101" i="21"/>
  <c r="AM101" i="21"/>
  <c r="AL101" i="21"/>
  <c r="AK101" i="21"/>
  <c r="AJ101" i="21"/>
  <c r="AI101" i="21"/>
  <c r="AH101" i="21"/>
  <c r="AG101" i="21"/>
  <c r="AF101" i="21"/>
  <c r="AE101" i="21"/>
  <c r="AD101" i="21"/>
  <c r="AC101" i="21"/>
  <c r="AB101" i="21"/>
  <c r="AA101" i="21"/>
  <c r="Z101" i="21"/>
  <c r="Y101" i="21"/>
  <c r="X101" i="21"/>
  <c r="W101" i="21"/>
  <c r="V101" i="21"/>
  <c r="U101" i="21"/>
  <c r="T101" i="21"/>
  <c r="S101" i="21"/>
  <c r="R101" i="21"/>
  <c r="Q101" i="21"/>
  <c r="BD100" i="21"/>
  <c r="BC100" i="21"/>
  <c r="BB100" i="21"/>
  <c r="BA100" i="21"/>
  <c r="AZ100" i="21"/>
  <c r="AY100" i="21"/>
  <c r="AX100" i="21"/>
  <c r="AW100" i="21"/>
  <c r="AV100" i="21"/>
  <c r="AU100" i="21"/>
  <c r="AT100" i="21"/>
  <c r="AS100" i="21"/>
  <c r="AR100" i="21"/>
  <c r="AQ100" i="21"/>
  <c r="AP100" i="21"/>
  <c r="AO100" i="21"/>
  <c r="AN100" i="21"/>
  <c r="AM100" i="21"/>
  <c r="AL100" i="21"/>
  <c r="AK100" i="21"/>
  <c r="AJ100" i="21"/>
  <c r="AI100" i="21"/>
  <c r="AH100" i="21"/>
  <c r="AG100" i="21"/>
  <c r="AF100" i="21"/>
  <c r="AE100" i="21"/>
  <c r="AD100" i="21"/>
  <c r="AC100" i="21"/>
  <c r="AB100" i="21"/>
  <c r="AA100" i="21"/>
  <c r="Z100" i="21"/>
  <c r="Y100" i="21"/>
  <c r="X100" i="21"/>
  <c r="W100" i="21"/>
  <c r="V100" i="21"/>
  <c r="U100" i="21"/>
  <c r="T100" i="21"/>
  <c r="S100" i="21"/>
  <c r="R100" i="21"/>
  <c r="Q100" i="21"/>
  <c r="BD99" i="21"/>
  <c r="BC99" i="21"/>
  <c r="BB99" i="21"/>
  <c r="BA99" i="21"/>
  <c r="AZ99" i="21"/>
  <c r="AY99" i="21"/>
  <c r="AX99" i="21"/>
  <c r="AW99" i="21"/>
  <c r="AV99" i="21"/>
  <c r="AU99" i="21"/>
  <c r="AT99" i="21"/>
  <c r="AS99" i="21"/>
  <c r="AR99" i="21"/>
  <c r="AQ99" i="21"/>
  <c r="AP99" i="21"/>
  <c r="AO99" i="21"/>
  <c r="AN99" i="21"/>
  <c r="AM99" i="21"/>
  <c r="AL99" i="21"/>
  <c r="AK99" i="21"/>
  <c r="AJ99" i="21"/>
  <c r="AI99" i="21"/>
  <c r="AH99" i="21"/>
  <c r="AG99" i="21"/>
  <c r="AF99" i="21"/>
  <c r="AE99" i="21"/>
  <c r="AD99" i="21"/>
  <c r="AC99" i="21"/>
  <c r="AB99" i="21"/>
  <c r="AA99" i="21"/>
  <c r="Z99" i="21"/>
  <c r="Y99" i="21"/>
  <c r="X99" i="21"/>
  <c r="W99" i="21"/>
  <c r="V99" i="21"/>
  <c r="U99" i="21"/>
  <c r="T99" i="21"/>
  <c r="S99" i="21"/>
  <c r="R99" i="21"/>
  <c r="Q99" i="21"/>
  <c r="BD98" i="21"/>
  <c r="BC98" i="21"/>
  <c r="BB98" i="21"/>
  <c r="BA98" i="21"/>
  <c r="AZ98" i="21"/>
  <c r="AY98" i="21"/>
  <c r="AX98" i="21"/>
  <c r="AW98" i="21"/>
  <c r="AV98" i="21"/>
  <c r="AU98" i="21"/>
  <c r="AT98" i="21"/>
  <c r="AS98" i="21"/>
  <c r="AR98" i="21"/>
  <c r="AQ98" i="21"/>
  <c r="AP98" i="21"/>
  <c r="AO98" i="21"/>
  <c r="AN98" i="21"/>
  <c r="AM98" i="21"/>
  <c r="AL98" i="21"/>
  <c r="AK98" i="21"/>
  <c r="AJ98" i="21"/>
  <c r="AI98" i="21"/>
  <c r="AH98" i="21"/>
  <c r="AG98" i="21"/>
  <c r="AF98" i="21"/>
  <c r="AE98" i="21"/>
  <c r="AD98" i="21"/>
  <c r="AC98" i="21"/>
  <c r="AB98" i="21"/>
  <c r="AA98" i="21"/>
  <c r="Z98" i="21"/>
  <c r="Y98" i="21"/>
  <c r="X98" i="21"/>
  <c r="W98" i="21"/>
  <c r="V98" i="21"/>
  <c r="U98" i="21"/>
  <c r="T98" i="21"/>
  <c r="S98" i="21"/>
  <c r="R98" i="21"/>
  <c r="Q98" i="21"/>
  <c r="BD97" i="21"/>
  <c r="BC97" i="21"/>
  <c r="BB97" i="21"/>
  <c r="BA97" i="21"/>
  <c r="AZ97" i="21"/>
  <c r="AY97" i="21"/>
  <c r="AX97" i="21"/>
  <c r="AW97" i="21"/>
  <c r="AV97" i="21"/>
  <c r="AU97" i="21"/>
  <c r="AT97" i="21"/>
  <c r="AS97" i="21"/>
  <c r="AR97" i="21"/>
  <c r="AQ97" i="21"/>
  <c r="AP97" i="21"/>
  <c r="AO97" i="21"/>
  <c r="AN97" i="21"/>
  <c r="AM97" i="21"/>
  <c r="AL97" i="21"/>
  <c r="AK97" i="21"/>
  <c r="AJ97" i="21"/>
  <c r="AI97" i="21"/>
  <c r="AH97" i="21"/>
  <c r="AG97" i="21"/>
  <c r="AF97" i="21"/>
  <c r="AE97" i="21"/>
  <c r="AD97" i="21"/>
  <c r="AC97" i="21"/>
  <c r="AB97" i="21"/>
  <c r="AA97" i="21"/>
  <c r="Z97" i="21"/>
  <c r="Y97" i="21"/>
  <c r="X97" i="21"/>
  <c r="W97" i="21"/>
  <c r="V97" i="21"/>
  <c r="U97" i="21"/>
  <c r="T97" i="21"/>
  <c r="S97" i="21"/>
  <c r="R97" i="21"/>
  <c r="Q97" i="21"/>
  <c r="BD96" i="21"/>
  <c r="BC96" i="21"/>
  <c r="BB96" i="21"/>
  <c r="BA96" i="21"/>
  <c r="AZ96" i="21"/>
  <c r="AY96" i="21"/>
  <c r="AX96" i="21"/>
  <c r="AW96" i="21"/>
  <c r="AV96" i="21"/>
  <c r="AU96" i="21"/>
  <c r="AT96" i="21"/>
  <c r="AS96" i="21"/>
  <c r="AR96" i="21"/>
  <c r="AQ96" i="21"/>
  <c r="AP96" i="21"/>
  <c r="AO96" i="21"/>
  <c r="AN96" i="21"/>
  <c r="AM96" i="21"/>
  <c r="AL96" i="21"/>
  <c r="AK96" i="21"/>
  <c r="AJ96" i="21"/>
  <c r="AI96" i="21"/>
  <c r="AH96" i="21"/>
  <c r="AG96" i="21"/>
  <c r="AF96" i="21"/>
  <c r="AE96" i="21"/>
  <c r="AD96" i="21"/>
  <c r="AC96" i="21"/>
  <c r="AB96" i="21"/>
  <c r="AA96" i="21"/>
  <c r="Z96" i="21"/>
  <c r="Y96" i="21"/>
  <c r="X96" i="21"/>
  <c r="W96" i="21"/>
  <c r="V96" i="21"/>
  <c r="U96" i="21"/>
  <c r="T96" i="21"/>
  <c r="S96" i="21"/>
  <c r="R96" i="21"/>
  <c r="Q96" i="21"/>
  <c r="BD95" i="21"/>
  <c r="BC95" i="21"/>
  <c r="BB95" i="21"/>
  <c r="BA95" i="21"/>
  <c r="AZ95" i="21"/>
  <c r="AY95" i="21"/>
  <c r="AX95" i="21"/>
  <c r="AW95" i="21"/>
  <c r="AV95" i="21"/>
  <c r="AU95" i="21"/>
  <c r="AT95" i="21"/>
  <c r="AS95" i="21"/>
  <c r="AR95" i="21"/>
  <c r="AQ95" i="21"/>
  <c r="AP95" i="21"/>
  <c r="AO95" i="21"/>
  <c r="AN95" i="21"/>
  <c r="AM95" i="21"/>
  <c r="AL95" i="21"/>
  <c r="AK95" i="21"/>
  <c r="AJ95" i="21"/>
  <c r="AI95" i="21"/>
  <c r="AH95" i="21"/>
  <c r="AG95" i="21"/>
  <c r="AF95" i="21"/>
  <c r="AE95" i="21"/>
  <c r="AD95" i="21"/>
  <c r="AC95" i="21"/>
  <c r="AB95" i="21"/>
  <c r="AA95" i="21"/>
  <c r="Z95" i="21"/>
  <c r="Y95" i="21"/>
  <c r="X95" i="21"/>
  <c r="W95" i="21"/>
  <c r="V95" i="21"/>
  <c r="U95" i="21"/>
  <c r="T95" i="21"/>
  <c r="S95" i="21"/>
  <c r="R95" i="21"/>
  <c r="Q95" i="21"/>
  <c r="BD94" i="21"/>
  <c r="BC94" i="21"/>
  <c r="BB94" i="21"/>
  <c r="BA94" i="21"/>
  <c r="AZ94" i="21"/>
  <c r="AY94" i="21"/>
  <c r="AX94" i="21"/>
  <c r="AW94" i="21"/>
  <c r="AV94" i="21"/>
  <c r="AU94" i="21"/>
  <c r="AT94" i="21"/>
  <c r="AS94" i="21"/>
  <c r="AR94" i="21"/>
  <c r="AQ94" i="21"/>
  <c r="AP94" i="21"/>
  <c r="AO94" i="21"/>
  <c r="AN94" i="21"/>
  <c r="AM94" i="21"/>
  <c r="AL94" i="21"/>
  <c r="AK94" i="21"/>
  <c r="AJ94" i="21"/>
  <c r="AI94" i="21"/>
  <c r="AH94" i="21"/>
  <c r="AG94" i="21"/>
  <c r="AF94" i="21"/>
  <c r="AE94" i="21"/>
  <c r="AD94" i="21"/>
  <c r="AC94" i="21"/>
  <c r="AB94" i="21"/>
  <c r="AA94" i="21"/>
  <c r="Z94" i="21"/>
  <c r="Y94" i="21"/>
  <c r="X94" i="21"/>
  <c r="W94" i="21"/>
  <c r="V94" i="21"/>
  <c r="U94" i="21"/>
  <c r="T94" i="21"/>
  <c r="S94" i="21"/>
  <c r="R94" i="21"/>
  <c r="Q94" i="21"/>
  <c r="BD93" i="21"/>
  <c r="BC93" i="21"/>
  <c r="BB93" i="21"/>
  <c r="BA93" i="21"/>
  <c r="AZ93" i="21"/>
  <c r="AY93" i="21"/>
  <c r="AX93" i="21"/>
  <c r="AW93" i="21"/>
  <c r="AV93" i="21"/>
  <c r="AU93" i="21"/>
  <c r="AT93" i="21"/>
  <c r="AS93" i="21"/>
  <c r="AR93" i="21"/>
  <c r="AQ93" i="21"/>
  <c r="AP93" i="21"/>
  <c r="AO93" i="21"/>
  <c r="AN93" i="21"/>
  <c r="AM93" i="21"/>
  <c r="AL93" i="21"/>
  <c r="AK93" i="21"/>
  <c r="AJ93" i="21"/>
  <c r="AI93" i="21"/>
  <c r="AH93" i="21"/>
  <c r="AG93" i="21"/>
  <c r="AF93" i="21"/>
  <c r="AE93" i="21"/>
  <c r="AD93" i="21"/>
  <c r="AC93" i="21"/>
  <c r="AB93" i="21"/>
  <c r="AA93" i="21"/>
  <c r="Z93" i="21"/>
  <c r="Y93" i="21"/>
  <c r="X93" i="21"/>
  <c r="W93" i="21"/>
  <c r="V93" i="21"/>
  <c r="U93" i="21"/>
  <c r="T93" i="21"/>
  <c r="S93" i="21"/>
  <c r="R93" i="21"/>
  <c r="Q93" i="21"/>
  <c r="BD92" i="21"/>
  <c r="BC92" i="21"/>
  <c r="BB92" i="21"/>
  <c r="BA92" i="21"/>
  <c r="AZ92" i="21"/>
  <c r="AY92" i="21"/>
  <c r="AX92" i="21"/>
  <c r="AW92" i="21"/>
  <c r="AV92" i="21"/>
  <c r="AU92" i="21"/>
  <c r="AT92" i="21"/>
  <c r="AS92" i="21"/>
  <c r="AR92" i="21"/>
  <c r="AQ92" i="21"/>
  <c r="AP92" i="21"/>
  <c r="AO92" i="21"/>
  <c r="AN92" i="21"/>
  <c r="AM92" i="21"/>
  <c r="AL92" i="21"/>
  <c r="AK92" i="21"/>
  <c r="AJ92" i="21"/>
  <c r="AI92" i="21"/>
  <c r="AH92" i="21"/>
  <c r="AG92" i="21"/>
  <c r="AF92" i="21"/>
  <c r="AE92" i="21"/>
  <c r="AD92" i="21"/>
  <c r="AC92" i="21"/>
  <c r="AB92" i="21"/>
  <c r="AA92" i="21"/>
  <c r="Z92" i="21"/>
  <c r="Y92" i="21"/>
  <c r="X92" i="21"/>
  <c r="W92" i="21"/>
  <c r="V92" i="21"/>
  <c r="U92" i="21"/>
  <c r="T92" i="21"/>
  <c r="S92" i="21"/>
  <c r="R92" i="21"/>
  <c r="Q92" i="21"/>
  <c r="BD91" i="21"/>
  <c r="BC91" i="21"/>
  <c r="BB91" i="21"/>
  <c r="BA91" i="21"/>
  <c r="AZ91" i="21"/>
  <c r="AY91" i="21"/>
  <c r="AX91" i="21"/>
  <c r="AW91" i="21"/>
  <c r="AV91" i="21"/>
  <c r="AU91" i="21"/>
  <c r="AT91" i="21"/>
  <c r="AS91" i="21"/>
  <c r="AR91" i="21"/>
  <c r="AQ91" i="21"/>
  <c r="AP91" i="21"/>
  <c r="AO91" i="21"/>
  <c r="AN91" i="21"/>
  <c r="AM91" i="21"/>
  <c r="AL91" i="21"/>
  <c r="AK91" i="21"/>
  <c r="AJ91" i="21"/>
  <c r="AI91" i="21"/>
  <c r="AH91" i="21"/>
  <c r="AG91" i="21"/>
  <c r="AF91" i="21"/>
  <c r="AE91" i="21"/>
  <c r="AD91" i="21"/>
  <c r="AC91" i="21"/>
  <c r="AB91" i="21"/>
  <c r="AA91" i="21"/>
  <c r="Z91" i="21"/>
  <c r="Y91" i="21"/>
  <c r="X91" i="21"/>
  <c r="W91" i="21"/>
  <c r="V91" i="21"/>
  <c r="U91" i="21"/>
  <c r="T91" i="21"/>
  <c r="S91" i="21"/>
  <c r="R91" i="21"/>
  <c r="Q91" i="21"/>
  <c r="BD90" i="21"/>
  <c r="BC90" i="21"/>
  <c r="BB90" i="21"/>
  <c r="BA90" i="21"/>
  <c r="AZ90" i="21"/>
  <c r="AY90" i="21"/>
  <c r="AX90" i="21"/>
  <c r="AW90" i="21"/>
  <c r="AV90" i="21"/>
  <c r="AU90" i="21"/>
  <c r="AT90" i="21"/>
  <c r="AS90" i="21"/>
  <c r="AR90" i="21"/>
  <c r="AQ90" i="21"/>
  <c r="AP90" i="21"/>
  <c r="AO90" i="21"/>
  <c r="AN90" i="21"/>
  <c r="AM90" i="21"/>
  <c r="AL90" i="21"/>
  <c r="AK90" i="21"/>
  <c r="AJ90" i="21"/>
  <c r="AI90" i="21"/>
  <c r="AH90" i="21"/>
  <c r="AG90" i="21"/>
  <c r="AF90" i="21"/>
  <c r="AE90" i="21"/>
  <c r="AD90" i="21"/>
  <c r="AC90" i="21"/>
  <c r="AB90" i="21"/>
  <c r="AA90" i="21"/>
  <c r="Z90" i="21"/>
  <c r="Y90" i="21"/>
  <c r="X90" i="21"/>
  <c r="W90" i="21"/>
  <c r="V90" i="21"/>
  <c r="U90" i="21"/>
  <c r="T90" i="21"/>
  <c r="S90" i="21"/>
  <c r="R90" i="21"/>
  <c r="Q90" i="21"/>
  <c r="BD89" i="21"/>
  <c r="BC89" i="21"/>
  <c r="BB89" i="21"/>
  <c r="BA89" i="21"/>
  <c r="AZ89" i="21"/>
  <c r="AY89" i="21"/>
  <c r="AX89" i="21"/>
  <c r="AW89" i="21"/>
  <c r="AV89" i="21"/>
  <c r="AU89" i="21"/>
  <c r="AT89" i="21"/>
  <c r="AS89" i="21"/>
  <c r="AR89" i="21"/>
  <c r="AQ89" i="21"/>
  <c r="AP89" i="21"/>
  <c r="AO89" i="21"/>
  <c r="AN89" i="21"/>
  <c r="AM89" i="21"/>
  <c r="AL89" i="21"/>
  <c r="AK89" i="21"/>
  <c r="AJ89" i="21"/>
  <c r="AI89" i="21"/>
  <c r="AH89" i="21"/>
  <c r="AG89" i="21"/>
  <c r="AF89" i="21"/>
  <c r="AE89" i="21"/>
  <c r="AD89" i="21"/>
  <c r="AC89" i="21"/>
  <c r="AB89" i="21"/>
  <c r="AA89" i="21"/>
  <c r="Z89" i="21"/>
  <c r="Y89" i="21"/>
  <c r="X89" i="21"/>
  <c r="W89" i="21"/>
  <c r="V89" i="21"/>
  <c r="U89" i="21"/>
  <c r="T89" i="21"/>
  <c r="S89" i="21"/>
  <c r="R89" i="21"/>
  <c r="Q89" i="21"/>
  <c r="BD88" i="21"/>
  <c r="BC88" i="21"/>
  <c r="BB88" i="21"/>
  <c r="BA88" i="21"/>
  <c r="AZ88" i="21"/>
  <c r="AY88" i="21"/>
  <c r="AX88" i="21"/>
  <c r="AW88" i="21"/>
  <c r="AV88" i="21"/>
  <c r="AU88" i="21"/>
  <c r="AT88" i="21"/>
  <c r="AS88" i="21"/>
  <c r="AR88" i="21"/>
  <c r="AQ88" i="21"/>
  <c r="AP88" i="21"/>
  <c r="AO88" i="21"/>
  <c r="AN88" i="21"/>
  <c r="AM88" i="21"/>
  <c r="AL88" i="21"/>
  <c r="AK88" i="21"/>
  <c r="AJ88" i="21"/>
  <c r="AI88" i="21"/>
  <c r="AH88" i="21"/>
  <c r="AG88" i="21"/>
  <c r="AF88" i="21"/>
  <c r="AE88" i="21"/>
  <c r="AD88" i="21"/>
  <c r="AC88" i="21"/>
  <c r="AB88" i="21"/>
  <c r="AA88" i="21"/>
  <c r="Z88" i="21"/>
  <c r="Y88" i="21"/>
  <c r="X88" i="21"/>
  <c r="W88" i="21"/>
  <c r="V88" i="21"/>
  <c r="U88" i="21"/>
  <c r="T88" i="21"/>
  <c r="S88" i="21"/>
  <c r="R88" i="21"/>
  <c r="Q88" i="21"/>
  <c r="BD87" i="21"/>
  <c r="BC87" i="21"/>
  <c r="BB87" i="21"/>
  <c r="BA87" i="21"/>
  <c r="AZ87" i="21"/>
  <c r="AY87" i="21"/>
  <c r="AX87" i="21"/>
  <c r="AW87" i="21"/>
  <c r="AV87" i="21"/>
  <c r="AU87" i="21"/>
  <c r="AT87" i="21"/>
  <c r="AS87" i="21"/>
  <c r="AR87" i="21"/>
  <c r="AQ87" i="21"/>
  <c r="AP87" i="21"/>
  <c r="AO87" i="21"/>
  <c r="AN87" i="21"/>
  <c r="AM87" i="21"/>
  <c r="AL87" i="21"/>
  <c r="AK87" i="21"/>
  <c r="AJ87" i="21"/>
  <c r="AI87" i="21"/>
  <c r="AH87" i="21"/>
  <c r="AG87" i="21"/>
  <c r="AF87" i="21"/>
  <c r="AE87" i="21"/>
  <c r="AD87" i="21"/>
  <c r="AC87" i="21"/>
  <c r="AB87" i="21"/>
  <c r="AA87" i="21"/>
  <c r="Z87" i="21"/>
  <c r="Y87" i="21"/>
  <c r="X87" i="21"/>
  <c r="W87" i="21"/>
  <c r="V87" i="21"/>
  <c r="U87" i="21"/>
  <c r="T87" i="21"/>
  <c r="S87" i="21"/>
  <c r="R87" i="21"/>
  <c r="Q87" i="21"/>
  <c r="BD86" i="21"/>
  <c r="BC86" i="21"/>
  <c r="BB86" i="21"/>
  <c r="BA86" i="21"/>
  <c r="AZ86" i="21"/>
  <c r="AY86" i="21"/>
  <c r="AX86" i="21"/>
  <c r="AW86" i="21"/>
  <c r="AV86" i="21"/>
  <c r="AU86" i="21"/>
  <c r="AT86" i="21"/>
  <c r="AS86" i="21"/>
  <c r="AR86" i="21"/>
  <c r="AQ86" i="21"/>
  <c r="AP86" i="21"/>
  <c r="AO86" i="21"/>
  <c r="AN86" i="21"/>
  <c r="AM86" i="21"/>
  <c r="AL86" i="21"/>
  <c r="AK86" i="21"/>
  <c r="AJ86" i="21"/>
  <c r="AI86" i="21"/>
  <c r="AH86" i="21"/>
  <c r="AG86" i="21"/>
  <c r="AF86" i="21"/>
  <c r="AE86" i="21"/>
  <c r="AD86" i="21"/>
  <c r="AC86" i="21"/>
  <c r="AB86" i="21"/>
  <c r="AA86" i="21"/>
  <c r="Z86" i="21"/>
  <c r="Y86" i="21"/>
  <c r="X86" i="21"/>
  <c r="W86" i="21"/>
  <c r="V86" i="21"/>
  <c r="U86" i="21"/>
  <c r="T86" i="21"/>
  <c r="S86" i="21"/>
  <c r="R86" i="21"/>
  <c r="Q86" i="21"/>
  <c r="BD85" i="21"/>
  <c r="BC85" i="21"/>
  <c r="BB85" i="21"/>
  <c r="BA85" i="21"/>
  <c r="AZ85" i="21"/>
  <c r="AY85" i="21"/>
  <c r="AX85" i="21"/>
  <c r="AW85" i="21"/>
  <c r="AV85" i="21"/>
  <c r="AU85" i="21"/>
  <c r="AT85" i="21"/>
  <c r="AS85" i="21"/>
  <c r="AR85" i="21"/>
  <c r="AQ85" i="21"/>
  <c r="AP85" i="21"/>
  <c r="AO85" i="21"/>
  <c r="AN85" i="21"/>
  <c r="AM85" i="21"/>
  <c r="AL85" i="21"/>
  <c r="AK85" i="21"/>
  <c r="AJ85" i="21"/>
  <c r="AI85" i="21"/>
  <c r="AH85" i="21"/>
  <c r="AG85" i="21"/>
  <c r="AF85" i="21"/>
  <c r="AE85" i="21"/>
  <c r="AD85" i="21"/>
  <c r="AC85" i="21"/>
  <c r="AB85" i="21"/>
  <c r="AA85" i="21"/>
  <c r="Z85" i="21"/>
  <c r="Y85" i="21"/>
  <c r="X85" i="21"/>
  <c r="W85" i="21"/>
  <c r="V85" i="21"/>
  <c r="U85" i="21"/>
  <c r="T85" i="21"/>
  <c r="S85" i="21"/>
  <c r="R85" i="21"/>
  <c r="Q85" i="21"/>
  <c r="BD84" i="21"/>
  <c r="BC84" i="21"/>
  <c r="BB84" i="21"/>
  <c r="BA84" i="21"/>
  <c r="AZ84" i="21"/>
  <c r="AY84" i="21"/>
  <c r="AX84" i="21"/>
  <c r="AW84" i="21"/>
  <c r="AV84" i="21"/>
  <c r="AU84" i="21"/>
  <c r="AT84" i="21"/>
  <c r="AS84" i="21"/>
  <c r="AR84" i="21"/>
  <c r="AQ84" i="21"/>
  <c r="AP84" i="21"/>
  <c r="AO84" i="21"/>
  <c r="AN84" i="21"/>
  <c r="AM84" i="21"/>
  <c r="AL84" i="21"/>
  <c r="AK84" i="21"/>
  <c r="AJ84" i="21"/>
  <c r="AI84" i="21"/>
  <c r="AH84" i="21"/>
  <c r="AG84" i="21"/>
  <c r="AF84" i="21"/>
  <c r="AE84" i="21"/>
  <c r="AD84" i="21"/>
  <c r="AC84" i="21"/>
  <c r="AB84" i="21"/>
  <c r="AA84" i="21"/>
  <c r="Z84" i="21"/>
  <c r="Y84" i="21"/>
  <c r="X84" i="21"/>
  <c r="W84" i="21"/>
  <c r="V84" i="21"/>
  <c r="U84" i="21"/>
  <c r="T84" i="21"/>
  <c r="S84" i="21"/>
  <c r="R84" i="21"/>
  <c r="Q84" i="21"/>
  <c r="BD83" i="21"/>
  <c r="BC83" i="21"/>
  <c r="BB83" i="21"/>
  <c r="BA83" i="21"/>
  <c r="AZ83" i="21"/>
  <c r="AY83" i="21"/>
  <c r="AX83" i="21"/>
  <c r="AW83" i="21"/>
  <c r="AV83" i="21"/>
  <c r="AU83" i="21"/>
  <c r="AT83" i="21"/>
  <c r="AS83" i="21"/>
  <c r="AR83" i="21"/>
  <c r="AQ83" i="21"/>
  <c r="AP83" i="21"/>
  <c r="AO83" i="21"/>
  <c r="AN83" i="21"/>
  <c r="AM83" i="21"/>
  <c r="AL83" i="21"/>
  <c r="AK83" i="21"/>
  <c r="AJ83" i="21"/>
  <c r="AI83" i="21"/>
  <c r="AH83" i="21"/>
  <c r="AG83" i="21"/>
  <c r="AF83" i="21"/>
  <c r="AE83" i="21"/>
  <c r="AD83" i="21"/>
  <c r="AC83" i="21"/>
  <c r="AB83" i="21"/>
  <c r="AA83" i="21"/>
  <c r="Z83" i="21"/>
  <c r="Y83" i="21"/>
  <c r="X83" i="21"/>
  <c r="W83" i="21"/>
  <c r="V83" i="21"/>
  <c r="U83" i="21"/>
  <c r="T83" i="21"/>
  <c r="S83" i="21"/>
  <c r="R83" i="21"/>
  <c r="Q83" i="21"/>
  <c r="BD82" i="21"/>
  <c r="BC82" i="21"/>
  <c r="BB82" i="21"/>
  <c r="BA82" i="21"/>
  <c r="AZ82" i="21"/>
  <c r="AY82" i="21"/>
  <c r="AX82" i="21"/>
  <c r="AW82" i="21"/>
  <c r="AV82" i="21"/>
  <c r="AU82" i="21"/>
  <c r="AT82" i="21"/>
  <c r="AS82" i="21"/>
  <c r="AR82" i="21"/>
  <c r="AQ82" i="21"/>
  <c r="AP82" i="21"/>
  <c r="AO82" i="21"/>
  <c r="AN82" i="21"/>
  <c r="AM82" i="21"/>
  <c r="AL82" i="21"/>
  <c r="AK82" i="21"/>
  <c r="AJ82" i="21"/>
  <c r="AI82" i="21"/>
  <c r="AH82" i="21"/>
  <c r="AG82" i="21"/>
  <c r="AF82" i="21"/>
  <c r="AE82" i="21"/>
  <c r="AD82" i="21"/>
  <c r="AC82" i="21"/>
  <c r="AB82" i="21"/>
  <c r="AA82" i="21"/>
  <c r="Z82" i="21"/>
  <c r="Y82" i="21"/>
  <c r="X82" i="21"/>
  <c r="W82" i="21"/>
  <c r="V82" i="21"/>
  <c r="U82" i="21"/>
  <c r="T82" i="21"/>
  <c r="S82" i="21"/>
  <c r="R82" i="21"/>
  <c r="Q82" i="21"/>
  <c r="BD81" i="21"/>
  <c r="BC81" i="21"/>
  <c r="BB81" i="21"/>
  <c r="BA81" i="21"/>
  <c r="AZ81" i="21"/>
  <c r="AY81" i="21"/>
  <c r="AX81" i="21"/>
  <c r="AW81" i="21"/>
  <c r="AV81" i="21"/>
  <c r="AU81" i="21"/>
  <c r="AT81" i="21"/>
  <c r="AS81" i="21"/>
  <c r="AR81" i="21"/>
  <c r="AQ81" i="21"/>
  <c r="AP81" i="21"/>
  <c r="AO81" i="21"/>
  <c r="AN81" i="21"/>
  <c r="AM81" i="21"/>
  <c r="AL81" i="21"/>
  <c r="AK81" i="21"/>
  <c r="AJ81" i="21"/>
  <c r="AI81" i="21"/>
  <c r="AH81" i="21"/>
  <c r="AG81" i="21"/>
  <c r="AF81" i="21"/>
  <c r="AE81" i="21"/>
  <c r="AD81" i="21"/>
  <c r="AC81" i="21"/>
  <c r="AB81" i="21"/>
  <c r="AA81" i="21"/>
  <c r="Z81" i="21"/>
  <c r="Y81" i="21"/>
  <c r="X81" i="21"/>
  <c r="W81" i="21"/>
  <c r="V81" i="21"/>
  <c r="U81" i="21"/>
  <c r="T81" i="21"/>
  <c r="S81" i="21"/>
  <c r="R81" i="21"/>
  <c r="Q81" i="21"/>
  <c r="BD80" i="21"/>
  <c r="BC80" i="21"/>
  <c r="BB80" i="21"/>
  <c r="BA80" i="21"/>
  <c r="AZ80" i="21"/>
  <c r="AY80" i="21"/>
  <c r="AX80" i="21"/>
  <c r="AW80" i="21"/>
  <c r="AV80" i="21"/>
  <c r="AU80" i="21"/>
  <c r="AT80" i="21"/>
  <c r="AS80" i="21"/>
  <c r="AR80" i="21"/>
  <c r="AQ80" i="21"/>
  <c r="AP80" i="21"/>
  <c r="AO80" i="21"/>
  <c r="AN80" i="21"/>
  <c r="AM80" i="21"/>
  <c r="AL80" i="21"/>
  <c r="AK80" i="21"/>
  <c r="AJ80" i="21"/>
  <c r="AI80" i="21"/>
  <c r="AH80" i="21"/>
  <c r="AG80" i="21"/>
  <c r="AF80" i="21"/>
  <c r="AE80" i="21"/>
  <c r="AD80" i="21"/>
  <c r="AC80" i="21"/>
  <c r="AB80" i="21"/>
  <c r="AA80" i="21"/>
  <c r="Z80" i="21"/>
  <c r="Y80" i="21"/>
  <c r="X80" i="21"/>
  <c r="W80" i="21"/>
  <c r="V80" i="21"/>
  <c r="U80" i="21"/>
  <c r="T80" i="21"/>
  <c r="S80" i="21"/>
  <c r="R80" i="21"/>
  <c r="Q80" i="21"/>
  <c r="BD79" i="21"/>
  <c r="BC79" i="21"/>
  <c r="BB79" i="21"/>
  <c r="BA79" i="21"/>
  <c r="AZ79" i="21"/>
  <c r="AY79" i="21"/>
  <c r="AX79" i="21"/>
  <c r="AW79" i="21"/>
  <c r="AV79" i="21"/>
  <c r="AU79" i="21"/>
  <c r="AT79" i="21"/>
  <c r="AS79" i="21"/>
  <c r="AR79" i="21"/>
  <c r="AQ79" i="21"/>
  <c r="AP79" i="21"/>
  <c r="AO79" i="21"/>
  <c r="AN79" i="21"/>
  <c r="AM79" i="21"/>
  <c r="AL79" i="21"/>
  <c r="AK79" i="21"/>
  <c r="AJ79" i="21"/>
  <c r="AI79" i="21"/>
  <c r="AH79" i="21"/>
  <c r="AG79" i="21"/>
  <c r="AF79" i="21"/>
  <c r="AE79" i="21"/>
  <c r="AD79" i="21"/>
  <c r="AC79" i="21"/>
  <c r="AB79" i="21"/>
  <c r="AA79" i="21"/>
  <c r="Z79" i="21"/>
  <c r="Y79" i="21"/>
  <c r="X79" i="21"/>
  <c r="W79" i="21"/>
  <c r="V79" i="21"/>
  <c r="U79" i="21"/>
  <c r="T79" i="21"/>
  <c r="S79" i="21"/>
  <c r="R79" i="21"/>
  <c r="Q79" i="21"/>
  <c r="BD78" i="21"/>
  <c r="BC78" i="21"/>
  <c r="BB78" i="21"/>
  <c r="BA78" i="21"/>
  <c r="AZ78" i="21"/>
  <c r="AY78" i="21"/>
  <c r="AX78" i="21"/>
  <c r="AW78" i="21"/>
  <c r="AV78" i="21"/>
  <c r="AU78" i="21"/>
  <c r="AT78" i="21"/>
  <c r="AS78" i="21"/>
  <c r="AR78" i="21"/>
  <c r="AQ78" i="21"/>
  <c r="AP78" i="21"/>
  <c r="AO78" i="21"/>
  <c r="AN78" i="21"/>
  <c r="AM78" i="21"/>
  <c r="AL78" i="21"/>
  <c r="AK78" i="21"/>
  <c r="AJ78" i="21"/>
  <c r="AI78" i="21"/>
  <c r="AH78" i="21"/>
  <c r="AG78" i="21"/>
  <c r="AF78" i="21"/>
  <c r="AE78" i="21"/>
  <c r="AD78" i="21"/>
  <c r="AC78" i="21"/>
  <c r="AB78" i="21"/>
  <c r="AA78" i="21"/>
  <c r="Z78" i="21"/>
  <c r="Y78" i="21"/>
  <c r="X78" i="21"/>
  <c r="W78" i="21"/>
  <c r="V78" i="21"/>
  <c r="U78" i="21"/>
  <c r="T78" i="21"/>
  <c r="S78" i="21"/>
  <c r="R78" i="21"/>
  <c r="Q78" i="21"/>
  <c r="BD77" i="21"/>
  <c r="BC77" i="21"/>
  <c r="BB77" i="21"/>
  <c r="BA77" i="21"/>
  <c r="AZ77" i="21"/>
  <c r="AY77" i="21"/>
  <c r="AX77" i="21"/>
  <c r="AW77" i="21"/>
  <c r="AV77" i="21"/>
  <c r="AU77" i="21"/>
  <c r="AT77" i="21"/>
  <c r="AS77" i="21"/>
  <c r="AR77" i="21"/>
  <c r="AQ77" i="21"/>
  <c r="AP77" i="21"/>
  <c r="AO77" i="21"/>
  <c r="AN77" i="21"/>
  <c r="AM77" i="21"/>
  <c r="AL77" i="21"/>
  <c r="AK77" i="21"/>
  <c r="AJ77" i="21"/>
  <c r="AI77" i="21"/>
  <c r="AH77" i="21"/>
  <c r="AG77" i="21"/>
  <c r="AF77" i="21"/>
  <c r="AE77" i="21"/>
  <c r="AD77" i="21"/>
  <c r="AC77" i="21"/>
  <c r="AB77" i="21"/>
  <c r="AA77" i="21"/>
  <c r="Z77" i="21"/>
  <c r="Y77" i="21"/>
  <c r="X77" i="21"/>
  <c r="W77" i="21"/>
  <c r="V77" i="21"/>
  <c r="U77" i="21"/>
  <c r="T77" i="21"/>
  <c r="S77" i="21"/>
  <c r="R77" i="21"/>
  <c r="Q77" i="21"/>
  <c r="BD76" i="21"/>
  <c r="BC76" i="21"/>
  <c r="BB76" i="21"/>
  <c r="BA76" i="21"/>
  <c r="AZ76" i="21"/>
  <c r="AY76" i="21"/>
  <c r="AX76" i="21"/>
  <c r="AW76" i="21"/>
  <c r="AV76" i="21"/>
  <c r="AU76" i="21"/>
  <c r="AT76" i="21"/>
  <c r="AS76" i="21"/>
  <c r="AR76" i="21"/>
  <c r="AQ76" i="21"/>
  <c r="AP76" i="21"/>
  <c r="AO76" i="21"/>
  <c r="AN76" i="21"/>
  <c r="AM76" i="21"/>
  <c r="AL76" i="21"/>
  <c r="AK76" i="21"/>
  <c r="AJ76" i="21"/>
  <c r="AI76" i="21"/>
  <c r="AH76" i="21"/>
  <c r="AG76" i="21"/>
  <c r="AF76" i="21"/>
  <c r="AE76" i="21"/>
  <c r="AD76" i="21"/>
  <c r="AC76" i="21"/>
  <c r="AB76" i="21"/>
  <c r="AA76" i="21"/>
  <c r="Z76" i="21"/>
  <c r="Y76" i="21"/>
  <c r="X76" i="21"/>
  <c r="W76" i="21"/>
  <c r="V76" i="21"/>
  <c r="U76" i="21"/>
  <c r="T76" i="21"/>
  <c r="S76" i="21"/>
  <c r="R76" i="21"/>
  <c r="Q76" i="21"/>
  <c r="BD75" i="21"/>
  <c r="BC75" i="21"/>
  <c r="BB75" i="21"/>
  <c r="BA75" i="21"/>
  <c r="AZ75" i="21"/>
  <c r="AY75" i="21"/>
  <c r="AX75" i="21"/>
  <c r="AW75" i="21"/>
  <c r="AV75" i="21"/>
  <c r="AU75" i="21"/>
  <c r="AT75" i="21"/>
  <c r="AS75" i="21"/>
  <c r="AR75" i="21"/>
  <c r="AQ75" i="21"/>
  <c r="AP75" i="21"/>
  <c r="AO75" i="21"/>
  <c r="AN75" i="21"/>
  <c r="AM75" i="21"/>
  <c r="AL75" i="21"/>
  <c r="AK75" i="21"/>
  <c r="AJ75" i="21"/>
  <c r="AI75" i="21"/>
  <c r="AH75" i="21"/>
  <c r="AG75" i="21"/>
  <c r="AF75" i="21"/>
  <c r="AE75" i="21"/>
  <c r="AD75" i="21"/>
  <c r="AC75" i="21"/>
  <c r="AB75" i="21"/>
  <c r="AA75" i="21"/>
  <c r="Z75" i="21"/>
  <c r="Y75" i="21"/>
  <c r="X75" i="21"/>
  <c r="W75" i="21"/>
  <c r="V75" i="21"/>
  <c r="U75" i="21"/>
  <c r="T75" i="21"/>
  <c r="S75" i="21"/>
  <c r="R75" i="21"/>
  <c r="Q75" i="21"/>
  <c r="BD74" i="21"/>
  <c r="BC74" i="21"/>
  <c r="BB74" i="21"/>
  <c r="BA74" i="21"/>
  <c r="AZ74" i="21"/>
  <c r="AY74" i="21"/>
  <c r="AX74" i="21"/>
  <c r="AW74" i="21"/>
  <c r="AV74" i="21"/>
  <c r="AU74" i="21"/>
  <c r="AT74" i="21"/>
  <c r="AS74" i="21"/>
  <c r="AR74" i="21"/>
  <c r="AQ74" i="21"/>
  <c r="AP74" i="21"/>
  <c r="AO74" i="21"/>
  <c r="AN74" i="21"/>
  <c r="AM74" i="21"/>
  <c r="AL74" i="21"/>
  <c r="AK74" i="21"/>
  <c r="AJ74" i="21"/>
  <c r="AI74" i="21"/>
  <c r="AH74" i="21"/>
  <c r="AG74" i="21"/>
  <c r="AF74" i="21"/>
  <c r="AE74" i="21"/>
  <c r="AD74" i="21"/>
  <c r="AC74" i="21"/>
  <c r="AB74" i="21"/>
  <c r="AA74" i="21"/>
  <c r="Z74" i="21"/>
  <c r="Y74" i="21"/>
  <c r="X74" i="21"/>
  <c r="W74" i="21"/>
  <c r="V74" i="21"/>
  <c r="U74" i="21"/>
  <c r="T74" i="21"/>
  <c r="S74" i="21"/>
  <c r="R74" i="21"/>
  <c r="Q74" i="21"/>
  <c r="BD73" i="21"/>
  <c r="BC73" i="21"/>
  <c r="BB73" i="21"/>
  <c r="BA73" i="21"/>
  <c r="AZ73" i="21"/>
  <c r="AY73" i="21"/>
  <c r="AX73" i="21"/>
  <c r="AW73" i="21"/>
  <c r="AV73" i="21"/>
  <c r="AU73" i="21"/>
  <c r="AT73" i="21"/>
  <c r="AS73" i="21"/>
  <c r="AR73" i="21"/>
  <c r="AQ73" i="21"/>
  <c r="AP73" i="21"/>
  <c r="AO73" i="21"/>
  <c r="AN73" i="21"/>
  <c r="AM73" i="21"/>
  <c r="AL73" i="21"/>
  <c r="AK73" i="21"/>
  <c r="AJ73" i="21"/>
  <c r="AI73" i="21"/>
  <c r="AH73" i="21"/>
  <c r="AG73" i="21"/>
  <c r="AF73" i="21"/>
  <c r="AE73" i="21"/>
  <c r="AD73" i="21"/>
  <c r="AC73" i="21"/>
  <c r="AB73" i="21"/>
  <c r="AA73" i="21"/>
  <c r="Z73" i="21"/>
  <c r="Y73" i="21"/>
  <c r="X73" i="21"/>
  <c r="W73" i="21"/>
  <c r="V73" i="21"/>
  <c r="U73" i="21"/>
  <c r="T73" i="21"/>
  <c r="S73" i="21"/>
  <c r="R73" i="21"/>
  <c r="Q73" i="21"/>
  <c r="BD72" i="21"/>
  <c r="BC72" i="21"/>
  <c r="BB72" i="21"/>
  <c r="BA72" i="21"/>
  <c r="AZ72" i="21"/>
  <c r="AY72" i="21"/>
  <c r="AX72" i="21"/>
  <c r="AW72" i="21"/>
  <c r="AV72" i="21"/>
  <c r="AU72" i="21"/>
  <c r="AT72" i="21"/>
  <c r="AS72" i="21"/>
  <c r="AR72" i="21"/>
  <c r="AQ72" i="21"/>
  <c r="AP72" i="21"/>
  <c r="AO72" i="21"/>
  <c r="AN72" i="21"/>
  <c r="AM72" i="21"/>
  <c r="AL72" i="21"/>
  <c r="AK72" i="21"/>
  <c r="AJ72" i="21"/>
  <c r="AI72" i="21"/>
  <c r="AH72" i="21"/>
  <c r="AG72" i="21"/>
  <c r="AF72" i="21"/>
  <c r="AE72" i="21"/>
  <c r="AD72" i="21"/>
  <c r="AC72" i="21"/>
  <c r="AB72" i="21"/>
  <c r="AA72" i="21"/>
  <c r="Z72" i="21"/>
  <c r="Y72" i="21"/>
  <c r="X72" i="21"/>
  <c r="W72" i="21"/>
  <c r="V72" i="21"/>
  <c r="U72" i="21"/>
  <c r="T72" i="21"/>
  <c r="S72" i="21"/>
  <c r="R72" i="21"/>
  <c r="Q72" i="21"/>
  <c r="BD71" i="21"/>
  <c r="BC71" i="21"/>
  <c r="BB71" i="21"/>
  <c r="BA71" i="21"/>
  <c r="AZ71" i="21"/>
  <c r="AY71" i="21"/>
  <c r="AX71" i="21"/>
  <c r="AW71" i="21"/>
  <c r="AV71" i="21"/>
  <c r="AU71" i="21"/>
  <c r="AT71" i="21"/>
  <c r="AS71" i="21"/>
  <c r="AR71" i="21"/>
  <c r="AQ71" i="21"/>
  <c r="AP71" i="21"/>
  <c r="AO71" i="21"/>
  <c r="AN71" i="21"/>
  <c r="AM71" i="21"/>
  <c r="AL71" i="21"/>
  <c r="AK71" i="21"/>
  <c r="AJ71" i="21"/>
  <c r="AI71" i="21"/>
  <c r="AH71" i="21"/>
  <c r="AG71" i="21"/>
  <c r="AF71" i="21"/>
  <c r="AE71" i="21"/>
  <c r="AD71" i="21"/>
  <c r="AC71" i="21"/>
  <c r="AB71" i="21"/>
  <c r="AA71" i="21"/>
  <c r="Z71" i="21"/>
  <c r="Y71" i="21"/>
  <c r="X71" i="21"/>
  <c r="W71" i="21"/>
  <c r="V71" i="21"/>
  <c r="U71" i="21"/>
  <c r="T71" i="21"/>
  <c r="S71" i="21"/>
  <c r="R71" i="21"/>
  <c r="Q71" i="21"/>
  <c r="BD70" i="21"/>
  <c r="BC70" i="21"/>
  <c r="BB70" i="21"/>
  <c r="BA70" i="21"/>
  <c r="AZ70" i="21"/>
  <c r="AY70" i="21"/>
  <c r="AX70" i="21"/>
  <c r="AW70" i="21"/>
  <c r="AV70" i="21"/>
  <c r="AU70" i="21"/>
  <c r="AT70" i="21"/>
  <c r="AS70" i="21"/>
  <c r="AR70" i="21"/>
  <c r="AQ70" i="21"/>
  <c r="AP70" i="21"/>
  <c r="AO70" i="21"/>
  <c r="AN70" i="21"/>
  <c r="AM70" i="21"/>
  <c r="AL70" i="21"/>
  <c r="AK70" i="21"/>
  <c r="AJ70" i="21"/>
  <c r="AI70" i="21"/>
  <c r="AH70" i="21"/>
  <c r="AG70" i="21"/>
  <c r="AF70" i="21"/>
  <c r="AE70" i="21"/>
  <c r="AD70" i="21"/>
  <c r="AC70" i="21"/>
  <c r="AB70" i="21"/>
  <c r="AA70" i="21"/>
  <c r="Z70" i="21"/>
  <c r="Y70" i="21"/>
  <c r="X70" i="21"/>
  <c r="W70" i="21"/>
  <c r="V70" i="21"/>
  <c r="U70" i="21"/>
  <c r="T70" i="21"/>
  <c r="S70" i="21"/>
  <c r="R70" i="21"/>
  <c r="Q70" i="21"/>
  <c r="BD69" i="21"/>
  <c r="BC69" i="21"/>
  <c r="BB69" i="21"/>
  <c r="BA69" i="21"/>
  <c r="AZ69" i="21"/>
  <c r="AY69" i="21"/>
  <c r="AX69" i="21"/>
  <c r="AW69" i="21"/>
  <c r="AV69" i="21"/>
  <c r="AU69" i="21"/>
  <c r="AT69" i="21"/>
  <c r="AS69" i="21"/>
  <c r="AR69" i="21"/>
  <c r="AQ69" i="21"/>
  <c r="AP69" i="21"/>
  <c r="AO69" i="21"/>
  <c r="AN69" i="21"/>
  <c r="AM69" i="21"/>
  <c r="AL69" i="21"/>
  <c r="AK69" i="21"/>
  <c r="AJ69" i="21"/>
  <c r="AI69" i="21"/>
  <c r="AH69" i="21"/>
  <c r="AG69" i="21"/>
  <c r="AF69" i="21"/>
  <c r="AE69" i="21"/>
  <c r="AD69" i="21"/>
  <c r="AC69" i="21"/>
  <c r="AB69" i="21"/>
  <c r="AA69" i="21"/>
  <c r="Z69" i="21"/>
  <c r="Y69" i="21"/>
  <c r="X69" i="21"/>
  <c r="W69" i="21"/>
  <c r="V69" i="21"/>
  <c r="U69" i="21"/>
  <c r="T69" i="21"/>
  <c r="S69" i="21"/>
  <c r="R69" i="21"/>
  <c r="Q69" i="21"/>
  <c r="BD68" i="21"/>
  <c r="BC68" i="21"/>
  <c r="BB68" i="21"/>
  <c r="BA68" i="21"/>
  <c r="AZ68" i="21"/>
  <c r="AY68" i="21"/>
  <c r="AX68" i="21"/>
  <c r="AW68" i="21"/>
  <c r="AV68" i="21"/>
  <c r="AU68" i="21"/>
  <c r="AT68" i="21"/>
  <c r="AS68" i="21"/>
  <c r="AR68" i="21"/>
  <c r="AQ68" i="21"/>
  <c r="AP68" i="21"/>
  <c r="AO68" i="21"/>
  <c r="AN68" i="21"/>
  <c r="AM68" i="21"/>
  <c r="AL68" i="21"/>
  <c r="AK68" i="21"/>
  <c r="AJ68" i="21"/>
  <c r="AI68" i="21"/>
  <c r="AH68" i="21"/>
  <c r="AG68" i="21"/>
  <c r="AF68" i="21"/>
  <c r="AE68" i="21"/>
  <c r="AD68" i="21"/>
  <c r="AC68" i="21"/>
  <c r="AB68" i="21"/>
  <c r="AA68" i="21"/>
  <c r="Z68" i="21"/>
  <c r="Y68" i="21"/>
  <c r="X68" i="21"/>
  <c r="W68" i="21"/>
  <c r="V68" i="21"/>
  <c r="U68" i="21"/>
  <c r="T68" i="21"/>
  <c r="S68" i="21"/>
  <c r="R68" i="21"/>
  <c r="Q68" i="21"/>
  <c r="BD67" i="21"/>
  <c r="BC67" i="21"/>
  <c r="BB67" i="21"/>
  <c r="BA67" i="21"/>
  <c r="AZ67" i="21"/>
  <c r="AY67" i="21"/>
  <c r="AX67" i="21"/>
  <c r="AW67" i="21"/>
  <c r="AV67" i="21"/>
  <c r="AU67" i="21"/>
  <c r="AT67" i="21"/>
  <c r="AS67" i="21"/>
  <c r="AR67" i="21"/>
  <c r="AQ67" i="21"/>
  <c r="AP67" i="21"/>
  <c r="AO67" i="21"/>
  <c r="AN67" i="21"/>
  <c r="AM67" i="21"/>
  <c r="AL67" i="21"/>
  <c r="AK67" i="21"/>
  <c r="AJ67" i="21"/>
  <c r="AI67" i="21"/>
  <c r="AH67" i="21"/>
  <c r="AG67" i="21"/>
  <c r="AF67" i="21"/>
  <c r="AE67" i="21"/>
  <c r="AD67" i="21"/>
  <c r="AC67" i="21"/>
  <c r="AB67" i="21"/>
  <c r="AA67" i="21"/>
  <c r="Z67" i="21"/>
  <c r="Y67" i="21"/>
  <c r="X67" i="21"/>
  <c r="W67" i="21"/>
  <c r="V67" i="21"/>
  <c r="U67" i="21"/>
  <c r="T67" i="21"/>
  <c r="S67" i="21"/>
  <c r="R67" i="21"/>
  <c r="Q67" i="21"/>
  <c r="BD66" i="21"/>
  <c r="BC66" i="21"/>
  <c r="BB66" i="21"/>
  <c r="BA66" i="21"/>
  <c r="AZ66" i="21"/>
  <c r="AY66" i="21"/>
  <c r="AX66" i="21"/>
  <c r="AW66" i="21"/>
  <c r="AV66" i="21"/>
  <c r="AU66" i="21"/>
  <c r="AT66" i="21"/>
  <c r="AS66" i="21"/>
  <c r="AR66" i="21"/>
  <c r="AQ66" i="21"/>
  <c r="AP66" i="21"/>
  <c r="AO66" i="21"/>
  <c r="AN66" i="21"/>
  <c r="AM66" i="21"/>
  <c r="AL66" i="21"/>
  <c r="AK66" i="21"/>
  <c r="AJ66" i="21"/>
  <c r="AI66" i="21"/>
  <c r="AH66" i="21"/>
  <c r="AG66" i="21"/>
  <c r="AF66" i="21"/>
  <c r="AE66" i="21"/>
  <c r="AD66" i="21"/>
  <c r="AC66" i="21"/>
  <c r="AB66" i="21"/>
  <c r="AA66" i="21"/>
  <c r="Z66" i="21"/>
  <c r="Y66" i="21"/>
  <c r="X66" i="21"/>
  <c r="W66" i="21"/>
  <c r="V66" i="21"/>
  <c r="U66" i="21"/>
  <c r="T66" i="21"/>
  <c r="S66" i="21"/>
  <c r="R66" i="21"/>
  <c r="Q66" i="21"/>
  <c r="BD65" i="21"/>
  <c r="BC65" i="21"/>
  <c r="BB65" i="21"/>
  <c r="BA65" i="21"/>
  <c r="AZ65" i="21"/>
  <c r="AY65" i="21"/>
  <c r="AX65" i="21"/>
  <c r="AW65" i="21"/>
  <c r="AV65" i="21"/>
  <c r="AU65" i="21"/>
  <c r="AT65" i="21"/>
  <c r="AS65" i="21"/>
  <c r="AR65" i="21"/>
  <c r="AQ65" i="21"/>
  <c r="AP65" i="21"/>
  <c r="AO65" i="21"/>
  <c r="AN65" i="21"/>
  <c r="AM65" i="21"/>
  <c r="AL65" i="21"/>
  <c r="AK65" i="21"/>
  <c r="AJ65" i="21"/>
  <c r="AI65" i="21"/>
  <c r="AH65" i="21"/>
  <c r="AG65" i="21"/>
  <c r="AF65" i="21"/>
  <c r="AE65" i="21"/>
  <c r="AD65" i="21"/>
  <c r="AC65" i="21"/>
  <c r="AB65" i="21"/>
  <c r="AA65" i="21"/>
  <c r="Z65" i="21"/>
  <c r="Y65" i="21"/>
  <c r="X65" i="21"/>
  <c r="W65" i="21"/>
  <c r="V65" i="21"/>
  <c r="U65" i="21"/>
  <c r="T65" i="21"/>
  <c r="S65" i="21"/>
  <c r="R65" i="21"/>
  <c r="Q65" i="21"/>
  <c r="BD64" i="21"/>
  <c r="BC64" i="21"/>
  <c r="BB64" i="21"/>
  <c r="BA64" i="21"/>
  <c r="AZ64" i="21"/>
  <c r="AY64" i="21"/>
  <c r="AX64" i="21"/>
  <c r="AW64" i="21"/>
  <c r="AV64" i="21"/>
  <c r="AU64" i="21"/>
  <c r="AT64" i="21"/>
  <c r="AS64" i="21"/>
  <c r="AR64" i="21"/>
  <c r="AQ64" i="21"/>
  <c r="AP64" i="21"/>
  <c r="AO64" i="21"/>
  <c r="AN64" i="21"/>
  <c r="AM64" i="21"/>
  <c r="AL64" i="21"/>
  <c r="AK64" i="21"/>
  <c r="AJ64" i="21"/>
  <c r="AI64" i="21"/>
  <c r="AH64" i="21"/>
  <c r="AG64" i="21"/>
  <c r="AF64" i="21"/>
  <c r="AE64" i="21"/>
  <c r="AD64" i="21"/>
  <c r="AC64" i="21"/>
  <c r="AB64" i="21"/>
  <c r="AA64" i="21"/>
  <c r="Z64" i="21"/>
  <c r="Y64" i="21"/>
  <c r="X64" i="21"/>
  <c r="W64" i="21"/>
  <c r="V64" i="21"/>
  <c r="U64" i="21"/>
  <c r="T64" i="21"/>
  <c r="S64" i="21"/>
  <c r="R64" i="21"/>
  <c r="Q64" i="21"/>
  <c r="BD63" i="21"/>
  <c r="BC63" i="21"/>
  <c r="BB63" i="21"/>
  <c r="BA63" i="21"/>
  <c r="AZ63" i="21"/>
  <c r="AY63" i="21"/>
  <c r="AX63" i="21"/>
  <c r="AW63" i="21"/>
  <c r="AV63" i="21"/>
  <c r="AU63" i="21"/>
  <c r="AT63" i="21"/>
  <c r="AS63" i="21"/>
  <c r="AR63" i="21"/>
  <c r="AQ63" i="21"/>
  <c r="AP63" i="21"/>
  <c r="AO63" i="21"/>
  <c r="AN63" i="21"/>
  <c r="AM63" i="21"/>
  <c r="AL63" i="21"/>
  <c r="AK63" i="21"/>
  <c r="AJ63" i="21"/>
  <c r="AI63" i="21"/>
  <c r="AH63" i="21"/>
  <c r="AG63" i="21"/>
  <c r="AF63" i="21"/>
  <c r="AE63" i="21"/>
  <c r="AD63" i="21"/>
  <c r="AC63" i="21"/>
  <c r="AB63" i="21"/>
  <c r="AA63" i="21"/>
  <c r="Z63" i="21"/>
  <c r="Y63" i="21"/>
  <c r="X63" i="21"/>
  <c r="W63" i="21"/>
  <c r="V63" i="21"/>
  <c r="U63" i="21"/>
  <c r="T63" i="21"/>
  <c r="S63" i="21"/>
  <c r="R63" i="21"/>
  <c r="Q63" i="21"/>
  <c r="BD62" i="21"/>
  <c r="BC62" i="21"/>
  <c r="BB62" i="21"/>
  <c r="BA62" i="21"/>
  <c r="AZ62" i="21"/>
  <c r="AY62" i="21"/>
  <c r="AX62" i="21"/>
  <c r="AW62" i="21"/>
  <c r="AV62" i="21"/>
  <c r="AU62" i="21"/>
  <c r="AT62" i="21"/>
  <c r="AS62" i="21"/>
  <c r="AR62" i="21"/>
  <c r="AQ62" i="21"/>
  <c r="AP62" i="21"/>
  <c r="AO62" i="21"/>
  <c r="AN62" i="21"/>
  <c r="AM62" i="21"/>
  <c r="AL62" i="21"/>
  <c r="AK62" i="21"/>
  <c r="AJ62" i="21"/>
  <c r="AI62" i="21"/>
  <c r="AH62" i="21"/>
  <c r="AG62" i="21"/>
  <c r="AF62" i="21"/>
  <c r="AE62" i="21"/>
  <c r="AD62" i="21"/>
  <c r="AC62" i="21"/>
  <c r="AB62" i="21"/>
  <c r="AA62" i="21"/>
  <c r="Z62" i="21"/>
  <c r="Y62" i="21"/>
  <c r="X62" i="21"/>
  <c r="W62" i="21"/>
  <c r="V62" i="21"/>
  <c r="U62" i="21"/>
  <c r="T62" i="21"/>
  <c r="S62" i="21"/>
  <c r="R62" i="21"/>
  <c r="Q62" i="21"/>
  <c r="BD61" i="21"/>
  <c r="BC61" i="21"/>
  <c r="BB61" i="21"/>
  <c r="BA61" i="21"/>
  <c r="AZ61" i="21"/>
  <c r="AY61" i="21"/>
  <c r="AX61" i="21"/>
  <c r="AW61" i="21"/>
  <c r="AV61" i="21"/>
  <c r="AU61" i="21"/>
  <c r="AT61" i="21"/>
  <c r="AS61" i="21"/>
  <c r="AR61" i="21"/>
  <c r="AQ61" i="21"/>
  <c r="AP61" i="21"/>
  <c r="AO61" i="21"/>
  <c r="AN61" i="21"/>
  <c r="AM61" i="21"/>
  <c r="AL61" i="21"/>
  <c r="AK61" i="21"/>
  <c r="AJ61" i="21"/>
  <c r="AI61" i="21"/>
  <c r="AH61" i="21"/>
  <c r="AG61" i="21"/>
  <c r="AF61" i="21"/>
  <c r="AE61" i="21"/>
  <c r="AD61" i="21"/>
  <c r="AC61" i="21"/>
  <c r="AB61" i="21"/>
  <c r="AA61" i="21"/>
  <c r="Z61" i="21"/>
  <c r="Y61" i="21"/>
  <c r="X61" i="21"/>
  <c r="W61" i="21"/>
  <c r="V61" i="21"/>
  <c r="U61" i="21"/>
  <c r="T61" i="21"/>
  <c r="S61" i="21"/>
  <c r="R61" i="21"/>
  <c r="Q61" i="21"/>
  <c r="BD60" i="21"/>
  <c r="BC60" i="21"/>
  <c r="BB60" i="21"/>
  <c r="BA60" i="21"/>
  <c r="AZ60" i="21"/>
  <c r="AY60" i="21"/>
  <c r="AX60" i="21"/>
  <c r="AW60" i="21"/>
  <c r="AV60" i="21"/>
  <c r="AU60" i="21"/>
  <c r="AT60" i="21"/>
  <c r="AS60" i="21"/>
  <c r="AR60" i="21"/>
  <c r="AQ60" i="21"/>
  <c r="AP60" i="21"/>
  <c r="AO60" i="21"/>
  <c r="AN60" i="21"/>
  <c r="AM60" i="21"/>
  <c r="AL60" i="21"/>
  <c r="AK60" i="21"/>
  <c r="AJ60" i="21"/>
  <c r="AI60" i="21"/>
  <c r="AH60" i="21"/>
  <c r="AG60" i="21"/>
  <c r="AF60" i="21"/>
  <c r="AE60" i="21"/>
  <c r="AD60" i="21"/>
  <c r="AC60" i="21"/>
  <c r="AB60" i="21"/>
  <c r="AA60" i="21"/>
  <c r="Z60" i="21"/>
  <c r="Y60" i="21"/>
  <c r="X60" i="21"/>
  <c r="W60" i="21"/>
  <c r="V60" i="21"/>
  <c r="U60" i="21"/>
  <c r="T60" i="21"/>
  <c r="S60" i="21"/>
  <c r="R60" i="21"/>
  <c r="Q60" i="21"/>
  <c r="BD59" i="21"/>
  <c r="BC59" i="21"/>
  <c r="BB59" i="21"/>
  <c r="BA59" i="21"/>
  <c r="AZ59" i="21"/>
  <c r="AY59" i="21"/>
  <c r="AX59" i="21"/>
  <c r="AW59" i="21"/>
  <c r="AV59" i="21"/>
  <c r="AU59" i="21"/>
  <c r="AT59" i="21"/>
  <c r="AS59" i="21"/>
  <c r="AR59" i="21"/>
  <c r="AQ59" i="21"/>
  <c r="AP59" i="21"/>
  <c r="AO59" i="21"/>
  <c r="AN59" i="21"/>
  <c r="AM59" i="21"/>
  <c r="AL59" i="21"/>
  <c r="AK59" i="21"/>
  <c r="AJ59" i="21"/>
  <c r="AI59" i="21"/>
  <c r="AH59" i="21"/>
  <c r="AG59" i="21"/>
  <c r="AF59" i="21"/>
  <c r="AE59" i="21"/>
  <c r="AD59" i="21"/>
  <c r="AC59" i="21"/>
  <c r="AB59" i="21"/>
  <c r="AA59" i="21"/>
  <c r="Z59" i="21"/>
  <c r="Y59" i="21"/>
  <c r="X59" i="21"/>
  <c r="W59" i="21"/>
  <c r="V59" i="21"/>
  <c r="U59" i="21"/>
  <c r="T59" i="21"/>
  <c r="S59" i="21"/>
  <c r="R59" i="21"/>
  <c r="Q59" i="21"/>
  <c r="BD58" i="21"/>
  <c r="BC58" i="21"/>
  <c r="BB58" i="21"/>
  <c r="BA58" i="21"/>
  <c r="AZ58" i="21"/>
  <c r="AY58" i="21"/>
  <c r="AX58" i="21"/>
  <c r="AW58" i="21"/>
  <c r="AV58" i="21"/>
  <c r="AU58" i="21"/>
  <c r="AT58" i="21"/>
  <c r="AS58" i="21"/>
  <c r="AR58" i="21"/>
  <c r="AQ58" i="21"/>
  <c r="AP58" i="21"/>
  <c r="AO58" i="21"/>
  <c r="AN58" i="21"/>
  <c r="AM58" i="21"/>
  <c r="AL58" i="21"/>
  <c r="AK58" i="21"/>
  <c r="AJ58" i="21"/>
  <c r="AI58" i="21"/>
  <c r="AH58" i="21"/>
  <c r="AG58" i="21"/>
  <c r="AF58" i="21"/>
  <c r="AE58" i="21"/>
  <c r="AD58" i="21"/>
  <c r="AC58" i="21"/>
  <c r="AB58" i="21"/>
  <c r="AA58" i="21"/>
  <c r="Z58" i="21"/>
  <c r="Y58" i="21"/>
  <c r="X58" i="21"/>
  <c r="W58" i="21"/>
  <c r="V58" i="21"/>
  <c r="U58" i="21"/>
  <c r="T58" i="21"/>
  <c r="S58" i="21"/>
  <c r="R58" i="21"/>
  <c r="Q58" i="21"/>
  <c r="BD57" i="21"/>
  <c r="BC57" i="21"/>
  <c r="BB57" i="21"/>
  <c r="BA57" i="21"/>
  <c r="AZ57" i="21"/>
  <c r="AY57" i="21"/>
  <c r="AX57" i="21"/>
  <c r="AW57" i="21"/>
  <c r="AV57" i="21"/>
  <c r="AU57" i="21"/>
  <c r="AT57" i="21"/>
  <c r="AS57" i="21"/>
  <c r="AR57" i="21"/>
  <c r="AQ57" i="21"/>
  <c r="AP57" i="21"/>
  <c r="AO57" i="21"/>
  <c r="AN57" i="21"/>
  <c r="AM57" i="21"/>
  <c r="AL57" i="21"/>
  <c r="AK57" i="21"/>
  <c r="AJ57" i="21"/>
  <c r="AI57" i="21"/>
  <c r="AH57" i="21"/>
  <c r="AG57" i="21"/>
  <c r="AF57" i="21"/>
  <c r="AE57" i="21"/>
  <c r="AD57" i="21"/>
  <c r="AC57" i="21"/>
  <c r="AB57" i="21"/>
  <c r="AA57" i="21"/>
  <c r="Z57" i="21"/>
  <c r="Y57" i="21"/>
  <c r="X57" i="21"/>
  <c r="W57" i="21"/>
  <c r="V57" i="21"/>
  <c r="U57" i="21"/>
  <c r="T57" i="21"/>
  <c r="S57" i="21"/>
  <c r="R57" i="21"/>
  <c r="Q57" i="21"/>
  <c r="BD56" i="21"/>
  <c r="BC56" i="21"/>
  <c r="BB56" i="21"/>
  <c r="BA56" i="21"/>
  <c r="AZ56" i="21"/>
  <c r="AY56" i="21"/>
  <c r="AX56" i="21"/>
  <c r="AW56" i="21"/>
  <c r="AV56" i="21"/>
  <c r="AU56" i="21"/>
  <c r="AT56" i="21"/>
  <c r="AS56" i="21"/>
  <c r="AR56" i="21"/>
  <c r="AQ56" i="21"/>
  <c r="AP56" i="21"/>
  <c r="AO56" i="21"/>
  <c r="AN56" i="21"/>
  <c r="AM56" i="21"/>
  <c r="AL56" i="21"/>
  <c r="AK56" i="21"/>
  <c r="AJ56" i="21"/>
  <c r="AI56" i="21"/>
  <c r="AH56" i="21"/>
  <c r="AG56" i="21"/>
  <c r="AF56" i="21"/>
  <c r="AE56" i="21"/>
  <c r="AD56" i="21"/>
  <c r="AC56" i="21"/>
  <c r="AB56" i="21"/>
  <c r="AA56" i="21"/>
  <c r="Z56" i="21"/>
  <c r="Y56" i="21"/>
  <c r="X56" i="21"/>
  <c r="W56" i="21"/>
  <c r="V56" i="21"/>
  <c r="U56" i="21"/>
  <c r="T56" i="21"/>
  <c r="S56" i="21"/>
  <c r="R56" i="21"/>
  <c r="Q56" i="21"/>
  <c r="BD55" i="21"/>
  <c r="BC55" i="21"/>
  <c r="BB55" i="21"/>
  <c r="BA55" i="21"/>
  <c r="AZ55" i="21"/>
  <c r="AY55" i="21"/>
  <c r="AX55" i="21"/>
  <c r="AW55" i="21"/>
  <c r="AV55" i="21"/>
  <c r="AU55" i="21"/>
  <c r="AT55" i="21"/>
  <c r="AS55" i="21"/>
  <c r="AR55" i="21"/>
  <c r="AQ55" i="21"/>
  <c r="AP55" i="21"/>
  <c r="AO55" i="21"/>
  <c r="AN55" i="21"/>
  <c r="AM55" i="21"/>
  <c r="AL55" i="21"/>
  <c r="AK55" i="21"/>
  <c r="AJ55" i="21"/>
  <c r="AI55" i="21"/>
  <c r="AH55" i="21"/>
  <c r="AG55" i="21"/>
  <c r="AF55" i="21"/>
  <c r="AE55" i="21"/>
  <c r="AD55" i="21"/>
  <c r="AC55" i="21"/>
  <c r="AB55" i="21"/>
  <c r="AA55" i="21"/>
  <c r="Z55" i="21"/>
  <c r="Y55" i="21"/>
  <c r="X55" i="21"/>
  <c r="W55" i="21"/>
  <c r="V55" i="21"/>
  <c r="U55" i="21"/>
  <c r="T55" i="21"/>
  <c r="S55" i="21"/>
  <c r="R55" i="21"/>
  <c r="Q55" i="21"/>
  <c r="BD54" i="21"/>
  <c r="BC54" i="21"/>
  <c r="BB54" i="21"/>
  <c r="BA54" i="21"/>
  <c r="AZ54" i="21"/>
  <c r="AY54" i="21"/>
  <c r="AX54" i="21"/>
  <c r="AW54" i="21"/>
  <c r="AV54" i="21"/>
  <c r="AU54" i="21"/>
  <c r="AT54" i="21"/>
  <c r="AS54" i="21"/>
  <c r="AR54" i="21"/>
  <c r="AQ54" i="21"/>
  <c r="AP54" i="21"/>
  <c r="AO54" i="21"/>
  <c r="AN54" i="21"/>
  <c r="AM54" i="21"/>
  <c r="AL54" i="21"/>
  <c r="AK54" i="21"/>
  <c r="AJ54" i="21"/>
  <c r="AI54" i="21"/>
  <c r="AH54" i="21"/>
  <c r="AG54" i="21"/>
  <c r="AF54" i="21"/>
  <c r="AE54" i="21"/>
  <c r="AD54" i="21"/>
  <c r="AC54" i="21"/>
  <c r="AB54" i="21"/>
  <c r="AA54" i="21"/>
  <c r="Z54" i="21"/>
  <c r="Y54" i="21"/>
  <c r="X54" i="21"/>
  <c r="W54" i="21"/>
  <c r="V54" i="21"/>
  <c r="U54" i="21"/>
  <c r="T54" i="21"/>
  <c r="S54" i="21"/>
  <c r="R54" i="21"/>
  <c r="Q54" i="21"/>
  <c r="BD53" i="21"/>
  <c r="BC53" i="21"/>
  <c r="BB53" i="21"/>
  <c r="BA53" i="21"/>
  <c r="AZ53" i="21"/>
  <c r="AY53" i="21"/>
  <c r="AX53" i="21"/>
  <c r="AW53" i="21"/>
  <c r="AV53" i="21"/>
  <c r="AU53" i="21"/>
  <c r="AT53" i="21"/>
  <c r="AS53" i="21"/>
  <c r="AR53" i="21"/>
  <c r="AQ53" i="21"/>
  <c r="AP53" i="21"/>
  <c r="AO53" i="21"/>
  <c r="AN53" i="21"/>
  <c r="AM53" i="21"/>
  <c r="AL53" i="21"/>
  <c r="AK53" i="21"/>
  <c r="AJ53" i="21"/>
  <c r="AI53" i="21"/>
  <c r="AH53" i="21"/>
  <c r="AG53" i="21"/>
  <c r="AF53" i="21"/>
  <c r="AE53" i="21"/>
  <c r="AD53" i="21"/>
  <c r="AC53" i="21"/>
  <c r="AB53" i="21"/>
  <c r="AA53" i="21"/>
  <c r="Z53" i="21"/>
  <c r="Y53" i="21"/>
  <c r="X53" i="21"/>
  <c r="W53" i="21"/>
  <c r="V53" i="21"/>
  <c r="U53" i="21"/>
  <c r="T53" i="21"/>
  <c r="S53" i="21"/>
  <c r="R53" i="21"/>
  <c r="Q53" i="21"/>
  <c r="BO21" i="21"/>
  <c r="BN21" i="21"/>
  <c r="BM21" i="21"/>
  <c r="BL21" i="21"/>
  <c r="BK21" i="21"/>
  <c r="BJ21" i="21"/>
  <c r="BI21" i="21"/>
  <c r="BH21" i="21"/>
  <c r="BG21" i="21"/>
  <c r="BF21" i="21"/>
  <c r="BE21" i="21"/>
  <c r="BD13" i="21"/>
  <c r="BD21" i="21" s="1"/>
  <c r="BC13" i="21"/>
  <c r="BC21" i="21" s="1"/>
  <c r="BB13" i="21"/>
  <c r="BB21" i="21" s="1"/>
  <c r="BA13" i="21"/>
  <c r="BA21" i="21" s="1"/>
  <c r="AZ13" i="21"/>
  <c r="AZ21" i="21" s="1"/>
  <c r="AY13" i="21"/>
  <c r="AY21" i="21" s="1"/>
  <c r="AX13" i="21"/>
  <c r="AX21" i="21" s="1"/>
  <c r="AW13" i="21"/>
  <c r="AW21" i="21" s="1"/>
  <c r="AV13" i="21"/>
  <c r="AV21" i="21" s="1"/>
  <c r="AU13" i="21"/>
  <c r="AU21" i="21" s="1"/>
  <c r="AT13" i="21"/>
  <c r="AT21" i="21" s="1"/>
  <c r="AS13" i="21"/>
  <c r="AS21" i="21" s="1"/>
  <c r="AR13" i="21"/>
  <c r="AR21" i="21" s="1"/>
  <c r="AQ13" i="21"/>
  <c r="AQ21" i="21" s="1"/>
  <c r="AP13" i="21"/>
  <c r="AP21" i="21" s="1"/>
  <c r="AO13" i="21"/>
  <c r="AO21" i="21" s="1"/>
  <c r="AN13" i="21"/>
  <c r="AN21" i="21" s="1"/>
  <c r="AM13" i="21"/>
  <c r="AM21" i="21" s="1"/>
  <c r="AL13" i="21"/>
  <c r="AL21" i="21" s="1"/>
  <c r="AK13" i="21"/>
  <c r="AK21" i="21" s="1"/>
  <c r="AJ13" i="21"/>
  <c r="AI13" i="21"/>
  <c r="AH13" i="21"/>
  <c r="AG13" i="21"/>
  <c r="AF13" i="21"/>
  <c r="AE13" i="21"/>
  <c r="AD13" i="21"/>
  <c r="AC13" i="21"/>
  <c r="AB13" i="21"/>
  <c r="AA13" i="21"/>
  <c r="Z13" i="21"/>
  <c r="Y13" i="21"/>
  <c r="X13" i="21"/>
  <c r="W13" i="21"/>
  <c r="BD12" i="21"/>
  <c r="BC12" i="21"/>
  <c r="BB12" i="21"/>
  <c r="BA12" i="21"/>
  <c r="AZ12" i="21"/>
  <c r="AY12" i="21"/>
  <c r="AX12" i="21"/>
  <c r="AW12" i="21"/>
  <c r="AV12" i="21"/>
  <c r="AU12" i="21"/>
  <c r="AT12" i="21"/>
  <c r="AS12" i="21"/>
  <c r="AR12" i="21"/>
  <c r="AQ12" i="21"/>
  <c r="AP12" i="21"/>
  <c r="AO12" i="21"/>
  <c r="AN12" i="21"/>
  <c r="AM12" i="21"/>
  <c r="AL12" i="21"/>
  <c r="AK12" i="21"/>
  <c r="AJ12" i="21"/>
  <c r="AI12" i="21"/>
  <c r="AH12" i="21"/>
  <c r="AG12" i="21"/>
  <c r="AF12" i="21"/>
  <c r="AE12" i="21"/>
  <c r="AD12" i="21"/>
  <c r="AC12" i="21"/>
  <c r="AB12" i="21"/>
  <c r="AA12" i="21"/>
  <c r="Z12" i="21"/>
  <c r="Y12" i="21"/>
  <c r="X12" i="21"/>
  <c r="W12" i="21"/>
  <c r="V12" i="21"/>
  <c r="U12" i="21"/>
  <c r="T12" i="21"/>
  <c r="S12" i="21"/>
  <c r="R12" i="21"/>
  <c r="Q12" i="21"/>
  <c r="V11" i="21"/>
  <c r="U11" i="21"/>
  <c r="T11" i="21"/>
  <c r="S11" i="21"/>
  <c r="R11" i="21"/>
  <c r="Q11" i="21"/>
  <c r="AK14" i="21" l="1"/>
  <c r="AS14" i="21"/>
  <c r="BA14" i="21"/>
  <c r="AL14" i="21"/>
  <c r="AT14" i="21"/>
  <c r="BB14" i="21"/>
  <c r="AM14" i="21"/>
  <c r="AU14" i="21"/>
  <c r="BC14" i="21"/>
  <c r="AN14" i="21"/>
  <c r="AV14" i="21"/>
  <c r="BD14" i="21"/>
  <c r="AO14" i="21"/>
  <c r="AW14" i="21"/>
  <c r="AP14" i="21"/>
  <c r="AX14" i="21"/>
  <c r="AQ14" i="21"/>
  <c r="AY14" i="21"/>
  <c r="AR14" i="21"/>
  <c r="AZ14" i="21"/>
  <c r="T8" i="21"/>
  <c r="Q8" i="21"/>
  <c r="K8" i="21"/>
  <c r="W7" i="21"/>
  <c r="T7" i="21"/>
  <c r="Q7" i="21"/>
  <c r="K7" i="21"/>
  <c r="U167" i="25"/>
  <c r="Z167" i="25" s="1"/>
  <c r="U166" i="25"/>
  <c r="Z166" i="25" s="1"/>
  <c r="U165" i="25"/>
  <c r="Z165" i="25" s="1"/>
  <c r="U164" i="25"/>
  <c r="Z164" i="25" s="1"/>
  <c r="U163" i="25"/>
  <c r="Z163" i="25" s="1"/>
  <c r="KD39" i="25"/>
  <c r="KC39" i="25"/>
  <c r="KB39" i="25"/>
  <c r="KA39" i="25"/>
  <c r="JZ39" i="25"/>
  <c r="JY39" i="25"/>
  <c r="JX39" i="25"/>
  <c r="JW39" i="25"/>
  <c r="JV39" i="25"/>
  <c r="JU39" i="25"/>
  <c r="JT39" i="25"/>
  <c r="JS39" i="25"/>
  <c r="JR39" i="25"/>
  <c r="JQ39" i="25"/>
  <c r="JP39" i="25"/>
  <c r="JO39" i="25"/>
  <c r="JN39" i="25"/>
  <c r="JM39" i="25"/>
  <c r="JL39" i="25"/>
  <c r="JK39" i="25"/>
  <c r="JJ39" i="25"/>
  <c r="JI39" i="25"/>
  <c r="JH39" i="25"/>
  <c r="JG39" i="25"/>
  <c r="JF39" i="25"/>
  <c r="JE39" i="25"/>
  <c r="JD39" i="25"/>
  <c r="JC39" i="25"/>
  <c r="JB39" i="25"/>
  <c r="JA39" i="25"/>
  <c r="IZ39" i="25"/>
  <c r="IY39" i="25"/>
  <c r="IX39" i="25"/>
  <c r="IW39" i="25"/>
  <c r="IV39" i="25"/>
  <c r="IU39" i="25"/>
  <c r="IT39" i="25"/>
  <c r="IS39" i="25"/>
  <c r="IR39" i="25"/>
  <c r="IQ39" i="25"/>
  <c r="IP39" i="25"/>
  <c r="IO39" i="25"/>
  <c r="IN39" i="25"/>
  <c r="IM39" i="25"/>
  <c r="IL39" i="25"/>
  <c r="IK39" i="25"/>
  <c r="IJ39" i="25"/>
  <c r="II39" i="25"/>
  <c r="IH39" i="25"/>
  <c r="IG39" i="25"/>
  <c r="KD38" i="25"/>
  <c r="KC38" i="25"/>
  <c r="KB38" i="25"/>
  <c r="KA38" i="25"/>
  <c r="JZ38" i="25"/>
  <c r="JY38" i="25"/>
  <c r="JX38" i="25"/>
  <c r="JW38" i="25"/>
  <c r="JV38" i="25"/>
  <c r="JU38" i="25"/>
  <c r="JT38" i="25"/>
  <c r="JS38" i="25"/>
  <c r="JR38" i="25"/>
  <c r="JQ38" i="25"/>
  <c r="JP38" i="25"/>
  <c r="JO38" i="25"/>
  <c r="JN38" i="25"/>
  <c r="JM38" i="25"/>
  <c r="JL38" i="25"/>
  <c r="JK38" i="25"/>
  <c r="JJ38" i="25"/>
  <c r="JI38" i="25"/>
  <c r="JH38" i="25"/>
  <c r="JG38" i="25"/>
  <c r="JF38" i="25"/>
  <c r="JE38" i="25"/>
  <c r="JD38" i="25"/>
  <c r="JC38" i="25"/>
  <c r="JB38" i="25"/>
  <c r="JA38" i="25"/>
  <c r="IZ38" i="25"/>
  <c r="IY38" i="25"/>
  <c r="IX38" i="25"/>
  <c r="IW38" i="25"/>
  <c r="IV38" i="25"/>
  <c r="IU38" i="25"/>
  <c r="IT38" i="25"/>
  <c r="IS38" i="25"/>
  <c r="IR38" i="25"/>
  <c r="IQ38" i="25"/>
  <c r="IP38" i="25"/>
  <c r="IO38" i="25"/>
  <c r="IN38" i="25"/>
  <c r="IM38" i="25"/>
  <c r="IL38" i="25"/>
  <c r="IK38" i="25"/>
  <c r="IJ38" i="25"/>
  <c r="II38" i="25"/>
  <c r="IH38" i="25"/>
  <c r="IG38" i="25"/>
  <c r="KD37" i="25"/>
  <c r="KC37" i="25"/>
  <c r="KB37" i="25"/>
  <c r="KA37" i="25"/>
  <c r="JZ37" i="25"/>
  <c r="JY37" i="25"/>
  <c r="JX37" i="25"/>
  <c r="JW37" i="25"/>
  <c r="JV37" i="25"/>
  <c r="JU37" i="25"/>
  <c r="JT37" i="25"/>
  <c r="JS37" i="25"/>
  <c r="JR37" i="25"/>
  <c r="JQ37" i="25"/>
  <c r="JP37" i="25"/>
  <c r="JO37" i="25"/>
  <c r="JN37" i="25"/>
  <c r="JM37" i="25"/>
  <c r="JL37" i="25"/>
  <c r="JK37" i="25"/>
  <c r="JJ37" i="25"/>
  <c r="JI37" i="25"/>
  <c r="JH37" i="25"/>
  <c r="JG37" i="25"/>
  <c r="JF37" i="25"/>
  <c r="JE37" i="25"/>
  <c r="JD37" i="25"/>
  <c r="JC37" i="25"/>
  <c r="JB37" i="25"/>
  <c r="JA37" i="25"/>
  <c r="IZ37" i="25"/>
  <c r="IY37" i="25"/>
  <c r="IX37" i="25"/>
  <c r="IW37" i="25"/>
  <c r="IV37" i="25"/>
  <c r="IU37" i="25"/>
  <c r="IT37" i="25"/>
  <c r="IS37" i="25"/>
  <c r="IR37" i="25"/>
  <c r="IQ37" i="25"/>
  <c r="IP37" i="25"/>
  <c r="IO37" i="25"/>
  <c r="IN37" i="25"/>
  <c r="IM37" i="25"/>
  <c r="IL37" i="25"/>
  <c r="IK37" i="25"/>
  <c r="IJ37" i="25"/>
  <c r="II37" i="25"/>
  <c r="IH37" i="25"/>
  <c r="IG37" i="25"/>
  <c r="KD36" i="25"/>
  <c r="KC36" i="25"/>
  <c r="KB36" i="25"/>
  <c r="KA36" i="25"/>
  <c r="JZ36" i="25"/>
  <c r="JY36" i="25"/>
  <c r="JX36" i="25"/>
  <c r="JW36" i="25"/>
  <c r="JV36" i="25"/>
  <c r="JU36" i="25"/>
  <c r="JT36" i="25"/>
  <c r="JS36" i="25"/>
  <c r="JR36" i="25"/>
  <c r="JQ36" i="25"/>
  <c r="JP36" i="25"/>
  <c r="JO36" i="25"/>
  <c r="JN36" i="25"/>
  <c r="JM36" i="25"/>
  <c r="JL36" i="25"/>
  <c r="JK36" i="25"/>
  <c r="JJ36" i="25"/>
  <c r="JI36" i="25"/>
  <c r="JH36" i="25"/>
  <c r="JG36" i="25"/>
  <c r="JF36" i="25"/>
  <c r="JE36" i="25"/>
  <c r="JD36" i="25"/>
  <c r="JC36" i="25"/>
  <c r="JB36" i="25"/>
  <c r="JA36" i="25"/>
  <c r="IZ36" i="25"/>
  <c r="IY36" i="25"/>
  <c r="IX36" i="25"/>
  <c r="IW36" i="25"/>
  <c r="IV36" i="25"/>
  <c r="IU36" i="25"/>
  <c r="IT36" i="25"/>
  <c r="IS36" i="25"/>
  <c r="IR36" i="25"/>
  <c r="IQ36" i="25"/>
  <c r="IP36" i="25"/>
  <c r="IO36" i="25"/>
  <c r="IN36" i="25"/>
  <c r="IM36" i="25"/>
  <c r="IL36" i="25"/>
  <c r="IK36" i="25"/>
  <c r="IJ36" i="25"/>
  <c r="II36" i="25"/>
  <c r="IH36" i="25"/>
  <c r="IG36" i="25"/>
  <c r="KD35" i="25"/>
  <c r="KC35" i="25"/>
  <c r="KB35" i="25"/>
  <c r="KA35" i="25"/>
  <c r="JZ35" i="25"/>
  <c r="JY35" i="25"/>
  <c r="JX35" i="25"/>
  <c r="JW35" i="25"/>
  <c r="JV35" i="25"/>
  <c r="JU35" i="25"/>
  <c r="JT35" i="25"/>
  <c r="JS35" i="25"/>
  <c r="JR35" i="25"/>
  <c r="JQ35" i="25"/>
  <c r="JP35" i="25"/>
  <c r="JO35" i="25"/>
  <c r="JN35" i="25"/>
  <c r="JM35" i="25"/>
  <c r="JL35" i="25"/>
  <c r="JK35" i="25"/>
  <c r="JJ35" i="25"/>
  <c r="JI35" i="25"/>
  <c r="JH35" i="25"/>
  <c r="JG35" i="25"/>
  <c r="JF35" i="25"/>
  <c r="JE35" i="25"/>
  <c r="JD35" i="25"/>
  <c r="JC35" i="25"/>
  <c r="JB35" i="25"/>
  <c r="JA35" i="25"/>
  <c r="IZ35" i="25"/>
  <c r="IY35" i="25"/>
  <c r="IX35" i="25"/>
  <c r="IW35" i="25"/>
  <c r="IV35" i="25"/>
  <c r="IU35" i="25"/>
  <c r="IT35" i="25"/>
  <c r="IS35" i="25"/>
  <c r="IR35" i="25"/>
  <c r="IQ35" i="25"/>
  <c r="IP35" i="25"/>
  <c r="IO35" i="25"/>
  <c r="IN35" i="25"/>
  <c r="IM35" i="25"/>
  <c r="IL35" i="25"/>
  <c r="IK35" i="25"/>
  <c r="IJ35" i="25"/>
  <c r="II35" i="25"/>
  <c r="IH35" i="25"/>
  <c r="IG35" i="25"/>
  <c r="KD34" i="25"/>
  <c r="KC34" i="25"/>
  <c r="KB34" i="25"/>
  <c r="KA34" i="25"/>
  <c r="JZ34" i="25"/>
  <c r="JY34" i="25"/>
  <c r="JX34" i="25"/>
  <c r="JW34" i="25"/>
  <c r="JV34" i="25"/>
  <c r="JU34" i="25"/>
  <c r="JT34" i="25"/>
  <c r="JS34" i="25"/>
  <c r="JR34" i="25"/>
  <c r="JQ34" i="25"/>
  <c r="JP34" i="25"/>
  <c r="JO34" i="25"/>
  <c r="JN34" i="25"/>
  <c r="JM34" i="25"/>
  <c r="JL34" i="25"/>
  <c r="JK34" i="25"/>
  <c r="JJ34" i="25"/>
  <c r="JI34" i="25"/>
  <c r="JH34" i="25"/>
  <c r="JG34" i="25"/>
  <c r="JF34" i="25"/>
  <c r="JE34" i="25"/>
  <c r="JD34" i="25"/>
  <c r="JC34" i="25"/>
  <c r="JB34" i="25"/>
  <c r="JA34" i="25"/>
  <c r="IZ34" i="25"/>
  <c r="IY34" i="25"/>
  <c r="IX34" i="25"/>
  <c r="IW34" i="25"/>
  <c r="IV34" i="25"/>
  <c r="IU34" i="25"/>
  <c r="IT34" i="25"/>
  <c r="IS34" i="25"/>
  <c r="IR34" i="25"/>
  <c r="IQ34" i="25"/>
  <c r="IP34" i="25"/>
  <c r="IO34" i="25"/>
  <c r="IN34" i="25"/>
  <c r="IM34" i="25"/>
  <c r="IL34" i="25"/>
  <c r="IK34" i="25"/>
  <c r="IJ34" i="25"/>
  <c r="II34" i="25"/>
  <c r="IH34" i="25"/>
  <c r="IG34" i="25"/>
  <c r="KD33" i="25"/>
  <c r="KC33" i="25"/>
  <c r="KB33" i="25"/>
  <c r="KA33" i="25"/>
  <c r="JZ33" i="25"/>
  <c r="JY33" i="25"/>
  <c r="JX33" i="25"/>
  <c r="JW33" i="25"/>
  <c r="JV33" i="25"/>
  <c r="JU33" i="25"/>
  <c r="JT33" i="25"/>
  <c r="JS33" i="25"/>
  <c r="JR33" i="25"/>
  <c r="JQ33" i="25"/>
  <c r="JP33" i="25"/>
  <c r="JO33" i="25"/>
  <c r="JN33" i="25"/>
  <c r="JM33" i="25"/>
  <c r="JL33" i="25"/>
  <c r="JK33" i="25"/>
  <c r="JJ33" i="25"/>
  <c r="JI33" i="25"/>
  <c r="JH33" i="25"/>
  <c r="JG33" i="25"/>
  <c r="JF33" i="25"/>
  <c r="JE33" i="25"/>
  <c r="JD33" i="25"/>
  <c r="JC33" i="25"/>
  <c r="JB33" i="25"/>
  <c r="JA33" i="25"/>
  <c r="IZ33" i="25"/>
  <c r="IY33" i="25"/>
  <c r="IX33" i="25"/>
  <c r="IW33" i="25"/>
  <c r="IV33" i="25"/>
  <c r="IU33" i="25"/>
  <c r="IT33" i="25"/>
  <c r="IS33" i="25"/>
  <c r="IR33" i="25"/>
  <c r="IQ33" i="25"/>
  <c r="IP33" i="25"/>
  <c r="IO33" i="25"/>
  <c r="IN33" i="25"/>
  <c r="IM33" i="25"/>
  <c r="IL33" i="25"/>
  <c r="IK33" i="25"/>
  <c r="IJ33" i="25"/>
  <c r="II33" i="25"/>
  <c r="IH33" i="25"/>
  <c r="IG33" i="25"/>
  <c r="KD32" i="25"/>
  <c r="KC32" i="25"/>
  <c r="KB32" i="25"/>
  <c r="KA32" i="25"/>
  <c r="JZ32" i="25"/>
  <c r="JY32" i="25"/>
  <c r="JX32" i="25"/>
  <c r="JW32" i="25"/>
  <c r="JV32" i="25"/>
  <c r="JU32" i="25"/>
  <c r="JT32" i="25"/>
  <c r="JS32" i="25"/>
  <c r="JR32" i="25"/>
  <c r="JQ32" i="25"/>
  <c r="JP32" i="25"/>
  <c r="JO32" i="25"/>
  <c r="JN32" i="25"/>
  <c r="JM32" i="25"/>
  <c r="JL32" i="25"/>
  <c r="JK32" i="25"/>
  <c r="JJ32" i="25"/>
  <c r="JI32" i="25"/>
  <c r="JH32" i="25"/>
  <c r="JG32" i="25"/>
  <c r="JF32" i="25"/>
  <c r="JE32" i="25"/>
  <c r="JD32" i="25"/>
  <c r="JC32" i="25"/>
  <c r="JB32" i="25"/>
  <c r="JA32" i="25"/>
  <c r="IZ32" i="25"/>
  <c r="IY32" i="25"/>
  <c r="IX32" i="25"/>
  <c r="IW32" i="25"/>
  <c r="IV32" i="25"/>
  <c r="IU32" i="25"/>
  <c r="IT32" i="25"/>
  <c r="IS32" i="25"/>
  <c r="IR32" i="25"/>
  <c r="IQ32" i="25"/>
  <c r="IP32" i="25"/>
  <c r="IO32" i="25"/>
  <c r="IN32" i="25"/>
  <c r="IM32" i="25"/>
  <c r="IL32" i="25"/>
  <c r="IK32" i="25"/>
  <c r="IJ32" i="25"/>
  <c r="II32" i="25"/>
  <c r="IH32" i="25"/>
  <c r="IG32" i="25"/>
  <c r="AA31" i="25"/>
  <c r="AH23" i="25"/>
  <c r="U21" i="25"/>
  <c r="T21" i="25"/>
  <c r="S21" i="25"/>
  <c r="R21" i="25"/>
  <c r="Q21" i="25"/>
  <c r="N21" i="25"/>
  <c r="K21" i="25"/>
  <c r="J21" i="25"/>
  <c r="I21" i="25"/>
  <c r="E21" i="25"/>
  <c r="D21" i="25"/>
  <c r="C21" i="25"/>
  <c r="AH24" i="25" l="1"/>
  <c r="AM23" i="25"/>
  <c r="AH25" i="25" l="1"/>
  <c r="U157" i="25"/>
  <c r="Z157" i="25" s="1"/>
  <c r="U117" i="25"/>
  <c r="Z117" i="25" s="1"/>
  <c r="L50" i="25"/>
  <c r="Y50" i="25" s="1"/>
  <c r="L26" i="25"/>
  <c r="Y26" i="25" s="1"/>
  <c r="U162" i="25"/>
  <c r="Z162" i="25" s="1"/>
  <c r="U154" i="25"/>
  <c r="Z154" i="25" s="1"/>
  <c r="U139" i="25"/>
  <c r="Z139" i="25" s="1"/>
  <c r="U140" i="25"/>
  <c r="Z140" i="25" s="1"/>
  <c r="U118" i="25"/>
  <c r="Z118" i="25" s="1"/>
  <c r="U161" i="25"/>
  <c r="Z161" i="25" s="1"/>
  <c r="U120" i="25"/>
  <c r="Z120" i="25" s="1"/>
  <c r="L48" i="25"/>
  <c r="Y48" i="25" s="1"/>
  <c r="U49" i="25"/>
  <c r="Z49" i="25" s="1"/>
  <c r="L49" i="25"/>
  <c r="Y49" i="25" s="1"/>
  <c r="L47" i="25"/>
  <c r="Y47" i="25" s="1"/>
  <c r="U46" i="25"/>
  <c r="Z46" i="25" s="1"/>
  <c r="L45" i="25"/>
  <c r="Y45" i="25" s="1"/>
  <c r="L44" i="25"/>
  <c r="Y44" i="25" s="1"/>
  <c r="L41" i="25"/>
  <c r="Y41" i="25" s="1"/>
  <c r="L40" i="25"/>
  <c r="Y40" i="25" s="1"/>
  <c r="U39" i="25"/>
  <c r="Z39" i="25" s="1"/>
  <c r="L39" i="25"/>
  <c r="Y39" i="25" s="1"/>
  <c r="L43" i="25"/>
  <c r="Y43" i="25" s="1"/>
  <c r="L38" i="25"/>
  <c r="Y38" i="25" s="1"/>
  <c r="U35" i="25"/>
  <c r="Z35" i="25" s="1"/>
  <c r="U37" i="25"/>
  <c r="Z37" i="25" s="1"/>
  <c r="U33" i="25"/>
  <c r="Z33" i="25" s="1"/>
  <c r="L42" i="25"/>
  <c r="Y42" i="25" s="1"/>
  <c r="L35" i="25"/>
  <c r="Y35" i="25" s="1"/>
  <c r="U29" i="25"/>
  <c r="Z29" i="25" s="1"/>
  <c r="U31" i="25"/>
  <c r="Z31" i="25" s="1"/>
  <c r="L28" i="25"/>
  <c r="Y28" i="25" s="1"/>
  <c r="U27" i="25"/>
  <c r="Z27" i="25" s="1"/>
  <c r="U26" i="25"/>
  <c r="Z26" i="25" s="1"/>
  <c r="U25" i="25"/>
  <c r="Z25" i="25" s="1"/>
  <c r="L25" i="25"/>
  <c r="Y25" i="25" s="1"/>
  <c r="L24" i="25"/>
  <c r="Y24" i="25" s="1"/>
  <c r="U146" i="25"/>
  <c r="Z146" i="25" s="1"/>
  <c r="U155" i="25"/>
  <c r="Z155" i="25" s="1"/>
  <c r="U147" i="25"/>
  <c r="Z147" i="25" s="1"/>
  <c r="U156" i="25"/>
  <c r="Z156" i="25" s="1"/>
  <c r="U148" i="25"/>
  <c r="Z148" i="25" s="1"/>
  <c r="U149" i="25"/>
  <c r="Z149" i="25" s="1"/>
  <c r="U158" i="25"/>
  <c r="Z158" i="25" s="1"/>
  <c r="U150" i="25"/>
  <c r="Z150" i="25" s="1"/>
  <c r="U159" i="25"/>
  <c r="Z159" i="25" s="1"/>
  <c r="U151" i="25"/>
  <c r="Z151" i="25" s="1"/>
  <c r="U160" i="25"/>
  <c r="Z160" i="25" s="1"/>
  <c r="U152" i="25"/>
  <c r="Z152" i="25" s="1"/>
  <c r="U144" i="25"/>
  <c r="Z144" i="25" s="1"/>
  <c r="U138" i="25"/>
  <c r="Z138" i="25" s="1"/>
  <c r="U130" i="25"/>
  <c r="Z130" i="25" s="1"/>
  <c r="U122" i="25"/>
  <c r="Z122" i="25" s="1"/>
  <c r="U114" i="25"/>
  <c r="Z114" i="25" s="1"/>
  <c r="U106" i="25"/>
  <c r="Z106" i="25" s="1"/>
  <c r="U98" i="25"/>
  <c r="Z98" i="25" s="1"/>
  <c r="U90" i="25"/>
  <c r="Z90" i="25" s="1"/>
  <c r="U82" i="25"/>
  <c r="Z82" i="25" s="1"/>
  <c r="U74" i="25"/>
  <c r="Z74" i="25" s="1"/>
  <c r="U66" i="25"/>
  <c r="Z66" i="25" s="1"/>
  <c r="U142" i="25"/>
  <c r="Z142" i="25" s="1"/>
  <c r="U131" i="25"/>
  <c r="Z131" i="25" s="1"/>
  <c r="U123" i="25"/>
  <c r="Z123" i="25" s="1"/>
  <c r="U115" i="25"/>
  <c r="Z115" i="25" s="1"/>
  <c r="U107" i="25"/>
  <c r="Z107" i="25" s="1"/>
  <c r="U99" i="25"/>
  <c r="Z99" i="25" s="1"/>
  <c r="U91" i="25"/>
  <c r="Z91" i="25" s="1"/>
  <c r="U83" i="25"/>
  <c r="Z83" i="25" s="1"/>
  <c r="U75" i="25"/>
  <c r="Z75" i="25" s="1"/>
  <c r="U67" i="25"/>
  <c r="Z67" i="25" s="1"/>
  <c r="U132" i="25"/>
  <c r="Z132" i="25" s="1"/>
  <c r="U124" i="25"/>
  <c r="Z124" i="25" s="1"/>
  <c r="U116" i="25"/>
  <c r="Z116" i="25" s="1"/>
  <c r="U108" i="25"/>
  <c r="Z108" i="25" s="1"/>
  <c r="U100" i="25"/>
  <c r="Z100" i="25" s="1"/>
  <c r="U92" i="25"/>
  <c r="Z92" i="25" s="1"/>
  <c r="U84" i="25"/>
  <c r="Z84" i="25" s="1"/>
  <c r="U76" i="25"/>
  <c r="Z76" i="25" s="1"/>
  <c r="U68" i="25"/>
  <c r="Z68" i="25" s="1"/>
  <c r="U60" i="25"/>
  <c r="Z60" i="25" s="1"/>
  <c r="U133" i="25"/>
  <c r="Z133" i="25" s="1"/>
  <c r="U125" i="25"/>
  <c r="Z125" i="25" s="1"/>
  <c r="U109" i="25"/>
  <c r="Z109" i="25" s="1"/>
  <c r="U101" i="25"/>
  <c r="Z101" i="25" s="1"/>
  <c r="U93" i="25"/>
  <c r="Z93" i="25" s="1"/>
  <c r="U85" i="25"/>
  <c r="Z85" i="25" s="1"/>
  <c r="U77" i="25"/>
  <c r="Z77" i="25" s="1"/>
  <c r="U69" i="25"/>
  <c r="Z69" i="25" s="1"/>
  <c r="U61" i="25"/>
  <c r="Z61" i="25" s="1"/>
  <c r="U153" i="25"/>
  <c r="Z153" i="25" s="1"/>
  <c r="U134" i="25"/>
  <c r="Z134" i="25" s="1"/>
  <c r="U126" i="25"/>
  <c r="Z126" i="25" s="1"/>
  <c r="U110" i="25"/>
  <c r="Z110" i="25" s="1"/>
  <c r="U102" i="25"/>
  <c r="Z102" i="25" s="1"/>
  <c r="U94" i="25"/>
  <c r="Z94" i="25" s="1"/>
  <c r="U86" i="25"/>
  <c r="Z86" i="25" s="1"/>
  <c r="U78" i="25"/>
  <c r="Z78" i="25" s="1"/>
  <c r="U70" i="25"/>
  <c r="Z70" i="25" s="1"/>
  <c r="U62" i="25"/>
  <c r="Z62" i="25" s="1"/>
  <c r="U145" i="25"/>
  <c r="Z145" i="25" s="1"/>
  <c r="U143" i="25"/>
  <c r="Z143" i="25" s="1"/>
  <c r="U135" i="25"/>
  <c r="Z135" i="25" s="1"/>
  <c r="U127" i="25"/>
  <c r="Z127" i="25" s="1"/>
  <c r="U119" i="25"/>
  <c r="Z119" i="25" s="1"/>
  <c r="U111" i="25"/>
  <c r="Z111" i="25" s="1"/>
  <c r="U103" i="25"/>
  <c r="Z103" i="25" s="1"/>
  <c r="U95" i="25"/>
  <c r="Z95" i="25" s="1"/>
  <c r="U87" i="25"/>
  <c r="Z87" i="25" s="1"/>
  <c r="U79" i="25"/>
  <c r="Z79" i="25" s="1"/>
  <c r="U71" i="25"/>
  <c r="Z71" i="25" s="1"/>
  <c r="U136" i="25"/>
  <c r="Z136" i="25" s="1"/>
  <c r="U128" i="25"/>
  <c r="Z128" i="25" s="1"/>
  <c r="U112" i="25"/>
  <c r="Z112" i="25" s="1"/>
  <c r="U104" i="25"/>
  <c r="Z104" i="25" s="1"/>
  <c r="U96" i="25"/>
  <c r="Z96" i="25" s="1"/>
  <c r="U88" i="25"/>
  <c r="Z88" i="25" s="1"/>
  <c r="U80" i="25"/>
  <c r="Z80" i="25" s="1"/>
  <c r="U72" i="25"/>
  <c r="Z72" i="25" s="1"/>
  <c r="U64" i="25"/>
  <c r="Z64" i="25" s="1"/>
  <c r="U113" i="25"/>
  <c r="Z113" i="25" s="1"/>
  <c r="U57" i="25"/>
  <c r="Z57" i="25" s="1"/>
  <c r="U121" i="25"/>
  <c r="Z121" i="25" s="1"/>
  <c r="U58" i="25"/>
  <c r="Z58" i="25" s="1"/>
  <c r="U129" i="25"/>
  <c r="Z129" i="25" s="1"/>
  <c r="U65" i="25"/>
  <c r="Z65" i="25" s="1"/>
  <c r="U51" i="25"/>
  <c r="Z51" i="25" s="1"/>
  <c r="U50" i="25"/>
  <c r="Z50" i="25" s="1"/>
  <c r="U137" i="25"/>
  <c r="Z137" i="25" s="1"/>
  <c r="U73" i="25"/>
  <c r="Z73" i="25" s="1"/>
  <c r="U52" i="25"/>
  <c r="Z52" i="25" s="1"/>
  <c r="U81" i="25"/>
  <c r="Z81" i="25" s="1"/>
  <c r="U63" i="25"/>
  <c r="Z63" i="25" s="1"/>
  <c r="U59" i="25"/>
  <c r="Z59" i="25" s="1"/>
  <c r="U53" i="25"/>
  <c r="Z53" i="25" s="1"/>
  <c r="U89" i="25"/>
  <c r="Z89" i="25" s="1"/>
  <c r="U54" i="25"/>
  <c r="Z54" i="25" s="1"/>
  <c r="U97" i="25"/>
  <c r="Z97" i="25" s="1"/>
  <c r="U55" i="25"/>
  <c r="Z55" i="25" s="1"/>
  <c r="U47" i="25"/>
  <c r="Z47" i="25" s="1"/>
  <c r="U48" i="25"/>
  <c r="Z48" i="25" s="1"/>
  <c r="U56" i="25"/>
  <c r="Z56" i="25" s="1"/>
  <c r="U105" i="25"/>
  <c r="Z105" i="25" s="1"/>
  <c r="U45" i="25"/>
  <c r="Z45" i="25" s="1"/>
  <c r="U44" i="25"/>
  <c r="Z44" i="25" s="1"/>
  <c r="U43" i="25"/>
  <c r="Z43" i="25" s="1"/>
  <c r="U41" i="25"/>
  <c r="Z41" i="25" s="1"/>
  <c r="U40" i="25"/>
  <c r="Z40" i="25" s="1"/>
  <c r="U42" i="25"/>
  <c r="Z42" i="25" s="1"/>
  <c r="U38" i="25"/>
  <c r="Z38" i="25" s="1"/>
  <c r="L37" i="25"/>
  <c r="Y37" i="25" s="1"/>
  <c r="U34" i="25"/>
  <c r="Z34" i="25" s="1"/>
  <c r="U36" i="25"/>
  <c r="Z36" i="25" s="1"/>
  <c r="L36" i="25"/>
  <c r="Y36" i="25" s="1"/>
  <c r="L34" i="25"/>
  <c r="Y34" i="25" s="1"/>
  <c r="L33" i="25"/>
  <c r="Y33" i="25" s="1"/>
  <c r="L30" i="25"/>
  <c r="Y30" i="25" s="1"/>
  <c r="U30" i="25"/>
  <c r="Z30" i="25" s="1"/>
  <c r="U32" i="25"/>
  <c r="Z32" i="25" s="1"/>
  <c r="L29" i="25"/>
  <c r="Y29" i="25" s="1"/>
  <c r="L32" i="25"/>
  <c r="Y32" i="25" s="1"/>
  <c r="L31" i="25"/>
  <c r="Y31" i="25" s="1"/>
  <c r="U28" i="25"/>
  <c r="Z28" i="25" s="1"/>
  <c r="L27" i="25"/>
  <c r="Y27" i="25" s="1"/>
  <c r="U24" i="25"/>
  <c r="Z24" i="25" s="1"/>
  <c r="U23" i="25"/>
  <c r="Z23" i="25" s="1"/>
  <c r="L23" i="25"/>
  <c r="AH26" i="25"/>
  <c r="AH27" i="25"/>
  <c r="C1" i="25"/>
  <c r="CT23" i="25"/>
  <c r="CE23" i="25"/>
  <c r="CH23" i="25"/>
  <c r="BZ23" i="25"/>
  <c r="CA23" i="25"/>
  <c r="BE23" i="25"/>
  <c r="CS23" i="25"/>
  <c r="CM23" i="25"/>
  <c r="CI23" i="25"/>
  <c r="BG23" i="25"/>
  <c r="CO23" i="25"/>
  <c r="CB23" i="25"/>
  <c r="DW23" i="25"/>
  <c r="EH23" i="25"/>
  <c r="BS23" i="25"/>
  <c r="BB23" i="25"/>
  <c r="CR23" i="25"/>
  <c r="DP23" i="25"/>
  <c r="BD23" i="25"/>
  <c r="CN23" i="25"/>
  <c r="CQ23" i="25"/>
  <c r="BJ23" i="25"/>
  <c r="CP23" i="25"/>
  <c r="CK23" i="25"/>
  <c r="AM26" i="25"/>
  <c r="BW23" i="25"/>
  <c r="BN23" i="25"/>
  <c r="BK23" i="25"/>
  <c r="EB23" i="25"/>
  <c r="CG23" i="25"/>
  <c r="DX23" i="25"/>
  <c r="AM25" i="25"/>
  <c r="EG23" i="25"/>
  <c r="CC23" i="25"/>
  <c r="BR23" i="25"/>
  <c r="AM27" i="25"/>
  <c r="CD23" i="25"/>
  <c r="AM24" i="25"/>
  <c r="AN23" i="25"/>
  <c r="BV23" i="25"/>
  <c r="BU23" i="25"/>
  <c r="EI23" i="25"/>
  <c r="DY23" i="25"/>
  <c r="DU23" i="25"/>
  <c r="DO23" i="25"/>
  <c r="DT23" i="25"/>
  <c r="DN23" i="25"/>
  <c r="DS23" i="25"/>
  <c r="BF23" i="25"/>
  <c r="BC23" i="25"/>
  <c r="DQ23" i="25"/>
  <c r="CU23" i="25"/>
  <c r="DV23" i="25"/>
  <c r="DR23" i="25"/>
  <c r="BT23" i="25"/>
  <c r="DM23" i="25"/>
  <c r="CX23" i="25"/>
  <c r="CJ23" i="25"/>
  <c r="BO23" i="25"/>
  <c r="BA23" i="25"/>
  <c r="BM23" i="25"/>
  <c r="CL23" i="25"/>
  <c r="BL23" i="25"/>
  <c r="CW23" i="25"/>
  <c r="CF23" i="25"/>
  <c r="BY23" i="25"/>
  <c r="CV23" i="25"/>
  <c r="BI23" i="25"/>
  <c r="CY23" i="25"/>
  <c r="EC23" i="25"/>
  <c r="EA23" i="25"/>
  <c r="DZ23" i="25"/>
  <c r="BP23" i="25"/>
  <c r="EE23" i="25"/>
  <c r="EF23" i="25"/>
  <c r="ED23" i="25"/>
  <c r="BX23" i="25"/>
  <c r="BQ23" i="25"/>
  <c r="BH23" i="25"/>
  <c r="Z141" i="25" l="1"/>
  <c r="AH43" i="25" s="1"/>
  <c r="DH24" i="25"/>
  <c r="CQ24" i="25"/>
  <c r="BX24" i="25"/>
  <c r="BZ24" i="25"/>
  <c r="BY24" i="25"/>
  <c r="CN24" i="25"/>
  <c r="CM24" i="25"/>
  <c r="CL24" i="25"/>
  <c r="CS24" i="25"/>
  <c r="BQ24" i="25"/>
  <c r="CR24" i="25"/>
  <c r="EI24" i="25"/>
  <c r="CC24" i="25"/>
  <c r="CZ24" i="25"/>
  <c r="CA24" i="25"/>
  <c r="EC24" i="25"/>
  <c r="CF24" i="25"/>
  <c r="CD24" i="25"/>
  <c r="BS24" i="25"/>
  <c r="DU24" i="25"/>
  <c r="EH24" i="25"/>
  <c r="CJ24" i="25"/>
  <c r="BR24" i="25"/>
  <c r="DN24" i="25"/>
  <c r="DM24" i="25"/>
  <c r="EB24" i="25"/>
  <c r="EA24" i="25"/>
  <c r="DZ24" i="25"/>
  <c r="EG24" i="25"/>
  <c r="BU24" i="25"/>
  <c r="EF24" i="25"/>
  <c r="BT24" i="25"/>
  <c r="CX24" i="25"/>
  <c r="DL24" i="25"/>
  <c r="DJ24" i="25"/>
  <c r="DD24" i="25"/>
  <c r="CB24" i="25"/>
  <c r="EE24" i="25"/>
  <c r="DF24" i="25"/>
  <c r="DE24" i="25"/>
  <c r="DT24" i="25"/>
  <c r="DS24" i="25"/>
  <c r="DR24" i="25"/>
  <c r="DY24" i="25"/>
  <c r="CO24" i="25"/>
  <c r="DO24" i="25"/>
  <c r="CW24" i="25"/>
  <c r="DK24" i="25"/>
  <c r="DQ24" i="25"/>
  <c r="CY24" i="25"/>
  <c r="DI24" i="25"/>
  <c r="DX24" i="25"/>
  <c r="DW24" i="25"/>
  <c r="CP24" i="25"/>
  <c r="DC24" i="25"/>
  <c r="DB24" i="25"/>
  <c r="DP24" i="25"/>
  <c r="DG24" i="25"/>
  <c r="CI24" i="25"/>
  <c r="CH24" i="25"/>
  <c r="CG24" i="25"/>
  <c r="CV24" i="25"/>
  <c r="CU24" i="25"/>
  <c r="CT24" i="25"/>
  <c r="DA24" i="25"/>
  <c r="ED24" i="25"/>
  <c r="CE24" i="25"/>
  <c r="CK24" i="25"/>
  <c r="DV24" i="25"/>
  <c r="BW24" i="25"/>
  <c r="BV24" i="25"/>
  <c r="OB23" i="25"/>
  <c r="LB23" i="25"/>
  <c r="II23" i="25"/>
  <c r="NC23" i="25"/>
  <c r="MZ23" i="25"/>
  <c r="KS23" i="25"/>
  <c r="MK23" i="25"/>
  <c r="IX23" i="25"/>
  <c r="MQ23" i="25"/>
  <c r="JM23" i="25"/>
  <c r="JO23" i="25"/>
  <c r="AK23" i="25"/>
  <c r="AA23" i="25" s="1"/>
  <c r="AD23" i="25" s="1"/>
  <c r="MI23" i="25"/>
  <c r="ND23" i="25"/>
  <c r="MV23" i="25"/>
  <c r="KP23" i="25"/>
  <c r="JA23" i="25"/>
  <c r="OC23" i="25"/>
  <c r="MG23" i="25"/>
  <c r="NL23" i="25"/>
  <c r="JD23" i="25"/>
  <c r="NA23" i="25"/>
  <c r="LZ23" i="25"/>
  <c r="KQ23" i="25"/>
  <c r="KF23" i="25"/>
  <c r="OJ23" i="25"/>
  <c r="JY23" i="25"/>
  <c r="KK23" i="25"/>
  <c r="NN23" i="25"/>
  <c r="LH23" i="25"/>
  <c r="KL23" i="25"/>
  <c r="JG23" i="25"/>
  <c r="LQ23" i="25"/>
  <c r="NQ23" i="25"/>
  <c r="OI23" i="25"/>
  <c r="NW23" i="25"/>
  <c r="IH23" i="25"/>
  <c r="JU23" i="25"/>
  <c r="ME23" i="25"/>
  <c r="NJ23" i="25"/>
  <c r="NR23" i="25"/>
  <c r="KO23" i="25"/>
  <c r="JN23" i="25"/>
  <c r="OH23" i="25"/>
  <c r="NG23" i="25"/>
  <c r="LX23" i="25"/>
  <c r="JH23" i="25"/>
  <c r="LP23" i="25"/>
  <c r="LU23" i="25"/>
  <c r="NS23" i="25"/>
  <c r="MO23" i="25"/>
  <c r="IW23" i="25"/>
  <c r="LO23" i="25"/>
  <c r="IS23" i="25"/>
  <c r="KY23" i="25"/>
  <c r="LY23" i="25"/>
  <c r="LG23" i="25"/>
  <c r="MN23" i="25"/>
  <c r="KW23" i="25"/>
  <c r="NY23" i="25"/>
  <c r="IT23" i="25"/>
  <c r="KN23" i="25"/>
  <c r="NM23" i="25"/>
  <c r="LV23" i="25"/>
  <c r="KU23" i="25"/>
  <c r="JL23" i="25"/>
  <c r="MR23" i="25"/>
  <c r="MM23" i="25"/>
  <c r="IQ23" i="25"/>
  <c r="JK23" i="25"/>
  <c r="JE23" i="25"/>
  <c r="IU23" i="25"/>
  <c r="MA23" i="25"/>
  <c r="LL23" i="25"/>
  <c r="MT23" i="25"/>
  <c r="LW23" i="25"/>
  <c r="NI23" i="25"/>
  <c r="OA23" i="25"/>
  <c r="IY23" i="25"/>
  <c r="MX23" i="25"/>
  <c r="JQ23" i="25"/>
  <c r="NH23" i="25"/>
  <c r="LA23" i="25"/>
  <c r="JJ23" i="25"/>
  <c r="OD23" i="25"/>
  <c r="MU23" i="25"/>
  <c r="JP23" i="25"/>
  <c r="KA23" i="25"/>
  <c r="IJ23" i="25"/>
  <c r="MD23" i="25"/>
  <c r="KZ23" i="25"/>
  <c r="NP23" i="25"/>
  <c r="IV23" i="25"/>
  <c r="LS23" i="25"/>
  <c r="IL23" i="25"/>
  <c r="KH23" i="25"/>
  <c r="IK23" i="25"/>
  <c r="JS23" i="25"/>
  <c r="NT23" i="25"/>
  <c r="LI23" i="25"/>
  <c r="KI23" i="25"/>
  <c r="IR23" i="25"/>
  <c r="KV23" i="25"/>
  <c r="IN23" i="25"/>
  <c r="MS23" i="25"/>
  <c r="LR23" i="25"/>
  <c r="NZ23" i="25"/>
  <c r="MY23" i="25"/>
  <c r="LF23" i="25"/>
  <c r="JW23" i="25"/>
  <c r="LM23" i="25"/>
  <c r="NK23" i="25"/>
  <c r="JV23" i="25"/>
  <c r="JR23" i="25"/>
  <c r="MP23" i="25"/>
  <c r="NX23" i="25"/>
  <c r="IP23" i="25"/>
  <c r="LD23" i="25"/>
  <c r="ML23" i="25"/>
  <c r="IM23" i="25"/>
  <c r="NB23" i="25"/>
  <c r="KM23" i="25"/>
  <c r="IZ23" i="25"/>
  <c r="NO23" i="25"/>
  <c r="MF23" i="25"/>
  <c r="KG23" i="25"/>
  <c r="JF23" i="25"/>
  <c r="LN23" i="25"/>
  <c r="NV23" i="25"/>
  <c r="MC23" i="25"/>
  <c r="KT23" i="25"/>
  <c r="OF23" i="25"/>
  <c r="JC23" i="25"/>
  <c r="KJ23" i="25"/>
  <c r="MB23" i="25"/>
  <c r="IO23" i="25"/>
  <c r="KD23" i="25"/>
  <c r="KB23" i="25"/>
  <c r="LK23" i="25"/>
  <c r="LE23" i="25"/>
  <c r="OG23" i="25"/>
  <c r="MW23" i="25"/>
  <c r="KE23" i="25"/>
  <c r="LC23" i="25"/>
  <c r="JT23" i="25"/>
  <c r="JX23" i="25"/>
  <c r="NE23" i="25"/>
  <c r="JB23" i="25"/>
  <c r="LJ23" i="25"/>
  <c r="MJ23" i="25"/>
  <c r="NU23" i="25"/>
  <c r="IG23" i="25"/>
  <c r="KX23" i="25"/>
  <c r="JI23" i="25"/>
  <c r="LT23" i="25"/>
  <c r="KC23" i="25"/>
  <c r="KR23" i="25"/>
  <c r="JZ23" i="25"/>
  <c r="MH23" i="25"/>
  <c r="OE23" i="25"/>
  <c r="NF23" i="25"/>
  <c r="CZ25" i="25"/>
  <c r="DG25" i="25"/>
  <c r="CH25" i="25"/>
  <c r="CW25" i="25"/>
  <c r="BP25" i="25"/>
  <c r="CU25" i="25"/>
  <c r="DY25" i="25"/>
  <c r="CR25" i="25"/>
  <c r="DT25" i="25"/>
  <c r="BE25" i="25"/>
  <c r="BR25" i="25"/>
  <c r="CE25" i="25"/>
  <c r="CQ25" i="25"/>
  <c r="CO25" i="25"/>
  <c r="CM25" i="25"/>
  <c r="DQ25" i="25"/>
  <c r="ED25" i="25"/>
  <c r="DL25" i="25"/>
  <c r="DI25" i="25"/>
  <c r="DR25" i="25"/>
  <c r="CJ25" i="25"/>
  <c r="BW25" i="25"/>
  <c r="BJ25" i="25"/>
  <c r="CC25" i="25"/>
  <c r="CB25" i="25"/>
  <c r="BS25" i="25"/>
  <c r="DV25" i="25"/>
  <c r="BB25" i="25"/>
  <c r="BY25" i="25"/>
  <c r="DD25" i="25"/>
  <c r="EI25" i="25"/>
  <c r="BO25" i="25"/>
  <c r="CD25" i="25"/>
  <c r="DA25" i="25"/>
  <c r="DX25" i="25"/>
  <c r="EE25" i="25"/>
  <c r="DU25" i="25"/>
  <c r="CN25" i="25"/>
  <c r="DZ25" i="25"/>
  <c r="CK25" i="25"/>
  <c r="BD25" i="25"/>
  <c r="DM25" i="25"/>
  <c r="EF25" i="25"/>
  <c r="BT25" i="25"/>
  <c r="BC25" i="25"/>
  <c r="DN25" i="25"/>
  <c r="EC25" i="25"/>
  <c r="BQ25" i="25"/>
  <c r="CV25" i="25"/>
  <c r="EA25" i="25"/>
  <c r="EH25" i="25"/>
  <c r="BV25" i="25"/>
  <c r="CS25" i="25"/>
  <c r="DP25" i="25"/>
  <c r="BA25" i="25"/>
  <c r="BL25" i="25"/>
  <c r="DF25" i="25"/>
  <c r="BI25" i="25"/>
  <c r="DS25" i="25"/>
  <c r="BN25" i="25"/>
  <c r="CX25" i="25"/>
  <c r="DK25" i="25"/>
  <c r="DO25" i="25"/>
  <c r="CF25" i="25"/>
  <c r="DH25" i="25"/>
  <c r="DW25" i="25"/>
  <c r="CY25" i="25"/>
  <c r="CP25" i="25"/>
  <c r="DE25" i="25"/>
  <c r="BG25" i="25"/>
  <c r="BX25" i="25"/>
  <c r="DC25" i="25"/>
  <c r="DJ25" i="25"/>
  <c r="EG25" i="25"/>
  <c r="BU25" i="25"/>
  <c r="CI25" i="25"/>
  <c r="EB25" i="25"/>
  <c r="DB25" i="25"/>
  <c r="BM25" i="25"/>
  <c r="BK25" i="25"/>
  <c r="BZ25" i="25"/>
  <c r="BH25" i="25"/>
  <c r="CT25" i="25"/>
  <c r="CA25" i="25"/>
  <c r="CG25" i="25"/>
  <c r="CL25" i="25"/>
  <c r="BF25" i="25"/>
  <c r="AH28" i="25"/>
  <c r="AH29" i="25"/>
  <c r="Y23" i="25"/>
  <c r="Y46" i="25" s="1"/>
  <c r="L12" i="25"/>
  <c r="AH48" i="25"/>
  <c r="AH46" i="25"/>
  <c r="AH45" i="25"/>
  <c r="EF26" i="25"/>
  <c r="DX26" i="25"/>
  <c r="DP26" i="25"/>
  <c r="DH26" i="25"/>
  <c r="CZ26" i="25"/>
  <c r="CR26" i="25"/>
  <c r="CJ26" i="25"/>
  <c r="CB26" i="25"/>
  <c r="EE26" i="25"/>
  <c r="DW26" i="25"/>
  <c r="DG26" i="25"/>
  <c r="CQ26" i="25"/>
  <c r="DO26" i="25"/>
  <c r="CY26" i="25"/>
  <c r="ED26" i="25"/>
  <c r="DV26" i="25"/>
  <c r="DN26" i="25"/>
  <c r="DF26" i="25"/>
  <c r="CX26" i="25"/>
  <c r="CP26" i="25"/>
  <c r="CH26" i="25"/>
  <c r="BZ26" i="25"/>
  <c r="EC26" i="25"/>
  <c r="DU26" i="25"/>
  <c r="DM26" i="25"/>
  <c r="DE26" i="25"/>
  <c r="CW26" i="25"/>
  <c r="CO26" i="25"/>
  <c r="CG26" i="25"/>
  <c r="BY26" i="25"/>
  <c r="CF26" i="25"/>
  <c r="CU26" i="25"/>
  <c r="CE26" i="25"/>
  <c r="CA26" i="25"/>
  <c r="EB26" i="25"/>
  <c r="DT26" i="25"/>
  <c r="DL26" i="25"/>
  <c r="DD26" i="25"/>
  <c r="CV26" i="25"/>
  <c r="CN26" i="25"/>
  <c r="BX26" i="25"/>
  <c r="CM26" i="25"/>
  <c r="BV26" i="25"/>
  <c r="EI26" i="25"/>
  <c r="EA26" i="25"/>
  <c r="DS26" i="25"/>
  <c r="DK26" i="25"/>
  <c r="DC26" i="25"/>
  <c r="BW26" i="25"/>
  <c r="EH26" i="25"/>
  <c r="DZ26" i="25"/>
  <c r="DR26" i="25"/>
  <c r="DJ26" i="25"/>
  <c r="DB26" i="25"/>
  <c r="CT26" i="25"/>
  <c r="CL26" i="25"/>
  <c r="CD26" i="25"/>
  <c r="EG26" i="25"/>
  <c r="DY26" i="25"/>
  <c r="DQ26" i="25"/>
  <c r="DI26" i="25"/>
  <c r="DA26" i="25"/>
  <c r="CS26" i="25"/>
  <c r="CK26" i="25"/>
  <c r="CC26" i="25"/>
  <c r="BU26" i="25"/>
  <c r="CI26" i="25"/>
  <c r="EF27" i="25"/>
  <c r="DX27" i="25"/>
  <c r="DP27" i="25"/>
  <c r="DH27" i="25"/>
  <c r="CZ27" i="25"/>
  <c r="CR27" i="25"/>
  <c r="CJ27" i="25"/>
  <c r="CB27" i="25"/>
  <c r="BT27" i="25"/>
  <c r="BL27" i="25"/>
  <c r="BD27" i="25"/>
  <c r="EE27" i="25"/>
  <c r="DW27" i="25"/>
  <c r="DG27" i="25"/>
  <c r="CQ27" i="25"/>
  <c r="BS27" i="25"/>
  <c r="BC27" i="25"/>
  <c r="EG27" i="25"/>
  <c r="CS27" i="25"/>
  <c r="DO27" i="25"/>
  <c r="CY27" i="25"/>
  <c r="CI27" i="25"/>
  <c r="CA27" i="25"/>
  <c r="BK27" i="25"/>
  <c r="BM27" i="25"/>
  <c r="ED27" i="25"/>
  <c r="DV27" i="25"/>
  <c r="DN27" i="25"/>
  <c r="DF27" i="25"/>
  <c r="CX27" i="25"/>
  <c r="CP27" i="25"/>
  <c r="CH27" i="25"/>
  <c r="BZ27" i="25"/>
  <c r="BR27" i="25"/>
  <c r="BJ27" i="25"/>
  <c r="BB27" i="25"/>
  <c r="DA27" i="25"/>
  <c r="EC27" i="25"/>
  <c r="DU27" i="25"/>
  <c r="DM27" i="25"/>
  <c r="DE27" i="25"/>
  <c r="CW27" i="25"/>
  <c r="CO27" i="25"/>
  <c r="CG27" i="25"/>
  <c r="BY27" i="25"/>
  <c r="BQ27" i="25"/>
  <c r="BI27" i="25"/>
  <c r="BA27" i="25"/>
  <c r="DY27" i="25"/>
  <c r="CK27" i="25"/>
  <c r="EB27" i="25"/>
  <c r="DT27" i="25"/>
  <c r="DL27" i="25"/>
  <c r="DD27" i="25"/>
  <c r="CV27" i="25"/>
  <c r="CN27" i="25"/>
  <c r="CF27" i="25"/>
  <c r="BX27" i="25"/>
  <c r="BP27" i="25"/>
  <c r="BH27" i="25"/>
  <c r="DI27" i="25"/>
  <c r="BU27" i="25"/>
  <c r="EI27" i="25"/>
  <c r="EA27" i="25"/>
  <c r="DS27" i="25"/>
  <c r="DK27" i="25"/>
  <c r="DC27" i="25"/>
  <c r="CU27" i="25"/>
  <c r="CM27" i="25"/>
  <c r="CE27" i="25"/>
  <c r="BW27" i="25"/>
  <c r="BO27" i="25"/>
  <c r="BG27" i="25"/>
  <c r="DQ27" i="25"/>
  <c r="CC27" i="25"/>
  <c r="EH27" i="25"/>
  <c r="DZ27" i="25"/>
  <c r="DR27" i="25"/>
  <c r="DJ27" i="25"/>
  <c r="DB27" i="25"/>
  <c r="CT27" i="25"/>
  <c r="CL27" i="25"/>
  <c r="CD27" i="25"/>
  <c r="BV27" i="25"/>
  <c r="BN27" i="25"/>
  <c r="BF27" i="25"/>
  <c r="BE27" i="25"/>
  <c r="BF24" i="25"/>
  <c r="BG26" i="25"/>
  <c r="BI24" i="25"/>
  <c r="BI26" i="25"/>
  <c r="BS26" i="25"/>
  <c r="BM24" i="25"/>
  <c r="BC24" i="25"/>
  <c r="BB24" i="25"/>
  <c r="BR26" i="25"/>
  <c r="BJ24" i="25"/>
  <c r="BA26" i="25"/>
  <c r="BA24" i="25"/>
  <c r="BL24" i="25"/>
  <c r="BG24" i="25"/>
  <c r="BF26" i="25"/>
  <c r="BK24" i="25"/>
  <c r="BD24" i="25"/>
  <c r="BP26" i="25"/>
  <c r="BE26" i="25"/>
  <c r="BK26" i="25"/>
  <c r="BO26" i="25"/>
  <c r="BL26" i="25"/>
  <c r="BD26" i="25"/>
  <c r="BQ26" i="25"/>
  <c r="BH24" i="25"/>
  <c r="BN24" i="25"/>
  <c r="BE24" i="25"/>
  <c r="BB26" i="25"/>
  <c r="BM26" i="25"/>
  <c r="BJ26" i="25"/>
  <c r="BO24" i="25"/>
  <c r="BP24" i="25"/>
  <c r="BH26" i="25"/>
  <c r="BC26" i="25"/>
  <c r="BT26" i="25"/>
  <c r="BN26" i="25"/>
  <c r="AC23" i="25" l="1"/>
  <c r="AH47" i="25"/>
  <c r="GU47" i="25" s="1"/>
  <c r="AH42" i="25"/>
  <c r="GV42" i="25" s="1"/>
  <c r="AH41" i="25"/>
  <c r="GF41" i="25" s="1"/>
  <c r="AH44" i="25"/>
  <c r="GL44" i="25" s="1"/>
  <c r="LJ25" i="25"/>
  <c r="LL25" i="25"/>
  <c r="IS25" i="25"/>
  <c r="KI25" i="25"/>
  <c r="OG25" i="25"/>
  <c r="JD25" i="25"/>
  <c r="KE25" i="25"/>
  <c r="NV25" i="25"/>
  <c r="LP25" i="25"/>
  <c r="MQ25" i="25"/>
  <c r="MU25" i="25"/>
  <c r="OB25" i="25"/>
  <c r="IZ25" i="25"/>
  <c r="JB25" i="25"/>
  <c r="KC25" i="25"/>
  <c r="LN25" i="25"/>
  <c r="MO25" i="25"/>
  <c r="OF25" i="25"/>
  <c r="NZ25" i="25"/>
  <c r="IX25" i="25"/>
  <c r="LM25" i="25"/>
  <c r="OJ25" i="25"/>
  <c r="LT25" i="25"/>
  <c r="KY25" i="25"/>
  <c r="IG25" i="25"/>
  <c r="II25" i="25"/>
  <c r="MB25" i="25"/>
  <c r="JZ25" i="25"/>
  <c r="ML25" i="25"/>
  <c r="IU25" i="25"/>
  <c r="LG25" i="25"/>
  <c r="NS25" i="25"/>
  <c r="KB25" i="25"/>
  <c r="MN25" i="25"/>
  <c r="IO25" i="25"/>
  <c r="LA25" i="25"/>
  <c r="NM25" i="25"/>
  <c r="JV25" i="25"/>
  <c r="MH25" i="25"/>
  <c r="IQ25" i="25"/>
  <c r="LC25" i="25"/>
  <c r="NO25" i="25"/>
  <c r="JX25" i="25"/>
  <c r="MJ25" i="25"/>
  <c r="JI25" i="25"/>
  <c r="MS25" i="25"/>
  <c r="JJ25" i="25"/>
  <c r="NC25" i="25"/>
  <c r="LX25" i="25"/>
  <c r="LR25" i="25"/>
  <c r="OD25" i="25"/>
  <c r="JH25" i="25"/>
  <c r="JR25" i="25"/>
  <c r="KS25" i="25"/>
  <c r="KH25" i="25"/>
  <c r="MT25" i="25"/>
  <c r="JC25" i="25"/>
  <c r="LO25" i="25"/>
  <c r="OA25" i="25"/>
  <c r="KJ25" i="25"/>
  <c r="MV25" i="25"/>
  <c r="IW25" i="25"/>
  <c r="LI25" i="25"/>
  <c r="NU25" i="25"/>
  <c r="KD25" i="25"/>
  <c r="MP25" i="25"/>
  <c r="IY25" i="25"/>
  <c r="LK25" i="25"/>
  <c r="NW25" i="25"/>
  <c r="KF25" i="25"/>
  <c r="MR25" i="25"/>
  <c r="JY25" i="25"/>
  <c r="NA25" i="25"/>
  <c r="LV25" i="25"/>
  <c r="JL25" i="25"/>
  <c r="JF25" i="25"/>
  <c r="KM25" i="25"/>
  <c r="LU25" i="25"/>
  <c r="NK25" i="25"/>
  <c r="JN25" i="25"/>
  <c r="JP25" i="25"/>
  <c r="AK25" i="25"/>
  <c r="KP25" i="25"/>
  <c r="NB25" i="25"/>
  <c r="JK25" i="25"/>
  <c r="LW25" i="25"/>
  <c r="OI25" i="25"/>
  <c r="KR25" i="25"/>
  <c r="ND25" i="25"/>
  <c r="JE25" i="25"/>
  <c r="LQ25" i="25"/>
  <c r="OC25" i="25"/>
  <c r="KL25" i="25"/>
  <c r="MX25" i="25"/>
  <c r="JG25" i="25"/>
  <c r="LS25" i="25"/>
  <c r="OE25" i="25"/>
  <c r="KN25" i="25"/>
  <c r="MZ25" i="25"/>
  <c r="KG25" i="25"/>
  <c r="NQ25" i="25"/>
  <c r="OH25" i="25"/>
  <c r="MW25" i="25"/>
  <c r="IM25" i="25"/>
  <c r="MF25" i="25"/>
  <c r="LZ25" i="25"/>
  <c r="JA25" i="25"/>
  <c r="IL25" i="25"/>
  <c r="KX25" i="25"/>
  <c r="NJ25" i="25"/>
  <c r="JS25" i="25"/>
  <c r="ME25" i="25"/>
  <c r="IN25" i="25"/>
  <c r="KZ25" i="25"/>
  <c r="NL25" i="25"/>
  <c r="JM25" i="25"/>
  <c r="LY25" i="25"/>
  <c r="IH25" i="25"/>
  <c r="KT25" i="25"/>
  <c r="NF25" i="25"/>
  <c r="JO25" i="25"/>
  <c r="MA25" i="25"/>
  <c r="IJ25" i="25"/>
  <c r="KV25" i="25"/>
  <c r="NP25" i="25"/>
  <c r="KO25" i="25"/>
  <c r="NY25" i="25"/>
  <c r="KQ25" i="25"/>
  <c r="KK25" i="25"/>
  <c r="MY25" i="25"/>
  <c r="MD25" i="25"/>
  <c r="JT25" i="25"/>
  <c r="NE25" i="25"/>
  <c r="KU25" i="25"/>
  <c r="NG25" i="25"/>
  <c r="MK25" i="25"/>
  <c r="IT25" i="25"/>
  <c r="LF25" i="25"/>
  <c r="NR25" i="25"/>
  <c r="KA25" i="25"/>
  <c r="MM25" i="25"/>
  <c r="IV25" i="25"/>
  <c r="LH25" i="25"/>
  <c r="NT25" i="25"/>
  <c r="JU25" i="25"/>
  <c r="MG25" i="25"/>
  <c r="IP25" i="25"/>
  <c r="LB25" i="25"/>
  <c r="NN25" i="25"/>
  <c r="JW25" i="25"/>
  <c r="MI25" i="25"/>
  <c r="IR25" i="25"/>
  <c r="LD25" i="25"/>
  <c r="NX25" i="25"/>
  <c r="LE25" i="25"/>
  <c r="KW25" i="25"/>
  <c r="NI25" i="25"/>
  <c r="NH25" i="25"/>
  <c r="JQ25" i="25"/>
  <c r="MC25" i="25"/>
  <c r="IK25" i="25"/>
  <c r="LP24" i="25"/>
  <c r="KF24" i="25"/>
  <c r="IY24" i="25"/>
  <c r="JE24" i="25"/>
  <c r="NJ24" i="25"/>
  <c r="IH24" i="25"/>
  <c r="JQ24" i="25"/>
  <c r="LO24" i="25"/>
  <c r="NY24" i="25"/>
  <c r="OE24" i="25"/>
  <c r="MM24" i="25"/>
  <c r="NN24" i="25"/>
  <c r="MU24" i="25"/>
  <c r="JL24" i="25"/>
  <c r="KM24" i="25"/>
  <c r="IM24" i="25"/>
  <c r="JN24" i="25"/>
  <c r="KW24" i="25"/>
  <c r="NQ24" i="25"/>
  <c r="LN24" i="25"/>
  <c r="OF24" i="25"/>
  <c r="MO24" i="25"/>
  <c r="LE24" i="25"/>
  <c r="NW24" i="25"/>
  <c r="OC24" i="25"/>
  <c r="JS24" i="25"/>
  <c r="KT24" i="25"/>
  <c r="MC24" i="25"/>
  <c r="ML24" i="25"/>
  <c r="KJ24" i="25"/>
  <c r="KP24" i="25"/>
  <c r="NH24" i="25"/>
  <c r="IV24" i="25"/>
  <c r="JW24" i="25"/>
  <c r="MS24" i="25"/>
  <c r="LX24" i="25"/>
  <c r="MY24" i="25"/>
  <c r="KY24" i="25"/>
  <c r="LZ24" i="25"/>
  <c r="MQ24" i="25"/>
  <c r="KH24" i="25"/>
  <c r="JA24" i="25"/>
  <c r="MX24" i="25"/>
  <c r="ME24" i="25"/>
  <c r="NF24" i="25"/>
  <c r="LG24" i="25"/>
  <c r="IW24" i="25"/>
  <c r="JK24" i="25"/>
  <c r="LU24" i="25"/>
  <c r="LH24" i="25"/>
  <c r="MI24" i="25"/>
  <c r="JD24" i="25"/>
  <c r="OJ24" i="25"/>
  <c r="JP24" i="25"/>
  <c r="NK24" i="25"/>
  <c r="II24" i="25"/>
  <c r="IX24" i="25"/>
  <c r="JZ24" i="25"/>
  <c r="JC24" i="25"/>
  <c r="LM24" i="25"/>
  <c r="LS24" i="25"/>
  <c r="IN24" i="25"/>
  <c r="JO24" i="25"/>
  <c r="IO24" i="25"/>
  <c r="NU24" i="25"/>
  <c r="OI24" i="25"/>
  <c r="OG24" i="25"/>
  <c r="NT24" i="25"/>
  <c r="IZ24" i="25"/>
  <c r="KG24" i="25"/>
  <c r="JJ24" i="25"/>
  <c r="KK24" i="25"/>
  <c r="MB24" i="25"/>
  <c r="JT24" i="25"/>
  <c r="KU24" i="25"/>
  <c r="LT24" i="25"/>
  <c r="MN24" i="25"/>
  <c r="JV24" i="25"/>
  <c r="NA24" i="25"/>
  <c r="IU24" i="25"/>
  <c r="OA24" i="25"/>
  <c r="KV24" i="25"/>
  <c r="KZ24" i="25"/>
  <c r="MA24" i="25"/>
  <c r="KI24" i="25"/>
  <c r="MH24" i="25"/>
  <c r="MP24" i="25"/>
  <c r="ND24" i="25"/>
  <c r="IT24" i="25"/>
  <c r="JU24" i="25"/>
  <c r="LL24" i="25"/>
  <c r="JB24" i="25"/>
  <c r="LV24" i="25"/>
  <c r="MW24" i="25"/>
  <c r="IJ24" i="25"/>
  <c r="MF24" i="25"/>
  <c r="NG24" i="25"/>
  <c r="NI24" i="25"/>
  <c r="NS24" i="25"/>
  <c r="MV24" i="25"/>
  <c r="NB24" i="25"/>
  <c r="JI24" i="25"/>
  <c r="NL24" i="25"/>
  <c r="IR24" i="25"/>
  <c r="KC24" i="25"/>
  <c r="NO24" i="25"/>
  <c r="LK24" i="25"/>
  <c r="LQ24" i="25"/>
  <c r="LF24" i="25"/>
  <c r="MG24" i="25"/>
  <c r="NX24" i="25"/>
  <c r="OB24" i="25"/>
  <c r="OH24" i="25"/>
  <c r="JF24" i="25"/>
  <c r="KO24" i="25"/>
  <c r="IG24" i="25"/>
  <c r="JX24" i="25"/>
  <c r="KB24" i="25"/>
  <c r="AK24" i="25"/>
  <c r="AA24" i="25" s="1"/>
  <c r="AD24" i="25" s="1"/>
  <c r="LA24" i="25"/>
  <c r="LI24" i="25"/>
  <c r="LW24" i="25"/>
  <c r="IL24" i="25"/>
  <c r="JM24" i="25"/>
  <c r="LD24" i="25"/>
  <c r="KE24" i="25"/>
  <c r="IS24" i="25"/>
  <c r="KN24" i="25"/>
  <c r="KL24" i="25"/>
  <c r="NR24" i="25"/>
  <c r="IP24" i="25"/>
  <c r="JY24" i="25"/>
  <c r="LJ24" i="25"/>
  <c r="KQ24" i="25"/>
  <c r="LR24" i="25"/>
  <c r="JR24" i="25"/>
  <c r="KS24" i="25"/>
  <c r="MJ24" i="25"/>
  <c r="NM24" i="25"/>
  <c r="MR24" i="25"/>
  <c r="IQ24" i="25"/>
  <c r="KD24" i="25"/>
  <c r="KR24" i="25"/>
  <c r="KX24" i="25"/>
  <c r="LY24" i="25"/>
  <c r="NP24" i="25"/>
  <c r="MT24" i="25"/>
  <c r="MZ24" i="25"/>
  <c r="JG24" i="25"/>
  <c r="KA24" i="25"/>
  <c r="LB24" i="25"/>
  <c r="MK24" i="25"/>
  <c r="JH24" i="25"/>
  <c r="NC24" i="25"/>
  <c r="OD24" i="25"/>
  <c r="MD24" i="25"/>
  <c r="NE24" i="25"/>
  <c r="IK24" i="25"/>
  <c r="LC24" i="25"/>
  <c r="NZ24" i="25"/>
  <c r="NV24" i="25"/>
  <c r="OG26" i="25"/>
  <c r="AK27" i="25"/>
  <c r="JQ26" i="25"/>
  <c r="MC26" i="25"/>
  <c r="GH47" i="25"/>
  <c r="FZ47" i="25"/>
  <c r="FR47" i="25"/>
  <c r="FJ47" i="25"/>
  <c r="FB47" i="25"/>
  <c r="ET47" i="25"/>
  <c r="DV47" i="25"/>
  <c r="DN47" i="25"/>
  <c r="DF47" i="25"/>
  <c r="CX47" i="25"/>
  <c r="CP47" i="25"/>
  <c r="CH47" i="25"/>
  <c r="BJ47" i="25"/>
  <c r="BB47" i="25"/>
  <c r="AT47" i="25"/>
  <c r="AL47" i="25"/>
  <c r="GO47" i="25"/>
  <c r="GG47" i="25"/>
  <c r="FI47" i="25"/>
  <c r="FA47" i="25"/>
  <c r="ES47" i="25"/>
  <c r="EK47" i="25"/>
  <c r="EC47" i="25"/>
  <c r="DU47" i="25"/>
  <c r="CW47" i="25"/>
  <c r="CO47" i="25"/>
  <c r="CG47" i="25"/>
  <c r="BY47" i="25"/>
  <c r="BQ47" i="25"/>
  <c r="BI47" i="25"/>
  <c r="AK47" i="25"/>
  <c r="AA47" i="25" s="1"/>
  <c r="GN47" i="25"/>
  <c r="GF47" i="25"/>
  <c r="FX47" i="25"/>
  <c r="FP47" i="25"/>
  <c r="FH47" i="25"/>
  <c r="EJ47" i="25"/>
  <c r="EB47" i="25"/>
  <c r="DT47" i="25"/>
  <c r="DL47" i="25"/>
  <c r="DD47" i="25"/>
  <c r="CV47" i="25"/>
  <c r="BX47" i="25"/>
  <c r="BP47" i="25"/>
  <c r="BH47" i="25"/>
  <c r="AZ47" i="25"/>
  <c r="AR47" i="25"/>
  <c r="GV47" i="25"/>
  <c r="FW47" i="25"/>
  <c r="FO47" i="25"/>
  <c r="FG47" i="25"/>
  <c r="EY47" i="25"/>
  <c r="EQ47" i="25"/>
  <c r="EI47" i="25"/>
  <c r="DK47" i="25"/>
  <c r="DC47" i="25"/>
  <c r="CU47" i="25"/>
  <c r="CM47" i="25"/>
  <c r="CE47" i="25"/>
  <c r="BW47" i="25"/>
  <c r="AY47" i="25"/>
  <c r="AQ47" i="25"/>
  <c r="GT47" i="25"/>
  <c r="GL47" i="25"/>
  <c r="GD47" i="25"/>
  <c r="FV47" i="25"/>
  <c r="EX47" i="25"/>
  <c r="EP47" i="25"/>
  <c r="EH47" i="25"/>
  <c r="DZ47" i="25"/>
  <c r="DR47" i="25"/>
  <c r="DJ47" i="25"/>
  <c r="CL47" i="25"/>
  <c r="CD47" i="25"/>
  <c r="BV47" i="25"/>
  <c r="BN47" i="25"/>
  <c r="BF47" i="25"/>
  <c r="AX47" i="25"/>
  <c r="GK47" i="25"/>
  <c r="GC47" i="25"/>
  <c r="FU47" i="25"/>
  <c r="FM47" i="25"/>
  <c r="FE47" i="25"/>
  <c r="EW47" i="25"/>
  <c r="DY47" i="25"/>
  <c r="DQ47" i="25"/>
  <c r="DI47" i="25"/>
  <c r="DA47" i="25"/>
  <c r="CS47" i="25"/>
  <c r="CK47" i="25"/>
  <c r="BM47" i="25"/>
  <c r="BE47" i="25"/>
  <c r="AW47" i="25"/>
  <c r="AO47" i="25"/>
  <c r="GR47" i="25"/>
  <c r="GJ47" i="25"/>
  <c r="FL47" i="25"/>
  <c r="FD47" i="25"/>
  <c r="EV47" i="25"/>
  <c r="EN47" i="25"/>
  <c r="EF47" i="25"/>
  <c r="DX47" i="25"/>
  <c r="CZ47" i="25"/>
  <c r="CR47" i="25"/>
  <c r="CJ47" i="25"/>
  <c r="CB47" i="25"/>
  <c r="BT47" i="25"/>
  <c r="BL47" i="25"/>
  <c r="AN47" i="25"/>
  <c r="FK47" i="25"/>
  <c r="CY47" i="25"/>
  <c r="AM47" i="25"/>
  <c r="FC47" i="25"/>
  <c r="CQ47" i="25"/>
  <c r="EM47" i="25"/>
  <c r="CA47" i="25"/>
  <c r="GQ47" i="25"/>
  <c r="EE47" i="25"/>
  <c r="BS47" i="25"/>
  <c r="GI47" i="25"/>
  <c r="GA47" i="25"/>
  <c r="DO47" i="25"/>
  <c r="BC47" i="25"/>
  <c r="FS47" i="25"/>
  <c r="DG47" i="25"/>
  <c r="AU47" i="25"/>
  <c r="IT26" i="25"/>
  <c r="LF26" i="25"/>
  <c r="NR26" i="25"/>
  <c r="KA26" i="25"/>
  <c r="MM26" i="25"/>
  <c r="IV26" i="25"/>
  <c r="LH26" i="25"/>
  <c r="NT26" i="25"/>
  <c r="JU26" i="25"/>
  <c r="MG26" i="25"/>
  <c r="IP26" i="25"/>
  <c r="LB26" i="25"/>
  <c r="NN26" i="25"/>
  <c r="JW26" i="25"/>
  <c r="MI26" i="25"/>
  <c r="IZ26" i="25"/>
  <c r="LT26" i="25"/>
  <c r="OF26" i="25"/>
  <c r="JY26" i="25"/>
  <c r="MK26" i="25"/>
  <c r="ED29" i="25"/>
  <c r="DV29" i="25"/>
  <c r="DN29" i="25"/>
  <c r="DF29" i="25"/>
  <c r="CX29" i="25"/>
  <c r="CP29" i="25"/>
  <c r="CH29" i="25"/>
  <c r="BZ29" i="25"/>
  <c r="BR29" i="25"/>
  <c r="BJ29" i="25"/>
  <c r="BB29" i="25"/>
  <c r="AT29" i="25"/>
  <c r="AK29" i="25"/>
  <c r="AA29" i="25" s="1"/>
  <c r="CY29" i="25"/>
  <c r="BC29" i="25"/>
  <c r="EC29" i="25"/>
  <c r="DU29" i="25"/>
  <c r="DM29" i="25"/>
  <c r="DE29" i="25"/>
  <c r="CW29" i="25"/>
  <c r="CO29" i="25"/>
  <c r="CG29" i="25"/>
  <c r="BY29" i="25"/>
  <c r="BQ29" i="25"/>
  <c r="BI29" i="25"/>
  <c r="BA29" i="25"/>
  <c r="AS29" i="25"/>
  <c r="CI29" i="25"/>
  <c r="AM29" i="25"/>
  <c r="EB29" i="25"/>
  <c r="DT29" i="25"/>
  <c r="DL29" i="25"/>
  <c r="DD29" i="25"/>
  <c r="CV29" i="25"/>
  <c r="CN29" i="25"/>
  <c r="CF29" i="25"/>
  <c r="BX29" i="25"/>
  <c r="BP29" i="25"/>
  <c r="BH29" i="25"/>
  <c r="AZ29" i="25"/>
  <c r="AR29" i="25"/>
  <c r="CQ29" i="25"/>
  <c r="AU29" i="25"/>
  <c r="EI29" i="25"/>
  <c r="EA29" i="25"/>
  <c r="DS29" i="25"/>
  <c r="DK29" i="25"/>
  <c r="DC29" i="25"/>
  <c r="CU29" i="25"/>
  <c r="CM29" i="25"/>
  <c r="CE29" i="25"/>
  <c r="BW29" i="25"/>
  <c r="BO29" i="25"/>
  <c r="BG29" i="25"/>
  <c r="AY29" i="25"/>
  <c r="AQ29" i="25"/>
  <c r="DO29" i="25"/>
  <c r="BK29" i="25"/>
  <c r="EH29" i="25"/>
  <c r="DZ29" i="25"/>
  <c r="DR29" i="25"/>
  <c r="DJ29" i="25"/>
  <c r="DB29" i="25"/>
  <c r="CT29" i="25"/>
  <c r="CL29" i="25"/>
  <c r="CD29" i="25"/>
  <c r="BV29" i="25"/>
  <c r="BN29" i="25"/>
  <c r="BF29" i="25"/>
  <c r="AX29" i="25"/>
  <c r="AP29" i="25"/>
  <c r="EE29" i="25"/>
  <c r="DG29" i="25"/>
  <c r="CA29" i="25"/>
  <c r="EG29" i="25"/>
  <c r="DY29" i="25"/>
  <c r="DQ29" i="25"/>
  <c r="DI29" i="25"/>
  <c r="DA29" i="25"/>
  <c r="CS29" i="25"/>
  <c r="CK29" i="25"/>
  <c r="CC29" i="25"/>
  <c r="BU29" i="25"/>
  <c r="BM29" i="25"/>
  <c r="BE29" i="25"/>
  <c r="AW29" i="25"/>
  <c r="AO29" i="25"/>
  <c r="EF29" i="25"/>
  <c r="DX29" i="25"/>
  <c r="DP29" i="25"/>
  <c r="DH29" i="25"/>
  <c r="CZ29" i="25"/>
  <c r="CR29" i="25"/>
  <c r="CJ29" i="25"/>
  <c r="CB29" i="25"/>
  <c r="BT29" i="25"/>
  <c r="BL29" i="25"/>
  <c r="BD29" i="25"/>
  <c r="AV29" i="25"/>
  <c r="AN29" i="25"/>
  <c r="DW29" i="25"/>
  <c r="BS29" i="25"/>
  <c r="IL26" i="25"/>
  <c r="ME26" i="25"/>
  <c r="JM26" i="25"/>
  <c r="NF26" i="25"/>
  <c r="LL26" i="25"/>
  <c r="GU48" i="25"/>
  <c r="GM48" i="25"/>
  <c r="GE48" i="25"/>
  <c r="FW48" i="25"/>
  <c r="FO48" i="25"/>
  <c r="FG48" i="25"/>
  <c r="EY48" i="25"/>
  <c r="EQ48" i="25"/>
  <c r="EI48" i="25"/>
  <c r="EA48" i="25"/>
  <c r="DS48" i="25"/>
  <c r="DK48" i="25"/>
  <c r="DC48" i="25"/>
  <c r="CU48" i="25"/>
  <c r="CM48" i="25"/>
  <c r="CE48" i="25"/>
  <c r="BW48" i="25"/>
  <c r="BO48" i="25"/>
  <c r="BG48" i="25"/>
  <c r="AY48" i="25"/>
  <c r="AQ48" i="25"/>
  <c r="GT48" i="25"/>
  <c r="GL48" i="25"/>
  <c r="GD48" i="25"/>
  <c r="FV48" i="25"/>
  <c r="FN48" i="25"/>
  <c r="FF48" i="25"/>
  <c r="EX48" i="25"/>
  <c r="EP48" i="25"/>
  <c r="EH48" i="25"/>
  <c r="DZ48" i="25"/>
  <c r="DR48" i="25"/>
  <c r="DJ48" i="25"/>
  <c r="DB48" i="25"/>
  <c r="CT48" i="25"/>
  <c r="CL48" i="25"/>
  <c r="CD48" i="25"/>
  <c r="BV48" i="25"/>
  <c r="BN48" i="25"/>
  <c r="BF48" i="25"/>
  <c r="AX48" i="25"/>
  <c r="AP48" i="25"/>
  <c r="GS48" i="25"/>
  <c r="GK48" i="25"/>
  <c r="GC48" i="25"/>
  <c r="FU48" i="25"/>
  <c r="FM48" i="25"/>
  <c r="FE48" i="25"/>
  <c r="EW48" i="25"/>
  <c r="EO48" i="25"/>
  <c r="EG48" i="25"/>
  <c r="DY48" i="25"/>
  <c r="DQ48" i="25"/>
  <c r="DI48" i="25"/>
  <c r="DA48" i="25"/>
  <c r="CS48" i="25"/>
  <c r="CK48" i="25"/>
  <c r="CC48" i="25"/>
  <c r="BU48" i="25"/>
  <c r="BM48" i="25"/>
  <c r="BE48" i="25"/>
  <c r="AW48" i="25"/>
  <c r="AO48" i="25"/>
  <c r="GR48" i="25"/>
  <c r="GJ48" i="25"/>
  <c r="GB48" i="25"/>
  <c r="FT48" i="25"/>
  <c r="FL48" i="25"/>
  <c r="FD48" i="25"/>
  <c r="EV48" i="25"/>
  <c r="EN48" i="25"/>
  <c r="EF48" i="25"/>
  <c r="DX48" i="25"/>
  <c r="DP48" i="25"/>
  <c r="DH48" i="25"/>
  <c r="CZ48" i="25"/>
  <c r="CR48" i="25"/>
  <c r="CJ48" i="25"/>
  <c r="CB48" i="25"/>
  <c r="BT48" i="25"/>
  <c r="BL48" i="25"/>
  <c r="BD48" i="25"/>
  <c r="AV48" i="25"/>
  <c r="AN48" i="25"/>
  <c r="GQ48" i="25"/>
  <c r="GI48" i="25"/>
  <c r="GA48" i="25"/>
  <c r="FS48" i="25"/>
  <c r="FK48" i="25"/>
  <c r="FC48" i="25"/>
  <c r="EU48" i="25"/>
  <c r="EM48" i="25"/>
  <c r="EE48" i="25"/>
  <c r="DW48" i="25"/>
  <c r="DO48" i="25"/>
  <c r="DG48" i="25"/>
  <c r="CY48" i="25"/>
  <c r="CQ48" i="25"/>
  <c r="CI48" i="25"/>
  <c r="CA48" i="25"/>
  <c r="BS48" i="25"/>
  <c r="BK48" i="25"/>
  <c r="BC48" i="25"/>
  <c r="AU48" i="25"/>
  <c r="AM48" i="25"/>
  <c r="GP48" i="25"/>
  <c r="GH48" i="25"/>
  <c r="FZ48" i="25"/>
  <c r="FR48" i="25"/>
  <c r="FJ48" i="25"/>
  <c r="FB48" i="25"/>
  <c r="ET48" i="25"/>
  <c r="EL48" i="25"/>
  <c r="ED48" i="25"/>
  <c r="DV48" i="25"/>
  <c r="DN48" i="25"/>
  <c r="DF48" i="25"/>
  <c r="CX48" i="25"/>
  <c r="CP48" i="25"/>
  <c r="CH48" i="25"/>
  <c r="BZ48" i="25"/>
  <c r="BR48" i="25"/>
  <c r="BJ48" i="25"/>
  <c r="BB48" i="25"/>
  <c r="AT48" i="25"/>
  <c r="AL48" i="25"/>
  <c r="GO48" i="25"/>
  <c r="FI48" i="25"/>
  <c r="EC48" i="25"/>
  <c r="CW48" i="25"/>
  <c r="BQ48" i="25"/>
  <c r="AK48" i="25"/>
  <c r="AA48" i="25" s="1"/>
  <c r="GN48" i="25"/>
  <c r="FH48" i="25"/>
  <c r="EB48" i="25"/>
  <c r="CV48" i="25"/>
  <c r="BP48" i="25"/>
  <c r="GG48" i="25"/>
  <c r="FA48" i="25"/>
  <c r="DU48" i="25"/>
  <c r="CO48" i="25"/>
  <c r="BI48" i="25"/>
  <c r="GF48" i="25"/>
  <c r="EZ48" i="25"/>
  <c r="DT48" i="25"/>
  <c r="CN48" i="25"/>
  <c r="BH48" i="25"/>
  <c r="FY48" i="25"/>
  <c r="ES48" i="25"/>
  <c r="DM48" i="25"/>
  <c r="CG48" i="25"/>
  <c r="BA48" i="25"/>
  <c r="FX48" i="25"/>
  <c r="ER48" i="25"/>
  <c r="DL48" i="25"/>
  <c r="CF48" i="25"/>
  <c r="AZ48" i="25"/>
  <c r="FQ48" i="25"/>
  <c r="EK48" i="25"/>
  <c r="DE48" i="25"/>
  <c r="BY48" i="25"/>
  <c r="AS48" i="25"/>
  <c r="FP48" i="25"/>
  <c r="EJ48" i="25"/>
  <c r="DD48" i="25"/>
  <c r="BX48" i="25"/>
  <c r="AR48" i="25"/>
  <c r="GV48" i="25"/>
  <c r="ON23" i="25"/>
  <c r="OM23" i="25"/>
  <c r="AH32" i="25"/>
  <c r="JB26" i="25"/>
  <c r="LN26" i="25"/>
  <c r="NZ26" i="25"/>
  <c r="KI26" i="25"/>
  <c r="MU26" i="25"/>
  <c r="JD26" i="25"/>
  <c r="LP26" i="25"/>
  <c r="OB26" i="25"/>
  <c r="KC26" i="25"/>
  <c r="MO26" i="25"/>
  <c r="IX26" i="25"/>
  <c r="LJ26" i="25"/>
  <c r="NV26" i="25"/>
  <c r="KE26" i="25"/>
  <c r="MQ26" i="25"/>
  <c r="JP26" i="25"/>
  <c r="MB26" i="25"/>
  <c r="IR26" i="25"/>
  <c r="KG26" i="25"/>
  <c r="MS26" i="25"/>
  <c r="GU42" i="25"/>
  <c r="EP42" i="25"/>
  <c r="CD42" i="25"/>
  <c r="EO42" i="25"/>
  <c r="BT42" i="25"/>
  <c r="FP42" i="25"/>
  <c r="CU42" i="25"/>
  <c r="GP42" i="25"/>
  <c r="DU42" i="25"/>
  <c r="BB42" i="25"/>
  <c r="EU42" i="25"/>
  <c r="BZ42" i="25"/>
  <c r="FU42" i="25"/>
  <c r="CZ42" i="25"/>
  <c r="GK42" i="25"/>
  <c r="DP42" i="25"/>
  <c r="AX42" i="25"/>
  <c r="EQ42" i="25"/>
  <c r="BU42" i="25"/>
  <c r="BG42" i="25"/>
  <c r="FT42" i="25"/>
  <c r="JJ26" i="25"/>
  <c r="LV26" i="25"/>
  <c r="OH26" i="25"/>
  <c r="KQ26" i="25"/>
  <c r="NC26" i="25"/>
  <c r="JL26" i="25"/>
  <c r="LX26" i="25"/>
  <c r="OJ26" i="25"/>
  <c r="KK26" i="25"/>
  <c r="MW26" i="25"/>
  <c r="JF26" i="25"/>
  <c r="LR26" i="25"/>
  <c r="OD26" i="25"/>
  <c r="KM26" i="25"/>
  <c r="MY26" i="25"/>
  <c r="JX26" i="25"/>
  <c r="MJ26" i="25"/>
  <c r="JH26" i="25"/>
  <c r="KO26" i="25"/>
  <c r="NA26" i="25"/>
  <c r="OG27" i="25"/>
  <c r="NY27" i="25"/>
  <c r="NQ27" i="25"/>
  <c r="NI27" i="25"/>
  <c r="NA27" i="25"/>
  <c r="MS27" i="25"/>
  <c r="MK27" i="25"/>
  <c r="MC27" i="25"/>
  <c r="LU27" i="25"/>
  <c r="LM27" i="25"/>
  <c r="LE27" i="25"/>
  <c r="KW27" i="25"/>
  <c r="KO27" i="25"/>
  <c r="KG27" i="25"/>
  <c r="JY27" i="25"/>
  <c r="JQ27" i="25"/>
  <c r="JI27" i="25"/>
  <c r="JA27" i="25"/>
  <c r="IS27" i="25"/>
  <c r="IK27" i="25"/>
  <c r="IR27" i="25"/>
  <c r="KP27" i="25"/>
  <c r="OF27" i="25"/>
  <c r="NX27" i="25"/>
  <c r="NP27" i="25"/>
  <c r="NH27" i="25"/>
  <c r="MZ27" i="25"/>
  <c r="MR27" i="25"/>
  <c r="MJ27" i="25"/>
  <c r="MB27" i="25"/>
  <c r="LT27" i="25"/>
  <c r="LL27" i="25"/>
  <c r="LD27" i="25"/>
  <c r="KV27" i="25"/>
  <c r="KN27" i="25"/>
  <c r="KF27" i="25"/>
  <c r="JX27" i="25"/>
  <c r="JP27" i="25"/>
  <c r="JH27" i="25"/>
  <c r="IZ27" i="25"/>
  <c r="IJ27" i="25"/>
  <c r="LF27" i="25"/>
  <c r="IT27" i="25"/>
  <c r="OE27" i="25"/>
  <c r="NW27" i="25"/>
  <c r="NO27" i="25"/>
  <c r="NG27" i="25"/>
  <c r="MY27" i="25"/>
  <c r="MQ27" i="25"/>
  <c r="MI27" i="25"/>
  <c r="MA27" i="25"/>
  <c r="LS27" i="25"/>
  <c r="LK27" i="25"/>
  <c r="LC27" i="25"/>
  <c r="KU27" i="25"/>
  <c r="KM27" i="25"/>
  <c r="KE27" i="25"/>
  <c r="JW27" i="25"/>
  <c r="JO27" i="25"/>
  <c r="JG27" i="25"/>
  <c r="IY27" i="25"/>
  <c r="IQ27" i="25"/>
  <c r="II27" i="25"/>
  <c r="NZ27" i="25"/>
  <c r="LN27" i="25"/>
  <c r="JB27" i="25"/>
  <c r="OD27" i="25"/>
  <c r="NV27" i="25"/>
  <c r="NN27" i="25"/>
  <c r="NF27" i="25"/>
  <c r="MX27" i="25"/>
  <c r="MP27" i="25"/>
  <c r="MH27" i="25"/>
  <c r="LZ27" i="25"/>
  <c r="LR27" i="25"/>
  <c r="LJ27" i="25"/>
  <c r="LB27" i="25"/>
  <c r="KT27" i="25"/>
  <c r="KL27" i="25"/>
  <c r="KD27" i="25"/>
  <c r="JV27" i="25"/>
  <c r="JN27" i="25"/>
  <c r="JF27" i="25"/>
  <c r="IX27" i="25"/>
  <c r="IP27" i="25"/>
  <c r="IH27" i="25"/>
  <c r="NR27" i="25"/>
  <c r="MD27" i="25"/>
  <c r="JZ27" i="25"/>
  <c r="OC27" i="25"/>
  <c r="NU27" i="25"/>
  <c r="NM27" i="25"/>
  <c r="NE27" i="25"/>
  <c r="MW27" i="25"/>
  <c r="MO27" i="25"/>
  <c r="MG27" i="25"/>
  <c r="LY27" i="25"/>
  <c r="LQ27" i="25"/>
  <c r="LI27" i="25"/>
  <c r="LA27" i="25"/>
  <c r="KS27" i="25"/>
  <c r="KK27" i="25"/>
  <c r="KC27" i="25"/>
  <c r="JU27" i="25"/>
  <c r="JM27" i="25"/>
  <c r="JE27" i="25"/>
  <c r="IW27" i="25"/>
  <c r="IO27" i="25"/>
  <c r="IG27" i="25"/>
  <c r="NJ27" i="25"/>
  <c r="ML27" i="25"/>
  <c r="KH27" i="25"/>
  <c r="OJ27" i="25"/>
  <c r="OB27" i="25"/>
  <c r="NT27" i="25"/>
  <c r="NL27" i="25"/>
  <c r="ND27" i="25"/>
  <c r="MV27" i="25"/>
  <c r="MN27" i="25"/>
  <c r="MF27" i="25"/>
  <c r="LX27" i="25"/>
  <c r="LP27" i="25"/>
  <c r="LH27" i="25"/>
  <c r="KZ27" i="25"/>
  <c r="KR27" i="25"/>
  <c r="KJ27" i="25"/>
  <c r="KB27" i="25"/>
  <c r="JT27" i="25"/>
  <c r="JL27" i="25"/>
  <c r="JD27" i="25"/>
  <c r="IV27" i="25"/>
  <c r="IN27" i="25"/>
  <c r="NB27" i="25"/>
  <c r="LV27" i="25"/>
  <c r="JR27" i="25"/>
  <c r="OI27" i="25"/>
  <c r="OA27" i="25"/>
  <c r="NS27" i="25"/>
  <c r="NK27" i="25"/>
  <c r="NC27" i="25"/>
  <c r="MU27" i="25"/>
  <c r="MM27" i="25"/>
  <c r="ME27" i="25"/>
  <c r="LW27" i="25"/>
  <c r="LO27" i="25"/>
  <c r="LG27" i="25"/>
  <c r="KY27" i="25"/>
  <c r="KQ27" i="25"/>
  <c r="KI27" i="25"/>
  <c r="KA27" i="25"/>
  <c r="JS27" i="25"/>
  <c r="JK27" i="25"/>
  <c r="JC27" i="25"/>
  <c r="IU27" i="25"/>
  <c r="IM27" i="25"/>
  <c r="OH27" i="25"/>
  <c r="MT27" i="25"/>
  <c r="KX27" i="25"/>
  <c r="IL27" i="25"/>
  <c r="JJ27" i="25"/>
  <c r="GT46" i="25"/>
  <c r="GL46" i="25"/>
  <c r="GD46" i="25"/>
  <c r="FV46" i="25"/>
  <c r="FN46" i="25"/>
  <c r="FF46" i="25"/>
  <c r="EX46" i="25"/>
  <c r="EP46" i="25"/>
  <c r="EH46" i="25"/>
  <c r="DZ46" i="25"/>
  <c r="DR46" i="25"/>
  <c r="DJ46" i="25"/>
  <c r="DB46" i="25"/>
  <c r="CT46" i="25"/>
  <c r="CL46" i="25"/>
  <c r="CD46" i="25"/>
  <c r="BV46" i="25"/>
  <c r="BN46" i="25"/>
  <c r="BF46" i="25"/>
  <c r="GS46" i="25"/>
  <c r="GK46" i="25"/>
  <c r="GC46" i="25"/>
  <c r="FU46" i="25"/>
  <c r="FM46" i="25"/>
  <c r="FE46" i="25"/>
  <c r="EW46" i="25"/>
  <c r="EO46" i="25"/>
  <c r="EG46" i="25"/>
  <c r="DY46" i="25"/>
  <c r="DQ46" i="25"/>
  <c r="DI46" i="25"/>
  <c r="DA46" i="25"/>
  <c r="CS46" i="25"/>
  <c r="CK46" i="25"/>
  <c r="CC46" i="25"/>
  <c r="BU46" i="25"/>
  <c r="BM46" i="25"/>
  <c r="BE46" i="25"/>
  <c r="GR46" i="25"/>
  <c r="GJ46" i="25"/>
  <c r="GB46" i="25"/>
  <c r="FT46" i="25"/>
  <c r="FL46" i="25"/>
  <c r="FD46" i="25"/>
  <c r="EV46" i="25"/>
  <c r="EN46" i="25"/>
  <c r="EF46" i="25"/>
  <c r="DX46" i="25"/>
  <c r="DP46" i="25"/>
  <c r="DH46" i="25"/>
  <c r="CZ46" i="25"/>
  <c r="CR46" i="25"/>
  <c r="CJ46" i="25"/>
  <c r="CB46" i="25"/>
  <c r="GQ46" i="25"/>
  <c r="GI46" i="25"/>
  <c r="GA46" i="25"/>
  <c r="FS46" i="25"/>
  <c r="FK46" i="25"/>
  <c r="FC46" i="25"/>
  <c r="EU46" i="25"/>
  <c r="EM46" i="25"/>
  <c r="EE46" i="25"/>
  <c r="DW46" i="25"/>
  <c r="DO46" i="25"/>
  <c r="DG46" i="25"/>
  <c r="CY46" i="25"/>
  <c r="CQ46" i="25"/>
  <c r="CI46" i="25"/>
  <c r="CA46" i="25"/>
  <c r="BS46" i="25"/>
  <c r="GP46" i="25"/>
  <c r="GH46" i="25"/>
  <c r="FZ46" i="25"/>
  <c r="FR46" i="25"/>
  <c r="FJ46" i="25"/>
  <c r="FB46" i="25"/>
  <c r="ET46" i="25"/>
  <c r="EL46" i="25"/>
  <c r="ED46" i="25"/>
  <c r="DV46" i="25"/>
  <c r="DN46" i="25"/>
  <c r="DF46" i="25"/>
  <c r="CX46" i="25"/>
  <c r="CP46" i="25"/>
  <c r="CH46" i="25"/>
  <c r="BZ46" i="25"/>
  <c r="BR46" i="25"/>
  <c r="GO46" i="25"/>
  <c r="GG46" i="25"/>
  <c r="FY46" i="25"/>
  <c r="FQ46" i="25"/>
  <c r="FI46" i="25"/>
  <c r="FA46" i="25"/>
  <c r="ES46" i="25"/>
  <c r="EK46" i="25"/>
  <c r="EC46" i="25"/>
  <c r="DU46" i="25"/>
  <c r="DM46" i="25"/>
  <c r="DE46" i="25"/>
  <c r="CW46" i="25"/>
  <c r="CO46" i="25"/>
  <c r="CG46" i="25"/>
  <c r="BY46" i="25"/>
  <c r="BQ46" i="25"/>
  <c r="BI46" i="25"/>
  <c r="GV46" i="25"/>
  <c r="GN46" i="25"/>
  <c r="GF46" i="25"/>
  <c r="FX46" i="25"/>
  <c r="FP46" i="25"/>
  <c r="FH46" i="25"/>
  <c r="EZ46" i="25"/>
  <c r="ER46" i="25"/>
  <c r="EJ46" i="25"/>
  <c r="EB46" i="25"/>
  <c r="DT46" i="25"/>
  <c r="DL46" i="25"/>
  <c r="DD46" i="25"/>
  <c r="CV46" i="25"/>
  <c r="CN46" i="25"/>
  <c r="CF46" i="25"/>
  <c r="BX46" i="25"/>
  <c r="BP46" i="25"/>
  <c r="BH46" i="25"/>
  <c r="GM46" i="25"/>
  <c r="EA46" i="25"/>
  <c r="BT46" i="25"/>
  <c r="BB46" i="25"/>
  <c r="AT46" i="25"/>
  <c r="AL46" i="25"/>
  <c r="AW46" i="25"/>
  <c r="GE46" i="25"/>
  <c r="DS46" i="25"/>
  <c r="BO46" i="25"/>
  <c r="BA46" i="25"/>
  <c r="AS46" i="25"/>
  <c r="AK46" i="25"/>
  <c r="AA46" i="25" s="1"/>
  <c r="AO46" i="25"/>
  <c r="FW46" i="25"/>
  <c r="DK46" i="25"/>
  <c r="BL46" i="25"/>
  <c r="AZ46" i="25"/>
  <c r="AR46" i="25"/>
  <c r="FO46" i="25"/>
  <c r="DC46" i="25"/>
  <c r="BK46" i="25"/>
  <c r="AY46" i="25"/>
  <c r="AQ46" i="25"/>
  <c r="CU46" i="25"/>
  <c r="AX46" i="25"/>
  <c r="CE46" i="25"/>
  <c r="FG46" i="25"/>
  <c r="BJ46" i="25"/>
  <c r="AP46" i="25"/>
  <c r="EY46" i="25"/>
  <c r="CM46" i="25"/>
  <c r="BG46" i="25"/>
  <c r="AN46" i="25"/>
  <c r="EQ46" i="25"/>
  <c r="AV46" i="25"/>
  <c r="GU46" i="25"/>
  <c r="EI46" i="25"/>
  <c r="BW46" i="25"/>
  <c r="BC46" i="25"/>
  <c r="AU46" i="25"/>
  <c r="AM46" i="25"/>
  <c r="BD46" i="25"/>
  <c r="NJ26" i="25"/>
  <c r="JS26" i="25"/>
  <c r="KZ26" i="25"/>
  <c r="IH26" i="25"/>
  <c r="MA26" i="25"/>
  <c r="NX26" i="25"/>
  <c r="AH30" i="25"/>
  <c r="GT44" i="25"/>
  <c r="FN44" i="25"/>
  <c r="EH44" i="25"/>
  <c r="DB44" i="25"/>
  <c r="BV44" i="25"/>
  <c r="AP44" i="25"/>
  <c r="FU44" i="25"/>
  <c r="EO44" i="25"/>
  <c r="DI44" i="25"/>
  <c r="CC44" i="25"/>
  <c r="AW44" i="25"/>
  <c r="GB44" i="25"/>
  <c r="EV44" i="25"/>
  <c r="DP44" i="25"/>
  <c r="GI44" i="25"/>
  <c r="FC44" i="25"/>
  <c r="DW44" i="25"/>
  <c r="CQ44" i="25"/>
  <c r="FZ44" i="25"/>
  <c r="ET44" i="25"/>
  <c r="DN44" i="25"/>
  <c r="CH44" i="25"/>
  <c r="BB44" i="25"/>
  <c r="FQ44" i="25"/>
  <c r="EK44" i="25"/>
  <c r="DE44" i="25"/>
  <c r="BY44" i="25"/>
  <c r="GN44" i="25"/>
  <c r="FH44" i="25"/>
  <c r="EB44" i="25"/>
  <c r="CV44" i="25"/>
  <c r="BP44" i="25"/>
  <c r="GE44" i="25"/>
  <c r="EY44" i="25"/>
  <c r="DS44" i="25"/>
  <c r="CM44" i="25"/>
  <c r="BG44" i="25"/>
  <c r="BD44" i="25"/>
  <c r="AN44" i="25"/>
  <c r="CA44" i="25"/>
  <c r="AV44" i="25"/>
  <c r="BK44" i="25"/>
  <c r="JR26" i="25"/>
  <c r="MD26" i="25"/>
  <c r="IM26" i="25"/>
  <c r="KY26" i="25"/>
  <c r="NK26" i="25"/>
  <c r="JT26" i="25"/>
  <c r="MF26" i="25"/>
  <c r="IG26" i="25"/>
  <c r="KS26" i="25"/>
  <c r="NE26" i="25"/>
  <c r="JN26" i="25"/>
  <c r="LZ26" i="25"/>
  <c r="II26" i="25"/>
  <c r="KU26" i="25"/>
  <c r="NG26" i="25"/>
  <c r="KF26" i="25"/>
  <c r="MR26" i="25"/>
  <c r="IK26" i="25"/>
  <c r="KW26" i="25"/>
  <c r="NI26" i="25"/>
  <c r="NL26" i="25"/>
  <c r="KT26" i="25"/>
  <c r="IJ26" i="25"/>
  <c r="FP41" i="25"/>
  <c r="DD41" i="25"/>
  <c r="CV41" i="25"/>
  <c r="AR41" i="25"/>
  <c r="EQ41" i="25"/>
  <c r="EI41" i="25"/>
  <c r="CE41" i="25"/>
  <c r="GD41" i="25"/>
  <c r="FV41" i="25"/>
  <c r="DR41" i="25"/>
  <c r="BF41" i="25"/>
  <c r="AX41" i="25"/>
  <c r="FE41" i="25"/>
  <c r="CS41" i="25"/>
  <c r="CK41" i="25"/>
  <c r="GR41" i="25"/>
  <c r="EF41" i="25"/>
  <c r="DX41" i="25"/>
  <c r="BT41" i="25"/>
  <c r="FR41" i="25"/>
  <c r="FJ41" i="25"/>
  <c r="DF41" i="25"/>
  <c r="AT41" i="25"/>
  <c r="AL41" i="25"/>
  <c r="ES41" i="25"/>
  <c r="CG41" i="25"/>
  <c r="BY41" i="25"/>
  <c r="CQ41" i="25"/>
  <c r="BS41" i="25"/>
  <c r="DO41" i="25"/>
  <c r="AU41" i="25"/>
  <c r="JZ26" i="25"/>
  <c r="ML26" i="25"/>
  <c r="IU26" i="25"/>
  <c r="LG26" i="25"/>
  <c r="NS26" i="25"/>
  <c r="KB26" i="25"/>
  <c r="MN26" i="25"/>
  <c r="IO26" i="25"/>
  <c r="LA26" i="25"/>
  <c r="NM26" i="25"/>
  <c r="JV26" i="25"/>
  <c r="MH26" i="25"/>
  <c r="IQ26" i="25"/>
  <c r="LC26" i="25"/>
  <c r="NO26" i="25"/>
  <c r="KN26" i="25"/>
  <c r="MZ26" i="25"/>
  <c r="IS26" i="25"/>
  <c r="LE26" i="25"/>
  <c r="NQ26" i="25"/>
  <c r="KX26" i="25"/>
  <c r="IN26" i="25"/>
  <c r="LY26" i="25"/>
  <c r="JO26" i="25"/>
  <c r="GR43" i="25"/>
  <c r="GJ43" i="25"/>
  <c r="GB43" i="25"/>
  <c r="FT43" i="25"/>
  <c r="FL43" i="25"/>
  <c r="FD43" i="25"/>
  <c r="EV43" i="25"/>
  <c r="EN43" i="25"/>
  <c r="EF43" i="25"/>
  <c r="DX43" i="25"/>
  <c r="DP43" i="25"/>
  <c r="DH43" i="25"/>
  <c r="CZ43" i="25"/>
  <c r="CR43" i="25"/>
  <c r="CJ43" i="25"/>
  <c r="CB43" i="25"/>
  <c r="BT43" i="25"/>
  <c r="BL43" i="25"/>
  <c r="BD43" i="25"/>
  <c r="AV43" i="25"/>
  <c r="AN43" i="25"/>
  <c r="GQ43" i="25"/>
  <c r="GI43" i="25"/>
  <c r="GA43" i="25"/>
  <c r="FS43" i="25"/>
  <c r="FK43" i="25"/>
  <c r="FC43" i="25"/>
  <c r="EU43" i="25"/>
  <c r="EM43" i="25"/>
  <c r="EE43" i="25"/>
  <c r="DW43" i="25"/>
  <c r="DO43" i="25"/>
  <c r="DG43" i="25"/>
  <c r="CY43" i="25"/>
  <c r="CQ43" i="25"/>
  <c r="CI43" i="25"/>
  <c r="CA43" i="25"/>
  <c r="BS43" i="25"/>
  <c r="BK43" i="25"/>
  <c r="BC43" i="25"/>
  <c r="AU43" i="25"/>
  <c r="AM43" i="25"/>
  <c r="GP43" i="25"/>
  <c r="GH43" i="25"/>
  <c r="FZ43" i="25"/>
  <c r="FR43" i="25"/>
  <c r="FJ43" i="25"/>
  <c r="FB43" i="25"/>
  <c r="ET43" i="25"/>
  <c r="EL43" i="25"/>
  <c r="ED43" i="25"/>
  <c r="DV43" i="25"/>
  <c r="DN43" i="25"/>
  <c r="DF43" i="25"/>
  <c r="CX43" i="25"/>
  <c r="CP43" i="25"/>
  <c r="CH43" i="25"/>
  <c r="BZ43" i="25"/>
  <c r="BR43" i="25"/>
  <c r="BJ43" i="25"/>
  <c r="BB43" i="25"/>
  <c r="AT43" i="25"/>
  <c r="AL43" i="25"/>
  <c r="GO43" i="25"/>
  <c r="GG43" i="25"/>
  <c r="FY43" i="25"/>
  <c r="FQ43" i="25"/>
  <c r="FI43" i="25"/>
  <c r="FA43" i="25"/>
  <c r="ES43" i="25"/>
  <c r="EK43" i="25"/>
  <c r="EC43" i="25"/>
  <c r="DU43" i="25"/>
  <c r="DM43" i="25"/>
  <c r="DE43" i="25"/>
  <c r="CW43" i="25"/>
  <c r="CO43" i="25"/>
  <c r="CG43" i="25"/>
  <c r="BY43" i="25"/>
  <c r="BQ43" i="25"/>
  <c r="BI43" i="25"/>
  <c r="BA43" i="25"/>
  <c r="AS43" i="25"/>
  <c r="AK43" i="25"/>
  <c r="AA43" i="25" s="1"/>
  <c r="GV43" i="25"/>
  <c r="GN43" i="25"/>
  <c r="GF43" i="25"/>
  <c r="FX43" i="25"/>
  <c r="FP43" i="25"/>
  <c r="FH43" i="25"/>
  <c r="EZ43" i="25"/>
  <c r="ER43" i="25"/>
  <c r="EJ43" i="25"/>
  <c r="EB43" i="25"/>
  <c r="DT43" i="25"/>
  <c r="DL43" i="25"/>
  <c r="DD43" i="25"/>
  <c r="CV43" i="25"/>
  <c r="CN43" i="25"/>
  <c r="CF43" i="25"/>
  <c r="BX43" i="25"/>
  <c r="BP43" i="25"/>
  <c r="BH43" i="25"/>
  <c r="AZ43" i="25"/>
  <c r="AR43" i="25"/>
  <c r="GT43" i="25"/>
  <c r="GL43" i="25"/>
  <c r="GD43" i="25"/>
  <c r="FV43" i="25"/>
  <c r="FN43" i="25"/>
  <c r="FF43" i="25"/>
  <c r="EX43" i="25"/>
  <c r="EP43" i="25"/>
  <c r="EH43" i="25"/>
  <c r="DZ43" i="25"/>
  <c r="DR43" i="25"/>
  <c r="DJ43" i="25"/>
  <c r="DB43" i="25"/>
  <c r="CT43" i="25"/>
  <c r="CL43" i="25"/>
  <c r="CD43" i="25"/>
  <c r="BV43" i="25"/>
  <c r="BN43" i="25"/>
  <c r="BF43" i="25"/>
  <c r="AX43" i="25"/>
  <c r="AP43" i="25"/>
  <c r="GS43" i="25"/>
  <c r="GK43" i="25"/>
  <c r="GC43" i="25"/>
  <c r="FU43" i="25"/>
  <c r="FM43" i="25"/>
  <c r="FE43" i="25"/>
  <c r="EW43" i="25"/>
  <c r="EO43" i="25"/>
  <c r="EG43" i="25"/>
  <c r="DY43" i="25"/>
  <c r="DQ43" i="25"/>
  <c r="DI43" i="25"/>
  <c r="DA43" i="25"/>
  <c r="CS43" i="25"/>
  <c r="CK43" i="25"/>
  <c r="CC43" i="25"/>
  <c r="BU43" i="25"/>
  <c r="BM43" i="25"/>
  <c r="BE43" i="25"/>
  <c r="AW43" i="25"/>
  <c r="AO43" i="25"/>
  <c r="GU43" i="25"/>
  <c r="EI43" i="25"/>
  <c r="BW43" i="25"/>
  <c r="GM43" i="25"/>
  <c r="EA43" i="25"/>
  <c r="BO43" i="25"/>
  <c r="GE43" i="25"/>
  <c r="DS43" i="25"/>
  <c r="BG43" i="25"/>
  <c r="FW43" i="25"/>
  <c r="DK43" i="25"/>
  <c r="AY43" i="25"/>
  <c r="FO43" i="25"/>
  <c r="DC43" i="25"/>
  <c r="AQ43" i="25"/>
  <c r="EY43" i="25"/>
  <c r="CM43" i="25"/>
  <c r="EQ43" i="25"/>
  <c r="CE43" i="25"/>
  <c r="FG43" i="25"/>
  <c r="CU43" i="25"/>
  <c r="KH26" i="25"/>
  <c r="MT26" i="25"/>
  <c r="JC26" i="25"/>
  <c r="LO26" i="25"/>
  <c r="OA26" i="25"/>
  <c r="KJ26" i="25"/>
  <c r="MV26" i="25"/>
  <c r="IW26" i="25"/>
  <c r="LI26" i="25"/>
  <c r="NU26" i="25"/>
  <c r="KD26" i="25"/>
  <c r="MP26" i="25"/>
  <c r="IY26" i="25"/>
  <c r="LK26" i="25"/>
  <c r="NW26" i="25"/>
  <c r="KV26" i="25"/>
  <c r="NH26" i="25"/>
  <c r="JA26" i="25"/>
  <c r="LM26" i="25"/>
  <c r="NY26" i="25"/>
  <c r="AK26" i="25"/>
  <c r="GP45" i="25"/>
  <c r="GH45" i="25"/>
  <c r="FZ45" i="25"/>
  <c r="FR45" i="25"/>
  <c r="FJ45" i="25"/>
  <c r="FB45" i="25"/>
  <c r="ET45" i="25"/>
  <c r="EL45" i="25"/>
  <c r="ED45" i="25"/>
  <c r="DV45" i="25"/>
  <c r="DN45" i="25"/>
  <c r="DF45" i="25"/>
  <c r="CX45" i="25"/>
  <c r="CP45" i="25"/>
  <c r="CH45" i="25"/>
  <c r="BZ45" i="25"/>
  <c r="BR45" i="25"/>
  <c r="BJ45" i="25"/>
  <c r="BB45" i="25"/>
  <c r="AT45" i="25"/>
  <c r="AL45" i="25"/>
  <c r="GO45" i="25"/>
  <c r="GG45" i="25"/>
  <c r="FY45" i="25"/>
  <c r="FQ45" i="25"/>
  <c r="FI45" i="25"/>
  <c r="FA45" i="25"/>
  <c r="ES45" i="25"/>
  <c r="EK45" i="25"/>
  <c r="EC45" i="25"/>
  <c r="DU45" i="25"/>
  <c r="DM45" i="25"/>
  <c r="DE45" i="25"/>
  <c r="CW45" i="25"/>
  <c r="CO45" i="25"/>
  <c r="CG45" i="25"/>
  <c r="BY45" i="25"/>
  <c r="BQ45" i="25"/>
  <c r="BI45" i="25"/>
  <c r="BA45" i="25"/>
  <c r="AS45" i="25"/>
  <c r="AK45" i="25"/>
  <c r="AA45" i="25" s="1"/>
  <c r="GV45" i="25"/>
  <c r="GN45" i="25"/>
  <c r="GF45" i="25"/>
  <c r="FX45" i="25"/>
  <c r="FP45" i="25"/>
  <c r="FH45" i="25"/>
  <c r="EZ45" i="25"/>
  <c r="ER45" i="25"/>
  <c r="EJ45" i="25"/>
  <c r="EB45" i="25"/>
  <c r="DT45" i="25"/>
  <c r="DL45" i="25"/>
  <c r="DD45" i="25"/>
  <c r="CV45" i="25"/>
  <c r="CN45" i="25"/>
  <c r="CF45" i="25"/>
  <c r="BX45" i="25"/>
  <c r="BP45" i="25"/>
  <c r="BH45" i="25"/>
  <c r="AZ45" i="25"/>
  <c r="AR45" i="25"/>
  <c r="GU45" i="25"/>
  <c r="GM45" i="25"/>
  <c r="GE45" i="25"/>
  <c r="FW45" i="25"/>
  <c r="FO45" i="25"/>
  <c r="FG45" i="25"/>
  <c r="EY45" i="25"/>
  <c r="EQ45" i="25"/>
  <c r="EI45" i="25"/>
  <c r="EA45" i="25"/>
  <c r="DS45" i="25"/>
  <c r="DK45" i="25"/>
  <c r="DC45" i="25"/>
  <c r="CU45" i="25"/>
  <c r="CM45" i="25"/>
  <c r="CE45" i="25"/>
  <c r="BW45" i="25"/>
  <c r="BO45" i="25"/>
  <c r="BG45" i="25"/>
  <c r="AY45" i="25"/>
  <c r="AQ45" i="25"/>
  <c r="GT45" i="25"/>
  <c r="GL45" i="25"/>
  <c r="GD45" i="25"/>
  <c r="FV45" i="25"/>
  <c r="FN45" i="25"/>
  <c r="FF45" i="25"/>
  <c r="EX45" i="25"/>
  <c r="EP45" i="25"/>
  <c r="EH45" i="25"/>
  <c r="DZ45" i="25"/>
  <c r="DR45" i="25"/>
  <c r="DJ45" i="25"/>
  <c r="DB45" i="25"/>
  <c r="CT45" i="25"/>
  <c r="CL45" i="25"/>
  <c r="CD45" i="25"/>
  <c r="BV45" i="25"/>
  <c r="BN45" i="25"/>
  <c r="BF45" i="25"/>
  <c r="AX45" i="25"/>
  <c r="AP45" i="25"/>
  <c r="GS45" i="25"/>
  <c r="GK45" i="25"/>
  <c r="GC45" i="25"/>
  <c r="FU45" i="25"/>
  <c r="FM45" i="25"/>
  <c r="FE45" i="25"/>
  <c r="EW45" i="25"/>
  <c r="EO45" i="25"/>
  <c r="EG45" i="25"/>
  <c r="DY45" i="25"/>
  <c r="DQ45" i="25"/>
  <c r="DI45" i="25"/>
  <c r="DA45" i="25"/>
  <c r="CS45" i="25"/>
  <c r="CK45" i="25"/>
  <c r="CC45" i="25"/>
  <c r="BU45" i="25"/>
  <c r="BM45" i="25"/>
  <c r="BE45" i="25"/>
  <c r="AW45" i="25"/>
  <c r="AO45" i="25"/>
  <c r="GR45" i="25"/>
  <c r="GJ45" i="25"/>
  <c r="GB45" i="25"/>
  <c r="FT45" i="25"/>
  <c r="FL45" i="25"/>
  <c r="FD45" i="25"/>
  <c r="EV45" i="25"/>
  <c r="EN45" i="25"/>
  <c r="EF45" i="25"/>
  <c r="DX45" i="25"/>
  <c r="DP45" i="25"/>
  <c r="DH45" i="25"/>
  <c r="CZ45" i="25"/>
  <c r="CR45" i="25"/>
  <c r="CJ45" i="25"/>
  <c r="CB45" i="25"/>
  <c r="BT45" i="25"/>
  <c r="BL45" i="25"/>
  <c r="BD45" i="25"/>
  <c r="AV45" i="25"/>
  <c r="AN45" i="25"/>
  <c r="GQ45" i="25"/>
  <c r="GI45" i="25"/>
  <c r="GA45" i="25"/>
  <c r="FS45" i="25"/>
  <c r="FK45" i="25"/>
  <c r="FC45" i="25"/>
  <c r="EU45" i="25"/>
  <c r="EM45" i="25"/>
  <c r="EE45" i="25"/>
  <c r="DW45" i="25"/>
  <c r="DO45" i="25"/>
  <c r="DG45" i="25"/>
  <c r="CY45" i="25"/>
  <c r="CQ45" i="25"/>
  <c r="CI45" i="25"/>
  <c r="CA45" i="25"/>
  <c r="BS45" i="25"/>
  <c r="BK45" i="25"/>
  <c r="BC45" i="25"/>
  <c r="AU45" i="25"/>
  <c r="AM45" i="25"/>
  <c r="KP26" i="25"/>
  <c r="NB26" i="25"/>
  <c r="JK26" i="25"/>
  <c r="LW26" i="25"/>
  <c r="OI26" i="25"/>
  <c r="KR26" i="25"/>
  <c r="ND26" i="25"/>
  <c r="JE26" i="25"/>
  <c r="LQ26" i="25"/>
  <c r="OC26" i="25"/>
  <c r="KL26" i="25"/>
  <c r="MX26" i="25"/>
  <c r="JG26" i="25"/>
  <c r="LS26" i="25"/>
  <c r="OE26" i="25"/>
  <c r="LD26" i="25"/>
  <c r="NP26" i="25"/>
  <c r="JI26" i="25"/>
  <c r="LU26" i="25"/>
  <c r="AM32" i="25"/>
  <c r="AM28" i="25"/>
  <c r="BX42" i="25" l="1"/>
  <c r="AQ42" i="25"/>
  <c r="BO42" i="25"/>
  <c r="CN42" i="25"/>
  <c r="FI42" i="25"/>
  <c r="BN42" i="25"/>
  <c r="EI42" i="25"/>
  <c r="AZ42" i="25"/>
  <c r="DS42" i="25"/>
  <c r="GN42" i="25"/>
  <c r="CR42" i="25"/>
  <c r="FM42" i="25"/>
  <c r="BR42" i="25"/>
  <c r="EM42" i="25"/>
  <c r="AU42" i="25"/>
  <c r="DM42" i="25"/>
  <c r="GH42" i="25"/>
  <c r="CM42" i="25"/>
  <c r="FH42" i="25"/>
  <c r="CT42" i="25"/>
  <c r="FF42" i="25"/>
  <c r="ES42" i="25"/>
  <c r="DH42" i="25"/>
  <c r="EJ42" i="25"/>
  <c r="CW42" i="25"/>
  <c r="FR42" i="25"/>
  <c r="BW42" i="25"/>
  <c r="ER42" i="25"/>
  <c r="BH42" i="25"/>
  <c r="EB42" i="25"/>
  <c r="AK42" i="25"/>
  <c r="AA42" i="25" s="1"/>
  <c r="DA42" i="25"/>
  <c r="FW42" i="25"/>
  <c r="CA42" i="25"/>
  <c r="EV42" i="25"/>
  <c r="BC42" i="25"/>
  <c r="DV42" i="25"/>
  <c r="GQ42" i="25"/>
  <c r="CV42" i="25"/>
  <c r="FQ42" i="25"/>
  <c r="DB42" i="25"/>
  <c r="FN42" i="25"/>
  <c r="GC42" i="25"/>
  <c r="DF42" i="25"/>
  <c r="GA42" i="25"/>
  <c r="FA42" i="25"/>
  <c r="AS42" i="25"/>
  <c r="GF42" i="25"/>
  <c r="AN42" i="25"/>
  <c r="FB42" i="25"/>
  <c r="AY42" i="25"/>
  <c r="CO42" i="25"/>
  <c r="BY42" i="25"/>
  <c r="BA42" i="25"/>
  <c r="GO42" i="25"/>
  <c r="CS42" i="25"/>
  <c r="BS42" i="25"/>
  <c r="AV42" i="25"/>
  <c r="DN42" i="25"/>
  <c r="DR42" i="25"/>
  <c r="FK42" i="25"/>
  <c r="DQ42" i="25"/>
  <c r="BE42" i="25"/>
  <c r="DX42" i="25"/>
  <c r="GS42" i="25"/>
  <c r="CX42" i="25"/>
  <c r="FS42" i="25"/>
  <c r="CH42" i="25"/>
  <c r="FC42" i="25"/>
  <c r="BI42" i="25"/>
  <c r="EC42" i="25"/>
  <c r="AL42" i="25"/>
  <c r="DC42" i="25"/>
  <c r="FX42" i="25"/>
  <c r="CB42" i="25"/>
  <c r="EW42" i="25"/>
  <c r="BD42" i="25"/>
  <c r="DW42" i="25"/>
  <c r="GR42" i="25"/>
  <c r="DZ42" i="25"/>
  <c r="GL42" i="25"/>
  <c r="BK47" i="25"/>
  <c r="CI47" i="25"/>
  <c r="AV47" i="25"/>
  <c r="DH47" i="25"/>
  <c r="FT47" i="25"/>
  <c r="BU47" i="25"/>
  <c r="EG47" i="25"/>
  <c r="GS47" i="25"/>
  <c r="CT47" i="25"/>
  <c r="FF47" i="25"/>
  <c r="BG47" i="25"/>
  <c r="DS47" i="25"/>
  <c r="GE47" i="25"/>
  <c r="CF47" i="25"/>
  <c r="ER47" i="25"/>
  <c r="AS47" i="25"/>
  <c r="DE47" i="25"/>
  <c r="FQ47" i="25"/>
  <c r="BR47" i="25"/>
  <c r="ED47" i="25"/>
  <c r="GP47" i="25"/>
  <c r="CG42" i="25"/>
  <c r="AO42" i="25"/>
  <c r="CF42" i="25"/>
  <c r="BP42" i="25"/>
  <c r="EK42" i="25"/>
  <c r="DK42" i="25"/>
  <c r="CJ42" i="25"/>
  <c r="FE42" i="25"/>
  <c r="BK42" i="25"/>
  <c r="EE42" i="25"/>
  <c r="DE42" i="25"/>
  <c r="FZ42" i="25"/>
  <c r="DJ42" i="25"/>
  <c r="FV42" i="25"/>
  <c r="AW42" i="25"/>
  <c r="DO42" i="25"/>
  <c r="GJ42" i="25"/>
  <c r="FJ42" i="25"/>
  <c r="ET42" i="25"/>
  <c r="DT42" i="25"/>
  <c r="FO42" i="25"/>
  <c r="EN42" i="25"/>
  <c r="GI42" i="25"/>
  <c r="GD42" i="25"/>
  <c r="CY42" i="25"/>
  <c r="GM42" i="25"/>
  <c r="BM42" i="25"/>
  <c r="EG42" i="25"/>
  <c r="AP42" i="25"/>
  <c r="DG42" i="25"/>
  <c r="GB42" i="25"/>
  <c r="CQ42" i="25"/>
  <c r="FL42" i="25"/>
  <c r="BQ42" i="25"/>
  <c r="EL42" i="25"/>
  <c r="AT42" i="25"/>
  <c r="DL42" i="25"/>
  <c r="GG42" i="25"/>
  <c r="CK42" i="25"/>
  <c r="FG42" i="25"/>
  <c r="BL42" i="25"/>
  <c r="EF42" i="25"/>
  <c r="BV42" i="25"/>
  <c r="EH42" i="25"/>
  <c r="GT42" i="25"/>
  <c r="DW47" i="25"/>
  <c r="EU47" i="25"/>
  <c r="BD47" i="25"/>
  <c r="DP47" i="25"/>
  <c r="GB47" i="25"/>
  <c r="CC47" i="25"/>
  <c r="EO47" i="25"/>
  <c r="AP47" i="25"/>
  <c r="DB47" i="25"/>
  <c r="FN47" i="25"/>
  <c r="BO47" i="25"/>
  <c r="EA47" i="25"/>
  <c r="GM47" i="25"/>
  <c r="CN47" i="25"/>
  <c r="EZ47" i="25"/>
  <c r="BA47" i="25"/>
  <c r="DM47" i="25"/>
  <c r="FY47" i="25"/>
  <c r="BZ47" i="25"/>
  <c r="EL47" i="25"/>
  <c r="CP42" i="25"/>
  <c r="EA42" i="25"/>
  <c r="CE42" i="25"/>
  <c r="EZ42" i="25"/>
  <c r="BF42" i="25"/>
  <c r="DY42" i="25"/>
  <c r="AR42" i="25"/>
  <c r="DI42" i="25"/>
  <c r="GE42" i="25"/>
  <c r="CI42" i="25"/>
  <c r="FD42" i="25"/>
  <c r="BJ42" i="25"/>
  <c r="ED42" i="25"/>
  <c r="AM42" i="25"/>
  <c r="DD42" i="25"/>
  <c r="FY42" i="25"/>
  <c r="CC42" i="25"/>
  <c r="EY42" i="25"/>
  <c r="CL42" i="25"/>
  <c r="EX42" i="25"/>
  <c r="CA41" i="25"/>
  <c r="GP41" i="25"/>
  <c r="DQ41" i="25"/>
  <c r="AQ41" i="25"/>
  <c r="EB41" i="25"/>
  <c r="DE41" i="25"/>
  <c r="BR41" i="25"/>
  <c r="FD41" i="25"/>
  <c r="CD41" i="25"/>
  <c r="FO41" i="25"/>
  <c r="EM41" i="25"/>
  <c r="DM41" i="25"/>
  <c r="BZ41" i="25"/>
  <c r="AN41" i="25"/>
  <c r="FL41" i="25"/>
  <c r="DY41" i="25"/>
  <c r="CL41" i="25"/>
  <c r="AY41" i="25"/>
  <c r="FW41" i="25"/>
  <c r="EJ41" i="25"/>
  <c r="FK41" i="25"/>
  <c r="EU41" i="25"/>
  <c r="EK41" i="25"/>
  <c r="CX41" i="25"/>
  <c r="BL41" i="25"/>
  <c r="GJ41" i="25"/>
  <c r="EW41" i="25"/>
  <c r="DJ41" i="25"/>
  <c r="BW41" i="25"/>
  <c r="GU41" i="25"/>
  <c r="FH41" i="25"/>
  <c r="BC41" i="25"/>
  <c r="AS41" i="25"/>
  <c r="FQ41" i="25"/>
  <c r="ED41" i="25"/>
  <c r="CR41" i="25"/>
  <c r="BE41" i="25"/>
  <c r="GC41" i="25"/>
  <c r="EP41" i="25"/>
  <c r="DC41" i="25"/>
  <c r="BP41" i="25"/>
  <c r="GN41" i="25"/>
  <c r="BK41" i="25"/>
  <c r="BA41" i="25"/>
  <c r="FY41" i="25"/>
  <c r="EL41" i="25"/>
  <c r="CZ41" i="25"/>
  <c r="BM41" i="25"/>
  <c r="GK41" i="25"/>
  <c r="EX41" i="25"/>
  <c r="DK41" i="25"/>
  <c r="BX41" i="25"/>
  <c r="GV41" i="25"/>
  <c r="BT44" i="25"/>
  <c r="BO44" i="25"/>
  <c r="DD44" i="25"/>
  <c r="CG44" i="25"/>
  <c r="ES44" i="25"/>
  <c r="DV44" i="25"/>
  <c r="EE44" i="25"/>
  <c r="BE44" i="25"/>
  <c r="GC44" i="25"/>
  <c r="EP44" i="25"/>
  <c r="AM41" i="25"/>
  <c r="DW41" i="25"/>
  <c r="GA41" i="25"/>
  <c r="BI41" i="25"/>
  <c r="DU41" i="25"/>
  <c r="GG41" i="25"/>
  <c r="CH41" i="25"/>
  <c r="ET41" i="25"/>
  <c r="AV41" i="25"/>
  <c r="DH41" i="25"/>
  <c r="FT41" i="25"/>
  <c r="BU41" i="25"/>
  <c r="EG41" i="25"/>
  <c r="GS41" i="25"/>
  <c r="CT41" i="25"/>
  <c r="FF41" i="25"/>
  <c r="BG41" i="25"/>
  <c r="DS41" i="25"/>
  <c r="GE41" i="25"/>
  <c r="CF41" i="25"/>
  <c r="ER41" i="25"/>
  <c r="BS44" i="25"/>
  <c r="AL44" i="25"/>
  <c r="CJ44" i="25"/>
  <c r="BW44" i="25"/>
  <c r="EI44" i="25"/>
  <c r="GU44" i="25"/>
  <c r="DL44" i="25"/>
  <c r="FX44" i="25"/>
  <c r="CO44" i="25"/>
  <c r="FA44" i="25"/>
  <c r="BR44" i="25"/>
  <c r="ED44" i="25"/>
  <c r="GP44" i="25"/>
  <c r="EM44" i="25"/>
  <c r="CZ44" i="25"/>
  <c r="FL44" i="25"/>
  <c r="BM44" i="25"/>
  <c r="DY44" i="25"/>
  <c r="GK44" i="25"/>
  <c r="CL44" i="25"/>
  <c r="EX44" i="25"/>
  <c r="AU44" i="25"/>
  <c r="BC44" i="25"/>
  <c r="EA44" i="25"/>
  <c r="GM44" i="25"/>
  <c r="FP44" i="25"/>
  <c r="BJ44" i="25"/>
  <c r="GH44" i="25"/>
  <c r="GQ44" i="25"/>
  <c r="FD44" i="25"/>
  <c r="DQ44" i="25"/>
  <c r="CD44" i="25"/>
  <c r="CY41" i="25"/>
  <c r="GI41" i="25"/>
  <c r="CI41" i="25"/>
  <c r="BQ41" i="25"/>
  <c r="EC41" i="25"/>
  <c r="GO41" i="25"/>
  <c r="CP41" i="25"/>
  <c r="FB41" i="25"/>
  <c r="BD41" i="25"/>
  <c r="DP41" i="25"/>
  <c r="GB41" i="25"/>
  <c r="CC41" i="25"/>
  <c r="EO41" i="25"/>
  <c r="AP41" i="25"/>
  <c r="DB41" i="25"/>
  <c r="FN41" i="25"/>
  <c r="BO41" i="25"/>
  <c r="EA41" i="25"/>
  <c r="GM41" i="25"/>
  <c r="CN41" i="25"/>
  <c r="EZ41" i="25"/>
  <c r="AS44" i="25"/>
  <c r="AZ44" i="25"/>
  <c r="AR44" i="25"/>
  <c r="CE44" i="25"/>
  <c r="EQ44" i="25"/>
  <c r="BH44" i="25"/>
  <c r="DT44" i="25"/>
  <c r="GF44" i="25"/>
  <c r="CW44" i="25"/>
  <c r="FI44" i="25"/>
  <c r="BZ44" i="25"/>
  <c r="EL44" i="25"/>
  <c r="CI44" i="25"/>
  <c r="EU44" i="25"/>
  <c r="DH44" i="25"/>
  <c r="FT44" i="25"/>
  <c r="BU44" i="25"/>
  <c r="EG44" i="25"/>
  <c r="GS44" i="25"/>
  <c r="CT44" i="25"/>
  <c r="FF44" i="25"/>
  <c r="AT44" i="25"/>
  <c r="AM44" i="25"/>
  <c r="CU44" i="25"/>
  <c r="BX44" i="25"/>
  <c r="GV44" i="25"/>
  <c r="FY44" i="25"/>
  <c r="FB44" i="25"/>
  <c r="FK44" i="25"/>
  <c r="GJ44" i="25"/>
  <c r="DG41" i="25"/>
  <c r="EE41" i="25"/>
  <c r="FC41" i="25"/>
  <c r="CO41" i="25"/>
  <c r="FA41" i="25"/>
  <c r="BB41" i="25"/>
  <c r="DN41" i="25"/>
  <c r="FZ41" i="25"/>
  <c r="CB41" i="25"/>
  <c r="EN41" i="25"/>
  <c r="AO41" i="25"/>
  <c r="DA41" i="25"/>
  <c r="FM41" i="25"/>
  <c r="BN41" i="25"/>
  <c r="DZ41" i="25"/>
  <c r="GL41" i="25"/>
  <c r="CM41" i="25"/>
  <c r="EY41" i="25"/>
  <c r="AZ41" i="25"/>
  <c r="DL41" i="25"/>
  <c r="FX41" i="25"/>
  <c r="BL44" i="25"/>
  <c r="BA44" i="25"/>
  <c r="AQ44" i="25"/>
  <c r="DC44" i="25"/>
  <c r="FO44" i="25"/>
  <c r="CF44" i="25"/>
  <c r="ER44" i="25"/>
  <c r="BI44" i="25"/>
  <c r="DU44" i="25"/>
  <c r="GG44" i="25"/>
  <c r="CX44" i="25"/>
  <c r="FJ44" i="25"/>
  <c r="DG44" i="25"/>
  <c r="FS44" i="25"/>
  <c r="EF44" i="25"/>
  <c r="GR44" i="25"/>
  <c r="CS44" i="25"/>
  <c r="FE44" i="25"/>
  <c r="BF44" i="25"/>
  <c r="DR44" i="25"/>
  <c r="GD44" i="25"/>
  <c r="CR44" i="25"/>
  <c r="FG44" i="25"/>
  <c r="EJ44" i="25"/>
  <c r="DM44" i="25"/>
  <c r="CP44" i="25"/>
  <c r="CY44" i="25"/>
  <c r="DX44" i="25"/>
  <c r="CK44" i="25"/>
  <c r="EW44" i="25"/>
  <c r="AX44" i="25"/>
  <c r="DJ44" i="25"/>
  <c r="FV44" i="25"/>
  <c r="FS41" i="25"/>
  <c r="GQ41" i="25"/>
  <c r="AK41" i="25"/>
  <c r="AA41" i="25" s="1"/>
  <c r="CW41" i="25"/>
  <c r="FI41" i="25"/>
  <c r="BJ41" i="25"/>
  <c r="DV41" i="25"/>
  <c r="GH41" i="25"/>
  <c r="CJ41" i="25"/>
  <c r="EV41" i="25"/>
  <c r="AW41" i="25"/>
  <c r="DI41" i="25"/>
  <c r="FU41" i="25"/>
  <c r="BV41" i="25"/>
  <c r="EH41" i="25"/>
  <c r="GT41" i="25"/>
  <c r="CU41" i="25"/>
  <c r="FG41" i="25"/>
  <c r="BH41" i="25"/>
  <c r="DT41" i="25"/>
  <c r="AK44" i="25"/>
  <c r="AA44" i="25" s="1"/>
  <c r="CB44" i="25"/>
  <c r="AY44" i="25"/>
  <c r="DK44" i="25"/>
  <c r="FW44" i="25"/>
  <c r="CN44" i="25"/>
  <c r="EZ44" i="25"/>
  <c r="BQ44" i="25"/>
  <c r="EC44" i="25"/>
  <c r="GO44" i="25"/>
  <c r="DF44" i="25"/>
  <c r="FR44" i="25"/>
  <c r="DO44" i="25"/>
  <c r="GA44" i="25"/>
  <c r="EN44" i="25"/>
  <c r="AO44" i="25"/>
  <c r="DA44" i="25"/>
  <c r="FM44" i="25"/>
  <c r="BN44" i="25"/>
  <c r="DZ44" i="25"/>
  <c r="AC24" i="25"/>
  <c r="AA26" i="25"/>
  <c r="AA25" i="25"/>
  <c r="AL32" i="25"/>
  <c r="AK32" i="25"/>
  <c r="AA32" i="25" s="1"/>
  <c r="AH33" i="25"/>
  <c r="AH34" i="25" s="1"/>
  <c r="AH35" i="25" s="1"/>
  <c r="AH36" i="25" s="1"/>
  <c r="OD45" i="25"/>
  <c r="NV45" i="25"/>
  <c r="NN45" i="25"/>
  <c r="NF45" i="25"/>
  <c r="MX45" i="25"/>
  <c r="MP45" i="25"/>
  <c r="MH45" i="25"/>
  <c r="LZ45" i="25"/>
  <c r="LR45" i="25"/>
  <c r="LJ45" i="25"/>
  <c r="LB45" i="25"/>
  <c r="KT45" i="25"/>
  <c r="KL45" i="25"/>
  <c r="KD45" i="25"/>
  <c r="JV45" i="25"/>
  <c r="JN45" i="25"/>
  <c r="JF45" i="25"/>
  <c r="IX45" i="25"/>
  <c r="IP45" i="25"/>
  <c r="IH45" i="25"/>
  <c r="OC45" i="25"/>
  <c r="NU45" i="25"/>
  <c r="NM45" i="25"/>
  <c r="NE45" i="25"/>
  <c r="MW45" i="25"/>
  <c r="MO45" i="25"/>
  <c r="MG45" i="25"/>
  <c r="LY45" i="25"/>
  <c r="LQ45" i="25"/>
  <c r="LI45" i="25"/>
  <c r="LA45" i="25"/>
  <c r="KS45" i="25"/>
  <c r="KK45" i="25"/>
  <c r="KC45" i="25"/>
  <c r="JU45" i="25"/>
  <c r="JM45" i="25"/>
  <c r="JE45" i="25"/>
  <c r="IW45" i="25"/>
  <c r="IO45" i="25"/>
  <c r="IG45" i="25"/>
  <c r="OJ45" i="25"/>
  <c r="OB45" i="25"/>
  <c r="NT45" i="25"/>
  <c r="NL45" i="25"/>
  <c r="ND45" i="25"/>
  <c r="MV45" i="25"/>
  <c r="MN45" i="25"/>
  <c r="MF45" i="25"/>
  <c r="LX45" i="25"/>
  <c r="LP45" i="25"/>
  <c r="LH45" i="25"/>
  <c r="KZ45" i="25"/>
  <c r="KR45" i="25"/>
  <c r="KJ45" i="25"/>
  <c r="KB45" i="25"/>
  <c r="JT45" i="25"/>
  <c r="JL45" i="25"/>
  <c r="JD45" i="25"/>
  <c r="IV45" i="25"/>
  <c r="IN45" i="25"/>
  <c r="OI45" i="25"/>
  <c r="OA45" i="25"/>
  <c r="NS45" i="25"/>
  <c r="NK45" i="25"/>
  <c r="NC45" i="25"/>
  <c r="MU45" i="25"/>
  <c r="MM45" i="25"/>
  <c r="ME45" i="25"/>
  <c r="LW45" i="25"/>
  <c r="LO45" i="25"/>
  <c r="LG45" i="25"/>
  <c r="KY45" i="25"/>
  <c r="KQ45" i="25"/>
  <c r="KI45" i="25"/>
  <c r="KA45" i="25"/>
  <c r="JS45" i="25"/>
  <c r="JK45" i="25"/>
  <c r="JC45" i="25"/>
  <c r="IU45" i="25"/>
  <c r="IM45" i="25"/>
  <c r="OH45" i="25"/>
  <c r="NZ45" i="25"/>
  <c r="NR45" i="25"/>
  <c r="NJ45" i="25"/>
  <c r="NB45" i="25"/>
  <c r="MT45" i="25"/>
  <c r="ML45" i="25"/>
  <c r="MD45" i="25"/>
  <c r="LV45" i="25"/>
  <c r="LN45" i="25"/>
  <c r="LF45" i="25"/>
  <c r="KX45" i="25"/>
  <c r="KP45" i="25"/>
  <c r="KH45" i="25"/>
  <c r="JZ45" i="25"/>
  <c r="JR45" i="25"/>
  <c r="JJ45" i="25"/>
  <c r="JB45" i="25"/>
  <c r="IT45" i="25"/>
  <c r="IL45" i="25"/>
  <c r="OG45" i="25"/>
  <c r="NY45" i="25"/>
  <c r="NQ45" i="25"/>
  <c r="NI45" i="25"/>
  <c r="NA45" i="25"/>
  <c r="MS45" i="25"/>
  <c r="MK45" i="25"/>
  <c r="MC45" i="25"/>
  <c r="LU45" i="25"/>
  <c r="LM45" i="25"/>
  <c r="LE45" i="25"/>
  <c r="KW45" i="25"/>
  <c r="KO45" i="25"/>
  <c r="KG45" i="25"/>
  <c r="JY45" i="25"/>
  <c r="JQ45" i="25"/>
  <c r="JI45" i="25"/>
  <c r="JA45" i="25"/>
  <c r="IS45" i="25"/>
  <c r="IK45" i="25"/>
  <c r="OF45" i="25"/>
  <c r="NX45" i="25"/>
  <c r="NP45" i="25"/>
  <c r="NH45" i="25"/>
  <c r="MZ45" i="25"/>
  <c r="MR45" i="25"/>
  <c r="MJ45" i="25"/>
  <c r="MB45" i="25"/>
  <c r="LT45" i="25"/>
  <c r="LL45" i="25"/>
  <c r="LD45" i="25"/>
  <c r="KV45" i="25"/>
  <c r="KN45" i="25"/>
  <c r="KF45" i="25"/>
  <c r="JX45" i="25"/>
  <c r="JP45" i="25"/>
  <c r="JH45" i="25"/>
  <c r="IZ45" i="25"/>
  <c r="IR45" i="25"/>
  <c r="IJ45" i="25"/>
  <c r="OE45" i="25"/>
  <c r="NW45" i="25"/>
  <c r="NO45" i="25"/>
  <c r="NG45" i="25"/>
  <c r="MY45" i="25"/>
  <c r="MQ45" i="25"/>
  <c r="MI45" i="25"/>
  <c r="MA45" i="25"/>
  <c r="LS45" i="25"/>
  <c r="LK45" i="25"/>
  <c r="LC45" i="25"/>
  <c r="KU45" i="25"/>
  <c r="KM45" i="25"/>
  <c r="KE45" i="25"/>
  <c r="JW45" i="25"/>
  <c r="JO45" i="25"/>
  <c r="JG45" i="25"/>
  <c r="IY45" i="25"/>
  <c r="IQ45" i="25"/>
  <c r="II45" i="25"/>
  <c r="OD43" i="25"/>
  <c r="OG43" i="25"/>
  <c r="NX43" i="25"/>
  <c r="NP43" i="25"/>
  <c r="NH43" i="25"/>
  <c r="MZ43" i="25"/>
  <c r="MR43" i="25"/>
  <c r="MJ43" i="25"/>
  <c r="MB43" i="25"/>
  <c r="LT43" i="25"/>
  <c r="LL43" i="25"/>
  <c r="LD43" i="25"/>
  <c r="KV43" i="25"/>
  <c r="KN43" i="25"/>
  <c r="KF43" i="25"/>
  <c r="JX43" i="25"/>
  <c r="JP43" i="25"/>
  <c r="JH43" i="25"/>
  <c r="IZ43" i="25"/>
  <c r="IR43" i="25"/>
  <c r="IJ43" i="25"/>
  <c r="OF43" i="25"/>
  <c r="NW43" i="25"/>
  <c r="NO43" i="25"/>
  <c r="NG43" i="25"/>
  <c r="MY43" i="25"/>
  <c r="MQ43" i="25"/>
  <c r="MI43" i="25"/>
  <c r="MA43" i="25"/>
  <c r="LS43" i="25"/>
  <c r="LK43" i="25"/>
  <c r="LC43" i="25"/>
  <c r="KU43" i="25"/>
  <c r="KM43" i="25"/>
  <c r="KE43" i="25"/>
  <c r="JW43" i="25"/>
  <c r="JO43" i="25"/>
  <c r="JG43" i="25"/>
  <c r="IY43" i="25"/>
  <c r="IQ43" i="25"/>
  <c r="II43" i="25"/>
  <c r="OE43" i="25"/>
  <c r="NV43" i="25"/>
  <c r="NN43" i="25"/>
  <c r="NF43" i="25"/>
  <c r="MX43" i="25"/>
  <c r="MP43" i="25"/>
  <c r="MH43" i="25"/>
  <c r="LZ43" i="25"/>
  <c r="LR43" i="25"/>
  <c r="LJ43" i="25"/>
  <c r="LB43" i="25"/>
  <c r="KT43" i="25"/>
  <c r="KL43" i="25"/>
  <c r="KD43" i="25"/>
  <c r="JV43" i="25"/>
  <c r="JN43" i="25"/>
  <c r="JF43" i="25"/>
  <c r="IX43" i="25"/>
  <c r="IP43" i="25"/>
  <c r="IH43" i="25"/>
  <c r="OC43" i="25"/>
  <c r="NU43" i="25"/>
  <c r="NM43" i="25"/>
  <c r="NE43" i="25"/>
  <c r="MW43" i="25"/>
  <c r="MO43" i="25"/>
  <c r="MG43" i="25"/>
  <c r="LY43" i="25"/>
  <c r="LQ43" i="25"/>
  <c r="LI43" i="25"/>
  <c r="LA43" i="25"/>
  <c r="KS43" i="25"/>
  <c r="KK43" i="25"/>
  <c r="KC43" i="25"/>
  <c r="JU43" i="25"/>
  <c r="JM43" i="25"/>
  <c r="JE43" i="25"/>
  <c r="IW43" i="25"/>
  <c r="IO43" i="25"/>
  <c r="IG43" i="25"/>
  <c r="OB43" i="25"/>
  <c r="NT43" i="25"/>
  <c r="NL43" i="25"/>
  <c r="ND43" i="25"/>
  <c r="MV43" i="25"/>
  <c r="MN43" i="25"/>
  <c r="MF43" i="25"/>
  <c r="LX43" i="25"/>
  <c r="LP43" i="25"/>
  <c r="LH43" i="25"/>
  <c r="KZ43" i="25"/>
  <c r="KR43" i="25"/>
  <c r="KJ43" i="25"/>
  <c r="KB43" i="25"/>
  <c r="JT43" i="25"/>
  <c r="JL43" i="25"/>
  <c r="JD43" i="25"/>
  <c r="IV43" i="25"/>
  <c r="IN43" i="25"/>
  <c r="OI43" i="25"/>
  <c r="NZ43" i="25"/>
  <c r="NR43" i="25"/>
  <c r="NJ43" i="25"/>
  <c r="NB43" i="25"/>
  <c r="MT43" i="25"/>
  <c r="ML43" i="25"/>
  <c r="MD43" i="25"/>
  <c r="LV43" i="25"/>
  <c r="LN43" i="25"/>
  <c r="LF43" i="25"/>
  <c r="KX43" i="25"/>
  <c r="KP43" i="25"/>
  <c r="KH43" i="25"/>
  <c r="JZ43" i="25"/>
  <c r="JR43" i="25"/>
  <c r="JJ43" i="25"/>
  <c r="JB43" i="25"/>
  <c r="IT43" i="25"/>
  <c r="IL43" i="25"/>
  <c r="OH43" i="25"/>
  <c r="NY43" i="25"/>
  <c r="NQ43" i="25"/>
  <c r="NI43" i="25"/>
  <c r="NA43" i="25"/>
  <c r="MS43" i="25"/>
  <c r="MK43" i="25"/>
  <c r="MC43" i="25"/>
  <c r="LU43" i="25"/>
  <c r="LM43" i="25"/>
  <c r="LE43" i="25"/>
  <c r="KW43" i="25"/>
  <c r="KO43" i="25"/>
  <c r="KG43" i="25"/>
  <c r="JY43" i="25"/>
  <c r="JQ43" i="25"/>
  <c r="JI43" i="25"/>
  <c r="JA43" i="25"/>
  <c r="IS43" i="25"/>
  <c r="IK43" i="25"/>
  <c r="NC43" i="25"/>
  <c r="KQ43" i="25"/>
  <c r="MU43" i="25"/>
  <c r="KI43" i="25"/>
  <c r="MM43" i="25"/>
  <c r="KA43" i="25"/>
  <c r="ME43" i="25"/>
  <c r="JS43" i="25"/>
  <c r="OJ43" i="25"/>
  <c r="LW43" i="25"/>
  <c r="JK43" i="25"/>
  <c r="NS43" i="25"/>
  <c r="LG43" i="25"/>
  <c r="IU43" i="25"/>
  <c r="NK43" i="25"/>
  <c r="KY43" i="25"/>
  <c r="IM43" i="25"/>
  <c r="OA43" i="25"/>
  <c r="LO43" i="25"/>
  <c r="JC43" i="25"/>
  <c r="EB30" i="25"/>
  <c r="DT30" i="25"/>
  <c r="DL30" i="25"/>
  <c r="DD30" i="25"/>
  <c r="CV30" i="25"/>
  <c r="CN30" i="25"/>
  <c r="CF30" i="25"/>
  <c r="BX30" i="25"/>
  <c r="BP30" i="25"/>
  <c r="BH30" i="25"/>
  <c r="AZ30" i="25"/>
  <c r="AR30" i="25"/>
  <c r="DM30" i="25"/>
  <c r="BQ30" i="25"/>
  <c r="EI30" i="25"/>
  <c r="EA30" i="25"/>
  <c r="DS30" i="25"/>
  <c r="DK30" i="25"/>
  <c r="DC30" i="25"/>
  <c r="CU30" i="25"/>
  <c r="CM30" i="25"/>
  <c r="CE30" i="25"/>
  <c r="BW30" i="25"/>
  <c r="BO30" i="25"/>
  <c r="BG30" i="25"/>
  <c r="AY30" i="25"/>
  <c r="AQ30" i="25"/>
  <c r="CG30" i="25"/>
  <c r="EH30" i="25"/>
  <c r="DZ30" i="25"/>
  <c r="DR30" i="25"/>
  <c r="DJ30" i="25"/>
  <c r="DB30" i="25"/>
  <c r="CT30" i="25"/>
  <c r="CL30" i="25"/>
  <c r="CD30" i="25"/>
  <c r="BV30" i="25"/>
  <c r="BN30" i="25"/>
  <c r="BF30" i="25"/>
  <c r="AX30" i="25"/>
  <c r="AP30" i="25"/>
  <c r="DU30" i="25"/>
  <c r="BI30" i="25"/>
  <c r="EG30" i="25"/>
  <c r="DY30" i="25"/>
  <c r="DQ30" i="25"/>
  <c r="DI30" i="25"/>
  <c r="DA30" i="25"/>
  <c r="CS30" i="25"/>
  <c r="CK30" i="25"/>
  <c r="CC30" i="25"/>
  <c r="BU30" i="25"/>
  <c r="BM30" i="25"/>
  <c r="BE30" i="25"/>
  <c r="AW30" i="25"/>
  <c r="AO30" i="25"/>
  <c r="EC30" i="25"/>
  <c r="CW30" i="25"/>
  <c r="AS30" i="25"/>
  <c r="EF30" i="25"/>
  <c r="DX30" i="25"/>
  <c r="DP30" i="25"/>
  <c r="DH30" i="25"/>
  <c r="CZ30" i="25"/>
  <c r="CR30" i="25"/>
  <c r="CJ30" i="25"/>
  <c r="CB30" i="25"/>
  <c r="BT30" i="25"/>
  <c r="BL30" i="25"/>
  <c r="BD30" i="25"/>
  <c r="AV30" i="25"/>
  <c r="AN30" i="25"/>
  <c r="DE30" i="25"/>
  <c r="BA30" i="25"/>
  <c r="EE30" i="25"/>
  <c r="DW30" i="25"/>
  <c r="DO30" i="25"/>
  <c r="DG30" i="25"/>
  <c r="CY30" i="25"/>
  <c r="CQ30" i="25"/>
  <c r="CI30" i="25"/>
  <c r="CA30" i="25"/>
  <c r="BS30" i="25"/>
  <c r="BK30" i="25"/>
  <c r="BC30" i="25"/>
  <c r="AU30" i="25"/>
  <c r="AM30" i="25"/>
  <c r="CO30" i="25"/>
  <c r="ED30" i="25"/>
  <c r="DV30" i="25"/>
  <c r="DN30" i="25"/>
  <c r="DF30" i="25"/>
  <c r="CX30" i="25"/>
  <c r="CP30" i="25"/>
  <c r="CH30" i="25"/>
  <c r="BZ30" i="25"/>
  <c r="BR30" i="25"/>
  <c r="BJ30" i="25"/>
  <c r="BB30" i="25"/>
  <c r="AT30" i="25"/>
  <c r="AK30" i="25"/>
  <c r="BY30" i="25"/>
  <c r="OH46" i="25"/>
  <c r="NZ46" i="25"/>
  <c r="NR46" i="25"/>
  <c r="NJ46" i="25"/>
  <c r="NB46" i="25"/>
  <c r="MT46" i="25"/>
  <c r="ML46" i="25"/>
  <c r="MD46" i="25"/>
  <c r="LV46" i="25"/>
  <c r="LN46" i="25"/>
  <c r="LF46" i="25"/>
  <c r="KX46" i="25"/>
  <c r="KP46" i="25"/>
  <c r="KH46" i="25"/>
  <c r="JZ46" i="25"/>
  <c r="JR46" i="25"/>
  <c r="JJ46" i="25"/>
  <c r="JB46" i="25"/>
  <c r="IT46" i="25"/>
  <c r="IL46" i="25"/>
  <c r="OG46" i="25"/>
  <c r="NY46" i="25"/>
  <c r="NQ46" i="25"/>
  <c r="NI46" i="25"/>
  <c r="NA46" i="25"/>
  <c r="MS46" i="25"/>
  <c r="MK46" i="25"/>
  <c r="MC46" i="25"/>
  <c r="LU46" i="25"/>
  <c r="LM46" i="25"/>
  <c r="LE46" i="25"/>
  <c r="KW46" i="25"/>
  <c r="KO46" i="25"/>
  <c r="KG46" i="25"/>
  <c r="JY46" i="25"/>
  <c r="JQ46" i="25"/>
  <c r="JI46" i="25"/>
  <c r="JA46" i="25"/>
  <c r="IS46" i="25"/>
  <c r="IK46" i="25"/>
  <c r="OF46" i="25"/>
  <c r="NX46" i="25"/>
  <c r="NP46" i="25"/>
  <c r="NH46" i="25"/>
  <c r="MZ46" i="25"/>
  <c r="MR46" i="25"/>
  <c r="MJ46" i="25"/>
  <c r="MB46" i="25"/>
  <c r="LT46" i="25"/>
  <c r="LL46" i="25"/>
  <c r="LD46" i="25"/>
  <c r="KV46" i="25"/>
  <c r="KN46" i="25"/>
  <c r="KF46" i="25"/>
  <c r="JX46" i="25"/>
  <c r="JP46" i="25"/>
  <c r="JH46" i="25"/>
  <c r="IZ46" i="25"/>
  <c r="IR46" i="25"/>
  <c r="IJ46" i="25"/>
  <c r="OE46" i="25"/>
  <c r="NW46" i="25"/>
  <c r="NO46" i="25"/>
  <c r="NG46" i="25"/>
  <c r="MY46" i="25"/>
  <c r="MQ46" i="25"/>
  <c r="MI46" i="25"/>
  <c r="MA46" i="25"/>
  <c r="LS46" i="25"/>
  <c r="LK46" i="25"/>
  <c r="LC46" i="25"/>
  <c r="KU46" i="25"/>
  <c r="KM46" i="25"/>
  <c r="KE46" i="25"/>
  <c r="JW46" i="25"/>
  <c r="JO46" i="25"/>
  <c r="JG46" i="25"/>
  <c r="IY46" i="25"/>
  <c r="IQ46" i="25"/>
  <c r="II46" i="25"/>
  <c r="OD46" i="25"/>
  <c r="NV46" i="25"/>
  <c r="NN46" i="25"/>
  <c r="NF46" i="25"/>
  <c r="MX46" i="25"/>
  <c r="MP46" i="25"/>
  <c r="MH46" i="25"/>
  <c r="LZ46" i="25"/>
  <c r="LR46" i="25"/>
  <c r="LJ46" i="25"/>
  <c r="LB46" i="25"/>
  <c r="KT46" i="25"/>
  <c r="KL46" i="25"/>
  <c r="KD46" i="25"/>
  <c r="JV46" i="25"/>
  <c r="JN46" i="25"/>
  <c r="JF46" i="25"/>
  <c r="IX46" i="25"/>
  <c r="IP46" i="25"/>
  <c r="IH46" i="25"/>
  <c r="OC46" i="25"/>
  <c r="NU46" i="25"/>
  <c r="NM46" i="25"/>
  <c r="NE46" i="25"/>
  <c r="MW46" i="25"/>
  <c r="MO46" i="25"/>
  <c r="MG46" i="25"/>
  <c r="LY46" i="25"/>
  <c r="LQ46" i="25"/>
  <c r="LI46" i="25"/>
  <c r="LA46" i="25"/>
  <c r="KS46" i="25"/>
  <c r="KK46" i="25"/>
  <c r="KC46" i="25"/>
  <c r="JU46" i="25"/>
  <c r="JM46" i="25"/>
  <c r="JE46" i="25"/>
  <c r="IW46" i="25"/>
  <c r="IO46" i="25"/>
  <c r="IG46" i="25"/>
  <c r="OJ46" i="25"/>
  <c r="OB46" i="25"/>
  <c r="NT46" i="25"/>
  <c r="NL46" i="25"/>
  <c r="ND46" i="25"/>
  <c r="MV46" i="25"/>
  <c r="MN46" i="25"/>
  <c r="MF46" i="25"/>
  <c r="LX46" i="25"/>
  <c r="LP46" i="25"/>
  <c r="LH46" i="25"/>
  <c r="KZ46" i="25"/>
  <c r="KR46" i="25"/>
  <c r="KJ46" i="25"/>
  <c r="KB46" i="25"/>
  <c r="JT46" i="25"/>
  <c r="JL46" i="25"/>
  <c r="JD46" i="25"/>
  <c r="IV46" i="25"/>
  <c r="IN46" i="25"/>
  <c r="MU46" i="25"/>
  <c r="KI46" i="25"/>
  <c r="MM46" i="25"/>
  <c r="KA46" i="25"/>
  <c r="ME46" i="25"/>
  <c r="JS46" i="25"/>
  <c r="OI46" i="25"/>
  <c r="LW46" i="25"/>
  <c r="JK46" i="25"/>
  <c r="OA46" i="25"/>
  <c r="LO46" i="25"/>
  <c r="JC46" i="25"/>
  <c r="NS46" i="25"/>
  <c r="LG46" i="25"/>
  <c r="IU46" i="25"/>
  <c r="NK46" i="25"/>
  <c r="KY46" i="25"/>
  <c r="IM46" i="25"/>
  <c r="NC46" i="25"/>
  <c r="KQ46" i="25"/>
  <c r="OI48" i="25"/>
  <c r="OA48" i="25"/>
  <c r="NS48" i="25"/>
  <c r="NK48" i="25"/>
  <c r="NC48" i="25"/>
  <c r="MU48" i="25"/>
  <c r="MM48" i="25"/>
  <c r="ME48" i="25"/>
  <c r="LW48" i="25"/>
  <c r="LO48" i="25"/>
  <c r="LG48" i="25"/>
  <c r="KY48" i="25"/>
  <c r="KQ48" i="25"/>
  <c r="KI48" i="25"/>
  <c r="KA48" i="25"/>
  <c r="JS48" i="25"/>
  <c r="JK48" i="25"/>
  <c r="JC48" i="25"/>
  <c r="IU48" i="25"/>
  <c r="IM48" i="25"/>
  <c r="OH48" i="25"/>
  <c r="NZ48" i="25"/>
  <c r="NR48" i="25"/>
  <c r="NJ48" i="25"/>
  <c r="NB48" i="25"/>
  <c r="MT48" i="25"/>
  <c r="ML48" i="25"/>
  <c r="MD48" i="25"/>
  <c r="LV48" i="25"/>
  <c r="LN48" i="25"/>
  <c r="LF48" i="25"/>
  <c r="KX48" i="25"/>
  <c r="KP48" i="25"/>
  <c r="KH48" i="25"/>
  <c r="JZ48" i="25"/>
  <c r="JR48" i="25"/>
  <c r="JJ48" i="25"/>
  <c r="JB48" i="25"/>
  <c r="IT48" i="25"/>
  <c r="IL48" i="25"/>
  <c r="OG48" i="25"/>
  <c r="NY48" i="25"/>
  <c r="NQ48" i="25"/>
  <c r="NI48" i="25"/>
  <c r="NA48" i="25"/>
  <c r="MS48" i="25"/>
  <c r="MK48" i="25"/>
  <c r="MC48" i="25"/>
  <c r="LU48" i="25"/>
  <c r="LM48" i="25"/>
  <c r="LE48" i="25"/>
  <c r="KW48" i="25"/>
  <c r="KO48" i="25"/>
  <c r="KG48" i="25"/>
  <c r="JY48" i="25"/>
  <c r="JQ48" i="25"/>
  <c r="JI48" i="25"/>
  <c r="JA48" i="25"/>
  <c r="IS48" i="25"/>
  <c r="IK48" i="25"/>
  <c r="OF48" i="25"/>
  <c r="NX48" i="25"/>
  <c r="NP48" i="25"/>
  <c r="NH48" i="25"/>
  <c r="MZ48" i="25"/>
  <c r="MR48" i="25"/>
  <c r="MJ48" i="25"/>
  <c r="MB48" i="25"/>
  <c r="LT48" i="25"/>
  <c r="LL48" i="25"/>
  <c r="LD48" i="25"/>
  <c r="KV48" i="25"/>
  <c r="KN48" i="25"/>
  <c r="KF48" i="25"/>
  <c r="JX48" i="25"/>
  <c r="JP48" i="25"/>
  <c r="JH48" i="25"/>
  <c r="IZ48" i="25"/>
  <c r="IR48" i="25"/>
  <c r="IJ48" i="25"/>
  <c r="OE48" i="25"/>
  <c r="NW48" i="25"/>
  <c r="NO48" i="25"/>
  <c r="NG48" i="25"/>
  <c r="MY48" i="25"/>
  <c r="MQ48" i="25"/>
  <c r="MI48" i="25"/>
  <c r="MA48" i="25"/>
  <c r="LS48" i="25"/>
  <c r="LK48" i="25"/>
  <c r="LC48" i="25"/>
  <c r="KU48" i="25"/>
  <c r="KM48" i="25"/>
  <c r="KE48" i="25"/>
  <c r="JW48" i="25"/>
  <c r="JO48" i="25"/>
  <c r="JG48" i="25"/>
  <c r="IY48" i="25"/>
  <c r="IQ48" i="25"/>
  <c r="II48" i="25"/>
  <c r="OD48" i="25"/>
  <c r="NV48" i="25"/>
  <c r="NN48" i="25"/>
  <c r="NF48" i="25"/>
  <c r="MX48" i="25"/>
  <c r="MP48" i="25"/>
  <c r="MH48" i="25"/>
  <c r="LZ48" i="25"/>
  <c r="LR48" i="25"/>
  <c r="LJ48" i="25"/>
  <c r="LB48" i="25"/>
  <c r="KT48" i="25"/>
  <c r="KL48" i="25"/>
  <c r="KD48" i="25"/>
  <c r="JV48" i="25"/>
  <c r="JN48" i="25"/>
  <c r="JF48" i="25"/>
  <c r="IX48" i="25"/>
  <c r="IP48" i="25"/>
  <c r="IH48" i="25"/>
  <c r="OC48" i="25"/>
  <c r="MW48" i="25"/>
  <c r="LQ48" i="25"/>
  <c r="KK48" i="25"/>
  <c r="JE48" i="25"/>
  <c r="OB48" i="25"/>
  <c r="MV48" i="25"/>
  <c r="LP48" i="25"/>
  <c r="KJ48" i="25"/>
  <c r="JD48" i="25"/>
  <c r="NU48" i="25"/>
  <c r="MO48" i="25"/>
  <c r="LI48" i="25"/>
  <c r="KC48" i="25"/>
  <c r="IW48" i="25"/>
  <c r="NT48" i="25"/>
  <c r="MN48" i="25"/>
  <c r="LH48" i="25"/>
  <c r="KB48" i="25"/>
  <c r="IV48" i="25"/>
  <c r="NM48" i="25"/>
  <c r="MG48" i="25"/>
  <c r="LA48" i="25"/>
  <c r="JU48" i="25"/>
  <c r="IO48" i="25"/>
  <c r="NL48" i="25"/>
  <c r="MF48" i="25"/>
  <c r="KZ48" i="25"/>
  <c r="JT48" i="25"/>
  <c r="IN48" i="25"/>
  <c r="NE48" i="25"/>
  <c r="LY48" i="25"/>
  <c r="KS48" i="25"/>
  <c r="JM48" i="25"/>
  <c r="IG48" i="25"/>
  <c r="OJ48" i="25"/>
  <c r="ND48" i="25"/>
  <c r="LX48" i="25"/>
  <c r="KR48" i="25"/>
  <c r="JL48" i="25"/>
  <c r="F7" i="21"/>
  <c r="OM24" i="25"/>
  <c r="OQ23" i="25"/>
  <c r="C7" i="21" s="1"/>
  <c r="OP23" i="25"/>
  <c r="D7" i="21" s="1"/>
  <c r="OO23" i="25"/>
  <c r="E7" i="21" s="1"/>
  <c r="AA27" i="25"/>
  <c r="OE29" i="25"/>
  <c r="NW29" i="25"/>
  <c r="NO29" i="25"/>
  <c r="NG29" i="25"/>
  <c r="MY29" i="25"/>
  <c r="MQ29" i="25"/>
  <c r="MI29" i="25"/>
  <c r="MA29" i="25"/>
  <c r="LS29" i="25"/>
  <c r="LK29" i="25"/>
  <c r="LC29" i="25"/>
  <c r="KU29" i="25"/>
  <c r="KM29" i="25"/>
  <c r="KE29" i="25"/>
  <c r="JW29" i="25"/>
  <c r="JO29" i="25"/>
  <c r="JG29" i="25"/>
  <c r="IY29" i="25"/>
  <c r="IQ29" i="25"/>
  <c r="II29" i="25"/>
  <c r="OF29" i="25"/>
  <c r="MB29" i="25"/>
  <c r="KN29" i="25"/>
  <c r="IR29" i="25"/>
  <c r="OD29" i="25"/>
  <c r="NV29" i="25"/>
  <c r="NN29" i="25"/>
  <c r="NF29" i="25"/>
  <c r="MX29" i="25"/>
  <c r="MP29" i="25"/>
  <c r="MH29" i="25"/>
  <c r="LZ29" i="25"/>
  <c r="LR29" i="25"/>
  <c r="LJ29" i="25"/>
  <c r="LB29" i="25"/>
  <c r="KT29" i="25"/>
  <c r="KL29" i="25"/>
  <c r="KD29" i="25"/>
  <c r="JV29" i="25"/>
  <c r="JN29" i="25"/>
  <c r="JF29" i="25"/>
  <c r="IX29" i="25"/>
  <c r="IP29" i="25"/>
  <c r="IH29" i="25"/>
  <c r="JP29" i="25"/>
  <c r="OC29" i="25"/>
  <c r="NU29" i="25"/>
  <c r="NM29" i="25"/>
  <c r="NE29" i="25"/>
  <c r="MW29" i="25"/>
  <c r="MO29" i="25"/>
  <c r="MG29" i="25"/>
  <c r="LY29" i="25"/>
  <c r="LQ29" i="25"/>
  <c r="LI29" i="25"/>
  <c r="LA29" i="25"/>
  <c r="KS29" i="25"/>
  <c r="KK29" i="25"/>
  <c r="KC29" i="25"/>
  <c r="JU29" i="25"/>
  <c r="JM29" i="25"/>
  <c r="JE29" i="25"/>
  <c r="IW29" i="25"/>
  <c r="IO29" i="25"/>
  <c r="IG29" i="25"/>
  <c r="NH29" i="25"/>
  <c r="LT29" i="25"/>
  <c r="KF29" i="25"/>
  <c r="IJ29" i="25"/>
  <c r="OJ29" i="25"/>
  <c r="OB29" i="25"/>
  <c r="NT29" i="25"/>
  <c r="NL29" i="25"/>
  <c r="ND29" i="25"/>
  <c r="MV29" i="25"/>
  <c r="MN29" i="25"/>
  <c r="MF29" i="25"/>
  <c r="LX29" i="25"/>
  <c r="LP29" i="25"/>
  <c r="LH29" i="25"/>
  <c r="KZ29" i="25"/>
  <c r="KR29" i="25"/>
  <c r="KJ29" i="25"/>
  <c r="KB29" i="25"/>
  <c r="JT29" i="25"/>
  <c r="JL29" i="25"/>
  <c r="JD29" i="25"/>
  <c r="IV29" i="25"/>
  <c r="IN29" i="25"/>
  <c r="NX29" i="25"/>
  <c r="MJ29" i="25"/>
  <c r="KV29" i="25"/>
  <c r="IZ29" i="25"/>
  <c r="OI29" i="25"/>
  <c r="OA29" i="25"/>
  <c r="NS29" i="25"/>
  <c r="NK29" i="25"/>
  <c r="NC29" i="25"/>
  <c r="MU29" i="25"/>
  <c r="MM29" i="25"/>
  <c r="ME29" i="25"/>
  <c r="LW29" i="25"/>
  <c r="LO29" i="25"/>
  <c r="LG29" i="25"/>
  <c r="KY29" i="25"/>
  <c r="KQ29" i="25"/>
  <c r="KI29" i="25"/>
  <c r="KA29" i="25"/>
  <c r="JS29" i="25"/>
  <c r="JK29" i="25"/>
  <c r="JC29" i="25"/>
  <c r="IU29" i="25"/>
  <c r="IM29" i="25"/>
  <c r="MZ29" i="25"/>
  <c r="LL29" i="25"/>
  <c r="JX29" i="25"/>
  <c r="OH29" i="25"/>
  <c r="NZ29" i="25"/>
  <c r="NR29" i="25"/>
  <c r="NJ29" i="25"/>
  <c r="NB29" i="25"/>
  <c r="MT29" i="25"/>
  <c r="ML29" i="25"/>
  <c r="MD29" i="25"/>
  <c r="LV29" i="25"/>
  <c r="LN29" i="25"/>
  <c r="LF29" i="25"/>
  <c r="KX29" i="25"/>
  <c r="KP29" i="25"/>
  <c r="KH29" i="25"/>
  <c r="JZ29" i="25"/>
  <c r="JR29" i="25"/>
  <c r="JJ29" i="25"/>
  <c r="JB29" i="25"/>
  <c r="IT29" i="25"/>
  <c r="IL29" i="25"/>
  <c r="OG29" i="25"/>
  <c r="NY29" i="25"/>
  <c r="NQ29" i="25"/>
  <c r="NI29" i="25"/>
  <c r="NA29" i="25"/>
  <c r="MS29" i="25"/>
  <c r="MK29" i="25"/>
  <c r="MC29" i="25"/>
  <c r="LU29" i="25"/>
  <c r="LM29" i="25"/>
  <c r="LE29" i="25"/>
  <c r="KW29" i="25"/>
  <c r="KO29" i="25"/>
  <c r="KG29" i="25"/>
  <c r="JY29" i="25"/>
  <c r="JQ29" i="25"/>
  <c r="JI29" i="25"/>
  <c r="JA29" i="25"/>
  <c r="IS29" i="25"/>
  <c r="IK29" i="25"/>
  <c r="NP29" i="25"/>
  <c r="MR29" i="25"/>
  <c r="LD29" i="25"/>
  <c r="JH29" i="25"/>
  <c r="L12" i="15"/>
  <c r="DW28" i="25"/>
  <c r="AP28" i="25"/>
  <c r="AZ28" i="25"/>
  <c r="DF28" i="25"/>
  <c r="BO28" i="25"/>
  <c r="CN28" i="25"/>
  <c r="CU28" i="25"/>
  <c r="BV28" i="25"/>
  <c r="DM28" i="25"/>
  <c r="BH28" i="25"/>
  <c r="DP28" i="25"/>
  <c r="DG28" i="25"/>
  <c r="EE28" i="25"/>
  <c r="DQ28" i="25"/>
  <c r="AU28" i="25"/>
  <c r="BU28" i="25"/>
  <c r="DC28" i="25"/>
  <c r="EB28" i="25"/>
  <c r="AT28" i="25"/>
  <c r="BY28" i="25"/>
  <c r="BG28" i="25"/>
  <c r="CP28" i="25"/>
  <c r="BR28" i="25"/>
  <c r="BQ28" i="25"/>
  <c r="DL28" i="25"/>
  <c r="DN28" i="25"/>
  <c r="CX28" i="25"/>
  <c r="CQ28" i="25"/>
  <c r="EF28" i="25"/>
  <c r="DD28" i="25"/>
  <c r="DI28" i="25"/>
  <c r="DY28" i="25"/>
  <c r="EG28" i="25"/>
  <c r="ED28" i="25"/>
  <c r="DJ28" i="25"/>
  <c r="BI28" i="25"/>
  <c r="BN28" i="25"/>
  <c r="CO28" i="25"/>
  <c r="BS28" i="25"/>
  <c r="BE28" i="25"/>
  <c r="EH28" i="25"/>
  <c r="EI28" i="25"/>
  <c r="CS28" i="25"/>
  <c r="AN28" i="25"/>
  <c r="DZ28" i="25"/>
  <c r="DS28" i="25"/>
  <c r="DH28" i="25"/>
  <c r="CV28" i="25"/>
  <c r="DV28" i="25"/>
  <c r="DT28" i="25"/>
  <c r="CK28" i="25"/>
  <c r="DX28" i="25"/>
  <c r="BF28" i="25"/>
  <c r="EA28" i="25"/>
  <c r="CL28" i="25"/>
  <c r="BA28" i="25"/>
  <c r="DA28" i="25"/>
  <c r="CG28" i="25"/>
  <c r="BC28" i="25"/>
  <c r="DR28" i="25"/>
  <c r="CR28" i="25"/>
  <c r="BK28" i="25"/>
  <c r="DO28" i="25"/>
  <c r="CD28" i="25"/>
  <c r="CA28" i="25"/>
  <c r="DB28" i="25"/>
  <c r="CT28" i="25"/>
  <c r="CH28" i="25"/>
  <c r="BW28" i="25"/>
  <c r="CE28" i="25"/>
  <c r="CB28" i="25"/>
  <c r="BT28" i="25"/>
  <c r="AY28" i="25"/>
  <c r="BD28" i="25"/>
  <c r="BZ28" i="25"/>
  <c r="DE28" i="25"/>
  <c r="AV28" i="25"/>
  <c r="AO28" i="25"/>
  <c r="CC28" i="25"/>
  <c r="BP28" i="25"/>
  <c r="BX28" i="25"/>
  <c r="CW28" i="25"/>
  <c r="BL28" i="25"/>
  <c r="CM28" i="25"/>
  <c r="BJ28" i="25"/>
  <c r="DK28" i="25"/>
  <c r="EC28" i="25"/>
  <c r="CJ28" i="25"/>
  <c r="AR28" i="25"/>
  <c r="AQ28" i="25"/>
  <c r="BB28" i="25"/>
  <c r="BM28" i="25"/>
  <c r="AS28" i="25"/>
  <c r="CF28" i="25"/>
  <c r="CZ28" i="25"/>
  <c r="CY28" i="25"/>
  <c r="CI28" i="25"/>
  <c r="DU28" i="25"/>
  <c r="LW42" i="25" l="1"/>
  <c r="MM47" i="25"/>
  <c r="OG42" i="25"/>
  <c r="JQ47" i="25"/>
  <c r="LK47" i="25"/>
  <c r="IY42" i="25"/>
  <c r="KC42" i="25"/>
  <c r="KF42" i="25"/>
  <c r="NL42" i="25"/>
  <c r="NV47" i="25"/>
  <c r="IQ42" i="25"/>
  <c r="KK42" i="25"/>
  <c r="KN42" i="25"/>
  <c r="IL42" i="25"/>
  <c r="ME42" i="25"/>
  <c r="MJ47" i="25"/>
  <c r="JL47" i="25"/>
  <c r="NW47" i="25"/>
  <c r="II42" i="25"/>
  <c r="MO42" i="25"/>
  <c r="MR42" i="25"/>
  <c r="KP42" i="25"/>
  <c r="OI42" i="25"/>
  <c r="NQ47" i="25"/>
  <c r="LX47" i="25"/>
  <c r="IZ42" i="25"/>
  <c r="MW42" i="25"/>
  <c r="MZ42" i="25"/>
  <c r="KX42" i="25"/>
  <c r="IN42" i="25"/>
  <c r="II47" i="25"/>
  <c r="OJ47" i="25"/>
  <c r="IK42" i="25"/>
  <c r="JN42" i="25"/>
  <c r="JI42" i="25"/>
  <c r="NB42" i="25"/>
  <c r="KR42" i="25"/>
  <c r="IT47" i="25"/>
  <c r="LQ47" i="25"/>
  <c r="JH42" i="25"/>
  <c r="JV42" i="25"/>
  <c r="JQ42" i="25"/>
  <c r="NJ42" i="25"/>
  <c r="KZ42" i="25"/>
  <c r="LF47" i="25"/>
  <c r="OC47" i="25"/>
  <c r="IP42" i="25"/>
  <c r="LZ42" i="25"/>
  <c r="LU42" i="25"/>
  <c r="JK42" i="25"/>
  <c r="ND42" i="25"/>
  <c r="KN47" i="25"/>
  <c r="NR47" i="25"/>
  <c r="LJ47" i="25"/>
  <c r="JP42" i="25"/>
  <c r="MH42" i="25"/>
  <c r="MC42" i="25"/>
  <c r="JS42" i="25"/>
  <c r="IN47" i="25"/>
  <c r="KA47" i="25"/>
  <c r="MV42" i="25"/>
  <c r="NO47" i="25"/>
  <c r="JW42" i="25"/>
  <c r="KM42" i="25"/>
  <c r="LC42" i="25"/>
  <c r="LS42" i="25"/>
  <c r="KS42" i="25"/>
  <c r="NE42" i="25"/>
  <c r="KD42" i="25"/>
  <c r="MP42" i="25"/>
  <c r="KV42" i="25"/>
  <c r="NH42" i="25"/>
  <c r="JY42" i="25"/>
  <c r="MK42" i="25"/>
  <c r="IT42" i="25"/>
  <c r="LF42" i="25"/>
  <c r="NR42" i="25"/>
  <c r="KA42" i="25"/>
  <c r="MM42" i="25"/>
  <c r="IV42" i="25"/>
  <c r="LH42" i="25"/>
  <c r="NT42" i="25"/>
  <c r="IK47" i="25"/>
  <c r="IX47" i="25"/>
  <c r="KW47" i="25"/>
  <c r="NP47" i="25"/>
  <c r="IH47" i="25"/>
  <c r="IS47" i="25"/>
  <c r="JB47" i="25"/>
  <c r="LN47" i="25"/>
  <c r="NZ47" i="25"/>
  <c r="KI47" i="25"/>
  <c r="MU47" i="25"/>
  <c r="JT47" i="25"/>
  <c r="MF47" i="25"/>
  <c r="JM47" i="25"/>
  <c r="LY47" i="25"/>
  <c r="JF47" i="25"/>
  <c r="LR47" i="25"/>
  <c r="OD47" i="25"/>
  <c r="LS47" i="25"/>
  <c r="OE47" i="25"/>
  <c r="MA42" i="25"/>
  <c r="MY42" i="25"/>
  <c r="NO42" i="25"/>
  <c r="OE42" i="25"/>
  <c r="LA42" i="25"/>
  <c r="NM42" i="25"/>
  <c r="KL42" i="25"/>
  <c r="MX42" i="25"/>
  <c r="LD42" i="25"/>
  <c r="NP42" i="25"/>
  <c r="KG42" i="25"/>
  <c r="MS42" i="25"/>
  <c r="JB42" i="25"/>
  <c r="LN42" i="25"/>
  <c r="NZ42" i="25"/>
  <c r="KI42" i="25"/>
  <c r="MU42" i="25"/>
  <c r="JD42" i="25"/>
  <c r="LP42" i="25"/>
  <c r="OB42" i="25"/>
  <c r="LT47" i="25"/>
  <c r="IW47" i="25"/>
  <c r="JP47" i="25"/>
  <c r="MC47" i="25"/>
  <c r="IG47" i="25"/>
  <c r="IR47" i="25"/>
  <c r="JG47" i="25"/>
  <c r="JJ47" i="25"/>
  <c r="LV47" i="25"/>
  <c r="OH47" i="25"/>
  <c r="KQ47" i="25"/>
  <c r="NC47" i="25"/>
  <c r="KB47" i="25"/>
  <c r="MN47" i="25"/>
  <c r="JU47" i="25"/>
  <c r="MG47" i="25"/>
  <c r="JN47" i="25"/>
  <c r="LZ47" i="25"/>
  <c r="JO47" i="25"/>
  <c r="MA47" i="25"/>
  <c r="IG42" i="25"/>
  <c r="IJ42" i="25"/>
  <c r="IO42" i="25"/>
  <c r="IW42" i="25"/>
  <c r="LI42" i="25"/>
  <c r="NU42" i="25"/>
  <c r="KT42" i="25"/>
  <c r="NF42" i="25"/>
  <c r="LL42" i="25"/>
  <c r="NX42" i="25"/>
  <c r="KO42" i="25"/>
  <c r="NA42" i="25"/>
  <c r="JJ42" i="25"/>
  <c r="LV42" i="25"/>
  <c r="OH42" i="25"/>
  <c r="KQ42" i="25"/>
  <c r="NC42" i="25"/>
  <c r="JL42" i="25"/>
  <c r="LX42" i="25"/>
  <c r="OJ42" i="25"/>
  <c r="MZ47" i="25"/>
  <c r="JI47" i="25"/>
  <c r="KV47" i="25"/>
  <c r="NI47" i="25"/>
  <c r="IQ47" i="25"/>
  <c r="JE47" i="25"/>
  <c r="KG47" i="25"/>
  <c r="JR47" i="25"/>
  <c r="MD47" i="25"/>
  <c r="IM47" i="25"/>
  <c r="KY47" i="25"/>
  <c r="NK47" i="25"/>
  <c r="KJ47" i="25"/>
  <c r="MV47" i="25"/>
  <c r="KC47" i="25"/>
  <c r="MO47" i="25"/>
  <c r="JV47" i="25"/>
  <c r="MH47" i="25"/>
  <c r="JW47" i="25"/>
  <c r="MI47" i="25"/>
  <c r="KE42" i="25"/>
  <c r="IR42" i="25"/>
  <c r="JG42" i="25"/>
  <c r="JO42" i="25"/>
  <c r="JE42" i="25"/>
  <c r="LQ42" i="25"/>
  <c r="OC42" i="25"/>
  <c r="LB42" i="25"/>
  <c r="NN42" i="25"/>
  <c r="LT42" i="25"/>
  <c r="OF42" i="25"/>
  <c r="KW42" i="25"/>
  <c r="NI42" i="25"/>
  <c r="JR42" i="25"/>
  <c r="MD42" i="25"/>
  <c r="IM42" i="25"/>
  <c r="KY42" i="25"/>
  <c r="NK42" i="25"/>
  <c r="JT42" i="25"/>
  <c r="MF42" i="25"/>
  <c r="OF47" i="25"/>
  <c r="KO47" i="25"/>
  <c r="MB47" i="25"/>
  <c r="IP47" i="25"/>
  <c r="JA47" i="25"/>
  <c r="KF47" i="25"/>
  <c r="LM47" i="25"/>
  <c r="JZ47" i="25"/>
  <c r="ML47" i="25"/>
  <c r="IU47" i="25"/>
  <c r="LG47" i="25"/>
  <c r="NS47" i="25"/>
  <c r="KR47" i="25"/>
  <c r="ND47" i="25"/>
  <c r="KK47" i="25"/>
  <c r="MW47" i="25"/>
  <c r="KD47" i="25"/>
  <c r="MP47" i="25"/>
  <c r="KE47" i="25"/>
  <c r="MQ47" i="25"/>
  <c r="MQ42" i="25"/>
  <c r="JX42" i="25"/>
  <c r="KU42" i="25"/>
  <c r="LK42" i="25"/>
  <c r="JM42" i="25"/>
  <c r="LY42" i="25"/>
  <c r="IX42" i="25"/>
  <c r="LJ42" i="25"/>
  <c r="NV42" i="25"/>
  <c r="MB42" i="25"/>
  <c r="IS42" i="25"/>
  <c r="LE42" i="25"/>
  <c r="NQ42" i="25"/>
  <c r="JZ42" i="25"/>
  <c r="ML42" i="25"/>
  <c r="IU42" i="25"/>
  <c r="LG42" i="25"/>
  <c r="NS42" i="25"/>
  <c r="KB42" i="25"/>
  <c r="MN42" i="25"/>
  <c r="IJ47" i="25"/>
  <c r="LU47" i="25"/>
  <c r="NH47" i="25"/>
  <c r="IZ47" i="25"/>
  <c r="JY47" i="25"/>
  <c r="LL47" i="25"/>
  <c r="MS47" i="25"/>
  <c r="KH47" i="25"/>
  <c r="MT47" i="25"/>
  <c r="JC47" i="25"/>
  <c r="LO47" i="25"/>
  <c r="OA47" i="25"/>
  <c r="KZ47" i="25"/>
  <c r="NL47" i="25"/>
  <c r="KS47" i="25"/>
  <c r="NE47" i="25"/>
  <c r="KL47" i="25"/>
  <c r="MX47" i="25"/>
  <c r="KM47" i="25"/>
  <c r="MY47" i="25"/>
  <c r="IH42" i="25"/>
  <c r="MI42" i="25"/>
  <c r="NG42" i="25"/>
  <c r="NW42" i="25"/>
  <c r="JU42" i="25"/>
  <c r="MG42" i="25"/>
  <c r="JF42" i="25"/>
  <c r="LR42" i="25"/>
  <c r="OD42" i="25"/>
  <c r="MJ42" i="25"/>
  <c r="JA42" i="25"/>
  <c r="LM42" i="25"/>
  <c r="NY42" i="25"/>
  <c r="KH42" i="25"/>
  <c r="MT42" i="25"/>
  <c r="JC42" i="25"/>
  <c r="LO42" i="25"/>
  <c r="OA42" i="25"/>
  <c r="KJ42" i="25"/>
  <c r="IV47" i="25"/>
  <c r="NA47" i="25"/>
  <c r="IO47" i="25"/>
  <c r="JX47" i="25"/>
  <c r="LE47" i="25"/>
  <c r="MR47" i="25"/>
  <c r="NY47" i="25"/>
  <c r="KP47" i="25"/>
  <c r="NB47" i="25"/>
  <c r="JK47" i="25"/>
  <c r="LW47" i="25"/>
  <c r="OI47" i="25"/>
  <c r="LH47" i="25"/>
  <c r="NT47" i="25"/>
  <c r="LA47" i="25"/>
  <c r="NM47" i="25"/>
  <c r="KT47" i="25"/>
  <c r="NF47" i="25"/>
  <c r="KU47" i="25"/>
  <c r="NG47" i="25"/>
  <c r="JH47" i="25"/>
  <c r="OG47" i="25"/>
  <c r="IY47" i="25"/>
  <c r="LD47" i="25"/>
  <c r="MK47" i="25"/>
  <c r="NX47" i="25"/>
  <c r="IL47" i="25"/>
  <c r="KX47" i="25"/>
  <c r="NJ47" i="25"/>
  <c r="JS47" i="25"/>
  <c r="ME47" i="25"/>
  <c r="JD47" i="25"/>
  <c r="LP47" i="25"/>
  <c r="OB47" i="25"/>
  <c r="LI47" i="25"/>
  <c r="NU47" i="25"/>
  <c r="LB47" i="25"/>
  <c r="NN47" i="25"/>
  <c r="LC47" i="25"/>
  <c r="AD26" i="25"/>
  <c r="AE46" i="25"/>
  <c r="AE29" i="25"/>
  <c r="AF34" i="25"/>
  <c r="AF35" i="25"/>
  <c r="AE41" i="25"/>
  <c r="AF46" i="25"/>
  <c r="AF26" i="25"/>
  <c r="AE23" i="25"/>
  <c r="AE27" i="25"/>
  <c r="AF32" i="25"/>
  <c r="AE35" i="25"/>
  <c r="AE33" i="25"/>
  <c r="AF41" i="25"/>
  <c r="AE47" i="25"/>
  <c r="AF23" i="25"/>
  <c r="AF27" i="25"/>
  <c r="AF29" i="25"/>
  <c r="AE36" i="25"/>
  <c r="AE37" i="25"/>
  <c r="AE43" i="25"/>
  <c r="AF47" i="25"/>
  <c r="AE24" i="25"/>
  <c r="AE28" i="25"/>
  <c r="AE30" i="25"/>
  <c r="AF36" i="25"/>
  <c r="AF37" i="25"/>
  <c r="AF44" i="25"/>
  <c r="AE48" i="25"/>
  <c r="AF24" i="25"/>
  <c r="AF28" i="25"/>
  <c r="AF30" i="25"/>
  <c r="AF38" i="25"/>
  <c r="AE38" i="25"/>
  <c r="AE45" i="25"/>
  <c r="AF48" i="25"/>
  <c r="AE25" i="25"/>
  <c r="AF31" i="25"/>
  <c r="AF33" i="25"/>
  <c r="AF42" i="25"/>
  <c r="AE42" i="25"/>
  <c r="AF45" i="25"/>
  <c r="AF25" i="25"/>
  <c r="AE32" i="25"/>
  <c r="AE34" i="25"/>
  <c r="AF43" i="25"/>
  <c r="AF39" i="25"/>
  <c r="AE44" i="25"/>
  <c r="AE26" i="25"/>
  <c r="AE31" i="25"/>
  <c r="AE39" i="25"/>
  <c r="AE40" i="25"/>
  <c r="AF40" i="25"/>
  <c r="KE44" i="25"/>
  <c r="JD44" i="25"/>
  <c r="MF41" i="25"/>
  <c r="MY41" i="25"/>
  <c r="LN44" i="25"/>
  <c r="MJ41" i="25"/>
  <c r="NS41" i="25"/>
  <c r="NR44" i="25"/>
  <c r="IY41" i="25"/>
  <c r="IS41" i="25"/>
  <c r="KB41" i="25"/>
  <c r="LP44" i="25"/>
  <c r="MQ44" i="25"/>
  <c r="NZ44" i="25"/>
  <c r="OB44" i="25"/>
  <c r="IZ44" i="25"/>
  <c r="JU41" i="25"/>
  <c r="MG41" i="25"/>
  <c r="NQ41" i="25"/>
  <c r="KC44" i="25"/>
  <c r="LL44" i="25"/>
  <c r="LE41" i="25"/>
  <c r="IP41" i="25"/>
  <c r="JZ41" i="25"/>
  <c r="MO44" i="25"/>
  <c r="NX44" i="25"/>
  <c r="MN41" i="25"/>
  <c r="LB41" i="25"/>
  <c r="ML41" i="25"/>
  <c r="IX44" i="25"/>
  <c r="KG44" i="25"/>
  <c r="KI44" i="25"/>
  <c r="LJ44" i="25"/>
  <c r="MS44" i="25"/>
  <c r="NN41" i="25"/>
  <c r="IU41" i="25"/>
  <c r="JG41" i="25"/>
  <c r="JX41" i="25"/>
  <c r="LG41" i="25"/>
  <c r="MU44" i="25"/>
  <c r="NV44" i="25"/>
  <c r="JB44" i="25"/>
  <c r="LS41" i="25"/>
  <c r="II41" i="25"/>
  <c r="LK41" i="25"/>
  <c r="KC41" i="25"/>
  <c r="MO41" i="25"/>
  <c r="IX41" i="25"/>
  <c r="LJ41" i="25"/>
  <c r="NV41" i="25"/>
  <c r="KF41" i="25"/>
  <c r="MR41" i="25"/>
  <c r="JA41" i="25"/>
  <c r="LM41" i="25"/>
  <c r="NY41" i="25"/>
  <c r="KH41" i="25"/>
  <c r="MT41" i="25"/>
  <c r="JC41" i="25"/>
  <c r="LO41" i="25"/>
  <c r="OA41" i="25"/>
  <c r="KJ41" i="25"/>
  <c r="MV41" i="25"/>
  <c r="KQ44" i="25"/>
  <c r="NC44" i="25"/>
  <c r="JL44" i="25"/>
  <c r="LX44" i="25"/>
  <c r="OJ44" i="25"/>
  <c r="KK44" i="25"/>
  <c r="MW44" i="25"/>
  <c r="JF44" i="25"/>
  <c r="LR44" i="25"/>
  <c r="OD44" i="25"/>
  <c r="KM44" i="25"/>
  <c r="MY44" i="25"/>
  <c r="JH44" i="25"/>
  <c r="LT44" i="25"/>
  <c r="OF44" i="25"/>
  <c r="KO44" i="25"/>
  <c r="NA44" i="25"/>
  <c r="JJ44" i="25"/>
  <c r="LV44" i="25"/>
  <c r="OH44" i="25"/>
  <c r="OE41" i="25"/>
  <c r="KU41" i="25"/>
  <c r="NW41" i="25"/>
  <c r="KK41" i="25"/>
  <c r="MW41" i="25"/>
  <c r="JF41" i="25"/>
  <c r="LR41" i="25"/>
  <c r="OD41" i="25"/>
  <c r="KN41" i="25"/>
  <c r="MZ41" i="25"/>
  <c r="JI41" i="25"/>
  <c r="LU41" i="25"/>
  <c r="OG41" i="25"/>
  <c r="KP41" i="25"/>
  <c r="NB41" i="25"/>
  <c r="JK41" i="25"/>
  <c r="LW41" i="25"/>
  <c r="OI41" i="25"/>
  <c r="KR41" i="25"/>
  <c r="ND41" i="25"/>
  <c r="IM44" i="25"/>
  <c r="KY44" i="25"/>
  <c r="NK44" i="25"/>
  <c r="JT44" i="25"/>
  <c r="MF44" i="25"/>
  <c r="IG44" i="25"/>
  <c r="KS44" i="25"/>
  <c r="NE44" i="25"/>
  <c r="JN44" i="25"/>
  <c r="LZ44" i="25"/>
  <c r="II44" i="25"/>
  <c r="KU44" i="25"/>
  <c r="NG44" i="25"/>
  <c r="JP44" i="25"/>
  <c r="MB44" i="25"/>
  <c r="IK44" i="25"/>
  <c r="KW44" i="25"/>
  <c r="NI44" i="25"/>
  <c r="JR44" i="25"/>
  <c r="MD44" i="25"/>
  <c r="JO41" i="25"/>
  <c r="NG41" i="25"/>
  <c r="IG41" i="25"/>
  <c r="KS41" i="25"/>
  <c r="NE41" i="25"/>
  <c r="JN41" i="25"/>
  <c r="LZ41" i="25"/>
  <c r="IJ41" i="25"/>
  <c r="KV41" i="25"/>
  <c r="NH41" i="25"/>
  <c r="JQ41" i="25"/>
  <c r="MC41" i="25"/>
  <c r="IL41" i="25"/>
  <c r="KX41" i="25"/>
  <c r="NJ41" i="25"/>
  <c r="JS41" i="25"/>
  <c r="ME41" i="25"/>
  <c r="IN41" i="25"/>
  <c r="KZ41" i="25"/>
  <c r="NL41" i="25"/>
  <c r="IU44" i="25"/>
  <c r="LG44" i="25"/>
  <c r="NS44" i="25"/>
  <c r="KB44" i="25"/>
  <c r="MN44" i="25"/>
  <c r="IO44" i="25"/>
  <c r="LA44" i="25"/>
  <c r="NM44" i="25"/>
  <c r="JV44" i="25"/>
  <c r="MH44" i="25"/>
  <c r="IQ44" i="25"/>
  <c r="LC44" i="25"/>
  <c r="NO44" i="25"/>
  <c r="JX44" i="25"/>
  <c r="MJ44" i="25"/>
  <c r="IS44" i="25"/>
  <c r="LE44" i="25"/>
  <c r="NQ44" i="25"/>
  <c r="JZ44" i="25"/>
  <c r="ML44" i="25"/>
  <c r="MA41" i="25"/>
  <c r="IQ41" i="25"/>
  <c r="IO41" i="25"/>
  <c r="LA41" i="25"/>
  <c r="NM41" i="25"/>
  <c r="JV41" i="25"/>
  <c r="MH41" i="25"/>
  <c r="IR41" i="25"/>
  <c r="LD41" i="25"/>
  <c r="NP41" i="25"/>
  <c r="JY41" i="25"/>
  <c r="MK41" i="25"/>
  <c r="IT41" i="25"/>
  <c r="LF41" i="25"/>
  <c r="NR41" i="25"/>
  <c r="KA41" i="25"/>
  <c r="MM41" i="25"/>
  <c r="IV41" i="25"/>
  <c r="LH41" i="25"/>
  <c r="NT41" i="25"/>
  <c r="JC44" i="25"/>
  <c r="LO44" i="25"/>
  <c r="OA44" i="25"/>
  <c r="KJ44" i="25"/>
  <c r="MV44" i="25"/>
  <c r="IW44" i="25"/>
  <c r="LI44" i="25"/>
  <c r="NU44" i="25"/>
  <c r="KD44" i="25"/>
  <c r="MP44" i="25"/>
  <c r="IY44" i="25"/>
  <c r="LK44" i="25"/>
  <c r="NW44" i="25"/>
  <c r="KF44" i="25"/>
  <c r="MR44" i="25"/>
  <c r="JA44" i="25"/>
  <c r="LM44" i="25"/>
  <c r="NY44" i="25"/>
  <c r="KH44" i="25"/>
  <c r="MT44" i="25"/>
  <c r="KE41" i="25"/>
  <c r="LC41" i="25"/>
  <c r="IW41" i="25"/>
  <c r="LI41" i="25"/>
  <c r="NU41" i="25"/>
  <c r="KD41" i="25"/>
  <c r="MP41" i="25"/>
  <c r="IZ41" i="25"/>
  <c r="LL41" i="25"/>
  <c r="NX41" i="25"/>
  <c r="KG41" i="25"/>
  <c r="MS41" i="25"/>
  <c r="JB41" i="25"/>
  <c r="LN41" i="25"/>
  <c r="NZ41" i="25"/>
  <c r="KI41" i="25"/>
  <c r="MU41" i="25"/>
  <c r="JD41" i="25"/>
  <c r="LP41" i="25"/>
  <c r="OB41" i="25"/>
  <c r="JK44" i="25"/>
  <c r="LW44" i="25"/>
  <c r="OI44" i="25"/>
  <c r="KR44" i="25"/>
  <c r="ND44" i="25"/>
  <c r="JE44" i="25"/>
  <c r="LQ44" i="25"/>
  <c r="OC44" i="25"/>
  <c r="KL44" i="25"/>
  <c r="MX44" i="25"/>
  <c r="JG44" i="25"/>
  <c r="LS44" i="25"/>
  <c r="OE44" i="25"/>
  <c r="KN44" i="25"/>
  <c r="MZ44" i="25"/>
  <c r="JI44" i="25"/>
  <c r="LU44" i="25"/>
  <c r="OG44" i="25"/>
  <c r="KP44" i="25"/>
  <c r="NB44" i="25"/>
  <c r="MQ41" i="25"/>
  <c r="NO41" i="25"/>
  <c r="JE41" i="25"/>
  <c r="LQ41" i="25"/>
  <c r="OC41" i="25"/>
  <c r="KL41" i="25"/>
  <c r="MX41" i="25"/>
  <c r="JH41" i="25"/>
  <c r="LT41" i="25"/>
  <c r="OF41" i="25"/>
  <c r="KO41" i="25"/>
  <c r="NA41" i="25"/>
  <c r="JJ41" i="25"/>
  <c r="LV41" i="25"/>
  <c r="OH41" i="25"/>
  <c r="KQ41" i="25"/>
  <c r="NC41" i="25"/>
  <c r="JL41" i="25"/>
  <c r="LX41" i="25"/>
  <c r="OJ41" i="25"/>
  <c r="JS44" i="25"/>
  <c r="ME44" i="25"/>
  <c r="IN44" i="25"/>
  <c r="KZ44" i="25"/>
  <c r="NL44" i="25"/>
  <c r="JM44" i="25"/>
  <c r="LY44" i="25"/>
  <c r="IH44" i="25"/>
  <c r="KT44" i="25"/>
  <c r="NF44" i="25"/>
  <c r="JO44" i="25"/>
  <c r="MA44" i="25"/>
  <c r="IJ44" i="25"/>
  <c r="KV44" i="25"/>
  <c r="NH44" i="25"/>
  <c r="JQ44" i="25"/>
  <c r="MC44" i="25"/>
  <c r="IL44" i="25"/>
  <c r="KX44" i="25"/>
  <c r="NJ44" i="25"/>
  <c r="JW41" i="25"/>
  <c r="KM41" i="25"/>
  <c r="MI41" i="25"/>
  <c r="JM41" i="25"/>
  <c r="LY41" i="25"/>
  <c r="IH41" i="25"/>
  <c r="KT41" i="25"/>
  <c r="NF41" i="25"/>
  <c r="JP41" i="25"/>
  <c r="MB41" i="25"/>
  <c r="IK41" i="25"/>
  <c r="KW41" i="25"/>
  <c r="NI41" i="25"/>
  <c r="JR41" i="25"/>
  <c r="MD41" i="25"/>
  <c r="IM41" i="25"/>
  <c r="KY41" i="25"/>
  <c r="NK41" i="25"/>
  <c r="JT41" i="25"/>
  <c r="KA44" i="25"/>
  <c r="MM44" i="25"/>
  <c r="IV44" i="25"/>
  <c r="LH44" i="25"/>
  <c r="NT44" i="25"/>
  <c r="JU44" i="25"/>
  <c r="MG44" i="25"/>
  <c r="IP44" i="25"/>
  <c r="LB44" i="25"/>
  <c r="NN44" i="25"/>
  <c r="JW44" i="25"/>
  <c r="MI44" i="25"/>
  <c r="IR44" i="25"/>
  <c r="LD44" i="25"/>
  <c r="NP44" i="25"/>
  <c r="JY44" i="25"/>
  <c r="MK44" i="25"/>
  <c r="IT44" i="25"/>
  <c r="LF44" i="25"/>
  <c r="AC26" i="25"/>
  <c r="AD25" i="25"/>
  <c r="AC25" i="25"/>
  <c r="NP28" i="25"/>
  <c r="NM28" i="25"/>
  <c r="KP28" i="25"/>
  <c r="JW28" i="25"/>
  <c r="KZ28" i="25"/>
  <c r="II28" i="25"/>
  <c r="IH28" i="25"/>
  <c r="JK28" i="25"/>
  <c r="OE28" i="25"/>
  <c r="IN28" i="25"/>
  <c r="IS28" i="25"/>
  <c r="KD28" i="25"/>
  <c r="LG28" i="25"/>
  <c r="NO28" i="25"/>
  <c r="KH28" i="25"/>
  <c r="JX28" i="25"/>
  <c r="JN28" i="25"/>
  <c r="KQ28" i="25"/>
  <c r="MY28" i="25"/>
  <c r="OB28" i="25"/>
  <c r="LD28" i="25"/>
  <c r="LA28" i="25"/>
  <c r="MC28" i="25"/>
  <c r="NN28" i="25"/>
  <c r="JB28" i="25"/>
  <c r="MZ28" i="25"/>
  <c r="MW28" i="25"/>
  <c r="AK28" i="25"/>
  <c r="AA28" i="25" s="1"/>
  <c r="AD28" i="25" s="1"/>
  <c r="LS28" i="25"/>
  <c r="MV28" i="25"/>
  <c r="LN28" i="25"/>
  <c r="KX28" i="25"/>
  <c r="IU28" i="25"/>
  <c r="LC28" i="25"/>
  <c r="MF28" i="25"/>
  <c r="OF28" i="25"/>
  <c r="OC28" i="25"/>
  <c r="OH28" i="25"/>
  <c r="KM28" i="25"/>
  <c r="LP28" i="25"/>
  <c r="NJ28" i="25"/>
  <c r="IO28" i="25"/>
  <c r="JQ28" i="25"/>
  <c r="LB28" i="25"/>
  <c r="ME28" i="25"/>
  <c r="KN28" i="25"/>
  <c r="KK28" i="25"/>
  <c r="NY28" i="25"/>
  <c r="IQ28" i="25"/>
  <c r="KJ28" i="25"/>
  <c r="MJ28" i="25"/>
  <c r="MG28" i="25"/>
  <c r="NI28" i="25"/>
  <c r="LF28" i="25"/>
  <c r="JT28" i="25"/>
  <c r="LT28" i="25"/>
  <c r="LQ28" i="25"/>
  <c r="MS28" i="25"/>
  <c r="OD28" i="25"/>
  <c r="IV28" i="25"/>
  <c r="MQ28" i="25"/>
  <c r="NT28" i="25"/>
  <c r="JG28" i="25"/>
  <c r="IP28" i="25"/>
  <c r="JS28" i="25"/>
  <c r="JZ28" i="25"/>
  <c r="JD28" i="25"/>
  <c r="LM28" i="25"/>
  <c r="MX28" i="25"/>
  <c r="OA28" i="25"/>
  <c r="JP28" i="25"/>
  <c r="JU28" i="25"/>
  <c r="KW28" i="25"/>
  <c r="MH28" i="25"/>
  <c r="NK28" i="25"/>
  <c r="IJ28" i="25"/>
  <c r="JE28" i="25"/>
  <c r="KG28" i="25"/>
  <c r="LR28" i="25"/>
  <c r="MU28" i="25"/>
  <c r="KE28" i="25"/>
  <c r="LH28" i="25"/>
  <c r="NH28" i="25"/>
  <c r="NE28" i="25"/>
  <c r="IT28" i="25"/>
  <c r="MA28" i="25"/>
  <c r="ND28" i="25"/>
  <c r="JA28" i="25"/>
  <c r="KL28" i="25"/>
  <c r="LO28" i="25"/>
  <c r="NW28" i="25"/>
  <c r="MD28" i="25"/>
  <c r="IK28" i="25"/>
  <c r="JV28" i="25"/>
  <c r="KY28" i="25"/>
  <c r="NG28" i="25"/>
  <c r="OJ28" i="25"/>
  <c r="JH28" i="25"/>
  <c r="JF28" i="25"/>
  <c r="KI28" i="25"/>
  <c r="MK28" i="25"/>
  <c r="NV28" i="25"/>
  <c r="NB28" i="25"/>
  <c r="KV28" i="25"/>
  <c r="KS28" i="25"/>
  <c r="OG28" i="25"/>
  <c r="JO28" i="25"/>
  <c r="KR28" i="25"/>
  <c r="NZ28" i="25"/>
  <c r="MT28" i="25"/>
  <c r="JC28" i="25"/>
  <c r="LK28" i="25"/>
  <c r="MN28" i="25"/>
  <c r="JR28" i="25"/>
  <c r="IL28" i="25"/>
  <c r="IM28" i="25"/>
  <c r="KU28" i="25"/>
  <c r="LX28" i="25"/>
  <c r="NX28" i="25"/>
  <c r="NU28" i="25"/>
  <c r="ML28" i="25"/>
  <c r="JY28" i="25"/>
  <c r="LJ28" i="25"/>
  <c r="MM28" i="25"/>
  <c r="LV28" i="25"/>
  <c r="IG28" i="25"/>
  <c r="LU28" i="25"/>
  <c r="NF28" i="25"/>
  <c r="OI28" i="25"/>
  <c r="MR28" i="25"/>
  <c r="MO28" i="25"/>
  <c r="NQ28" i="25"/>
  <c r="NR28" i="25"/>
  <c r="KB28" i="25"/>
  <c r="MB28" i="25"/>
  <c r="LY28" i="25"/>
  <c r="NA28" i="25"/>
  <c r="JJ28" i="25"/>
  <c r="JL28" i="25"/>
  <c r="LL28" i="25"/>
  <c r="LI28" i="25"/>
  <c r="IR28" i="25"/>
  <c r="IX28" i="25"/>
  <c r="KA28" i="25"/>
  <c r="MI28" i="25"/>
  <c r="NL28" i="25"/>
  <c r="JI28" i="25"/>
  <c r="KT28" i="25"/>
  <c r="LW28" i="25"/>
  <c r="KF28" i="25"/>
  <c r="KC28" i="25"/>
  <c r="LE28" i="25"/>
  <c r="MP28" i="25"/>
  <c r="NS28" i="25"/>
  <c r="IZ28" i="25"/>
  <c r="JM28" i="25"/>
  <c r="KO28" i="25"/>
  <c r="LZ28" i="25"/>
  <c r="NC28" i="25"/>
  <c r="IY28" i="25"/>
  <c r="IW28" i="25"/>
  <c r="AH37" i="25"/>
  <c r="AH38" i="25" s="1"/>
  <c r="AM35" i="25"/>
  <c r="AL35" i="25"/>
  <c r="AK35" i="25"/>
  <c r="AA35" i="25" s="1"/>
  <c r="OC30" i="25"/>
  <c r="NU30" i="25"/>
  <c r="NM30" i="25"/>
  <c r="NE30" i="25"/>
  <c r="MW30" i="25"/>
  <c r="MO30" i="25"/>
  <c r="MG30" i="25"/>
  <c r="LY30" i="25"/>
  <c r="LQ30" i="25"/>
  <c r="LI30" i="25"/>
  <c r="LA30" i="25"/>
  <c r="KS30" i="25"/>
  <c r="KK30" i="25"/>
  <c r="KC30" i="25"/>
  <c r="JU30" i="25"/>
  <c r="JM30" i="25"/>
  <c r="JE30" i="25"/>
  <c r="IW30" i="25"/>
  <c r="IO30" i="25"/>
  <c r="IG30" i="25"/>
  <c r="NV30" i="25"/>
  <c r="LZ30" i="25"/>
  <c r="JV30" i="25"/>
  <c r="OJ30" i="25"/>
  <c r="OB30" i="25"/>
  <c r="NT30" i="25"/>
  <c r="NL30" i="25"/>
  <c r="ND30" i="25"/>
  <c r="MV30" i="25"/>
  <c r="MN30" i="25"/>
  <c r="MF30" i="25"/>
  <c r="LX30" i="25"/>
  <c r="LP30" i="25"/>
  <c r="LH30" i="25"/>
  <c r="KZ30" i="25"/>
  <c r="KR30" i="25"/>
  <c r="KJ30" i="25"/>
  <c r="KB30" i="25"/>
  <c r="JT30" i="25"/>
  <c r="JL30" i="25"/>
  <c r="JD30" i="25"/>
  <c r="IV30" i="25"/>
  <c r="IN30" i="25"/>
  <c r="MP30" i="25"/>
  <c r="KL30" i="25"/>
  <c r="IP30" i="25"/>
  <c r="OI30" i="25"/>
  <c r="OA30" i="25"/>
  <c r="NS30" i="25"/>
  <c r="NK30" i="25"/>
  <c r="NC30" i="25"/>
  <c r="MU30" i="25"/>
  <c r="MM30" i="25"/>
  <c r="ME30" i="25"/>
  <c r="LW30" i="25"/>
  <c r="LO30" i="25"/>
  <c r="LG30" i="25"/>
  <c r="KY30" i="25"/>
  <c r="KQ30" i="25"/>
  <c r="KI30" i="25"/>
  <c r="KA30" i="25"/>
  <c r="JS30" i="25"/>
  <c r="JK30" i="25"/>
  <c r="JC30" i="25"/>
  <c r="IU30" i="25"/>
  <c r="IM30" i="25"/>
  <c r="OD30" i="25"/>
  <c r="LR30" i="25"/>
  <c r="JN30" i="25"/>
  <c r="OH30" i="25"/>
  <c r="NZ30" i="25"/>
  <c r="NR30" i="25"/>
  <c r="NJ30" i="25"/>
  <c r="NB30" i="25"/>
  <c r="MT30" i="25"/>
  <c r="ML30" i="25"/>
  <c r="MD30" i="25"/>
  <c r="LV30" i="25"/>
  <c r="LN30" i="25"/>
  <c r="LF30" i="25"/>
  <c r="KX30" i="25"/>
  <c r="KP30" i="25"/>
  <c r="KH30" i="25"/>
  <c r="JZ30" i="25"/>
  <c r="JR30" i="25"/>
  <c r="JJ30" i="25"/>
  <c r="JB30" i="25"/>
  <c r="IT30" i="25"/>
  <c r="IL30" i="25"/>
  <c r="MH30" i="25"/>
  <c r="KD30" i="25"/>
  <c r="OG30" i="25"/>
  <c r="NY30" i="25"/>
  <c r="NQ30" i="25"/>
  <c r="NI30" i="25"/>
  <c r="NA30" i="25"/>
  <c r="MS30" i="25"/>
  <c r="MK30" i="25"/>
  <c r="MC30" i="25"/>
  <c r="LU30" i="25"/>
  <c r="LM30" i="25"/>
  <c r="LE30" i="25"/>
  <c r="KW30" i="25"/>
  <c r="KO30" i="25"/>
  <c r="KG30" i="25"/>
  <c r="JY30" i="25"/>
  <c r="JQ30" i="25"/>
  <c r="JI30" i="25"/>
  <c r="JA30" i="25"/>
  <c r="IS30" i="25"/>
  <c r="IK30" i="25"/>
  <c r="NN30" i="25"/>
  <c r="LJ30" i="25"/>
  <c r="JF30" i="25"/>
  <c r="OF30" i="25"/>
  <c r="NX30" i="25"/>
  <c r="NP30" i="25"/>
  <c r="NH30" i="25"/>
  <c r="MZ30" i="25"/>
  <c r="MR30" i="25"/>
  <c r="MJ30" i="25"/>
  <c r="MB30" i="25"/>
  <c r="LT30" i="25"/>
  <c r="LL30" i="25"/>
  <c r="LD30" i="25"/>
  <c r="KV30" i="25"/>
  <c r="KN30" i="25"/>
  <c r="KF30" i="25"/>
  <c r="JX30" i="25"/>
  <c r="JP30" i="25"/>
  <c r="JH30" i="25"/>
  <c r="IZ30" i="25"/>
  <c r="IR30" i="25"/>
  <c r="IJ30" i="25"/>
  <c r="MX30" i="25"/>
  <c r="LB30" i="25"/>
  <c r="IX30" i="25"/>
  <c r="OE30" i="25"/>
  <c r="NW30" i="25"/>
  <c r="NO30" i="25"/>
  <c r="NG30" i="25"/>
  <c r="MY30" i="25"/>
  <c r="MQ30" i="25"/>
  <c r="MI30" i="25"/>
  <c r="MA30" i="25"/>
  <c r="LS30" i="25"/>
  <c r="LK30" i="25"/>
  <c r="LC30" i="25"/>
  <c r="KU30" i="25"/>
  <c r="KM30" i="25"/>
  <c r="KE30" i="25"/>
  <c r="JW30" i="25"/>
  <c r="JO30" i="25"/>
  <c r="JG30" i="25"/>
  <c r="IY30" i="25"/>
  <c r="IQ30" i="25"/>
  <c r="II30" i="25"/>
  <c r="NF30" i="25"/>
  <c r="KT30" i="25"/>
  <c r="IH30" i="25"/>
  <c r="OU23" i="25"/>
  <c r="OT23" i="25"/>
  <c r="AD27" i="25"/>
  <c r="G7" i="21"/>
  <c r="H7" i="21"/>
  <c r="AM36" i="25"/>
  <c r="AL36" i="25"/>
  <c r="AK36" i="25"/>
  <c r="AA36" i="25" s="1"/>
  <c r="AA30" i="25"/>
  <c r="AM33" i="25"/>
  <c r="AL33" i="25"/>
  <c r="AK33" i="25"/>
  <c r="AA33" i="25" s="1"/>
  <c r="AC27" i="25"/>
  <c r="AM34" i="25"/>
  <c r="AL34" i="25"/>
  <c r="AK34" i="25"/>
  <c r="AA34" i="25" s="1"/>
  <c r="F8" i="21"/>
  <c r="OM25" i="25"/>
  <c r="OQ24" i="25"/>
  <c r="C8" i="21" s="1"/>
  <c r="OP24" i="25"/>
  <c r="D8" i="21" s="1"/>
  <c r="ON24" i="25"/>
  <c r="OO24" i="25" s="1"/>
  <c r="E8" i="21" s="1"/>
  <c r="D12" i="15"/>
  <c r="G12" i="15" s="1"/>
  <c r="L11" i="15"/>
  <c r="O8" i="15"/>
  <c r="L8" i="15"/>
  <c r="R7" i="15"/>
  <c r="O7" i="15"/>
  <c r="L7" i="15"/>
  <c r="F7" i="15"/>
  <c r="AC28" i="25" l="1"/>
  <c r="AK37" i="25"/>
  <c r="AA37" i="25" s="1"/>
  <c r="AL37" i="25"/>
  <c r="AM37" i="25"/>
  <c r="AL38" i="25"/>
  <c r="AK38" i="25"/>
  <c r="AA38" i="25" s="1"/>
  <c r="AM38" i="25"/>
  <c r="ON25" i="25"/>
  <c r="OO25" i="25" s="1"/>
  <c r="E9" i="21" s="1"/>
  <c r="AH39" i="25"/>
  <c r="AM39" i="25" s="1"/>
  <c r="H8" i="21"/>
  <c r="G8" i="21"/>
  <c r="OU24" i="25"/>
  <c r="OT24" i="25"/>
  <c r="OX23" i="25"/>
  <c r="OW23" i="25"/>
  <c r="OV23" i="25"/>
  <c r="F9" i="21"/>
  <c r="OM26" i="25"/>
  <c r="OQ25" i="25"/>
  <c r="C9" i="21" s="1"/>
  <c r="OP25" i="25"/>
  <c r="D9" i="21" s="1"/>
  <c r="C12" i="15"/>
  <c r="AK39" i="25" l="1"/>
  <c r="AA39" i="25" s="1"/>
  <c r="AC35" i="25" s="1"/>
  <c r="AL39" i="25"/>
  <c r="H9" i="21"/>
  <c r="G9" i="21"/>
  <c r="OU25" i="25"/>
  <c r="OT25" i="25"/>
  <c r="OX24" i="25"/>
  <c r="OW24" i="25"/>
  <c r="OV24" i="25"/>
  <c r="F10" i="21"/>
  <c r="OM27" i="25"/>
  <c r="OQ26" i="25"/>
  <c r="C10" i="21" s="1"/>
  <c r="OP26" i="25"/>
  <c r="D10" i="21" s="1"/>
  <c r="ON26" i="25"/>
  <c r="OO26" i="25" s="1"/>
  <c r="E10" i="21" s="1"/>
  <c r="AD34" i="25" l="1"/>
  <c r="AC22" i="25"/>
  <c r="AC41" i="25"/>
  <c r="AD36" i="25"/>
  <c r="AD46" i="25"/>
  <c r="AC30" i="25"/>
  <c r="AC38" i="25"/>
  <c r="AD33" i="25"/>
  <c r="AD45" i="25"/>
  <c r="AD29" i="25"/>
  <c r="AD32" i="25"/>
  <c r="AC45" i="25"/>
  <c r="AD37" i="25"/>
  <c r="AD40" i="25"/>
  <c r="AC47" i="25"/>
  <c r="AC32" i="25"/>
  <c r="AC37" i="25"/>
  <c r="AC40" i="25"/>
  <c r="AC29" i="25"/>
  <c r="AD31" i="25"/>
  <c r="AC36" i="25"/>
  <c r="AD44" i="25"/>
  <c r="AD48" i="25"/>
  <c r="AC44" i="25"/>
  <c r="AC39" i="25"/>
  <c r="AD41" i="25"/>
  <c r="AC33" i="25"/>
  <c r="AD30" i="25"/>
  <c r="AC34" i="25"/>
  <c r="AD35" i="25"/>
  <c r="AD43" i="25"/>
  <c r="AC43" i="25"/>
  <c r="AC46" i="25"/>
  <c r="AC31" i="25"/>
  <c r="AD42" i="25"/>
  <c r="AD39" i="25"/>
  <c r="AD38" i="25"/>
  <c r="AD47" i="25"/>
  <c r="AC42" i="25"/>
  <c r="AC48" i="25"/>
  <c r="OU26" i="25"/>
  <c r="OT26" i="25"/>
  <c r="OX25" i="25"/>
  <c r="OW25" i="25"/>
  <c r="OV25" i="25"/>
  <c r="F11" i="21"/>
  <c r="OM28" i="25"/>
  <c r="OQ27" i="25"/>
  <c r="C11" i="21" s="1"/>
  <c r="OP27" i="25"/>
  <c r="D11" i="21" s="1"/>
  <c r="H10" i="21"/>
  <c r="G10" i="21"/>
  <c r="ON27" i="25"/>
  <c r="OO27" i="25" s="1"/>
  <c r="E11" i="21" s="1"/>
  <c r="G11" i="21" l="1"/>
  <c r="H11" i="21"/>
  <c r="F12" i="21"/>
  <c r="OQ28" i="25"/>
  <c r="C12" i="21" s="1"/>
  <c r="OP28" i="25"/>
  <c r="D12" i="21" s="1"/>
  <c r="OM29" i="25"/>
  <c r="OT27" i="25"/>
  <c r="OU27" i="25"/>
  <c r="OX26" i="25"/>
  <c r="OW26" i="25"/>
  <c r="OV26" i="25"/>
  <c r="ON28" i="25"/>
  <c r="OO28" i="25" s="1"/>
  <c r="E12" i="21" s="1"/>
  <c r="G12" i="21" l="1"/>
  <c r="H12" i="21"/>
  <c r="OT28" i="25"/>
  <c r="OU28" i="25"/>
  <c r="OX27" i="25"/>
  <c r="OW27" i="25"/>
  <c r="OV27" i="25"/>
  <c r="F13" i="21"/>
  <c r="OM30" i="25"/>
  <c r="OQ29" i="25"/>
  <c r="C13" i="21" s="1"/>
  <c r="OP29" i="25"/>
  <c r="D13" i="21" s="1"/>
  <c r="ON29" i="25"/>
  <c r="OO29" i="25" s="1"/>
  <c r="E13" i="21" s="1"/>
  <c r="O8" i="13"/>
  <c r="L8" i="13"/>
  <c r="O7" i="13"/>
  <c r="L7" i="13"/>
  <c r="F7" i="13"/>
  <c r="ON30" i="25" l="1"/>
  <c r="OO30" i="25" s="1"/>
  <c r="E14" i="21" s="1"/>
  <c r="H13" i="21"/>
  <c r="G13" i="21"/>
  <c r="OX28" i="25"/>
  <c r="OU29" i="25"/>
  <c r="OW28" i="25"/>
  <c r="OT29" i="25"/>
  <c r="OV28" i="25"/>
  <c r="F14" i="21"/>
  <c r="OQ30" i="25"/>
  <c r="C14" i="21" s="1"/>
  <c r="OM31" i="25"/>
  <c r="OP30" i="25"/>
  <c r="D14" i="21" s="1"/>
  <c r="ON31" i="25" l="1"/>
  <c r="OO31" i="25" s="1"/>
  <c r="E15" i="21" s="1"/>
  <c r="OX29" i="25"/>
  <c r="OU30" i="25"/>
  <c r="OW29" i="25"/>
  <c r="OT30" i="25"/>
  <c r="OV29" i="25"/>
  <c r="F15" i="21"/>
  <c r="OM32" i="25"/>
  <c r="OQ31" i="25"/>
  <c r="C15" i="21" s="1"/>
  <c r="OP31" i="25"/>
  <c r="D15" i="21" s="1"/>
  <c r="H14" i="21"/>
  <c r="G14" i="21"/>
  <c r="F16" i="21" l="1"/>
  <c r="OM33" i="25"/>
  <c r="OP32" i="25"/>
  <c r="D16" i="21" s="1"/>
  <c r="OQ32" i="25"/>
  <c r="C16" i="21" s="1"/>
  <c r="ON32" i="25"/>
  <c r="OO32" i="25" s="1"/>
  <c r="E16" i="21" s="1"/>
  <c r="OT31" i="25"/>
  <c r="OW30" i="25"/>
  <c r="OV30" i="25"/>
  <c r="OX30" i="25"/>
  <c r="OU31" i="25"/>
  <c r="G15" i="21"/>
  <c r="H15" i="21"/>
  <c r="F17" i="21" l="1"/>
  <c r="OP33" i="25"/>
  <c r="D17" i="21" s="1"/>
  <c r="OQ33" i="25"/>
  <c r="C17" i="21" s="1"/>
  <c r="OM34" i="25"/>
  <c r="OU32" i="25"/>
  <c r="OT32" i="25"/>
  <c r="OX31" i="25"/>
  <c r="OW31" i="25"/>
  <c r="OV31" i="25"/>
  <c r="H16" i="21"/>
  <c r="G16" i="21"/>
  <c r="ON33" i="25"/>
  <c r="OO33" i="25" s="1"/>
  <c r="E17" i="21" s="1"/>
  <c r="H17" i="21" l="1"/>
  <c r="G17" i="21"/>
  <c r="OX32" i="25"/>
  <c r="OW32" i="25"/>
  <c r="OU33" i="25"/>
  <c r="OV32" i="25"/>
  <c r="OT33" i="25"/>
  <c r="F18" i="21"/>
  <c r="OQ34" i="25"/>
  <c r="C18" i="21" s="1"/>
  <c r="OP34" i="25"/>
  <c r="D18" i="21" s="1"/>
  <c r="OM35" i="25"/>
  <c r="ON34" i="25"/>
  <c r="OO34" i="25" s="1"/>
  <c r="E18" i="21" s="1"/>
  <c r="H18" i="21" l="1"/>
  <c r="G18" i="21"/>
  <c r="OW33" i="25"/>
  <c r="OU34" i="25"/>
  <c r="OV33" i="25"/>
  <c r="OT34" i="25"/>
  <c r="OX33" i="25"/>
  <c r="F19" i="21"/>
  <c r="OQ35" i="25"/>
  <c r="C19" i="21" s="1"/>
  <c r="OP35" i="25"/>
  <c r="D19" i="21" s="1"/>
  <c r="OM36" i="25"/>
  <c r="ON35" i="25"/>
  <c r="OO35" i="25" s="1"/>
  <c r="E19" i="21" s="1"/>
  <c r="ON36" i="25" l="1"/>
  <c r="OO36" i="25" s="1"/>
  <c r="E20" i="21" s="1"/>
  <c r="H19" i="21"/>
  <c r="G19" i="21"/>
  <c r="OU35" i="25"/>
  <c r="OV34" i="25"/>
  <c r="OT35" i="25"/>
  <c r="OX34" i="25"/>
  <c r="OW34" i="25"/>
  <c r="F20" i="21"/>
  <c r="OM37" i="25"/>
  <c r="OQ36" i="25"/>
  <c r="C20" i="21" s="1"/>
  <c r="OP36" i="25"/>
  <c r="D20" i="21" s="1"/>
  <c r="F21" i="21" l="1"/>
  <c r="OQ37" i="25"/>
  <c r="C21" i="21" s="1"/>
  <c r="OP37" i="25"/>
  <c r="D21" i="21" s="1"/>
  <c r="OM38" i="25"/>
  <c r="ON37" i="25"/>
  <c r="OO37" i="25" s="1"/>
  <c r="E21" i="21" s="1"/>
  <c r="G20" i="21"/>
  <c r="H20" i="21"/>
  <c r="OU36" i="25"/>
  <c r="OT36" i="25"/>
  <c r="OW35" i="25"/>
  <c r="OV35" i="25"/>
  <c r="OX35" i="25"/>
  <c r="ON38" i="25" l="1"/>
  <c r="OO38" i="25" s="1"/>
  <c r="OQ38" i="25"/>
  <c r="OP38" i="25"/>
  <c r="OM39" i="25"/>
  <c r="H21" i="21"/>
  <c r="G21" i="21"/>
  <c r="I19" i="21" s="1"/>
  <c r="OU37" i="25"/>
  <c r="OT37" i="25"/>
  <c r="OX36" i="25"/>
  <c r="OV36" i="25"/>
  <c r="OW36" i="25"/>
  <c r="B21" i="16"/>
  <c r="C21" i="16"/>
  <c r="D21" i="16"/>
  <c r="E21" i="16"/>
  <c r="F21" i="16"/>
  <c r="G21" i="16"/>
  <c r="H21" i="16"/>
  <c r="B20" i="16"/>
  <c r="C20" i="16"/>
  <c r="D20" i="16"/>
  <c r="E20" i="16"/>
  <c r="F20" i="16"/>
  <c r="G20" i="16"/>
  <c r="H20" i="16"/>
  <c r="OU38" i="25" l="1"/>
  <c r="OV37" i="25"/>
  <c r="OT38" i="25"/>
  <c r="OX37" i="25"/>
  <c r="OW37" i="25"/>
  <c r="OQ39" i="25"/>
  <c r="OP39" i="25"/>
  <c r="OM40" i="25"/>
  <c r="ON39" i="25"/>
  <c r="OO39" i="25" s="1"/>
  <c r="OP40" i="25" l="1"/>
  <c r="OM41" i="25"/>
  <c r="OQ40" i="25"/>
  <c r="ON40" i="25"/>
  <c r="OO40" i="25" s="1"/>
  <c r="OT39" i="25"/>
  <c r="OW38" i="25"/>
  <c r="OU39" i="25"/>
  <c r="OV38" i="25"/>
  <c r="OX38" i="25"/>
  <c r="OX39" i="25" l="1"/>
  <c r="OT40" i="25"/>
  <c r="OV39" i="25"/>
  <c r="OU40" i="25"/>
  <c r="OW39" i="25"/>
  <c r="OM42" i="25"/>
  <c r="OQ41" i="25"/>
  <c r="OP41" i="25"/>
  <c r="ON41" i="25"/>
  <c r="OO41" i="25" s="1"/>
  <c r="OQ42" i="25" l="1"/>
  <c r="OM43" i="25"/>
  <c r="OP42" i="25"/>
  <c r="ON42" i="25"/>
  <c r="OO42" i="25" s="1"/>
  <c r="OU41" i="25"/>
  <c r="OT41" i="25"/>
  <c r="OX40" i="25"/>
  <c r="OW40" i="25"/>
  <c r="OV40" i="25"/>
  <c r="OU42" i="25" l="1"/>
  <c r="OT42" i="25"/>
  <c r="OV41" i="25"/>
  <c r="OX41" i="25"/>
  <c r="OW41" i="25"/>
  <c r="OM44" i="25"/>
  <c r="OQ43" i="25"/>
  <c r="OP43" i="25"/>
  <c r="ON43" i="25"/>
  <c r="OO43" i="25" s="1"/>
  <c r="OM45" i="25" l="1"/>
  <c r="OQ44" i="25"/>
  <c r="OP44" i="25"/>
  <c r="OT43" i="25"/>
  <c r="OV42" i="25"/>
  <c r="OX42" i="25"/>
  <c r="OU43" i="25"/>
  <c r="OW42" i="25"/>
  <c r="ON44" i="25"/>
  <c r="OO44" i="25" s="1"/>
  <c r="OT44" i="25" l="1"/>
  <c r="OX43" i="25"/>
  <c r="OU44" i="25"/>
  <c r="OV43" i="25"/>
  <c r="OW43" i="25"/>
  <c r="OM46" i="25"/>
  <c r="OQ45" i="25"/>
  <c r="OP45" i="25"/>
  <c r="ON45" i="25"/>
  <c r="OO45" i="25" s="1"/>
  <c r="ON46" i="25" l="1"/>
  <c r="OO46" i="25" s="1"/>
  <c r="OM47" i="25"/>
  <c r="OQ46" i="25"/>
  <c r="OP46" i="25"/>
  <c r="OU45" i="25"/>
  <c r="OT45" i="25"/>
  <c r="OX44" i="25"/>
  <c r="OW44" i="25"/>
  <c r="OV44" i="25"/>
  <c r="OT46" i="25" l="1"/>
  <c r="OU46" i="25"/>
  <c r="OX45" i="25"/>
  <c r="OW45" i="25"/>
  <c r="OV45" i="25"/>
  <c r="OQ47" i="25"/>
  <c r="OP47" i="25"/>
  <c r="OM48" i="25"/>
  <c r="ON47" i="25"/>
  <c r="OO47" i="25" s="1"/>
  <c r="ON48" i="25" l="1"/>
  <c r="OO48" i="25" s="1"/>
  <c r="OQ48" i="25"/>
  <c r="OP48" i="25"/>
  <c r="OU47" i="25"/>
  <c r="OT47" i="25"/>
  <c r="OX46" i="25"/>
  <c r="OW46" i="25"/>
  <c r="OV46" i="25"/>
  <c r="OU48" i="25" l="1"/>
  <c r="OT48" i="25"/>
  <c r="OX47" i="25"/>
  <c r="OW47" i="25"/>
  <c r="OV47" i="25"/>
  <c r="OT49" i="25" l="1"/>
  <c r="OX48" i="25"/>
  <c r="OU49" i="25"/>
  <c r="OW48" i="25"/>
  <c r="OV48" i="25"/>
  <c r="OX49" i="25" l="1"/>
  <c r="OW49" i="25"/>
  <c r="OU50" i="25"/>
  <c r="OT50" i="25"/>
  <c r="OV49" i="25"/>
  <c r="OT51" i="25" l="1"/>
  <c r="OX50" i="25"/>
  <c r="OW50" i="25"/>
  <c r="OV50" i="25"/>
  <c r="OU51" i="25"/>
  <c r="OU52" i="25" l="1"/>
  <c r="OT52" i="25"/>
  <c r="OX51" i="25"/>
  <c r="OW51" i="25"/>
  <c r="OV51" i="25"/>
  <c r="OU53" i="25" l="1"/>
  <c r="OT53" i="25"/>
  <c r="OX52" i="25"/>
  <c r="OW52" i="25"/>
  <c r="OV52" i="25"/>
  <c r="OV53" i="25" l="1"/>
  <c r="OU54" i="25"/>
  <c r="OT54" i="25"/>
  <c r="OX53" i="25"/>
  <c r="OW53" i="25"/>
  <c r="OW54" i="25" l="1"/>
  <c r="OV54" i="25"/>
  <c r="OU55" i="25"/>
  <c r="OT55" i="25"/>
  <c r="OX54" i="25"/>
  <c r="OX55" i="25" l="1"/>
  <c r="OW55" i="25"/>
  <c r="OV55" i="25"/>
  <c r="OU56" i="25"/>
  <c r="OT56" i="25"/>
  <c r="OX56" i="25" l="1"/>
  <c r="OW56" i="25"/>
  <c r="OV56" i="25"/>
  <c r="OU57" i="25"/>
  <c r="OT57" i="25"/>
  <c r="OT58" i="25" l="1"/>
  <c r="OX57" i="25"/>
  <c r="OW57" i="25"/>
  <c r="OV57" i="25"/>
  <c r="OU58" i="25"/>
  <c r="OV58" i="25" l="1"/>
  <c r="OU59" i="25"/>
  <c r="OT59" i="25"/>
  <c r="OX58" i="25"/>
  <c r="OW58" i="25"/>
  <c r="OT60" i="25" l="1"/>
  <c r="OX59" i="25"/>
  <c r="OW59" i="25"/>
  <c r="OU60" i="25"/>
  <c r="OV59" i="25"/>
  <c r="OU61" i="25" l="1"/>
  <c r="OT61" i="25"/>
  <c r="OX60" i="25"/>
  <c r="OV60" i="25"/>
  <c r="OW60" i="25"/>
  <c r="OU62" i="25" l="1"/>
  <c r="OT62" i="25"/>
  <c r="OW61" i="25"/>
  <c r="OX61" i="25"/>
  <c r="OV61" i="25"/>
  <c r="OV62" i="25" l="1"/>
  <c r="OU63" i="25"/>
  <c r="OT63" i="25"/>
  <c r="OX62" i="25"/>
  <c r="OW62" i="25"/>
  <c r="OW63" i="25" l="1"/>
  <c r="OV63" i="25"/>
  <c r="OU64" i="25"/>
  <c r="OT64" i="25"/>
  <c r="OX63" i="25"/>
  <c r="OX64" i="25" l="1"/>
  <c r="OW64" i="25"/>
  <c r="OV64" i="25"/>
  <c r="OU65" i="25"/>
  <c r="OT65" i="25"/>
  <c r="OX65" i="25" l="1"/>
  <c r="OW65" i="25"/>
  <c r="OV65" i="25"/>
  <c r="OU66" i="25"/>
  <c r="OT66" i="25"/>
  <c r="OX66" i="25" l="1"/>
  <c r="OW66" i="25"/>
  <c r="OV66" i="25"/>
  <c r="OU67" i="25"/>
  <c r="OT67" i="25"/>
  <c r="OT68" i="25" l="1"/>
  <c r="OX67" i="25"/>
  <c r="OW67" i="25"/>
  <c r="OV67" i="25"/>
  <c r="OU68" i="25"/>
  <c r="OU69" i="25" l="1"/>
  <c r="OT69" i="25"/>
  <c r="OX68" i="25"/>
  <c r="OW68" i="25"/>
  <c r="OV68" i="25"/>
  <c r="OU70" i="25" l="1"/>
  <c r="OT70" i="25"/>
  <c r="OX69" i="25"/>
  <c r="OW69" i="25"/>
  <c r="OV69" i="25"/>
  <c r="OV70" i="25" l="1"/>
  <c r="OU71" i="25"/>
  <c r="OT71" i="25"/>
  <c r="OX70" i="25"/>
  <c r="OW70" i="25"/>
  <c r="OW71" i="25" l="1"/>
  <c r="OV71" i="25"/>
  <c r="OU72" i="25"/>
  <c r="OT72" i="25"/>
  <c r="OX71" i="25"/>
  <c r="OX72" i="25" l="1"/>
  <c r="OW72" i="25"/>
  <c r="OV72" i="25"/>
  <c r="OU73" i="25"/>
  <c r="OT73" i="25"/>
  <c r="OX73" i="25" l="1"/>
  <c r="OW73" i="25"/>
  <c r="OV73" i="25"/>
  <c r="OU74" i="25"/>
  <c r="OT74" i="25"/>
  <c r="OX74" i="25" l="1"/>
  <c r="OW74" i="25"/>
  <c r="OV74" i="25"/>
  <c r="OU75" i="25"/>
  <c r="OT75" i="25"/>
  <c r="OT76" i="25" l="1"/>
  <c r="OX75" i="25"/>
  <c r="OW75" i="25"/>
  <c r="OV75" i="25"/>
  <c r="OU76" i="25"/>
  <c r="OU77" i="25" l="1"/>
  <c r="OT77" i="25"/>
  <c r="OX76" i="25"/>
  <c r="OW76" i="25"/>
  <c r="OV76" i="25"/>
  <c r="OU78" i="25" l="1"/>
  <c r="OT78" i="25"/>
  <c r="OX77" i="25"/>
  <c r="OW77" i="25"/>
  <c r="OV77" i="25"/>
  <c r="OV78" i="25" l="1"/>
  <c r="OU79" i="25"/>
  <c r="OT79" i="25"/>
  <c r="OX78" i="25"/>
  <c r="OW78" i="25"/>
  <c r="OW79" i="25" l="1"/>
  <c r="OV79" i="25"/>
  <c r="OU80" i="25"/>
  <c r="OT80" i="25"/>
  <c r="OX79" i="25"/>
  <c r="OX80" i="25" l="1"/>
  <c r="OW80" i="25"/>
  <c r="OV80" i="25"/>
  <c r="OU81" i="25"/>
  <c r="OT81" i="25"/>
  <c r="OX81" i="25" l="1"/>
  <c r="C71" i="30" s="1"/>
  <c r="OW81" i="25"/>
  <c r="D71" i="30" s="1"/>
  <c r="OV81" i="25"/>
  <c r="E71" i="30" s="1"/>
  <c r="OU82" i="25"/>
  <c r="OT82" i="25"/>
  <c r="F72" i="30" s="1"/>
  <c r="O8" i="10"/>
  <c r="L8" i="10"/>
  <c r="O7" i="10"/>
  <c r="L7" i="10"/>
  <c r="F7" i="10"/>
  <c r="F71" i="30"/>
  <c r="F70" i="30"/>
  <c r="E70" i="30"/>
  <c r="D70" i="30"/>
  <c r="C70" i="30"/>
  <c r="F69" i="30"/>
  <c r="E69" i="30"/>
  <c r="D69" i="30"/>
  <c r="C69" i="30"/>
  <c r="F68" i="30"/>
  <c r="E68" i="30"/>
  <c r="D68" i="30"/>
  <c r="C68" i="30"/>
  <c r="F67" i="30"/>
  <c r="E67" i="30"/>
  <c r="D67" i="30"/>
  <c r="C67" i="30"/>
  <c r="F66" i="30"/>
  <c r="E66" i="30"/>
  <c r="D66" i="30"/>
  <c r="C66" i="30"/>
  <c r="F65" i="30"/>
  <c r="E65" i="30"/>
  <c r="D65" i="30"/>
  <c r="C65" i="30"/>
  <c r="F64" i="30"/>
  <c r="E64" i="30"/>
  <c r="D64" i="30"/>
  <c r="C64" i="30"/>
  <c r="F63" i="30"/>
  <c r="E63" i="30"/>
  <c r="D63" i="30"/>
  <c r="C63" i="30"/>
  <c r="F62" i="30"/>
  <c r="E62" i="30"/>
  <c r="D62" i="30"/>
  <c r="C62" i="30"/>
  <c r="F61" i="30"/>
  <c r="E61" i="30"/>
  <c r="D61" i="30"/>
  <c r="C61" i="30"/>
  <c r="F60" i="30"/>
  <c r="E60" i="30"/>
  <c r="D60" i="30"/>
  <c r="C60" i="30"/>
  <c r="F59" i="30"/>
  <c r="E59" i="30"/>
  <c r="D59" i="30"/>
  <c r="C59" i="30"/>
  <c r="F58" i="30"/>
  <c r="E58" i="30"/>
  <c r="D58" i="30"/>
  <c r="C58" i="30"/>
  <c r="F57" i="30"/>
  <c r="E57" i="30"/>
  <c r="D57" i="30"/>
  <c r="C57" i="30"/>
  <c r="F56" i="30"/>
  <c r="E56" i="30"/>
  <c r="D56" i="30"/>
  <c r="C56" i="30"/>
  <c r="F55" i="30"/>
  <c r="E55" i="30"/>
  <c r="D55" i="30"/>
  <c r="C55" i="30"/>
  <c r="F54" i="30"/>
  <c r="E54" i="30"/>
  <c r="D54" i="30"/>
  <c r="C54" i="30"/>
  <c r="F53" i="30"/>
  <c r="E53" i="30"/>
  <c r="D53" i="30"/>
  <c r="C53" i="30"/>
  <c r="F52" i="30"/>
  <c r="E52" i="30"/>
  <c r="D52" i="30"/>
  <c r="C52" i="30"/>
  <c r="F51" i="30"/>
  <c r="E51" i="30"/>
  <c r="D51" i="30"/>
  <c r="C51" i="30"/>
  <c r="F50" i="30"/>
  <c r="E50" i="30"/>
  <c r="D50" i="30"/>
  <c r="C50" i="30"/>
  <c r="F49" i="30"/>
  <c r="E49" i="30"/>
  <c r="D49" i="30"/>
  <c r="C49" i="30"/>
  <c r="F48" i="30"/>
  <c r="E48" i="30"/>
  <c r="D48" i="30"/>
  <c r="C48" i="30"/>
  <c r="F47" i="30"/>
  <c r="E47" i="30"/>
  <c r="D47" i="30"/>
  <c r="C47" i="30"/>
  <c r="F46" i="30"/>
  <c r="E46" i="30"/>
  <c r="D46" i="30"/>
  <c r="C46" i="30"/>
  <c r="F45" i="30"/>
  <c r="E45" i="30"/>
  <c r="D45" i="30"/>
  <c r="C45" i="30"/>
  <c r="F44" i="30"/>
  <c r="E44" i="30"/>
  <c r="D44" i="30"/>
  <c r="C44" i="30"/>
  <c r="F43" i="30"/>
  <c r="E43" i="30"/>
  <c r="D43" i="30"/>
  <c r="C43" i="30"/>
  <c r="F42" i="30"/>
  <c r="E42" i="30"/>
  <c r="D42" i="30"/>
  <c r="C42" i="30"/>
  <c r="F41" i="30"/>
  <c r="E41" i="30"/>
  <c r="D41" i="30"/>
  <c r="C41" i="30"/>
  <c r="F40" i="30"/>
  <c r="E40" i="30"/>
  <c r="D40" i="30"/>
  <c r="C40" i="30"/>
  <c r="F39" i="30"/>
  <c r="E39" i="30"/>
  <c r="D39" i="30"/>
  <c r="C39" i="30"/>
  <c r="F38" i="30"/>
  <c r="E38" i="30"/>
  <c r="D38" i="30"/>
  <c r="C38" i="30"/>
  <c r="F37" i="30"/>
  <c r="E37" i="30"/>
  <c r="D37" i="30"/>
  <c r="C37" i="30"/>
  <c r="F36" i="30"/>
  <c r="E36" i="30"/>
  <c r="D36" i="30"/>
  <c r="C36" i="30"/>
  <c r="F35" i="30"/>
  <c r="E35" i="30"/>
  <c r="D35" i="30"/>
  <c r="C35" i="30"/>
  <c r="F34" i="30"/>
  <c r="E34" i="30"/>
  <c r="D34" i="30"/>
  <c r="C34" i="30"/>
  <c r="F33" i="30"/>
  <c r="E33" i="30"/>
  <c r="D33" i="30"/>
  <c r="C33" i="30"/>
  <c r="F32" i="30"/>
  <c r="E32" i="30"/>
  <c r="D32" i="30"/>
  <c r="C32" i="30"/>
  <c r="F31" i="30"/>
  <c r="E31" i="30"/>
  <c r="D31" i="30"/>
  <c r="C31" i="30"/>
  <c r="F30" i="30"/>
  <c r="E30" i="30"/>
  <c r="D30" i="30"/>
  <c r="C30" i="30"/>
  <c r="F29" i="30"/>
  <c r="E29" i="30"/>
  <c r="D29" i="30"/>
  <c r="C29" i="30"/>
  <c r="F28" i="30"/>
  <c r="E28" i="30"/>
  <c r="D28" i="30"/>
  <c r="C28" i="30"/>
  <c r="F27" i="30"/>
  <c r="E27" i="30"/>
  <c r="D27" i="30"/>
  <c r="C27" i="30"/>
  <c r="F26" i="30"/>
  <c r="E26" i="30"/>
  <c r="D26" i="30"/>
  <c r="C26" i="30"/>
  <c r="F25" i="30"/>
  <c r="E25" i="30"/>
  <c r="D25" i="30"/>
  <c r="C25" i="30"/>
  <c r="F24" i="30"/>
  <c r="E24" i="30"/>
  <c r="D24" i="30"/>
  <c r="C24" i="30"/>
  <c r="F23" i="30"/>
  <c r="E23" i="30"/>
  <c r="D23" i="30"/>
  <c r="C23" i="30"/>
  <c r="F22" i="30"/>
  <c r="E22" i="30"/>
  <c r="D22" i="30"/>
  <c r="C22" i="30"/>
  <c r="F21" i="30"/>
  <c r="E21" i="30"/>
  <c r="D21" i="30"/>
  <c r="C21" i="30"/>
  <c r="F20" i="30"/>
  <c r="E20" i="30"/>
  <c r="D20" i="30"/>
  <c r="C20" i="30"/>
  <c r="F19" i="30"/>
  <c r="E19" i="30"/>
  <c r="D19" i="30"/>
  <c r="C19" i="30"/>
  <c r="F18" i="30"/>
  <c r="E18" i="30"/>
  <c r="D18" i="30"/>
  <c r="C18" i="30"/>
  <c r="F17" i="30"/>
  <c r="E17" i="30"/>
  <c r="D17" i="30"/>
  <c r="C17" i="30"/>
  <c r="F16" i="30"/>
  <c r="E16" i="30"/>
  <c r="D16" i="30"/>
  <c r="C16" i="30"/>
  <c r="F15" i="30"/>
  <c r="E15" i="30"/>
  <c r="D15" i="30"/>
  <c r="C15" i="30"/>
  <c r="F14" i="30"/>
  <c r="E14" i="30"/>
  <c r="D14" i="30"/>
  <c r="C14" i="30"/>
  <c r="F13" i="30"/>
  <c r="E13" i="30"/>
  <c r="D13" i="30"/>
  <c r="C13" i="30"/>
  <c r="P12" i="30"/>
  <c r="P11" i="30"/>
  <c r="H15" i="30" l="1"/>
  <c r="G21" i="30"/>
  <c r="H37" i="30"/>
  <c r="H43" i="30"/>
  <c r="I45" i="30"/>
  <c r="AK45" i="30" s="1"/>
  <c r="G49" i="30"/>
  <c r="G51" i="30"/>
  <c r="H53" i="30"/>
  <c r="I55" i="30"/>
  <c r="AG55" i="30" s="1"/>
  <c r="I61" i="30"/>
  <c r="AN61" i="30" s="1"/>
  <c r="I63" i="30"/>
  <c r="AX63" i="30" s="1"/>
  <c r="I67" i="30"/>
  <c r="AL67" i="30" s="1"/>
  <c r="H69" i="30"/>
  <c r="G71" i="30"/>
  <c r="I18" i="30"/>
  <c r="AP18" i="30" s="1"/>
  <c r="I44" i="30"/>
  <c r="U44" i="30" s="1"/>
  <c r="I50" i="30"/>
  <c r="AT50" i="30" s="1"/>
  <c r="I54" i="30"/>
  <c r="AF54" i="30" s="1"/>
  <c r="I66" i="30"/>
  <c r="BA66" i="30" s="1"/>
  <c r="H22" i="30"/>
  <c r="I26" i="30"/>
  <c r="AW26" i="30" s="1"/>
  <c r="I32" i="30"/>
  <c r="X32" i="30" s="1"/>
  <c r="H23" i="30"/>
  <c r="G37" i="30"/>
  <c r="G33" i="30"/>
  <c r="H42" i="30"/>
  <c r="H58" i="30"/>
  <c r="H14" i="30"/>
  <c r="H18" i="30"/>
  <c r="H24" i="30"/>
  <c r="G30" i="30"/>
  <c r="G32" i="30"/>
  <c r="H34" i="30"/>
  <c r="I51" i="30"/>
  <c r="AU51" i="30" s="1"/>
  <c r="I59" i="30"/>
  <c r="AD59" i="30" s="1"/>
  <c r="I34" i="30"/>
  <c r="AW34" i="30" s="1"/>
  <c r="G38" i="30"/>
  <c r="H40" i="30"/>
  <c r="G42" i="30"/>
  <c r="G59" i="30"/>
  <c r="I15" i="30"/>
  <c r="AT15" i="30" s="1"/>
  <c r="G17" i="30"/>
  <c r="H25" i="30"/>
  <c r="H29" i="30"/>
  <c r="G31" i="30"/>
  <c r="H33" i="30"/>
  <c r="I37" i="30"/>
  <c r="T37" i="30" s="1"/>
  <c r="G39" i="30"/>
  <c r="I41" i="30"/>
  <c r="P41" i="30" s="1"/>
  <c r="G43" i="30"/>
  <c r="I60" i="30"/>
  <c r="AK60" i="30" s="1"/>
  <c r="H62" i="30"/>
  <c r="G13" i="30"/>
  <c r="G18" i="30"/>
  <c r="I43" i="30"/>
  <c r="AP43" i="30" s="1"/>
  <c r="I58" i="30"/>
  <c r="AC58" i="30" s="1"/>
  <c r="G60" i="30"/>
  <c r="I62" i="30"/>
  <c r="AF62" i="30" s="1"/>
  <c r="I53" i="30"/>
  <c r="BB53" i="30" s="1"/>
  <c r="G54" i="30"/>
  <c r="I25" i="30"/>
  <c r="X25" i="30" s="1"/>
  <c r="G26" i="30"/>
  <c r="H31" i="30"/>
  <c r="I35" i="30"/>
  <c r="R35" i="30" s="1"/>
  <c r="G41" i="30"/>
  <c r="G58" i="30"/>
  <c r="H59" i="30"/>
  <c r="H60" i="30"/>
  <c r="G62" i="30"/>
  <c r="H38" i="30"/>
  <c r="I14" i="30"/>
  <c r="AS14" i="30" s="1"/>
  <c r="H16" i="30"/>
  <c r="I17" i="30"/>
  <c r="AF17" i="30" s="1"/>
  <c r="G24" i="30"/>
  <c r="H26" i="30"/>
  <c r="I31" i="30"/>
  <c r="AT31" i="30" s="1"/>
  <c r="G40" i="30"/>
  <c r="H41" i="30"/>
  <c r="I46" i="30"/>
  <c r="AG46" i="30" s="1"/>
  <c r="G50" i="30"/>
  <c r="H51" i="30"/>
  <c r="G52" i="30"/>
  <c r="H71" i="30"/>
  <c r="I24" i="30"/>
  <c r="Y24" i="30" s="1"/>
  <c r="I40" i="30"/>
  <c r="AW40" i="30" s="1"/>
  <c r="H50" i="30"/>
  <c r="G68" i="30"/>
  <c r="G14" i="30"/>
  <c r="G16" i="30"/>
  <c r="H17" i="30"/>
  <c r="I21" i="30"/>
  <c r="BA21" i="30" s="1"/>
  <c r="I29" i="30"/>
  <c r="AJ29" i="30" s="1"/>
  <c r="G34" i="30"/>
  <c r="H39" i="30"/>
  <c r="G46" i="30"/>
  <c r="H52" i="30"/>
  <c r="H66" i="30"/>
  <c r="G67" i="30"/>
  <c r="I69" i="30"/>
  <c r="Y69" i="30" s="1"/>
  <c r="G15" i="30"/>
  <c r="I16" i="30"/>
  <c r="AO16" i="30" s="1"/>
  <c r="G29" i="30"/>
  <c r="H30" i="30"/>
  <c r="H32" i="30"/>
  <c r="I33" i="30"/>
  <c r="BC33" i="30" s="1"/>
  <c r="I36" i="30"/>
  <c r="AH36" i="30" s="1"/>
  <c r="I39" i="30"/>
  <c r="BB39" i="30" s="1"/>
  <c r="G44" i="30"/>
  <c r="I52" i="30"/>
  <c r="AC52" i="30" s="1"/>
  <c r="H61" i="30"/>
  <c r="G66" i="30"/>
  <c r="H67" i="30"/>
  <c r="H68" i="30"/>
  <c r="I68" i="30"/>
  <c r="BB68" i="30" s="1"/>
  <c r="I20" i="30"/>
  <c r="I27" i="30"/>
  <c r="H27" i="30"/>
  <c r="G27" i="30"/>
  <c r="I19" i="30"/>
  <c r="H19" i="30"/>
  <c r="G19" i="30"/>
  <c r="I28" i="30"/>
  <c r="G23" i="30"/>
  <c r="G22" i="30"/>
  <c r="I22" i="30"/>
  <c r="I13" i="30"/>
  <c r="I23" i="30"/>
  <c r="H13" i="30"/>
  <c r="G20" i="30"/>
  <c r="H21" i="30"/>
  <c r="G28" i="30"/>
  <c r="I30" i="30"/>
  <c r="G36" i="30"/>
  <c r="I38" i="30"/>
  <c r="I42" i="30"/>
  <c r="I49" i="30"/>
  <c r="H49" i="30"/>
  <c r="I56" i="30"/>
  <c r="H56" i="30"/>
  <c r="G56" i="30"/>
  <c r="H20" i="30"/>
  <c r="H28" i="30"/>
  <c r="G35" i="30"/>
  <c r="H36" i="30"/>
  <c r="H35" i="30"/>
  <c r="I47" i="30"/>
  <c r="H47" i="30"/>
  <c r="G47" i="30"/>
  <c r="AB55" i="30"/>
  <c r="AO55" i="30"/>
  <c r="G25" i="30"/>
  <c r="AW63" i="30"/>
  <c r="AV63" i="30"/>
  <c r="AU63" i="30"/>
  <c r="AM63" i="30"/>
  <c r="BA63" i="30"/>
  <c r="AB63" i="30"/>
  <c r="AU50" i="30"/>
  <c r="I64" i="30"/>
  <c r="H64" i="30"/>
  <c r="G64" i="30"/>
  <c r="H44" i="30"/>
  <c r="H45" i="30"/>
  <c r="I48" i="30"/>
  <c r="H48" i="30"/>
  <c r="G48" i="30"/>
  <c r="I65" i="30"/>
  <c r="I57" i="30"/>
  <c r="H57" i="30"/>
  <c r="G57" i="30"/>
  <c r="S66" i="30"/>
  <c r="AN66" i="30"/>
  <c r="G65" i="30"/>
  <c r="I70" i="30"/>
  <c r="H70" i="30"/>
  <c r="H65" i="30"/>
  <c r="G55" i="30"/>
  <c r="G63" i="30"/>
  <c r="G70" i="30"/>
  <c r="H55" i="30"/>
  <c r="H63" i="30"/>
  <c r="G45" i="30"/>
  <c r="H46" i="30"/>
  <c r="G53" i="30"/>
  <c r="H54" i="30"/>
  <c r="G61" i="30"/>
  <c r="G69" i="30"/>
  <c r="I71" i="30"/>
  <c r="OX82" i="25"/>
  <c r="C72" i="30" s="1"/>
  <c r="OW82" i="25"/>
  <c r="D72" i="30" s="1"/>
  <c r="OV82" i="25"/>
  <c r="E72" i="30" s="1"/>
  <c r="OU83" i="25"/>
  <c r="OT83" i="25"/>
  <c r="I10" i="30"/>
  <c r="S8" i="30"/>
  <c r="P8" i="30"/>
  <c r="B8" i="30"/>
  <c r="V8" i="30" s="1"/>
  <c r="S7" i="30"/>
  <c r="P7" i="30"/>
  <c r="J7" i="30"/>
  <c r="L12" i="31"/>
  <c r="L11" i="31"/>
  <c r="AU66" i="30" l="1"/>
  <c r="T63" i="30"/>
  <c r="AM55" i="30"/>
  <c r="Z55" i="30"/>
  <c r="AZ66" i="30"/>
  <c r="AJ66" i="30"/>
  <c r="AB59" i="30"/>
  <c r="V66" i="30"/>
  <c r="Y66" i="30"/>
  <c r="AO66" i="30"/>
  <c r="AK66" i="30"/>
  <c r="AL66" i="30"/>
  <c r="Z66" i="30"/>
  <c r="AJ63" i="30"/>
  <c r="Q63" i="30"/>
  <c r="AG59" i="30"/>
  <c r="W66" i="30"/>
  <c r="AX66" i="30"/>
  <c r="AS63" i="30"/>
  <c r="Y63" i="30"/>
  <c r="BC66" i="30"/>
  <c r="AA66" i="30"/>
  <c r="R63" i="30"/>
  <c r="V63" i="30"/>
  <c r="P66" i="30"/>
  <c r="AY66" i="30"/>
  <c r="AT63" i="30"/>
  <c r="AC66" i="30"/>
  <c r="Q34" i="30"/>
  <c r="P34" i="30"/>
  <c r="BA34" i="30"/>
  <c r="AR34" i="30"/>
  <c r="Z34" i="30"/>
  <c r="AD34" i="30"/>
  <c r="AU34" i="30"/>
  <c r="V34" i="30"/>
  <c r="P17" i="30"/>
  <c r="W58" i="30"/>
  <c r="Y58" i="30"/>
  <c r="AA58" i="30"/>
  <c r="AZ35" i="30"/>
  <c r="AU58" i="30"/>
  <c r="AS58" i="30"/>
  <c r="BC58" i="30"/>
  <c r="R58" i="30"/>
  <c r="AE58" i="30"/>
  <c r="AQ58" i="30"/>
  <c r="AR58" i="30"/>
  <c r="AY58" i="30"/>
  <c r="V58" i="30"/>
  <c r="P58" i="30"/>
  <c r="Z58" i="30"/>
  <c r="AG58" i="30"/>
  <c r="AO58" i="30"/>
  <c r="AD58" i="30"/>
  <c r="AF58" i="30"/>
  <c r="AH58" i="30"/>
  <c r="BA58" i="30"/>
  <c r="AL58" i="30"/>
  <c r="AN58" i="30"/>
  <c r="AX58" i="30"/>
  <c r="U58" i="30"/>
  <c r="BB17" i="30"/>
  <c r="BB58" i="30"/>
  <c r="AV58" i="30"/>
  <c r="S58" i="30"/>
  <c r="AB58" i="30"/>
  <c r="U8" i="30"/>
  <c r="AH26" i="30"/>
  <c r="AX17" i="30"/>
  <c r="AK17" i="30"/>
  <c r="W17" i="30"/>
  <c r="X60" i="30"/>
  <c r="AY26" i="30"/>
  <c r="BA26" i="30"/>
  <c r="X34" i="30"/>
  <c r="AN45" i="30"/>
  <c r="W45" i="30"/>
  <c r="R34" i="30"/>
  <c r="AR26" i="30"/>
  <c r="AR45" i="30"/>
  <c r="AM34" i="30"/>
  <c r="AT26" i="30"/>
  <c r="Q45" i="30"/>
  <c r="AO34" i="30"/>
  <c r="W34" i="30"/>
  <c r="T45" i="30"/>
  <c r="AY34" i="30"/>
  <c r="S45" i="30"/>
  <c r="AV26" i="30"/>
  <c r="Y34" i="30"/>
  <c r="AO45" i="30"/>
  <c r="AZ34" i="30"/>
  <c r="AQ45" i="30"/>
  <c r="AA45" i="30"/>
  <c r="AG34" i="30"/>
  <c r="BC34" i="30"/>
  <c r="AK58" i="30"/>
  <c r="AM58" i="30"/>
  <c r="Q58" i="30"/>
  <c r="AP58" i="30"/>
  <c r="AA50" i="30"/>
  <c r="BB26" i="30"/>
  <c r="BC55" i="30"/>
  <c r="AS34" i="30"/>
  <c r="AH34" i="30"/>
  <c r="AI45" i="30"/>
  <c r="Y45" i="30"/>
  <c r="X45" i="30"/>
  <c r="AS26" i="30"/>
  <c r="AS45" i="30"/>
  <c r="W26" i="30"/>
  <c r="BC45" i="30"/>
  <c r="AK26" i="30"/>
  <c r="AU45" i="30"/>
  <c r="BA45" i="30"/>
  <c r="P68" i="30"/>
  <c r="AT58" i="30"/>
  <c r="X58" i="30"/>
  <c r="AW58" i="30"/>
  <c r="AI58" i="30"/>
  <c r="AE34" i="30"/>
  <c r="AM45" i="30"/>
  <c r="AJ45" i="30"/>
  <c r="AC26" i="30"/>
  <c r="AE45" i="30"/>
  <c r="V45" i="30"/>
  <c r="AZ26" i="30"/>
  <c r="R45" i="30"/>
  <c r="AD45" i="30"/>
  <c r="AN68" i="30"/>
  <c r="AQ34" i="30"/>
  <c r="AI59" i="30"/>
  <c r="AD66" i="30"/>
  <c r="AG66" i="30"/>
  <c r="AR66" i="30"/>
  <c r="AI63" i="30"/>
  <c r="AE63" i="30"/>
  <c r="U60" i="30"/>
  <c r="AJ17" i="30"/>
  <c r="AM46" i="30"/>
  <c r="AT60" i="30"/>
  <c r="U63" i="30"/>
  <c r="X63" i="30"/>
  <c r="W43" i="30"/>
  <c r="R46" i="30"/>
  <c r="BA14" i="30"/>
  <c r="AN14" i="30"/>
  <c r="AW46" i="30"/>
  <c r="AP14" i="30"/>
  <c r="AB46" i="30"/>
  <c r="AL14" i="30"/>
  <c r="BA46" i="30"/>
  <c r="BB32" i="30"/>
  <c r="AX32" i="30"/>
  <c r="AD14" i="30"/>
  <c r="AR46" i="30"/>
  <c r="AD46" i="30"/>
  <c r="BC46" i="30"/>
  <c r="Y46" i="30"/>
  <c r="W14" i="30"/>
  <c r="Q14" i="30"/>
  <c r="T14" i="30"/>
  <c r="AP59" i="30"/>
  <c r="P59" i="30"/>
  <c r="AT66" i="30"/>
  <c r="X66" i="30"/>
  <c r="AW66" i="30"/>
  <c r="AI66" i="30"/>
  <c r="Z63" i="30"/>
  <c r="AA46" i="30"/>
  <c r="AZ46" i="30"/>
  <c r="AL46" i="30"/>
  <c r="AU24" i="30"/>
  <c r="AN43" i="30"/>
  <c r="S63" i="30"/>
  <c r="AR63" i="30"/>
  <c r="AD63" i="30"/>
  <c r="BC63" i="30"/>
  <c r="AG63" i="30"/>
  <c r="AN46" i="30"/>
  <c r="AE14" i="30"/>
  <c r="AG14" i="30"/>
  <c r="AB14" i="30"/>
  <c r="V14" i="30"/>
  <c r="AJ46" i="30"/>
  <c r="AU46" i="30"/>
  <c r="AH46" i="30"/>
  <c r="S46" i="30"/>
  <c r="AF43" i="30"/>
  <c r="P46" i="30"/>
  <c r="R59" i="30"/>
  <c r="BB66" i="30"/>
  <c r="AF66" i="30"/>
  <c r="R66" i="30"/>
  <c r="AQ66" i="30"/>
  <c r="AI46" i="30"/>
  <c r="U46" i="30"/>
  <c r="AT46" i="30"/>
  <c r="BA43" i="30"/>
  <c r="BB16" i="30"/>
  <c r="S43" i="30"/>
  <c r="AA63" i="30"/>
  <c r="AZ63" i="30"/>
  <c r="AL63" i="30"/>
  <c r="P63" i="30"/>
  <c r="AO63" i="30"/>
  <c r="AD43" i="30"/>
  <c r="Q46" i="30"/>
  <c r="AM14" i="30"/>
  <c r="AO14" i="30"/>
  <c r="AZ14" i="30"/>
  <c r="Z46" i="30"/>
  <c r="V46" i="30"/>
  <c r="S14" i="30"/>
  <c r="AV14" i="30"/>
  <c r="AX14" i="30"/>
  <c r="AQ46" i="30"/>
  <c r="AC46" i="30"/>
  <c r="BB46" i="30"/>
  <c r="AK43" i="30"/>
  <c r="AA43" i="30"/>
  <c r="AE66" i="30"/>
  <c r="AV66" i="30"/>
  <c r="AH66" i="30"/>
  <c r="T66" i="30"/>
  <c r="AY46" i="30"/>
  <c r="AK46" i="30"/>
  <c r="W46" i="30"/>
  <c r="U43" i="30"/>
  <c r="BC60" i="30"/>
  <c r="AR43" i="30"/>
  <c r="AQ63" i="30"/>
  <c r="AC63" i="30"/>
  <c r="BB63" i="30"/>
  <c r="AF63" i="30"/>
  <c r="AU60" i="30"/>
  <c r="AP63" i="30"/>
  <c r="AW32" i="30"/>
  <c r="AW60" i="30"/>
  <c r="S25" i="30"/>
  <c r="BC14" i="30"/>
  <c r="Z14" i="30"/>
  <c r="X18" i="30"/>
  <c r="AU14" i="30"/>
  <c r="AW14" i="30"/>
  <c r="BC59" i="30"/>
  <c r="AM66" i="30"/>
  <c r="Q66" i="30"/>
  <c r="AP66" i="30"/>
  <c r="AB66" i="30"/>
  <c r="T46" i="30"/>
  <c r="AS46" i="30"/>
  <c r="AE46" i="30"/>
  <c r="R43" i="30"/>
  <c r="AZ43" i="30"/>
  <c r="AY63" i="30"/>
  <c r="AK63" i="30"/>
  <c r="W63" i="30"/>
  <c r="AN63" i="30"/>
  <c r="AO46" i="30"/>
  <c r="AN62" i="30"/>
  <c r="W60" i="30"/>
  <c r="AI60" i="30"/>
  <c r="P14" i="30"/>
  <c r="AH14" i="30"/>
  <c r="BA18" i="30"/>
  <c r="AF18" i="30"/>
  <c r="Z18" i="30"/>
  <c r="AW18" i="30"/>
  <c r="AH16" i="30"/>
  <c r="AE18" i="30"/>
  <c r="T18" i="30"/>
  <c r="AY52" i="30"/>
  <c r="AB18" i="30"/>
  <c r="AJ16" i="30"/>
  <c r="AS18" i="30"/>
  <c r="T67" i="30"/>
  <c r="AW67" i="30"/>
  <c r="AF67" i="30"/>
  <c r="AG16" i="30"/>
  <c r="AX18" i="30"/>
  <c r="AU18" i="30"/>
  <c r="AJ18" i="30"/>
  <c r="V18" i="30"/>
  <c r="AN18" i="30"/>
  <c r="AR25" i="30"/>
  <c r="AZ67" i="30"/>
  <c r="R18" i="30"/>
  <c r="S18" i="30"/>
  <c r="AR18" i="30"/>
  <c r="AV18" i="30"/>
  <c r="AD25" i="30"/>
  <c r="AH18" i="30"/>
  <c r="P67" i="30"/>
  <c r="AE67" i="30"/>
  <c r="AN26" i="30"/>
  <c r="BC26" i="30"/>
  <c r="AL26" i="30"/>
  <c r="AJ26" i="30"/>
  <c r="AV45" i="30"/>
  <c r="AQ26" i="30"/>
  <c r="Z45" i="30"/>
  <c r="AY45" i="30"/>
  <c r="AL18" i="30"/>
  <c r="Q18" i="30"/>
  <c r="AG37" i="30"/>
  <c r="AX26" i="30"/>
  <c r="AC67" i="30"/>
  <c r="AR67" i="30"/>
  <c r="AI67" i="30"/>
  <c r="W67" i="30"/>
  <c r="AG26" i="30"/>
  <c r="AV34" i="30"/>
  <c r="AF26" i="30"/>
  <c r="AU26" i="30"/>
  <c r="BB34" i="30"/>
  <c r="AD26" i="30"/>
  <c r="AK34" i="30"/>
  <c r="S24" i="30"/>
  <c r="AJ34" i="30"/>
  <c r="AB26" i="30"/>
  <c r="AF45" i="30"/>
  <c r="AI34" i="30"/>
  <c r="AI26" i="30"/>
  <c r="AH45" i="30"/>
  <c r="U45" i="30"/>
  <c r="AT45" i="30"/>
  <c r="AI18" i="30"/>
  <c r="U18" i="30"/>
  <c r="AT18" i="30"/>
  <c r="Y18" i="30"/>
  <c r="S37" i="30"/>
  <c r="R26" i="30"/>
  <c r="AD67" i="30"/>
  <c r="U67" i="30"/>
  <c r="AS67" i="30"/>
  <c r="AO67" i="30"/>
  <c r="AN67" i="30"/>
  <c r="R67" i="30"/>
  <c r="V67" i="30"/>
  <c r="AF52" i="30"/>
  <c r="AD18" i="30"/>
  <c r="AP26" i="30"/>
  <c r="BB67" i="30"/>
  <c r="AK32" i="30"/>
  <c r="AO26" i="30"/>
  <c r="U26" i="30"/>
  <c r="AL45" i="30"/>
  <c r="AZ18" i="30"/>
  <c r="BC25" i="30"/>
  <c r="AJ67" i="30"/>
  <c r="AA67" i="30"/>
  <c r="AX67" i="30"/>
  <c r="Y26" i="30"/>
  <c r="AN34" i="30"/>
  <c r="X26" i="30"/>
  <c r="AM26" i="30"/>
  <c r="AT34" i="30"/>
  <c r="V26" i="30"/>
  <c r="AC34" i="30"/>
  <c r="AQ16" i="30"/>
  <c r="AW45" i="30"/>
  <c r="AB34" i="30"/>
  <c r="T26" i="30"/>
  <c r="P45" i="30"/>
  <c r="AA34" i="30"/>
  <c r="AA26" i="30"/>
  <c r="AP45" i="30"/>
  <c r="AC45" i="30"/>
  <c r="BB45" i="30"/>
  <c r="AQ18" i="30"/>
  <c r="AC18" i="30"/>
  <c r="BB18" i="30"/>
  <c r="AG18" i="30"/>
  <c r="AM18" i="30"/>
  <c r="AR37" i="30"/>
  <c r="BC18" i="30"/>
  <c r="Z26" i="30"/>
  <c r="AK67" i="30"/>
  <c r="AH67" i="30"/>
  <c r="AV67" i="30"/>
  <c r="Z67" i="30"/>
  <c r="BC67" i="30"/>
  <c r="AK52" i="30"/>
  <c r="BA67" i="30"/>
  <c r="AT67" i="30"/>
  <c r="AG67" i="30"/>
  <c r="AU67" i="30"/>
  <c r="AY67" i="30"/>
  <c r="Y67" i="30"/>
  <c r="X67" i="30"/>
  <c r="AM67" i="30"/>
  <c r="AQ67" i="30"/>
  <c r="Q67" i="30"/>
  <c r="AB45" i="30"/>
  <c r="AA18" i="30"/>
  <c r="AB67" i="30"/>
  <c r="S67" i="30"/>
  <c r="AP67" i="30"/>
  <c r="Q26" i="30"/>
  <c r="AF34" i="30"/>
  <c r="P26" i="30"/>
  <c r="AE26" i="30"/>
  <c r="AL34" i="30"/>
  <c r="Z52" i="30"/>
  <c r="AZ45" i="30"/>
  <c r="U34" i="30"/>
  <c r="AX34" i="30"/>
  <c r="AG45" i="30"/>
  <c r="T34" i="30"/>
  <c r="S34" i="30"/>
  <c r="S26" i="30"/>
  <c r="AX45" i="30"/>
  <c r="AP34" i="30"/>
  <c r="AY18" i="30"/>
  <c r="AK18" i="30"/>
  <c r="P18" i="30"/>
  <c r="AO18" i="30"/>
  <c r="W18" i="30"/>
  <c r="AT52" i="30"/>
  <c r="AT16" i="30"/>
  <c r="AB16" i="30"/>
  <c r="AL52" i="30"/>
  <c r="AH52" i="30"/>
  <c r="T52" i="30"/>
  <c r="AS52" i="30"/>
  <c r="AI16" i="30"/>
  <c r="Z16" i="30"/>
  <c r="Y16" i="30"/>
  <c r="AU16" i="30"/>
  <c r="W52" i="30"/>
  <c r="AL16" i="30"/>
  <c r="T16" i="30"/>
  <c r="Q52" i="30"/>
  <c r="AP52" i="30"/>
  <c r="AB52" i="30"/>
  <c r="BA52" i="30"/>
  <c r="AA16" i="30"/>
  <c r="R16" i="30"/>
  <c r="Q16" i="30"/>
  <c r="AM16" i="30"/>
  <c r="AD16" i="30"/>
  <c r="AM52" i="30"/>
  <c r="Y52" i="30"/>
  <c r="AX52" i="30"/>
  <c r="AJ52" i="30"/>
  <c r="S16" i="30"/>
  <c r="BB52" i="30"/>
  <c r="AE16" i="30"/>
  <c r="AT40" i="30"/>
  <c r="V16" i="30"/>
  <c r="P52" i="30"/>
  <c r="AG52" i="30"/>
  <c r="S52" i="30"/>
  <c r="AR52" i="30"/>
  <c r="AE52" i="30"/>
  <c r="AO52" i="30"/>
  <c r="AA52" i="30"/>
  <c r="AZ52" i="30"/>
  <c r="W16" i="30"/>
  <c r="AZ16" i="30"/>
  <c r="AW52" i="30"/>
  <c r="AI52" i="30"/>
  <c r="U52" i="30"/>
  <c r="AP40" i="30"/>
  <c r="AX16" i="30"/>
  <c r="AW16" i="30"/>
  <c r="AR16" i="30"/>
  <c r="R52" i="30"/>
  <c r="AQ52" i="30"/>
  <c r="AY16" i="30"/>
  <c r="AP16" i="30"/>
  <c r="T32" i="30"/>
  <c r="P32" i="30"/>
  <c r="AE32" i="30"/>
  <c r="AT32" i="30"/>
  <c r="AA32" i="30"/>
  <c r="AP32" i="30"/>
  <c r="AF32" i="30"/>
  <c r="AJ69" i="30"/>
  <c r="W32" i="30"/>
  <c r="S32" i="30"/>
  <c r="AH32" i="30"/>
  <c r="AN32" i="30"/>
  <c r="AC32" i="30"/>
  <c r="AE69" i="30"/>
  <c r="AC69" i="30"/>
  <c r="AQ69" i="30"/>
  <c r="W68" i="30"/>
  <c r="AS39" i="30"/>
  <c r="AL32" i="30"/>
  <c r="Z68" i="30"/>
  <c r="Z32" i="30"/>
  <c r="AO32" i="30"/>
  <c r="AY14" i="30"/>
  <c r="X14" i="30"/>
  <c r="Y14" i="30"/>
  <c r="AJ14" i="30"/>
  <c r="AV32" i="30"/>
  <c r="BC32" i="30"/>
  <c r="AL69" i="30"/>
  <c r="R69" i="30"/>
  <c r="AD32" i="30"/>
  <c r="AA68" i="30"/>
  <c r="AZ32" i="30"/>
  <c r="AM44" i="30"/>
  <c r="R32" i="30"/>
  <c r="AG32" i="30"/>
  <c r="AC14" i="30"/>
  <c r="AF14" i="30"/>
  <c r="R14" i="30"/>
  <c r="AR14" i="30"/>
  <c r="AS32" i="30"/>
  <c r="BB69" i="30"/>
  <c r="AP39" i="30"/>
  <c r="AY32" i="30"/>
  <c r="Y32" i="30"/>
  <c r="U32" i="30"/>
  <c r="AT39" i="30"/>
  <c r="AO69" i="30"/>
  <c r="AU32" i="30"/>
  <c r="AK68" i="30"/>
  <c r="AA39" i="30"/>
  <c r="AJ32" i="30"/>
  <c r="R39" i="30"/>
  <c r="AQ32" i="30"/>
  <c r="Q32" i="30"/>
  <c r="AT37" i="30"/>
  <c r="AA14" i="30"/>
  <c r="BA32" i="30"/>
  <c r="AO68" i="30"/>
  <c r="AG44" i="30"/>
  <c r="V32" i="30"/>
  <c r="AZ68" i="30"/>
  <c r="AZ39" i="30"/>
  <c r="AY39" i="30"/>
  <c r="AR32" i="30"/>
  <c r="Q69" i="30"/>
  <c r="AE68" i="30"/>
  <c r="AM32" i="30"/>
  <c r="AL68" i="30"/>
  <c r="AB32" i="30"/>
  <c r="AI32" i="30"/>
  <c r="Z62" i="30"/>
  <c r="BC37" i="30"/>
  <c r="AX43" i="30"/>
  <c r="Q43" i="30"/>
  <c r="AQ43" i="30"/>
  <c r="AM60" i="30"/>
  <c r="Z43" i="30"/>
  <c r="AV60" i="30"/>
  <c r="AH60" i="30"/>
  <c r="T60" i="30"/>
  <c r="AS60" i="30"/>
  <c r="R25" i="30"/>
  <c r="AQ25" i="30"/>
  <c r="AC25" i="30"/>
  <c r="BB25" i="30"/>
  <c r="AF25" i="30"/>
  <c r="AH43" i="30"/>
  <c r="AU43" i="30"/>
  <c r="Y43" i="30"/>
  <c r="AY43" i="30"/>
  <c r="AB24" i="30"/>
  <c r="AS43" i="30"/>
  <c r="Q60" i="30"/>
  <c r="AP60" i="30"/>
  <c r="AB60" i="30"/>
  <c r="BA60" i="30"/>
  <c r="Z25" i="30"/>
  <c r="AY25" i="30"/>
  <c r="AK25" i="30"/>
  <c r="W25" i="30"/>
  <c r="AN25" i="30"/>
  <c r="AG25" i="30"/>
  <c r="AS66" i="30"/>
  <c r="AE43" i="30"/>
  <c r="AG43" i="30"/>
  <c r="T43" i="30"/>
  <c r="AC43" i="30"/>
  <c r="AO24" i="30"/>
  <c r="Y60" i="30"/>
  <c r="AX60" i="30"/>
  <c r="AJ60" i="30"/>
  <c r="V60" i="30"/>
  <c r="AH25" i="30"/>
  <c r="T25" i="30"/>
  <c r="AS25" i="30"/>
  <c r="AE25" i="30"/>
  <c r="AV25" i="30"/>
  <c r="P43" i="30"/>
  <c r="AO43" i="30"/>
  <c r="AB43" i="30"/>
  <c r="BC43" i="30"/>
  <c r="Q24" i="30"/>
  <c r="AG60" i="30"/>
  <c r="S60" i="30"/>
  <c r="AR60" i="30"/>
  <c r="AD60" i="30"/>
  <c r="AP25" i="30"/>
  <c r="AB25" i="30"/>
  <c r="BA25" i="30"/>
  <c r="AM25" i="30"/>
  <c r="AL24" i="30"/>
  <c r="X43" i="30"/>
  <c r="AW43" i="30"/>
  <c r="AJ43" i="30"/>
  <c r="AH24" i="30"/>
  <c r="AM43" i="30"/>
  <c r="P60" i="30"/>
  <c r="AO60" i="30"/>
  <c r="AA60" i="30"/>
  <c r="AZ60" i="30"/>
  <c r="AL60" i="30"/>
  <c r="AX25" i="30"/>
  <c r="AJ25" i="30"/>
  <c r="V25" i="30"/>
  <c r="AU25" i="30"/>
  <c r="AF60" i="30"/>
  <c r="R60" i="30"/>
  <c r="AQ60" i="30"/>
  <c r="AC60" i="30"/>
  <c r="BB60" i="30"/>
  <c r="AA25" i="30"/>
  <c r="AZ25" i="30"/>
  <c r="AL25" i="30"/>
  <c r="P25" i="30"/>
  <c r="AH63" i="30"/>
  <c r="AV43" i="30"/>
  <c r="AI43" i="30"/>
  <c r="AE60" i="30"/>
  <c r="AN60" i="30"/>
  <c r="Z60" i="30"/>
  <c r="AY60" i="30"/>
  <c r="Q25" i="30"/>
  <c r="AI25" i="30"/>
  <c r="U25" i="30"/>
  <c r="AT25" i="30"/>
  <c r="U66" i="30"/>
  <c r="AP44" i="30"/>
  <c r="AC44" i="30"/>
  <c r="AF53" i="30"/>
  <c r="AQ44" i="30"/>
  <c r="BC50" i="30"/>
  <c r="AJ55" i="30"/>
  <c r="AV33" i="30"/>
  <c r="AW55" i="30"/>
  <c r="P50" i="30"/>
  <c r="AR55" i="30"/>
  <c r="V15" i="30"/>
  <c r="Y50" i="30"/>
  <c r="BA55" i="30"/>
  <c r="AS50" i="30"/>
  <c r="AC41" i="30"/>
  <c r="AR15" i="30"/>
  <c r="AG50" i="30"/>
  <c r="V55" i="30"/>
  <c r="AY33" i="30"/>
  <c r="AN41" i="30"/>
  <c r="AH15" i="30"/>
  <c r="AN33" i="30"/>
  <c r="AO50" i="30"/>
  <c r="AD55" i="30"/>
  <c r="Y33" i="30"/>
  <c r="AQ15" i="30"/>
  <c r="AX50" i="30"/>
  <c r="AO33" i="30"/>
  <c r="S50" i="30"/>
  <c r="S55" i="30"/>
  <c r="AU55" i="30"/>
  <c r="AB33" i="30"/>
  <c r="T44" i="30"/>
  <c r="AL44" i="30"/>
  <c r="AS44" i="30"/>
  <c r="AC33" i="30"/>
  <c r="U41" i="30"/>
  <c r="AK33" i="30"/>
  <c r="AU21" i="30"/>
  <c r="Z33" i="30"/>
  <c r="BB33" i="30"/>
  <c r="AN31" i="30"/>
  <c r="Q44" i="30"/>
  <c r="AI44" i="30"/>
  <c r="AX33" i="30"/>
  <c r="AM33" i="30"/>
  <c r="AG51" i="30"/>
  <c r="AR54" i="30"/>
  <c r="Y21" i="30"/>
  <c r="AV31" i="30"/>
  <c r="Z31" i="30"/>
  <c r="T31" i="30"/>
  <c r="BA31" i="30"/>
  <c r="AY21" i="30"/>
  <c r="Q31" i="30"/>
  <c r="AH31" i="30"/>
  <c r="AB31" i="30"/>
  <c r="V31" i="30"/>
  <c r="W31" i="30"/>
  <c r="Y31" i="30"/>
  <c r="AP31" i="30"/>
  <c r="AJ31" i="30"/>
  <c r="AD31" i="30"/>
  <c r="R31" i="30"/>
  <c r="AY31" i="30"/>
  <c r="AS31" i="30"/>
  <c r="AO40" i="30"/>
  <c r="AM31" i="30"/>
  <c r="AG31" i="30"/>
  <c r="AX31" i="30"/>
  <c r="AR31" i="30"/>
  <c r="AL31" i="30"/>
  <c r="AE31" i="30"/>
  <c r="P31" i="30"/>
  <c r="AO31" i="30"/>
  <c r="S31" i="30"/>
  <c r="AZ31" i="30"/>
  <c r="BB31" i="30"/>
  <c r="X31" i="30"/>
  <c r="AW31" i="30"/>
  <c r="AA31" i="30"/>
  <c r="AC31" i="30"/>
  <c r="V21" i="30"/>
  <c r="AF31" i="30"/>
  <c r="AU31" i="30"/>
  <c r="AQ31" i="30"/>
  <c r="AK31" i="30"/>
  <c r="AE33" i="30"/>
  <c r="AO39" i="30"/>
  <c r="AN39" i="30"/>
  <c r="S51" i="30"/>
  <c r="AR51" i="30"/>
  <c r="AZ50" i="30"/>
  <c r="X50" i="30"/>
  <c r="AW50" i="30"/>
  <c r="AI50" i="30"/>
  <c r="BC54" i="30"/>
  <c r="AA55" i="30"/>
  <c r="AZ55" i="30"/>
  <c r="AL55" i="30"/>
  <c r="P55" i="30"/>
  <c r="V50" i="30"/>
  <c r="S33" i="30"/>
  <c r="BA33" i="30"/>
  <c r="AX41" i="30"/>
  <c r="AK41" i="30"/>
  <c r="W15" i="30"/>
  <c r="AY15" i="30"/>
  <c r="Y55" i="30"/>
  <c r="AW61" i="30"/>
  <c r="AD54" i="30"/>
  <c r="BA61" i="30"/>
  <c r="AX55" i="30"/>
  <c r="BA50" i="30"/>
  <c r="AC50" i="30"/>
  <c r="AF50" i="30"/>
  <c r="R50" i="30"/>
  <c r="AQ50" i="30"/>
  <c r="AI55" i="30"/>
  <c r="U55" i="30"/>
  <c r="AT55" i="30"/>
  <c r="X55" i="30"/>
  <c r="AA33" i="30"/>
  <c r="AL33" i="30"/>
  <c r="BC31" i="30"/>
  <c r="AI31" i="30"/>
  <c r="U31" i="30"/>
  <c r="S41" i="30"/>
  <c r="AT41" i="30"/>
  <c r="AF15" i="30"/>
  <c r="U15" i="30"/>
  <c r="AH55" i="30"/>
  <c r="P54" i="30"/>
  <c r="R55" i="30"/>
  <c r="AD50" i="30"/>
  <c r="W50" i="30"/>
  <c r="AN50" i="30"/>
  <c r="Z50" i="30"/>
  <c r="AY50" i="30"/>
  <c r="AQ55" i="30"/>
  <c r="AC55" i="30"/>
  <c r="BB55" i="30"/>
  <c r="AF55" i="30"/>
  <c r="AL50" i="30"/>
  <c r="AA41" i="30"/>
  <c r="BB41" i="30"/>
  <c r="AN15" i="30"/>
  <c r="BB15" i="30"/>
  <c r="AX61" i="30"/>
  <c r="BB50" i="30"/>
  <c r="AE50" i="30"/>
  <c r="AV50" i="30"/>
  <c r="AH50" i="30"/>
  <c r="AY55" i="30"/>
  <c r="AK55" i="30"/>
  <c r="W55" i="30"/>
  <c r="AN55" i="30"/>
  <c r="AR50" i="30"/>
  <c r="T50" i="30"/>
  <c r="AO41" i="30"/>
  <c r="W41" i="30"/>
  <c r="AV15" i="30"/>
  <c r="AJ50" i="30"/>
  <c r="AM50" i="30"/>
  <c r="Q50" i="30"/>
  <c r="AP50" i="30"/>
  <c r="AP55" i="30"/>
  <c r="AB50" i="30"/>
  <c r="T55" i="30"/>
  <c r="AS55" i="30"/>
  <c r="AE55" i="30"/>
  <c r="AV55" i="30"/>
  <c r="U50" i="30"/>
  <c r="AW41" i="30"/>
  <c r="X41" i="30"/>
  <c r="BC15" i="30"/>
  <c r="R15" i="30"/>
  <c r="AL51" i="30"/>
  <c r="S54" i="30"/>
  <c r="T41" i="30"/>
  <c r="AF41" i="30"/>
  <c r="AE15" i="30"/>
  <c r="Z15" i="30"/>
  <c r="AO61" i="30"/>
  <c r="P51" i="30"/>
  <c r="AO51" i="30"/>
  <c r="AZ51" i="30"/>
  <c r="AL40" i="30"/>
  <c r="AA54" i="30"/>
  <c r="AZ54" i="30"/>
  <c r="AL54" i="30"/>
  <c r="AY40" i="30"/>
  <c r="AA62" i="30"/>
  <c r="AH40" i="30"/>
  <c r="W51" i="30"/>
  <c r="AG40" i="30"/>
  <c r="AD21" i="30"/>
  <c r="BC21" i="30"/>
  <c r="AG21" i="30"/>
  <c r="T21" i="30"/>
  <c r="AK35" i="30"/>
  <c r="AS61" i="30"/>
  <c r="AP61" i="30"/>
  <c r="AA51" i="30"/>
  <c r="AK61" i="30"/>
  <c r="AZ61" i="30"/>
  <c r="AY61" i="30"/>
  <c r="AH61" i="30"/>
  <c r="AG61" i="30"/>
  <c r="AM40" i="30"/>
  <c r="X51" i="30"/>
  <c r="AW51" i="30"/>
  <c r="AI51" i="30"/>
  <c r="AD40" i="30"/>
  <c r="AG54" i="30"/>
  <c r="AI54" i="30"/>
  <c r="U54" i="30"/>
  <c r="AT54" i="30"/>
  <c r="AQ40" i="30"/>
  <c r="AY62" i="30"/>
  <c r="Z40" i="30"/>
  <c r="Y40" i="30"/>
  <c r="AL21" i="30"/>
  <c r="P21" i="30"/>
  <c r="AO21" i="30"/>
  <c r="AB21" i="30"/>
  <c r="U21" i="30"/>
  <c r="AL35" i="30"/>
  <c r="AU61" i="30"/>
  <c r="AU40" i="30"/>
  <c r="AM61" i="30"/>
  <c r="BB61" i="30"/>
  <c r="AE61" i="30"/>
  <c r="AT61" i="30"/>
  <c r="AC61" i="30"/>
  <c r="AR61" i="30"/>
  <c r="AQ61" i="30"/>
  <c r="Z61" i="30"/>
  <c r="Y61" i="30"/>
  <c r="AE40" i="30"/>
  <c r="AF51" i="30"/>
  <c r="R51" i="30"/>
  <c r="AQ51" i="30"/>
  <c r="V40" i="30"/>
  <c r="R54" i="30"/>
  <c r="AQ54" i="30"/>
  <c r="AC54" i="30"/>
  <c r="BB54" i="30"/>
  <c r="AZ40" i="30"/>
  <c r="AI40" i="30"/>
  <c r="AZ62" i="30"/>
  <c r="Y54" i="30"/>
  <c r="R40" i="30"/>
  <c r="Q40" i="30"/>
  <c r="AT21" i="30"/>
  <c r="X21" i="30"/>
  <c r="AW21" i="30"/>
  <c r="AJ21" i="30"/>
  <c r="W35" i="30"/>
  <c r="W61" i="30"/>
  <c r="AL61" i="30"/>
  <c r="U61" i="30"/>
  <c r="AJ61" i="30"/>
  <c r="AI61" i="30"/>
  <c r="R61" i="30"/>
  <c r="Q61" i="30"/>
  <c r="W40" i="30"/>
  <c r="AN51" i="30"/>
  <c r="Z51" i="30"/>
  <c r="AY51" i="30"/>
  <c r="Z54" i="30"/>
  <c r="AY54" i="30"/>
  <c r="AK54" i="30"/>
  <c r="W54" i="30"/>
  <c r="AR40" i="30"/>
  <c r="AA40" i="30"/>
  <c r="AK62" i="30"/>
  <c r="BB21" i="30"/>
  <c r="AF21" i="30"/>
  <c r="S21" i="30"/>
  <c r="AR21" i="30"/>
  <c r="X35" i="30"/>
  <c r="AV61" i="30"/>
  <c r="AE51" i="30"/>
  <c r="AD61" i="30"/>
  <c r="AO54" i="30"/>
  <c r="AV51" i="30"/>
  <c r="AH51" i="30"/>
  <c r="T51" i="30"/>
  <c r="AH54" i="30"/>
  <c r="T54" i="30"/>
  <c r="AS54" i="30"/>
  <c r="AE54" i="30"/>
  <c r="AJ40" i="30"/>
  <c r="S40" i="30"/>
  <c r="AL62" i="30"/>
  <c r="W21" i="30"/>
  <c r="AN21" i="30"/>
  <c r="AA21" i="30"/>
  <c r="AZ21" i="30"/>
  <c r="AN35" i="30"/>
  <c r="BC61" i="30"/>
  <c r="AC51" i="30"/>
  <c r="AB61" i="30"/>
  <c r="AA61" i="30"/>
  <c r="V61" i="30"/>
  <c r="T61" i="30"/>
  <c r="S61" i="30"/>
  <c r="Q51" i="30"/>
  <c r="AP51" i="30"/>
  <c r="AB51" i="30"/>
  <c r="AP54" i="30"/>
  <c r="AB54" i="30"/>
  <c r="BA54" i="30"/>
  <c r="AM54" i="30"/>
  <c r="AB40" i="30"/>
  <c r="W62" i="30"/>
  <c r="X54" i="30"/>
  <c r="AE21" i="30"/>
  <c r="AV21" i="30"/>
  <c r="AI21" i="30"/>
  <c r="AP33" i="30"/>
  <c r="U33" i="30"/>
  <c r="AU33" i="30"/>
  <c r="AA35" i="30"/>
  <c r="AO35" i="30"/>
  <c r="AW54" i="30"/>
  <c r="Q54" i="30"/>
  <c r="AV54" i="30"/>
  <c r="Y51" i="30"/>
  <c r="AX51" i="30"/>
  <c r="AJ51" i="30"/>
  <c r="BB40" i="30"/>
  <c r="AX54" i="30"/>
  <c r="AJ54" i="30"/>
  <c r="V54" i="30"/>
  <c r="AU54" i="30"/>
  <c r="T40" i="30"/>
  <c r="P62" i="30"/>
  <c r="AX40" i="30"/>
  <c r="AK21" i="30"/>
  <c r="AM21" i="30"/>
  <c r="Q21" i="30"/>
  <c r="AQ21" i="30"/>
  <c r="AY35" i="30"/>
  <c r="Z35" i="30"/>
  <c r="AW33" i="30"/>
  <c r="AJ33" i="30"/>
  <c r="W33" i="30"/>
  <c r="AW36" i="30"/>
  <c r="Q33" i="30"/>
  <c r="AS33" i="30"/>
  <c r="P33" i="30"/>
  <c r="AD51" i="30"/>
  <c r="AG33" i="30"/>
  <c r="T33" i="30"/>
  <c r="V33" i="30"/>
  <c r="X33" i="30"/>
  <c r="V51" i="30"/>
  <c r="R33" i="30"/>
  <c r="AI33" i="30"/>
  <c r="AZ33" i="30"/>
  <c r="AT33" i="30"/>
  <c r="AF33" i="30"/>
  <c r="BA36" i="30"/>
  <c r="AR29" i="30"/>
  <c r="AD37" i="30"/>
  <c r="AM37" i="30"/>
  <c r="Q37" i="30"/>
  <c r="AP37" i="30"/>
  <c r="AB37" i="30"/>
  <c r="Y44" i="30"/>
  <c r="AX44" i="30"/>
  <c r="AK44" i="30"/>
  <c r="AD44" i="30"/>
  <c r="BC44" i="30"/>
  <c r="BB44" i="30"/>
  <c r="AY44" i="30"/>
  <c r="AM36" i="30"/>
  <c r="AL37" i="30"/>
  <c r="AU37" i="30"/>
  <c r="Y37" i="30"/>
  <c r="AX37" i="30"/>
  <c r="AJ37" i="30"/>
  <c r="BC51" i="30"/>
  <c r="BA51" i="30"/>
  <c r="P44" i="30"/>
  <c r="AO44" i="30"/>
  <c r="AB44" i="30"/>
  <c r="BA44" i="30"/>
  <c r="AA44" i="30"/>
  <c r="AN44" i="30"/>
  <c r="W44" i="30"/>
  <c r="V44" i="30"/>
  <c r="S44" i="30"/>
  <c r="AP36" i="30"/>
  <c r="BB37" i="30"/>
  <c r="P37" i="30"/>
  <c r="AO37" i="30"/>
  <c r="AA37" i="30"/>
  <c r="AZ37" i="30"/>
  <c r="AN17" i="30"/>
  <c r="AI41" i="30"/>
  <c r="AB41" i="30"/>
  <c r="AS41" i="30"/>
  <c r="AE41" i="30"/>
  <c r="AV41" i="30"/>
  <c r="AD15" i="30"/>
  <c r="AU15" i="30"/>
  <c r="Q15" i="30"/>
  <c r="AP15" i="30"/>
  <c r="AC15" i="30"/>
  <c r="AF44" i="30"/>
  <c r="AK51" i="30"/>
  <c r="BB51" i="30"/>
  <c r="AJ44" i="30"/>
  <c r="X44" i="30"/>
  <c r="AD29" i="30"/>
  <c r="U37" i="30"/>
  <c r="AK37" i="30"/>
  <c r="X37" i="30"/>
  <c r="AW37" i="30"/>
  <c r="AI37" i="30"/>
  <c r="Z17" i="30"/>
  <c r="R41" i="30"/>
  <c r="AQ41" i="30"/>
  <c r="AJ41" i="30"/>
  <c r="BA41" i="30"/>
  <c r="AM41" i="30"/>
  <c r="AJ15" i="30"/>
  <c r="AB15" i="30"/>
  <c r="Y15" i="30"/>
  <c r="AX15" i="30"/>
  <c r="AK15" i="30"/>
  <c r="AV44" i="30"/>
  <c r="P61" i="30"/>
  <c r="AM51" i="30"/>
  <c r="AT51" i="30"/>
  <c r="Z53" i="30"/>
  <c r="AW44" i="30"/>
  <c r="AR44" i="30"/>
  <c r="BC29" i="30"/>
  <c r="AC37" i="30"/>
  <c r="BA37" i="30"/>
  <c r="AF37" i="30"/>
  <c r="R37" i="30"/>
  <c r="AQ37" i="30"/>
  <c r="Z41" i="30"/>
  <c r="AY41" i="30"/>
  <c r="AR41" i="30"/>
  <c r="V41" i="30"/>
  <c r="AU41" i="30"/>
  <c r="AL15" i="30"/>
  <c r="AZ15" i="30"/>
  <c r="AG15" i="30"/>
  <c r="S15" i="30"/>
  <c r="AS15" i="30"/>
  <c r="AT44" i="30"/>
  <c r="X61" i="30"/>
  <c r="AS51" i="30"/>
  <c r="AY53" i="30"/>
  <c r="R44" i="30"/>
  <c r="AK53" i="30"/>
  <c r="AU44" i="30"/>
  <c r="Z44" i="30"/>
  <c r="AZ44" i="30"/>
  <c r="AY68" i="30"/>
  <c r="P39" i="30"/>
  <c r="AH33" i="30"/>
  <c r="AQ33" i="30"/>
  <c r="AR33" i="30"/>
  <c r="AD33" i="30"/>
  <c r="AG29" i="30"/>
  <c r="AO17" i="30"/>
  <c r="AS37" i="30"/>
  <c r="W37" i="30"/>
  <c r="AN37" i="30"/>
  <c r="Z37" i="30"/>
  <c r="AY37" i="30"/>
  <c r="AY17" i="30"/>
  <c r="AH41" i="30"/>
  <c r="Q41" i="30"/>
  <c r="AZ41" i="30"/>
  <c r="AD41" i="30"/>
  <c r="BC41" i="30"/>
  <c r="T15" i="30"/>
  <c r="P15" i="30"/>
  <c r="AO15" i="30"/>
  <c r="AA15" i="30"/>
  <c r="BA15" i="30"/>
  <c r="AK50" i="30"/>
  <c r="AF61" i="30"/>
  <c r="U51" i="30"/>
  <c r="Q55" i="30"/>
  <c r="AE44" i="30"/>
  <c r="AH44" i="30"/>
  <c r="AB36" i="30"/>
  <c r="S29" i="30"/>
  <c r="V37" i="30"/>
  <c r="AE37" i="30"/>
  <c r="AV37" i="30"/>
  <c r="AH37" i="30"/>
  <c r="AP41" i="30"/>
  <c r="AG41" i="30"/>
  <c r="Y41" i="30"/>
  <c r="AL41" i="30"/>
  <c r="AM15" i="30"/>
  <c r="X15" i="30"/>
  <c r="AW15" i="30"/>
  <c r="AI15" i="30"/>
  <c r="AN54" i="30"/>
  <c r="AL39" i="30"/>
  <c r="AM24" i="30"/>
  <c r="AK39" i="30"/>
  <c r="AV68" i="30"/>
  <c r="AH68" i="30"/>
  <c r="T68" i="30"/>
  <c r="AS68" i="30"/>
  <c r="AR39" i="30"/>
  <c r="S39" i="30"/>
  <c r="AY24" i="30"/>
  <c r="AH62" i="30"/>
  <c r="T62" i="30"/>
  <c r="AS62" i="30"/>
  <c r="AE62" i="30"/>
  <c r="AV62" i="30"/>
  <c r="AG39" i="30"/>
  <c r="Z24" i="30"/>
  <c r="AM39" i="30"/>
  <c r="V17" i="30"/>
  <c r="S17" i="30"/>
  <c r="AR17" i="30"/>
  <c r="AE17" i="30"/>
  <c r="AV17" i="30"/>
  <c r="T35" i="30"/>
  <c r="AS35" i="30"/>
  <c r="AE35" i="30"/>
  <c r="AV35" i="30"/>
  <c r="AH35" i="30"/>
  <c r="W69" i="30"/>
  <c r="AD69" i="30"/>
  <c r="AX69" i="30"/>
  <c r="V69" i="30"/>
  <c r="AA69" i="30"/>
  <c r="AP69" i="30"/>
  <c r="AG62" i="30"/>
  <c r="AD39" i="30"/>
  <c r="AE24" i="30"/>
  <c r="AC39" i="30"/>
  <c r="Q68" i="30"/>
  <c r="AP68" i="30"/>
  <c r="AB68" i="30"/>
  <c r="BA68" i="30"/>
  <c r="AJ39" i="30"/>
  <c r="AZ24" i="30"/>
  <c r="AQ24" i="30"/>
  <c r="AP62" i="30"/>
  <c r="AB62" i="30"/>
  <c r="BA62" i="30"/>
  <c r="AM62" i="30"/>
  <c r="Y39" i="30"/>
  <c r="R24" i="30"/>
  <c r="W39" i="30"/>
  <c r="BC39" i="30"/>
  <c r="AA17" i="30"/>
  <c r="AZ17" i="30"/>
  <c r="AM17" i="30"/>
  <c r="AB35" i="30"/>
  <c r="BA35" i="30"/>
  <c r="AM35" i="30"/>
  <c r="Q35" i="30"/>
  <c r="AP35" i="30"/>
  <c r="U69" i="30"/>
  <c r="AZ69" i="30"/>
  <c r="S69" i="30"/>
  <c r="AH69" i="30"/>
  <c r="V39" i="30"/>
  <c r="W24" i="30"/>
  <c r="Y62" i="30"/>
  <c r="U39" i="30"/>
  <c r="BB24" i="30"/>
  <c r="Y68" i="30"/>
  <c r="AX68" i="30"/>
  <c r="AJ68" i="30"/>
  <c r="V68" i="30"/>
  <c r="AB39" i="30"/>
  <c r="AR24" i="30"/>
  <c r="AI24" i="30"/>
  <c r="AU39" i="30"/>
  <c r="AX62" i="30"/>
  <c r="AJ62" i="30"/>
  <c r="V62" i="30"/>
  <c r="AU62" i="30"/>
  <c r="Q39" i="30"/>
  <c r="AL17" i="30"/>
  <c r="AI17" i="30"/>
  <c r="U17" i="30"/>
  <c r="AU17" i="30"/>
  <c r="AJ35" i="30"/>
  <c r="V35" i="30"/>
  <c r="AU35" i="30"/>
  <c r="Y35" i="30"/>
  <c r="AX35" i="30"/>
  <c r="AI69" i="30"/>
  <c r="AR69" i="30"/>
  <c r="Z69" i="30"/>
  <c r="AW69" i="30"/>
  <c r="AT24" i="30"/>
  <c r="AG68" i="30"/>
  <c r="S68" i="30"/>
  <c r="AR68" i="30"/>
  <c r="AD68" i="30"/>
  <c r="T39" i="30"/>
  <c r="AJ24" i="30"/>
  <c r="AX39" i="30"/>
  <c r="AA24" i="30"/>
  <c r="AE39" i="30"/>
  <c r="S62" i="30"/>
  <c r="AR62" i="30"/>
  <c r="AD62" i="30"/>
  <c r="BC62" i="30"/>
  <c r="AU68" i="30"/>
  <c r="AV39" i="30"/>
  <c r="AW24" i="30"/>
  <c r="R17" i="30"/>
  <c r="AQ17" i="30"/>
  <c r="AC17" i="30"/>
  <c r="BC17" i="30"/>
  <c r="S35" i="30"/>
  <c r="AR35" i="30"/>
  <c r="AD35" i="30"/>
  <c r="BC35" i="30"/>
  <c r="AG35" i="30"/>
  <c r="AD24" i="30"/>
  <c r="X68" i="30"/>
  <c r="AW68" i="30"/>
  <c r="AI68" i="30"/>
  <c r="U68" i="30"/>
  <c r="AT68" i="30"/>
  <c r="AQ39" i="30"/>
  <c r="T24" i="30"/>
  <c r="AH39" i="30"/>
  <c r="AI62" i="30"/>
  <c r="U62" i="30"/>
  <c r="AT62" i="30"/>
  <c r="X62" i="30"/>
  <c r="AX24" i="30"/>
  <c r="AF39" i="30"/>
  <c r="AG24" i="30"/>
  <c r="AH17" i="30"/>
  <c r="T17" i="30"/>
  <c r="AS17" i="30"/>
  <c r="X17" i="30"/>
  <c r="AI35" i="30"/>
  <c r="U35" i="30"/>
  <c r="AT35" i="30"/>
  <c r="P35" i="30"/>
  <c r="AW35" i="30"/>
  <c r="AU69" i="30"/>
  <c r="BC69" i="30"/>
  <c r="AS69" i="30"/>
  <c r="AB69" i="30"/>
  <c r="AG69" i="30"/>
  <c r="AM69" i="30"/>
  <c r="AT69" i="30"/>
  <c r="AK69" i="30"/>
  <c r="T69" i="30"/>
  <c r="AY69" i="30"/>
  <c r="BA39" i="30"/>
  <c r="V24" i="30"/>
  <c r="AF68" i="30"/>
  <c r="R68" i="30"/>
  <c r="AQ68" i="30"/>
  <c r="AC68" i="30"/>
  <c r="AI39" i="30"/>
  <c r="Z39" i="30"/>
  <c r="R62" i="30"/>
  <c r="AQ62" i="30"/>
  <c r="AC62" i="30"/>
  <c r="BB62" i="30"/>
  <c r="AW39" i="30"/>
  <c r="AP24" i="30"/>
  <c r="X39" i="30"/>
  <c r="AP17" i="30"/>
  <c r="AB17" i="30"/>
  <c r="BA17" i="30"/>
  <c r="AQ35" i="30"/>
  <c r="AC35" i="30"/>
  <c r="BB35" i="30"/>
  <c r="AF35" i="30"/>
  <c r="T59" i="30"/>
  <c r="AV59" i="30"/>
  <c r="AU59" i="30"/>
  <c r="AU53" i="30"/>
  <c r="AH53" i="30"/>
  <c r="T53" i="30"/>
  <c r="AS53" i="30"/>
  <c r="AJ36" i="30"/>
  <c r="V36" i="30"/>
  <c r="AU36" i="30"/>
  <c r="Q36" i="30"/>
  <c r="AX36" i="30"/>
  <c r="AL29" i="30"/>
  <c r="P29" i="30"/>
  <c r="AO29" i="30"/>
  <c r="AA29" i="30"/>
  <c r="AZ29" i="30"/>
  <c r="AT59" i="30"/>
  <c r="AS59" i="30"/>
  <c r="AZ59" i="30"/>
  <c r="AN59" i="30"/>
  <c r="AM59" i="30"/>
  <c r="Q53" i="30"/>
  <c r="AP53" i="30"/>
  <c r="AB53" i="30"/>
  <c r="BA53" i="30"/>
  <c r="AE53" i="30"/>
  <c r="X53" i="30"/>
  <c r="AR36" i="30"/>
  <c r="AD36" i="30"/>
  <c r="BC36" i="30"/>
  <c r="Y36" i="30"/>
  <c r="S36" i="30"/>
  <c r="AT29" i="30"/>
  <c r="X29" i="30"/>
  <c r="AW29" i="30"/>
  <c r="AI29" i="30"/>
  <c r="U59" i="30"/>
  <c r="AY59" i="30"/>
  <c r="AW59" i="30"/>
  <c r="AF59" i="30"/>
  <c r="AE59" i="30"/>
  <c r="Y53" i="30"/>
  <c r="AX53" i="30"/>
  <c r="AJ53" i="30"/>
  <c r="V53" i="30"/>
  <c r="BC53" i="30"/>
  <c r="AZ36" i="30"/>
  <c r="AL36" i="30"/>
  <c r="P36" i="30"/>
  <c r="AG36" i="30"/>
  <c r="AA36" i="30"/>
  <c r="BB29" i="30"/>
  <c r="AF29" i="30"/>
  <c r="R29" i="30"/>
  <c r="AQ29" i="30"/>
  <c r="BA59" i="30"/>
  <c r="AQ59" i="30"/>
  <c r="AX59" i="30"/>
  <c r="AO59" i="30"/>
  <c r="X59" i="30"/>
  <c r="W59" i="30"/>
  <c r="AG53" i="30"/>
  <c r="S53" i="30"/>
  <c r="AR53" i="30"/>
  <c r="AD53" i="30"/>
  <c r="W53" i="30"/>
  <c r="U36" i="30"/>
  <c r="AT36" i="30"/>
  <c r="X36" i="30"/>
  <c r="AO36" i="30"/>
  <c r="AI36" i="30"/>
  <c r="W29" i="30"/>
  <c r="AN29" i="30"/>
  <c r="Z29" i="30"/>
  <c r="AY29" i="30"/>
  <c r="V59" i="30"/>
  <c r="AA53" i="30"/>
  <c r="AL53" i="30"/>
  <c r="U29" i="30"/>
  <c r="AC36" i="30"/>
  <c r="BB36" i="30"/>
  <c r="AF36" i="30"/>
  <c r="R36" i="30"/>
  <c r="AQ36" i="30"/>
  <c r="AE29" i="30"/>
  <c r="AV29" i="30"/>
  <c r="AH29" i="30"/>
  <c r="T29" i="30"/>
  <c r="BB59" i="30"/>
  <c r="AO53" i="30"/>
  <c r="AZ53" i="30"/>
  <c r="AR59" i="30"/>
  <c r="AA59" i="30"/>
  <c r="AH59" i="30"/>
  <c r="Y59" i="30"/>
  <c r="AW53" i="30"/>
  <c r="AI53" i="30"/>
  <c r="U53" i="30"/>
  <c r="AT53" i="30"/>
  <c r="AK36" i="30"/>
  <c r="W36" i="30"/>
  <c r="AN36" i="30"/>
  <c r="Z36" i="30"/>
  <c r="AY36" i="30"/>
  <c r="AM29" i="30"/>
  <c r="Q29" i="30"/>
  <c r="AP29" i="30"/>
  <c r="AB29" i="30"/>
  <c r="AK59" i="30"/>
  <c r="AC59" i="30"/>
  <c r="AJ59" i="30"/>
  <c r="S59" i="30"/>
  <c r="Z59" i="30"/>
  <c r="Q59" i="30"/>
  <c r="R53" i="30"/>
  <c r="AQ53" i="30"/>
  <c r="AC53" i="30"/>
  <c r="T36" i="30"/>
  <c r="AS36" i="30"/>
  <c r="AE36" i="30"/>
  <c r="AV36" i="30"/>
  <c r="V29" i="30"/>
  <c r="AU29" i="30"/>
  <c r="Y29" i="30"/>
  <c r="AX29" i="30"/>
  <c r="AL59" i="30"/>
  <c r="BC68" i="30"/>
  <c r="AM68" i="30"/>
  <c r="BA69" i="30"/>
  <c r="X69" i="30"/>
  <c r="P69" i="30"/>
  <c r="AV69" i="30"/>
  <c r="AN69" i="30"/>
  <c r="AF69" i="30"/>
  <c r="Q17" i="30"/>
  <c r="AW17" i="30"/>
  <c r="AT17" i="30"/>
  <c r="AG17" i="30"/>
  <c r="Y17" i="30"/>
  <c r="AD17" i="30"/>
  <c r="BA29" i="30"/>
  <c r="AS29" i="30"/>
  <c r="AK29" i="30"/>
  <c r="AC29" i="30"/>
  <c r="AN53" i="30"/>
  <c r="AV53" i="30"/>
  <c r="AM53" i="30"/>
  <c r="P53" i="30"/>
  <c r="Z21" i="30"/>
  <c r="AS21" i="30"/>
  <c r="AX21" i="30"/>
  <c r="AP21" i="30"/>
  <c r="AH21" i="30"/>
  <c r="AC21" i="30"/>
  <c r="R21" i="30"/>
  <c r="BC40" i="30"/>
  <c r="BA40" i="30"/>
  <c r="U40" i="30"/>
  <c r="AV40" i="30"/>
  <c r="P40" i="30"/>
  <c r="AS40" i="30"/>
  <c r="AN40" i="30"/>
  <c r="AK40" i="30"/>
  <c r="AF40" i="30"/>
  <c r="AC40" i="30"/>
  <c r="X40" i="30"/>
  <c r="AV46" i="30"/>
  <c r="AF46" i="30"/>
  <c r="X46" i="30"/>
  <c r="AX46" i="30"/>
  <c r="AP46" i="30"/>
  <c r="AT14" i="30"/>
  <c r="BB14" i="30"/>
  <c r="AQ14" i="30"/>
  <c r="U14" i="30"/>
  <c r="AK14" i="30"/>
  <c r="AI14" i="30"/>
  <c r="BC24" i="30"/>
  <c r="BA24" i="30"/>
  <c r="U24" i="30"/>
  <c r="AS24" i="30"/>
  <c r="AV24" i="30"/>
  <c r="P24" i="30"/>
  <c r="AN24" i="30"/>
  <c r="X24" i="30"/>
  <c r="AK24" i="30"/>
  <c r="AF24" i="30"/>
  <c r="AC24" i="30"/>
  <c r="AW62" i="30"/>
  <c r="AO62" i="30"/>
  <c r="Q62" i="30"/>
  <c r="AJ58" i="30"/>
  <c r="AZ58" i="30"/>
  <c r="T58" i="30"/>
  <c r="BC52" i="30"/>
  <c r="V52" i="30"/>
  <c r="AV52" i="30"/>
  <c r="AU52" i="30"/>
  <c r="AN52" i="30"/>
  <c r="AD52" i="30"/>
  <c r="X52" i="30"/>
  <c r="BC16" i="30"/>
  <c r="AS16" i="30"/>
  <c r="AN16" i="30"/>
  <c r="AK16" i="30"/>
  <c r="AF16" i="30"/>
  <c r="AV16" i="30"/>
  <c r="AC16" i="30"/>
  <c r="P16" i="30"/>
  <c r="X16" i="30"/>
  <c r="BA16" i="30"/>
  <c r="U16" i="30"/>
  <c r="AW25" i="30"/>
  <c r="AO25" i="30"/>
  <c r="Y25" i="30"/>
  <c r="AT43" i="30"/>
  <c r="BB43" i="30"/>
  <c r="AL43" i="30"/>
  <c r="V43" i="30"/>
  <c r="BB23" i="30"/>
  <c r="AT23" i="30"/>
  <c r="AL23" i="30"/>
  <c r="AD23" i="30"/>
  <c r="V23" i="30"/>
  <c r="BA23" i="30"/>
  <c r="AS23" i="30"/>
  <c r="AK23" i="30"/>
  <c r="AC23" i="30"/>
  <c r="U23" i="30"/>
  <c r="AY23" i="30"/>
  <c r="AQ23" i="30"/>
  <c r="AI23" i="30"/>
  <c r="AA23" i="30"/>
  <c r="S23" i="30"/>
  <c r="AX23" i="30"/>
  <c r="AP23" i="30"/>
  <c r="AH23" i="30"/>
  <c r="Z23" i="30"/>
  <c r="R23" i="30"/>
  <c r="AW23" i="30"/>
  <c r="AO23" i="30"/>
  <c r="AG23" i="30"/>
  <c r="Y23" i="30"/>
  <c r="Q23" i="30"/>
  <c r="AV23" i="30"/>
  <c r="AN23" i="30"/>
  <c r="AF23" i="30"/>
  <c r="X23" i="30"/>
  <c r="P23" i="30"/>
  <c r="AU23" i="30"/>
  <c r="AR23" i="30"/>
  <c r="AM23" i="30"/>
  <c r="AJ23" i="30"/>
  <c r="AE23" i="30"/>
  <c r="AZ23" i="30"/>
  <c r="T23" i="30"/>
  <c r="AB23" i="30"/>
  <c r="BC23" i="30"/>
  <c r="W23" i="30"/>
  <c r="AX27" i="30"/>
  <c r="AP27" i="30"/>
  <c r="AH27" i="30"/>
  <c r="Z27" i="30"/>
  <c r="R27" i="30"/>
  <c r="AW27" i="30"/>
  <c r="AO27" i="30"/>
  <c r="AG27" i="30"/>
  <c r="Y27" i="30"/>
  <c r="Q27" i="30"/>
  <c r="AV27" i="30"/>
  <c r="AN27" i="30"/>
  <c r="AF27" i="30"/>
  <c r="X27" i="30"/>
  <c r="P27" i="30"/>
  <c r="BC27" i="30"/>
  <c r="AU27" i="30"/>
  <c r="AM27" i="30"/>
  <c r="AE27" i="30"/>
  <c r="W27" i="30"/>
  <c r="BB27" i="30"/>
  <c r="AT27" i="30"/>
  <c r="AL27" i="30"/>
  <c r="AD27" i="30"/>
  <c r="V27" i="30"/>
  <c r="BA27" i="30"/>
  <c r="AS27" i="30"/>
  <c r="AK27" i="30"/>
  <c r="AC27" i="30"/>
  <c r="U27" i="30"/>
  <c r="AZ27" i="30"/>
  <c r="AR27" i="30"/>
  <c r="AJ27" i="30"/>
  <c r="AB27" i="30"/>
  <c r="T27" i="30"/>
  <c r="AQ27" i="30"/>
  <c r="AI27" i="30"/>
  <c r="AA27" i="30"/>
  <c r="S27" i="30"/>
  <c r="AY27" i="30"/>
  <c r="OT84" i="25"/>
  <c r="OX83" i="25"/>
  <c r="C73" i="30" s="1"/>
  <c r="OW83" i="25"/>
  <c r="D73" i="30" s="1"/>
  <c r="OV83" i="25"/>
  <c r="E73" i="30" s="1"/>
  <c r="OU84" i="25"/>
  <c r="F73" i="30"/>
  <c r="AV47" i="30"/>
  <c r="AN47" i="30"/>
  <c r="AF47" i="30"/>
  <c r="X47" i="30"/>
  <c r="P47" i="30"/>
  <c r="BC47" i="30"/>
  <c r="AU47" i="30"/>
  <c r="AM47" i="30"/>
  <c r="AE47" i="30"/>
  <c r="W47" i="30"/>
  <c r="BB47" i="30"/>
  <c r="AT47" i="30"/>
  <c r="AL47" i="30"/>
  <c r="AD47" i="30"/>
  <c r="V47" i="30"/>
  <c r="BA47" i="30"/>
  <c r="AS47" i="30"/>
  <c r="AK47" i="30"/>
  <c r="AC47" i="30"/>
  <c r="U47" i="30"/>
  <c r="AZ47" i="30"/>
  <c r="AR47" i="30"/>
  <c r="AJ47" i="30"/>
  <c r="AB47" i="30"/>
  <c r="T47" i="30"/>
  <c r="AP47" i="30"/>
  <c r="S47" i="30"/>
  <c r="AO47" i="30"/>
  <c r="R47" i="30"/>
  <c r="AI47" i="30"/>
  <c r="Q47" i="30"/>
  <c r="AH47" i="30"/>
  <c r="AY47" i="30"/>
  <c r="AG47" i="30"/>
  <c r="AX47" i="30"/>
  <c r="AA47" i="30"/>
  <c r="AW47" i="30"/>
  <c r="Z47" i="30"/>
  <c r="AQ47" i="30"/>
  <c r="Y47" i="30"/>
  <c r="AW56" i="30"/>
  <c r="AO56" i="30"/>
  <c r="AG56" i="30"/>
  <c r="Y56" i="30"/>
  <c r="Q56" i="30"/>
  <c r="AV56" i="30"/>
  <c r="AN56" i="30"/>
  <c r="AF56" i="30"/>
  <c r="X56" i="30"/>
  <c r="P56" i="30"/>
  <c r="BC56" i="30"/>
  <c r="AU56" i="30"/>
  <c r="AM56" i="30"/>
  <c r="AE56" i="30"/>
  <c r="W56" i="30"/>
  <c r="BB56" i="30"/>
  <c r="AT56" i="30"/>
  <c r="AL56" i="30"/>
  <c r="AD56" i="30"/>
  <c r="V56" i="30"/>
  <c r="BA56" i="30"/>
  <c r="AS56" i="30"/>
  <c r="AK56" i="30"/>
  <c r="AC56" i="30"/>
  <c r="U56" i="30"/>
  <c r="AZ56" i="30"/>
  <c r="AR56" i="30"/>
  <c r="AJ56" i="30"/>
  <c r="AB56" i="30"/>
  <c r="T56" i="30"/>
  <c r="AH56" i="30"/>
  <c r="AA56" i="30"/>
  <c r="Z56" i="30"/>
  <c r="AY56" i="30"/>
  <c r="S56" i="30"/>
  <c r="AX56" i="30"/>
  <c r="R56" i="30"/>
  <c r="AQ56" i="30"/>
  <c r="AI56" i="30"/>
  <c r="AP56" i="30"/>
  <c r="BA38" i="30"/>
  <c r="AS38" i="30"/>
  <c r="AK38" i="30"/>
  <c r="AC38" i="30"/>
  <c r="U38" i="30"/>
  <c r="AZ38" i="30"/>
  <c r="AR38" i="30"/>
  <c r="AJ38" i="30"/>
  <c r="AB38" i="30"/>
  <c r="T38" i="30"/>
  <c r="AY38" i="30"/>
  <c r="AQ38" i="30"/>
  <c r="AI38" i="30"/>
  <c r="AA38" i="30"/>
  <c r="S38" i="30"/>
  <c r="AX38" i="30"/>
  <c r="AP38" i="30"/>
  <c r="AH38" i="30"/>
  <c r="Z38" i="30"/>
  <c r="R38" i="30"/>
  <c r="AW38" i="30"/>
  <c r="AO38" i="30"/>
  <c r="AG38" i="30"/>
  <c r="Y38" i="30"/>
  <c r="Q38" i="30"/>
  <c r="AT38" i="30"/>
  <c r="AD38" i="30"/>
  <c r="AV38" i="30"/>
  <c r="AN38" i="30"/>
  <c r="AF38" i="30"/>
  <c r="X38" i="30"/>
  <c r="P38" i="30"/>
  <c r="AL38" i="30"/>
  <c r="BC38" i="30"/>
  <c r="AU38" i="30"/>
  <c r="AM38" i="30"/>
  <c r="AE38" i="30"/>
  <c r="W38" i="30"/>
  <c r="BB38" i="30"/>
  <c r="V38" i="30"/>
  <c r="BA71" i="30"/>
  <c r="AS71" i="30"/>
  <c r="AK71" i="30"/>
  <c r="AC71" i="30"/>
  <c r="U71" i="30"/>
  <c r="AZ71" i="30"/>
  <c r="AR71" i="30"/>
  <c r="AJ71" i="30"/>
  <c r="AB71" i="30"/>
  <c r="T71" i="30"/>
  <c r="AY71" i="30"/>
  <c r="AQ71" i="30"/>
  <c r="AI71" i="30"/>
  <c r="AA71" i="30"/>
  <c r="S71" i="30"/>
  <c r="AX71" i="30"/>
  <c r="AP71" i="30"/>
  <c r="AH71" i="30"/>
  <c r="Z71" i="30"/>
  <c r="R71" i="30"/>
  <c r="AW71" i="30"/>
  <c r="AO71" i="30"/>
  <c r="AG71" i="30"/>
  <c r="Y71" i="30"/>
  <c r="Q71" i="30"/>
  <c r="AV71" i="30"/>
  <c r="AN71" i="30"/>
  <c r="AF71" i="30"/>
  <c r="X71" i="30"/>
  <c r="P71" i="30"/>
  <c r="BC71" i="30"/>
  <c r="AU71" i="30"/>
  <c r="AM71" i="30"/>
  <c r="AE71" i="30"/>
  <c r="W71" i="30"/>
  <c r="BB71" i="30"/>
  <c r="AT71" i="30"/>
  <c r="AL71" i="30"/>
  <c r="AD71" i="30"/>
  <c r="V71" i="30"/>
  <c r="AZ70" i="30"/>
  <c r="AR70" i="30"/>
  <c r="AJ70" i="30"/>
  <c r="AB70" i="30"/>
  <c r="T70" i="30"/>
  <c r="AY70" i="30"/>
  <c r="AQ70" i="30"/>
  <c r="AI70" i="30"/>
  <c r="AA70" i="30"/>
  <c r="S70" i="30"/>
  <c r="AX70" i="30"/>
  <c r="AW70" i="30"/>
  <c r="AV70" i="30"/>
  <c r="BC70" i="30"/>
  <c r="AU70" i="30"/>
  <c r="AM70" i="30"/>
  <c r="AE70" i="30"/>
  <c r="W70" i="30"/>
  <c r="BB70" i="30"/>
  <c r="AT70" i="30"/>
  <c r="AL70" i="30"/>
  <c r="AD70" i="30"/>
  <c r="V70" i="30"/>
  <c r="AK70" i="30"/>
  <c r="U70" i="30"/>
  <c r="AH70" i="30"/>
  <c r="R70" i="30"/>
  <c r="AG70" i="30"/>
  <c r="Q70" i="30"/>
  <c r="BA70" i="30"/>
  <c r="AF70" i="30"/>
  <c r="P70" i="30"/>
  <c r="AS70" i="30"/>
  <c r="AC70" i="30"/>
  <c r="AP70" i="30"/>
  <c r="Z70" i="30"/>
  <c r="AO70" i="30"/>
  <c r="Y70" i="30"/>
  <c r="AN70" i="30"/>
  <c r="X70" i="30"/>
  <c r="H72" i="30"/>
  <c r="G72" i="30"/>
  <c r="I72" i="30"/>
  <c r="AX49" i="30"/>
  <c r="AP49" i="30"/>
  <c r="AH49" i="30"/>
  <c r="Z49" i="30"/>
  <c r="R49" i="30"/>
  <c r="AW49" i="30"/>
  <c r="AO49" i="30"/>
  <c r="AG49" i="30"/>
  <c r="Y49" i="30"/>
  <c r="Q49" i="30"/>
  <c r="AV49" i="30"/>
  <c r="AN49" i="30"/>
  <c r="AF49" i="30"/>
  <c r="X49" i="30"/>
  <c r="P49" i="30"/>
  <c r="BC49" i="30"/>
  <c r="AU49" i="30"/>
  <c r="AM49" i="30"/>
  <c r="AE49" i="30"/>
  <c r="W49" i="30"/>
  <c r="BB49" i="30"/>
  <c r="AT49" i="30"/>
  <c r="AL49" i="30"/>
  <c r="AD49" i="30"/>
  <c r="V49" i="30"/>
  <c r="AS49" i="30"/>
  <c r="AA49" i="30"/>
  <c r="AR49" i="30"/>
  <c r="U49" i="30"/>
  <c r="AQ49" i="30"/>
  <c r="T49" i="30"/>
  <c r="AK49" i="30"/>
  <c r="S49" i="30"/>
  <c r="AJ49" i="30"/>
  <c r="AY49" i="30"/>
  <c r="BA49" i="30"/>
  <c r="AI49" i="30"/>
  <c r="AZ49" i="30"/>
  <c r="AC49" i="30"/>
  <c r="AB49" i="30"/>
  <c r="AX19" i="30"/>
  <c r="AP19" i="30"/>
  <c r="AH19" i="30"/>
  <c r="Z19" i="30"/>
  <c r="R19" i="30"/>
  <c r="AW19" i="30"/>
  <c r="AO19" i="30"/>
  <c r="AG19" i="30"/>
  <c r="Y19" i="30"/>
  <c r="Q19" i="30"/>
  <c r="BC19" i="30"/>
  <c r="AU19" i="30"/>
  <c r="AM19" i="30"/>
  <c r="AE19" i="30"/>
  <c r="W19" i="30"/>
  <c r="BB19" i="30"/>
  <c r="AT19" i="30"/>
  <c r="AL19" i="30"/>
  <c r="AD19" i="30"/>
  <c r="V19" i="30"/>
  <c r="BA19" i="30"/>
  <c r="AS19" i="30"/>
  <c r="AK19" i="30"/>
  <c r="AC19" i="30"/>
  <c r="U19" i="30"/>
  <c r="AZ19" i="30"/>
  <c r="AR19" i="30"/>
  <c r="AJ19" i="30"/>
  <c r="AB19" i="30"/>
  <c r="T19" i="30"/>
  <c r="X19" i="30"/>
  <c r="AY19" i="30"/>
  <c r="S19" i="30"/>
  <c r="AV19" i="30"/>
  <c r="P19" i="30"/>
  <c r="AQ19" i="30"/>
  <c r="AN19" i="30"/>
  <c r="AI19" i="30"/>
  <c r="AA19" i="30"/>
  <c r="AF19" i="30"/>
  <c r="AY20" i="30"/>
  <c r="AQ20" i="30"/>
  <c r="AI20" i="30"/>
  <c r="AA20" i="30"/>
  <c r="S20" i="30"/>
  <c r="AX20" i="30"/>
  <c r="AP20" i="30"/>
  <c r="AH20" i="30"/>
  <c r="Z20" i="30"/>
  <c r="R20" i="30"/>
  <c r="AV20" i="30"/>
  <c r="AN20" i="30"/>
  <c r="AF20" i="30"/>
  <c r="X20" i="30"/>
  <c r="P20" i="30"/>
  <c r="BC20" i="30"/>
  <c r="AU20" i="30"/>
  <c r="AM20" i="30"/>
  <c r="AE20" i="30"/>
  <c r="W20" i="30"/>
  <c r="BB20" i="30"/>
  <c r="AT20" i="30"/>
  <c r="AL20" i="30"/>
  <c r="AD20" i="30"/>
  <c r="V20" i="30"/>
  <c r="BA20" i="30"/>
  <c r="AS20" i="30"/>
  <c r="AK20" i="30"/>
  <c r="AC20" i="30"/>
  <c r="U20" i="30"/>
  <c r="AG20" i="30"/>
  <c r="AB20" i="30"/>
  <c r="Y20" i="30"/>
  <c r="AZ20" i="30"/>
  <c r="T20" i="30"/>
  <c r="AW20" i="30"/>
  <c r="Q20" i="30"/>
  <c r="AR20" i="30"/>
  <c r="AJ20" i="30"/>
  <c r="AO20" i="30"/>
  <c r="AW48" i="30"/>
  <c r="AO48" i="30"/>
  <c r="AG48" i="30"/>
  <c r="Y48" i="30"/>
  <c r="Q48" i="30"/>
  <c r="AV48" i="30"/>
  <c r="AN48" i="30"/>
  <c r="AF48" i="30"/>
  <c r="X48" i="30"/>
  <c r="P48" i="30"/>
  <c r="BC48" i="30"/>
  <c r="AU48" i="30"/>
  <c r="AM48" i="30"/>
  <c r="AE48" i="30"/>
  <c r="W48" i="30"/>
  <c r="BB48" i="30"/>
  <c r="AT48" i="30"/>
  <c r="AL48" i="30"/>
  <c r="AD48" i="30"/>
  <c r="V48" i="30"/>
  <c r="BA48" i="30"/>
  <c r="AS48" i="30"/>
  <c r="AK48" i="30"/>
  <c r="AC48" i="30"/>
  <c r="U48" i="30"/>
  <c r="AI48" i="30"/>
  <c r="AZ48" i="30"/>
  <c r="AH48" i="30"/>
  <c r="AY48" i="30"/>
  <c r="AB48" i="30"/>
  <c r="AX48" i="30"/>
  <c r="AA48" i="30"/>
  <c r="AR48" i="30"/>
  <c r="Z48" i="30"/>
  <c r="AQ48" i="30"/>
  <c r="T48" i="30"/>
  <c r="AP48" i="30"/>
  <c r="S48" i="30"/>
  <c r="AJ48" i="30"/>
  <c r="R48" i="30"/>
  <c r="AY65" i="30"/>
  <c r="AQ65" i="30"/>
  <c r="AI65" i="30"/>
  <c r="AA65" i="30"/>
  <c r="S65" i="30"/>
  <c r="AX65" i="30"/>
  <c r="AP65" i="30"/>
  <c r="AH65" i="30"/>
  <c r="Z65" i="30"/>
  <c r="R65" i="30"/>
  <c r="AW65" i="30"/>
  <c r="AO65" i="30"/>
  <c r="AG65" i="30"/>
  <c r="Y65" i="30"/>
  <c r="Q65" i="30"/>
  <c r="AV65" i="30"/>
  <c r="AN65" i="30"/>
  <c r="AF65" i="30"/>
  <c r="X65" i="30"/>
  <c r="P65" i="30"/>
  <c r="BC65" i="30"/>
  <c r="AU65" i="30"/>
  <c r="AM65" i="30"/>
  <c r="AE65" i="30"/>
  <c r="W65" i="30"/>
  <c r="BB65" i="30"/>
  <c r="AT65" i="30"/>
  <c r="AL65" i="30"/>
  <c r="AD65" i="30"/>
  <c r="V65" i="30"/>
  <c r="BA65" i="30"/>
  <c r="AS65" i="30"/>
  <c r="AK65" i="30"/>
  <c r="AC65" i="30"/>
  <c r="U65" i="30"/>
  <c r="AZ65" i="30"/>
  <c r="AR65" i="30"/>
  <c r="AJ65" i="30"/>
  <c r="T65" i="30"/>
  <c r="AB65" i="30"/>
  <c r="BA30" i="30"/>
  <c r="AS30" i="30"/>
  <c r="AK30" i="30"/>
  <c r="AC30" i="30"/>
  <c r="U30" i="30"/>
  <c r="AZ30" i="30"/>
  <c r="AR30" i="30"/>
  <c r="AJ30" i="30"/>
  <c r="AB30" i="30"/>
  <c r="T30" i="30"/>
  <c r="AY30" i="30"/>
  <c r="AQ30" i="30"/>
  <c r="AI30" i="30"/>
  <c r="AA30" i="30"/>
  <c r="S30" i="30"/>
  <c r="AX30" i="30"/>
  <c r="AP30" i="30"/>
  <c r="AH30" i="30"/>
  <c r="Z30" i="30"/>
  <c r="R30" i="30"/>
  <c r="AW30" i="30"/>
  <c r="AO30" i="30"/>
  <c r="AG30" i="30"/>
  <c r="Y30" i="30"/>
  <c r="Q30" i="30"/>
  <c r="AV30" i="30"/>
  <c r="AN30" i="30"/>
  <c r="AF30" i="30"/>
  <c r="X30" i="30"/>
  <c r="P30" i="30"/>
  <c r="BC30" i="30"/>
  <c r="AU30" i="30"/>
  <c r="AM30" i="30"/>
  <c r="AE30" i="30"/>
  <c r="W30" i="30"/>
  <c r="BB30" i="30"/>
  <c r="AT30" i="30"/>
  <c r="AL30" i="30"/>
  <c r="AD30" i="30"/>
  <c r="V30" i="30"/>
  <c r="AY13" i="30"/>
  <c r="AQ13" i="30"/>
  <c r="AI13" i="30"/>
  <c r="AA13" i="30"/>
  <c r="S13" i="30"/>
  <c r="AW13" i="30"/>
  <c r="AO13" i="30"/>
  <c r="AG13" i="30"/>
  <c r="Y13" i="30"/>
  <c r="Q13" i="30"/>
  <c r="P13" i="30"/>
  <c r="AV13" i="30"/>
  <c r="AN13" i="30"/>
  <c r="AF13" i="30"/>
  <c r="X13" i="30"/>
  <c r="BC13" i="30"/>
  <c r="AU13" i="30"/>
  <c r="AM13" i="30"/>
  <c r="AE13" i="30"/>
  <c r="W13" i="30"/>
  <c r="BB13" i="30"/>
  <c r="AT13" i="30"/>
  <c r="AL13" i="30"/>
  <c r="AD13" i="30"/>
  <c r="V13" i="30"/>
  <c r="AZ13" i="30"/>
  <c r="AC13" i="30"/>
  <c r="AX13" i="30"/>
  <c r="AB13" i="30"/>
  <c r="AS13" i="30"/>
  <c r="Z13" i="30"/>
  <c r="AR13" i="30"/>
  <c r="U13" i="30"/>
  <c r="AP13" i="30"/>
  <c r="T13" i="30"/>
  <c r="AK13" i="30"/>
  <c r="R13" i="30"/>
  <c r="AJ13" i="30"/>
  <c r="BA13" i="30"/>
  <c r="AH13" i="30"/>
  <c r="AX57" i="30"/>
  <c r="AP57" i="30"/>
  <c r="AH57" i="30"/>
  <c r="Z57" i="30"/>
  <c r="R57" i="30"/>
  <c r="AW57" i="30"/>
  <c r="AO57" i="30"/>
  <c r="AG57" i="30"/>
  <c r="Y57" i="30"/>
  <c r="Q57" i="30"/>
  <c r="AV57" i="30"/>
  <c r="AN57" i="30"/>
  <c r="AF57" i="30"/>
  <c r="X57" i="30"/>
  <c r="P57" i="30"/>
  <c r="BC57" i="30"/>
  <c r="AU57" i="30"/>
  <c r="AM57" i="30"/>
  <c r="AE57" i="30"/>
  <c r="W57" i="30"/>
  <c r="BB57" i="30"/>
  <c r="AT57" i="30"/>
  <c r="AL57" i="30"/>
  <c r="AD57" i="30"/>
  <c r="V57" i="30"/>
  <c r="BA57" i="30"/>
  <c r="AS57" i="30"/>
  <c r="AK57" i="30"/>
  <c r="AC57" i="30"/>
  <c r="U57" i="30"/>
  <c r="AQ57" i="30"/>
  <c r="AJ57" i="30"/>
  <c r="AI57" i="30"/>
  <c r="AB57" i="30"/>
  <c r="AA57" i="30"/>
  <c r="AZ57" i="30"/>
  <c r="T57" i="30"/>
  <c r="AR57" i="30"/>
  <c r="AY57" i="30"/>
  <c r="S57" i="30"/>
  <c r="AX64" i="30"/>
  <c r="AP64" i="30"/>
  <c r="AH64" i="30"/>
  <c r="Z64" i="30"/>
  <c r="R64" i="30"/>
  <c r="AW64" i="30"/>
  <c r="AO64" i="30"/>
  <c r="AG64" i="30"/>
  <c r="Y64" i="30"/>
  <c r="Q64" i="30"/>
  <c r="AV64" i="30"/>
  <c r="AN64" i="30"/>
  <c r="AF64" i="30"/>
  <c r="X64" i="30"/>
  <c r="P64" i="30"/>
  <c r="BC64" i="30"/>
  <c r="AU64" i="30"/>
  <c r="AM64" i="30"/>
  <c r="AE64" i="30"/>
  <c r="W64" i="30"/>
  <c r="BB64" i="30"/>
  <c r="AT64" i="30"/>
  <c r="AL64" i="30"/>
  <c r="AD64" i="30"/>
  <c r="V64" i="30"/>
  <c r="BA64" i="30"/>
  <c r="AS64" i="30"/>
  <c r="AK64" i="30"/>
  <c r="AC64" i="30"/>
  <c r="U64" i="30"/>
  <c r="AZ64" i="30"/>
  <c r="AR64" i="30"/>
  <c r="AJ64" i="30"/>
  <c r="AB64" i="30"/>
  <c r="T64" i="30"/>
  <c r="S64" i="30"/>
  <c r="AY64" i="30"/>
  <c r="AQ64" i="30"/>
  <c r="AA64" i="30"/>
  <c r="AI64" i="30"/>
  <c r="AY42" i="30"/>
  <c r="AQ42" i="30"/>
  <c r="AI42" i="30"/>
  <c r="AA42" i="30"/>
  <c r="S42" i="30"/>
  <c r="AX42" i="30"/>
  <c r="AP42" i="30"/>
  <c r="AH42" i="30"/>
  <c r="AV42" i="30"/>
  <c r="BC42" i="30"/>
  <c r="AU42" i="30"/>
  <c r="AM42" i="30"/>
  <c r="AE42" i="30"/>
  <c r="W42" i="30"/>
  <c r="AO42" i="30"/>
  <c r="AC42" i="30"/>
  <c r="R42" i="30"/>
  <c r="BB42" i="30"/>
  <c r="AN42" i="30"/>
  <c r="AB42" i="30"/>
  <c r="Q42" i="30"/>
  <c r="BA42" i="30"/>
  <c r="AL42" i="30"/>
  <c r="Z42" i="30"/>
  <c r="P42" i="30"/>
  <c r="AZ42" i="30"/>
  <c r="AK42" i="30"/>
  <c r="Y42" i="30"/>
  <c r="AW42" i="30"/>
  <c r="AJ42" i="30"/>
  <c r="X42" i="30"/>
  <c r="AT42" i="30"/>
  <c r="AG42" i="30"/>
  <c r="V42" i="30"/>
  <c r="AR42" i="30"/>
  <c r="AD42" i="30"/>
  <c r="T42" i="30"/>
  <c r="AS42" i="30"/>
  <c r="AF42" i="30"/>
  <c r="U42" i="30"/>
  <c r="BA22" i="30"/>
  <c r="AS22" i="30"/>
  <c r="AK22" i="30"/>
  <c r="AC22" i="30"/>
  <c r="U22" i="30"/>
  <c r="AZ22" i="30"/>
  <c r="AR22" i="30"/>
  <c r="AJ22" i="30"/>
  <c r="AB22" i="30"/>
  <c r="T22" i="30"/>
  <c r="AX22" i="30"/>
  <c r="AP22" i="30"/>
  <c r="AH22" i="30"/>
  <c r="Z22" i="30"/>
  <c r="R22" i="30"/>
  <c r="AW22" i="30"/>
  <c r="AO22" i="30"/>
  <c r="AG22" i="30"/>
  <c r="Y22" i="30"/>
  <c r="Q22" i="30"/>
  <c r="AV22" i="30"/>
  <c r="AN22" i="30"/>
  <c r="AF22" i="30"/>
  <c r="X22" i="30"/>
  <c r="P22" i="30"/>
  <c r="BC22" i="30"/>
  <c r="AU22" i="30"/>
  <c r="AM22" i="30"/>
  <c r="AE22" i="30"/>
  <c r="W22" i="30"/>
  <c r="AQ22" i="30"/>
  <c r="AL22" i="30"/>
  <c r="AI22" i="30"/>
  <c r="AD22" i="30"/>
  <c r="AA22" i="30"/>
  <c r="BB22" i="30"/>
  <c r="V22" i="30"/>
  <c r="AT22" i="30"/>
  <c r="AY22" i="30"/>
  <c r="S22" i="30"/>
  <c r="AY28" i="30"/>
  <c r="AQ28" i="30"/>
  <c r="AI28" i="30"/>
  <c r="AA28" i="30"/>
  <c r="S28" i="30"/>
  <c r="AX28" i="30"/>
  <c r="AP28" i="30"/>
  <c r="AH28" i="30"/>
  <c r="Z28" i="30"/>
  <c r="R28" i="30"/>
  <c r="AW28" i="30"/>
  <c r="AO28" i="30"/>
  <c r="AG28" i="30"/>
  <c r="Y28" i="30"/>
  <c r="Q28" i="30"/>
  <c r="AV28" i="30"/>
  <c r="AN28" i="30"/>
  <c r="AF28" i="30"/>
  <c r="X28" i="30"/>
  <c r="P28" i="30"/>
  <c r="BC28" i="30"/>
  <c r="AU28" i="30"/>
  <c r="AM28" i="30"/>
  <c r="AE28" i="30"/>
  <c r="W28" i="30"/>
  <c r="BB28" i="30"/>
  <c r="AT28" i="30"/>
  <c r="AL28" i="30"/>
  <c r="AD28" i="30"/>
  <c r="V28" i="30"/>
  <c r="BA28" i="30"/>
  <c r="AS28" i="30"/>
  <c r="AK28" i="30"/>
  <c r="AC28" i="30"/>
  <c r="U28" i="30"/>
  <c r="AJ28" i="30"/>
  <c r="AB28" i="30"/>
  <c r="T28" i="30"/>
  <c r="AR28" i="30"/>
  <c r="AZ28" i="30"/>
  <c r="O8" i="31"/>
  <c r="L8" i="31"/>
  <c r="O7" i="31"/>
  <c r="L7" i="31"/>
  <c r="F7" i="31"/>
  <c r="I73" i="30" l="1"/>
  <c r="H73" i="30"/>
  <c r="G73" i="30"/>
  <c r="BB72" i="30"/>
  <c r="AT72" i="30"/>
  <c r="AL72" i="30"/>
  <c r="AD72" i="30"/>
  <c r="V72" i="30"/>
  <c r="BA72" i="30"/>
  <c r="AS72" i="30"/>
  <c r="AK72" i="30"/>
  <c r="AC72" i="30"/>
  <c r="U72" i="30"/>
  <c r="AZ72" i="30"/>
  <c r="AR72" i="30"/>
  <c r="AJ72" i="30"/>
  <c r="AB72" i="30"/>
  <c r="T72" i="30"/>
  <c r="AY72" i="30"/>
  <c r="AQ72" i="30"/>
  <c r="AI72" i="30"/>
  <c r="AA72" i="30"/>
  <c r="S72" i="30"/>
  <c r="AX72" i="30"/>
  <c r="AP72" i="30"/>
  <c r="AH72" i="30"/>
  <c r="Z72" i="30"/>
  <c r="R72" i="30"/>
  <c r="AW72" i="30"/>
  <c r="AO72" i="30"/>
  <c r="AG72" i="30"/>
  <c r="Y72" i="30"/>
  <c r="Q72" i="30"/>
  <c r="AV72" i="30"/>
  <c r="AN72" i="30"/>
  <c r="AF72" i="30"/>
  <c r="X72" i="30"/>
  <c r="P72" i="30"/>
  <c r="BC72" i="30"/>
  <c r="AU72" i="30"/>
  <c r="AM72" i="30"/>
  <c r="AE72" i="30"/>
  <c r="W72" i="30"/>
  <c r="OU85" i="25"/>
  <c r="OT85" i="25"/>
  <c r="OX84" i="25"/>
  <c r="C74" i="30" s="1"/>
  <c r="OW84" i="25"/>
  <c r="D74" i="30" s="1"/>
  <c r="OV84" i="25"/>
  <c r="E74" i="30" s="1"/>
  <c r="F74" i="30"/>
  <c r="I74" i="30" l="1"/>
  <c r="H74" i="30"/>
  <c r="G74" i="30"/>
  <c r="OU86" i="25"/>
  <c r="OT86" i="25"/>
  <c r="OX85" i="25"/>
  <c r="C75" i="30" s="1"/>
  <c r="OW85" i="25"/>
  <c r="D75" i="30" s="1"/>
  <c r="OV85" i="25"/>
  <c r="E75" i="30" s="1"/>
  <c r="F75" i="30"/>
  <c r="BC73" i="30"/>
  <c r="AU73" i="30"/>
  <c r="AM73" i="30"/>
  <c r="AE73" i="30"/>
  <c r="W73" i="30"/>
  <c r="BB73" i="30"/>
  <c r="AT73" i="30"/>
  <c r="AL73" i="30"/>
  <c r="AD73" i="30"/>
  <c r="V73" i="30"/>
  <c r="BA73" i="30"/>
  <c r="AS73" i="30"/>
  <c r="AK73" i="30"/>
  <c r="AC73" i="30"/>
  <c r="U73" i="30"/>
  <c r="AZ73" i="30"/>
  <c r="AR73" i="30"/>
  <c r="AJ73" i="30"/>
  <c r="AB73" i="30"/>
  <c r="T73" i="30"/>
  <c r="AY73" i="30"/>
  <c r="AQ73" i="30"/>
  <c r="AI73" i="30"/>
  <c r="AA73" i="30"/>
  <c r="S73" i="30"/>
  <c r="AX73" i="30"/>
  <c r="AP73" i="30"/>
  <c r="AH73" i="30"/>
  <c r="Z73" i="30"/>
  <c r="R73" i="30"/>
  <c r="AW73" i="30"/>
  <c r="AO73" i="30"/>
  <c r="AG73" i="30"/>
  <c r="Y73" i="30"/>
  <c r="Q73" i="30"/>
  <c r="X73" i="30"/>
  <c r="P73" i="30"/>
  <c r="AV73" i="30"/>
  <c r="AN73" i="30"/>
  <c r="AF73" i="30"/>
  <c r="I75" i="30" l="1"/>
  <c r="H75" i="30"/>
  <c r="G75" i="30"/>
  <c r="OV86" i="25"/>
  <c r="E76" i="30" s="1"/>
  <c r="OU87" i="25"/>
  <c r="OT87" i="25"/>
  <c r="OX86" i="25"/>
  <c r="C76" i="30" s="1"/>
  <c r="OW86" i="25"/>
  <c r="D76" i="30" s="1"/>
  <c r="F76" i="30"/>
  <c r="AV74" i="30"/>
  <c r="AN74" i="30"/>
  <c r="AF74" i="30"/>
  <c r="X74" i="30"/>
  <c r="P74" i="30"/>
  <c r="BC74" i="30"/>
  <c r="AU74" i="30"/>
  <c r="AM74" i="30"/>
  <c r="AE74" i="30"/>
  <c r="W74" i="30"/>
  <c r="BB74" i="30"/>
  <c r="AT74" i="30"/>
  <c r="AL74" i="30"/>
  <c r="AD74" i="30"/>
  <c r="V74" i="30"/>
  <c r="BA74" i="30"/>
  <c r="AS74" i="30"/>
  <c r="AK74" i="30"/>
  <c r="AC74" i="30"/>
  <c r="U74" i="30"/>
  <c r="AZ74" i="30"/>
  <c r="AR74" i="30"/>
  <c r="AJ74" i="30"/>
  <c r="AB74" i="30"/>
  <c r="T74" i="30"/>
  <c r="AY74" i="30"/>
  <c r="AQ74" i="30"/>
  <c r="AI74" i="30"/>
  <c r="AA74" i="30"/>
  <c r="S74" i="30"/>
  <c r="AX74" i="30"/>
  <c r="AP74" i="30"/>
  <c r="AH74" i="30"/>
  <c r="Z74" i="30"/>
  <c r="R74" i="30"/>
  <c r="AO74" i="30"/>
  <c r="AG74" i="30"/>
  <c r="Y74" i="30"/>
  <c r="Q74" i="30"/>
  <c r="AW74" i="30"/>
  <c r="OW87" i="25" l="1"/>
  <c r="D77" i="30" s="1"/>
  <c r="OV87" i="25"/>
  <c r="E77" i="30" s="1"/>
  <c r="OU88" i="25"/>
  <c r="OT88" i="25"/>
  <c r="OX87" i="25"/>
  <c r="C77" i="30" s="1"/>
  <c r="F77" i="30"/>
  <c r="I76" i="30"/>
  <c r="H76" i="30"/>
  <c r="G76" i="30"/>
  <c r="AW75" i="30"/>
  <c r="AO75" i="30"/>
  <c r="AG75" i="30"/>
  <c r="Y75" i="30"/>
  <c r="Q75" i="30"/>
  <c r="AV75" i="30"/>
  <c r="AN75" i="30"/>
  <c r="AF75" i="30"/>
  <c r="X75" i="30"/>
  <c r="P75" i="30"/>
  <c r="BC75" i="30"/>
  <c r="AU75" i="30"/>
  <c r="AM75" i="30"/>
  <c r="AE75" i="30"/>
  <c r="W75" i="30"/>
  <c r="BB75" i="30"/>
  <c r="AT75" i="30"/>
  <c r="AL75" i="30"/>
  <c r="AD75" i="30"/>
  <c r="V75" i="30"/>
  <c r="BA75" i="30"/>
  <c r="AS75" i="30"/>
  <c r="AK75" i="30"/>
  <c r="AC75" i="30"/>
  <c r="U75" i="30"/>
  <c r="AZ75" i="30"/>
  <c r="AR75" i="30"/>
  <c r="AJ75" i="30"/>
  <c r="AB75" i="30"/>
  <c r="T75" i="30"/>
  <c r="AY75" i="30"/>
  <c r="AQ75" i="30"/>
  <c r="AI75" i="30"/>
  <c r="AA75" i="30"/>
  <c r="S75" i="30"/>
  <c r="AX75" i="30"/>
  <c r="AP75" i="30"/>
  <c r="AH75" i="30"/>
  <c r="Z75" i="30"/>
  <c r="R75" i="30"/>
  <c r="AX76" i="30" l="1"/>
  <c r="AP76" i="30"/>
  <c r="AH76" i="30"/>
  <c r="Z76" i="30"/>
  <c r="R76" i="30"/>
  <c r="AW76" i="30"/>
  <c r="AO76" i="30"/>
  <c r="AG76" i="30"/>
  <c r="Y76" i="30"/>
  <c r="Q76" i="30"/>
  <c r="AV76" i="30"/>
  <c r="AN76" i="30"/>
  <c r="AF76" i="30"/>
  <c r="X76" i="30"/>
  <c r="P76" i="30"/>
  <c r="BC76" i="30"/>
  <c r="AU76" i="30"/>
  <c r="AM76" i="30"/>
  <c r="AE76" i="30"/>
  <c r="W76" i="30"/>
  <c r="BB76" i="30"/>
  <c r="AT76" i="30"/>
  <c r="AL76" i="30"/>
  <c r="AD76" i="30"/>
  <c r="V76" i="30"/>
  <c r="BA76" i="30"/>
  <c r="AS76" i="30"/>
  <c r="AK76" i="30"/>
  <c r="AC76" i="30"/>
  <c r="U76" i="30"/>
  <c r="AZ76" i="30"/>
  <c r="AR76" i="30"/>
  <c r="AJ76" i="30"/>
  <c r="AB76" i="30"/>
  <c r="T76" i="30"/>
  <c r="AY76" i="30"/>
  <c r="AQ76" i="30"/>
  <c r="AI76" i="30"/>
  <c r="AA76" i="30"/>
  <c r="S76" i="30"/>
  <c r="OX88" i="25"/>
  <c r="C78" i="30" s="1"/>
  <c r="OW88" i="25"/>
  <c r="D78" i="30" s="1"/>
  <c r="OV88" i="25"/>
  <c r="E78" i="30" s="1"/>
  <c r="OU89" i="25"/>
  <c r="OT89" i="25"/>
  <c r="F78" i="30"/>
  <c r="I77" i="30"/>
  <c r="H77" i="30"/>
  <c r="G77" i="30"/>
  <c r="AY77" i="30" l="1"/>
  <c r="AQ77" i="30"/>
  <c r="AI77" i="30"/>
  <c r="AA77" i="30"/>
  <c r="S77" i="30"/>
  <c r="AX77" i="30"/>
  <c r="AP77" i="30"/>
  <c r="AH77" i="30"/>
  <c r="Z77" i="30"/>
  <c r="R77" i="30"/>
  <c r="AW77" i="30"/>
  <c r="AO77" i="30"/>
  <c r="AG77" i="30"/>
  <c r="Y77" i="30"/>
  <c r="Q77" i="30"/>
  <c r="AV77" i="30"/>
  <c r="AN77" i="30"/>
  <c r="AF77" i="30"/>
  <c r="X77" i="30"/>
  <c r="P77" i="30"/>
  <c r="BC77" i="30"/>
  <c r="AU77" i="30"/>
  <c r="AM77" i="30"/>
  <c r="AE77" i="30"/>
  <c r="W77" i="30"/>
  <c r="BB77" i="30"/>
  <c r="AT77" i="30"/>
  <c r="AL77" i="30"/>
  <c r="AD77" i="30"/>
  <c r="V77" i="30"/>
  <c r="BA77" i="30"/>
  <c r="AS77" i="30"/>
  <c r="AK77" i="30"/>
  <c r="AC77" i="30"/>
  <c r="U77" i="30"/>
  <c r="AB77" i="30"/>
  <c r="T77" i="30"/>
  <c r="AZ77" i="30"/>
  <c r="AR77" i="30"/>
  <c r="AJ77" i="30"/>
  <c r="OX89" i="25"/>
  <c r="C79" i="30" s="1"/>
  <c r="OW89" i="25"/>
  <c r="D79" i="30" s="1"/>
  <c r="OV89" i="25"/>
  <c r="E79" i="30" s="1"/>
  <c r="OU90" i="25"/>
  <c r="OT90" i="25"/>
  <c r="F79" i="30"/>
  <c r="I78" i="30"/>
  <c r="H78" i="30"/>
  <c r="G78" i="30"/>
  <c r="AZ78" i="30" l="1"/>
  <c r="AR78" i="30"/>
  <c r="AJ78" i="30"/>
  <c r="AB78" i="30"/>
  <c r="T78" i="30"/>
  <c r="AY78" i="30"/>
  <c r="AQ78" i="30"/>
  <c r="AI78" i="30"/>
  <c r="AA78" i="30"/>
  <c r="S78" i="30"/>
  <c r="AX78" i="30"/>
  <c r="AP78" i="30"/>
  <c r="AH78" i="30"/>
  <c r="Z78" i="30"/>
  <c r="R78" i="30"/>
  <c r="AW78" i="30"/>
  <c r="AO78" i="30"/>
  <c r="AG78" i="30"/>
  <c r="Y78" i="30"/>
  <c r="Q78" i="30"/>
  <c r="AV78" i="30"/>
  <c r="AN78" i="30"/>
  <c r="AF78" i="30"/>
  <c r="X78" i="30"/>
  <c r="P78" i="30"/>
  <c r="BC78" i="30"/>
  <c r="AU78" i="30"/>
  <c r="AM78" i="30"/>
  <c r="AE78" i="30"/>
  <c r="W78" i="30"/>
  <c r="BB78" i="30"/>
  <c r="AT78" i="30"/>
  <c r="AL78" i="30"/>
  <c r="AD78" i="30"/>
  <c r="V78" i="30"/>
  <c r="AS78" i="30"/>
  <c r="AK78" i="30"/>
  <c r="AC78" i="30"/>
  <c r="U78" i="30"/>
  <c r="BA78" i="30"/>
  <c r="OX90" i="25"/>
  <c r="C80" i="30" s="1"/>
  <c r="OW90" i="25"/>
  <c r="D80" i="30" s="1"/>
  <c r="OV90" i="25"/>
  <c r="E80" i="30" s="1"/>
  <c r="OU91" i="25"/>
  <c r="OT91" i="25"/>
  <c r="F80" i="30"/>
  <c r="G79" i="30"/>
  <c r="I79" i="30"/>
  <c r="H79" i="30"/>
  <c r="BA79" i="30" l="1"/>
  <c r="AS79" i="30"/>
  <c r="AK79" i="30"/>
  <c r="AC79" i="30"/>
  <c r="U79" i="30"/>
  <c r="AZ79" i="30"/>
  <c r="AR79" i="30"/>
  <c r="AJ79" i="30"/>
  <c r="AB79" i="30"/>
  <c r="T79" i="30"/>
  <c r="AY79" i="30"/>
  <c r="AQ79" i="30"/>
  <c r="AI79" i="30"/>
  <c r="AA79" i="30"/>
  <c r="S79" i="30"/>
  <c r="AX79" i="30"/>
  <c r="AP79" i="30"/>
  <c r="AH79" i="30"/>
  <c r="Z79" i="30"/>
  <c r="R79" i="30"/>
  <c r="AW79" i="30"/>
  <c r="AO79" i="30"/>
  <c r="AG79" i="30"/>
  <c r="Y79" i="30"/>
  <c r="Q79" i="30"/>
  <c r="AV79" i="30"/>
  <c r="AN79" i="30"/>
  <c r="AF79" i="30"/>
  <c r="X79" i="30"/>
  <c r="P79" i="30"/>
  <c r="BC79" i="30"/>
  <c r="AU79" i="30"/>
  <c r="AM79" i="30"/>
  <c r="AE79" i="30"/>
  <c r="W79" i="30"/>
  <c r="BB79" i="30"/>
  <c r="AT79" i="30"/>
  <c r="AL79" i="30"/>
  <c r="AD79" i="30"/>
  <c r="V79" i="30"/>
  <c r="OT92" i="25"/>
  <c r="OX91" i="25"/>
  <c r="C81" i="30" s="1"/>
  <c r="OW91" i="25"/>
  <c r="D81" i="30" s="1"/>
  <c r="OV91" i="25"/>
  <c r="E81" i="30" s="1"/>
  <c r="OU92" i="25"/>
  <c r="F81" i="30"/>
  <c r="H80" i="30"/>
  <c r="G80" i="30"/>
  <c r="I80" i="30"/>
  <c r="O8" i="8"/>
  <c r="L8" i="8"/>
  <c r="O7" i="8"/>
  <c r="L7" i="8"/>
  <c r="F7" i="8"/>
  <c r="OU93" i="25" l="1"/>
  <c r="OT93" i="25"/>
  <c r="OX92" i="25"/>
  <c r="C82" i="30" s="1"/>
  <c r="OW92" i="25"/>
  <c r="D82" i="30" s="1"/>
  <c r="OV92" i="25"/>
  <c r="E82" i="30" s="1"/>
  <c r="F82" i="30"/>
  <c r="I81" i="30"/>
  <c r="H81" i="30"/>
  <c r="G81" i="30"/>
  <c r="BB80" i="30"/>
  <c r="AT80" i="30"/>
  <c r="AL80" i="30"/>
  <c r="AD80" i="30"/>
  <c r="V80" i="30"/>
  <c r="BA80" i="30"/>
  <c r="AS80" i="30"/>
  <c r="AK80" i="30"/>
  <c r="AC80" i="30"/>
  <c r="U80" i="30"/>
  <c r="AZ80" i="30"/>
  <c r="AR80" i="30"/>
  <c r="AJ80" i="30"/>
  <c r="AB80" i="30"/>
  <c r="T80" i="30"/>
  <c r="AY80" i="30"/>
  <c r="AQ80" i="30"/>
  <c r="AI80" i="30"/>
  <c r="AA80" i="30"/>
  <c r="S80" i="30"/>
  <c r="AX80" i="30"/>
  <c r="AP80" i="30"/>
  <c r="AH80" i="30"/>
  <c r="Z80" i="30"/>
  <c r="R80" i="30"/>
  <c r="AW80" i="30"/>
  <c r="AO80" i="30"/>
  <c r="AG80" i="30"/>
  <c r="Y80" i="30"/>
  <c r="Q80" i="30"/>
  <c r="AV80" i="30"/>
  <c r="AN80" i="30"/>
  <c r="AF80" i="30"/>
  <c r="X80" i="30"/>
  <c r="P80" i="30"/>
  <c r="BC80" i="30"/>
  <c r="AU80" i="30"/>
  <c r="AM80" i="30"/>
  <c r="AE80" i="30"/>
  <c r="W80" i="30"/>
  <c r="BC81" i="30" l="1"/>
  <c r="AU81" i="30"/>
  <c r="AM81" i="30"/>
  <c r="AE81" i="30"/>
  <c r="W81" i="30"/>
  <c r="BB81" i="30"/>
  <c r="AT81" i="30"/>
  <c r="AL81" i="30"/>
  <c r="AD81" i="30"/>
  <c r="V81" i="30"/>
  <c r="BA81" i="30"/>
  <c r="AS81" i="30"/>
  <c r="AK81" i="30"/>
  <c r="AC81" i="30"/>
  <c r="U81" i="30"/>
  <c r="AZ81" i="30"/>
  <c r="AR81" i="30"/>
  <c r="AJ81" i="30"/>
  <c r="AB81" i="30"/>
  <c r="T81" i="30"/>
  <c r="AY81" i="30"/>
  <c r="AQ81" i="30"/>
  <c r="AI81" i="30"/>
  <c r="AA81" i="30"/>
  <c r="S81" i="30"/>
  <c r="AX81" i="30"/>
  <c r="AP81" i="30"/>
  <c r="AH81" i="30"/>
  <c r="Z81" i="30"/>
  <c r="R81" i="30"/>
  <c r="AW81" i="30"/>
  <c r="AO81" i="30"/>
  <c r="AG81" i="30"/>
  <c r="Y81" i="30"/>
  <c r="Q81" i="30"/>
  <c r="AF81" i="30"/>
  <c r="X81" i="30"/>
  <c r="P81" i="30"/>
  <c r="AV81" i="30"/>
  <c r="AN81" i="30"/>
  <c r="I82" i="30"/>
  <c r="H82" i="30"/>
  <c r="G82" i="30"/>
  <c r="OU94" i="25"/>
  <c r="OT94" i="25"/>
  <c r="OX93" i="25"/>
  <c r="C83" i="30" s="1"/>
  <c r="OW93" i="25"/>
  <c r="D83" i="30" s="1"/>
  <c r="OV93" i="25"/>
  <c r="E83" i="30" s="1"/>
  <c r="F83" i="30"/>
  <c r="I83" i="30" l="1"/>
  <c r="H83" i="30"/>
  <c r="G83" i="30"/>
  <c r="OV94" i="25"/>
  <c r="E84" i="30" s="1"/>
  <c r="OU95" i="25"/>
  <c r="OT95" i="25"/>
  <c r="OX94" i="25"/>
  <c r="C84" i="30" s="1"/>
  <c r="OW94" i="25"/>
  <c r="D84" i="30" s="1"/>
  <c r="F84" i="30"/>
  <c r="AV82" i="30"/>
  <c r="AN82" i="30"/>
  <c r="AF82" i="30"/>
  <c r="X82" i="30"/>
  <c r="P82" i="30"/>
  <c r="BC82" i="30"/>
  <c r="AU82" i="30"/>
  <c r="AM82" i="30"/>
  <c r="AE82" i="30"/>
  <c r="W82" i="30"/>
  <c r="BB82" i="30"/>
  <c r="AT82" i="30"/>
  <c r="AL82" i="30"/>
  <c r="AD82" i="30"/>
  <c r="V82" i="30"/>
  <c r="BA82" i="30"/>
  <c r="AS82" i="30"/>
  <c r="AK82" i="30"/>
  <c r="AC82" i="30"/>
  <c r="U82" i="30"/>
  <c r="AZ82" i="30"/>
  <c r="AR82" i="30"/>
  <c r="AJ82" i="30"/>
  <c r="AB82" i="30"/>
  <c r="T82" i="30"/>
  <c r="AY82" i="30"/>
  <c r="AQ82" i="30"/>
  <c r="AI82" i="30"/>
  <c r="AA82" i="30"/>
  <c r="S82" i="30"/>
  <c r="AX82" i="30"/>
  <c r="AP82" i="30"/>
  <c r="AH82" i="30"/>
  <c r="Z82" i="30"/>
  <c r="R82" i="30"/>
  <c r="AW82" i="30"/>
  <c r="AO82" i="30"/>
  <c r="AG82" i="30"/>
  <c r="Y82" i="30"/>
  <c r="Q82" i="30"/>
  <c r="OW95" i="25" l="1"/>
  <c r="D85" i="30" s="1"/>
  <c r="OV95" i="25"/>
  <c r="E85" i="30" s="1"/>
  <c r="OU96" i="25"/>
  <c r="OT96" i="25"/>
  <c r="OX95" i="25"/>
  <c r="C85" i="30" s="1"/>
  <c r="F85" i="30"/>
  <c r="I84" i="30"/>
  <c r="H84" i="30"/>
  <c r="G84" i="30"/>
  <c r="AW83" i="30"/>
  <c r="AO83" i="30"/>
  <c r="AG83" i="30"/>
  <c r="Y83" i="30"/>
  <c r="Q83" i="30"/>
  <c r="AV83" i="30"/>
  <c r="AN83" i="30"/>
  <c r="AF83" i="30"/>
  <c r="X83" i="30"/>
  <c r="P83" i="30"/>
  <c r="BC83" i="30"/>
  <c r="AU83" i="30"/>
  <c r="AM83" i="30"/>
  <c r="AE83" i="30"/>
  <c r="W83" i="30"/>
  <c r="BB83" i="30"/>
  <c r="AT83" i="30"/>
  <c r="AL83" i="30"/>
  <c r="AD83" i="30"/>
  <c r="V83" i="30"/>
  <c r="BA83" i="30"/>
  <c r="AS83" i="30"/>
  <c r="AK83" i="30"/>
  <c r="AC83" i="30"/>
  <c r="U83" i="30"/>
  <c r="AZ83" i="30"/>
  <c r="AR83" i="30"/>
  <c r="AJ83" i="30"/>
  <c r="AB83" i="30"/>
  <c r="T83" i="30"/>
  <c r="AY83" i="30"/>
  <c r="AQ83" i="30"/>
  <c r="AI83" i="30"/>
  <c r="AA83" i="30"/>
  <c r="S83" i="30"/>
  <c r="AX83" i="30"/>
  <c r="AP83" i="30"/>
  <c r="AH83" i="30"/>
  <c r="Z83" i="30"/>
  <c r="R83" i="30"/>
  <c r="D12" i="6"/>
  <c r="AX84" i="30" l="1"/>
  <c r="AP84" i="30"/>
  <c r="AH84" i="30"/>
  <c r="Z84" i="30"/>
  <c r="R84" i="30"/>
  <c r="AW84" i="30"/>
  <c r="AO84" i="30"/>
  <c r="AG84" i="30"/>
  <c r="Y84" i="30"/>
  <c r="Q84" i="30"/>
  <c r="AV84" i="30"/>
  <c r="AN84" i="30"/>
  <c r="AF84" i="30"/>
  <c r="X84" i="30"/>
  <c r="P84" i="30"/>
  <c r="BC84" i="30"/>
  <c r="AU84" i="30"/>
  <c r="AM84" i="30"/>
  <c r="AE84" i="30"/>
  <c r="W84" i="30"/>
  <c r="BB84" i="30"/>
  <c r="AT84" i="30"/>
  <c r="AL84" i="30"/>
  <c r="AD84" i="30"/>
  <c r="V84" i="30"/>
  <c r="BA84" i="30"/>
  <c r="AS84" i="30"/>
  <c r="AK84" i="30"/>
  <c r="AC84" i="30"/>
  <c r="U84" i="30"/>
  <c r="AZ84" i="30"/>
  <c r="AR84" i="30"/>
  <c r="AJ84" i="30"/>
  <c r="AB84" i="30"/>
  <c r="T84" i="30"/>
  <c r="S84" i="30"/>
  <c r="AY84" i="30"/>
  <c r="AQ84" i="30"/>
  <c r="AI84" i="30"/>
  <c r="AA84" i="30"/>
  <c r="OX96" i="25"/>
  <c r="C86" i="30" s="1"/>
  <c r="OW96" i="25"/>
  <c r="D86" i="30" s="1"/>
  <c r="OV96" i="25"/>
  <c r="E86" i="30" s="1"/>
  <c r="OU97" i="25"/>
  <c r="OT97" i="25"/>
  <c r="F86" i="30"/>
  <c r="C12" i="6"/>
  <c r="I85" i="30"/>
  <c r="H85" i="30"/>
  <c r="G85" i="30"/>
  <c r="AY85" i="30" l="1"/>
  <c r="AQ85" i="30"/>
  <c r="AI85" i="30"/>
  <c r="AA85" i="30"/>
  <c r="S85" i="30"/>
  <c r="AX85" i="30"/>
  <c r="AP85" i="30"/>
  <c r="AH85" i="30"/>
  <c r="Z85" i="30"/>
  <c r="R85" i="30"/>
  <c r="AW85" i="30"/>
  <c r="AO85" i="30"/>
  <c r="AG85" i="30"/>
  <c r="Y85" i="30"/>
  <c r="Q85" i="30"/>
  <c r="AV85" i="30"/>
  <c r="AN85" i="30"/>
  <c r="AF85" i="30"/>
  <c r="X85" i="30"/>
  <c r="P85" i="30"/>
  <c r="BC85" i="30"/>
  <c r="AU85" i="30"/>
  <c r="AM85" i="30"/>
  <c r="AE85" i="30"/>
  <c r="W85" i="30"/>
  <c r="BB85" i="30"/>
  <c r="AT85" i="30"/>
  <c r="AL85" i="30"/>
  <c r="AD85" i="30"/>
  <c r="V85" i="30"/>
  <c r="BA85" i="30"/>
  <c r="AS85" i="30"/>
  <c r="AK85" i="30"/>
  <c r="AC85" i="30"/>
  <c r="U85" i="30"/>
  <c r="AJ85" i="30"/>
  <c r="AB85" i="30"/>
  <c r="T85" i="30"/>
  <c r="AZ85" i="30"/>
  <c r="AR85" i="30"/>
  <c r="OX97" i="25"/>
  <c r="C87" i="30" s="1"/>
  <c r="OW97" i="25"/>
  <c r="D87" i="30" s="1"/>
  <c r="OV97" i="25"/>
  <c r="E87" i="30" s="1"/>
  <c r="OU98" i="25"/>
  <c r="OT98" i="25"/>
  <c r="F87" i="30"/>
  <c r="I86" i="30"/>
  <c r="H86" i="30"/>
  <c r="G86" i="30"/>
  <c r="AZ86" i="30" l="1"/>
  <c r="AR86" i="30"/>
  <c r="AJ86" i="30"/>
  <c r="AB86" i="30"/>
  <c r="T86" i="30"/>
  <c r="AY86" i="30"/>
  <c r="AQ86" i="30"/>
  <c r="AI86" i="30"/>
  <c r="AA86" i="30"/>
  <c r="S86" i="30"/>
  <c r="AX86" i="30"/>
  <c r="AP86" i="30"/>
  <c r="AH86" i="30"/>
  <c r="Z86" i="30"/>
  <c r="R86" i="30"/>
  <c r="AW86" i="30"/>
  <c r="AO86" i="30"/>
  <c r="AG86" i="30"/>
  <c r="Y86" i="30"/>
  <c r="Q86" i="30"/>
  <c r="AV86" i="30"/>
  <c r="AN86" i="30"/>
  <c r="AF86" i="30"/>
  <c r="X86" i="30"/>
  <c r="P86" i="30"/>
  <c r="BC86" i="30"/>
  <c r="AU86" i="30"/>
  <c r="AM86" i="30"/>
  <c r="AE86" i="30"/>
  <c r="W86" i="30"/>
  <c r="BB86" i="30"/>
  <c r="AT86" i="30"/>
  <c r="AL86" i="30"/>
  <c r="AD86" i="30"/>
  <c r="V86" i="30"/>
  <c r="BA86" i="30"/>
  <c r="AS86" i="30"/>
  <c r="AK86" i="30"/>
  <c r="AC86" i="30"/>
  <c r="U86" i="30"/>
  <c r="OX98" i="25"/>
  <c r="C88" i="30" s="1"/>
  <c r="OW98" i="25"/>
  <c r="D88" i="30" s="1"/>
  <c r="OV98" i="25"/>
  <c r="E88" i="30" s="1"/>
  <c r="OU99" i="25"/>
  <c r="OT99" i="25"/>
  <c r="F88" i="30"/>
  <c r="G87" i="30"/>
  <c r="I87" i="30"/>
  <c r="H87" i="30"/>
  <c r="BA87" i="30" l="1"/>
  <c r="AS87" i="30"/>
  <c r="AK87" i="30"/>
  <c r="AC87" i="30"/>
  <c r="U87" i="30"/>
  <c r="AZ87" i="30"/>
  <c r="AR87" i="30"/>
  <c r="AJ87" i="30"/>
  <c r="AB87" i="30"/>
  <c r="T87" i="30"/>
  <c r="AY87" i="30"/>
  <c r="AQ87" i="30"/>
  <c r="AI87" i="30"/>
  <c r="AA87" i="30"/>
  <c r="S87" i="30"/>
  <c r="AX87" i="30"/>
  <c r="AP87" i="30"/>
  <c r="AH87" i="30"/>
  <c r="Z87" i="30"/>
  <c r="R87" i="30"/>
  <c r="AW87" i="30"/>
  <c r="AO87" i="30"/>
  <c r="AG87" i="30"/>
  <c r="Y87" i="30"/>
  <c r="Q87" i="30"/>
  <c r="AV87" i="30"/>
  <c r="AN87" i="30"/>
  <c r="AF87" i="30"/>
  <c r="X87" i="30"/>
  <c r="P87" i="30"/>
  <c r="BC87" i="30"/>
  <c r="AU87" i="30"/>
  <c r="AM87" i="30"/>
  <c r="AE87" i="30"/>
  <c r="W87" i="30"/>
  <c r="BB87" i="30"/>
  <c r="AT87" i="30"/>
  <c r="AL87" i="30"/>
  <c r="AD87" i="30"/>
  <c r="V87" i="30"/>
  <c r="OT100" i="25"/>
  <c r="OX99" i="25"/>
  <c r="C89" i="30" s="1"/>
  <c r="OW99" i="25"/>
  <c r="D89" i="30" s="1"/>
  <c r="OV99" i="25"/>
  <c r="E89" i="30" s="1"/>
  <c r="OU100" i="25"/>
  <c r="F89" i="30"/>
  <c r="H88" i="30"/>
  <c r="G88" i="30"/>
  <c r="I88" i="30"/>
  <c r="I89" i="30" l="1"/>
  <c r="H89" i="30"/>
  <c r="G89" i="30"/>
  <c r="BB88" i="30"/>
  <c r="AT88" i="30"/>
  <c r="AL88" i="30"/>
  <c r="AD88" i="30"/>
  <c r="V88" i="30"/>
  <c r="BA88" i="30"/>
  <c r="AS88" i="30"/>
  <c r="AK88" i="30"/>
  <c r="AC88" i="30"/>
  <c r="U88" i="30"/>
  <c r="AZ88" i="30"/>
  <c r="AR88" i="30"/>
  <c r="AJ88" i="30"/>
  <c r="AB88" i="30"/>
  <c r="T88" i="30"/>
  <c r="AY88" i="30"/>
  <c r="AQ88" i="30"/>
  <c r="AI88" i="30"/>
  <c r="AA88" i="30"/>
  <c r="S88" i="30"/>
  <c r="AX88" i="30"/>
  <c r="AP88" i="30"/>
  <c r="AH88" i="30"/>
  <c r="Z88" i="30"/>
  <c r="R88" i="30"/>
  <c r="AW88" i="30"/>
  <c r="AO88" i="30"/>
  <c r="AG88" i="30"/>
  <c r="Y88" i="30"/>
  <c r="Q88" i="30"/>
  <c r="AV88" i="30"/>
  <c r="AN88" i="30"/>
  <c r="AF88" i="30"/>
  <c r="X88" i="30"/>
  <c r="P88" i="30"/>
  <c r="W88" i="30"/>
  <c r="BC88" i="30"/>
  <c r="AU88" i="30"/>
  <c r="AM88" i="30"/>
  <c r="AE88" i="30"/>
  <c r="OU101" i="25"/>
  <c r="OT101" i="25"/>
  <c r="OX100" i="25"/>
  <c r="C90" i="30" s="1"/>
  <c r="OW100" i="25"/>
  <c r="D90" i="30" s="1"/>
  <c r="OV100" i="25"/>
  <c r="E90" i="30" s="1"/>
  <c r="F90" i="30"/>
  <c r="I90" i="30" l="1"/>
  <c r="H90" i="30"/>
  <c r="G90" i="30"/>
  <c r="OU102" i="25"/>
  <c r="OT102" i="25"/>
  <c r="OX101" i="25"/>
  <c r="C91" i="30" s="1"/>
  <c r="OW101" i="25"/>
  <c r="D91" i="30" s="1"/>
  <c r="OV101" i="25"/>
  <c r="E91" i="30" s="1"/>
  <c r="F91" i="30"/>
  <c r="BC89" i="30"/>
  <c r="AU89" i="30"/>
  <c r="AM89" i="30"/>
  <c r="AE89" i="30"/>
  <c r="W89" i="30"/>
  <c r="BB89" i="30"/>
  <c r="AT89" i="30"/>
  <c r="AL89" i="30"/>
  <c r="AD89" i="30"/>
  <c r="V89" i="30"/>
  <c r="BA89" i="30"/>
  <c r="AS89" i="30"/>
  <c r="AK89" i="30"/>
  <c r="AC89" i="30"/>
  <c r="U89" i="30"/>
  <c r="AZ89" i="30"/>
  <c r="AR89" i="30"/>
  <c r="AJ89" i="30"/>
  <c r="AB89" i="30"/>
  <c r="T89" i="30"/>
  <c r="AY89" i="30"/>
  <c r="AQ89" i="30"/>
  <c r="AI89" i="30"/>
  <c r="AA89" i="30"/>
  <c r="S89" i="30"/>
  <c r="AX89" i="30"/>
  <c r="AP89" i="30"/>
  <c r="AH89" i="30"/>
  <c r="Z89" i="30"/>
  <c r="R89" i="30"/>
  <c r="AW89" i="30"/>
  <c r="AO89" i="30"/>
  <c r="AG89" i="30"/>
  <c r="Y89" i="30"/>
  <c r="Q89" i="30"/>
  <c r="AN89" i="30"/>
  <c r="AF89" i="30"/>
  <c r="X89" i="30"/>
  <c r="P89" i="30"/>
  <c r="AV89" i="30"/>
  <c r="I91" i="30" l="1"/>
  <c r="H91" i="30"/>
  <c r="G91" i="30"/>
  <c r="OV102" i="25"/>
  <c r="E92" i="30" s="1"/>
  <c r="OU103" i="25"/>
  <c r="OT103" i="25"/>
  <c r="OX102" i="25"/>
  <c r="C92" i="30" s="1"/>
  <c r="OW102" i="25"/>
  <c r="D92" i="30" s="1"/>
  <c r="F92" i="30"/>
  <c r="AV90" i="30"/>
  <c r="AN90" i="30"/>
  <c r="AF90" i="30"/>
  <c r="X90" i="30"/>
  <c r="P90" i="30"/>
  <c r="BC90" i="30"/>
  <c r="AU90" i="30"/>
  <c r="AM90" i="30"/>
  <c r="AE90" i="30"/>
  <c r="W90" i="30"/>
  <c r="BB90" i="30"/>
  <c r="AT90" i="30"/>
  <c r="AL90" i="30"/>
  <c r="AD90" i="30"/>
  <c r="V90" i="30"/>
  <c r="BA90" i="30"/>
  <c r="AS90" i="30"/>
  <c r="AK90" i="30"/>
  <c r="AC90" i="30"/>
  <c r="U90" i="30"/>
  <c r="AZ90" i="30"/>
  <c r="AR90" i="30"/>
  <c r="AJ90" i="30"/>
  <c r="AB90" i="30"/>
  <c r="T90" i="30"/>
  <c r="AY90" i="30"/>
  <c r="AQ90" i="30"/>
  <c r="AI90" i="30"/>
  <c r="AA90" i="30"/>
  <c r="S90" i="30"/>
  <c r="AX90" i="30"/>
  <c r="AP90" i="30"/>
  <c r="AH90" i="30"/>
  <c r="Z90" i="30"/>
  <c r="R90" i="30"/>
  <c r="AW90" i="30"/>
  <c r="AO90" i="30"/>
  <c r="AG90" i="30"/>
  <c r="Y90" i="30"/>
  <c r="Q90" i="30"/>
  <c r="OW103" i="25" l="1"/>
  <c r="D93" i="30" s="1"/>
  <c r="OV103" i="25"/>
  <c r="E93" i="30" s="1"/>
  <c r="OU104" i="25"/>
  <c r="OT104" i="25"/>
  <c r="OX103" i="25"/>
  <c r="C93" i="30" s="1"/>
  <c r="F93" i="30"/>
  <c r="I92" i="30"/>
  <c r="H92" i="30"/>
  <c r="G92" i="30"/>
  <c r="AW91" i="30"/>
  <c r="AO91" i="30"/>
  <c r="AG91" i="30"/>
  <c r="Y91" i="30"/>
  <c r="Q91" i="30"/>
  <c r="AV91" i="30"/>
  <c r="AN91" i="30"/>
  <c r="AF91" i="30"/>
  <c r="X91" i="30"/>
  <c r="P91" i="30"/>
  <c r="BC91" i="30"/>
  <c r="AU91" i="30"/>
  <c r="AM91" i="30"/>
  <c r="AE91" i="30"/>
  <c r="W91" i="30"/>
  <c r="BB91" i="30"/>
  <c r="AT91" i="30"/>
  <c r="AL91" i="30"/>
  <c r="AD91" i="30"/>
  <c r="V91" i="30"/>
  <c r="BA91" i="30"/>
  <c r="AS91" i="30"/>
  <c r="AK91" i="30"/>
  <c r="AC91" i="30"/>
  <c r="U91" i="30"/>
  <c r="AZ91" i="30"/>
  <c r="AR91" i="30"/>
  <c r="AJ91" i="30"/>
  <c r="AB91" i="30"/>
  <c r="T91" i="30"/>
  <c r="AY91" i="30"/>
  <c r="AQ91" i="30"/>
  <c r="AI91" i="30"/>
  <c r="AA91" i="30"/>
  <c r="S91" i="30"/>
  <c r="AX91" i="30"/>
  <c r="AP91" i="30"/>
  <c r="AH91" i="30"/>
  <c r="Z91" i="30"/>
  <c r="R91" i="30"/>
  <c r="AX92" i="30" l="1"/>
  <c r="AP92" i="30"/>
  <c r="AH92" i="30"/>
  <c r="Z92" i="30"/>
  <c r="R92" i="30"/>
  <c r="AW92" i="30"/>
  <c r="AO92" i="30"/>
  <c r="AG92" i="30"/>
  <c r="Y92" i="30"/>
  <c r="Q92" i="30"/>
  <c r="AV92" i="30"/>
  <c r="AN92" i="30"/>
  <c r="AF92" i="30"/>
  <c r="X92" i="30"/>
  <c r="P92" i="30"/>
  <c r="BC92" i="30"/>
  <c r="AU92" i="30"/>
  <c r="AM92" i="30"/>
  <c r="AE92" i="30"/>
  <c r="W92" i="30"/>
  <c r="BB92" i="30"/>
  <c r="AT92" i="30"/>
  <c r="AL92" i="30"/>
  <c r="AD92" i="30"/>
  <c r="V92" i="30"/>
  <c r="BA92" i="30"/>
  <c r="AS92" i="30"/>
  <c r="AK92" i="30"/>
  <c r="AC92" i="30"/>
  <c r="U92" i="30"/>
  <c r="AZ92" i="30"/>
  <c r="AR92" i="30"/>
  <c r="AJ92" i="30"/>
  <c r="AB92" i="30"/>
  <c r="T92" i="30"/>
  <c r="AA92" i="30"/>
  <c r="S92" i="30"/>
  <c r="AY92" i="30"/>
  <c r="AQ92" i="30"/>
  <c r="AI92" i="30"/>
  <c r="OX104" i="25"/>
  <c r="C94" i="30" s="1"/>
  <c r="OW104" i="25"/>
  <c r="D94" i="30" s="1"/>
  <c r="OV104" i="25"/>
  <c r="E94" i="30" s="1"/>
  <c r="OU105" i="25"/>
  <c r="OT105" i="25"/>
  <c r="F94" i="30"/>
  <c r="I93" i="30"/>
  <c r="H93" i="30"/>
  <c r="G93" i="30"/>
  <c r="BC93" i="30" l="1"/>
  <c r="BA93" i="30"/>
  <c r="AZ93" i="30"/>
  <c r="AY93" i="30"/>
  <c r="AQ93" i="30"/>
  <c r="AI93" i="30"/>
  <c r="AA93" i="30"/>
  <c r="S93" i="30"/>
  <c r="AX93" i="30"/>
  <c r="AP93" i="30"/>
  <c r="AH93" i="30"/>
  <c r="Z93" i="30"/>
  <c r="R93" i="30"/>
  <c r="AW93" i="30"/>
  <c r="AO93" i="30"/>
  <c r="AG93" i="30"/>
  <c r="Y93" i="30"/>
  <c r="Q93" i="30"/>
  <c r="AV93" i="30"/>
  <c r="AN93" i="30"/>
  <c r="AF93" i="30"/>
  <c r="X93" i="30"/>
  <c r="P93" i="30"/>
  <c r="AU93" i="30"/>
  <c r="AM93" i="30"/>
  <c r="AE93" i="30"/>
  <c r="W93" i="30"/>
  <c r="AT93" i="30"/>
  <c r="AL93" i="30"/>
  <c r="AD93" i="30"/>
  <c r="V93" i="30"/>
  <c r="AS93" i="30"/>
  <c r="AK93" i="30"/>
  <c r="AC93" i="30"/>
  <c r="U93" i="30"/>
  <c r="AR93" i="30"/>
  <c r="AJ93" i="30"/>
  <c r="AB93" i="30"/>
  <c r="T93" i="30"/>
  <c r="BB93" i="30"/>
  <c r="OX105" i="25"/>
  <c r="C95" i="30" s="1"/>
  <c r="OW105" i="25"/>
  <c r="D95" i="30" s="1"/>
  <c r="OV105" i="25"/>
  <c r="E95" i="30" s="1"/>
  <c r="OU106" i="25"/>
  <c r="OT106" i="25"/>
  <c r="F95" i="30"/>
  <c r="H94" i="30"/>
  <c r="G94" i="30"/>
  <c r="I94" i="30"/>
  <c r="OX106" i="25" l="1"/>
  <c r="C96" i="30" s="1"/>
  <c r="OW106" i="25"/>
  <c r="D96" i="30" s="1"/>
  <c r="OV106" i="25"/>
  <c r="E96" i="30" s="1"/>
  <c r="OU107" i="25"/>
  <c r="OT107" i="25"/>
  <c r="F96" i="30"/>
  <c r="I95" i="30"/>
  <c r="H95" i="30"/>
  <c r="G95" i="30"/>
  <c r="AW94" i="30"/>
  <c r="AO94" i="30"/>
  <c r="AG94" i="30"/>
  <c r="Y94" i="30"/>
  <c r="Q94" i="30"/>
  <c r="AV94" i="30"/>
  <c r="AN94" i="30"/>
  <c r="AF94" i="30"/>
  <c r="X94" i="30"/>
  <c r="P94" i="30"/>
  <c r="BB94" i="30"/>
  <c r="AT94" i="30"/>
  <c r="AL94" i="30"/>
  <c r="AD94" i="30"/>
  <c r="V94" i="30"/>
  <c r="BA94" i="30"/>
  <c r="AS94" i="30"/>
  <c r="AK94" i="30"/>
  <c r="AC94" i="30"/>
  <c r="U94" i="30"/>
  <c r="AZ94" i="30"/>
  <c r="AR94" i="30"/>
  <c r="AJ94" i="30"/>
  <c r="AB94" i="30"/>
  <c r="T94" i="30"/>
  <c r="AY94" i="30"/>
  <c r="AQ94" i="30"/>
  <c r="AI94" i="30"/>
  <c r="AA94" i="30"/>
  <c r="S94" i="30"/>
  <c r="AH94" i="30"/>
  <c r="AE94" i="30"/>
  <c r="Z94" i="30"/>
  <c r="BC94" i="30"/>
  <c r="W94" i="30"/>
  <c r="AX94" i="30"/>
  <c r="R94" i="30"/>
  <c r="AU94" i="30"/>
  <c r="AP94" i="30"/>
  <c r="AM94" i="30"/>
  <c r="AX95" i="30" l="1"/>
  <c r="AP95" i="30"/>
  <c r="AH95" i="30"/>
  <c r="Z95" i="30"/>
  <c r="R95" i="30"/>
  <c r="AW95" i="30"/>
  <c r="AO95" i="30"/>
  <c r="AG95" i="30"/>
  <c r="Y95" i="30"/>
  <c r="Q95" i="30"/>
  <c r="BC95" i="30"/>
  <c r="AU95" i="30"/>
  <c r="AM95" i="30"/>
  <c r="AE95" i="30"/>
  <c r="W95" i="30"/>
  <c r="BB95" i="30"/>
  <c r="AT95" i="30"/>
  <c r="AL95" i="30"/>
  <c r="AD95" i="30"/>
  <c r="V95" i="30"/>
  <c r="BA95" i="30"/>
  <c r="AS95" i="30"/>
  <c r="AK95" i="30"/>
  <c r="AC95" i="30"/>
  <c r="U95" i="30"/>
  <c r="AZ95" i="30"/>
  <c r="AR95" i="30"/>
  <c r="AJ95" i="30"/>
  <c r="AB95" i="30"/>
  <c r="T95" i="30"/>
  <c r="AY95" i="30"/>
  <c r="S95" i="30"/>
  <c r="AV95" i="30"/>
  <c r="P95" i="30"/>
  <c r="AQ95" i="30"/>
  <c r="AN95" i="30"/>
  <c r="AI95" i="30"/>
  <c r="AF95" i="30"/>
  <c r="AA95" i="30"/>
  <c r="X95" i="30"/>
  <c r="OT108" i="25"/>
  <c r="OX107" i="25"/>
  <c r="C97" i="30" s="1"/>
  <c r="OW107" i="25"/>
  <c r="D97" i="30" s="1"/>
  <c r="OV107" i="25"/>
  <c r="E97" i="30" s="1"/>
  <c r="OU108" i="25"/>
  <c r="F97" i="30"/>
  <c r="I96" i="30"/>
  <c r="H96" i="30"/>
  <c r="G96" i="30"/>
  <c r="AY96" i="30" l="1"/>
  <c r="AQ96" i="30"/>
  <c r="AI96" i="30"/>
  <c r="AA96" i="30"/>
  <c r="S96" i="30"/>
  <c r="AX96" i="30"/>
  <c r="AP96" i="30"/>
  <c r="AH96" i="30"/>
  <c r="Z96" i="30"/>
  <c r="R96" i="30"/>
  <c r="AV96" i="30"/>
  <c r="AN96" i="30"/>
  <c r="AF96" i="30"/>
  <c r="X96" i="30"/>
  <c r="P96" i="30"/>
  <c r="BC96" i="30"/>
  <c r="AU96" i="30"/>
  <c r="AM96" i="30"/>
  <c r="AE96" i="30"/>
  <c r="W96" i="30"/>
  <c r="BB96" i="30"/>
  <c r="AT96" i="30"/>
  <c r="AL96" i="30"/>
  <c r="AD96" i="30"/>
  <c r="V96" i="30"/>
  <c r="BA96" i="30"/>
  <c r="AS96" i="30"/>
  <c r="AK96" i="30"/>
  <c r="AC96" i="30"/>
  <c r="U96" i="30"/>
  <c r="AJ96" i="30"/>
  <c r="AG96" i="30"/>
  <c r="AB96" i="30"/>
  <c r="Y96" i="30"/>
  <c r="AZ96" i="30"/>
  <c r="T96" i="30"/>
  <c r="AW96" i="30"/>
  <c r="Q96" i="30"/>
  <c r="AR96" i="30"/>
  <c r="AO96" i="30"/>
  <c r="I97" i="30"/>
  <c r="H97" i="30"/>
  <c r="G97" i="30"/>
  <c r="OU109" i="25"/>
  <c r="OT109" i="25"/>
  <c r="OX108" i="25"/>
  <c r="C98" i="30" s="1"/>
  <c r="OW108" i="25"/>
  <c r="D98" i="30" s="1"/>
  <c r="OV108" i="25"/>
  <c r="E98" i="30" s="1"/>
  <c r="F98" i="30"/>
  <c r="G98" i="30" l="1"/>
  <c r="I98" i="30"/>
  <c r="H98" i="30"/>
  <c r="AZ97" i="30"/>
  <c r="AR97" i="30"/>
  <c r="AJ97" i="30"/>
  <c r="AB97" i="30"/>
  <c r="T97" i="30"/>
  <c r="AY97" i="30"/>
  <c r="AQ97" i="30"/>
  <c r="AI97" i="30"/>
  <c r="AA97" i="30"/>
  <c r="S97" i="30"/>
  <c r="AW97" i="30"/>
  <c r="AO97" i="30"/>
  <c r="AG97" i="30"/>
  <c r="Y97" i="30"/>
  <c r="Q97" i="30"/>
  <c r="AV97" i="30"/>
  <c r="AN97" i="30"/>
  <c r="AF97" i="30"/>
  <c r="X97" i="30"/>
  <c r="P97" i="30"/>
  <c r="BC97" i="30"/>
  <c r="AU97" i="30"/>
  <c r="AM97" i="30"/>
  <c r="AE97" i="30"/>
  <c r="W97" i="30"/>
  <c r="BB97" i="30"/>
  <c r="AT97" i="30"/>
  <c r="AL97" i="30"/>
  <c r="AD97" i="30"/>
  <c r="V97" i="30"/>
  <c r="BA97" i="30"/>
  <c r="U97" i="30"/>
  <c r="AX97" i="30"/>
  <c r="R97" i="30"/>
  <c r="AS97" i="30"/>
  <c r="AP97" i="30"/>
  <c r="AK97" i="30"/>
  <c r="AH97" i="30"/>
  <c r="AC97" i="30"/>
  <c r="Z97" i="30"/>
  <c r="OU110" i="25"/>
  <c r="OT110" i="25"/>
  <c r="OX109" i="25"/>
  <c r="C99" i="30" s="1"/>
  <c r="OW109" i="25"/>
  <c r="D99" i="30" s="1"/>
  <c r="OV109" i="25"/>
  <c r="E99" i="30" s="1"/>
  <c r="F99" i="30"/>
  <c r="OV110" i="25" l="1"/>
  <c r="E100" i="30" s="1"/>
  <c r="OU111" i="25"/>
  <c r="OT111" i="25"/>
  <c r="OX110" i="25"/>
  <c r="C100" i="30" s="1"/>
  <c r="OW110" i="25"/>
  <c r="D100" i="30" s="1"/>
  <c r="F100" i="30"/>
  <c r="H99" i="30"/>
  <c r="G99" i="30"/>
  <c r="I99" i="30"/>
  <c r="BA98" i="30"/>
  <c r="AS98" i="30"/>
  <c r="AK98" i="30"/>
  <c r="AC98" i="30"/>
  <c r="U98" i="30"/>
  <c r="AZ98" i="30"/>
  <c r="AR98" i="30"/>
  <c r="AJ98" i="30"/>
  <c r="AB98" i="30"/>
  <c r="T98" i="30"/>
  <c r="AX98" i="30"/>
  <c r="AP98" i="30"/>
  <c r="AH98" i="30"/>
  <c r="Z98" i="30"/>
  <c r="R98" i="30"/>
  <c r="AW98" i="30"/>
  <c r="AO98" i="30"/>
  <c r="AG98" i="30"/>
  <c r="Y98" i="30"/>
  <c r="Q98" i="30"/>
  <c r="AV98" i="30"/>
  <c r="AN98" i="30"/>
  <c r="AF98" i="30"/>
  <c r="X98" i="30"/>
  <c r="P98" i="30"/>
  <c r="BC98" i="30"/>
  <c r="AU98" i="30"/>
  <c r="AM98" i="30"/>
  <c r="AE98" i="30"/>
  <c r="W98" i="30"/>
  <c r="AL98" i="30"/>
  <c r="AI98" i="30"/>
  <c r="AD98" i="30"/>
  <c r="AA98" i="30"/>
  <c r="BB98" i="30"/>
  <c r="V98" i="30"/>
  <c r="AY98" i="30"/>
  <c r="S98" i="30"/>
  <c r="AT98" i="30"/>
  <c r="AQ98" i="30"/>
  <c r="OW111" i="25" l="1"/>
  <c r="D101" i="30" s="1"/>
  <c r="OV111" i="25"/>
  <c r="E101" i="30" s="1"/>
  <c r="OU112" i="25"/>
  <c r="OT112" i="25"/>
  <c r="OX111" i="25"/>
  <c r="C101" i="30" s="1"/>
  <c r="F101" i="30"/>
  <c r="BB99" i="30"/>
  <c r="AT99" i="30"/>
  <c r="AL99" i="30"/>
  <c r="AD99" i="30"/>
  <c r="V99" i="30"/>
  <c r="BA99" i="30"/>
  <c r="AS99" i="30"/>
  <c r="AK99" i="30"/>
  <c r="AC99" i="30"/>
  <c r="U99" i="30"/>
  <c r="AY99" i="30"/>
  <c r="AQ99" i="30"/>
  <c r="AI99" i="30"/>
  <c r="AA99" i="30"/>
  <c r="S99" i="30"/>
  <c r="AX99" i="30"/>
  <c r="AP99" i="30"/>
  <c r="AH99" i="30"/>
  <c r="Z99" i="30"/>
  <c r="R99" i="30"/>
  <c r="AW99" i="30"/>
  <c r="AO99" i="30"/>
  <c r="AG99" i="30"/>
  <c r="Y99" i="30"/>
  <c r="Q99" i="30"/>
  <c r="AV99" i="30"/>
  <c r="AN99" i="30"/>
  <c r="AF99" i="30"/>
  <c r="X99" i="30"/>
  <c r="P99" i="30"/>
  <c r="BC99" i="30"/>
  <c r="W99" i="30"/>
  <c r="AZ99" i="30"/>
  <c r="T99" i="30"/>
  <c r="AU99" i="30"/>
  <c r="AR99" i="30"/>
  <c r="AM99" i="30"/>
  <c r="AJ99" i="30"/>
  <c r="AE99" i="30"/>
  <c r="AB99" i="30"/>
  <c r="I100" i="30"/>
  <c r="H100" i="30"/>
  <c r="G100" i="30"/>
  <c r="BC100" i="30" l="1"/>
  <c r="AU100" i="30"/>
  <c r="AM100" i="30"/>
  <c r="AE100" i="30"/>
  <c r="W100" i="30"/>
  <c r="BB100" i="30"/>
  <c r="AT100" i="30"/>
  <c r="AL100" i="30"/>
  <c r="AD100" i="30"/>
  <c r="V100" i="30"/>
  <c r="AZ100" i="30"/>
  <c r="AR100" i="30"/>
  <c r="AJ100" i="30"/>
  <c r="AB100" i="30"/>
  <c r="T100" i="30"/>
  <c r="AY100" i="30"/>
  <c r="AQ100" i="30"/>
  <c r="AI100" i="30"/>
  <c r="AA100" i="30"/>
  <c r="S100" i="30"/>
  <c r="AX100" i="30"/>
  <c r="AP100" i="30"/>
  <c r="AH100" i="30"/>
  <c r="Z100" i="30"/>
  <c r="R100" i="30"/>
  <c r="AW100" i="30"/>
  <c r="AO100" i="30"/>
  <c r="AG100" i="30"/>
  <c r="Y100" i="30"/>
  <c r="Q100" i="30"/>
  <c r="AN100" i="30"/>
  <c r="AK100" i="30"/>
  <c r="AF100" i="30"/>
  <c r="AC100" i="30"/>
  <c r="X100" i="30"/>
  <c r="BA100" i="30"/>
  <c r="U100" i="30"/>
  <c r="AV100" i="30"/>
  <c r="P100" i="30"/>
  <c r="AS100" i="30"/>
  <c r="OX112" i="25"/>
  <c r="C102" i="30" s="1"/>
  <c r="OW112" i="25"/>
  <c r="D102" i="30" s="1"/>
  <c r="OV112" i="25"/>
  <c r="E102" i="30" s="1"/>
  <c r="OU113" i="25"/>
  <c r="OT113" i="25"/>
  <c r="F102" i="30"/>
  <c r="I101" i="30"/>
  <c r="G101" i="30"/>
  <c r="H101" i="30"/>
  <c r="OX113" i="25" l="1"/>
  <c r="C103" i="30" s="1"/>
  <c r="OW113" i="25"/>
  <c r="D103" i="30" s="1"/>
  <c r="OV113" i="25"/>
  <c r="E103" i="30" s="1"/>
  <c r="OU114" i="25"/>
  <c r="OT114" i="25"/>
  <c r="F103" i="30"/>
  <c r="AV101" i="30"/>
  <c r="AN101" i="30"/>
  <c r="AF101" i="30"/>
  <c r="X101" i="30"/>
  <c r="P101" i="30"/>
  <c r="BC101" i="30"/>
  <c r="AU101" i="30"/>
  <c r="AM101" i="30"/>
  <c r="AE101" i="30"/>
  <c r="W101" i="30"/>
  <c r="BA101" i="30"/>
  <c r="AS101" i="30"/>
  <c r="AK101" i="30"/>
  <c r="AC101" i="30"/>
  <c r="U101" i="30"/>
  <c r="AZ101" i="30"/>
  <c r="AR101" i="30"/>
  <c r="AJ101" i="30"/>
  <c r="AB101" i="30"/>
  <c r="T101" i="30"/>
  <c r="AY101" i="30"/>
  <c r="AQ101" i="30"/>
  <c r="AI101" i="30"/>
  <c r="AA101" i="30"/>
  <c r="S101" i="30"/>
  <c r="AX101" i="30"/>
  <c r="AP101" i="30"/>
  <c r="AH101" i="30"/>
  <c r="Z101" i="30"/>
  <c r="R101" i="30"/>
  <c r="Y101" i="30"/>
  <c r="BB101" i="30"/>
  <c r="V101" i="30"/>
  <c r="AW101" i="30"/>
  <c r="Q101" i="30"/>
  <c r="AT101" i="30"/>
  <c r="AO101" i="30"/>
  <c r="AL101" i="30"/>
  <c r="AG101" i="30"/>
  <c r="AD101" i="30"/>
  <c r="H102" i="30"/>
  <c r="G102" i="30"/>
  <c r="I102" i="30"/>
  <c r="OX114" i="25" l="1"/>
  <c r="C104" i="30" s="1"/>
  <c r="OW114" i="25"/>
  <c r="D104" i="30" s="1"/>
  <c r="OV114" i="25"/>
  <c r="E104" i="30" s="1"/>
  <c r="OU115" i="25"/>
  <c r="OT115" i="25"/>
  <c r="F104" i="30"/>
  <c r="I103" i="30"/>
  <c r="H103" i="30"/>
  <c r="G103" i="30"/>
  <c r="AW102" i="30"/>
  <c r="AO102" i="30"/>
  <c r="AG102" i="30"/>
  <c r="Y102" i="30"/>
  <c r="Q102" i="30"/>
  <c r="AV102" i="30"/>
  <c r="AN102" i="30"/>
  <c r="AF102" i="30"/>
  <c r="X102" i="30"/>
  <c r="P102" i="30"/>
  <c r="BB102" i="30"/>
  <c r="AT102" i="30"/>
  <c r="AL102" i="30"/>
  <c r="AD102" i="30"/>
  <c r="V102" i="30"/>
  <c r="BA102" i="30"/>
  <c r="AS102" i="30"/>
  <c r="AK102" i="30"/>
  <c r="AC102" i="30"/>
  <c r="U102" i="30"/>
  <c r="AZ102" i="30"/>
  <c r="AR102" i="30"/>
  <c r="AJ102" i="30"/>
  <c r="AB102" i="30"/>
  <c r="T102" i="30"/>
  <c r="AY102" i="30"/>
  <c r="AQ102" i="30"/>
  <c r="AI102" i="30"/>
  <c r="AA102" i="30"/>
  <c r="S102" i="30"/>
  <c r="AP102" i="30"/>
  <c r="AM102" i="30"/>
  <c r="AH102" i="30"/>
  <c r="AE102" i="30"/>
  <c r="Z102" i="30"/>
  <c r="BC102" i="30"/>
  <c r="W102" i="30"/>
  <c r="AX102" i="30"/>
  <c r="R102" i="30"/>
  <c r="AU102" i="30"/>
  <c r="AX103" i="30" l="1"/>
  <c r="AP103" i="30"/>
  <c r="AH103" i="30"/>
  <c r="Z103" i="30"/>
  <c r="R103" i="30"/>
  <c r="AW103" i="30"/>
  <c r="AO103" i="30"/>
  <c r="AG103" i="30"/>
  <c r="Y103" i="30"/>
  <c r="Q103" i="30"/>
  <c r="BC103" i="30"/>
  <c r="AU103" i="30"/>
  <c r="AM103" i="30"/>
  <c r="AE103" i="30"/>
  <c r="W103" i="30"/>
  <c r="BB103" i="30"/>
  <c r="AT103" i="30"/>
  <c r="AL103" i="30"/>
  <c r="AD103" i="30"/>
  <c r="V103" i="30"/>
  <c r="BA103" i="30"/>
  <c r="AS103" i="30"/>
  <c r="AK103" i="30"/>
  <c r="AC103" i="30"/>
  <c r="U103" i="30"/>
  <c r="AZ103" i="30"/>
  <c r="AR103" i="30"/>
  <c r="AJ103" i="30"/>
  <c r="AB103" i="30"/>
  <c r="T103" i="30"/>
  <c r="AA103" i="30"/>
  <c r="X103" i="30"/>
  <c r="AY103" i="30"/>
  <c r="S103" i="30"/>
  <c r="AV103" i="30"/>
  <c r="P103" i="30"/>
  <c r="AQ103" i="30"/>
  <c r="AN103" i="30"/>
  <c r="AI103" i="30"/>
  <c r="AF103" i="30"/>
  <c r="OT116" i="25"/>
  <c r="OX115" i="25"/>
  <c r="C105" i="30" s="1"/>
  <c r="OW115" i="25"/>
  <c r="D105" i="30" s="1"/>
  <c r="OV115" i="25"/>
  <c r="E105" i="30" s="1"/>
  <c r="OU116" i="25"/>
  <c r="F105" i="30"/>
  <c r="I104" i="30"/>
  <c r="H104" i="30"/>
  <c r="G104" i="30"/>
  <c r="AY104" i="30" l="1"/>
  <c r="AQ104" i="30"/>
  <c r="AI104" i="30"/>
  <c r="AA104" i="30"/>
  <c r="S104" i="30"/>
  <c r="AX104" i="30"/>
  <c r="AP104" i="30"/>
  <c r="AH104" i="30"/>
  <c r="Z104" i="30"/>
  <c r="R104" i="30"/>
  <c r="AW104" i="30"/>
  <c r="AO104" i="30"/>
  <c r="AG104" i="30"/>
  <c r="Y104" i="30"/>
  <c r="Q104" i="30"/>
  <c r="AV104" i="30"/>
  <c r="AN104" i="30"/>
  <c r="AF104" i="30"/>
  <c r="X104" i="30"/>
  <c r="P104" i="30"/>
  <c r="BC104" i="30"/>
  <c r="AU104" i="30"/>
  <c r="AM104" i="30"/>
  <c r="AE104" i="30"/>
  <c r="W104" i="30"/>
  <c r="BB104" i="30"/>
  <c r="AT104" i="30"/>
  <c r="AL104" i="30"/>
  <c r="AD104" i="30"/>
  <c r="V104" i="30"/>
  <c r="BA104" i="30"/>
  <c r="AS104" i="30"/>
  <c r="AK104" i="30"/>
  <c r="AC104" i="30"/>
  <c r="U104" i="30"/>
  <c r="T104" i="30"/>
  <c r="AZ104" i="30"/>
  <c r="AR104" i="30"/>
  <c r="AJ104" i="30"/>
  <c r="AB104" i="30"/>
  <c r="I105" i="30"/>
  <c r="H105" i="30"/>
  <c r="G105" i="30"/>
  <c r="OU117" i="25"/>
  <c r="OT117" i="25"/>
  <c r="OX116" i="25"/>
  <c r="C106" i="30" s="1"/>
  <c r="OW116" i="25"/>
  <c r="D106" i="30" s="1"/>
  <c r="OV116" i="25"/>
  <c r="E106" i="30" s="1"/>
  <c r="F106" i="30"/>
  <c r="G106" i="30" l="1"/>
  <c r="I106" i="30"/>
  <c r="H106" i="30"/>
  <c r="OU118" i="25"/>
  <c r="OT118" i="25"/>
  <c r="OX117" i="25"/>
  <c r="C107" i="30" s="1"/>
  <c r="OW117" i="25"/>
  <c r="D107" i="30" s="1"/>
  <c r="OV117" i="25"/>
  <c r="E107" i="30" s="1"/>
  <c r="F107" i="30"/>
  <c r="AZ105" i="30"/>
  <c r="AR105" i="30"/>
  <c r="AJ105" i="30"/>
  <c r="AB105" i="30"/>
  <c r="T105" i="30"/>
  <c r="AY105" i="30"/>
  <c r="AQ105" i="30"/>
  <c r="AI105" i="30"/>
  <c r="AA105" i="30"/>
  <c r="S105" i="30"/>
  <c r="AX105" i="30"/>
  <c r="AP105" i="30"/>
  <c r="AH105" i="30"/>
  <c r="Z105" i="30"/>
  <c r="R105" i="30"/>
  <c r="AW105" i="30"/>
  <c r="AO105" i="30"/>
  <c r="AG105" i="30"/>
  <c r="Y105" i="30"/>
  <c r="Q105" i="30"/>
  <c r="AV105" i="30"/>
  <c r="AN105" i="30"/>
  <c r="AF105" i="30"/>
  <c r="X105" i="30"/>
  <c r="P105" i="30"/>
  <c r="BC105" i="30"/>
  <c r="AU105" i="30"/>
  <c r="AM105" i="30"/>
  <c r="AE105" i="30"/>
  <c r="W105" i="30"/>
  <c r="BB105" i="30"/>
  <c r="AT105" i="30"/>
  <c r="AL105" i="30"/>
  <c r="AD105" i="30"/>
  <c r="V105" i="30"/>
  <c r="AK105" i="30"/>
  <c r="AC105" i="30"/>
  <c r="U105" i="30"/>
  <c r="BA105" i="30"/>
  <c r="AS105" i="30"/>
  <c r="H107" i="30" l="1"/>
  <c r="G107" i="30"/>
  <c r="I107" i="30"/>
  <c r="OV118" i="25"/>
  <c r="E108" i="30" s="1"/>
  <c r="OU119" i="25"/>
  <c r="OT119" i="25"/>
  <c r="OX118" i="25"/>
  <c r="C108" i="30" s="1"/>
  <c r="OW118" i="25"/>
  <c r="D108" i="30" s="1"/>
  <c r="F108" i="30"/>
  <c r="BA106" i="30"/>
  <c r="AS106" i="30"/>
  <c r="AK106" i="30"/>
  <c r="AC106" i="30"/>
  <c r="U106" i="30"/>
  <c r="AZ106" i="30"/>
  <c r="AR106" i="30"/>
  <c r="AJ106" i="30"/>
  <c r="AB106" i="30"/>
  <c r="T106" i="30"/>
  <c r="AY106" i="30"/>
  <c r="AQ106" i="30"/>
  <c r="AI106" i="30"/>
  <c r="AA106" i="30"/>
  <c r="S106" i="30"/>
  <c r="AX106" i="30"/>
  <c r="AP106" i="30"/>
  <c r="AH106" i="30"/>
  <c r="Z106" i="30"/>
  <c r="R106" i="30"/>
  <c r="AW106" i="30"/>
  <c r="AO106" i="30"/>
  <c r="AG106" i="30"/>
  <c r="Y106" i="30"/>
  <c r="Q106" i="30"/>
  <c r="AV106" i="30"/>
  <c r="AN106" i="30"/>
  <c r="AF106" i="30"/>
  <c r="X106" i="30"/>
  <c r="P106" i="30"/>
  <c r="BC106" i="30"/>
  <c r="AU106" i="30"/>
  <c r="AM106" i="30"/>
  <c r="AE106" i="30"/>
  <c r="W106" i="30"/>
  <c r="BB106" i="30"/>
  <c r="AT106" i="30"/>
  <c r="AL106" i="30"/>
  <c r="AD106" i="30"/>
  <c r="V106" i="30"/>
  <c r="OW119" i="25" l="1"/>
  <c r="D109" i="30" s="1"/>
  <c r="OV119" i="25"/>
  <c r="E109" i="30" s="1"/>
  <c r="OU120" i="25"/>
  <c r="OT120" i="25"/>
  <c r="OX119" i="25"/>
  <c r="C109" i="30" s="1"/>
  <c r="F109" i="30"/>
  <c r="I108" i="30"/>
  <c r="H108" i="30"/>
  <c r="G108" i="30"/>
  <c r="BB107" i="30"/>
  <c r="AT107" i="30"/>
  <c r="AL107" i="30"/>
  <c r="AD107" i="30"/>
  <c r="V107" i="30"/>
  <c r="BA107" i="30"/>
  <c r="AS107" i="30"/>
  <c r="AK107" i="30"/>
  <c r="AC107" i="30"/>
  <c r="U107" i="30"/>
  <c r="AZ107" i="30"/>
  <c r="AR107" i="30"/>
  <c r="AJ107" i="30"/>
  <c r="AB107" i="30"/>
  <c r="T107" i="30"/>
  <c r="AY107" i="30"/>
  <c r="AQ107" i="30"/>
  <c r="AI107" i="30"/>
  <c r="AA107" i="30"/>
  <c r="S107" i="30"/>
  <c r="AX107" i="30"/>
  <c r="AP107" i="30"/>
  <c r="AH107" i="30"/>
  <c r="Z107" i="30"/>
  <c r="R107" i="30"/>
  <c r="AW107" i="30"/>
  <c r="AO107" i="30"/>
  <c r="AG107" i="30"/>
  <c r="Y107" i="30"/>
  <c r="Q107" i="30"/>
  <c r="AV107" i="30"/>
  <c r="AN107" i="30"/>
  <c r="AF107" i="30"/>
  <c r="X107" i="30"/>
  <c r="P107" i="30"/>
  <c r="BC107" i="30"/>
  <c r="AU107" i="30"/>
  <c r="AM107" i="30"/>
  <c r="AE107" i="30"/>
  <c r="W107" i="30"/>
  <c r="BC108" i="30" l="1"/>
  <c r="AU108" i="30"/>
  <c r="AM108" i="30"/>
  <c r="AE108" i="30"/>
  <c r="W108" i="30"/>
  <c r="BB108" i="30"/>
  <c r="AT108" i="30"/>
  <c r="AL108" i="30"/>
  <c r="AD108" i="30"/>
  <c r="V108" i="30"/>
  <c r="BA108" i="30"/>
  <c r="AS108" i="30"/>
  <c r="AK108" i="30"/>
  <c r="AC108" i="30"/>
  <c r="U108" i="30"/>
  <c r="AZ108" i="30"/>
  <c r="AR108" i="30"/>
  <c r="AJ108" i="30"/>
  <c r="AB108" i="30"/>
  <c r="T108" i="30"/>
  <c r="AY108" i="30"/>
  <c r="AQ108" i="30"/>
  <c r="AI108" i="30"/>
  <c r="AA108" i="30"/>
  <c r="S108" i="30"/>
  <c r="AX108" i="30"/>
  <c r="AP108" i="30"/>
  <c r="AH108" i="30"/>
  <c r="Z108" i="30"/>
  <c r="R108" i="30"/>
  <c r="AW108" i="30"/>
  <c r="AO108" i="30"/>
  <c r="AG108" i="30"/>
  <c r="Y108" i="30"/>
  <c r="Q108" i="30"/>
  <c r="X108" i="30"/>
  <c r="P108" i="30"/>
  <c r="AV108" i="30"/>
  <c r="AN108" i="30"/>
  <c r="AF108" i="30"/>
  <c r="OX120" i="25"/>
  <c r="C110" i="30" s="1"/>
  <c r="OW120" i="25"/>
  <c r="D110" i="30" s="1"/>
  <c r="OV120" i="25"/>
  <c r="E110" i="30" s="1"/>
  <c r="OU121" i="25"/>
  <c r="OT121" i="25"/>
  <c r="F110" i="30"/>
  <c r="I109" i="30"/>
  <c r="H109" i="30"/>
  <c r="G109" i="30"/>
  <c r="AV109" i="30" l="1"/>
  <c r="AN109" i="30"/>
  <c r="AF109" i="30"/>
  <c r="X109" i="30"/>
  <c r="P109" i="30"/>
  <c r="BC109" i="30"/>
  <c r="AU109" i="30"/>
  <c r="AM109" i="30"/>
  <c r="AE109" i="30"/>
  <c r="W109" i="30"/>
  <c r="BB109" i="30"/>
  <c r="AT109" i="30"/>
  <c r="AL109" i="30"/>
  <c r="AD109" i="30"/>
  <c r="V109" i="30"/>
  <c r="BA109" i="30"/>
  <c r="AS109" i="30"/>
  <c r="AK109" i="30"/>
  <c r="AC109" i="30"/>
  <c r="U109" i="30"/>
  <c r="AZ109" i="30"/>
  <c r="AR109" i="30"/>
  <c r="AJ109" i="30"/>
  <c r="AB109" i="30"/>
  <c r="T109" i="30"/>
  <c r="AY109" i="30"/>
  <c r="AQ109" i="30"/>
  <c r="AI109" i="30"/>
  <c r="AA109" i="30"/>
  <c r="S109" i="30"/>
  <c r="AX109" i="30"/>
  <c r="AP109" i="30"/>
  <c r="AH109" i="30"/>
  <c r="Z109" i="30"/>
  <c r="R109" i="30"/>
  <c r="AO109" i="30"/>
  <c r="AG109" i="30"/>
  <c r="Y109" i="30"/>
  <c r="Q109" i="30"/>
  <c r="AW109" i="30"/>
  <c r="OX121" i="25"/>
  <c r="C111" i="30" s="1"/>
  <c r="OW121" i="25"/>
  <c r="D111" i="30" s="1"/>
  <c r="OV121" i="25"/>
  <c r="E111" i="30" s="1"/>
  <c r="OU122" i="25"/>
  <c r="OT122" i="25"/>
  <c r="F111" i="30"/>
  <c r="I110" i="30"/>
  <c r="H110" i="30"/>
  <c r="G110" i="30"/>
  <c r="AW110" i="30" l="1"/>
  <c r="AO110" i="30"/>
  <c r="AG110" i="30"/>
  <c r="Y110" i="30"/>
  <c r="Q110" i="30"/>
  <c r="AV110" i="30"/>
  <c r="AN110" i="30"/>
  <c r="AF110" i="30"/>
  <c r="X110" i="30"/>
  <c r="P110" i="30"/>
  <c r="BC110" i="30"/>
  <c r="AU110" i="30"/>
  <c r="AM110" i="30"/>
  <c r="AE110" i="30"/>
  <c r="W110" i="30"/>
  <c r="BB110" i="30"/>
  <c r="AT110" i="30"/>
  <c r="AL110" i="30"/>
  <c r="AD110" i="30"/>
  <c r="V110" i="30"/>
  <c r="BA110" i="30"/>
  <c r="AS110" i="30"/>
  <c r="AK110" i="30"/>
  <c r="AC110" i="30"/>
  <c r="U110" i="30"/>
  <c r="AZ110" i="30"/>
  <c r="AR110" i="30"/>
  <c r="AJ110" i="30"/>
  <c r="AB110" i="30"/>
  <c r="T110" i="30"/>
  <c r="AY110" i="30"/>
  <c r="AQ110" i="30"/>
  <c r="AI110" i="30"/>
  <c r="AA110" i="30"/>
  <c r="S110" i="30"/>
  <c r="AX110" i="30"/>
  <c r="AP110" i="30"/>
  <c r="AH110" i="30"/>
  <c r="Z110" i="30"/>
  <c r="R110" i="30"/>
  <c r="OX122" i="25"/>
  <c r="C112" i="30" s="1"/>
  <c r="OW122" i="25"/>
  <c r="D112" i="30" s="1"/>
  <c r="OV122" i="25"/>
  <c r="E112" i="30" s="1"/>
  <c r="OU123" i="25"/>
  <c r="OT123" i="25"/>
  <c r="F112" i="30"/>
  <c r="I111" i="30"/>
  <c r="H111" i="30"/>
  <c r="G111" i="30"/>
  <c r="AX111" i="30" l="1"/>
  <c r="AP111" i="30"/>
  <c r="AH111" i="30"/>
  <c r="Z111" i="30"/>
  <c r="R111" i="30"/>
  <c r="AW111" i="30"/>
  <c r="AO111" i="30"/>
  <c r="AG111" i="30"/>
  <c r="Y111" i="30"/>
  <c r="Q111" i="30"/>
  <c r="AV111" i="30"/>
  <c r="AN111" i="30"/>
  <c r="AF111" i="30"/>
  <c r="X111" i="30"/>
  <c r="P111" i="30"/>
  <c r="BC111" i="30"/>
  <c r="AU111" i="30"/>
  <c r="AM111" i="30"/>
  <c r="AE111" i="30"/>
  <c r="W111" i="30"/>
  <c r="BB111" i="30"/>
  <c r="AT111" i="30"/>
  <c r="AL111" i="30"/>
  <c r="AD111" i="30"/>
  <c r="V111" i="30"/>
  <c r="BA111" i="30"/>
  <c r="AS111" i="30"/>
  <c r="AK111" i="30"/>
  <c r="AC111" i="30"/>
  <c r="U111" i="30"/>
  <c r="AZ111" i="30"/>
  <c r="AR111" i="30"/>
  <c r="AJ111" i="30"/>
  <c r="AB111" i="30"/>
  <c r="T111" i="30"/>
  <c r="AY111" i="30"/>
  <c r="AQ111" i="30"/>
  <c r="AI111" i="30"/>
  <c r="AA111" i="30"/>
  <c r="S111" i="30"/>
  <c r="OT124" i="25"/>
  <c r="OX123" i="25"/>
  <c r="C113" i="30" s="1"/>
  <c r="OW123" i="25"/>
  <c r="D113" i="30" s="1"/>
  <c r="OV123" i="25"/>
  <c r="E113" i="30" s="1"/>
  <c r="OU124" i="25"/>
  <c r="F113" i="30"/>
  <c r="I112" i="30"/>
  <c r="H112" i="30"/>
  <c r="G112" i="30"/>
  <c r="AY112" i="30" l="1"/>
  <c r="AQ112" i="30"/>
  <c r="AI112" i="30"/>
  <c r="AA112" i="30"/>
  <c r="S112" i="30"/>
  <c r="AX112" i="30"/>
  <c r="AP112" i="30"/>
  <c r="AH112" i="30"/>
  <c r="Z112" i="30"/>
  <c r="R112" i="30"/>
  <c r="AW112" i="30"/>
  <c r="AO112" i="30"/>
  <c r="AG112" i="30"/>
  <c r="Y112" i="30"/>
  <c r="Q112" i="30"/>
  <c r="AV112" i="30"/>
  <c r="AN112" i="30"/>
  <c r="AF112" i="30"/>
  <c r="X112" i="30"/>
  <c r="P112" i="30"/>
  <c r="BC112" i="30"/>
  <c r="AU112" i="30"/>
  <c r="AM112" i="30"/>
  <c r="AE112" i="30"/>
  <c r="W112" i="30"/>
  <c r="BB112" i="30"/>
  <c r="AT112" i="30"/>
  <c r="AL112" i="30"/>
  <c r="AD112" i="30"/>
  <c r="V112" i="30"/>
  <c r="BA112" i="30"/>
  <c r="AS112" i="30"/>
  <c r="AK112" i="30"/>
  <c r="AC112" i="30"/>
  <c r="U112" i="30"/>
  <c r="AB112" i="30"/>
  <c r="T112" i="30"/>
  <c r="AZ112" i="30"/>
  <c r="AR112" i="30"/>
  <c r="AJ112" i="30"/>
  <c r="I113" i="30"/>
  <c r="H113" i="30"/>
  <c r="G113" i="30"/>
  <c r="OU125" i="25"/>
  <c r="OT125" i="25"/>
  <c r="OX124" i="25"/>
  <c r="C114" i="30" s="1"/>
  <c r="OW124" i="25"/>
  <c r="D114" i="30" s="1"/>
  <c r="OV124" i="25"/>
  <c r="E114" i="30" s="1"/>
  <c r="F114" i="30"/>
  <c r="G114" i="30" l="1"/>
  <c r="I114" i="30"/>
  <c r="H114" i="30"/>
  <c r="OU126" i="25"/>
  <c r="OT126" i="25"/>
  <c r="OX125" i="25"/>
  <c r="C115" i="30" s="1"/>
  <c r="OW125" i="25"/>
  <c r="D115" i="30" s="1"/>
  <c r="OV125" i="25"/>
  <c r="E115" i="30" s="1"/>
  <c r="F115" i="30"/>
  <c r="AZ113" i="30"/>
  <c r="AR113" i="30"/>
  <c r="AJ113" i="30"/>
  <c r="AB113" i="30"/>
  <c r="T113" i="30"/>
  <c r="AY113" i="30"/>
  <c r="AQ113" i="30"/>
  <c r="AI113" i="30"/>
  <c r="AA113" i="30"/>
  <c r="S113" i="30"/>
  <c r="AX113" i="30"/>
  <c r="AP113" i="30"/>
  <c r="AH113" i="30"/>
  <c r="Z113" i="30"/>
  <c r="R113" i="30"/>
  <c r="AW113" i="30"/>
  <c r="AO113" i="30"/>
  <c r="AG113" i="30"/>
  <c r="Y113" i="30"/>
  <c r="Q113" i="30"/>
  <c r="AV113" i="30"/>
  <c r="AN113" i="30"/>
  <c r="AF113" i="30"/>
  <c r="X113" i="30"/>
  <c r="P113" i="30"/>
  <c r="BC113" i="30"/>
  <c r="AU113" i="30"/>
  <c r="AM113" i="30"/>
  <c r="AE113" i="30"/>
  <c r="W113" i="30"/>
  <c r="BB113" i="30"/>
  <c r="AT113" i="30"/>
  <c r="AL113" i="30"/>
  <c r="AD113" i="30"/>
  <c r="V113" i="30"/>
  <c r="AS113" i="30"/>
  <c r="AK113" i="30"/>
  <c r="AC113" i="30"/>
  <c r="U113" i="30"/>
  <c r="BA113" i="30"/>
  <c r="H115" i="30" l="1"/>
  <c r="G115" i="30"/>
  <c r="I115" i="30"/>
  <c r="OV126" i="25"/>
  <c r="E116" i="30" s="1"/>
  <c r="OU127" i="25"/>
  <c r="OT127" i="25"/>
  <c r="OX126" i="25"/>
  <c r="C116" i="30" s="1"/>
  <c r="OW126" i="25"/>
  <c r="D116" i="30" s="1"/>
  <c r="F116" i="30"/>
  <c r="BA114" i="30"/>
  <c r="AS114" i="30"/>
  <c r="AK114" i="30"/>
  <c r="AC114" i="30"/>
  <c r="U114" i="30"/>
  <c r="AZ114" i="30"/>
  <c r="AR114" i="30"/>
  <c r="AJ114" i="30"/>
  <c r="AB114" i="30"/>
  <c r="T114" i="30"/>
  <c r="AY114" i="30"/>
  <c r="AQ114" i="30"/>
  <c r="AI114" i="30"/>
  <c r="AA114" i="30"/>
  <c r="S114" i="30"/>
  <c r="AX114" i="30"/>
  <c r="AP114" i="30"/>
  <c r="AH114" i="30"/>
  <c r="Z114" i="30"/>
  <c r="R114" i="30"/>
  <c r="AW114" i="30"/>
  <c r="AO114" i="30"/>
  <c r="AG114" i="30"/>
  <c r="Y114" i="30"/>
  <c r="Q114" i="30"/>
  <c r="AV114" i="30"/>
  <c r="AN114" i="30"/>
  <c r="AF114" i="30"/>
  <c r="X114" i="30"/>
  <c r="P114" i="30"/>
  <c r="BC114" i="30"/>
  <c r="AU114" i="30"/>
  <c r="AM114" i="30"/>
  <c r="AE114" i="30"/>
  <c r="W114" i="30"/>
  <c r="BB114" i="30"/>
  <c r="AT114" i="30"/>
  <c r="AL114" i="30"/>
  <c r="AD114" i="30"/>
  <c r="V114" i="30"/>
  <c r="OW127" i="25" l="1"/>
  <c r="D117" i="30" s="1"/>
  <c r="OV127" i="25"/>
  <c r="E117" i="30" s="1"/>
  <c r="OU128" i="25"/>
  <c r="OT128" i="25"/>
  <c r="OX127" i="25"/>
  <c r="C117" i="30" s="1"/>
  <c r="F117" i="30"/>
  <c r="I116" i="30"/>
  <c r="H116" i="30"/>
  <c r="G116" i="30"/>
  <c r="BB115" i="30"/>
  <c r="AT115" i="30"/>
  <c r="AL115" i="30"/>
  <c r="AD115" i="30"/>
  <c r="V115" i="30"/>
  <c r="BA115" i="30"/>
  <c r="AS115" i="30"/>
  <c r="AK115" i="30"/>
  <c r="AC115" i="30"/>
  <c r="U115" i="30"/>
  <c r="AZ115" i="30"/>
  <c r="AR115" i="30"/>
  <c r="AJ115" i="30"/>
  <c r="AB115" i="30"/>
  <c r="T115" i="30"/>
  <c r="AY115" i="30"/>
  <c r="AQ115" i="30"/>
  <c r="AI115" i="30"/>
  <c r="AA115" i="30"/>
  <c r="S115" i="30"/>
  <c r="AX115" i="30"/>
  <c r="AP115" i="30"/>
  <c r="AH115" i="30"/>
  <c r="Z115" i="30"/>
  <c r="R115" i="30"/>
  <c r="AW115" i="30"/>
  <c r="AO115" i="30"/>
  <c r="AG115" i="30"/>
  <c r="Y115" i="30"/>
  <c r="Q115" i="30"/>
  <c r="AV115" i="30"/>
  <c r="AN115" i="30"/>
  <c r="AF115" i="30"/>
  <c r="X115" i="30"/>
  <c r="P115" i="30"/>
  <c r="BC115" i="30"/>
  <c r="AU115" i="30"/>
  <c r="AM115" i="30"/>
  <c r="AE115" i="30"/>
  <c r="W115" i="30"/>
  <c r="BC116" i="30" l="1"/>
  <c r="AU116" i="30"/>
  <c r="AM116" i="30"/>
  <c r="AE116" i="30"/>
  <c r="W116" i="30"/>
  <c r="BB116" i="30"/>
  <c r="AT116" i="30"/>
  <c r="AL116" i="30"/>
  <c r="AD116" i="30"/>
  <c r="V116" i="30"/>
  <c r="BA116" i="30"/>
  <c r="AS116" i="30"/>
  <c r="AK116" i="30"/>
  <c r="AC116" i="30"/>
  <c r="U116" i="30"/>
  <c r="AZ116" i="30"/>
  <c r="AR116" i="30"/>
  <c r="AJ116" i="30"/>
  <c r="AB116" i="30"/>
  <c r="T116" i="30"/>
  <c r="AY116" i="30"/>
  <c r="AQ116" i="30"/>
  <c r="AI116" i="30"/>
  <c r="AA116" i="30"/>
  <c r="S116" i="30"/>
  <c r="AX116" i="30"/>
  <c r="AP116" i="30"/>
  <c r="AH116" i="30"/>
  <c r="Z116" i="30"/>
  <c r="R116" i="30"/>
  <c r="AW116" i="30"/>
  <c r="AO116" i="30"/>
  <c r="AG116" i="30"/>
  <c r="Y116" i="30"/>
  <c r="Q116" i="30"/>
  <c r="AF116" i="30"/>
  <c r="X116" i="30"/>
  <c r="P116" i="30"/>
  <c r="AV116" i="30"/>
  <c r="AN116" i="30"/>
  <c r="OX128" i="25"/>
  <c r="C118" i="30" s="1"/>
  <c r="OW128" i="25"/>
  <c r="D118" i="30" s="1"/>
  <c r="OV128" i="25"/>
  <c r="E118" i="30" s="1"/>
  <c r="OU129" i="25"/>
  <c r="OT129" i="25"/>
  <c r="F118" i="30"/>
  <c r="I117" i="30"/>
  <c r="H117" i="30"/>
  <c r="G117" i="30"/>
  <c r="AV117" i="30" l="1"/>
  <c r="AN117" i="30"/>
  <c r="AF117" i="30"/>
  <c r="X117" i="30"/>
  <c r="P117" i="30"/>
  <c r="BC117" i="30"/>
  <c r="AU117" i="30"/>
  <c r="AM117" i="30"/>
  <c r="AE117" i="30"/>
  <c r="W117" i="30"/>
  <c r="BB117" i="30"/>
  <c r="AT117" i="30"/>
  <c r="AL117" i="30"/>
  <c r="AD117" i="30"/>
  <c r="V117" i="30"/>
  <c r="BA117" i="30"/>
  <c r="AS117" i="30"/>
  <c r="AK117" i="30"/>
  <c r="AC117" i="30"/>
  <c r="U117" i="30"/>
  <c r="AZ117" i="30"/>
  <c r="AR117" i="30"/>
  <c r="AJ117" i="30"/>
  <c r="AB117" i="30"/>
  <c r="T117" i="30"/>
  <c r="AY117" i="30"/>
  <c r="AQ117" i="30"/>
  <c r="AI117" i="30"/>
  <c r="AA117" i="30"/>
  <c r="S117" i="30"/>
  <c r="AX117" i="30"/>
  <c r="AP117" i="30"/>
  <c r="AH117" i="30"/>
  <c r="Z117" i="30"/>
  <c r="R117" i="30"/>
  <c r="AW117" i="30"/>
  <c r="AO117" i="30"/>
  <c r="AG117" i="30"/>
  <c r="Y117" i="30"/>
  <c r="Q117" i="30"/>
  <c r="OX129" i="25"/>
  <c r="C119" i="30" s="1"/>
  <c r="OW129" i="25"/>
  <c r="D119" i="30" s="1"/>
  <c r="OV129" i="25"/>
  <c r="E119" i="30" s="1"/>
  <c r="OU130" i="25"/>
  <c r="OT130" i="25"/>
  <c r="F119" i="30"/>
  <c r="I118" i="30"/>
  <c r="H118" i="30"/>
  <c r="G118" i="30"/>
  <c r="AW118" i="30" l="1"/>
  <c r="AO118" i="30"/>
  <c r="AG118" i="30"/>
  <c r="Y118" i="30"/>
  <c r="Q118" i="30"/>
  <c r="AV118" i="30"/>
  <c r="AN118" i="30"/>
  <c r="AF118" i="30"/>
  <c r="X118" i="30"/>
  <c r="P118" i="30"/>
  <c r="BC118" i="30"/>
  <c r="AU118" i="30"/>
  <c r="AM118" i="30"/>
  <c r="AE118" i="30"/>
  <c r="W118" i="30"/>
  <c r="BB118" i="30"/>
  <c r="AT118" i="30"/>
  <c r="AL118" i="30"/>
  <c r="AD118" i="30"/>
  <c r="V118" i="30"/>
  <c r="BA118" i="30"/>
  <c r="AS118" i="30"/>
  <c r="AK118" i="30"/>
  <c r="AC118" i="30"/>
  <c r="U118" i="30"/>
  <c r="AZ118" i="30"/>
  <c r="AR118" i="30"/>
  <c r="AJ118" i="30"/>
  <c r="AB118" i="30"/>
  <c r="T118" i="30"/>
  <c r="AY118" i="30"/>
  <c r="AQ118" i="30"/>
  <c r="AI118" i="30"/>
  <c r="AA118" i="30"/>
  <c r="S118" i="30"/>
  <c r="AX118" i="30"/>
  <c r="AP118" i="30"/>
  <c r="AH118" i="30"/>
  <c r="Z118" i="30"/>
  <c r="R118" i="30"/>
  <c r="OX130" i="25"/>
  <c r="C120" i="30" s="1"/>
  <c r="OW130" i="25"/>
  <c r="D120" i="30" s="1"/>
  <c r="OV130" i="25"/>
  <c r="E120" i="30" s="1"/>
  <c r="OU131" i="25"/>
  <c r="OT131" i="25"/>
  <c r="F120" i="30"/>
  <c r="I119" i="30"/>
  <c r="H119" i="30"/>
  <c r="G119" i="30"/>
  <c r="AW119" i="30" l="1"/>
  <c r="BB119" i="30"/>
  <c r="AT119" i="30"/>
  <c r="AL119" i="30"/>
  <c r="BA119" i="30"/>
  <c r="AS119" i="30"/>
  <c r="AZ119" i="30"/>
  <c r="AR119" i="30"/>
  <c r="AY119" i="30"/>
  <c r="AQ119" i="30"/>
  <c r="AX119" i="30"/>
  <c r="AP119" i="30"/>
  <c r="AV119" i="30"/>
  <c r="AH119" i="30"/>
  <c r="Z119" i="30"/>
  <c r="R119" i="30"/>
  <c r="AU119" i="30"/>
  <c r="AG119" i="30"/>
  <c r="Y119" i="30"/>
  <c r="Q119" i="30"/>
  <c r="AO119" i="30"/>
  <c r="AF119" i="30"/>
  <c r="X119" i="30"/>
  <c r="P119" i="30"/>
  <c r="AN119" i="30"/>
  <c r="AE119" i="30"/>
  <c r="W119" i="30"/>
  <c r="AM119" i="30"/>
  <c r="AD119" i="30"/>
  <c r="V119" i="30"/>
  <c r="AK119" i="30"/>
  <c r="AC119" i="30"/>
  <c r="U119" i="30"/>
  <c r="AJ119" i="30"/>
  <c r="AB119" i="30"/>
  <c r="T119" i="30"/>
  <c r="S119" i="30"/>
  <c r="BC119" i="30"/>
  <c r="AI119" i="30"/>
  <c r="AA119" i="30"/>
  <c r="OT132" i="25"/>
  <c r="OX131" i="25"/>
  <c r="C121" i="30" s="1"/>
  <c r="OW131" i="25"/>
  <c r="D121" i="30" s="1"/>
  <c r="OV131" i="25"/>
  <c r="E121" i="30" s="1"/>
  <c r="OU132" i="25"/>
  <c r="F121" i="30"/>
  <c r="I120" i="30"/>
  <c r="H120" i="30"/>
  <c r="G120" i="30"/>
  <c r="I121" i="30" l="1"/>
  <c r="H121" i="30"/>
  <c r="G121" i="30"/>
  <c r="AX120" i="30"/>
  <c r="AP120" i="30"/>
  <c r="AH120" i="30"/>
  <c r="Z120" i="30"/>
  <c r="R120" i="30"/>
  <c r="BC120" i="30"/>
  <c r="AU120" i="30"/>
  <c r="AM120" i="30"/>
  <c r="AE120" i="30"/>
  <c r="W120" i="30"/>
  <c r="BB120" i="30"/>
  <c r="AT120" i="30"/>
  <c r="AL120" i="30"/>
  <c r="AD120" i="30"/>
  <c r="V120" i="30"/>
  <c r="BA120" i="30"/>
  <c r="AS120" i="30"/>
  <c r="AK120" i="30"/>
  <c r="AC120" i="30"/>
  <c r="U120" i="30"/>
  <c r="AZ120" i="30"/>
  <c r="AR120" i="30"/>
  <c r="AJ120" i="30"/>
  <c r="AB120" i="30"/>
  <c r="T120" i="30"/>
  <c r="AY120" i="30"/>
  <c r="AQ120" i="30"/>
  <c r="AI120" i="30"/>
  <c r="AA120" i="30"/>
  <c r="S120" i="30"/>
  <c r="AG120" i="30"/>
  <c r="AF120" i="30"/>
  <c r="Y120" i="30"/>
  <c r="X120" i="30"/>
  <c r="AW120" i="30"/>
  <c r="Q120" i="30"/>
  <c r="AV120" i="30"/>
  <c r="P120" i="30"/>
  <c r="AO120" i="30"/>
  <c r="AN120" i="30"/>
  <c r="OU133" i="25"/>
  <c r="OT133" i="25"/>
  <c r="OX132" i="25"/>
  <c r="C122" i="30" s="1"/>
  <c r="OW132" i="25"/>
  <c r="D122" i="30" s="1"/>
  <c r="OV132" i="25"/>
  <c r="E122" i="30" s="1"/>
  <c r="F122" i="30"/>
  <c r="I122" i="30" l="1"/>
  <c r="H122" i="30"/>
  <c r="G122" i="30"/>
  <c r="OU134" i="25"/>
  <c r="OT134" i="25"/>
  <c r="OX133" i="25"/>
  <c r="C123" i="30" s="1"/>
  <c r="OW133" i="25"/>
  <c r="D123" i="30" s="1"/>
  <c r="OV133" i="25"/>
  <c r="E123" i="30" s="1"/>
  <c r="F123" i="30"/>
  <c r="AY121" i="30"/>
  <c r="AQ121" i="30"/>
  <c r="AI121" i="30"/>
  <c r="AA121" i="30"/>
  <c r="S121" i="30"/>
  <c r="AX121" i="30"/>
  <c r="AP121" i="30"/>
  <c r="AV121" i="30"/>
  <c r="AN121" i="30"/>
  <c r="AF121" i="30"/>
  <c r="X121" i="30"/>
  <c r="P121" i="30"/>
  <c r="BC121" i="30"/>
  <c r="AU121" i="30"/>
  <c r="AM121" i="30"/>
  <c r="AE121" i="30"/>
  <c r="W121" i="30"/>
  <c r="BB121" i="30"/>
  <c r="AT121" i="30"/>
  <c r="AL121" i="30"/>
  <c r="AD121" i="30"/>
  <c r="V121" i="30"/>
  <c r="BA121" i="30"/>
  <c r="AS121" i="30"/>
  <c r="AK121" i="30"/>
  <c r="AC121" i="30"/>
  <c r="U121" i="30"/>
  <c r="AZ121" i="30"/>
  <c r="AR121" i="30"/>
  <c r="AJ121" i="30"/>
  <c r="AB121" i="30"/>
  <c r="T121" i="30"/>
  <c r="R121" i="30"/>
  <c r="Q121" i="30"/>
  <c r="AW121" i="30"/>
  <c r="AO121" i="30"/>
  <c r="AH121" i="30"/>
  <c r="AG121" i="30"/>
  <c r="Z121" i="30"/>
  <c r="Y121" i="30"/>
  <c r="G123" i="30" l="1"/>
  <c r="I123" i="30"/>
  <c r="H123" i="30"/>
  <c r="OV134" i="25"/>
  <c r="E124" i="30" s="1"/>
  <c r="OU135" i="25"/>
  <c r="OT135" i="25"/>
  <c r="OX134" i="25"/>
  <c r="C124" i="30" s="1"/>
  <c r="OW134" i="25"/>
  <c r="D124" i="30" s="1"/>
  <c r="F124" i="30"/>
  <c r="AZ122" i="30"/>
  <c r="AR122" i="30"/>
  <c r="AJ122" i="30"/>
  <c r="AB122" i="30"/>
  <c r="T122" i="30"/>
  <c r="AY122" i="30"/>
  <c r="AQ122" i="30"/>
  <c r="AI122" i="30"/>
  <c r="AA122" i="30"/>
  <c r="S122" i="30"/>
  <c r="AW122" i="30"/>
  <c r="AO122" i="30"/>
  <c r="AG122" i="30"/>
  <c r="Y122" i="30"/>
  <c r="Q122" i="30"/>
  <c r="AV122" i="30"/>
  <c r="AN122" i="30"/>
  <c r="AF122" i="30"/>
  <c r="X122" i="30"/>
  <c r="P122" i="30"/>
  <c r="BC122" i="30"/>
  <c r="AU122" i="30"/>
  <c r="AM122" i="30"/>
  <c r="AE122" i="30"/>
  <c r="W122" i="30"/>
  <c r="BB122" i="30"/>
  <c r="AT122" i="30"/>
  <c r="AL122" i="30"/>
  <c r="AD122" i="30"/>
  <c r="V122" i="30"/>
  <c r="BA122" i="30"/>
  <c r="AS122" i="30"/>
  <c r="AK122" i="30"/>
  <c r="AC122" i="30"/>
  <c r="U122" i="30"/>
  <c r="R122" i="30"/>
  <c r="AX122" i="30"/>
  <c r="AP122" i="30"/>
  <c r="AH122" i="30"/>
  <c r="Z122" i="30"/>
  <c r="OW135" i="25" l="1"/>
  <c r="D125" i="30" s="1"/>
  <c r="OV135" i="25"/>
  <c r="E125" i="30" s="1"/>
  <c r="OU136" i="25"/>
  <c r="OT136" i="25"/>
  <c r="OX135" i="25"/>
  <c r="C125" i="30" s="1"/>
  <c r="F125" i="30"/>
  <c r="H124" i="30"/>
  <c r="G124" i="30"/>
  <c r="I124" i="30"/>
  <c r="BA123" i="30"/>
  <c r="AS123" i="30"/>
  <c r="AK123" i="30"/>
  <c r="AC123" i="30"/>
  <c r="U123" i="30"/>
  <c r="AZ123" i="30"/>
  <c r="AR123" i="30"/>
  <c r="AJ123" i="30"/>
  <c r="AB123" i="30"/>
  <c r="T123" i="30"/>
  <c r="AX123" i="30"/>
  <c r="AP123" i="30"/>
  <c r="AH123" i="30"/>
  <c r="Z123" i="30"/>
  <c r="R123" i="30"/>
  <c r="AW123" i="30"/>
  <c r="AO123" i="30"/>
  <c r="AG123" i="30"/>
  <c r="Y123" i="30"/>
  <c r="Q123" i="30"/>
  <c r="AV123" i="30"/>
  <c r="AN123" i="30"/>
  <c r="AF123" i="30"/>
  <c r="X123" i="30"/>
  <c r="P123" i="30"/>
  <c r="BC123" i="30"/>
  <c r="AU123" i="30"/>
  <c r="AM123" i="30"/>
  <c r="AE123" i="30"/>
  <c r="W123" i="30"/>
  <c r="BB123" i="30"/>
  <c r="AT123" i="30"/>
  <c r="AL123" i="30"/>
  <c r="AD123" i="30"/>
  <c r="V123" i="30"/>
  <c r="AI123" i="30"/>
  <c r="AA123" i="30"/>
  <c r="S123" i="30"/>
  <c r="AY123" i="30"/>
  <c r="AQ123" i="30"/>
  <c r="OX136" i="25" l="1"/>
  <c r="C126" i="30" s="1"/>
  <c r="OW136" i="25"/>
  <c r="D126" i="30" s="1"/>
  <c r="OV136" i="25"/>
  <c r="E126" i="30" s="1"/>
  <c r="OU137" i="25"/>
  <c r="OT137" i="25"/>
  <c r="F126" i="30"/>
  <c r="I125" i="30"/>
  <c r="H125" i="30"/>
  <c r="G125" i="30"/>
  <c r="BB124" i="30"/>
  <c r="AT124" i="30"/>
  <c r="AL124" i="30"/>
  <c r="AD124" i="30"/>
  <c r="V124" i="30"/>
  <c r="BA124" i="30"/>
  <c r="AS124" i="30"/>
  <c r="AK124" i="30"/>
  <c r="AC124" i="30"/>
  <c r="U124" i="30"/>
  <c r="AY124" i="30"/>
  <c r="AQ124" i="30"/>
  <c r="AI124" i="30"/>
  <c r="AA124" i="30"/>
  <c r="S124" i="30"/>
  <c r="AX124" i="30"/>
  <c r="AP124" i="30"/>
  <c r="AH124" i="30"/>
  <c r="Z124" i="30"/>
  <c r="R124" i="30"/>
  <c r="AW124" i="30"/>
  <c r="AO124" i="30"/>
  <c r="AG124" i="30"/>
  <c r="Y124" i="30"/>
  <c r="Q124" i="30"/>
  <c r="AV124" i="30"/>
  <c r="AN124" i="30"/>
  <c r="AF124" i="30"/>
  <c r="X124" i="30"/>
  <c r="P124" i="30"/>
  <c r="BC124" i="30"/>
  <c r="AU124" i="30"/>
  <c r="AM124" i="30"/>
  <c r="AE124" i="30"/>
  <c r="W124" i="30"/>
  <c r="AZ124" i="30"/>
  <c r="AR124" i="30"/>
  <c r="AJ124" i="30"/>
  <c r="AB124" i="30"/>
  <c r="T124" i="30"/>
  <c r="BC125" i="30" l="1"/>
  <c r="AU125" i="30"/>
  <c r="AM125" i="30"/>
  <c r="AE125" i="30"/>
  <c r="W125" i="30"/>
  <c r="BB125" i="30"/>
  <c r="AT125" i="30"/>
  <c r="AL125" i="30"/>
  <c r="AD125" i="30"/>
  <c r="V125" i="30"/>
  <c r="AZ125" i="30"/>
  <c r="AR125" i="30"/>
  <c r="AJ125" i="30"/>
  <c r="AB125" i="30"/>
  <c r="T125" i="30"/>
  <c r="AY125" i="30"/>
  <c r="AQ125" i="30"/>
  <c r="AI125" i="30"/>
  <c r="AA125" i="30"/>
  <c r="S125" i="30"/>
  <c r="AX125" i="30"/>
  <c r="AP125" i="30"/>
  <c r="AH125" i="30"/>
  <c r="Z125" i="30"/>
  <c r="R125" i="30"/>
  <c r="AW125" i="30"/>
  <c r="AO125" i="30"/>
  <c r="AG125" i="30"/>
  <c r="Y125" i="30"/>
  <c r="Q125" i="30"/>
  <c r="AV125" i="30"/>
  <c r="AN125" i="30"/>
  <c r="AF125" i="30"/>
  <c r="X125" i="30"/>
  <c r="P125" i="30"/>
  <c r="BA125" i="30"/>
  <c r="AS125" i="30"/>
  <c r="AK125" i="30"/>
  <c r="AC125" i="30"/>
  <c r="U125" i="30"/>
  <c r="OX137" i="25"/>
  <c r="C127" i="30" s="1"/>
  <c r="OW137" i="25"/>
  <c r="D127" i="30" s="1"/>
  <c r="OV137" i="25"/>
  <c r="E127" i="30" s="1"/>
  <c r="OU138" i="25"/>
  <c r="OT138" i="25"/>
  <c r="F127" i="30"/>
  <c r="I126" i="30"/>
  <c r="G126" i="30"/>
  <c r="H126" i="30"/>
  <c r="AV126" i="30" l="1"/>
  <c r="AN126" i="30"/>
  <c r="AF126" i="30"/>
  <c r="X126" i="30"/>
  <c r="P126" i="30"/>
  <c r="BC126" i="30"/>
  <c r="AU126" i="30"/>
  <c r="AM126" i="30"/>
  <c r="AE126" i="30"/>
  <c r="W126" i="30"/>
  <c r="BA126" i="30"/>
  <c r="AS126" i="30"/>
  <c r="AK126" i="30"/>
  <c r="AC126" i="30"/>
  <c r="U126" i="30"/>
  <c r="AZ126" i="30"/>
  <c r="AR126" i="30"/>
  <c r="AJ126" i="30"/>
  <c r="AB126" i="30"/>
  <c r="T126" i="30"/>
  <c r="AY126" i="30"/>
  <c r="AQ126" i="30"/>
  <c r="AI126" i="30"/>
  <c r="AA126" i="30"/>
  <c r="S126" i="30"/>
  <c r="AX126" i="30"/>
  <c r="AP126" i="30"/>
  <c r="AH126" i="30"/>
  <c r="Z126" i="30"/>
  <c r="R126" i="30"/>
  <c r="AW126" i="30"/>
  <c r="AO126" i="30"/>
  <c r="AG126" i="30"/>
  <c r="Y126" i="30"/>
  <c r="Q126" i="30"/>
  <c r="V126" i="30"/>
  <c r="BB126" i="30"/>
  <c r="AT126" i="30"/>
  <c r="AL126" i="30"/>
  <c r="AD126" i="30"/>
  <c r="OX138" i="25"/>
  <c r="C128" i="30" s="1"/>
  <c r="OW138" i="25"/>
  <c r="D128" i="30" s="1"/>
  <c r="OV138" i="25"/>
  <c r="E128" i="30" s="1"/>
  <c r="OU139" i="25"/>
  <c r="OT139" i="25"/>
  <c r="F128" i="30"/>
  <c r="H127" i="30"/>
  <c r="G127" i="30"/>
  <c r="I127" i="30"/>
  <c r="OT140" i="25" l="1"/>
  <c r="OU140" i="25"/>
  <c r="OX139" i="25"/>
  <c r="C129" i="30" s="1"/>
  <c r="OW139" i="25"/>
  <c r="D129" i="30" s="1"/>
  <c r="OV139" i="25"/>
  <c r="E129" i="30" s="1"/>
  <c r="F129" i="30"/>
  <c r="I128" i="30"/>
  <c r="H128" i="30"/>
  <c r="G128" i="30"/>
  <c r="AW127" i="30"/>
  <c r="AO127" i="30"/>
  <c r="AG127" i="30"/>
  <c r="Y127" i="30"/>
  <c r="Q127" i="30"/>
  <c r="AV127" i="30"/>
  <c r="AN127" i="30"/>
  <c r="AF127" i="30"/>
  <c r="X127" i="30"/>
  <c r="P127" i="30"/>
  <c r="BB127" i="30"/>
  <c r="AT127" i="30"/>
  <c r="AL127" i="30"/>
  <c r="AD127" i="30"/>
  <c r="V127" i="30"/>
  <c r="BA127" i="30"/>
  <c r="AS127" i="30"/>
  <c r="AK127" i="30"/>
  <c r="AC127" i="30"/>
  <c r="U127" i="30"/>
  <c r="AZ127" i="30"/>
  <c r="AR127" i="30"/>
  <c r="AJ127" i="30"/>
  <c r="AB127" i="30"/>
  <c r="T127" i="30"/>
  <c r="AY127" i="30"/>
  <c r="AQ127" i="30"/>
  <c r="AI127" i="30"/>
  <c r="AA127" i="30"/>
  <c r="S127" i="30"/>
  <c r="AX127" i="30"/>
  <c r="AP127" i="30"/>
  <c r="AH127" i="30"/>
  <c r="Z127" i="30"/>
  <c r="R127" i="30"/>
  <c r="AM127" i="30"/>
  <c r="AE127" i="30"/>
  <c r="W127" i="30"/>
  <c r="BC127" i="30"/>
  <c r="AU127" i="30"/>
  <c r="AX128" i="30" l="1"/>
  <c r="AP128" i="30"/>
  <c r="AH128" i="30"/>
  <c r="Z128" i="30"/>
  <c r="R128" i="30"/>
  <c r="AW128" i="30"/>
  <c r="AO128" i="30"/>
  <c r="AG128" i="30"/>
  <c r="Y128" i="30"/>
  <c r="Q128" i="30"/>
  <c r="BC128" i="30"/>
  <c r="AU128" i="30"/>
  <c r="AM128" i="30"/>
  <c r="AE128" i="30"/>
  <c r="W128" i="30"/>
  <c r="BB128" i="30"/>
  <c r="AT128" i="30"/>
  <c r="AL128" i="30"/>
  <c r="AD128" i="30"/>
  <c r="V128" i="30"/>
  <c r="BA128" i="30"/>
  <c r="AS128" i="30"/>
  <c r="AK128" i="30"/>
  <c r="AC128" i="30"/>
  <c r="U128" i="30"/>
  <c r="AZ128" i="30"/>
  <c r="AR128" i="30"/>
  <c r="AJ128" i="30"/>
  <c r="AB128" i="30"/>
  <c r="T128" i="30"/>
  <c r="AY128" i="30"/>
  <c r="AQ128" i="30"/>
  <c r="AI128" i="30"/>
  <c r="AA128" i="30"/>
  <c r="S128" i="30"/>
  <c r="AV128" i="30"/>
  <c r="AN128" i="30"/>
  <c r="AF128" i="30"/>
  <c r="X128" i="30"/>
  <c r="P128" i="30"/>
  <c r="I129" i="30"/>
  <c r="H129" i="30"/>
  <c r="G129" i="30"/>
  <c r="OU141" i="25"/>
  <c r="OV140" i="25"/>
  <c r="E130" i="30" s="1"/>
  <c r="OT141" i="25"/>
  <c r="OX140" i="25"/>
  <c r="C130" i="30" s="1"/>
  <c r="OW140" i="25"/>
  <c r="D130" i="30" s="1"/>
  <c r="F130" i="30"/>
  <c r="OT142" i="25" l="1"/>
  <c r="OW141" i="25"/>
  <c r="D131" i="30" s="1"/>
  <c r="OX141" i="25"/>
  <c r="C131" i="30" s="1"/>
  <c r="OV141" i="25"/>
  <c r="E131" i="30" s="1"/>
  <c r="OU142" i="25"/>
  <c r="F131" i="30"/>
  <c r="I130" i="30"/>
  <c r="H130" i="30"/>
  <c r="G130" i="30"/>
  <c r="AY129" i="30"/>
  <c r="AQ129" i="30"/>
  <c r="AI129" i="30"/>
  <c r="AA129" i="30"/>
  <c r="S129" i="30"/>
  <c r="AX129" i="30"/>
  <c r="AP129" i="30"/>
  <c r="AH129" i="30"/>
  <c r="Z129" i="30"/>
  <c r="R129" i="30"/>
  <c r="AV129" i="30"/>
  <c r="AN129" i="30"/>
  <c r="AF129" i="30"/>
  <c r="X129" i="30"/>
  <c r="P129" i="30"/>
  <c r="BC129" i="30"/>
  <c r="AU129" i="30"/>
  <c r="AM129" i="30"/>
  <c r="AE129" i="30"/>
  <c r="W129" i="30"/>
  <c r="BB129" i="30"/>
  <c r="AT129" i="30"/>
  <c r="AL129" i="30"/>
  <c r="AD129" i="30"/>
  <c r="V129" i="30"/>
  <c r="BA129" i="30"/>
  <c r="AS129" i="30"/>
  <c r="AK129" i="30"/>
  <c r="AC129" i="30"/>
  <c r="U129" i="30"/>
  <c r="AZ129" i="30"/>
  <c r="AR129" i="30"/>
  <c r="AJ129" i="30"/>
  <c r="AB129" i="30"/>
  <c r="T129" i="30"/>
  <c r="AW129" i="30"/>
  <c r="AO129" i="30"/>
  <c r="AG129" i="30"/>
  <c r="Y129" i="30"/>
  <c r="Q129" i="30"/>
  <c r="AZ130" i="30" l="1"/>
  <c r="AR130" i="30"/>
  <c r="AJ130" i="30"/>
  <c r="AB130" i="30"/>
  <c r="T130" i="30"/>
  <c r="AY130" i="30"/>
  <c r="AQ130" i="30"/>
  <c r="AI130" i="30"/>
  <c r="AA130" i="30"/>
  <c r="S130" i="30"/>
  <c r="AW130" i="30"/>
  <c r="AO130" i="30"/>
  <c r="AG130" i="30"/>
  <c r="Y130" i="30"/>
  <c r="Q130" i="30"/>
  <c r="AV130" i="30"/>
  <c r="AN130" i="30"/>
  <c r="AF130" i="30"/>
  <c r="X130" i="30"/>
  <c r="P130" i="30"/>
  <c r="BC130" i="30"/>
  <c r="AU130" i="30"/>
  <c r="AM130" i="30"/>
  <c r="AE130" i="30"/>
  <c r="W130" i="30"/>
  <c r="BB130" i="30"/>
  <c r="AT130" i="30"/>
  <c r="AL130" i="30"/>
  <c r="AD130" i="30"/>
  <c r="V130" i="30"/>
  <c r="BA130" i="30"/>
  <c r="AS130" i="30"/>
  <c r="AK130" i="30"/>
  <c r="AC130" i="30"/>
  <c r="U130" i="30"/>
  <c r="Z130" i="30"/>
  <c r="R130" i="30"/>
  <c r="AX130" i="30"/>
  <c r="AP130" i="30"/>
  <c r="AH130" i="30"/>
  <c r="G131" i="30"/>
  <c r="I131" i="30"/>
  <c r="H131" i="30"/>
  <c r="OV142" i="25"/>
  <c r="E132" i="30" s="1"/>
  <c r="OU143" i="25"/>
  <c r="OX142" i="25"/>
  <c r="C132" i="30" s="1"/>
  <c r="OT143" i="25"/>
  <c r="OW142" i="25"/>
  <c r="D132" i="30" s="1"/>
  <c r="F132" i="30"/>
  <c r="OW143" i="25" l="1"/>
  <c r="D133" i="30" s="1"/>
  <c r="OT144" i="25"/>
  <c r="OX143" i="25"/>
  <c r="C133" i="30" s="1"/>
  <c r="OV143" i="25"/>
  <c r="E133" i="30" s="1"/>
  <c r="OU144" i="25"/>
  <c r="F133" i="30"/>
  <c r="H132" i="30"/>
  <c r="G132" i="30"/>
  <c r="I132" i="30"/>
  <c r="BA131" i="30"/>
  <c r="AS131" i="30"/>
  <c r="AK131" i="30"/>
  <c r="AC131" i="30"/>
  <c r="U131" i="30"/>
  <c r="AZ131" i="30"/>
  <c r="AR131" i="30"/>
  <c r="AJ131" i="30"/>
  <c r="AB131" i="30"/>
  <c r="T131" i="30"/>
  <c r="AX131" i="30"/>
  <c r="AP131" i="30"/>
  <c r="AH131" i="30"/>
  <c r="Z131" i="30"/>
  <c r="R131" i="30"/>
  <c r="AW131" i="30"/>
  <c r="AO131" i="30"/>
  <c r="AG131" i="30"/>
  <c r="Y131" i="30"/>
  <c r="Q131" i="30"/>
  <c r="AV131" i="30"/>
  <c r="AN131" i="30"/>
  <c r="AF131" i="30"/>
  <c r="X131" i="30"/>
  <c r="P131" i="30"/>
  <c r="BC131" i="30"/>
  <c r="AU131" i="30"/>
  <c r="AM131" i="30"/>
  <c r="AE131" i="30"/>
  <c r="W131" i="30"/>
  <c r="BB131" i="30"/>
  <c r="AT131" i="30"/>
  <c r="AL131" i="30"/>
  <c r="AD131" i="30"/>
  <c r="V131" i="30"/>
  <c r="AQ131" i="30"/>
  <c r="AI131" i="30"/>
  <c r="AA131" i="30"/>
  <c r="S131" i="30"/>
  <c r="AY131" i="30"/>
  <c r="I133" i="30" l="1"/>
  <c r="H133" i="30"/>
  <c r="G133" i="30"/>
  <c r="OX144" i="25"/>
  <c r="C134" i="30" s="1"/>
  <c r="OV144" i="25"/>
  <c r="E134" i="30" s="1"/>
  <c r="OU145" i="25"/>
  <c r="OT145" i="25"/>
  <c r="OW144" i="25"/>
  <c r="D134" i="30" s="1"/>
  <c r="F134" i="30"/>
  <c r="BB132" i="30"/>
  <c r="AT132" i="30"/>
  <c r="AL132" i="30"/>
  <c r="AD132" i="30"/>
  <c r="V132" i="30"/>
  <c r="BA132" i="30"/>
  <c r="AS132" i="30"/>
  <c r="AK132" i="30"/>
  <c r="AC132" i="30"/>
  <c r="U132" i="30"/>
  <c r="AY132" i="30"/>
  <c r="AQ132" i="30"/>
  <c r="AI132" i="30"/>
  <c r="AA132" i="30"/>
  <c r="S132" i="30"/>
  <c r="AX132" i="30"/>
  <c r="AP132" i="30"/>
  <c r="AH132" i="30"/>
  <c r="Z132" i="30"/>
  <c r="R132" i="30"/>
  <c r="AW132" i="30"/>
  <c r="AO132" i="30"/>
  <c r="AG132" i="30"/>
  <c r="Y132" i="30"/>
  <c r="Q132" i="30"/>
  <c r="AV132" i="30"/>
  <c r="AN132" i="30"/>
  <c r="AF132" i="30"/>
  <c r="X132" i="30"/>
  <c r="P132" i="30"/>
  <c r="BC132" i="30"/>
  <c r="AU132" i="30"/>
  <c r="AM132" i="30"/>
  <c r="AE132" i="30"/>
  <c r="W132" i="30"/>
  <c r="AZ132" i="30"/>
  <c r="AR132" i="30"/>
  <c r="AJ132" i="30"/>
  <c r="AB132" i="30"/>
  <c r="T132" i="30"/>
  <c r="OX145" i="25" l="1"/>
  <c r="C135" i="30" s="1"/>
  <c r="OW145" i="25"/>
  <c r="D135" i="30" s="1"/>
  <c r="OU146" i="25"/>
  <c r="OT146" i="25"/>
  <c r="OV145" i="25"/>
  <c r="E135" i="30" s="1"/>
  <c r="F135" i="30"/>
  <c r="I134" i="30"/>
  <c r="G134" i="30"/>
  <c r="H134" i="30"/>
  <c r="BC133" i="30"/>
  <c r="AU133" i="30"/>
  <c r="AM133" i="30"/>
  <c r="AE133" i="30"/>
  <c r="W133" i="30"/>
  <c r="BB133" i="30"/>
  <c r="AT133" i="30"/>
  <c r="AL133" i="30"/>
  <c r="AD133" i="30"/>
  <c r="V133" i="30"/>
  <c r="AZ133" i="30"/>
  <c r="AR133" i="30"/>
  <c r="AJ133" i="30"/>
  <c r="AB133" i="30"/>
  <c r="T133" i="30"/>
  <c r="AY133" i="30"/>
  <c r="AQ133" i="30"/>
  <c r="AI133" i="30"/>
  <c r="AA133" i="30"/>
  <c r="S133" i="30"/>
  <c r="AX133" i="30"/>
  <c r="AP133" i="30"/>
  <c r="AH133" i="30"/>
  <c r="Z133" i="30"/>
  <c r="R133" i="30"/>
  <c r="AW133" i="30"/>
  <c r="AO133" i="30"/>
  <c r="AG133" i="30"/>
  <c r="Y133" i="30"/>
  <c r="Q133" i="30"/>
  <c r="AV133" i="30"/>
  <c r="AN133" i="30"/>
  <c r="AF133" i="30"/>
  <c r="X133" i="30"/>
  <c r="P133" i="30"/>
  <c r="BA133" i="30"/>
  <c r="AS133" i="30"/>
  <c r="AK133" i="30"/>
  <c r="AC133" i="30"/>
  <c r="U133" i="30"/>
  <c r="AV134" i="30" l="1"/>
  <c r="AN134" i="30"/>
  <c r="AF134" i="30"/>
  <c r="X134" i="30"/>
  <c r="P134" i="30"/>
  <c r="BC134" i="30"/>
  <c r="AU134" i="30"/>
  <c r="AM134" i="30"/>
  <c r="AE134" i="30"/>
  <c r="W134" i="30"/>
  <c r="BA134" i="30"/>
  <c r="AS134" i="30"/>
  <c r="AK134" i="30"/>
  <c r="AC134" i="30"/>
  <c r="U134" i="30"/>
  <c r="AZ134" i="30"/>
  <c r="AR134" i="30"/>
  <c r="AJ134" i="30"/>
  <c r="AB134" i="30"/>
  <c r="T134" i="30"/>
  <c r="AY134" i="30"/>
  <c r="AQ134" i="30"/>
  <c r="AI134" i="30"/>
  <c r="AA134" i="30"/>
  <c r="S134" i="30"/>
  <c r="AX134" i="30"/>
  <c r="AP134" i="30"/>
  <c r="AH134" i="30"/>
  <c r="Z134" i="30"/>
  <c r="R134" i="30"/>
  <c r="AW134" i="30"/>
  <c r="AO134" i="30"/>
  <c r="AG134" i="30"/>
  <c r="Y134" i="30"/>
  <c r="Q134" i="30"/>
  <c r="AD134" i="30"/>
  <c r="V134" i="30"/>
  <c r="BB134" i="30"/>
  <c r="AT134" i="30"/>
  <c r="AL134" i="30"/>
  <c r="H135" i="30"/>
  <c r="G135" i="30"/>
  <c r="I135" i="30"/>
  <c r="OX146" i="25"/>
  <c r="C136" i="30" s="1"/>
  <c r="OV146" i="25"/>
  <c r="E136" i="30" s="1"/>
  <c r="OU147" i="25"/>
  <c r="OT147" i="25"/>
  <c r="OW146" i="25"/>
  <c r="D136" i="30" s="1"/>
  <c r="F136" i="30"/>
  <c r="OT148" i="25" l="1"/>
  <c r="OX147" i="25"/>
  <c r="C137" i="30" s="1"/>
  <c r="OW147" i="25"/>
  <c r="D137" i="30" s="1"/>
  <c r="OV147" i="25"/>
  <c r="E137" i="30" s="1"/>
  <c r="OU148" i="25"/>
  <c r="F137" i="30"/>
  <c r="I136" i="30"/>
  <c r="H136" i="30"/>
  <c r="G136" i="30"/>
  <c r="AW135" i="30"/>
  <c r="AO135" i="30"/>
  <c r="AG135" i="30"/>
  <c r="Y135" i="30"/>
  <c r="Q135" i="30"/>
  <c r="AV135" i="30"/>
  <c r="AN135" i="30"/>
  <c r="AF135" i="30"/>
  <c r="X135" i="30"/>
  <c r="P135" i="30"/>
  <c r="BB135" i="30"/>
  <c r="AT135" i="30"/>
  <c r="AL135" i="30"/>
  <c r="AD135" i="30"/>
  <c r="V135" i="30"/>
  <c r="BA135" i="30"/>
  <c r="AS135" i="30"/>
  <c r="AK135" i="30"/>
  <c r="AC135" i="30"/>
  <c r="U135" i="30"/>
  <c r="AZ135" i="30"/>
  <c r="AR135" i="30"/>
  <c r="AJ135" i="30"/>
  <c r="AB135" i="30"/>
  <c r="T135" i="30"/>
  <c r="AY135" i="30"/>
  <c r="AQ135" i="30"/>
  <c r="AI135" i="30"/>
  <c r="AA135" i="30"/>
  <c r="S135" i="30"/>
  <c r="AX135" i="30"/>
  <c r="AP135" i="30"/>
  <c r="AH135" i="30"/>
  <c r="Z135" i="30"/>
  <c r="R135" i="30"/>
  <c r="AU135" i="30"/>
  <c r="AM135" i="30"/>
  <c r="AE135" i="30"/>
  <c r="W135" i="30"/>
  <c r="BC135" i="30"/>
  <c r="AX136" i="30" l="1"/>
  <c r="AP136" i="30"/>
  <c r="AH136" i="30"/>
  <c r="Z136" i="30"/>
  <c r="R136" i="30"/>
  <c r="AW136" i="30"/>
  <c r="AO136" i="30"/>
  <c r="AG136" i="30"/>
  <c r="Y136" i="30"/>
  <c r="Q136" i="30"/>
  <c r="BC136" i="30"/>
  <c r="AU136" i="30"/>
  <c r="AM136" i="30"/>
  <c r="AE136" i="30"/>
  <c r="W136" i="30"/>
  <c r="BB136" i="30"/>
  <c r="AT136" i="30"/>
  <c r="AL136" i="30"/>
  <c r="AD136" i="30"/>
  <c r="V136" i="30"/>
  <c r="BA136" i="30"/>
  <c r="AS136" i="30"/>
  <c r="AK136" i="30"/>
  <c r="AC136" i="30"/>
  <c r="U136" i="30"/>
  <c r="AZ136" i="30"/>
  <c r="AR136" i="30"/>
  <c r="AJ136" i="30"/>
  <c r="AB136" i="30"/>
  <c r="T136" i="30"/>
  <c r="AY136" i="30"/>
  <c r="AQ136" i="30"/>
  <c r="AI136" i="30"/>
  <c r="AA136" i="30"/>
  <c r="S136" i="30"/>
  <c r="AV136" i="30"/>
  <c r="AN136" i="30"/>
  <c r="AF136" i="30"/>
  <c r="X136" i="30"/>
  <c r="P136" i="30"/>
  <c r="I137" i="30"/>
  <c r="H137" i="30"/>
  <c r="G137" i="30"/>
  <c r="OU149" i="25"/>
  <c r="OT149" i="25"/>
  <c r="OX148" i="25"/>
  <c r="C138" i="30" s="1"/>
  <c r="OW148" i="25"/>
  <c r="D138" i="30" s="1"/>
  <c r="OV148" i="25"/>
  <c r="E138" i="30" s="1"/>
  <c r="F138" i="30"/>
  <c r="I138" i="30" l="1"/>
  <c r="H138" i="30"/>
  <c r="G138" i="30"/>
  <c r="OU150" i="25"/>
  <c r="OT150" i="25"/>
  <c r="OX149" i="25"/>
  <c r="C139" i="30" s="1"/>
  <c r="OW149" i="25"/>
  <c r="D139" i="30" s="1"/>
  <c r="OV149" i="25"/>
  <c r="E139" i="30" s="1"/>
  <c r="F139" i="30"/>
  <c r="AY137" i="30"/>
  <c r="AQ137" i="30"/>
  <c r="AI137" i="30"/>
  <c r="AA137" i="30"/>
  <c r="S137" i="30"/>
  <c r="AX137" i="30"/>
  <c r="AP137" i="30"/>
  <c r="AH137" i="30"/>
  <c r="Z137" i="30"/>
  <c r="R137" i="30"/>
  <c r="AV137" i="30"/>
  <c r="AN137" i="30"/>
  <c r="AF137" i="30"/>
  <c r="X137" i="30"/>
  <c r="P137" i="30"/>
  <c r="BC137" i="30"/>
  <c r="AU137" i="30"/>
  <c r="AM137" i="30"/>
  <c r="AE137" i="30"/>
  <c r="W137" i="30"/>
  <c r="BB137" i="30"/>
  <c r="AT137" i="30"/>
  <c r="AL137" i="30"/>
  <c r="AD137" i="30"/>
  <c r="V137" i="30"/>
  <c r="BA137" i="30"/>
  <c r="AS137" i="30"/>
  <c r="AK137" i="30"/>
  <c r="AC137" i="30"/>
  <c r="U137" i="30"/>
  <c r="AZ137" i="30"/>
  <c r="AR137" i="30"/>
  <c r="AJ137" i="30"/>
  <c r="AB137" i="30"/>
  <c r="T137" i="30"/>
  <c r="Q137" i="30"/>
  <c r="AW137" i="30"/>
  <c r="AO137" i="30"/>
  <c r="AG137" i="30"/>
  <c r="Y137" i="30"/>
  <c r="G139" i="30" l="1"/>
  <c r="I139" i="30"/>
  <c r="H139" i="30"/>
  <c r="OV150" i="25"/>
  <c r="E140" i="30" s="1"/>
  <c r="OU151" i="25"/>
  <c r="OT151" i="25"/>
  <c r="OX150" i="25"/>
  <c r="C140" i="30" s="1"/>
  <c r="OW150" i="25"/>
  <c r="D140" i="30" s="1"/>
  <c r="F140" i="30"/>
  <c r="AZ138" i="30"/>
  <c r="AR138" i="30"/>
  <c r="AJ138" i="30"/>
  <c r="AB138" i="30"/>
  <c r="T138" i="30"/>
  <c r="AY138" i="30"/>
  <c r="AQ138" i="30"/>
  <c r="AI138" i="30"/>
  <c r="AA138" i="30"/>
  <c r="S138" i="30"/>
  <c r="AW138" i="30"/>
  <c r="AO138" i="30"/>
  <c r="AG138" i="30"/>
  <c r="Y138" i="30"/>
  <c r="Q138" i="30"/>
  <c r="AV138" i="30"/>
  <c r="AN138" i="30"/>
  <c r="AF138" i="30"/>
  <c r="X138" i="30"/>
  <c r="P138" i="30"/>
  <c r="BC138" i="30"/>
  <c r="AU138" i="30"/>
  <c r="AM138" i="30"/>
  <c r="AE138" i="30"/>
  <c r="W138" i="30"/>
  <c r="BB138" i="30"/>
  <c r="AT138" i="30"/>
  <c r="AL138" i="30"/>
  <c r="AD138" i="30"/>
  <c r="V138" i="30"/>
  <c r="BA138" i="30"/>
  <c r="AS138" i="30"/>
  <c r="AK138" i="30"/>
  <c r="AC138" i="30"/>
  <c r="U138" i="30"/>
  <c r="AH138" i="30"/>
  <c r="Z138" i="30"/>
  <c r="R138" i="30"/>
  <c r="AX138" i="30"/>
  <c r="AP138" i="30"/>
  <c r="OW151" i="25" l="1"/>
  <c r="D141" i="30" s="1"/>
  <c r="OV151" i="25"/>
  <c r="E141" i="30" s="1"/>
  <c r="OU152" i="25"/>
  <c r="OT152" i="25"/>
  <c r="OX151" i="25"/>
  <c r="C141" i="30" s="1"/>
  <c r="F141" i="30"/>
  <c r="H140" i="30"/>
  <c r="G140" i="30"/>
  <c r="I140" i="30"/>
  <c r="BA139" i="30"/>
  <c r="AS139" i="30"/>
  <c r="AK139" i="30"/>
  <c r="AC139" i="30"/>
  <c r="U139" i="30"/>
  <c r="AZ139" i="30"/>
  <c r="AR139" i="30"/>
  <c r="AJ139" i="30"/>
  <c r="AB139" i="30"/>
  <c r="T139" i="30"/>
  <c r="AX139" i="30"/>
  <c r="AP139" i="30"/>
  <c r="AH139" i="30"/>
  <c r="Z139" i="30"/>
  <c r="R139" i="30"/>
  <c r="AW139" i="30"/>
  <c r="AO139" i="30"/>
  <c r="AG139" i="30"/>
  <c r="Y139" i="30"/>
  <c r="Q139" i="30"/>
  <c r="AV139" i="30"/>
  <c r="AN139" i="30"/>
  <c r="AF139" i="30"/>
  <c r="X139" i="30"/>
  <c r="P139" i="30"/>
  <c r="BC139" i="30"/>
  <c r="AU139" i="30"/>
  <c r="AM139" i="30"/>
  <c r="AE139" i="30"/>
  <c r="W139" i="30"/>
  <c r="BB139" i="30"/>
  <c r="AT139" i="30"/>
  <c r="AL139" i="30"/>
  <c r="AD139" i="30"/>
  <c r="V139" i="30"/>
  <c r="AY139" i="30"/>
  <c r="AQ139" i="30"/>
  <c r="AI139" i="30"/>
  <c r="AA139" i="30"/>
  <c r="S139" i="30"/>
  <c r="OX152" i="25" l="1"/>
  <c r="C142" i="30" s="1"/>
  <c r="OW152" i="25"/>
  <c r="D142" i="30" s="1"/>
  <c r="OV152" i="25"/>
  <c r="E142" i="30" s="1"/>
  <c r="OU153" i="25"/>
  <c r="OT153" i="25"/>
  <c r="F142" i="30"/>
  <c r="I141" i="30"/>
  <c r="H141" i="30"/>
  <c r="G141" i="30"/>
  <c r="BB140" i="30"/>
  <c r="AT140" i="30"/>
  <c r="AL140" i="30"/>
  <c r="AD140" i="30"/>
  <c r="V140" i="30"/>
  <c r="BA140" i="30"/>
  <c r="AS140" i="30"/>
  <c r="AK140" i="30"/>
  <c r="AC140" i="30"/>
  <c r="U140" i="30"/>
  <c r="AY140" i="30"/>
  <c r="AQ140" i="30"/>
  <c r="AI140" i="30"/>
  <c r="AA140" i="30"/>
  <c r="S140" i="30"/>
  <c r="AX140" i="30"/>
  <c r="AP140" i="30"/>
  <c r="AH140" i="30"/>
  <c r="Z140" i="30"/>
  <c r="R140" i="30"/>
  <c r="AW140" i="30"/>
  <c r="AO140" i="30"/>
  <c r="AG140" i="30"/>
  <c r="Y140" i="30"/>
  <c r="Q140" i="30"/>
  <c r="AV140" i="30"/>
  <c r="AN140" i="30"/>
  <c r="AF140" i="30"/>
  <c r="X140" i="30"/>
  <c r="P140" i="30"/>
  <c r="BC140" i="30"/>
  <c r="AU140" i="30"/>
  <c r="AM140" i="30"/>
  <c r="AE140" i="30"/>
  <c r="W140" i="30"/>
  <c r="AZ140" i="30"/>
  <c r="AR140" i="30"/>
  <c r="AJ140" i="30"/>
  <c r="AB140" i="30"/>
  <c r="T140" i="30"/>
  <c r="BC141" i="30" l="1"/>
  <c r="AU141" i="30"/>
  <c r="AM141" i="30"/>
  <c r="AE141" i="30"/>
  <c r="W141" i="30"/>
  <c r="BB141" i="30"/>
  <c r="AT141" i="30"/>
  <c r="AL141" i="30"/>
  <c r="AD141" i="30"/>
  <c r="V141" i="30"/>
  <c r="AZ141" i="30"/>
  <c r="AR141" i="30"/>
  <c r="AJ141" i="30"/>
  <c r="AB141" i="30"/>
  <c r="T141" i="30"/>
  <c r="AY141" i="30"/>
  <c r="AQ141" i="30"/>
  <c r="AI141" i="30"/>
  <c r="AA141" i="30"/>
  <c r="S141" i="30"/>
  <c r="AX141" i="30"/>
  <c r="AP141" i="30"/>
  <c r="AH141" i="30"/>
  <c r="Z141" i="30"/>
  <c r="R141" i="30"/>
  <c r="AW141" i="30"/>
  <c r="AO141" i="30"/>
  <c r="AG141" i="30"/>
  <c r="Y141" i="30"/>
  <c r="Q141" i="30"/>
  <c r="AV141" i="30"/>
  <c r="AN141" i="30"/>
  <c r="AF141" i="30"/>
  <c r="X141" i="30"/>
  <c r="P141" i="30"/>
  <c r="U141" i="30"/>
  <c r="BA141" i="30"/>
  <c r="AS141" i="30"/>
  <c r="AK141" i="30"/>
  <c r="AC141" i="30"/>
  <c r="OX153" i="25"/>
  <c r="C143" i="30" s="1"/>
  <c r="OW153" i="25"/>
  <c r="D143" i="30" s="1"/>
  <c r="OV153" i="25"/>
  <c r="E143" i="30" s="1"/>
  <c r="OU154" i="25"/>
  <c r="OT154" i="25"/>
  <c r="F143" i="30"/>
  <c r="I142" i="30"/>
  <c r="G142" i="30"/>
  <c r="H142" i="30"/>
  <c r="AV142" i="30" l="1"/>
  <c r="AN142" i="30"/>
  <c r="AF142" i="30"/>
  <c r="X142" i="30"/>
  <c r="P142" i="30"/>
  <c r="BC142" i="30"/>
  <c r="AU142" i="30"/>
  <c r="AM142" i="30"/>
  <c r="AE142" i="30"/>
  <c r="W142" i="30"/>
  <c r="BA142" i="30"/>
  <c r="AS142" i="30"/>
  <c r="AK142" i="30"/>
  <c r="AC142" i="30"/>
  <c r="U142" i="30"/>
  <c r="AZ142" i="30"/>
  <c r="AR142" i="30"/>
  <c r="AJ142" i="30"/>
  <c r="AB142" i="30"/>
  <c r="T142" i="30"/>
  <c r="AY142" i="30"/>
  <c r="AQ142" i="30"/>
  <c r="AI142" i="30"/>
  <c r="AA142" i="30"/>
  <c r="S142" i="30"/>
  <c r="AX142" i="30"/>
  <c r="AP142" i="30"/>
  <c r="AH142" i="30"/>
  <c r="Z142" i="30"/>
  <c r="R142" i="30"/>
  <c r="AW142" i="30"/>
  <c r="AO142" i="30"/>
  <c r="AG142" i="30"/>
  <c r="Y142" i="30"/>
  <c r="Q142" i="30"/>
  <c r="AL142" i="30"/>
  <c r="AD142" i="30"/>
  <c r="V142" i="30"/>
  <c r="BB142" i="30"/>
  <c r="AT142" i="30"/>
  <c r="OX154" i="25"/>
  <c r="C144" i="30" s="1"/>
  <c r="OW154" i="25"/>
  <c r="D144" i="30" s="1"/>
  <c r="OV154" i="25"/>
  <c r="E144" i="30" s="1"/>
  <c r="OU155" i="25"/>
  <c r="OT155" i="25"/>
  <c r="F144" i="30"/>
  <c r="H143" i="30"/>
  <c r="G143" i="30"/>
  <c r="I143" i="30"/>
  <c r="OT156" i="25" l="1"/>
  <c r="OX155" i="25"/>
  <c r="C145" i="30" s="1"/>
  <c r="OW155" i="25"/>
  <c r="D145" i="30" s="1"/>
  <c r="OV155" i="25"/>
  <c r="E145" i="30" s="1"/>
  <c r="OU156" i="25"/>
  <c r="F145" i="30"/>
  <c r="I144" i="30"/>
  <c r="H144" i="30"/>
  <c r="G144" i="30"/>
  <c r="BB143" i="30"/>
  <c r="AT143" i="30"/>
  <c r="AL143" i="30"/>
  <c r="AD143" i="30"/>
  <c r="V143" i="30"/>
  <c r="AX143" i="30"/>
  <c r="BC143" i="30"/>
  <c r="AR143" i="30"/>
  <c r="AI143" i="30"/>
  <c r="Z143" i="30"/>
  <c r="Q143" i="30"/>
  <c r="BA143" i="30"/>
  <c r="AQ143" i="30"/>
  <c r="AH143" i="30"/>
  <c r="Y143" i="30"/>
  <c r="P143" i="30"/>
  <c r="AZ143" i="30"/>
  <c r="AP143" i="30"/>
  <c r="AY143" i="30"/>
  <c r="AO143" i="30"/>
  <c r="AF143" i="30"/>
  <c r="W143" i="30"/>
  <c r="AW143" i="30"/>
  <c r="AN143" i="30"/>
  <c r="AE143" i="30"/>
  <c r="U143" i="30"/>
  <c r="AV143" i="30"/>
  <c r="AM143" i="30"/>
  <c r="AC143" i="30"/>
  <c r="T143" i="30"/>
  <c r="AU143" i="30"/>
  <c r="AK143" i="30"/>
  <c r="AB143" i="30"/>
  <c r="S143" i="30"/>
  <c r="AS143" i="30"/>
  <c r="AJ143" i="30"/>
  <c r="AA143" i="30"/>
  <c r="R143" i="30"/>
  <c r="AG143" i="30"/>
  <c r="X143" i="30"/>
  <c r="BC144" i="30" l="1"/>
  <c r="AU144" i="30"/>
  <c r="AM144" i="30"/>
  <c r="AE144" i="30"/>
  <c r="W144" i="30"/>
  <c r="AY144" i="30"/>
  <c r="AQ144" i="30"/>
  <c r="AI144" i="30"/>
  <c r="AA144" i="30"/>
  <c r="S144" i="30"/>
  <c r="AX144" i="30"/>
  <c r="AN144" i="30"/>
  <c r="AC144" i="30"/>
  <c r="R144" i="30"/>
  <c r="AW144" i="30"/>
  <c r="AL144" i="30"/>
  <c r="AB144" i="30"/>
  <c r="Q144" i="30"/>
  <c r="AV144" i="30"/>
  <c r="AK144" i="30"/>
  <c r="Z144" i="30"/>
  <c r="P144" i="30"/>
  <c r="AT144" i="30"/>
  <c r="AJ144" i="30"/>
  <c r="Y144" i="30"/>
  <c r="AS144" i="30"/>
  <c r="AH144" i="30"/>
  <c r="X144" i="30"/>
  <c r="BB144" i="30"/>
  <c r="AR144" i="30"/>
  <c r="AG144" i="30"/>
  <c r="V144" i="30"/>
  <c r="BA144" i="30"/>
  <c r="AP144" i="30"/>
  <c r="AF144" i="30"/>
  <c r="U144" i="30"/>
  <c r="AZ144" i="30"/>
  <c r="AO144" i="30"/>
  <c r="AD144" i="30"/>
  <c r="T144" i="30"/>
  <c r="H145" i="30"/>
  <c r="G145" i="30"/>
  <c r="I145" i="30"/>
  <c r="OU157" i="25"/>
  <c r="OT157" i="25"/>
  <c r="OX156" i="25"/>
  <c r="C146" i="30" s="1"/>
  <c r="OW156" i="25"/>
  <c r="D146" i="30" s="1"/>
  <c r="OV156" i="25"/>
  <c r="E146" i="30" s="1"/>
  <c r="F146" i="30"/>
  <c r="G146" i="30" l="1"/>
  <c r="I146" i="30"/>
  <c r="H146" i="30"/>
  <c r="OU158" i="25"/>
  <c r="OT158" i="25"/>
  <c r="OX157" i="25"/>
  <c r="C147" i="30" s="1"/>
  <c r="OW157" i="25"/>
  <c r="D147" i="30" s="1"/>
  <c r="OV157" i="25"/>
  <c r="E147" i="30" s="1"/>
  <c r="F147" i="30"/>
  <c r="AV145" i="30"/>
  <c r="AN145" i="30"/>
  <c r="AF145" i="30"/>
  <c r="X145" i="30"/>
  <c r="P145" i="30"/>
  <c r="AZ145" i="30"/>
  <c r="AR145" i="30"/>
  <c r="AJ145" i="30"/>
  <c r="AB145" i="30"/>
  <c r="T145" i="30"/>
  <c r="AT145" i="30"/>
  <c r="AI145" i="30"/>
  <c r="Y145" i="30"/>
  <c r="BC145" i="30"/>
  <c r="AS145" i="30"/>
  <c r="AH145" i="30"/>
  <c r="W145" i="30"/>
  <c r="BB145" i="30"/>
  <c r="AQ145" i="30"/>
  <c r="AG145" i="30"/>
  <c r="V145" i="30"/>
  <c r="BA145" i="30"/>
  <c r="AP145" i="30"/>
  <c r="AE145" i="30"/>
  <c r="U145" i="30"/>
  <c r="AY145" i="30"/>
  <c r="AO145" i="30"/>
  <c r="AD145" i="30"/>
  <c r="S145" i="30"/>
  <c r="AX145" i="30"/>
  <c r="AM145" i="30"/>
  <c r="AC145" i="30"/>
  <c r="R145" i="30"/>
  <c r="AW145" i="30"/>
  <c r="AL145" i="30"/>
  <c r="AA145" i="30"/>
  <c r="Q145" i="30"/>
  <c r="AU145" i="30"/>
  <c r="AK145" i="30"/>
  <c r="Z145" i="30"/>
  <c r="G147" i="30" l="1"/>
  <c r="H147" i="30"/>
  <c r="I147" i="30"/>
  <c r="OV158" i="25"/>
  <c r="E148" i="30" s="1"/>
  <c r="OU159" i="25"/>
  <c r="OT159" i="25"/>
  <c r="OX158" i="25"/>
  <c r="C148" i="30" s="1"/>
  <c r="OW158" i="25"/>
  <c r="D148" i="30" s="1"/>
  <c r="F148" i="30"/>
  <c r="AW146" i="30"/>
  <c r="AO146" i="30"/>
  <c r="AG146" i="30"/>
  <c r="Y146" i="30"/>
  <c r="Q146" i="30"/>
  <c r="BA146" i="30"/>
  <c r="AS146" i="30"/>
  <c r="AK146" i="30"/>
  <c r="AC146" i="30"/>
  <c r="U146" i="30"/>
  <c r="AZ146" i="30"/>
  <c r="AP146" i="30"/>
  <c r="AE146" i="30"/>
  <c r="T146" i="30"/>
  <c r="AY146" i="30"/>
  <c r="AN146" i="30"/>
  <c r="AD146" i="30"/>
  <c r="S146" i="30"/>
  <c r="AX146" i="30"/>
  <c r="AM146" i="30"/>
  <c r="AB146" i="30"/>
  <c r="R146" i="30"/>
  <c r="AV146" i="30"/>
  <c r="AL146" i="30"/>
  <c r="AA146" i="30"/>
  <c r="P146" i="30"/>
  <c r="AU146" i="30"/>
  <c r="AJ146" i="30"/>
  <c r="Z146" i="30"/>
  <c r="AT146" i="30"/>
  <c r="AI146" i="30"/>
  <c r="X146" i="30"/>
  <c r="BC146" i="30"/>
  <c r="AR146" i="30"/>
  <c r="AH146" i="30"/>
  <c r="W146" i="30"/>
  <c r="BB146" i="30"/>
  <c r="AQ146" i="30"/>
  <c r="AF146" i="30"/>
  <c r="V146" i="30"/>
  <c r="OW159" i="25" l="1"/>
  <c r="D149" i="30" s="1"/>
  <c r="OV159" i="25"/>
  <c r="E149" i="30" s="1"/>
  <c r="OU160" i="25"/>
  <c r="OT160" i="25"/>
  <c r="OX159" i="25"/>
  <c r="C149" i="30" s="1"/>
  <c r="F149" i="30"/>
  <c r="H148" i="30"/>
  <c r="I148" i="30"/>
  <c r="G148" i="30"/>
  <c r="BA147" i="30"/>
  <c r="AS147" i="30"/>
  <c r="AK147" i="30"/>
  <c r="AC147" i="30"/>
  <c r="U147" i="30"/>
  <c r="AX147" i="30"/>
  <c r="AP147" i="30"/>
  <c r="AH147" i="30"/>
  <c r="Z147" i="30"/>
  <c r="R147" i="30"/>
  <c r="AW147" i="30"/>
  <c r="AO147" i="30"/>
  <c r="AG147" i="30"/>
  <c r="Y147" i="30"/>
  <c r="BB147" i="30"/>
  <c r="AT147" i="30"/>
  <c r="AL147" i="30"/>
  <c r="AD147" i="30"/>
  <c r="V147" i="30"/>
  <c r="AV147" i="30"/>
  <c r="AF147" i="30"/>
  <c r="Q147" i="30"/>
  <c r="AU147" i="30"/>
  <c r="AE147" i="30"/>
  <c r="P147" i="30"/>
  <c r="AR147" i="30"/>
  <c r="AB147" i="30"/>
  <c r="AQ147" i="30"/>
  <c r="AA147" i="30"/>
  <c r="AN147" i="30"/>
  <c r="X147" i="30"/>
  <c r="BC147" i="30"/>
  <c r="AM147" i="30"/>
  <c r="W147" i="30"/>
  <c r="AZ147" i="30"/>
  <c r="AJ147" i="30"/>
  <c r="T147" i="30"/>
  <c r="AY147" i="30"/>
  <c r="AI147" i="30"/>
  <c r="S147" i="30"/>
  <c r="BB148" i="30" l="1"/>
  <c r="AT148" i="30"/>
  <c r="AL148" i="30"/>
  <c r="AD148" i="30"/>
  <c r="V148" i="30"/>
  <c r="AY148" i="30"/>
  <c r="AQ148" i="30"/>
  <c r="AI148" i="30"/>
  <c r="AA148" i="30"/>
  <c r="S148" i="30"/>
  <c r="AX148" i="30"/>
  <c r="AP148" i="30"/>
  <c r="AH148" i="30"/>
  <c r="Z148" i="30"/>
  <c r="R148" i="30"/>
  <c r="BC148" i="30"/>
  <c r="AU148" i="30"/>
  <c r="AM148" i="30"/>
  <c r="AE148" i="30"/>
  <c r="W148" i="30"/>
  <c r="AW148" i="30"/>
  <c r="AG148" i="30"/>
  <c r="Q148" i="30"/>
  <c r="AV148" i="30"/>
  <c r="AF148" i="30"/>
  <c r="P148" i="30"/>
  <c r="AS148" i="30"/>
  <c r="AC148" i="30"/>
  <c r="AR148" i="30"/>
  <c r="AB148" i="30"/>
  <c r="AO148" i="30"/>
  <c r="Y148" i="30"/>
  <c r="AN148" i="30"/>
  <c r="X148" i="30"/>
  <c r="BA148" i="30"/>
  <c r="AK148" i="30"/>
  <c r="U148" i="30"/>
  <c r="AZ148" i="30"/>
  <c r="AJ148" i="30"/>
  <c r="T148" i="30"/>
  <c r="OX160" i="25"/>
  <c r="C150" i="30" s="1"/>
  <c r="OW160" i="25"/>
  <c r="D150" i="30" s="1"/>
  <c r="OV160" i="25"/>
  <c r="E150" i="30" s="1"/>
  <c r="OU161" i="25"/>
  <c r="OT161" i="25"/>
  <c r="F150" i="30"/>
  <c r="I149" i="30"/>
  <c r="H149" i="30"/>
  <c r="G149" i="30"/>
  <c r="BC149" i="30" l="1"/>
  <c r="AU149" i="30"/>
  <c r="AM149" i="30"/>
  <c r="AE149" i="30"/>
  <c r="W149" i="30"/>
  <c r="AZ149" i="30"/>
  <c r="AR149" i="30"/>
  <c r="AJ149" i="30"/>
  <c r="AB149" i="30"/>
  <c r="T149" i="30"/>
  <c r="AY149" i="30"/>
  <c r="AQ149" i="30"/>
  <c r="AI149" i="30"/>
  <c r="AA149" i="30"/>
  <c r="S149" i="30"/>
  <c r="AV149" i="30"/>
  <c r="AN149" i="30"/>
  <c r="AF149" i="30"/>
  <c r="X149" i="30"/>
  <c r="P149" i="30"/>
  <c r="AX149" i="30"/>
  <c r="AH149" i="30"/>
  <c r="R149" i="30"/>
  <c r="AW149" i="30"/>
  <c r="AG149" i="30"/>
  <c r="Q149" i="30"/>
  <c r="AT149" i="30"/>
  <c r="AD149" i="30"/>
  <c r="AS149" i="30"/>
  <c r="AC149" i="30"/>
  <c r="AP149" i="30"/>
  <c r="Z149" i="30"/>
  <c r="AO149" i="30"/>
  <c r="Y149" i="30"/>
  <c r="BB149" i="30"/>
  <c r="AL149" i="30"/>
  <c r="V149" i="30"/>
  <c r="BA149" i="30"/>
  <c r="AK149" i="30"/>
  <c r="U149" i="30"/>
  <c r="OX161" i="25"/>
  <c r="C151" i="30" s="1"/>
  <c r="OW161" i="25"/>
  <c r="D151" i="30" s="1"/>
  <c r="OV161" i="25"/>
  <c r="E151" i="30" s="1"/>
  <c r="OU162" i="25"/>
  <c r="OT162" i="25"/>
  <c r="F151" i="30"/>
  <c r="G150" i="30"/>
  <c r="I150" i="30"/>
  <c r="H150" i="30"/>
  <c r="AV150" i="30" l="1"/>
  <c r="AN150" i="30"/>
  <c r="AF150" i="30"/>
  <c r="X150" i="30"/>
  <c r="P150" i="30"/>
  <c r="BA150" i="30"/>
  <c r="AS150" i="30"/>
  <c r="AK150" i="30"/>
  <c r="AC150" i="30"/>
  <c r="U150" i="30"/>
  <c r="AZ150" i="30"/>
  <c r="AR150" i="30"/>
  <c r="AJ150" i="30"/>
  <c r="AB150" i="30"/>
  <c r="T150" i="30"/>
  <c r="AW150" i="30"/>
  <c r="AO150" i="30"/>
  <c r="AG150" i="30"/>
  <c r="Y150" i="30"/>
  <c r="Q150" i="30"/>
  <c r="AY150" i="30"/>
  <c r="AI150" i="30"/>
  <c r="S150" i="30"/>
  <c r="AX150" i="30"/>
  <c r="AH150" i="30"/>
  <c r="R150" i="30"/>
  <c r="AU150" i="30"/>
  <c r="AE150" i="30"/>
  <c r="AT150" i="30"/>
  <c r="AD150" i="30"/>
  <c r="AQ150" i="30"/>
  <c r="AA150" i="30"/>
  <c r="AP150" i="30"/>
  <c r="Z150" i="30"/>
  <c r="BC150" i="30"/>
  <c r="AM150" i="30"/>
  <c r="W150" i="30"/>
  <c r="BB150" i="30"/>
  <c r="AL150" i="30"/>
  <c r="V150" i="30"/>
  <c r="OX162" i="25"/>
  <c r="C152" i="30" s="1"/>
  <c r="OW162" i="25"/>
  <c r="D152" i="30" s="1"/>
  <c r="OV162" i="25"/>
  <c r="E152" i="30" s="1"/>
  <c r="OU163" i="25"/>
  <c r="OT163" i="25"/>
  <c r="F152" i="30"/>
  <c r="H151" i="30"/>
  <c r="G151" i="30"/>
  <c r="I151" i="30"/>
  <c r="OT164" i="25" l="1"/>
  <c r="OX163" i="25"/>
  <c r="C153" i="30" s="1"/>
  <c r="OW163" i="25"/>
  <c r="D153" i="30" s="1"/>
  <c r="OV163" i="25"/>
  <c r="E153" i="30" s="1"/>
  <c r="OU164" i="25"/>
  <c r="F153" i="30"/>
  <c r="I152" i="30"/>
  <c r="H152" i="30"/>
  <c r="G152" i="30"/>
  <c r="AW151" i="30"/>
  <c r="AO151" i="30"/>
  <c r="AG151" i="30"/>
  <c r="Y151" i="30"/>
  <c r="Q151" i="30"/>
  <c r="BC151" i="30"/>
  <c r="AU151" i="30"/>
  <c r="AM151" i="30"/>
  <c r="BB151" i="30"/>
  <c r="AT151" i="30"/>
  <c r="AL151" i="30"/>
  <c r="AD151" i="30"/>
  <c r="V151" i="30"/>
  <c r="BA151" i="30"/>
  <c r="AS151" i="30"/>
  <c r="AK151" i="30"/>
  <c r="AC151" i="30"/>
  <c r="U151" i="30"/>
  <c r="AY151" i="30"/>
  <c r="AQ151" i="30"/>
  <c r="AI151" i="30"/>
  <c r="AX151" i="30"/>
  <c r="AP151" i="30"/>
  <c r="AH151" i="30"/>
  <c r="Z151" i="30"/>
  <c r="R151" i="30"/>
  <c r="AN151" i="30"/>
  <c r="T151" i="30"/>
  <c r="AJ151" i="30"/>
  <c r="S151" i="30"/>
  <c r="AF151" i="30"/>
  <c r="P151" i="30"/>
  <c r="AE151" i="30"/>
  <c r="AB151" i="30"/>
  <c r="AZ151" i="30"/>
  <c r="AA151" i="30"/>
  <c r="AV151" i="30"/>
  <c r="X151" i="30"/>
  <c r="AR151" i="30"/>
  <c r="W151" i="30"/>
  <c r="AX152" i="30" l="1"/>
  <c r="AP152" i="30"/>
  <c r="AH152" i="30"/>
  <c r="Z152" i="30"/>
  <c r="R152" i="30"/>
  <c r="AW152" i="30"/>
  <c r="AO152" i="30"/>
  <c r="AG152" i="30"/>
  <c r="Y152" i="30"/>
  <c r="AV152" i="30"/>
  <c r="AN152" i="30"/>
  <c r="AF152" i="30"/>
  <c r="X152" i="30"/>
  <c r="P152" i="30"/>
  <c r="BC152" i="30"/>
  <c r="AU152" i="30"/>
  <c r="AM152" i="30"/>
  <c r="AE152" i="30"/>
  <c r="W152" i="30"/>
  <c r="BB152" i="30"/>
  <c r="AT152" i="30"/>
  <c r="AL152" i="30"/>
  <c r="AD152" i="30"/>
  <c r="V152" i="30"/>
  <c r="BA152" i="30"/>
  <c r="AS152" i="30"/>
  <c r="AK152" i="30"/>
  <c r="AC152" i="30"/>
  <c r="U152" i="30"/>
  <c r="AZ152" i="30"/>
  <c r="AR152" i="30"/>
  <c r="AJ152" i="30"/>
  <c r="AB152" i="30"/>
  <c r="T152" i="30"/>
  <c r="AY152" i="30"/>
  <c r="AQ152" i="30"/>
  <c r="AI152" i="30"/>
  <c r="AA152" i="30"/>
  <c r="S152" i="30"/>
  <c r="Q152" i="30"/>
  <c r="I153" i="30"/>
  <c r="H153" i="30"/>
  <c r="G153" i="30"/>
  <c r="OU165" i="25"/>
  <c r="OT165" i="25"/>
  <c r="OX164" i="25"/>
  <c r="C154" i="30" s="1"/>
  <c r="OW164" i="25"/>
  <c r="D154" i="30" s="1"/>
  <c r="OV164" i="25"/>
  <c r="E154" i="30" s="1"/>
  <c r="F154" i="30"/>
  <c r="I154" i="30" l="1"/>
  <c r="H154" i="30"/>
  <c r="G154" i="30"/>
  <c r="OU166" i="25"/>
  <c r="OT166" i="25"/>
  <c r="OX165" i="25"/>
  <c r="C155" i="30" s="1"/>
  <c r="OW165" i="25"/>
  <c r="D155" i="30" s="1"/>
  <c r="OV165" i="25"/>
  <c r="E155" i="30" s="1"/>
  <c r="F155" i="30"/>
  <c r="AY153" i="30"/>
  <c r="AQ153" i="30"/>
  <c r="AI153" i="30"/>
  <c r="AA153" i="30"/>
  <c r="S153" i="30"/>
  <c r="AX153" i="30"/>
  <c r="AP153" i="30"/>
  <c r="AH153" i="30"/>
  <c r="Z153" i="30"/>
  <c r="R153" i="30"/>
  <c r="AW153" i="30"/>
  <c r="AO153" i="30"/>
  <c r="AG153" i="30"/>
  <c r="Y153" i="30"/>
  <c r="Q153" i="30"/>
  <c r="AV153" i="30"/>
  <c r="AN153" i="30"/>
  <c r="AF153" i="30"/>
  <c r="X153" i="30"/>
  <c r="P153" i="30"/>
  <c r="BC153" i="30"/>
  <c r="AU153" i="30"/>
  <c r="AM153" i="30"/>
  <c r="AE153" i="30"/>
  <c r="W153" i="30"/>
  <c r="BB153" i="30"/>
  <c r="AT153" i="30"/>
  <c r="AL153" i="30"/>
  <c r="AD153" i="30"/>
  <c r="V153" i="30"/>
  <c r="BA153" i="30"/>
  <c r="AS153" i="30"/>
  <c r="AK153" i="30"/>
  <c r="AC153" i="30"/>
  <c r="U153" i="30"/>
  <c r="AZ153" i="30"/>
  <c r="AR153" i="30"/>
  <c r="AJ153" i="30"/>
  <c r="AB153" i="30"/>
  <c r="T153" i="30"/>
  <c r="G155" i="30" l="1"/>
  <c r="I155" i="30"/>
  <c r="H155" i="30"/>
  <c r="OV166" i="25"/>
  <c r="E156" i="30" s="1"/>
  <c r="OU167" i="25"/>
  <c r="OT167" i="25"/>
  <c r="OX166" i="25"/>
  <c r="C156" i="30" s="1"/>
  <c r="OW166" i="25"/>
  <c r="D156" i="30" s="1"/>
  <c r="F156" i="30"/>
  <c r="AZ154" i="30"/>
  <c r="AR154" i="30"/>
  <c r="AJ154" i="30"/>
  <c r="AB154" i="30"/>
  <c r="T154" i="30"/>
  <c r="AY154" i="30"/>
  <c r="AQ154" i="30"/>
  <c r="AI154" i="30"/>
  <c r="AA154" i="30"/>
  <c r="S154" i="30"/>
  <c r="AX154" i="30"/>
  <c r="AP154" i="30"/>
  <c r="AH154" i="30"/>
  <c r="Z154" i="30"/>
  <c r="R154" i="30"/>
  <c r="AW154" i="30"/>
  <c r="AO154" i="30"/>
  <c r="AG154" i="30"/>
  <c r="Y154" i="30"/>
  <c r="Q154" i="30"/>
  <c r="AV154" i="30"/>
  <c r="AN154" i="30"/>
  <c r="AF154" i="30"/>
  <c r="X154" i="30"/>
  <c r="P154" i="30"/>
  <c r="BC154" i="30"/>
  <c r="AU154" i="30"/>
  <c r="AM154" i="30"/>
  <c r="AE154" i="30"/>
  <c r="W154" i="30"/>
  <c r="BB154" i="30"/>
  <c r="AT154" i="30"/>
  <c r="AL154" i="30"/>
  <c r="AD154" i="30"/>
  <c r="V154" i="30"/>
  <c r="BA154" i="30"/>
  <c r="AS154" i="30"/>
  <c r="AK154" i="30"/>
  <c r="AC154" i="30"/>
  <c r="U154" i="30"/>
  <c r="P10" i="30"/>
  <c r="L10" i="31"/>
  <c r="F8" i="15" l="1"/>
  <c r="F8" i="13"/>
  <c r="F8" i="10"/>
  <c r="J8" i="30"/>
  <c r="F8" i="31"/>
  <c r="F8" i="8"/>
  <c r="L10" i="15"/>
  <c r="R10" i="21"/>
  <c r="R13" i="21" s="1"/>
  <c r="S10" i="21"/>
  <c r="S13" i="21" s="1"/>
  <c r="T10" i="21"/>
  <c r="T13" i="21" s="1"/>
  <c r="U10" i="21"/>
  <c r="U13" i="21" s="1"/>
  <c r="V10" i="21"/>
  <c r="V13" i="21" s="1"/>
  <c r="OW167" i="25"/>
  <c r="D157" i="30" s="1"/>
  <c r="OV167" i="25"/>
  <c r="E157" i="30" s="1"/>
  <c r="OU168" i="25"/>
  <c r="OT168" i="25"/>
  <c r="OX167" i="25"/>
  <c r="C157" i="30" s="1"/>
  <c r="F157" i="30"/>
  <c r="H156" i="30"/>
  <c r="G156" i="30"/>
  <c r="I156" i="30"/>
  <c r="BA155" i="30"/>
  <c r="AS155" i="30"/>
  <c r="AK155" i="30"/>
  <c r="AC155" i="30"/>
  <c r="U155" i="30"/>
  <c r="AZ155" i="30"/>
  <c r="AR155" i="30"/>
  <c r="AJ155" i="30"/>
  <c r="AB155" i="30"/>
  <c r="T155" i="30"/>
  <c r="AY155" i="30"/>
  <c r="AQ155" i="30"/>
  <c r="AI155" i="30"/>
  <c r="AA155" i="30"/>
  <c r="S155" i="30"/>
  <c r="AX155" i="30"/>
  <c r="AP155" i="30"/>
  <c r="AH155" i="30"/>
  <c r="Z155" i="30"/>
  <c r="R155" i="30"/>
  <c r="AW155" i="30"/>
  <c r="AO155" i="30"/>
  <c r="AG155" i="30"/>
  <c r="Y155" i="30"/>
  <c r="Q155" i="30"/>
  <c r="AV155" i="30"/>
  <c r="AN155" i="30"/>
  <c r="AF155" i="30"/>
  <c r="X155" i="30"/>
  <c r="P155" i="30"/>
  <c r="BC155" i="30"/>
  <c r="AU155" i="30"/>
  <c r="AM155" i="30"/>
  <c r="AE155" i="30"/>
  <c r="W155" i="30"/>
  <c r="BB155" i="30"/>
  <c r="AT155" i="30"/>
  <c r="AL155" i="30"/>
  <c r="AD155" i="30"/>
  <c r="V155" i="30"/>
  <c r="HT202" i="26"/>
  <c r="HU202" i="26"/>
  <c r="OU169" i="25" l="1"/>
  <c r="OT169" i="25"/>
  <c r="OX168" i="25"/>
  <c r="C158" i="30" s="1"/>
  <c r="OW168" i="25"/>
  <c r="D158" i="30" s="1"/>
  <c r="OV168" i="25"/>
  <c r="E158" i="30" s="1"/>
  <c r="F158" i="30"/>
  <c r="BB156" i="30"/>
  <c r="AT156" i="30"/>
  <c r="AL156" i="30"/>
  <c r="AD156" i="30"/>
  <c r="V156" i="30"/>
  <c r="BA156" i="30"/>
  <c r="AS156" i="30"/>
  <c r="AK156" i="30"/>
  <c r="AC156" i="30"/>
  <c r="U156" i="30"/>
  <c r="AZ156" i="30"/>
  <c r="AR156" i="30"/>
  <c r="AJ156" i="30"/>
  <c r="AB156" i="30"/>
  <c r="T156" i="30"/>
  <c r="AY156" i="30"/>
  <c r="AQ156" i="30"/>
  <c r="AI156" i="30"/>
  <c r="AA156" i="30"/>
  <c r="S156" i="30"/>
  <c r="AX156" i="30"/>
  <c r="AP156" i="30"/>
  <c r="AH156" i="30"/>
  <c r="Z156" i="30"/>
  <c r="R156" i="30"/>
  <c r="AW156" i="30"/>
  <c r="AO156" i="30"/>
  <c r="AG156" i="30"/>
  <c r="Y156" i="30"/>
  <c r="Q156" i="30"/>
  <c r="AV156" i="30"/>
  <c r="AN156" i="30"/>
  <c r="AF156" i="30"/>
  <c r="X156" i="30"/>
  <c r="P156" i="30"/>
  <c r="BC156" i="30"/>
  <c r="AU156" i="30"/>
  <c r="AM156" i="30"/>
  <c r="AE156" i="30"/>
  <c r="W156" i="30"/>
  <c r="I157" i="30"/>
  <c r="H157" i="30"/>
  <c r="G157" i="30"/>
  <c r="HP202" i="26"/>
  <c r="HQ202" i="26"/>
  <c r="I158" i="30" l="1"/>
  <c r="H158" i="30"/>
  <c r="G158" i="30"/>
  <c r="BC157" i="30"/>
  <c r="AU157" i="30"/>
  <c r="AM157" i="30"/>
  <c r="AE157" i="30"/>
  <c r="W157" i="30"/>
  <c r="BB157" i="30"/>
  <c r="AT157" i="30"/>
  <c r="AL157" i="30"/>
  <c r="AD157" i="30"/>
  <c r="V157" i="30"/>
  <c r="BA157" i="30"/>
  <c r="AS157" i="30"/>
  <c r="AK157" i="30"/>
  <c r="AC157" i="30"/>
  <c r="U157" i="30"/>
  <c r="AZ157" i="30"/>
  <c r="AR157" i="30"/>
  <c r="AJ157" i="30"/>
  <c r="AB157" i="30"/>
  <c r="T157" i="30"/>
  <c r="AY157" i="30"/>
  <c r="AQ157" i="30"/>
  <c r="AI157" i="30"/>
  <c r="AA157" i="30"/>
  <c r="S157" i="30"/>
  <c r="AX157" i="30"/>
  <c r="AP157" i="30"/>
  <c r="AH157" i="30"/>
  <c r="Z157" i="30"/>
  <c r="R157" i="30"/>
  <c r="AW157" i="30"/>
  <c r="AO157" i="30"/>
  <c r="AG157" i="30"/>
  <c r="Y157" i="30"/>
  <c r="Q157" i="30"/>
  <c r="AV157" i="30"/>
  <c r="AN157" i="30"/>
  <c r="AF157" i="30"/>
  <c r="X157" i="30"/>
  <c r="P157" i="30"/>
  <c r="OU170" i="25"/>
  <c r="OT170" i="25"/>
  <c r="OX169" i="25"/>
  <c r="C159" i="30" s="1"/>
  <c r="OW169" i="25"/>
  <c r="D159" i="30" s="1"/>
  <c r="OV169" i="25"/>
  <c r="E159" i="30" s="1"/>
  <c r="F159" i="30"/>
  <c r="HL202" i="26"/>
  <c r="HM202" i="26"/>
  <c r="I159" i="30" l="1"/>
  <c r="H159" i="30"/>
  <c r="G159" i="30"/>
  <c r="OX170" i="25"/>
  <c r="C160" i="30" s="1"/>
  <c r="OW170" i="25"/>
  <c r="D160" i="30" s="1"/>
  <c r="OV170" i="25"/>
  <c r="E160" i="30" s="1"/>
  <c r="OU171" i="25"/>
  <c r="OT171" i="25"/>
  <c r="F160" i="30"/>
  <c r="AV158" i="30"/>
  <c r="AN158" i="30"/>
  <c r="AF158" i="30"/>
  <c r="X158" i="30"/>
  <c r="P158" i="30"/>
  <c r="BC158" i="30"/>
  <c r="AU158" i="30"/>
  <c r="AM158" i="30"/>
  <c r="AE158" i="30"/>
  <c r="W158" i="30"/>
  <c r="BB158" i="30"/>
  <c r="AT158" i="30"/>
  <c r="AL158" i="30"/>
  <c r="AD158" i="30"/>
  <c r="V158" i="30"/>
  <c r="BA158" i="30"/>
  <c r="AS158" i="30"/>
  <c r="AK158" i="30"/>
  <c r="AC158" i="30"/>
  <c r="U158" i="30"/>
  <c r="AZ158" i="30"/>
  <c r="AR158" i="30"/>
  <c r="AJ158" i="30"/>
  <c r="AB158" i="30"/>
  <c r="T158" i="30"/>
  <c r="AY158" i="30"/>
  <c r="AQ158" i="30"/>
  <c r="AI158" i="30"/>
  <c r="AA158" i="30"/>
  <c r="S158" i="30"/>
  <c r="AX158" i="30"/>
  <c r="AP158" i="30"/>
  <c r="AH158" i="30"/>
  <c r="Z158" i="30"/>
  <c r="R158" i="30"/>
  <c r="AW158" i="30"/>
  <c r="AO158" i="30"/>
  <c r="AG158" i="30"/>
  <c r="Y158" i="30"/>
  <c r="Q158" i="30"/>
  <c r="HH202" i="26"/>
  <c r="HI202" i="26"/>
  <c r="OU172" i="25" l="1"/>
  <c r="OT172" i="25"/>
  <c r="OX171" i="25"/>
  <c r="C161" i="30" s="1"/>
  <c r="OW171" i="25"/>
  <c r="D161" i="30" s="1"/>
  <c r="OV171" i="25"/>
  <c r="E161" i="30" s="1"/>
  <c r="F161" i="30"/>
  <c r="I160" i="30"/>
  <c r="H160" i="30"/>
  <c r="G160" i="30"/>
  <c r="AW159" i="30"/>
  <c r="AO159" i="30"/>
  <c r="AG159" i="30"/>
  <c r="Y159" i="30"/>
  <c r="Q159" i="30"/>
  <c r="AV159" i="30"/>
  <c r="AN159" i="30"/>
  <c r="AF159" i="30"/>
  <c r="X159" i="30"/>
  <c r="P159" i="30"/>
  <c r="BC159" i="30"/>
  <c r="AU159" i="30"/>
  <c r="AM159" i="30"/>
  <c r="AE159" i="30"/>
  <c r="W159" i="30"/>
  <c r="BB159" i="30"/>
  <c r="AT159" i="30"/>
  <c r="AL159" i="30"/>
  <c r="AD159" i="30"/>
  <c r="V159" i="30"/>
  <c r="BA159" i="30"/>
  <c r="AS159" i="30"/>
  <c r="AK159" i="30"/>
  <c r="AC159" i="30"/>
  <c r="U159" i="30"/>
  <c r="AZ159" i="30"/>
  <c r="AR159" i="30"/>
  <c r="AJ159" i="30"/>
  <c r="AB159" i="30"/>
  <c r="T159" i="30"/>
  <c r="AY159" i="30"/>
  <c r="AQ159" i="30"/>
  <c r="AI159" i="30"/>
  <c r="AA159" i="30"/>
  <c r="S159" i="30"/>
  <c r="AX159" i="30"/>
  <c r="AP159" i="30"/>
  <c r="AH159" i="30"/>
  <c r="Z159" i="30"/>
  <c r="R159" i="30"/>
  <c r="HD202" i="26"/>
  <c r="HE202" i="26"/>
  <c r="AX160" i="30" l="1"/>
  <c r="AP160" i="30"/>
  <c r="AH160" i="30"/>
  <c r="Z160" i="30"/>
  <c r="R160" i="30"/>
  <c r="AW160" i="30"/>
  <c r="AO160" i="30"/>
  <c r="AG160" i="30"/>
  <c r="Y160" i="30"/>
  <c r="Q160" i="30"/>
  <c r="AV160" i="30"/>
  <c r="AN160" i="30"/>
  <c r="AF160" i="30"/>
  <c r="X160" i="30"/>
  <c r="P160" i="30"/>
  <c r="BC160" i="30"/>
  <c r="AU160" i="30"/>
  <c r="AM160" i="30"/>
  <c r="AE160" i="30"/>
  <c r="W160" i="30"/>
  <c r="BB160" i="30"/>
  <c r="AT160" i="30"/>
  <c r="AL160" i="30"/>
  <c r="AD160" i="30"/>
  <c r="V160" i="30"/>
  <c r="BA160" i="30"/>
  <c r="AS160" i="30"/>
  <c r="AK160" i="30"/>
  <c r="AC160" i="30"/>
  <c r="U160" i="30"/>
  <c r="AZ160" i="30"/>
  <c r="AR160" i="30"/>
  <c r="AJ160" i="30"/>
  <c r="AB160" i="30"/>
  <c r="T160" i="30"/>
  <c r="AY160" i="30"/>
  <c r="AQ160" i="30"/>
  <c r="AI160" i="30"/>
  <c r="AA160" i="30"/>
  <c r="S160" i="30"/>
  <c r="I161" i="30"/>
  <c r="H161" i="30"/>
  <c r="G161" i="30"/>
  <c r="OV172" i="25"/>
  <c r="E162" i="30" s="1"/>
  <c r="OU173" i="25"/>
  <c r="OT173" i="25"/>
  <c r="OX172" i="25"/>
  <c r="C162" i="30" s="1"/>
  <c r="OW172" i="25"/>
  <c r="D162" i="30" s="1"/>
  <c r="F162" i="30"/>
  <c r="GZ202" i="26"/>
  <c r="HA202" i="26"/>
  <c r="OT174" i="25" l="1"/>
  <c r="OX173" i="25"/>
  <c r="C163" i="30" s="1"/>
  <c r="OW173" i="25"/>
  <c r="D163" i="30" s="1"/>
  <c r="OV173" i="25"/>
  <c r="E163" i="30" s="1"/>
  <c r="OU174" i="25"/>
  <c r="F163" i="30"/>
  <c r="I162" i="30"/>
  <c r="H162" i="30"/>
  <c r="G162" i="30"/>
  <c r="AY161" i="30"/>
  <c r="AQ161" i="30"/>
  <c r="AI161" i="30"/>
  <c r="AA161" i="30"/>
  <c r="S161" i="30"/>
  <c r="AX161" i="30"/>
  <c r="AP161" i="30"/>
  <c r="AH161" i="30"/>
  <c r="Z161" i="30"/>
  <c r="R161" i="30"/>
  <c r="AW161" i="30"/>
  <c r="AO161" i="30"/>
  <c r="AG161" i="30"/>
  <c r="Y161" i="30"/>
  <c r="Q161" i="30"/>
  <c r="AV161" i="30"/>
  <c r="AN161" i="30"/>
  <c r="AF161" i="30"/>
  <c r="X161" i="30"/>
  <c r="P161" i="30"/>
  <c r="BC161" i="30"/>
  <c r="AU161" i="30"/>
  <c r="AM161" i="30"/>
  <c r="AE161" i="30"/>
  <c r="W161" i="30"/>
  <c r="BB161" i="30"/>
  <c r="AT161" i="30"/>
  <c r="AL161" i="30"/>
  <c r="AD161" i="30"/>
  <c r="V161" i="30"/>
  <c r="BA161" i="30"/>
  <c r="AS161" i="30"/>
  <c r="AK161" i="30"/>
  <c r="AC161" i="30"/>
  <c r="U161" i="30"/>
  <c r="AZ161" i="30"/>
  <c r="AR161" i="30"/>
  <c r="AJ161" i="30"/>
  <c r="AB161" i="30"/>
  <c r="T161" i="30"/>
  <c r="GV202" i="26"/>
  <c r="GW202" i="26"/>
  <c r="AZ162" i="30" l="1"/>
  <c r="AR162" i="30"/>
  <c r="AJ162" i="30"/>
  <c r="AB162" i="30"/>
  <c r="T162" i="30"/>
  <c r="AY162" i="30"/>
  <c r="AQ162" i="30"/>
  <c r="AI162" i="30"/>
  <c r="AA162" i="30"/>
  <c r="S162" i="30"/>
  <c r="AX162" i="30"/>
  <c r="AP162" i="30"/>
  <c r="AH162" i="30"/>
  <c r="Z162" i="30"/>
  <c r="R162" i="30"/>
  <c r="AW162" i="30"/>
  <c r="AO162" i="30"/>
  <c r="AG162" i="30"/>
  <c r="Y162" i="30"/>
  <c r="Q162" i="30"/>
  <c r="AV162" i="30"/>
  <c r="AN162" i="30"/>
  <c r="AF162" i="30"/>
  <c r="X162" i="30"/>
  <c r="P162" i="30"/>
  <c r="BC162" i="30"/>
  <c r="AU162" i="30"/>
  <c r="AM162" i="30"/>
  <c r="AE162" i="30"/>
  <c r="W162" i="30"/>
  <c r="BB162" i="30"/>
  <c r="AT162" i="30"/>
  <c r="AL162" i="30"/>
  <c r="AD162" i="30"/>
  <c r="V162" i="30"/>
  <c r="BA162" i="30"/>
  <c r="AS162" i="30"/>
  <c r="AK162" i="30"/>
  <c r="AC162" i="30"/>
  <c r="U162" i="30"/>
  <c r="G163" i="30"/>
  <c r="I163" i="30"/>
  <c r="H163" i="30"/>
  <c r="OU175" i="25"/>
  <c r="OT175" i="25"/>
  <c r="OX174" i="25"/>
  <c r="C164" i="30" s="1"/>
  <c r="OW174" i="25"/>
  <c r="D164" i="30" s="1"/>
  <c r="OV174" i="25"/>
  <c r="E164" i="30" s="1"/>
  <c r="F164" i="30"/>
  <c r="GR202" i="26"/>
  <c r="GS202" i="26"/>
  <c r="H164" i="30" l="1"/>
  <c r="G164" i="30"/>
  <c r="I164" i="30"/>
  <c r="OW175" i="25"/>
  <c r="D165" i="30" s="1"/>
  <c r="OV175" i="25"/>
  <c r="E165" i="30" s="1"/>
  <c r="OU176" i="25"/>
  <c r="OT176" i="25"/>
  <c r="OX175" i="25"/>
  <c r="C165" i="30" s="1"/>
  <c r="F165" i="30"/>
  <c r="BA163" i="30"/>
  <c r="AS163" i="30"/>
  <c r="AK163" i="30"/>
  <c r="AC163" i="30"/>
  <c r="U163" i="30"/>
  <c r="AZ163" i="30"/>
  <c r="AR163" i="30"/>
  <c r="AJ163" i="30"/>
  <c r="AB163" i="30"/>
  <c r="T163" i="30"/>
  <c r="AY163" i="30"/>
  <c r="AQ163" i="30"/>
  <c r="AI163" i="30"/>
  <c r="AA163" i="30"/>
  <c r="S163" i="30"/>
  <c r="AX163" i="30"/>
  <c r="AP163" i="30"/>
  <c r="AH163" i="30"/>
  <c r="Z163" i="30"/>
  <c r="R163" i="30"/>
  <c r="AW163" i="30"/>
  <c r="AO163" i="30"/>
  <c r="AG163" i="30"/>
  <c r="Y163" i="30"/>
  <c r="Q163" i="30"/>
  <c r="AV163" i="30"/>
  <c r="AN163" i="30"/>
  <c r="AF163" i="30"/>
  <c r="X163" i="30"/>
  <c r="P163" i="30"/>
  <c r="BC163" i="30"/>
  <c r="AU163" i="30"/>
  <c r="AM163" i="30"/>
  <c r="AE163" i="30"/>
  <c r="W163" i="30"/>
  <c r="BB163" i="30"/>
  <c r="AT163" i="30"/>
  <c r="AL163" i="30"/>
  <c r="AD163" i="30"/>
  <c r="V163" i="30"/>
  <c r="GN202" i="26"/>
  <c r="GO202" i="26"/>
  <c r="OU177" i="25" l="1"/>
  <c r="OT177" i="25"/>
  <c r="OX176" i="25"/>
  <c r="C166" i="30" s="1"/>
  <c r="OW176" i="25"/>
  <c r="D166" i="30" s="1"/>
  <c r="OV176" i="25"/>
  <c r="E166" i="30" s="1"/>
  <c r="F166" i="30"/>
  <c r="I165" i="30"/>
  <c r="H165" i="30"/>
  <c r="G165" i="30"/>
  <c r="BB164" i="30"/>
  <c r="AT164" i="30"/>
  <c r="AL164" i="30"/>
  <c r="AD164" i="30"/>
  <c r="V164" i="30"/>
  <c r="BA164" i="30"/>
  <c r="AS164" i="30"/>
  <c r="AK164" i="30"/>
  <c r="AC164" i="30"/>
  <c r="U164" i="30"/>
  <c r="AZ164" i="30"/>
  <c r="AR164" i="30"/>
  <c r="AJ164" i="30"/>
  <c r="AB164" i="30"/>
  <c r="T164" i="30"/>
  <c r="AY164" i="30"/>
  <c r="AQ164" i="30"/>
  <c r="AI164" i="30"/>
  <c r="AA164" i="30"/>
  <c r="S164" i="30"/>
  <c r="AX164" i="30"/>
  <c r="AP164" i="30"/>
  <c r="AH164" i="30"/>
  <c r="Z164" i="30"/>
  <c r="R164" i="30"/>
  <c r="AW164" i="30"/>
  <c r="AO164" i="30"/>
  <c r="AG164" i="30"/>
  <c r="Y164" i="30"/>
  <c r="Q164" i="30"/>
  <c r="AV164" i="30"/>
  <c r="AN164" i="30"/>
  <c r="AF164" i="30"/>
  <c r="X164" i="30"/>
  <c r="P164" i="30"/>
  <c r="BC164" i="30"/>
  <c r="AU164" i="30"/>
  <c r="AM164" i="30"/>
  <c r="AE164" i="30"/>
  <c r="W164" i="30"/>
  <c r="GJ202" i="26"/>
  <c r="GK202" i="26"/>
  <c r="BC165" i="30" l="1"/>
  <c r="AU165" i="30"/>
  <c r="AM165" i="30"/>
  <c r="AE165" i="30"/>
  <c r="W165" i="30"/>
  <c r="BB165" i="30"/>
  <c r="AT165" i="30"/>
  <c r="AL165" i="30"/>
  <c r="AD165" i="30"/>
  <c r="V165" i="30"/>
  <c r="BA165" i="30"/>
  <c r="AS165" i="30"/>
  <c r="AK165" i="30"/>
  <c r="AC165" i="30"/>
  <c r="U165" i="30"/>
  <c r="AZ165" i="30"/>
  <c r="AR165" i="30"/>
  <c r="AJ165" i="30"/>
  <c r="AB165" i="30"/>
  <c r="T165" i="30"/>
  <c r="AY165" i="30"/>
  <c r="AQ165" i="30"/>
  <c r="AI165" i="30"/>
  <c r="AA165" i="30"/>
  <c r="S165" i="30"/>
  <c r="AX165" i="30"/>
  <c r="AP165" i="30"/>
  <c r="AH165" i="30"/>
  <c r="Z165" i="30"/>
  <c r="R165" i="30"/>
  <c r="AW165" i="30"/>
  <c r="AO165" i="30"/>
  <c r="AG165" i="30"/>
  <c r="Y165" i="30"/>
  <c r="Q165" i="30"/>
  <c r="AV165" i="30"/>
  <c r="AN165" i="30"/>
  <c r="AF165" i="30"/>
  <c r="X165" i="30"/>
  <c r="P165" i="30"/>
  <c r="I166" i="30"/>
  <c r="H166" i="30"/>
  <c r="G166" i="30"/>
  <c r="OU178" i="25"/>
  <c r="OT178" i="25"/>
  <c r="OX177" i="25"/>
  <c r="C167" i="30" s="1"/>
  <c r="OW177" i="25"/>
  <c r="D167" i="30" s="1"/>
  <c r="OV177" i="25"/>
  <c r="E167" i="30" s="1"/>
  <c r="F167" i="30"/>
  <c r="GF202" i="26"/>
  <c r="GG202" i="26"/>
  <c r="I167" i="30" l="1"/>
  <c r="H167" i="30"/>
  <c r="G167" i="30"/>
  <c r="OX178" i="25"/>
  <c r="C168" i="30" s="1"/>
  <c r="OW178" i="25"/>
  <c r="D168" i="30" s="1"/>
  <c r="OV178" i="25"/>
  <c r="E168" i="30" s="1"/>
  <c r="OU179" i="25"/>
  <c r="OT179" i="25"/>
  <c r="F168" i="30"/>
  <c r="AV166" i="30"/>
  <c r="AN166" i="30"/>
  <c r="AF166" i="30"/>
  <c r="X166" i="30"/>
  <c r="P166" i="30"/>
  <c r="BC166" i="30"/>
  <c r="AU166" i="30"/>
  <c r="AM166" i="30"/>
  <c r="AE166" i="30"/>
  <c r="W166" i="30"/>
  <c r="BB166" i="30"/>
  <c r="AT166" i="30"/>
  <c r="AL166" i="30"/>
  <c r="AD166" i="30"/>
  <c r="V166" i="30"/>
  <c r="BA166" i="30"/>
  <c r="AS166" i="30"/>
  <c r="AK166" i="30"/>
  <c r="AC166" i="30"/>
  <c r="U166" i="30"/>
  <c r="AZ166" i="30"/>
  <c r="AR166" i="30"/>
  <c r="AJ166" i="30"/>
  <c r="AB166" i="30"/>
  <c r="T166" i="30"/>
  <c r="AY166" i="30"/>
  <c r="AQ166" i="30"/>
  <c r="AI166" i="30"/>
  <c r="AA166" i="30"/>
  <c r="S166" i="30"/>
  <c r="AX166" i="30"/>
  <c r="AP166" i="30"/>
  <c r="AH166" i="30"/>
  <c r="Z166" i="30"/>
  <c r="R166" i="30"/>
  <c r="AW166" i="30"/>
  <c r="AO166" i="30"/>
  <c r="AG166" i="30"/>
  <c r="Y166" i="30"/>
  <c r="Q166" i="30"/>
  <c r="GB202" i="26"/>
  <c r="GC202" i="26"/>
  <c r="OU180" i="25" l="1"/>
  <c r="OT180" i="25"/>
  <c r="OX179" i="25"/>
  <c r="C169" i="30" s="1"/>
  <c r="OW179" i="25"/>
  <c r="D169" i="30" s="1"/>
  <c r="OV179" i="25"/>
  <c r="E169" i="30" s="1"/>
  <c r="F169" i="30"/>
  <c r="I168" i="30"/>
  <c r="H168" i="30"/>
  <c r="G168" i="30"/>
  <c r="AW167" i="30"/>
  <c r="AO167" i="30"/>
  <c r="AG167" i="30"/>
  <c r="Y167" i="30"/>
  <c r="Q167" i="30"/>
  <c r="AV167" i="30"/>
  <c r="AN167" i="30"/>
  <c r="AF167" i="30"/>
  <c r="X167" i="30"/>
  <c r="P167" i="30"/>
  <c r="BC167" i="30"/>
  <c r="AU167" i="30"/>
  <c r="AM167" i="30"/>
  <c r="AE167" i="30"/>
  <c r="W167" i="30"/>
  <c r="BB167" i="30"/>
  <c r="AT167" i="30"/>
  <c r="AL167" i="30"/>
  <c r="AD167" i="30"/>
  <c r="V167" i="30"/>
  <c r="BA167" i="30"/>
  <c r="AS167" i="30"/>
  <c r="AK167" i="30"/>
  <c r="AC167" i="30"/>
  <c r="U167" i="30"/>
  <c r="AZ167" i="30"/>
  <c r="AR167" i="30"/>
  <c r="AJ167" i="30"/>
  <c r="AB167" i="30"/>
  <c r="T167" i="30"/>
  <c r="AY167" i="30"/>
  <c r="AQ167" i="30"/>
  <c r="AI167" i="30"/>
  <c r="AA167" i="30"/>
  <c r="S167" i="30"/>
  <c r="AX167" i="30"/>
  <c r="AP167" i="30"/>
  <c r="AH167" i="30"/>
  <c r="Z167" i="30"/>
  <c r="R167" i="30"/>
  <c r="FX202" i="26"/>
  <c r="FY202" i="26"/>
  <c r="AX168" i="30" l="1"/>
  <c r="AP168" i="30"/>
  <c r="AH168" i="30"/>
  <c r="Z168" i="30"/>
  <c r="R168" i="30"/>
  <c r="AW168" i="30"/>
  <c r="AO168" i="30"/>
  <c r="AG168" i="30"/>
  <c r="Y168" i="30"/>
  <c r="Q168" i="30"/>
  <c r="AV168" i="30"/>
  <c r="AN168" i="30"/>
  <c r="AF168" i="30"/>
  <c r="X168" i="30"/>
  <c r="P168" i="30"/>
  <c r="BC168" i="30"/>
  <c r="AU168" i="30"/>
  <c r="AM168" i="30"/>
  <c r="AE168" i="30"/>
  <c r="W168" i="30"/>
  <c r="BB168" i="30"/>
  <c r="AT168" i="30"/>
  <c r="AL168" i="30"/>
  <c r="AD168" i="30"/>
  <c r="V168" i="30"/>
  <c r="BA168" i="30"/>
  <c r="AS168" i="30"/>
  <c r="AK168" i="30"/>
  <c r="AC168" i="30"/>
  <c r="U168" i="30"/>
  <c r="AZ168" i="30"/>
  <c r="AR168" i="30"/>
  <c r="AJ168" i="30"/>
  <c r="AB168" i="30"/>
  <c r="T168" i="30"/>
  <c r="AY168" i="30"/>
  <c r="AQ168" i="30"/>
  <c r="AI168" i="30"/>
  <c r="AA168" i="30"/>
  <c r="S168" i="30"/>
  <c r="I169" i="30"/>
  <c r="H169" i="30"/>
  <c r="G169" i="30"/>
  <c r="OV180" i="25"/>
  <c r="E170" i="30" s="1"/>
  <c r="OU181" i="25"/>
  <c r="OT181" i="25"/>
  <c r="OX180" i="25"/>
  <c r="C170" i="30" s="1"/>
  <c r="OW180" i="25"/>
  <c r="D170" i="30" s="1"/>
  <c r="F170" i="30"/>
  <c r="FT202" i="26"/>
  <c r="FU202" i="26"/>
  <c r="OT182" i="25" l="1"/>
  <c r="OX181" i="25"/>
  <c r="C171" i="30" s="1"/>
  <c r="OW181" i="25"/>
  <c r="D171" i="30" s="1"/>
  <c r="OV181" i="25"/>
  <c r="E171" i="30" s="1"/>
  <c r="OU182" i="25"/>
  <c r="F171" i="30"/>
  <c r="I170" i="30"/>
  <c r="H170" i="30"/>
  <c r="G170" i="30"/>
  <c r="AY169" i="30"/>
  <c r="AQ169" i="30"/>
  <c r="AI169" i="30"/>
  <c r="AA169" i="30"/>
  <c r="S169" i="30"/>
  <c r="AX169" i="30"/>
  <c r="AP169" i="30"/>
  <c r="AH169" i="30"/>
  <c r="Z169" i="30"/>
  <c r="R169" i="30"/>
  <c r="AW169" i="30"/>
  <c r="AO169" i="30"/>
  <c r="AG169" i="30"/>
  <c r="Y169" i="30"/>
  <c r="Q169" i="30"/>
  <c r="AV169" i="30"/>
  <c r="AN169" i="30"/>
  <c r="AF169" i="30"/>
  <c r="X169" i="30"/>
  <c r="P169" i="30"/>
  <c r="BC169" i="30"/>
  <c r="AU169" i="30"/>
  <c r="AM169" i="30"/>
  <c r="AE169" i="30"/>
  <c r="W169" i="30"/>
  <c r="BB169" i="30"/>
  <c r="AT169" i="30"/>
  <c r="AL169" i="30"/>
  <c r="AD169" i="30"/>
  <c r="V169" i="30"/>
  <c r="BA169" i="30"/>
  <c r="AS169" i="30"/>
  <c r="AK169" i="30"/>
  <c r="AC169" i="30"/>
  <c r="U169" i="30"/>
  <c r="AZ169" i="30"/>
  <c r="AR169" i="30"/>
  <c r="AJ169" i="30"/>
  <c r="AB169" i="30"/>
  <c r="T169" i="30"/>
  <c r="FP202" i="26"/>
  <c r="FQ202" i="26"/>
  <c r="AZ170" i="30" l="1"/>
  <c r="AR170" i="30"/>
  <c r="AJ170" i="30"/>
  <c r="AB170" i="30"/>
  <c r="T170" i="30"/>
  <c r="AY170" i="30"/>
  <c r="AQ170" i="30"/>
  <c r="AI170" i="30"/>
  <c r="AA170" i="30"/>
  <c r="S170" i="30"/>
  <c r="AX170" i="30"/>
  <c r="AP170" i="30"/>
  <c r="AH170" i="30"/>
  <c r="Z170" i="30"/>
  <c r="R170" i="30"/>
  <c r="AW170" i="30"/>
  <c r="AO170" i="30"/>
  <c r="AG170" i="30"/>
  <c r="Y170" i="30"/>
  <c r="Q170" i="30"/>
  <c r="AV170" i="30"/>
  <c r="AN170" i="30"/>
  <c r="AF170" i="30"/>
  <c r="X170" i="30"/>
  <c r="P170" i="30"/>
  <c r="BC170" i="30"/>
  <c r="AU170" i="30"/>
  <c r="AM170" i="30"/>
  <c r="AE170" i="30"/>
  <c r="W170" i="30"/>
  <c r="BB170" i="30"/>
  <c r="AT170" i="30"/>
  <c r="AL170" i="30"/>
  <c r="AD170" i="30"/>
  <c r="V170" i="30"/>
  <c r="BA170" i="30"/>
  <c r="AS170" i="30"/>
  <c r="AK170" i="30"/>
  <c r="AC170" i="30"/>
  <c r="U170" i="30"/>
  <c r="G171" i="30"/>
  <c r="I171" i="30"/>
  <c r="H171" i="30"/>
  <c r="OU183" i="25"/>
  <c r="OT183" i="25"/>
  <c r="OX182" i="25"/>
  <c r="OW182" i="25"/>
  <c r="OV182" i="25"/>
  <c r="FL202" i="26"/>
  <c r="FM202" i="26"/>
  <c r="OW183" i="25" l="1"/>
  <c r="OV183" i="25"/>
  <c r="OU184" i="25"/>
  <c r="OT184" i="25"/>
  <c r="OX183" i="25"/>
  <c r="BA171" i="30"/>
  <c r="AS171" i="30"/>
  <c r="AK171" i="30"/>
  <c r="AC171" i="30"/>
  <c r="U171" i="30"/>
  <c r="AZ171" i="30"/>
  <c r="AR171" i="30"/>
  <c r="AJ171" i="30"/>
  <c r="AB171" i="30"/>
  <c r="T171" i="30"/>
  <c r="AY171" i="30"/>
  <c r="AQ171" i="30"/>
  <c r="AI171" i="30"/>
  <c r="AA171" i="30"/>
  <c r="S171" i="30"/>
  <c r="AX171" i="30"/>
  <c r="AP171" i="30"/>
  <c r="AH171" i="30"/>
  <c r="Z171" i="30"/>
  <c r="R171" i="30"/>
  <c r="AW171" i="30"/>
  <c r="AO171" i="30"/>
  <c r="AG171" i="30"/>
  <c r="Y171" i="30"/>
  <c r="Q171" i="30"/>
  <c r="AV171" i="30"/>
  <c r="AN171" i="30"/>
  <c r="AF171" i="30"/>
  <c r="X171" i="30"/>
  <c r="P171" i="30"/>
  <c r="BC171" i="30"/>
  <c r="AU171" i="30"/>
  <c r="AM171" i="30"/>
  <c r="AE171" i="30"/>
  <c r="W171" i="30"/>
  <c r="BB171" i="30"/>
  <c r="AT171" i="30"/>
  <c r="AL171" i="30"/>
  <c r="AD171" i="30"/>
  <c r="V171" i="30"/>
  <c r="FH202" i="26"/>
  <c r="FI202" i="26"/>
  <c r="OU185" i="25" l="1"/>
  <c r="OT185" i="25"/>
  <c r="OX184" i="25"/>
  <c r="OW184" i="25"/>
  <c r="OV184" i="25"/>
  <c r="FD202" i="26"/>
  <c r="FE202" i="26"/>
  <c r="OU186" i="25" l="1"/>
  <c r="OT186" i="25"/>
  <c r="OX185" i="25"/>
  <c r="OW185" i="25"/>
  <c r="OV185" i="25"/>
  <c r="EZ202" i="26"/>
  <c r="FA202" i="26"/>
  <c r="OX186" i="25" l="1"/>
  <c r="OW186" i="25"/>
  <c r="OV186" i="25"/>
  <c r="OU187" i="25"/>
  <c r="OT187" i="25"/>
  <c r="EV202" i="26"/>
  <c r="EW202" i="26"/>
  <c r="OU188" i="25" l="1"/>
  <c r="OT188" i="25"/>
  <c r="OX187" i="25"/>
  <c r="OW187" i="25"/>
  <c r="OV187" i="25"/>
  <c r="ER202" i="26"/>
  <c r="ES202" i="26"/>
  <c r="OV188" i="25" l="1"/>
  <c r="OU189" i="25"/>
  <c r="OT189" i="25"/>
  <c r="OX188" i="25"/>
  <c r="OW188" i="25"/>
  <c r="EN202" i="26"/>
  <c r="EO202" i="26"/>
  <c r="OT190" i="25" l="1"/>
  <c r="OX189" i="25"/>
  <c r="OW189" i="25"/>
  <c r="OV189" i="25"/>
  <c r="OU190" i="25"/>
  <c r="EJ202" i="26"/>
  <c r="EK202" i="26"/>
  <c r="OU191" i="25" l="1"/>
  <c r="OT191" i="25"/>
  <c r="OX190" i="25"/>
  <c r="OW190" i="25"/>
  <c r="OV190" i="25"/>
  <c r="EF202" i="26"/>
  <c r="EG202" i="26"/>
  <c r="OW191" i="25" l="1"/>
  <c r="OV191" i="25"/>
  <c r="OU192" i="25"/>
  <c r="OT192" i="25"/>
  <c r="OX191" i="25"/>
  <c r="EB202" i="26"/>
  <c r="EC202" i="26"/>
  <c r="OU193" i="25" l="1"/>
  <c r="OT193" i="25"/>
  <c r="OX192" i="25"/>
  <c r="OW192" i="25"/>
  <c r="OV192" i="25"/>
  <c r="DX202" i="26"/>
  <c r="DY202" i="26"/>
  <c r="OU194" i="25" l="1"/>
  <c r="OT194" i="25"/>
  <c r="OX193" i="25"/>
  <c r="OW193" i="25"/>
  <c r="OV193" i="25"/>
  <c r="DT202" i="26"/>
  <c r="DU202" i="26"/>
  <c r="OX194" i="25" l="1"/>
  <c r="OW194" i="25"/>
  <c r="OV194" i="25"/>
  <c r="OU195" i="25"/>
  <c r="OT195" i="25"/>
  <c r="DP202" i="26"/>
  <c r="DQ202" i="26"/>
  <c r="OU196" i="25" l="1"/>
  <c r="OT196" i="25"/>
  <c r="OX195" i="25"/>
  <c r="OW195" i="25"/>
  <c r="OV195" i="25"/>
  <c r="DL202" i="26"/>
  <c r="DM202" i="26"/>
  <c r="OV196" i="25" l="1"/>
  <c r="OU197" i="25"/>
  <c r="OT197" i="25"/>
  <c r="OX196" i="25"/>
  <c r="OW196" i="25"/>
  <c r="DH202" i="26"/>
  <c r="DI202" i="26"/>
  <c r="OT198" i="25" l="1"/>
  <c r="OX197" i="25"/>
  <c r="OW197" i="25"/>
  <c r="OV197" i="25"/>
  <c r="OU198" i="25"/>
  <c r="DD202" i="26"/>
  <c r="DE202" i="26"/>
  <c r="OU199" i="25" l="1"/>
  <c r="OT199" i="25"/>
  <c r="OX198" i="25"/>
  <c r="OW198" i="25"/>
  <c r="OV198" i="25"/>
  <c r="CZ202" i="26"/>
  <c r="DA202" i="26"/>
  <c r="OW199" i="25" l="1"/>
  <c r="OV199" i="25"/>
  <c r="OU200" i="25"/>
  <c r="OT200" i="25"/>
  <c r="OX199" i="25"/>
  <c r="CV202" i="26"/>
  <c r="CW202" i="26"/>
  <c r="OU201" i="25" l="1"/>
  <c r="OT201" i="25"/>
  <c r="OX200" i="25"/>
  <c r="OW200" i="25"/>
  <c r="OV200" i="25"/>
  <c r="CR202" i="26"/>
  <c r="CS202" i="26"/>
  <c r="OU202" i="25" l="1"/>
  <c r="OT202" i="25"/>
  <c r="OX201" i="25"/>
  <c r="OW201" i="25"/>
  <c r="OV201" i="25"/>
  <c r="CN202" i="26"/>
  <c r="CO202" i="26"/>
  <c r="OX202" i="25" l="1"/>
  <c r="OW202" i="25"/>
  <c r="OV202" i="25"/>
  <c r="OU203" i="25"/>
  <c r="OT203" i="25"/>
  <c r="CJ202" i="26"/>
  <c r="CK202" i="26"/>
  <c r="OU204" i="25" l="1"/>
  <c r="OT204" i="25"/>
  <c r="OX203" i="25"/>
  <c r="OW203" i="25"/>
  <c r="OV203" i="25"/>
  <c r="CF202" i="26"/>
  <c r="CG202" i="26"/>
  <c r="OV204" i="25" l="1"/>
  <c r="OU205" i="25"/>
  <c r="OT205" i="25"/>
  <c r="OX204" i="25"/>
  <c r="OW204" i="25"/>
  <c r="CB202" i="26"/>
  <c r="CC202" i="26"/>
  <c r="OT206" i="25" l="1"/>
  <c r="OX205" i="25"/>
  <c r="OW205" i="25"/>
  <c r="OV205" i="25"/>
  <c r="OU206" i="25"/>
  <c r="BX202" i="26"/>
  <c r="BY202" i="26"/>
  <c r="OU207" i="25" l="1"/>
  <c r="OT207" i="25"/>
  <c r="OX206" i="25"/>
  <c r="OW206" i="25"/>
  <c r="OV206" i="25"/>
  <c r="BT202" i="26"/>
  <c r="BU202" i="26"/>
  <c r="OW207" i="25" l="1"/>
  <c r="OV207" i="25"/>
  <c r="OU208" i="25"/>
  <c r="OT208" i="25"/>
  <c r="OX207" i="25"/>
  <c r="BP202" i="26"/>
  <c r="BQ202" i="26"/>
  <c r="OU209" i="25" l="1"/>
  <c r="OT209" i="25"/>
  <c r="OX208" i="25"/>
  <c r="OW208" i="25"/>
  <c r="OV208" i="25"/>
  <c r="BL202" i="26"/>
  <c r="BM202" i="26"/>
  <c r="OU210" i="25" l="1"/>
  <c r="OT210" i="25"/>
  <c r="OX209" i="25"/>
  <c r="OW209" i="25"/>
  <c r="OV209" i="25"/>
  <c r="BH202" i="26"/>
  <c r="BI202" i="26"/>
  <c r="OX210" i="25" l="1"/>
  <c r="OW210" i="25"/>
  <c r="OV210" i="25"/>
  <c r="OU211" i="25"/>
  <c r="OT211" i="25"/>
  <c r="BD202" i="26"/>
  <c r="BE202" i="26"/>
  <c r="OU212" i="25" l="1"/>
  <c r="OT212" i="25"/>
  <c r="OX211" i="25"/>
  <c r="OW211" i="25"/>
  <c r="OV211" i="25"/>
  <c r="AZ202" i="26"/>
  <c r="BA202" i="26"/>
  <c r="OV212" i="25" l="1"/>
  <c r="OU213" i="25"/>
  <c r="OT213" i="25"/>
  <c r="OX212" i="25"/>
  <c r="OW212" i="25"/>
  <c r="AV202" i="26"/>
  <c r="AW202" i="26"/>
  <c r="OT214" i="25" l="1"/>
  <c r="OX213" i="25"/>
  <c r="OW213" i="25"/>
  <c r="OV213" i="25"/>
  <c r="OU214" i="25"/>
  <c r="AR202" i="26"/>
  <c r="AS202" i="26"/>
  <c r="OU215" i="25" l="1"/>
  <c r="OT215" i="25"/>
  <c r="OX214" i="25"/>
  <c r="OW214" i="25"/>
  <c r="OV214" i="25"/>
  <c r="AN202" i="26"/>
  <c r="AO202" i="26"/>
  <c r="OW215" i="25" l="1"/>
  <c r="OV215" i="25"/>
  <c r="OU216" i="25"/>
  <c r="OT216" i="25"/>
  <c r="OX215" i="25"/>
  <c r="AJ202" i="26"/>
  <c r="AK202" i="26"/>
  <c r="OU217" i="25" l="1"/>
  <c r="OT217" i="25"/>
  <c r="OX216" i="25"/>
  <c r="OW216" i="25"/>
  <c r="OV216" i="25"/>
  <c r="AF202" i="26"/>
  <c r="AG202" i="26"/>
  <c r="OU218" i="25" l="1"/>
  <c r="OT218" i="25"/>
  <c r="OX217" i="25"/>
  <c r="OW217" i="25"/>
  <c r="OV217" i="25"/>
  <c r="AB202" i="26"/>
  <c r="AC202" i="26"/>
  <c r="OX218" i="25" l="1"/>
  <c r="OW218" i="25"/>
  <c r="OV218" i="25"/>
  <c r="OU219" i="25"/>
  <c r="OT219" i="25"/>
  <c r="X202" i="26"/>
  <c r="Y202" i="26"/>
  <c r="OU220" i="25" l="1"/>
  <c r="OT220" i="25"/>
  <c r="OX219" i="25"/>
  <c r="OW219" i="25"/>
  <c r="OV219" i="25"/>
  <c r="T202" i="26"/>
  <c r="U202" i="26"/>
  <c r="OV220" i="25" l="1"/>
  <c r="OU221" i="25"/>
  <c r="OT221" i="25"/>
  <c r="OX220" i="25"/>
  <c r="OW220" i="25"/>
  <c r="P202" i="26"/>
  <c r="Q202" i="26"/>
  <c r="OT222" i="25" l="1"/>
  <c r="OX221" i="25"/>
  <c r="OW221" i="25"/>
  <c r="OV221" i="25"/>
  <c r="OU222" i="25"/>
  <c r="H202" i="26"/>
  <c r="I202" i="26"/>
  <c r="OU223" i="25" l="1"/>
  <c r="OT223" i="25"/>
  <c r="OX222" i="25"/>
  <c r="OW222" i="25"/>
  <c r="OV222" i="25"/>
  <c r="D202" i="26"/>
  <c r="E202" i="26"/>
  <c r="OW223" i="25" l="1"/>
  <c r="OV223" i="25"/>
  <c r="OU224" i="25"/>
  <c r="OT224" i="25"/>
  <c r="OX223" i="25"/>
  <c r="HT201" i="26"/>
  <c r="HU201" i="26"/>
  <c r="OU225" i="25" l="1"/>
  <c r="OT225" i="25"/>
  <c r="OX224" i="25"/>
  <c r="OW224" i="25"/>
  <c r="OV224" i="25"/>
  <c r="HP201" i="26"/>
  <c r="HQ201" i="26"/>
  <c r="OU226" i="25" l="1"/>
  <c r="OT226" i="25"/>
  <c r="OX225" i="25"/>
  <c r="OW225" i="25"/>
  <c r="OV225" i="25"/>
  <c r="HL201" i="26"/>
  <c r="HM201" i="26"/>
  <c r="OX226" i="25" l="1"/>
  <c r="OW226" i="25"/>
  <c r="OV226" i="25"/>
  <c r="OU227" i="25"/>
  <c r="OT227" i="25"/>
  <c r="HH201" i="26"/>
  <c r="HI201" i="26"/>
  <c r="OU228" i="25" l="1"/>
  <c r="OT228" i="25"/>
  <c r="OX227" i="25"/>
  <c r="OW227" i="25"/>
  <c r="OV227" i="25"/>
  <c r="HD201" i="26"/>
  <c r="HE201" i="26"/>
  <c r="OV228" i="25" l="1"/>
  <c r="OU229" i="25"/>
  <c r="OT229" i="25"/>
  <c r="OX228" i="25"/>
  <c r="OW228" i="25"/>
  <c r="GZ201" i="26"/>
  <c r="HA201" i="26"/>
  <c r="OT230" i="25" l="1"/>
  <c r="OX229" i="25"/>
  <c r="OW229" i="25"/>
  <c r="OV229" i="25"/>
  <c r="OU230" i="25"/>
  <c r="GV201" i="26"/>
  <c r="GW201" i="26"/>
  <c r="OU231" i="25" l="1"/>
  <c r="OT231" i="25"/>
  <c r="OX230" i="25"/>
  <c r="OW230" i="25"/>
  <c r="OV230" i="25"/>
  <c r="GR201" i="26"/>
  <c r="GS201" i="26"/>
  <c r="OW231" i="25" l="1"/>
  <c r="OV231" i="25"/>
  <c r="OU232" i="25"/>
  <c r="OT232" i="25"/>
  <c r="OX231" i="25"/>
  <c r="GN201" i="26"/>
  <c r="GO201" i="26"/>
  <c r="OU233" i="25" l="1"/>
  <c r="OT233" i="25"/>
  <c r="OX232" i="25"/>
  <c r="OW232" i="25"/>
  <c r="OV232" i="25"/>
  <c r="GJ201" i="26"/>
  <c r="GK201" i="26"/>
  <c r="OU234" i="25" l="1"/>
  <c r="OT234" i="25"/>
  <c r="OX233" i="25"/>
  <c r="OW233" i="25"/>
  <c r="OV233" i="25"/>
  <c r="GF201" i="26"/>
  <c r="GG201" i="26"/>
  <c r="OX234" i="25" l="1"/>
  <c r="OW234" i="25"/>
  <c r="OV234" i="25"/>
  <c r="OU235" i="25"/>
  <c r="OT235" i="25"/>
  <c r="GB201" i="26"/>
  <c r="GC201" i="26"/>
  <c r="OU236" i="25" l="1"/>
  <c r="OT236" i="25"/>
  <c r="OX235" i="25"/>
  <c r="OW235" i="25"/>
  <c r="OV235" i="25"/>
  <c r="FX201" i="26"/>
  <c r="FY201" i="26"/>
  <c r="OV236" i="25" l="1"/>
  <c r="OU237" i="25"/>
  <c r="OT237" i="25"/>
  <c r="OX236" i="25"/>
  <c r="OW236" i="25"/>
  <c r="FT201" i="26"/>
  <c r="FU201" i="26"/>
  <c r="OT238" i="25" l="1"/>
  <c r="OX237" i="25"/>
  <c r="OW237" i="25"/>
  <c r="OV237" i="25"/>
  <c r="OU238" i="25"/>
  <c r="FP201" i="26"/>
  <c r="FQ201" i="26"/>
  <c r="OU239" i="25" l="1"/>
  <c r="OT239" i="25"/>
  <c r="OX238" i="25"/>
  <c r="OW238" i="25"/>
  <c r="OV238" i="25"/>
  <c r="FL201" i="26"/>
  <c r="FM201" i="26"/>
  <c r="OW239" i="25" l="1"/>
  <c r="OV239" i="25"/>
  <c r="OU240" i="25"/>
  <c r="OT240" i="25"/>
  <c r="OX239" i="25"/>
  <c r="FH201" i="26"/>
  <c r="FI201" i="26"/>
  <c r="OU241" i="25" l="1"/>
  <c r="OT241" i="25"/>
  <c r="OX240" i="25"/>
  <c r="OW240" i="25"/>
  <c r="OV240" i="25"/>
  <c r="FD201" i="26"/>
  <c r="FE201" i="26"/>
  <c r="OU242" i="25" l="1"/>
  <c r="OT242" i="25"/>
  <c r="OX241" i="25"/>
  <c r="OW241" i="25"/>
  <c r="OV241" i="25"/>
  <c r="EZ201" i="26"/>
  <c r="FA201" i="26"/>
  <c r="OX242" i="25" l="1"/>
  <c r="OW242" i="25"/>
  <c r="OV242" i="25"/>
  <c r="OU243" i="25"/>
  <c r="OT243" i="25"/>
  <c r="EV201" i="26"/>
  <c r="EW201" i="26"/>
  <c r="OU244" i="25" l="1"/>
  <c r="OT244" i="25"/>
  <c r="OX243" i="25"/>
  <c r="OW243" i="25"/>
  <c r="OV243" i="25"/>
  <c r="ER201" i="26"/>
  <c r="ES201" i="26"/>
  <c r="OU245" i="25" l="1"/>
  <c r="OX244" i="25"/>
  <c r="OV244" i="25"/>
  <c r="OT245" i="25"/>
  <c r="OW244" i="25"/>
  <c r="EN201" i="26"/>
  <c r="EO201" i="26"/>
  <c r="OX245" i="25" l="1"/>
  <c r="OW245" i="25"/>
  <c r="OV245" i="25"/>
  <c r="OU246" i="25"/>
  <c r="OT246" i="25"/>
  <c r="EJ201" i="26"/>
  <c r="EK201" i="26"/>
  <c r="OU247" i="25" l="1"/>
  <c r="OT247" i="25"/>
  <c r="OX246" i="25"/>
  <c r="OW246" i="25"/>
  <c r="OV246" i="25"/>
  <c r="EF201" i="26"/>
  <c r="EG201" i="26"/>
  <c r="OV247" i="25" l="1"/>
  <c r="OU248" i="25"/>
  <c r="OT248" i="25"/>
  <c r="OX247" i="25"/>
  <c r="OW247" i="25"/>
  <c r="EB201" i="26"/>
  <c r="EC201" i="26"/>
  <c r="OT249" i="25" l="1"/>
  <c r="OX248" i="25"/>
  <c r="OW248" i="25"/>
  <c r="OV248" i="25"/>
  <c r="OU249" i="25"/>
  <c r="DX201" i="26"/>
  <c r="DY201" i="26"/>
  <c r="OU250" i="25" l="1"/>
  <c r="OT250" i="25"/>
  <c r="OX249" i="25"/>
  <c r="OW249" i="25"/>
  <c r="OV249" i="25"/>
  <c r="DT201" i="26"/>
  <c r="DU201" i="26"/>
  <c r="OW250" i="25" l="1"/>
  <c r="OV250" i="25"/>
  <c r="OU251" i="25"/>
  <c r="OT251" i="25"/>
  <c r="OX250" i="25"/>
  <c r="DP201" i="26"/>
  <c r="DQ201" i="26"/>
  <c r="OU252" i="25" l="1"/>
  <c r="OT252" i="25"/>
  <c r="OX251" i="25"/>
  <c r="OW251" i="25"/>
  <c r="OV251" i="25"/>
  <c r="DL201" i="26"/>
  <c r="DM201" i="26"/>
  <c r="OU253" i="25" l="1"/>
  <c r="OT253" i="25"/>
  <c r="OX252" i="25"/>
  <c r="OW252" i="25"/>
  <c r="OV252" i="25"/>
  <c r="DH201" i="26"/>
  <c r="DI201" i="26"/>
  <c r="OX253" i="25" l="1"/>
  <c r="OW253" i="25"/>
  <c r="OV253" i="25"/>
  <c r="OU254" i="25"/>
  <c r="OT254" i="25"/>
  <c r="DD201" i="26"/>
  <c r="DE201" i="26"/>
  <c r="OU255" i="25" l="1"/>
  <c r="OT255" i="25"/>
  <c r="OX254" i="25"/>
  <c r="OW254" i="25"/>
  <c r="OV254" i="25"/>
  <c r="CZ201" i="26"/>
  <c r="DA201" i="26"/>
  <c r="OV255" i="25" l="1"/>
  <c r="OU256" i="25"/>
  <c r="OT256" i="25"/>
  <c r="OX255" i="25"/>
  <c r="OW255" i="25"/>
  <c r="CV201" i="26"/>
  <c r="CW201" i="26"/>
  <c r="OT257" i="25" l="1"/>
  <c r="OX256" i="25"/>
  <c r="OW256" i="25"/>
  <c r="OV256" i="25"/>
  <c r="OU257" i="25"/>
  <c r="CR201" i="26"/>
  <c r="CS201" i="26"/>
  <c r="OU258" i="25" l="1"/>
  <c r="OT258" i="25"/>
  <c r="OX257" i="25"/>
  <c r="OW257" i="25"/>
  <c r="OV257" i="25"/>
  <c r="CN201" i="26"/>
  <c r="CO201" i="26"/>
  <c r="OW258" i="25" l="1"/>
  <c r="OV258" i="25"/>
  <c r="OU259" i="25"/>
  <c r="OT259" i="25"/>
  <c r="OX258" i="25"/>
  <c r="CJ201" i="26"/>
  <c r="CK201" i="26"/>
  <c r="OU260" i="25" l="1"/>
  <c r="OT260" i="25"/>
  <c r="OX259" i="25"/>
  <c r="OW259" i="25"/>
  <c r="OV259" i="25"/>
  <c r="CF201" i="26"/>
  <c r="CG201" i="26"/>
  <c r="OU261" i="25" l="1"/>
  <c r="OT261" i="25"/>
  <c r="OX260" i="25"/>
  <c r="OW260" i="25"/>
  <c r="OV260" i="25"/>
  <c r="CB201" i="26"/>
  <c r="CC201" i="26"/>
  <c r="OX261" i="25" l="1"/>
  <c r="OW261" i="25"/>
  <c r="OV261" i="25"/>
  <c r="OU262" i="25"/>
  <c r="OT262" i="25"/>
  <c r="BX201" i="26"/>
  <c r="BY201" i="26"/>
  <c r="OU263" i="25" l="1"/>
  <c r="OT263" i="25"/>
  <c r="OX262" i="25"/>
  <c r="OW262" i="25"/>
  <c r="OV262" i="25"/>
  <c r="BT201" i="26"/>
  <c r="BU201" i="26"/>
  <c r="OV263" i="25" l="1"/>
  <c r="OU264" i="25"/>
  <c r="OT264" i="25"/>
  <c r="OX263" i="25"/>
  <c r="OW263" i="25"/>
  <c r="BP201" i="26"/>
  <c r="BQ201" i="26"/>
  <c r="OT265" i="25" l="1"/>
  <c r="OX264" i="25"/>
  <c r="OW264" i="25"/>
  <c r="OV264" i="25"/>
  <c r="OU265" i="25"/>
  <c r="BL201" i="26"/>
  <c r="BM201" i="26"/>
  <c r="OU266" i="25" l="1"/>
  <c r="OT266" i="25"/>
  <c r="OX265" i="25"/>
  <c r="OW265" i="25"/>
  <c r="OV265" i="25"/>
  <c r="BH201" i="26"/>
  <c r="BI201" i="26"/>
  <c r="OW266" i="25" l="1"/>
  <c r="OV266" i="25"/>
  <c r="OU267" i="25"/>
  <c r="OT267" i="25"/>
  <c r="OX266" i="25"/>
  <c r="BD201" i="26"/>
  <c r="BE201" i="26"/>
  <c r="OU268" i="25" l="1"/>
  <c r="OT268" i="25"/>
  <c r="OX267" i="25"/>
  <c r="OW267" i="25"/>
  <c r="OV267" i="25"/>
  <c r="AZ201" i="26"/>
  <c r="BA201" i="26"/>
  <c r="OU269" i="25" l="1"/>
  <c r="OT269" i="25"/>
  <c r="OX268" i="25"/>
  <c r="OW268" i="25"/>
  <c r="OV268" i="25"/>
  <c r="AV201" i="26"/>
  <c r="AW201" i="26"/>
  <c r="OX269" i="25" l="1"/>
  <c r="OW269" i="25"/>
  <c r="OV269" i="25"/>
  <c r="OU270" i="25"/>
  <c r="OT270" i="25"/>
  <c r="AR201" i="26"/>
  <c r="AS201" i="26"/>
  <c r="OU271" i="25" l="1"/>
  <c r="OT271" i="25"/>
  <c r="OX270" i="25"/>
  <c r="OW270" i="25"/>
  <c r="OV270" i="25"/>
  <c r="AN201" i="26"/>
  <c r="AO201" i="26"/>
  <c r="OV271" i="25" l="1"/>
  <c r="OU272" i="25"/>
  <c r="OT272" i="25"/>
  <c r="OX271" i="25"/>
  <c r="OW271" i="25"/>
  <c r="AJ201" i="26"/>
  <c r="AK201" i="26"/>
  <c r="OT273" i="25" l="1"/>
  <c r="OX272" i="25"/>
  <c r="OW272" i="25"/>
  <c r="OV272" i="25"/>
  <c r="OU273" i="25"/>
  <c r="AF201" i="26"/>
  <c r="AG201" i="26"/>
  <c r="OU274" i="25" l="1"/>
  <c r="OT274" i="25"/>
  <c r="OX273" i="25"/>
  <c r="OW273" i="25"/>
  <c r="OV273" i="25"/>
  <c r="AB201" i="26"/>
  <c r="AC201" i="26"/>
  <c r="OW274" i="25" l="1"/>
  <c r="OV274" i="25"/>
  <c r="OU275" i="25"/>
  <c r="OT275" i="25"/>
  <c r="OX274" i="25"/>
  <c r="X201" i="26"/>
  <c r="Y201" i="26"/>
  <c r="OU276" i="25" l="1"/>
  <c r="OT276" i="25"/>
  <c r="OX275" i="25"/>
  <c r="OW275" i="25"/>
  <c r="OV275" i="25"/>
  <c r="T201" i="26"/>
  <c r="U201" i="26"/>
  <c r="OU277" i="25" l="1"/>
  <c r="OT277" i="25"/>
  <c r="OX276" i="25"/>
  <c r="OW276" i="25"/>
  <c r="OV276" i="25"/>
  <c r="P201" i="26"/>
  <c r="Q201" i="26"/>
  <c r="OX277" i="25" l="1"/>
  <c r="OW277" i="25"/>
  <c r="OV277" i="25"/>
  <c r="OU278" i="25"/>
  <c r="OT278" i="25"/>
  <c r="H201" i="26"/>
  <c r="I201" i="26"/>
  <c r="OU279" i="25" l="1"/>
  <c r="OT279" i="25"/>
  <c r="OX278" i="25"/>
  <c r="OW278" i="25"/>
  <c r="OV278" i="25"/>
  <c r="D201" i="26"/>
  <c r="E201" i="26"/>
  <c r="OV279" i="25" l="1"/>
  <c r="OU280" i="25"/>
  <c r="OT280" i="25"/>
  <c r="OX279" i="25"/>
  <c r="OW279" i="25"/>
  <c r="HT200" i="26"/>
  <c r="HU200" i="26"/>
  <c r="OT281" i="25" l="1"/>
  <c r="OX280" i="25"/>
  <c r="OW280" i="25"/>
  <c r="OV280" i="25"/>
  <c r="OU281" i="25"/>
  <c r="HP200" i="26"/>
  <c r="HQ200" i="26"/>
  <c r="OU282" i="25" l="1"/>
  <c r="OT282" i="25"/>
  <c r="OX281" i="25"/>
  <c r="OW281" i="25"/>
  <c r="OV281" i="25"/>
  <c r="HL200" i="26"/>
  <c r="HM200" i="26"/>
  <c r="OW282" i="25" l="1"/>
  <c r="OV282" i="25"/>
  <c r="OU283" i="25"/>
  <c r="OT283" i="25"/>
  <c r="OX282" i="25"/>
  <c r="HH200" i="26"/>
  <c r="HI200" i="26"/>
  <c r="OU284" i="25" l="1"/>
  <c r="OT284" i="25"/>
  <c r="OX283" i="25"/>
  <c r="OW283" i="25"/>
  <c r="OV283" i="25"/>
  <c r="HD200" i="26"/>
  <c r="HE200" i="26"/>
  <c r="OU285" i="25" l="1"/>
  <c r="OT285" i="25"/>
  <c r="OX284" i="25"/>
  <c r="OW284" i="25"/>
  <c r="OV284" i="25"/>
  <c r="GZ200" i="26"/>
  <c r="HA200" i="26"/>
  <c r="OX285" i="25" l="1"/>
  <c r="OW285" i="25"/>
  <c r="OV285" i="25"/>
  <c r="OU286" i="25"/>
  <c r="OT286" i="25"/>
  <c r="GV200" i="26"/>
  <c r="GW200" i="26"/>
  <c r="OU287" i="25" l="1"/>
  <c r="OT287" i="25"/>
  <c r="OX286" i="25"/>
  <c r="OW286" i="25"/>
  <c r="OV286" i="25"/>
  <c r="GR200" i="26"/>
  <c r="GS200" i="26"/>
  <c r="OV287" i="25" l="1"/>
  <c r="OU288" i="25"/>
  <c r="OT288" i="25"/>
  <c r="OX287" i="25"/>
  <c r="OW287" i="25"/>
  <c r="GN200" i="26"/>
  <c r="GO200" i="26"/>
  <c r="OT289" i="25" l="1"/>
  <c r="OX288" i="25"/>
  <c r="OW288" i="25"/>
  <c r="OV288" i="25"/>
  <c r="OU289" i="25"/>
  <c r="GJ200" i="26"/>
  <c r="GK200" i="26"/>
  <c r="OU290" i="25" l="1"/>
  <c r="OT290" i="25"/>
  <c r="OX289" i="25"/>
  <c r="OW289" i="25"/>
  <c r="OV289" i="25"/>
  <c r="GF200" i="26"/>
  <c r="GG200" i="26"/>
  <c r="OW290" i="25" l="1"/>
  <c r="OV290" i="25"/>
  <c r="OU291" i="25"/>
  <c r="OT291" i="25"/>
  <c r="OX290" i="25"/>
  <c r="GB200" i="26"/>
  <c r="GC200" i="26"/>
  <c r="OU292" i="25" l="1"/>
  <c r="OT292" i="25"/>
  <c r="OX291" i="25"/>
  <c r="OW291" i="25"/>
  <c r="OV291" i="25"/>
  <c r="FX200" i="26"/>
  <c r="FY200" i="26"/>
  <c r="OU293" i="25" l="1"/>
  <c r="OT293" i="25"/>
  <c r="OX292" i="25"/>
  <c r="OW292" i="25"/>
  <c r="OV292" i="25"/>
  <c r="FT200" i="26"/>
  <c r="FU200" i="26"/>
  <c r="OX293" i="25" l="1"/>
  <c r="OW293" i="25"/>
  <c r="OV293" i="25"/>
  <c r="OU294" i="25"/>
  <c r="OT294" i="25"/>
  <c r="FP200" i="26"/>
  <c r="FQ200" i="26"/>
  <c r="OU295" i="25" l="1"/>
  <c r="OT295" i="25"/>
  <c r="OX294" i="25"/>
  <c r="OW294" i="25"/>
  <c r="OV294" i="25"/>
  <c r="FL200" i="26"/>
  <c r="FM200" i="26"/>
  <c r="OV295" i="25" l="1"/>
  <c r="OU296" i="25"/>
  <c r="OT296" i="25"/>
  <c r="OX295" i="25"/>
  <c r="OW295" i="25"/>
  <c r="FH200" i="26"/>
  <c r="FI200" i="26"/>
  <c r="OT297" i="25" l="1"/>
  <c r="OX296" i="25"/>
  <c r="OW296" i="25"/>
  <c r="OV296" i="25"/>
  <c r="OU297" i="25"/>
  <c r="FD200" i="26"/>
  <c r="FE200" i="26"/>
  <c r="OU298" i="25" l="1"/>
  <c r="OT298" i="25"/>
  <c r="OX297" i="25"/>
  <c r="OW297" i="25"/>
  <c r="OV297" i="25"/>
  <c r="EZ200" i="26"/>
  <c r="FA200" i="26"/>
  <c r="OW298" i="25" l="1"/>
  <c r="OV298" i="25"/>
  <c r="OU299" i="25"/>
  <c r="OT299" i="25"/>
  <c r="OX298" i="25"/>
  <c r="EV200" i="26"/>
  <c r="EW200" i="26"/>
  <c r="OU300" i="25" l="1"/>
  <c r="OT300" i="25"/>
  <c r="OX299" i="25"/>
  <c r="OW299" i="25"/>
  <c r="OV299" i="25"/>
  <c r="ER200" i="26"/>
  <c r="ES200" i="26"/>
  <c r="OU301" i="25" l="1"/>
  <c r="OT301" i="25"/>
  <c r="OX300" i="25"/>
  <c r="OW300" i="25"/>
  <c r="OV300" i="25"/>
  <c r="EN200" i="26"/>
  <c r="EO200" i="26"/>
  <c r="OX301" i="25" l="1"/>
  <c r="OW301" i="25"/>
  <c r="OV301" i="25"/>
  <c r="OU302" i="25"/>
  <c r="OT302" i="25"/>
  <c r="EJ200" i="26"/>
  <c r="EK200" i="26"/>
  <c r="OU303" i="25" l="1"/>
  <c r="OT303" i="25"/>
  <c r="OX302" i="25"/>
  <c r="OW302" i="25"/>
  <c r="OV302" i="25"/>
  <c r="EF200" i="26"/>
  <c r="EG200" i="26"/>
  <c r="OV303" i="25" l="1"/>
  <c r="OU304" i="25"/>
  <c r="OT304" i="25"/>
  <c r="OX303" i="25"/>
  <c r="OW303" i="25"/>
  <c r="EB200" i="26"/>
  <c r="EC200" i="26"/>
  <c r="OT305" i="25" l="1"/>
  <c r="OX304" i="25"/>
  <c r="OW304" i="25"/>
  <c r="OV304" i="25"/>
  <c r="OU305" i="25"/>
  <c r="DX200" i="26"/>
  <c r="DY200" i="26"/>
  <c r="OU306" i="25" l="1"/>
  <c r="OT306" i="25"/>
  <c r="OX305" i="25"/>
  <c r="OW305" i="25"/>
  <c r="OV305" i="25"/>
  <c r="DT200" i="26"/>
  <c r="DU200" i="26"/>
  <c r="OW306" i="25" l="1"/>
  <c r="OV306" i="25"/>
  <c r="OU307" i="25"/>
  <c r="OT307" i="25"/>
  <c r="OX306" i="25"/>
  <c r="DP200" i="26"/>
  <c r="DQ200" i="26"/>
  <c r="OU308" i="25" l="1"/>
  <c r="OT308" i="25"/>
  <c r="OX307" i="25"/>
  <c r="OW307" i="25"/>
  <c r="OV307" i="25"/>
  <c r="DL200" i="26"/>
  <c r="DM200" i="26"/>
  <c r="OU309" i="25" l="1"/>
  <c r="OT309" i="25"/>
  <c r="OX308" i="25"/>
  <c r="OW308" i="25"/>
  <c r="OV308" i="25"/>
  <c r="DH200" i="26"/>
  <c r="DI200" i="26"/>
  <c r="OX309" i="25" l="1"/>
  <c r="OW309" i="25"/>
  <c r="OV309" i="25"/>
  <c r="OU310" i="25"/>
  <c r="OT310" i="25"/>
  <c r="DD200" i="26"/>
  <c r="DE200" i="26"/>
  <c r="OU311" i="25" l="1"/>
  <c r="OT311" i="25"/>
  <c r="OX310" i="25"/>
  <c r="OW310" i="25"/>
  <c r="OV310" i="25"/>
  <c r="CZ200" i="26"/>
  <c r="DA200" i="26"/>
  <c r="OV311" i="25" l="1"/>
  <c r="OU312" i="25"/>
  <c r="OT312" i="25"/>
  <c r="OX311" i="25"/>
  <c r="OW311" i="25"/>
  <c r="CV200" i="26"/>
  <c r="CW200" i="26"/>
  <c r="OT313" i="25" l="1"/>
  <c r="OX312" i="25"/>
  <c r="OW312" i="25"/>
  <c r="OV312" i="25"/>
  <c r="OU313" i="25"/>
  <c r="CR200" i="26"/>
  <c r="CS200" i="26"/>
  <c r="OU314" i="25" l="1"/>
  <c r="OT314" i="25"/>
  <c r="OX313" i="25"/>
  <c r="OW313" i="25"/>
  <c r="OV313" i="25"/>
  <c r="CN200" i="26"/>
  <c r="CO200" i="26"/>
  <c r="OW314" i="25" l="1"/>
  <c r="OV314" i="25"/>
  <c r="OU315" i="25"/>
  <c r="OT315" i="25"/>
  <c r="OX314" i="25"/>
  <c r="CJ200" i="26"/>
  <c r="CK200" i="26"/>
  <c r="OU316" i="25" l="1"/>
  <c r="OT316" i="25"/>
  <c r="OX315" i="25"/>
  <c r="OW315" i="25"/>
  <c r="OV315" i="25"/>
  <c r="CF200" i="26"/>
  <c r="CG200" i="26"/>
  <c r="OU317" i="25" l="1"/>
  <c r="OT317" i="25"/>
  <c r="OX316" i="25"/>
  <c r="OW316" i="25"/>
  <c r="OV316" i="25"/>
  <c r="CB200" i="26"/>
  <c r="CC200" i="26"/>
  <c r="OX317" i="25" l="1"/>
  <c r="OW317" i="25"/>
  <c r="OV317" i="25"/>
  <c r="OU318" i="25"/>
  <c r="OT318" i="25"/>
  <c r="BX200" i="26"/>
  <c r="BY200" i="26"/>
  <c r="OU319" i="25" l="1"/>
  <c r="OT319" i="25"/>
  <c r="OX318" i="25"/>
  <c r="OW318" i="25"/>
  <c r="OV318" i="25"/>
  <c r="BT200" i="26"/>
  <c r="BU200" i="26"/>
  <c r="OV319" i="25" l="1"/>
  <c r="OU320" i="25"/>
  <c r="OT320" i="25"/>
  <c r="OX319" i="25"/>
  <c r="OW319" i="25"/>
  <c r="BP200" i="26"/>
  <c r="BQ200" i="26"/>
  <c r="OT321" i="25" l="1"/>
  <c r="OX320" i="25"/>
  <c r="OW320" i="25"/>
  <c r="OV320" i="25"/>
  <c r="OU321" i="25"/>
  <c r="BL200" i="26"/>
  <c r="BM200" i="26"/>
  <c r="OU322" i="25" l="1"/>
  <c r="OT322" i="25"/>
  <c r="OX321" i="25"/>
  <c r="OW321" i="25"/>
  <c r="OV321" i="25"/>
  <c r="BH200" i="26"/>
  <c r="BI200" i="26"/>
  <c r="OW322" i="25" l="1"/>
  <c r="OV322" i="25"/>
  <c r="OU323" i="25"/>
  <c r="OT323" i="25"/>
  <c r="OX322" i="25"/>
  <c r="BD200" i="26"/>
  <c r="BE200" i="26"/>
  <c r="OU324" i="25" l="1"/>
  <c r="OT324" i="25"/>
  <c r="OX323" i="25"/>
  <c r="OW323" i="25"/>
  <c r="OV323" i="25"/>
  <c r="AZ200" i="26"/>
  <c r="BA200" i="26"/>
  <c r="OU325" i="25" l="1"/>
  <c r="OT325" i="25"/>
  <c r="OX324" i="25"/>
  <c r="OW324" i="25"/>
  <c r="OV324" i="25"/>
  <c r="AV200" i="26"/>
  <c r="AW200" i="26"/>
  <c r="OX325" i="25" l="1"/>
  <c r="OW325" i="25"/>
  <c r="OV325" i="25"/>
  <c r="OU326" i="25"/>
  <c r="OT326" i="25"/>
  <c r="AR200" i="26"/>
  <c r="AS200" i="26"/>
  <c r="OU327" i="25" l="1"/>
  <c r="OT327" i="25"/>
  <c r="OX326" i="25"/>
  <c r="OW326" i="25"/>
  <c r="OV326" i="25"/>
  <c r="AN200" i="26"/>
  <c r="AO200" i="26"/>
  <c r="OV327" i="25" l="1"/>
  <c r="OU328" i="25"/>
  <c r="OT328" i="25"/>
  <c r="OX327" i="25"/>
  <c r="OW327" i="25"/>
  <c r="AJ200" i="26"/>
  <c r="AK200" i="26"/>
  <c r="OT329" i="25" l="1"/>
  <c r="OX328" i="25"/>
  <c r="OW328" i="25"/>
  <c r="OV328" i="25"/>
  <c r="OU329" i="25"/>
  <c r="AF200" i="26"/>
  <c r="AG200" i="26"/>
  <c r="OU330" i="25" l="1"/>
  <c r="OT330" i="25"/>
  <c r="OX329" i="25"/>
  <c r="OW329" i="25"/>
  <c r="OV329" i="25"/>
  <c r="AB200" i="26"/>
  <c r="AC200" i="26"/>
  <c r="OW330" i="25" l="1"/>
  <c r="OV330" i="25"/>
  <c r="OU331" i="25"/>
  <c r="OT331" i="25"/>
  <c r="OX330" i="25"/>
  <c r="X200" i="26"/>
  <c r="Y200" i="26"/>
  <c r="OU332" i="25" l="1"/>
  <c r="OT332" i="25"/>
  <c r="OX331" i="25"/>
  <c r="OW331" i="25"/>
  <c r="OV331" i="25"/>
  <c r="T200" i="26"/>
  <c r="U200" i="26"/>
  <c r="OU333" i="25" l="1"/>
  <c r="OT333" i="25"/>
  <c r="OX332" i="25"/>
  <c r="OW332" i="25"/>
  <c r="OV332" i="25"/>
  <c r="P200" i="26"/>
  <c r="Q200" i="26"/>
  <c r="OX333" i="25" l="1"/>
  <c r="OW333" i="25"/>
  <c r="OV333" i="25"/>
  <c r="OU334" i="25"/>
  <c r="OT334" i="25"/>
  <c r="H200" i="26"/>
  <c r="I200" i="26"/>
  <c r="OU335" i="25" l="1"/>
  <c r="OT335" i="25"/>
  <c r="OX334" i="25"/>
  <c r="OW334" i="25"/>
  <c r="OV334" i="25"/>
  <c r="D200" i="26"/>
  <c r="E200" i="26"/>
  <c r="OV335" i="25" l="1"/>
  <c r="OU336" i="25"/>
  <c r="OT336" i="25"/>
  <c r="OX335" i="25"/>
  <c r="OW335" i="25"/>
  <c r="HT199" i="26"/>
  <c r="HU199" i="26"/>
  <c r="OT337" i="25" l="1"/>
  <c r="OX336" i="25"/>
  <c r="OW336" i="25"/>
  <c r="OV336" i="25"/>
  <c r="OU337" i="25"/>
  <c r="HP199" i="26"/>
  <c r="HQ199" i="26"/>
  <c r="OU338" i="25" l="1"/>
  <c r="OT338" i="25"/>
  <c r="OX337" i="25"/>
  <c r="OW337" i="25"/>
  <c r="OV337" i="25"/>
  <c r="HL199" i="26"/>
  <c r="HM199" i="26"/>
  <c r="OW338" i="25" l="1"/>
  <c r="OV338" i="25"/>
  <c r="OU339" i="25"/>
  <c r="OT339" i="25"/>
  <c r="OX338" i="25"/>
  <c r="HH199" i="26"/>
  <c r="HI199" i="26"/>
  <c r="OU340" i="25" l="1"/>
  <c r="OT340" i="25"/>
  <c r="OX339" i="25"/>
  <c r="OW339" i="25"/>
  <c r="OV339" i="25"/>
  <c r="HD199" i="26"/>
  <c r="HE199" i="26"/>
  <c r="OU341" i="25" l="1"/>
  <c r="OT341" i="25"/>
  <c r="OX340" i="25"/>
  <c r="OW340" i="25"/>
  <c r="OV340" i="25"/>
  <c r="GZ199" i="26"/>
  <c r="HA199" i="26"/>
  <c r="OX341" i="25" l="1"/>
  <c r="OW341" i="25"/>
  <c r="OV341" i="25"/>
  <c r="OU342" i="25"/>
  <c r="OT342" i="25"/>
  <c r="GV199" i="26"/>
  <c r="GW199" i="26"/>
  <c r="OU343" i="25" l="1"/>
  <c r="OT343" i="25"/>
  <c r="OX342" i="25"/>
  <c r="OW342" i="25"/>
  <c r="OV342" i="25"/>
  <c r="GR199" i="26"/>
  <c r="GS199" i="26"/>
  <c r="OV343" i="25" l="1"/>
  <c r="OU344" i="25"/>
  <c r="OT344" i="25"/>
  <c r="OX343" i="25"/>
  <c r="OW343" i="25"/>
  <c r="GN199" i="26"/>
  <c r="GO199" i="26"/>
  <c r="OT345" i="25" l="1"/>
  <c r="OX344" i="25"/>
  <c r="OW344" i="25"/>
  <c r="OV344" i="25"/>
  <c r="OU345" i="25"/>
  <c r="GJ199" i="26"/>
  <c r="GK199" i="26"/>
  <c r="OU346" i="25" l="1"/>
  <c r="OT346" i="25"/>
  <c r="OX345" i="25"/>
  <c r="OW345" i="25"/>
  <c r="OV345" i="25"/>
  <c r="GF199" i="26"/>
  <c r="GG199" i="26"/>
  <c r="OW346" i="25" l="1"/>
  <c r="OV346" i="25"/>
  <c r="OU347" i="25"/>
  <c r="OT347" i="25"/>
  <c r="OX346" i="25"/>
  <c r="GB199" i="26"/>
  <c r="GC199" i="26"/>
  <c r="OU348" i="25" l="1"/>
  <c r="OT348" i="25"/>
  <c r="OX347" i="25"/>
  <c r="OW347" i="25"/>
  <c r="OV347" i="25"/>
  <c r="FX199" i="26"/>
  <c r="FY199" i="26"/>
  <c r="OU349" i="25" l="1"/>
  <c r="OT349" i="25"/>
  <c r="OX348" i="25"/>
  <c r="OW348" i="25"/>
  <c r="OV348" i="25"/>
  <c r="FT199" i="26"/>
  <c r="FU199" i="26"/>
  <c r="OX349" i="25" l="1"/>
  <c r="OW349" i="25"/>
  <c r="OV349" i="25"/>
  <c r="OU350" i="25"/>
  <c r="OT350" i="25"/>
  <c r="FP199" i="26"/>
  <c r="FQ199" i="26"/>
  <c r="OU351" i="25" l="1"/>
  <c r="OT351" i="25"/>
  <c r="OX350" i="25"/>
  <c r="OW350" i="25"/>
  <c r="OV350" i="25"/>
  <c r="FL199" i="26"/>
  <c r="FM199" i="26"/>
  <c r="OV351" i="25" l="1"/>
  <c r="OU352" i="25"/>
  <c r="OT352" i="25"/>
  <c r="OX351" i="25"/>
  <c r="OW351" i="25"/>
  <c r="FH199" i="26"/>
  <c r="FI199" i="26"/>
  <c r="OT353" i="25" l="1"/>
  <c r="OX352" i="25"/>
  <c r="OW352" i="25"/>
  <c r="OV352" i="25"/>
  <c r="OU353" i="25"/>
  <c r="FD199" i="26"/>
  <c r="FE199" i="26"/>
  <c r="OU354" i="25" l="1"/>
  <c r="OT354" i="25"/>
  <c r="OX353" i="25"/>
  <c r="OW353" i="25"/>
  <c r="OV353" i="25"/>
  <c r="EZ199" i="26"/>
  <c r="FA199" i="26"/>
  <c r="OW354" i="25" l="1"/>
  <c r="OV354" i="25"/>
  <c r="OU355" i="25"/>
  <c r="OT355" i="25"/>
  <c r="OX354" i="25"/>
  <c r="EV199" i="26"/>
  <c r="EW199" i="26"/>
  <c r="OU356" i="25" l="1"/>
  <c r="OT356" i="25"/>
  <c r="OX355" i="25"/>
  <c r="OW355" i="25"/>
  <c r="OV355" i="25"/>
  <c r="ER199" i="26"/>
  <c r="ES199" i="26"/>
  <c r="OU357" i="25" l="1"/>
  <c r="OT357" i="25"/>
  <c r="OX356" i="25"/>
  <c r="OW356" i="25"/>
  <c r="OV356" i="25"/>
  <c r="EN199" i="26"/>
  <c r="EO199" i="26"/>
  <c r="OX357" i="25" l="1"/>
  <c r="OW357" i="25"/>
  <c r="OV357" i="25"/>
  <c r="OU358" i="25"/>
  <c r="OT358" i="25"/>
  <c r="EJ199" i="26"/>
  <c r="EK199" i="26"/>
  <c r="OU359" i="25" l="1"/>
  <c r="OT359" i="25"/>
  <c r="OX358" i="25"/>
  <c r="OW358" i="25"/>
  <c r="OV358" i="25"/>
  <c r="EF199" i="26"/>
  <c r="EG199" i="26"/>
  <c r="OV359" i="25" l="1"/>
  <c r="OU360" i="25"/>
  <c r="OT360" i="25"/>
  <c r="OX359" i="25"/>
  <c r="OW359" i="25"/>
  <c r="EB199" i="26"/>
  <c r="EC199" i="26"/>
  <c r="OT361" i="25" l="1"/>
  <c r="OX360" i="25"/>
  <c r="OW360" i="25"/>
  <c r="OV360" i="25"/>
  <c r="OU361" i="25"/>
  <c r="DX199" i="26"/>
  <c r="DY199" i="26"/>
  <c r="OU362" i="25" l="1"/>
  <c r="OT362" i="25"/>
  <c r="OX361" i="25"/>
  <c r="OW361" i="25"/>
  <c r="OV361" i="25"/>
  <c r="DT199" i="26"/>
  <c r="DU199" i="26"/>
  <c r="OW362" i="25" l="1"/>
  <c r="OV362" i="25"/>
  <c r="OU363" i="25"/>
  <c r="OT363" i="25"/>
  <c r="OX362" i="25"/>
  <c r="DP199" i="26"/>
  <c r="DQ199" i="26"/>
  <c r="OU364" i="25" l="1"/>
  <c r="OT364" i="25"/>
  <c r="OX363" i="25"/>
  <c r="OW363" i="25"/>
  <c r="OV363" i="25"/>
  <c r="DL199" i="26"/>
  <c r="DM199" i="26"/>
  <c r="OU365" i="25" l="1"/>
  <c r="OT365" i="25"/>
  <c r="OX364" i="25"/>
  <c r="OW364" i="25"/>
  <c r="OV364" i="25"/>
  <c r="DH199" i="26"/>
  <c r="DI199" i="26"/>
  <c r="OX365" i="25" l="1"/>
  <c r="OW365" i="25"/>
  <c r="OV365" i="25"/>
  <c r="OU366" i="25"/>
  <c r="OT366" i="25"/>
  <c r="DD199" i="26"/>
  <c r="DE199" i="26"/>
  <c r="OU367" i="25" l="1"/>
  <c r="OT367" i="25"/>
  <c r="OX366" i="25"/>
  <c r="OW366" i="25"/>
  <c r="OV366" i="25"/>
  <c r="CZ199" i="26"/>
  <c r="DA199" i="26"/>
  <c r="OV367" i="25" l="1"/>
  <c r="OU368" i="25"/>
  <c r="OT368" i="25"/>
  <c r="OX367" i="25"/>
  <c r="OW367" i="25"/>
  <c r="CV199" i="26"/>
  <c r="CW199" i="26"/>
  <c r="OT369" i="25" l="1"/>
  <c r="OX368" i="25"/>
  <c r="OW368" i="25"/>
  <c r="OV368" i="25"/>
  <c r="OU369" i="25"/>
  <c r="CR199" i="26"/>
  <c r="CS199" i="26"/>
  <c r="OU370" i="25" l="1"/>
  <c r="OT370" i="25"/>
  <c r="OX369" i="25"/>
  <c r="OW369" i="25"/>
  <c r="OV369" i="25"/>
  <c r="CN199" i="26"/>
  <c r="CO199" i="26"/>
  <c r="OW370" i="25" l="1"/>
  <c r="OV370" i="25"/>
  <c r="OU371" i="25"/>
  <c r="OT371" i="25"/>
  <c r="OX370" i="25"/>
  <c r="CJ199" i="26"/>
  <c r="CK199" i="26"/>
  <c r="OU372" i="25" l="1"/>
  <c r="OT372" i="25"/>
  <c r="OX371" i="25"/>
  <c r="OW371" i="25"/>
  <c r="OV371" i="25"/>
  <c r="CF199" i="26"/>
  <c r="CG199" i="26"/>
  <c r="OX372" i="25" l="1"/>
  <c r="OW372" i="25"/>
  <c r="OV372" i="25"/>
  <c r="CB199" i="26"/>
  <c r="BX199" i="26"/>
  <c r="BT199" i="26"/>
  <c r="BP199" i="26"/>
  <c r="BL199" i="26"/>
  <c r="BH199" i="26"/>
  <c r="BD199" i="26"/>
  <c r="AZ199" i="26"/>
  <c r="AV199" i="26"/>
  <c r="AR199" i="26"/>
  <c r="AN199" i="26"/>
  <c r="AJ199" i="26"/>
  <c r="AF199" i="26"/>
  <c r="AB199" i="26"/>
  <c r="X199" i="26"/>
  <c r="T199" i="26"/>
  <c r="P199" i="26"/>
  <c r="H199" i="26"/>
  <c r="D199" i="26"/>
  <c r="HT198" i="26"/>
  <c r="HP198" i="26"/>
  <c r="HL198" i="26"/>
  <c r="HH198" i="26"/>
  <c r="HD198" i="26"/>
  <c r="GZ198" i="26"/>
  <c r="GV198" i="26"/>
  <c r="GR198" i="26"/>
  <c r="GN198" i="26"/>
  <c r="GJ198" i="26"/>
  <c r="GF198" i="26"/>
  <c r="GB198" i="26"/>
  <c r="FX198" i="26"/>
  <c r="FT198" i="26"/>
  <c r="FP198" i="26"/>
  <c r="FL198" i="26"/>
  <c r="FH198" i="26"/>
  <c r="FD198" i="26"/>
  <c r="EZ198" i="26"/>
  <c r="EV198" i="26"/>
  <c r="ER198" i="26"/>
  <c r="EN198" i="26"/>
  <c r="EJ198" i="26"/>
  <c r="EF198" i="26"/>
  <c r="EB198" i="26"/>
  <c r="DX198" i="26"/>
  <c r="DT198" i="26"/>
  <c r="DP198" i="26"/>
  <c r="DL198" i="26"/>
  <c r="DH198" i="26"/>
  <c r="DD198" i="26"/>
  <c r="CZ198" i="26"/>
  <c r="CV198" i="26"/>
  <c r="CR198" i="26"/>
  <c r="CN198" i="26"/>
  <c r="CJ198" i="26"/>
  <c r="CF198" i="26"/>
  <c r="CB198" i="26"/>
  <c r="BX198" i="26"/>
  <c r="BT198" i="26"/>
  <c r="BP198" i="26"/>
  <c r="BL198" i="26"/>
  <c r="BH198" i="26"/>
  <c r="BD198" i="26"/>
  <c r="AZ198" i="26"/>
  <c r="AV198" i="26"/>
  <c r="AR198" i="26"/>
  <c r="AN198" i="26"/>
  <c r="AJ198" i="26"/>
  <c r="AF198" i="26"/>
  <c r="AB198" i="26"/>
  <c r="X198" i="26"/>
  <c r="T198" i="26"/>
  <c r="P198" i="26"/>
  <c r="H198" i="26"/>
  <c r="D198" i="26"/>
  <c r="HT197" i="26"/>
  <c r="HP197" i="26"/>
  <c r="HL197" i="26"/>
  <c r="HH197" i="26"/>
  <c r="HD197" i="26"/>
  <c r="GZ197" i="26"/>
  <c r="GV197" i="26"/>
  <c r="GR197" i="26"/>
  <c r="GN197" i="26"/>
  <c r="GJ197" i="26"/>
  <c r="GF197" i="26"/>
  <c r="GB197" i="26"/>
  <c r="FX197" i="26"/>
  <c r="FT197" i="26"/>
  <c r="FP197" i="26"/>
  <c r="FL197" i="26"/>
  <c r="FH197" i="26"/>
  <c r="FD197" i="26"/>
  <c r="EZ197" i="26"/>
  <c r="EV197" i="26"/>
  <c r="ER197" i="26"/>
  <c r="EN197" i="26"/>
  <c r="EJ197" i="26"/>
  <c r="EF197" i="26"/>
  <c r="EB197" i="26"/>
  <c r="DX197" i="26"/>
  <c r="DT197" i="26"/>
  <c r="DP197" i="26"/>
  <c r="DL197" i="26"/>
  <c r="DH197" i="26"/>
  <c r="DD197" i="26"/>
  <c r="CZ197" i="26"/>
  <c r="CV197" i="26"/>
  <c r="CR197" i="26"/>
  <c r="CN197" i="26"/>
  <c r="CJ197" i="26"/>
  <c r="CF197" i="26"/>
  <c r="CB197" i="26"/>
  <c r="BX197" i="26"/>
  <c r="BT197" i="26"/>
  <c r="BP197" i="26"/>
  <c r="BL197" i="26"/>
  <c r="BH197" i="26"/>
  <c r="BD197" i="26"/>
  <c r="AZ197" i="26"/>
  <c r="AV197" i="26"/>
  <c r="AR197" i="26"/>
  <c r="AN197" i="26"/>
  <c r="AJ197" i="26"/>
  <c r="AF197" i="26"/>
  <c r="AB197" i="26"/>
  <c r="X197" i="26"/>
  <c r="T197" i="26"/>
  <c r="P197" i="26"/>
  <c r="H197" i="26"/>
  <c r="D197" i="26"/>
  <c r="HT196" i="26"/>
  <c r="HP196" i="26"/>
  <c r="HL196" i="26"/>
  <c r="HH196" i="26"/>
  <c r="HD196" i="26"/>
  <c r="GZ196" i="26"/>
  <c r="GV196" i="26"/>
  <c r="GR196" i="26"/>
  <c r="GN196" i="26"/>
  <c r="GJ196" i="26"/>
  <c r="GF196" i="26"/>
  <c r="GB196" i="26"/>
  <c r="FX196" i="26"/>
  <c r="FT196" i="26"/>
  <c r="FP196" i="26"/>
  <c r="FL196" i="26"/>
  <c r="FH196" i="26"/>
  <c r="FD196" i="26"/>
  <c r="EZ196" i="26"/>
  <c r="EV196" i="26"/>
  <c r="ER196" i="26"/>
  <c r="EN196" i="26"/>
  <c r="EJ196" i="26"/>
  <c r="EF196" i="26"/>
  <c r="EB196" i="26"/>
  <c r="DX196" i="26"/>
  <c r="DT196" i="26"/>
  <c r="DP196" i="26"/>
  <c r="DL196" i="26"/>
  <c r="DH196" i="26"/>
  <c r="DD196" i="26"/>
  <c r="CZ196" i="26"/>
  <c r="CV196" i="26"/>
  <c r="CR196" i="26"/>
  <c r="CN196" i="26"/>
  <c r="CJ196" i="26"/>
  <c r="CF196" i="26"/>
  <c r="CB196" i="26"/>
  <c r="BX196" i="26"/>
  <c r="BT196" i="26"/>
  <c r="BP196" i="26"/>
  <c r="BL196" i="26"/>
  <c r="BH196" i="26"/>
  <c r="BD196" i="26"/>
  <c r="AZ196" i="26"/>
  <c r="AV196" i="26"/>
  <c r="AR196" i="26"/>
  <c r="AN196" i="26"/>
  <c r="AJ196" i="26"/>
  <c r="AF196" i="26"/>
  <c r="AB196" i="26"/>
  <c r="X196" i="26"/>
  <c r="T196" i="26"/>
  <c r="P196" i="26"/>
  <c r="H196" i="26"/>
  <c r="D196" i="26"/>
  <c r="HT195" i="26"/>
  <c r="HP195" i="26"/>
  <c r="HL195" i="26"/>
  <c r="HH195" i="26"/>
  <c r="HD195" i="26"/>
  <c r="GZ195" i="26"/>
  <c r="GV195" i="26"/>
  <c r="GR195" i="26"/>
  <c r="GN195" i="26"/>
  <c r="GJ195" i="26"/>
  <c r="GF195" i="26"/>
  <c r="GB195" i="26"/>
  <c r="FX195" i="26"/>
  <c r="FT195" i="26"/>
  <c r="FP195" i="26"/>
  <c r="FL195" i="26"/>
  <c r="FH195" i="26"/>
  <c r="FD195" i="26"/>
  <c r="EZ195" i="26"/>
  <c r="EV195" i="26"/>
  <c r="ER195" i="26"/>
  <c r="EN195" i="26"/>
  <c r="EJ195" i="26"/>
  <c r="EF195" i="26"/>
  <c r="EB195" i="26"/>
  <c r="DX195" i="26"/>
  <c r="DT195" i="26"/>
  <c r="DP195" i="26"/>
  <c r="DL195" i="26"/>
  <c r="DH195" i="26"/>
  <c r="DD195" i="26"/>
  <c r="CZ195" i="26"/>
  <c r="CV195" i="26"/>
  <c r="CR195" i="26"/>
  <c r="CN195" i="26"/>
  <c r="CJ195" i="26"/>
  <c r="CF195" i="26"/>
  <c r="CB195" i="26"/>
  <c r="BX195" i="26"/>
  <c r="BT195" i="26"/>
  <c r="BP195" i="26"/>
  <c r="BL195" i="26"/>
  <c r="BH195" i="26"/>
  <c r="BD195" i="26"/>
  <c r="AZ195" i="26"/>
  <c r="AV195" i="26"/>
  <c r="AR195" i="26"/>
  <c r="AN195" i="26"/>
  <c r="AJ195" i="26"/>
  <c r="AF195" i="26"/>
  <c r="AB195" i="26"/>
  <c r="X195" i="26"/>
  <c r="T195" i="26"/>
  <c r="P195" i="26"/>
  <c r="H195" i="26"/>
  <c r="D195" i="26"/>
  <c r="HT194" i="26"/>
  <c r="HP194" i="26"/>
  <c r="HL194" i="26"/>
  <c r="HH194" i="26"/>
  <c r="HD194" i="26"/>
  <c r="GZ194" i="26"/>
  <c r="GV194" i="26"/>
  <c r="GR194" i="26"/>
  <c r="GN194" i="26"/>
  <c r="GJ194" i="26"/>
  <c r="GF194" i="26"/>
  <c r="GB194" i="26"/>
  <c r="FX194" i="26"/>
  <c r="FT194" i="26"/>
  <c r="FP194" i="26"/>
  <c r="FL194" i="26"/>
  <c r="FH194" i="26"/>
  <c r="FD194" i="26"/>
  <c r="EZ194" i="26"/>
  <c r="EV194" i="26"/>
  <c r="ER194" i="26"/>
  <c r="EN194" i="26"/>
  <c r="EJ194" i="26"/>
  <c r="EF194" i="26"/>
  <c r="EB194" i="26"/>
  <c r="DX194" i="26"/>
  <c r="DT194" i="26"/>
  <c r="DP194" i="26"/>
  <c r="DL194" i="26"/>
  <c r="DH194" i="26"/>
  <c r="DD194" i="26"/>
  <c r="CZ194" i="26"/>
  <c r="CV194" i="26"/>
  <c r="CR194" i="26"/>
  <c r="CN194" i="26"/>
  <c r="CJ194" i="26"/>
  <c r="CF194" i="26"/>
  <c r="CB194" i="26"/>
  <c r="BX194" i="26"/>
  <c r="BT194" i="26"/>
  <c r="BP194" i="26"/>
  <c r="BL194" i="26"/>
  <c r="BH194" i="26"/>
  <c r="BD194" i="26"/>
  <c r="AZ194" i="26"/>
  <c r="AV194" i="26"/>
  <c r="AR194" i="26"/>
  <c r="AN194" i="26"/>
  <c r="AJ194" i="26"/>
  <c r="AF194" i="26"/>
  <c r="AB194" i="26"/>
  <c r="X194" i="26"/>
  <c r="T194" i="26"/>
  <c r="P194" i="26"/>
  <c r="H194" i="26"/>
  <c r="D194" i="26"/>
  <c r="HT193" i="26"/>
  <c r="HP193" i="26"/>
  <c r="HL193" i="26"/>
  <c r="HH193" i="26"/>
  <c r="HD193" i="26"/>
  <c r="GZ193" i="26"/>
  <c r="GV193" i="26"/>
  <c r="GR193" i="26"/>
  <c r="GN193" i="26"/>
  <c r="GJ193" i="26"/>
  <c r="GF193" i="26"/>
  <c r="GB193" i="26"/>
  <c r="FX193" i="26"/>
  <c r="FT193" i="26"/>
  <c r="FP193" i="26"/>
  <c r="FL193" i="26"/>
  <c r="FH193" i="26"/>
  <c r="FD193" i="26"/>
  <c r="EZ193" i="26"/>
  <c r="EV193" i="26"/>
  <c r="ER193" i="26"/>
  <c r="EN193" i="26"/>
  <c r="EJ193" i="26"/>
  <c r="EF193" i="26"/>
  <c r="EB193" i="26"/>
  <c r="DX193" i="26"/>
  <c r="DT193" i="26"/>
  <c r="DP193" i="26"/>
  <c r="DL193" i="26"/>
  <c r="DH193" i="26"/>
  <c r="DD193" i="26"/>
  <c r="CZ193" i="26"/>
  <c r="CV193" i="26"/>
  <c r="CR193" i="26"/>
  <c r="CN193" i="26"/>
  <c r="CJ193" i="26"/>
  <c r="CF193" i="26"/>
  <c r="CB193" i="26"/>
  <c r="BX193" i="26"/>
  <c r="BT193" i="26"/>
  <c r="BP193" i="26"/>
  <c r="BL193" i="26"/>
  <c r="BH193" i="26"/>
  <c r="BD193" i="26"/>
  <c r="AZ193" i="26"/>
  <c r="AV193" i="26"/>
  <c r="AR193" i="26"/>
  <c r="AN193" i="26"/>
  <c r="AJ193" i="26"/>
  <c r="AF193" i="26"/>
  <c r="AB193" i="26"/>
  <c r="X193" i="26"/>
  <c r="T193" i="26"/>
  <c r="P193" i="26"/>
  <c r="H193" i="26"/>
  <c r="D193" i="26"/>
  <c r="HT192" i="26"/>
  <c r="HP192" i="26"/>
  <c r="HL192" i="26"/>
  <c r="HH192" i="26"/>
  <c r="HD192" i="26"/>
  <c r="GZ192" i="26"/>
  <c r="GV192" i="26"/>
  <c r="GR192" i="26"/>
  <c r="GN192" i="26"/>
  <c r="GJ192" i="26"/>
  <c r="GF192" i="26"/>
  <c r="GB192" i="26"/>
  <c r="FX192" i="26"/>
  <c r="FT192" i="26"/>
  <c r="FP192" i="26"/>
  <c r="FL192" i="26"/>
  <c r="FH192" i="26"/>
  <c r="FD192" i="26"/>
  <c r="EZ192" i="26"/>
  <c r="EV192" i="26"/>
  <c r="ER192" i="26"/>
  <c r="EN192" i="26"/>
  <c r="EJ192" i="26"/>
  <c r="EF192" i="26"/>
  <c r="EB192" i="26"/>
  <c r="DX192" i="26"/>
  <c r="DT192" i="26"/>
  <c r="DP192" i="26"/>
  <c r="DL192" i="26"/>
  <c r="DH192" i="26"/>
  <c r="DD192" i="26"/>
  <c r="CZ192" i="26"/>
  <c r="CV192" i="26"/>
  <c r="CR192" i="26"/>
  <c r="CN192" i="26"/>
  <c r="CJ192" i="26"/>
  <c r="CF192" i="26"/>
  <c r="CB192" i="26"/>
  <c r="BX192" i="26"/>
  <c r="BT192" i="26"/>
  <c r="BP192" i="26"/>
  <c r="BL192" i="26"/>
  <c r="BH192" i="26"/>
  <c r="BD192" i="26"/>
  <c r="AZ192" i="26"/>
  <c r="AV192" i="26"/>
  <c r="AR192" i="26"/>
  <c r="AN192" i="26"/>
  <c r="AJ192" i="26"/>
  <c r="AF192" i="26"/>
  <c r="AB192" i="26"/>
  <c r="X192" i="26"/>
  <c r="T192" i="26"/>
  <c r="P192" i="26"/>
  <c r="H192" i="26"/>
  <c r="D192" i="26"/>
  <c r="HT191" i="26"/>
  <c r="HP191" i="26"/>
  <c r="HL191" i="26"/>
  <c r="HH191" i="26"/>
  <c r="HD191" i="26"/>
  <c r="GZ191" i="26"/>
  <c r="GV191" i="26"/>
  <c r="GR191" i="26"/>
  <c r="GN191" i="26"/>
  <c r="GJ191" i="26"/>
  <c r="GF191" i="26"/>
  <c r="GB191" i="26"/>
  <c r="FX191" i="26"/>
  <c r="FT191" i="26"/>
  <c r="FP191" i="26"/>
  <c r="FL191" i="26"/>
  <c r="FH191" i="26"/>
  <c r="FD191" i="26"/>
  <c r="EZ191" i="26"/>
  <c r="EV191" i="26"/>
  <c r="ER191" i="26"/>
  <c r="EN191" i="26"/>
  <c r="EJ191" i="26"/>
  <c r="EF191" i="26"/>
  <c r="EB191" i="26"/>
  <c r="DX191" i="26"/>
  <c r="DT191" i="26"/>
  <c r="DP191" i="26"/>
  <c r="DL191" i="26"/>
  <c r="DH191" i="26"/>
  <c r="DD191" i="26"/>
  <c r="CZ191" i="26"/>
  <c r="CV191" i="26"/>
  <c r="CR191" i="26"/>
  <c r="CN191" i="26"/>
  <c r="CJ191" i="26"/>
  <c r="CF191" i="26"/>
  <c r="CB191" i="26"/>
  <c r="BX191" i="26"/>
  <c r="BT191" i="26"/>
  <c r="BP191" i="26"/>
  <c r="BL191" i="26"/>
  <c r="BH191" i="26"/>
  <c r="BD191" i="26"/>
  <c r="AZ191" i="26"/>
  <c r="AV191" i="26"/>
  <c r="AR191" i="26"/>
  <c r="AN191" i="26"/>
  <c r="AJ191" i="26"/>
  <c r="AF191" i="26"/>
  <c r="AB191" i="26"/>
  <c r="X191" i="26"/>
  <c r="T191" i="26"/>
  <c r="P191" i="26"/>
  <c r="H191" i="26"/>
  <c r="D191" i="26"/>
  <c r="HT190" i="26"/>
  <c r="HP190" i="26"/>
  <c r="HL190" i="26"/>
  <c r="HH190" i="26"/>
  <c r="HD190" i="26"/>
  <c r="GZ190" i="26"/>
  <c r="GV190" i="26"/>
  <c r="GR190" i="26"/>
  <c r="GN190" i="26"/>
  <c r="GJ190" i="26"/>
  <c r="GF190" i="26"/>
  <c r="GB190" i="26"/>
  <c r="FX190" i="26"/>
  <c r="FT190" i="26"/>
  <c r="FP190" i="26"/>
  <c r="FL190" i="26"/>
  <c r="FH190" i="26"/>
  <c r="FD190" i="26"/>
  <c r="EZ190" i="26"/>
  <c r="EV190" i="26"/>
  <c r="ER190" i="26"/>
  <c r="EN190" i="26"/>
  <c r="EJ190" i="26"/>
  <c r="EF190" i="26"/>
  <c r="EB190" i="26"/>
  <c r="DX190" i="26"/>
  <c r="DT190" i="26"/>
  <c r="DP190" i="26"/>
  <c r="DL190" i="26"/>
  <c r="DH190" i="26"/>
  <c r="DD190" i="26"/>
  <c r="CZ190" i="26"/>
  <c r="CV190" i="26"/>
  <c r="CR190" i="26"/>
  <c r="CN190" i="26"/>
  <c r="CJ190" i="26"/>
  <c r="CF190" i="26"/>
  <c r="CB190" i="26"/>
  <c r="BX190" i="26"/>
  <c r="BT190" i="26"/>
  <c r="BP190" i="26"/>
  <c r="BL190" i="26"/>
  <c r="BH190" i="26"/>
  <c r="BD190" i="26"/>
  <c r="AZ190" i="26"/>
  <c r="AV190" i="26"/>
  <c r="AR190" i="26"/>
  <c r="AN190" i="26"/>
  <c r="AJ190" i="26"/>
  <c r="AF190" i="26"/>
  <c r="AB190" i="26"/>
  <c r="X190" i="26"/>
  <c r="T190" i="26"/>
  <c r="P190" i="26"/>
  <c r="H190" i="26"/>
  <c r="D190" i="26"/>
  <c r="HT189" i="26"/>
  <c r="HP189" i="26"/>
  <c r="HL189" i="26"/>
  <c r="HH189" i="26"/>
  <c r="HD189" i="26"/>
  <c r="GZ189" i="26"/>
  <c r="GV189" i="26"/>
  <c r="GR189" i="26"/>
  <c r="GN189" i="26"/>
  <c r="GJ189" i="26"/>
  <c r="GF189" i="26"/>
  <c r="GB189" i="26"/>
  <c r="FX189" i="26"/>
  <c r="FT189" i="26"/>
  <c r="FP189" i="26"/>
  <c r="FL189" i="26"/>
  <c r="FH189" i="26"/>
  <c r="FD189" i="26"/>
  <c r="EZ189" i="26"/>
  <c r="EV189" i="26"/>
  <c r="ER189" i="26"/>
  <c r="EN189" i="26"/>
  <c r="EJ189" i="26"/>
  <c r="EF189" i="26"/>
  <c r="EB189" i="26"/>
  <c r="DX189" i="26"/>
  <c r="DT189" i="26"/>
  <c r="DP189" i="26"/>
  <c r="DL189" i="26"/>
  <c r="DH189" i="26"/>
  <c r="DD189" i="26"/>
  <c r="CZ189" i="26"/>
  <c r="CV189" i="26"/>
  <c r="CR189" i="26"/>
  <c r="CN189" i="26"/>
  <c r="CJ189" i="26"/>
  <c r="CF189" i="26"/>
  <c r="CB189" i="26"/>
  <c r="BX189" i="26"/>
  <c r="BT189" i="26"/>
  <c r="BP189" i="26"/>
  <c r="BL189" i="26"/>
  <c r="BH189" i="26"/>
  <c r="BD189" i="26"/>
  <c r="AZ189" i="26"/>
  <c r="AV189" i="26"/>
  <c r="AR189" i="26"/>
  <c r="AN189" i="26"/>
  <c r="AJ189" i="26"/>
  <c r="AF189" i="26"/>
  <c r="AB189" i="26"/>
  <c r="X189" i="26"/>
  <c r="T189" i="26"/>
  <c r="P189" i="26"/>
  <c r="H189" i="26"/>
  <c r="D189" i="26"/>
  <c r="HT188" i="26"/>
  <c r="HP188" i="26"/>
  <c r="HL188" i="26"/>
  <c r="HH188" i="26"/>
  <c r="HD188" i="26"/>
  <c r="GZ188" i="26"/>
  <c r="GV188" i="26"/>
  <c r="GR188" i="26"/>
  <c r="GN188" i="26"/>
  <c r="GJ188" i="26"/>
  <c r="GF188" i="26"/>
  <c r="GB188" i="26"/>
  <c r="FX188" i="26"/>
  <c r="FT188" i="26"/>
  <c r="FP188" i="26"/>
  <c r="FL188" i="26"/>
  <c r="FH188" i="26"/>
  <c r="FD188" i="26"/>
  <c r="EZ188" i="26"/>
  <c r="EV188" i="26"/>
  <c r="ER188" i="26"/>
  <c r="EN188" i="26"/>
  <c r="EJ188" i="26"/>
  <c r="EF188" i="26"/>
  <c r="EB188" i="26"/>
  <c r="DX188" i="26"/>
  <c r="DT188" i="26"/>
  <c r="DP188" i="26"/>
  <c r="DL188" i="26"/>
  <c r="DH188" i="26"/>
  <c r="DD188" i="26"/>
  <c r="CZ188" i="26"/>
  <c r="CV188" i="26"/>
  <c r="CR188" i="26"/>
  <c r="CN188" i="26"/>
  <c r="CJ188" i="26"/>
  <c r="CF188" i="26"/>
  <c r="CB188" i="26"/>
  <c r="BX188" i="26"/>
  <c r="BT188" i="26"/>
  <c r="BP188" i="26"/>
  <c r="BL188" i="26"/>
  <c r="BH188" i="26"/>
  <c r="BD188" i="26"/>
  <c r="AZ188" i="26"/>
  <c r="AV188" i="26"/>
  <c r="AR188" i="26"/>
  <c r="AN188" i="26"/>
  <c r="AJ188" i="26"/>
  <c r="AF188" i="26"/>
  <c r="AB188" i="26"/>
  <c r="X188" i="26"/>
  <c r="T188" i="26"/>
  <c r="P188" i="26"/>
  <c r="H188" i="26"/>
  <c r="D188" i="26"/>
  <c r="HT187" i="26"/>
  <c r="HP187" i="26"/>
  <c r="HL187" i="26"/>
  <c r="HH187" i="26"/>
  <c r="HD187" i="26"/>
  <c r="GZ187" i="26"/>
  <c r="GV187" i="26"/>
  <c r="GR187" i="26"/>
  <c r="GN187" i="26"/>
  <c r="GJ187" i="26"/>
  <c r="GF187" i="26"/>
  <c r="GB187" i="26"/>
  <c r="FX187" i="26"/>
  <c r="FT187" i="26"/>
  <c r="FP187" i="26"/>
  <c r="FL187" i="26"/>
  <c r="FH187" i="26"/>
  <c r="FD187" i="26"/>
  <c r="EZ187" i="26"/>
  <c r="EV187" i="26"/>
  <c r="ER187" i="26"/>
  <c r="EN187" i="26"/>
  <c r="EJ187" i="26"/>
  <c r="EF187" i="26"/>
  <c r="EB187" i="26"/>
  <c r="DX187" i="26"/>
  <c r="DT187" i="26"/>
  <c r="DP187" i="26"/>
  <c r="DL187" i="26"/>
  <c r="DH187" i="26"/>
  <c r="DD187" i="26"/>
  <c r="CZ187" i="26"/>
  <c r="CV187" i="26"/>
  <c r="CR187" i="26"/>
  <c r="CN187" i="26"/>
  <c r="CJ187" i="26"/>
  <c r="CF187" i="26"/>
  <c r="CB187" i="26"/>
  <c r="BX187" i="26"/>
  <c r="BT187" i="26"/>
  <c r="BP187" i="26"/>
  <c r="BL187" i="26"/>
  <c r="BH187" i="26"/>
  <c r="BD187" i="26"/>
  <c r="AZ187" i="26"/>
  <c r="AV187" i="26"/>
  <c r="AR187" i="26"/>
  <c r="AN187" i="26"/>
  <c r="AJ187" i="26"/>
  <c r="AF187" i="26"/>
  <c r="AB187" i="26"/>
  <c r="X187" i="26"/>
  <c r="T187" i="26"/>
  <c r="P187" i="26"/>
  <c r="H187" i="26"/>
  <c r="D187" i="26"/>
  <c r="HT186" i="26"/>
  <c r="HP186" i="26"/>
  <c r="HL186" i="26"/>
  <c r="HH186" i="26"/>
  <c r="HD186" i="26"/>
  <c r="GZ186" i="26"/>
  <c r="GV186" i="26"/>
  <c r="GR186" i="26"/>
  <c r="GN186" i="26"/>
  <c r="GJ186" i="26"/>
  <c r="GF186" i="26"/>
  <c r="GB186" i="26"/>
  <c r="FX186" i="26"/>
  <c r="FT186" i="26"/>
  <c r="FP186" i="26"/>
  <c r="FL186" i="26"/>
  <c r="FH186" i="26"/>
  <c r="FD186" i="26"/>
  <c r="EZ186" i="26"/>
  <c r="EV186" i="26"/>
  <c r="ER186" i="26"/>
  <c r="EN186" i="26"/>
  <c r="EJ186" i="26"/>
  <c r="EF186" i="26"/>
  <c r="EB186" i="26"/>
  <c r="DX186" i="26"/>
  <c r="DT186" i="26"/>
  <c r="DP186" i="26"/>
  <c r="DL186" i="26"/>
  <c r="DH186" i="26"/>
  <c r="DD186" i="26"/>
  <c r="CZ186" i="26"/>
  <c r="CV186" i="26"/>
  <c r="CR186" i="26"/>
  <c r="CN186" i="26"/>
  <c r="CJ186" i="26"/>
  <c r="CF186" i="26"/>
  <c r="CB186" i="26"/>
  <c r="BX186" i="26"/>
  <c r="BT186" i="26"/>
  <c r="BP186" i="26"/>
  <c r="BL186" i="26"/>
  <c r="BH186" i="26"/>
  <c r="BD186" i="26"/>
  <c r="AZ186" i="26"/>
  <c r="AV186" i="26"/>
  <c r="AR186" i="26"/>
  <c r="AN186" i="26"/>
  <c r="AJ186" i="26"/>
  <c r="AF186" i="26"/>
  <c r="AB186" i="26"/>
  <c r="X186" i="26"/>
  <c r="T186" i="26"/>
  <c r="P186" i="26"/>
  <c r="H186" i="26"/>
  <c r="D186" i="26"/>
  <c r="HT185" i="26"/>
  <c r="HP185" i="26"/>
  <c r="HL185" i="26"/>
  <c r="HH185" i="26"/>
  <c r="HD185" i="26"/>
  <c r="GZ185" i="26"/>
  <c r="GV185" i="26"/>
  <c r="GR185" i="26"/>
  <c r="GN185" i="26"/>
  <c r="GJ185" i="26"/>
  <c r="GF185" i="26"/>
  <c r="GB185" i="26"/>
  <c r="FX185" i="26"/>
  <c r="FT185" i="26"/>
  <c r="FP185" i="26"/>
  <c r="FL185" i="26"/>
  <c r="FH185" i="26"/>
  <c r="FD185" i="26"/>
  <c r="EZ185" i="26"/>
  <c r="EV185" i="26"/>
  <c r="ER185" i="26"/>
  <c r="EN185" i="26"/>
  <c r="EJ185" i="26"/>
  <c r="EF185" i="26"/>
  <c r="EB185" i="26"/>
  <c r="DX185" i="26"/>
  <c r="DT185" i="26"/>
  <c r="DP185" i="26"/>
  <c r="DL185" i="26"/>
  <c r="DH185" i="26"/>
  <c r="DD185" i="26"/>
  <c r="CZ185" i="26"/>
  <c r="CV185" i="26"/>
  <c r="CR185" i="26"/>
  <c r="CN185" i="26"/>
  <c r="CJ185" i="26"/>
  <c r="CF185" i="26"/>
  <c r="CB185" i="26"/>
  <c r="BX185" i="26"/>
  <c r="BT185" i="26"/>
  <c r="BP185" i="26"/>
  <c r="BL185" i="26"/>
  <c r="BH185" i="26"/>
  <c r="BD185" i="26"/>
  <c r="AZ185" i="26"/>
  <c r="AV185" i="26"/>
  <c r="AR185" i="26"/>
  <c r="AN185" i="26"/>
  <c r="AJ185" i="26"/>
  <c r="AF185" i="26"/>
  <c r="AB185" i="26"/>
  <c r="X185" i="26"/>
  <c r="T185" i="26"/>
  <c r="P185" i="26"/>
  <c r="H185" i="26"/>
  <c r="D185" i="26"/>
  <c r="HT184" i="26"/>
  <c r="HP184" i="26"/>
  <c r="HL184" i="26"/>
  <c r="HH184" i="26"/>
  <c r="HD184" i="26"/>
  <c r="GZ184" i="26"/>
  <c r="GV184" i="26"/>
  <c r="GR184" i="26"/>
  <c r="GN184" i="26"/>
  <c r="GJ184" i="26"/>
  <c r="GF184" i="26"/>
  <c r="GB184" i="26"/>
  <c r="FX184" i="26"/>
  <c r="FT184" i="26"/>
  <c r="FP184" i="26"/>
  <c r="FL184" i="26"/>
  <c r="FH184" i="26"/>
  <c r="FD184" i="26"/>
  <c r="EZ184" i="26"/>
  <c r="EV184" i="26"/>
  <c r="ER184" i="26"/>
  <c r="EN184" i="26"/>
  <c r="EJ184" i="26"/>
  <c r="EF184" i="26"/>
  <c r="EB184" i="26"/>
  <c r="DX184" i="26"/>
  <c r="DT184" i="26"/>
  <c r="DP184" i="26"/>
  <c r="DL184" i="26"/>
  <c r="DH184" i="26"/>
  <c r="DD184" i="26"/>
  <c r="CZ184" i="26"/>
  <c r="CV184" i="26"/>
  <c r="CR184" i="26"/>
  <c r="CN184" i="26"/>
  <c r="CJ184" i="26"/>
  <c r="CF184" i="26"/>
  <c r="CB184" i="26"/>
  <c r="BX184" i="26"/>
  <c r="BT184" i="26"/>
  <c r="BP184" i="26"/>
  <c r="BL184" i="26"/>
  <c r="BH184" i="26"/>
  <c r="BD184" i="26"/>
  <c r="AZ184" i="26"/>
  <c r="AV184" i="26"/>
  <c r="AR184" i="26"/>
  <c r="AN184" i="26"/>
  <c r="AJ184" i="26"/>
  <c r="AF184" i="26"/>
  <c r="AB184" i="26"/>
  <c r="X184" i="26"/>
  <c r="T184" i="26"/>
  <c r="P184" i="26"/>
  <c r="H184" i="26"/>
  <c r="D184" i="26"/>
  <c r="HT183" i="26"/>
  <c r="HP183" i="26"/>
  <c r="HL183" i="26"/>
  <c r="HH183" i="26"/>
  <c r="HD183" i="26"/>
  <c r="GZ183" i="26"/>
  <c r="GV183" i="26"/>
  <c r="GR183" i="26"/>
  <c r="GN183" i="26"/>
  <c r="GJ183" i="26"/>
  <c r="GF183" i="26"/>
  <c r="GB183" i="26"/>
  <c r="FX183" i="26"/>
  <c r="FT183" i="26"/>
  <c r="FP183" i="26"/>
  <c r="FL183" i="26"/>
  <c r="FH183" i="26"/>
  <c r="FD183" i="26"/>
  <c r="EZ183" i="26"/>
  <c r="EV183" i="26"/>
  <c r="ER183" i="26"/>
  <c r="EN183" i="26"/>
  <c r="EJ183" i="26"/>
  <c r="EF183" i="26"/>
  <c r="EB183" i="26"/>
  <c r="DX183" i="26"/>
  <c r="DT183" i="26"/>
  <c r="DP183" i="26"/>
  <c r="DL183" i="26"/>
  <c r="DH183" i="26"/>
  <c r="DD183" i="26"/>
  <c r="CZ183" i="26"/>
  <c r="CV183" i="26"/>
  <c r="CR183" i="26"/>
  <c r="CN183" i="26"/>
  <c r="CJ183" i="26"/>
  <c r="CF183" i="26"/>
  <c r="CB183" i="26"/>
  <c r="BX183" i="26"/>
  <c r="BT183" i="26"/>
  <c r="BP183" i="26"/>
  <c r="BL183" i="26"/>
  <c r="BH183" i="26"/>
  <c r="BD183" i="26"/>
  <c r="AZ183" i="26"/>
  <c r="AV183" i="26"/>
  <c r="AR183" i="26"/>
  <c r="AN183" i="26"/>
  <c r="AJ183" i="26"/>
  <c r="AF183" i="26"/>
  <c r="AB183" i="26"/>
  <c r="X183" i="26"/>
  <c r="T183" i="26"/>
  <c r="P183" i="26"/>
  <c r="H183" i="26"/>
  <c r="D183" i="26"/>
  <c r="HT182" i="26"/>
  <c r="HP182" i="26"/>
  <c r="HL182" i="26"/>
  <c r="HH182" i="26"/>
  <c r="HD182" i="26"/>
  <c r="GZ182" i="26"/>
  <c r="GV182" i="26"/>
  <c r="GR182" i="26"/>
  <c r="GN182" i="26"/>
  <c r="GJ182" i="26"/>
  <c r="GF182" i="26"/>
  <c r="GB182" i="26"/>
  <c r="FX182" i="26"/>
  <c r="FT182" i="26"/>
  <c r="FP182" i="26"/>
  <c r="FL182" i="26"/>
  <c r="FH182" i="26"/>
  <c r="FD182" i="26"/>
  <c r="EZ182" i="26"/>
  <c r="EV182" i="26"/>
  <c r="ER182" i="26"/>
  <c r="EN182" i="26"/>
  <c r="EJ182" i="26"/>
  <c r="EF182" i="26"/>
  <c r="EB182" i="26"/>
  <c r="DX182" i="26"/>
  <c r="DT182" i="26"/>
  <c r="DP182" i="26"/>
  <c r="DL182" i="26"/>
  <c r="DH182" i="26"/>
  <c r="DD182" i="26"/>
  <c r="CZ182" i="26"/>
  <c r="CV182" i="26"/>
  <c r="CR182" i="26"/>
  <c r="CN182" i="26"/>
  <c r="CJ182" i="26"/>
  <c r="CF182" i="26"/>
  <c r="CB182" i="26"/>
  <c r="BX182" i="26"/>
  <c r="BT182" i="26"/>
  <c r="BP182" i="26"/>
  <c r="BL182" i="26"/>
  <c r="BH182" i="26"/>
  <c r="BD182" i="26"/>
  <c r="AZ182" i="26"/>
  <c r="AV182" i="26"/>
  <c r="AR182" i="26"/>
  <c r="AN182" i="26"/>
  <c r="AJ182" i="26"/>
  <c r="AF182" i="26"/>
  <c r="AB182" i="26"/>
  <c r="X182" i="26"/>
  <c r="T182" i="26"/>
  <c r="P182" i="26"/>
  <c r="H182" i="26"/>
  <c r="D182" i="26"/>
  <c r="HT181" i="26"/>
  <c r="HP181" i="26"/>
  <c r="HL181" i="26"/>
  <c r="HH181" i="26"/>
  <c r="HD181" i="26"/>
  <c r="GZ181" i="26"/>
  <c r="GV181" i="26"/>
  <c r="GR181" i="26"/>
  <c r="GN181" i="26"/>
  <c r="GJ181" i="26"/>
  <c r="GF181" i="26"/>
  <c r="GB181" i="26"/>
  <c r="FX181" i="26"/>
  <c r="FT181" i="26"/>
  <c r="FP181" i="26"/>
  <c r="FL181" i="26"/>
  <c r="FH181" i="26"/>
  <c r="FD181" i="26"/>
  <c r="EZ181" i="26"/>
  <c r="EV181" i="26"/>
  <c r="ER181" i="26"/>
  <c r="EN181" i="26"/>
  <c r="EJ181" i="26"/>
  <c r="EF181" i="26"/>
  <c r="EB181" i="26"/>
  <c r="DX181" i="26"/>
  <c r="DT181" i="26"/>
  <c r="DP181" i="26"/>
  <c r="DL181" i="26"/>
  <c r="DH181" i="26"/>
  <c r="DD181" i="26"/>
  <c r="CZ181" i="26"/>
  <c r="CV181" i="26"/>
  <c r="CR181" i="26"/>
  <c r="CN181" i="26"/>
  <c r="CJ181" i="26"/>
  <c r="CF181" i="26"/>
  <c r="CB181" i="26"/>
  <c r="BX181" i="26"/>
  <c r="BT181" i="26"/>
  <c r="BP181" i="26"/>
  <c r="BL181" i="26"/>
  <c r="BH181" i="26"/>
  <c r="BD181" i="26"/>
  <c r="AZ181" i="26"/>
  <c r="AV181" i="26"/>
  <c r="AR181" i="26"/>
  <c r="AN181" i="26"/>
  <c r="AJ181" i="26"/>
  <c r="AF181" i="26"/>
  <c r="AB181" i="26"/>
  <c r="X181" i="26"/>
  <c r="T181" i="26"/>
  <c r="P181" i="26"/>
  <c r="H181" i="26"/>
  <c r="D181" i="26"/>
  <c r="HT180" i="26"/>
  <c r="HP180" i="26"/>
  <c r="HL180" i="26"/>
  <c r="HH180" i="26"/>
  <c r="HD180" i="26"/>
  <c r="GZ180" i="26"/>
  <c r="GV180" i="26"/>
  <c r="GR180" i="26"/>
  <c r="GN180" i="26"/>
  <c r="GJ180" i="26"/>
  <c r="GF180" i="26"/>
  <c r="GB180" i="26"/>
  <c r="FX180" i="26"/>
  <c r="FT180" i="26"/>
  <c r="FP180" i="26"/>
  <c r="FL180" i="26"/>
  <c r="FH180" i="26"/>
  <c r="FD180" i="26"/>
  <c r="EZ180" i="26"/>
  <c r="EV180" i="26"/>
  <c r="ER180" i="26"/>
  <c r="EN180" i="26"/>
  <c r="EJ180" i="26"/>
  <c r="EF180" i="26"/>
  <c r="EB180" i="26"/>
  <c r="DX180" i="26"/>
  <c r="DT180" i="26"/>
  <c r="DP180" i="26"/>
  <c r="DL180" i="26"/>
  <c r="DH180" i="26"/>
  <c r="DD180" i="26"/>
  <c r="CZ180" i="26"/>
  <c r="CV180" i="26"/>
  <c r="CR180" i="26"/>
  <c r="CN180" i="26"/>
  <c r="CJ180" i="26"/>
  <c r="CF180" i="26"/>
  <c r="CB180" i="26"/>
  <c r="BX180" i="26"/>
  <c r="BT180" i="26"/>
  <c r="BP180" i="26"/>
  <c r="BL180" i="26"/>
  <c r="BH180" i="26"/>
  <c r="BD180" i="26"/>
  <c r="AZ180" i="26"/>
  <c r="AV180" i="26"/>
  <c r="AR180" i="26"/>
  <c r="AN180" i="26"/>
  <c r="AJ180" i="26"/>
  <c r="AF180" i="26"/>
  <c r="AB180" i="26"/>
  <c r="X180" i="26"/>
  <c r="T180" i="26"/>
  <c r="P180" i="26"/>
  <c r="H180" i="26"/>
  <c r="D180" i="26"/>
  <c r="HT179" i="26"/>
  <c r="HP179" i="26"/>
  <c r="HL179" i="26"/>
  <c r="HH179" i="26"/>
  <c r="HD179" i="26"/>
  <c r="GZ179" i="26"/>
  <c r="GV179" i="26"/>
  <c r="GR179" i="26"/>
  <c r="GN179" i="26"/>
  <c r="GJ179" i="26"/>
  <c r="GF179" i="26"/>
  <c r="GB179" i="26"/>
  <c r="FX179" i="26"/>
  <c r="FT179" i="26"/>
  <c r="FP179" i="26"/>
  <c r="FL179" i="26"/>
  <c r="FH179" i="26"/>
  <c r="FD179" i="26"/>
  <c r="EZ179" i="26"/>
  <c r="EV179" i="26"/>
  <c r="ER179" i="26"/>
  <c r="EN179" i="26"/>
  <c r="EJ179" i="26"/>
  <c r="EF179" i="26"/>
  <c r="EB179" i="26"/>
  <c r="DX179" i="26"/>
  <c r="DT179" i="26"/>
  <c r="DP179" i="26"/>
  <c r="DL179" i="26"/>
  <c r="DH179" i="26"/>
  <c r="DD179" i="26"/>
  <c r="CZ179" i="26"/>
  <c r="CV179" i="26"/>
  <c r="CR179" i="26"/>
  <c r="CN179" i="26"/>
  <c r="CJ179" i="26"/>
  <c r="CF179" i="26"/>
  <c r="CB179" i="26"/>
  <c r="BX179" i="26"/>
  <c r="BT179" i="26"/>
  <c r="BP179" i="26"/>
  <c r="BL179" i="26"/>
  <c r="BH179" i="26"/>
  <c r="BD179" i="26"/>
  <c r="AZ179" i="26"/>
  <c r="AV179" i="26"/>
  <c r="AR179" i="26"/>
  <c r="AN179" i="26"/>
  <c r="AJ179" i="26"/>
  <c r="AF179" i="26"/>
  <c r="AB179" i="26"/>
  <c r="X179" i="26"/>
  <c r="T179" i="26"/>
  <c r="P179" i="26"/>
  <c r="H179" i="26"/>
  <c r="D179" i="26"/>
  <c r="HT178" i="26"/>
  <c r="HP178" i="26"/>
  <c r="HL178" i="26"/>
  <c r="HH178" i="26"/>
  <c r="HD178" i="26"/>
  <c r="GZ178" i="26"/>
  <c r="GV178" i="26"/>
  <c r="GR178" i="26"/>
  <c r="GN178" i="26"/>
  <c r="GJ178" i="26"/>
  <c r="GF178" i="26"/>
  <c r="GB178" i="26"/>
  <c r="FX178" i="26"/>
  <c r="FT178" i="26"/>
  <c r="FP178" i="26"/>
  <c r="FL178" i="26"/>
  <c r="FH178" i="26"/>
  <c r="FD178" i="26"/>
  <c r="EZ178" i="26"/>
  <c r="EV178" i="26"/>
  <c r="ER178" i="26"/>
  <c r="EN178" i="26"/>
  <c r="EJ178" i="26"/>
  <c r="EF178" i="26"/>
  <c r="EB178" i="26"/>
  <c r="DX178" i="26"/>
  <c r="DT178" i="26"/>
  <c r="DP178" i="26"/>
  <c r="DL178" i="26"/>
  <c r="DH178" i="26"/>
  <c r="DD178" i="26"/>
  <c r="CZ178" i="26"/>
  <c r="CV178" i="26"/>
  <c r="CR178" i="26"/>
  <c r="CN178" i="26"/>
  <c r="CJ178" i="26"/>
  <c r="CF178" i="26"/>
  <c r="CB178" i="26"/>
  <c r="BX178" i="26"/>
  <c r="BT178" i="26"/>
  <c r="BP178" i="26"/>
  <c r="BL178" i="26"/>
  <c r="BH178" i="26"/>
  <c r="BD178" i="26"/>
  <c r="AZ178" i="26"/>
  <c r="AV178" i="26"/>
  <c r="AR178" i="26"/>
  <c r="AN178" i="26"/>
  <c r="AJ178" i="26"/>
  <c r="AF178" i="26"/>
  <c r="AB178" i="26"/>
  <c r="X178" i="26"/>
  <c r="T178" i="26"/>
  <c r="P178" i="26"/>
  <c r="H178" i="26"/>
  <c r="D178" i="26"/>
  <c r="HT177" i="26"/>
  <c r="HP177" i="26"/>
  <c r="HL177" i="26"/>
  <c r="HH177" i="26"/>
  <c r="HD177" i="26"/>
  <c r="GZ177" i="26"/>
  <c r="GV177" i="26"/>
  <c r="GR177" i="26"/>
  <c r="GN177" i="26"/>
  <c r="GJ177" i="26"/>
  <c r="GF177" i="26"/>
  <c r="GB177" i="26"/>
  <c r="FX177" i="26"/>
  <c r="FT177" i="26"/>
  <c r="FP177" i="26"/>
  <c r="FL177" i="26"/>
  <c r="FH177" i="26"/>
  <c r="FD177" i="26"/>
  <c r="EZ177" i="26"/>
  <c r="EV177" i="26"/>
  <c r="ER177" i="26"/>
  <c r="EN177" i="26"/>
  <c r="EJ177" i="26"/>
  <c r="EF177" i="26"/>
  <c r="EB177" i="26"/>
  <c r="DX177" i="26"/>
  <c r="DT177" i="26"/>
  <c r="DP177" i="26"/>
  <c r="DL177" i="26"/>
  <c r="DH177" i="26"/>
  <c r="DD177" i="26"/>
  <c r="CZ177" i="26"/>
  <c r="CV177" i="26"/>
  <c r="CR177" i="26"/>
  <c r="CN177" i="26"/>
  <c r="CJ177" i="26"/>
  <c r="CF177" i="26"/>
  <c r="CB177" i="26"/>
  <c r="BX177" i="26"/>
  <c r="BT177" i="26"/>
  <c r="BP177" i="26"/>
  <c r="BL177" i="26"/>
  <c r="BH177" i="26"/>
  <c r="BD177" i="26"/>
  <c r="AZ177" i="26"/>
  <c r="AV177" i="26"/>
  <c r="AR177" i="26"/>
  <c r="AN177" i="26"/>
  <c r="AJ177" i="26"/>
  <c r="AF177" i="26"/>
  <c r="AB177" i="26"/>
  <c r="X177" i="26"/>
  <c r="T177" i="26"/>
  <c r="P177" i="26"/>
  <c r="H177" i="26"/>
  <c r="D177" i="26"/>
  <c r="HT176" i="26"/>
  <c r="HP176" i="26"/>
  <c r="HL176" i="26"/>
  <c r="HH176" i="26"/>
  <c r="HD176" i="26"/>
  <c r="GZ176" i="26"/>
  <c r="GV176" i="26"/>
  <c r="GR176" i="26"/>
  <c r="GN176" i="26"/>
  <c r="GJ176" i="26"/>
  <c r="GF176" i="26"/>
  <c r="GB176" i="26"/>
  <c r="FX176" i="26"/>
  <c r="FT176" i="26"/>
  <c r="FP176" i="26"/>
  <c r="FL176" i="26"/>
  <c r="FH176" i="26"/>
  <c r="FD176" i="26"/>
  <c r="EZ176" i="26"/>
  <c r="EV176" i="26"/>
  <c r="ER176" i="26"/>
  <c r="EN176" i="26"/>
  <c r="EJ176" i="26"/>
  <c r="EF176" i="26"/>
  <c r="EB176" i="26"/>
  <c r="DX176" i="26"/>
  <c r="DT176" i="26"/>
  <c r="DP176" i="26"/>
  <c r="DL176" i="26"/>
  <c r="DH176" i="26"/>
  <c r="DD176" i="26"/>
  <c r="CZ176" i="26"/>
  <c r="CV176" i="26"/>
  <c r="CR176" i="26"/>
  <c r="CN176" i="26"/>
  <c r="CJ176" i="26"/>
  <c r="CF176" i="26"/>
  <c r="CB176" i="26"/>
  <c r="BX176" i="26"/>
  <c r="BT176" i="26"/>
  <c r="BP176" i="26"/>
  <c r="BL176" i="26"/>
  <c r="BH176" i="26"/>
  <c r="BD176" i="26"/>
  <c r="AZ176" i="26"/>
  <c r="AV176" i="26"/>
  <c r="AR176" i="26"/>
  <c r="AN176" i="26"/>
  <c r="AJ176" i="26"/>
  <c r="AF176" i="26"/>
  <c r="AB176" i="26"/>
  <c r="X176" i="26"/>
  <c r="T176" i="26"/>
  <c r="P176" i="26"/>
  <c r="H176" i="26"/>
  <c r="D176" i="26"/>
  <c r="HT175" i="26"/>
  <c r="HP175" i="26"/>
  <c r="HL175" i="26"/>
  <c r="HH175" i="26"/>
  <c r="HD175" i="26"/>
  <c r="GZ175" i="26"/>
  <c r="GV175" i="26"/>
  <c r="GR175" i="26"/>
  <c r="GN175" i="26"/>
  <c r="GJ175" i="26"/>
  <c r="GF175" i="26"/>
  <c r="GB175" i="26"/>
  <c r="FX175" i="26"/>
  <c r="FT175" i="26"/>
  <c r="FP175" i="26"/>
  <c r="FL175" i="26"/>
  <c r="FH175" i="26"/>
  <c r="FD175" i="26"/>
  <c r="EZ175" i="26"/>
  <c r="EV175" i="26"/>
  <c r="ER175" i="26"/>
  <c r="EN175" i="26"/>
  <c r="EJ175" i="26"/>
  <c r="EF175" i="26"/>
  <c r="EB175" i="26"/>
  <c r="DX175" i="26"/>
  <c r="DT175" i="26"/>
  <c r="DP175" i="26"/>
  <c r="DL175" i="26"/>
  <c r="DH175" i="26"/>
  <c r="DD175" i="26"/>
  <c r="CZ175" i="26"/>
  <c r="CV175" i="26"/>
  <c r="CR175" i="26"/>
  <c r="CN175" i="26"/>
  <c r="CJ175" i="26"/>
  <c r="CF175" i="26"/>
  <c r="CB175" i="26"/>
  <c r="BX175" i="26"/>
  <c r="BT175" i="26"/>
  <c r="BP175" i="26"/>
  <c r="BL175" i="26"/>
  <c r="BH175" i="26"/>
  <c r="BD175" i="26"/>
  <c r="AZ175" i="26"/>
  <c r="AV175" i="26"/>
  <c r="AR175" i="26"/>
  <c r="AN175" i="26"/>
  <c r="AJ175" i="26"/>
  <c r="AF175" i="26"/>
  <c r="AB175" i="26"/>
  <c r="X175" i="26"/>
  <c r="T175" i="26"/>
  <c r="P175" i="26"/>
  <c r="H175" i="26"/>
  <c r="D175" i="26"/>
  <c r="HT174" i="26"/>
  <c r="HP174" i="26"/>
  <c r="HL174" i="26"/>
  <c r="HH174" i="26"/>
  <c r="HD174" i="26"/>
  <c r="GZ174" i="26"/>
  <c r="GV174" i="26"/>
  <c r="GR174" i="26"/>
  <c r="GN174" i="26"/>
  <c r="GJ174" i="26"/>
  <c r="GF174" i="26"/>
  <c r="GB174" i="26"/>
  <c r="FX174" i="26"/>
  <c r="FT174" i="26"/>
  <c r="FP174" i="26"/>
  <c r="FL174" i="26"/>
  <c r="FH174" i="26"/>
  <c r="FD174" i="26"/>
  <c r="EZ174" i="26"/>
  <c r="EV174" i="26"/>
  <c r="ER174" i="26"/>
  <c r="EN174" i="26"/>
  <c r="EJ174" i="26"/>
  <c r="EF174" i="26"/>
  <c r="EB174" i="26"/>
  <c r="DX174" i="26"/>
  <c r="DT174" i="26"/>
  <c r="DP174" i="26"/>
  <c r="DL174" i="26"/>
  <c r="DH174" i="26"/>
  <c r="DD174" i="26"/>
  <c r="CZ174" i="26"/>
  <c r="CV174" i="26"/>
  <c r="CR174" i="26"/>
  <c r="CN174" i="26"/>
  <c r="CJ174" i="26"/>
  <c r="CF174" i="26"/>
  <c r="CB174" i="26"/>
  <c r="BX174" i="26"/>
  <c r="BT174" i="26"/>
  <c r="BP174" i="26"/>
  <c r="BL174" i="26"/>
  <c r="BH174" i="26"/>
  <c r="BD174" i="26"/>
  <c r="AZ174" i="26"/>
  <c r="AV174" i="26"/>
  <c r="AR174" i="26"/>
  <c r="AN174" i="26"/>
  <c r="AJ174" i="26"/>
  <c r="AF174" i="26"/>
  <c r="AB174" i="26"/>
  <c r="X174" i="26"/>
  <c r="T174" i="26"/>
  <c r="P174" i="26"/>
  <c r="H174" i="26"/>
  <c r="D174" i="26"/>
  <c r="HT173" i="26"/>
  <c r="HP173" i="26"/>
  <c r="HL173" i="26"/>
  <c r="HH173" i="26"/>
  <c r="HD173" i="26"/>
  <c r="GZ173" i="26"/>
  <c r="GV173" i="26"/>
  <c r="GR173" i="26"/>
  <c r="GN173" i="26"/>
  <c r="GJ173" i="26"/>
  <c r="GF173" i="26"/>
  <c r="GB173" i="26"/>
  <c r="FX173" i="26"/>
  <c r="FT173" i="26"/>
  <c r="FP173" i="26"/>
  <c r="FL173" i="26"/>
  <c r="FH173" i="26"/>
  <c r="FD173" i="26"/>
  <c r="EZ173" i="26"/>
  <c r="EV173" i="26"/>
  <c r="ER173" i="26"/>
  <c r="EN173" i="26"/>
  <c r="EJ173" i="26"/>
  <c r="EF173" i="26"/>
  <c r="EB173" i="26"/>
  <c r="DX173" i="26"/>
  <c r="DT173" i="26"/>
  <c r="DP173" i="26"/>
  <c r="DL173" i="26"/>
  <c r="DH173" i="26"/>
  <c r="DD173" i="26"/>
  <c r="CZ173" i="26"/>
  <c r="CV173" i="26"/>
  <c r="CR173" i="26"/>
  <c r="CN173" i="26"/>
  <c r="CJ173" i="26"/>
  <c r="CF173" i="26"/>
  <c r="CB173" i="26"/>
  <c r="BX173" i="26"/>
  <c r="BT173" i="26"/>
  <c r="BP173" i="26"/>
  <c r="BL173" i="26"/>
  <c r="BH173" i="26"/>
  <c r="BD173" i="26"/>
  <c r="AZ173" i="26"/>
  <c r="AV173" i="26"/>
  <c r="AR173" i="26"/>
  <c r="AN173" i="26"/>
  <c r="AJ173" i="26"/>
  <c r="AF173" i="26"/>
  <c r="AB173" i="26"/>
  <c r="X173" i="26"/>
  <c r="T173" i="26"/>
  <c r="P173" i="26"/>
  <c r="H173" i="26"/>
  <c r="D173" i="26"/>
  <c r="HT172" i="26"/>
  <c r="HP172" i="26"/>
  <c r="HL172" i="26"/>
  <c r="HH172" i="26"/>
  <c r="HD172" i="26"/>
  <c r="GZ172" i="26"/>
  <c r="GV172" i="26"/>
  <c r="GR172" i="26"/>
  <c r="GN172" i="26"/>
  <c r="GJ172" i="26"/>
  <c r="GF172" i="26"/>
  <c r="GB172" i="26"/>
  <c r="FX172" i="26"/>
  <c r="FT172" i="26"/>
  <c r="FP172" i="26"/>
  <c r="FL172" i="26"/>
  <c r="FH172" i="26"/>
  <c r="FD172" i="26"/>
  <c r="EZ172" i="26"/>
  <c r="EV172" i="26"/>
  <c r="ER172" i="26"/>
  <c r="EN172" i="26"/>
  <c r="EJ172" i="26"/>
  <c r="EF172" i="26"/>
  <c r="EB172" i="26"/>
  <c r="DX172" i="26"/>
  <c r="DT172" i="26"/>
  <c r="DP172" i="26"/>
  <c r="DL172" i="26"/>
  <c r="DH172" i="26"/>
  <c r="DD172" i="26"/>
  <c r="CZ172" i="26"/>
  <c r="CV172" i="26"/>
  <c r="CR172" i="26"/>
  <c r="CN172" i="26"/>
  <c r="CJ172" i="26"/>
  <c r="CF172" i="26"/>
  <c r="CB172" i="26"/>
  <c r="BX172" i="26"/>
  <c r="BT172" i="26"/>
  <c r="BP172" i="26"/>
  <c r="BL172" i="26"/>
  <c r="BH172" i="26"/>
  <c r="BD172" i="26"/>
  <c r="AZ172" i="26"/>
  <c r="AV172" i="26"/>
  <c r="AR172" i="26"/>
  <c r="AN172" i="26"/>
  <c r="AJ172" i="26"/>
  <c r="AF172" i="26"/>
  <c r="AB172" i="26"/>
  <c r="X172" i="26"/>
  <c r="T172" i="26"/>
  <c r="P172" i="26"/>
  <c r="H172" i="26"/>
  <c r="D172" i="26"/>
  <c r="HT171" i="26"/>
  <c r="HP171" i="26"/>
  <c r="HL171" i="26"/>
  <c r="HH171" i="26"/>
  <c r="HD171" i="26"/>
  <c r="GZ171" i="26"/>
  <c r="GV171" i="26"/>
  <c r="GR171" i="26"/>
  <c r="GN171" i="26"/>
  <c r="GJ171" i="26"/>
  <c r="GF171" i="26"/>
  <c r="GB171" i="26"/>
  <c r="FX171" i="26"/>
  <c r="FT171" i="26"/>
  <c r="FP171" i="26"/>
  <c r="FL171" i="26"/>
  <c r="FH171" i="26"/>
  <c r="FD171" i="26"/>
  <c r="EZ171" i="26"/>
  <c r="EV171" i="26"/>
  <c r="ER171" i="26"/>
  <c r="EN171" i="26"/>
  <c r="EJ171" i="26"/>
  <c r="EF171" i="26"/>
  <c r="EB171" i="26"/>
  <c r="DX171" i="26"/>
  <c r="DT171" i="26"/>
  <c r="DP171" i="26"/>
  <c r="DL171" i="26"/>
  <c r="DH171" i="26"/>
  <c r="DD171" i="26"/>
  <c r="CZ171" i="26"/>
  <c r="CV171" i="26"/>
  <c r="CR171" i="26"/>
  <c r="CN171" i="26"/>
  <c r="CJ171" i="26"/>
  <c r="CF171" i="26"/>
  <c r="CB171" i="26"/>
  <c r="BX171" i="26"/>
  <c r="BT171" i="26"/>
  <c r="BP171" i="26"/>
  <c r="BL171" i="26"/>
  <c r="BH171" i="26"/>
  <c r="BD171" i="26"/>
  <c r="AZ171" i="26"/>
  <c r="AV171" i="26"/>
  <c r="AR171" i="26"/>
  <c r="AN171" i="26"/>
  <c r="AJ171" i="26"/>
  <c r="AF171" i="26"/>
  <c r="AB171" i="26"/>
  <c r="X171" i="26"/>
  <c r="T171" i="26"/>
  <c r="P171" i="26"/>
  <c r="H171" i="26"/>
  <c r="D171" i="26"/>
  <c r="HT170" i="26"/>
  <c r="HP170" i="26"/>
  <c r="HL170" i="26"/>
  <c r="HH170" i="26"/>
  <c r="HD170" i="26"/>
  <c r="GZ170" i="26"/>
  <c r="GV170" i="26"/>
  <c r="GR170" i="26"/>
  <c r="GN170" i="26"/>
  <c r="GJ170" i="26"/>
  <c r="GF170" i="26"/>
  <c r="GB170" i="26"/>
  <c r="FX170" i="26"/>
  <c r="FT170" i="26"/>
  <c r="FP170" i="26"/>
  <c r="FL170" i="26"/>
  <c r="FH170" i="26"/>
  <c r="FD170" i="26"/>
  <c r="EZ170" i="26"/>
  <c r="EV170" i="26"/>
  <c r="ER170" i="26"/>
  <c r="EN170" i="26"/>
  <c r="EJ170" i="26"/>
  <c r="EF170" i="26"/>
  <c r="EB170" i="26"/>
  <c r="DX170" i="26"/>
  <c r="DT170" i="26"/>
  <c r="DP170" i="26"/>
  <c r="DL170" i="26"/>
  <c r="DH170" i="26"/>
  <c r="DD170" i="26"/>
  <c r="CZ170" i="26"/>
  <c r="CV170" i="26"/>
  <c r="CR170" i="26"/>
  <c r="CN170" i="26"/>
  <c r="CJ170" i="26"/>
  <c r="CF170" i="26"/>
  <c r="CB170" i="26"/>
  <c r="BX170" i="26"/>
  <c r="BT170" i="26"/>
  <c r="BP170" i="26"/>
  <c r="BL170" i="26"/>
  <c r="BH170" i="26"/>
  <c r="BD170" i="26"/>
  <c r="AZ170" i="26"/>
  <c r="AV170" i="26"/>
  <c r="AR170" i="26"/>
  <c r="AN170" i="26"/>
  <c r="AJ170" i="26"/>
  <c r="AF170" i="26"/>
  <c r="AB170" i="26"/>
  <c r="X170" i="26"/>
  <c r="T170" i="26"/>
  <c r="P170" i="26"/>
  <c r="H170" i="26"/>
  <c r="D170" i="26"/>
  <c r="HT169" i="26"/>
  <c r="HP169" i="26"/>
  <c r="HL169" i="26"/>
  <c r="HH169" i="26"/>
  <c r="HD169" i="26"/>
  <c r="GZ169" i="26"/>
  <c r="GV169" i="26"/>
  <c r="GR169" i="26"/>
  <c r="GN169" i="26"/>
  <c r="GJ169" i="26"/>
  <c r="GF169" i="26"/>
  <c r="GB169" i="26"/>
  <c r="FX169" i="26"/>
  <c r="FT169" i="26"/>
  <c r="FP169" i="26"/>
  <c r="FL169" i="26"/>
  <c r="FH169" i="26"/>
  <c r="FD169" i="26"/>
  <c r="EZ169" i="26"/>
  <c r="EV169" i="26"/>
  <c r="ER169" i="26"/>
  <c r="EN169" i="26"/>
  <c r="EJ169" i="26"/>
  <c r="EF169" i="26"/>
  <c r="EB169" i="26"/>
  <c r="DX169" i="26"/>
  <c r="DT169" i="26"/>
  <c r="DP169" i="26"/>
  <c r="DL169" i="26"/>
  <c r="DH169" i="26"/>
  <c r="DD169" i="26"/>
  <c r="CZ169" i="26"/>
  <c r="CV169" i="26"/>
  <c r="CR169" i="26"/>
  <c r="CN169" i="26"/>
  <c r="CJ169" i="26"/>
  <c r="CF169" i="26"/>
  <c r="CB169" i="26"/>
  <c r="BX169" i="26"/>
  <c r="BT169" i="26"/>
  <c r="BP169" i="26"/>
  <c r="BL169" i="26"/>
  <c r="BH169" i="26"/>
  <c r="BD169" i="26"/>
  <c r="AZ169" i="26"/>
  <c r="AV169" i="26"/>
  <c r="AR169" i="26"/>
  <c r="AN169" i="26"/>
  <c r="AJ169" i="26"/>
  <c r="AF169" i="26"/>
  <c r="AB169" i="26"/>
  <c r="X169" i="26"/>
  <c r="T169" i="26"/>
  <c r="P169" i="26"/>
  <c r="H169" i="26"/>
  <c r="D169" i="26"/>
  <c r="HT168" i="26"/>
  <c r="HP168" i="26"/>
  <c r="HL168" i="26"/>
  <c r="HH168" i="26"/>
  <c r="HD168" i="26"/>
  <c r="GZ168" i="26"/>
  <c r="GV168" i="26"/>
  <c r="GR168" i="26"/>
  <c r="GN168" i="26"/>
  <c r="GJ168" i="26"/>
  <c r="GF168" i="26"/>
  <c r="GB168" i="26"/>
  <c r="FX168" i="26"/>
  <c r="FT168" i="26"/>
  <c r="FP168" i="26"/>
  <c r="FL168" i="26"/>
  <c r="FH168" i="26"/>
  <c r="FD168" i="26"/>
  <c r="EZ168" i="26"/>
  <c r="EV168" i="26"/>
  <c r="ER168" i="26"/>
  <c r="EN168" i="26"/>
  <c r="EJ168" i="26"/>
  <c r="EF168" i="26"/>
  <c r="EB168" i="26"/>
  <c r="DX168" i="26"/>
  <c r="DT168" i="26"/>
  <c r="DP168" i="26"/>
  <c r="DL168" i="26"/>
  <c r="DH168" i="26"/>
  <c r="DD168" i="26"/>
  <c r="CZ168" i="26"/>
  <c r="CV168" i="26"/>
  <c r="CR168" i="26"/>
  <c r="CN168" i="26"/>
  <c r="CJ168" i="26"/>
  <c r="CF168" i="26"/>
  <c r="CB168" i="26"/>
  <c r="BX168" i="26"/>
  <c r="BT168" i="26"/>
  <c r="BP168" i="26"/>
  <c r="BL168" i="26"/>
  <c r="BH168" i="26"/>
  <c r="BD168" i="26"/>
  <c r="AZ168" i="26"/>
  <c r="AV168" i="26"/>
  <c r="AR168" i="26"/>
  <c r="AN168" i="26"/>
  <c r="AJ168" i="26"/>
  <c r="AF168" i="26"/>
  <c r="AB168" i="26"/>
  <c r="X168" i="26"/>
  <c r="T168" i="26"/>
  <c r="P168" i="26"/>
  <c r="H168" i="26"/>
  <c r="D168" i="26"/>
  <c r="HT167" i="26"/>
  <c r="HP167" i="26"/>
  <c r="HL167" i="26"/>
  <c r="HH167" i="26"/>
  <c r="HD167" i="26"/>
  <c r="GZ167" i="26"/>
  <c r="GV167" i="26"/>
  <c r="GR167" i="26"/>
  <c r="GN167" i="26"/>
  <c r="GJ167" i="26"/>
  <c r="GF167" i="26"/>
  <c r="GB167" i="26"/>
  <c r="FX167" i="26"/>
  <c r="FT167" i="26"/>
  <c r="FP167" i="26"/>
  <c r="FL167" i="26"/>
  <c r="FH167" i="26"/>
  <c r="FD167" i="26"/>
  <c r="EZ167" i="26"/>
  <c r="EV167" i="26"/>
  <c r="ER167" i="26"/>
  <c r="EN167" i="26"/>
  <c r="EJ167" i="26"/>
  <c r="EF167" i="26"/>
  <c r="EB167" i="26"/>
  <c r="DX167" i="26"/>
  <c r="DT167" i="26"/>
  <c r="DP167" i="26"/>
  <c r="DL167" i="26"/>
  <c r="DH167" i="26"/>
  <c r="DD167" i="26"/>
  <c r="CZ167" i="26"/>
  <c r="CV167" i="26"/>
  <c r="CR167" i="26"/>
  <c r="CN167" i="26"/>
  <c r="CJ167" i="26"/>
  <c r="CF167" i="26"/>
  <c r="CB167" i="26"/>
  <c r="BX167" i="26"/>
  <c r="BT167" i="26"/>
  <c r="BP167" i="26"/>
  <c r="BL167" i="26"/>
  <c r="BH167" i="26"/>
  <c r="BD167" i="26"/>
  <c r="AZ167" i="26"/>
  <c r="AV167" i="26"/>
  <c r="AR167" i="26"/>
  <c r="AN167" i="26"/>
  <c r="AJ167" i="26"/>
  <c r="AF167" i="26"/>
  <c r="AB167" i="26"/>
  <c r="X167" i="26"/>
  <c r="T167" i="26"/>
  <c r="P167" i="26"/>
  <c r="H167" i="26"/>
  <c r="D167" i="26"/>
  <c r="HT166" i="26"/>
  <c r="HP166" i="26"/>
  <c r="HL166" i="26"/>
  <c r="HH166" i="26"/>
  <c r="HD166" i="26"/>
  <c r="GZ166" i="26"/>
  <c r="GV166" i="26"/>
  <c r="GR166" i="26"/>
  <c r="GN166" i="26"/>
  <c r="GJ166" i="26"/>
  <c r="GF166" i="26"/>
  <c r="GB166" i="26"/>
  <c r="FX166" i="26"/>
  <c r="FT166" i="26"/>
  <c r="FP166" i="26"/>
  <c r="FL166" i="26"/>
  <c r="FH166" i="26"/>
  <c r="FD166" i="26"/>
  <c r="EZ166" i="26"/>
  <c r="EV166" i="26"/>
  <c r="ER166" i="26"/>
  <c r="EN166" i="26"/>
  <c r="EJ166" i="26"/>
  <c r="EF166" i="26"/>
  <c r="EB166" i="26"/>
  <c r="DX166" i="26"/>
  <c r="DT166" i="26"/>
  <c r="DP166" i="26"/>
  <c r="DL166" i="26"/>
  <c r="DH166" i="26"/>
  <c r="DD166" i="26"/>
  <c r="CZ166" i="26"/>
  <c r="CV166" i="26"/>
  <c r="CR166" i="26"/>
  <c r="CN166" i="26"/>
  <c r="CJ166" i="26"/>
  <c r="CF166" i="26"/>
  <c r="CB166" i="26"/>
  <c r="BX166" i="26"/>
  <c r="BT166" i="26"/>
  <c r="BP166" i="26"/>
  <c r="BL166" i="26"/>
  <c r="BH166" i="26"/>
  <c r="BD166" i="26"/>
  <c r="AZ166" i="26"/>
  <c r="AV166" i="26"/>
  <c r="AR166" i="26"/>
  <c r="AN166" i="26"/>
  <c r="AJ166" i="26"/>
  <c r="AF166" i="26"/>
  <c r="AB166" i="26"/>
  <c r="X166" i="26"/>
  <c r="T166" i="26"/>
  <c r="P166" i="26"/>
  <c r="H166" i="26"/>
  <c r="D166" i="26"/>
  <c r="HT165" i="26"/>
  <c r="HP165" i="26"/>
  <c r="HL165" i="26"/>
  <c r="HH165" i="26"/>
  <c r="HD165" i="26"/>
  <c r="GZ165" i="26"/>
  <c r="GV165" i="26"/>
  <c r="GR165" i="26"/>
  <c r="GN165" i="26"/>
  <c r="GJ165" i="26"/>
  <c r="GF165" i="26"/>
  <c r="GB165" i="26"/>
  <c r="FX165" i="26"/>
  <c r="FT165" i="26"/>
  <c r="FP165" i="26"/>
  <c r="FL165" i="26"/>
  <c r="FH165" i="26"/>
  <c r="FD165" i="26"/>
  <c r="EZ165" i="26"/>
  <c r="EV165" i="26"/>
  <c r="ER165" i="26"/>
  <c r="EN165" i="26"/>
  <c r="EJ165" i="26"/>
  <c r="EF165" i="26"/>
  <c r="EB165" i="26"/>
  <c r="DX165" i="26"/>
  <c r="DT165" i="26"/>
  <c r="DP165" i="26"/>
  <c r="DL165" i="26"/>
  <c r="DH165" i="26"/>
  <c r="DD165" i="26"/>
  <c r="CZ165" i="26"/>
  <c r="CV165" i="26"/>
  <c r="CR165" i="26"/>
  <c r="CN165" i="26"/>
  <c r="CJ165" i="26"/>
  <c r="CF165" i="26"/>
  <c r="CB165" i="26"/>
  <c r="BX165" i="26"/>
  <c r="BT165" i="26"/>
  <c r="BP165" i="26"/>
  <c r="BL165" i="26"/>
  <c r="BH165" i="26"/>
  <c r="BD165" i="26"/>
  <c r="AZ165" i="26"/>
  <c r="AV165" i="26"/>
  <c r="AR165" i="26"/>
  <c r="AN165" i="26"/>
  <c r="AJ165" i="26"/>
  <c r="AF165" i="26"/>
  <c r="AB165" i="26"/>
  <c r="X165" i="26"/>
  <c r="T165" i="26"/>
  <c r="P165" i="26"/>
  <c r="H165" i="26"/>
  <c r="D165" i="26"/>
  <c r="HT164" i="26"/>
  <c r="HP164" i="26"/>
  <c r="HL164" i="26"/>
  <c r="HH164" i="26"/>
  <c r="HD164" i="26"/>
  <c r="GZ164" i="26"/>
  <c r="GV164" i="26"/>
  <c r="GR164" i="26"/>
  <c r="GN164" i="26"/>
  <c r="GJ164" i="26"/>
  <c r="GF164" i="26"/>
  <c r="GB164" i="26"/>
  <c r="FX164" i="26"/>
  <c r="FT164" i="26"/>
  <c r="FP164" i="26"/>
  <c r="FL164" i="26"/>
  <c r="FH164" i="26"/>
  <c r="FD164" i="26"/>
  <c r="EZ164" i="26"/>
  <c r="EV164" i="26"/>
  <c r="ER164" i="26"/>
  <c r="EN164" i="26"/>
  <c r="EJ164" i="26"/>
  <c r="EF164" i="26"/>
  <c r="EB164" i="26"/>
  <c r="DX164" i="26"/>
  <c r="DT164" i="26"/>
  <c r="DP164" i="26"/>
  <c r="DL164" i="26"/>
  <c r="DH164" i="26"/>
  <c r="DD164" i="26"/>
  <c r="CZ164" i="26"/>
  <c r="CV164" i="26"/>
  <c r="CR164" i="26"/>
  <c r="CN164" i="26"/>
  <c r="CJ164" i="26"/>
  <c r="CF164" i="26"/>
  <c r="CB164" i="26"/>
  <c r="BX164" i="26"/>
  <c r="BT164" i="26"/>
  <c r="BP164" i="26"/>
  <c r="BL164" i="26"/>
  <c r="BH164" i="26"/>
  <c r="BD164" i="26"/>
  <c r="AZ164" i="26"/>
  <c r="AV164" i="26"/>
  <c r="AR164" i="26"/>
  <c r="AN164" i="26"/>
  <c r="AJ164" i="26"/>
  <c r="AF164" i="26"/>
  <c r="AB164" i="26"/>
  <c r="X164" i="26"/>
  <c r="T164" i="26"/>
  <c r="P164" i="26"/>
  <c r="H164" i="26"/>
  <c r="D164" i="26"/>
  <c r="HT163" i="26"/>
  <c r="HP163" i="26"/>
  <c r="HL163" i="26"/>
  <c r="HH163" i="26"/>
  <c r="HD163" i="26"/>
  <c r="GZ163" i="26"/>
  <c r="GV163" i="26"/>
  <c r="GR163" i="26"/>
  <c r="GN163" i="26"/>
  <c r="GJ163" i="26"/>
  <c r="GF163" i="26"/>
  <c r="GB163" i="26"/>
  <c r="FX163" i="26"/>
  <c r="FT163" i="26"/>
  <c r="FP163" i="26"/>
  <c r="FL163" i="26"/>
  <c r="FH163" i="26"/>
  <c r="FD163" i="26"/>
  <c r="EZ163" i="26"/>
  <c r="EV163" i="26"/>
  <c r="ER163" i="26"/>
  <c r="EN163" i="26"/>
  <c r="EJ163" i="26"/>
  <c r="EF163" i="26"/>
  <c r="EB163" i="26"/>
  <c r="DX163" i="26"/>
  <c r="DT163" i="26"/>
  <c r="DP163" i="26"/>
  <c r="DL163" i="26"/>
  <c r="DH163" i="26"/>
  <c r="DD163" i="26"/>
  <c r="CZ163" i="26"/>
  <c r="CV163" i="26"/>
  <c r="CR163" i="26"/>
  <c r="CN163" i="26"/>
  <c r="CJ163" i="26"/>
  <c r="CF163" i="26"/>
  <c r="CB163" i="26"/>
  <c r="BX163" i="26"/>
  <c r="BT163" i="26"/>
  <c r="BP163" i="26"/>
  <c r="BL163" i="26"/>
  <c r="BH163" i="26"/>
  <c r="BD163" i="26"/>
  <c r="AZ163" i="26"/>
  <c r="AV163" i="26"/>
  <c r="AR163" i="26"/>
  <c r="AN163" i="26"/>
  <c r="AJ163" i="26"/>
  <c r="AF163" i="26"/>
  <c r="AB163" i="26"/>
  <c r="X163" i="26"/>
  <c r="T163" i="26"/>
  <c r="P163" i="26"/>
  <c r="H163" i="26"/>
  <c r="D163" i="26"/>
  <c r="HT162" i="26"/>
  <c r="HP162" i="26"/>
  <c r="HL162" i="26"/>
  <c r="HH162" i="26"/>
  <c r="HD162" i="26"/>
  <c r="GZ162" i="26"/>
  <c r="GV162" i="26"/>
  <c r="GR162" i="26"/>
  <c r="GN162" i="26"/>
  <c r="GJ162" i="26"/>
  <c r="GF162" i="26"/>
  <c r="GB162" i="26"/>
  <c r="FX162" i="26"/>
  <c r="FT162" i="26"/>
  <c r="FP162" i="26"/>
  <c r="FL162" i="26"/>
  <c r="FH162" i="26"/>
  <c r="FD162" i="26"/>
  <c r="EZ162" i="26"/>
  <c r="EV162" i="26"/>
  <c r="ER162" i="26"/>
  <c r="EN162" i="26"/>
  <c r="EJ162" i="26"/>
  <c r="EF162" i="26"/>
  <c r="EB162" i="26"/>
  <c r="DX162" i="26"/>
  <c r="DT162" i="26"/>
  <c r="DP162" i="26"/>
  <c r="DL162" i="26"/>
  <c r="DH162" i="26"/>
  <c r="DD162" i="26"/>
  <c r="CZ162" i="26"/>
  <c r="CV162" i="26"/>
  <c r="CR162" i="26"/>
  <c r="CN162" i="26"/>
  <c r="CJ162" i="26"/>
  <c r="CF162" i="26"/>
  <c r="CB162" i="26"/>
  <c r="BX162" i="26"/>
  <c r="BT162" i="26"/>
  <c r="BP162" i="26"/>
  <c r="BL162" i="26"/>
  <c r="BH162" i="26"/>
  <c r="BD162" i="26"/>
  <c r="AZ162" i="26"/>
  <c r="AV162" i="26"/>
  <c r="AR162" i="26"/>
  <c r="AN162" i="26"/>
  <c r="AJ162" i="26"/>
  <c r="AF162" i="26"/>
  <c r="AB162" i="26"/>
  <c r="X162" i="26"/>
  <c r="T162" i="26"/>
  <c r="P162" i="26"/>
  <c r="H162" i="26"/>
  <c r="D162" i="26"/>
  <c r="HT161" i="26"/>
  <c r="HP161" i="26"/>
  <c r="HL161" i="26"/>
  <c r="HH161" i="26"/>
  <c r="HD161" i="26"/>
  <c r="GZ161" i="26"/>
  <c r="GV161" i="26"/>
  <c r="GR161" i="26"/>
  <c r="GN161" i="26"/>
  <c r="GJ161" i="26"/>
  <c r="GF161" i="26"/>
  <c r="GB161" i="26"/>
  <c r="FX161" i="26"/>
  <c r="FT161" i="26"/>
  <c r="FP161" i="26"/>
  <c r="FL161" i="26"/>
  <c r="FH161" i="26"/>
  <c r="FD161" i="26"/>
  <c r="EZ161" i="26"/>
  <c r="EV161" i="26"/>
  <c r="ER161" i="26"/>
  <c r="EN161" i="26"/>
  <c r="EJ161" i="26"/>
  <c r="EF161" i="26"/>
  <c r="EB161" i="26"/>
  <c r="DX161" i="26"/>
  <c r="DT161" i="26"/>
  <c r="DP161" i="26"/>
  <c r="DL161" i="26"/>
  <c r="DH161" i="26"/>
  <c r="DD161" i="26"/>
  <c r="CZ161" i="26"/>
  <c r="CV161" i="26"/>
  <c r="CR161" i="26"/>
  <c r="CN161" i="26"/>
  <c r="CJ161" i="26"/>
  <c r="CF161" i="26"/>
  <c r="CB161" i="26"/>
  <c r="BX161" i="26"/>
  <c r="BT161" i="26"/>
  <c r="BP161" i="26"/>
  <c r="BL161" i="26"/>
  <c r="BH161" i="26"/>
  <c r="BD161" i="26"/>
  <c r="AZ161" i="26"/>
  <c r="AV161" i="26"/>
  <c r="AR161" i="26"/>
  <c r="AN161" i="26"/>
  <c r="AJ161" i="26"/>
  <c r="AF161" i="26"/>
  <c r="AB161" i="26"/>
  <c r="X161" i="26"/>
  <c r="T161" i="26"/>
  <c r="P161" i="26"/>
  <c r="H161" i="26"/>
  <c r="D161" i="26"/>
  <c r="HT160" i="26"/>
  <c r="HP160" i="26"/>
  <c r="HL160" i="26"/>
  <c r="HH160" i="26"/>
  <c r="HD160" i="26"/>
  <c r="GZ160" i="26"/>
  <c r="GV160" i="26"/>
  <c r="GR160" i="26"/>
  <c r="GN160" i="26"/>
  <c r="GJ160" i="26"/>
  <c r="GF160" i="26"/>
  <c r="GB160" i="26"/>
  <c r="FX160" i="26"/>
  <c r="FT160" i="26"/>
  <c r="FP160" i="26"/>
  <c r="FL160" i="26"/>
  <c r="FH160" i="26"/>
  <c r="FD160" i="26"/>
  <c r="EZ160" i="26"/>
  <c r="EV160" i="26"/>
  <c r="ER160" i="26"/>
  <c r="EN160" i="26"/>
  <c r="EJ160" i="26"/>
  <c r="EF160" i="26"/>
  <c r="EB160" i="26"/>
  <c r="DX160" i="26"/>
  <c r="DT160" i="26"/>
  <c r="DP160" i="26"/>
  <c r="DL160" i="26"/>
  <c r="DH160" i="26"/>
  <c r="DD160" i="26"/>
  <c r="CZ160" i="26"/>
  <c r="CV160" i="26"/>
  <c r="CR160" i="26"/>
  <c r="CN160" i="26"/>
  <c r="CJ160" i="26"/>
  <c r="CF160" i="26"/>
  <c r="CB160" i="26"/>
  <c r="BX160" i="26"/>
  <c r="BT160" i="26"/>
  <c r="BP160" i="26"/>
  <c r="BL160" i="26"/>
  <c r="BH160" i="26"/>
  <c r="BD160" i="26"/>
  <c r="AZ160" i="26"/>
  <c r="AV160" i="26"/>
  <c r="AR160" i="26"/>
  <c r="AN160" i="26"/>
  <c r="AJ160" i="26"/>
  <c r="AF160" i="26"/>
  <c r="AB160" i="26"/>
  <c r="X160" i="26"/>
  <c r="T160" i="26"/>
  <c r="P160" i="26"/>
  <c r="H160" i="26"/>
  <c r="D160" i="26"/>
  <c r="HT159" i="26"/>
  <c r="HP159" i="26"/>
  <c r="HL159" i="26"/>
  <c r="HH159" i="26"/>
  <c r="HD159" i="26"/>
  <c r="GZ159" i="26"/>
  <c r="GV159" i="26"/>
  <c r="GR159" i="26"/>
  <c r="GN159" i="26"/>
  <c r="GJ159" i="26"/>
  <c r="GF159" i="26"/>
  <c r="GB159" i="26"/>
  <c r="FX159" i="26"/>
  <c r="FT159" i="26"/>
  <c r="FP159" i="26"/>
  <c r="FL159" i="26"/>
  <c r="FH159" i="26"/>
  <c r="FD159" i="26"/>
  <c r="EZ159" i="26"/>
  <c r="EV159" i="26"/>
  <c r="ER159" i="26"/>
  <c r="EN159" i="26"/>
  <c r="EJ159" i="26"/>
  <c r="EF159" i="26"/>
  <c r="EB159" i="26"/>
  <c r="DX159" i="26"/>
  <c r="DT159" i="26"/>
  <c r="DP159" i="26"/>
  <c r="DL159" i="26"/>
  <c r="DH159" i="26"/>
  <c r="DD159" i="26"/>
  <c r="CZ159" i="26"/>
  <c r="CV159" i="26"/>
  <c r="CR159" i="26"/>
  <c r="CN159" i="26"/>
  <c r="CJ159" i="26"/>
  <c r="CF159" i="26"/>
  <c r="CB159" i="26"/>
  <c r="BX159" i="26"/>
  <c r="BT159" i="26"/>
  <c r="BP159" i="26"/>
  <c r="BL159" i="26"/>
  <c r="BH159" i="26"/>
  <c r="BD159" i="26"/>
  <c r="AZ159" i="26"/>
  <c r="AV159" i="26"/>
  <c r="AR159" i="26"/>
  <c r="AN159" i="26"/>
  <c r="AJ159" i="26"/>
  <c r="AF159" i="26"/>
  <c r="AB159" i="26"/>
  <c r="X159" i="26"/>
  <c r="T159" i="26"/>
  <c r="P159" i="26"/>
  <c r="H159" i="26"/>
  <c r="D159" i="26"/>
  <c r="HT158" i="26"/>
  <c r="HP158" i="26"/>
  <c r="HL158" i="26"/>
  <c r="HH158" i="26"/>
  <c r="HD158" i="26"/>
  <c r="GZ158" i="26"/>
  <c r="GV158" i="26"/>
  <c r="GR158" i="26"/>
  <c r="GN158" i="26"/>
  <c r="GJ158" i="26"/>
  <c r="GF158" i="26"/>
  <c r="GB158" i="26"/>
  <c r="FX158" i="26"/>
  <c r="FT158" i="26"/>
  <c r="FP158" i="26"/>
  <c r="FL158" i="26"/>
  <c r="FH158" i="26"/>
  <c r="FD158" i="26"/>
  <c r="EZ158" i="26"/>
  <c r="EV158" i="26"/>
  <c r="ER158" i="26"/>
  <c r="EN158" i="26"/>
  <c r="EJ158" i="26"/>
  <c r="EF158" i="26"/>
  <c r="EB158" i="26"/>
  <c r="DX158" i="26"/>
  <c r="DT158" i="26"/>
  <c r="DP158" i="26"/>
  <c r="DL158" i="26"/>
  <c r="DH158" i="26"/>
  <c r="DD158" i="26"/>
  <c r="CZ158" i="26"/>
  <c r="CV158" i="26"/>
  <c r="CR158" i="26"/>
  <c r="CN158" i="26"/>
  <c r="CJ158" i="26"/>
  <c r="CF158" i="26"/>
  <c r="CB158" i="26"/>
  <c r="BX158" i="26"/>
  <c r="BT158" i="26"/>
  <c r="BP158" i="26"/>
  <c r="BL158" i="26"/>
  <c r="BH158" i="26"/>
  <c r="BD158" i="26"/>
  <c r="AZ158" i="26"/>
  <c r="AV158" i="26"/>
  <c r="AR158" i="26"/>
  <c r="AN158" i="26"/>
  <c r="AJ158" i="26"/>
  <c r="AF158" i="26"/>
  <c r="AB158" i="26"/>
  <c r="X158" i="26"/>
  <c r="T158" i="26"/>
  <c r="P158" i="26"/>
  <c r="H158" i="26"/>
  <c r="D158" i="26"/>
  <c r="HT157" i="26"/>
  <c r="HP157" i="26"/>
  <c r="HL157" i="26"/>
  <c r="HH157" i="26"/>
  <c r="HD157" i="26"/>
  <c r="GZ157" i="26"/>
  <c r="GV157" i="26"/>
  <c r="GR157" i="26"/>
  <c r="GN157" i="26"/>
  <c r="GJ157" i="26"/>
  <c r="GF157" i="26"/>
  <c r="GB157" i="26"/>
  <c r="FX157" i="26"/>
  <c r="FT157" i="26"/>
  <c r="FP157" i="26"/>
  <c r="FL157" i="26"/>
  <c r="FH157" i="26"/>
  <c r="FD157" i="26"/>
  <c r="EZ157" i="26"/>
  <c r="EV157" i="26"/>
  <c r="ER157" i="26"/>
  <c r="EN157" i="26"/>
  <c r="EJ157" i="26"/>
  <c r="EF157" i="26"/>
  <c r="EB157" i="26"/>
  <c r="DX157" i="26"/>
  <c r="DT157" i="26"/>
  <c r="DP157" i="26"/>
  <c r="DL157" i="26"/>
  <c r="DH157" i="26"/>
  <c r="DD157" i="26"/>
  <c r="CZ157" i="26"/>
  <c r="CV157" i="26"/>
  <c r="CR157" i="26"/>
  <c r="CN157" i="26"/>
  <c r="CJ157" i="26"/>
  <c r="CF157" i="26"/>
  <c r="CB157" i="26"/>
  <c r="BX157" i="26"/>
  <c r="BT157" i="26"/>
  <c r="BP157" i="26"/>
  <c r="BL157" i="26"/>
  <c r="BH157" i="26"/>
  <c r="BD157" i="26"/>
  <c r="AZ157" i="26"/>
  <c r="AV157" i="26"/>
  <c r="AR157" i="26"/>
  <c r="AN157" i="26"/>
  <c r="AJ157" i="26"/>
  <c r="AF157" i="26"/>
  <c r="AB157" i="26"/>
  <c r="X157" i="26"/>
  <c r="T157" i="26"/>
  <c r="P157" i="26"/>
  <c r="H157" i="26"/>
  <c r="D157" i="26"/>
  <c r="HT156" i="26"/>
  <c r="HP156" i="26"/>
  <c r="HL156" i="26"/>
  <c r="HH156" i="26"/>
  <c r="HD156" i="26"/>
  <c r="GZ156" i="26"/>
  <c r="GV156" i="26"/>
  <c r="GR156" i="26"/>
  <c r="GN156" i="26"/>
  <c r="GJ156" i="26"/>
  <c r="GF156" i="26"/>
  <c r="GB156" i="26"/>
  <c r="FX156" i="26"/>
  <c r="FT156" i="26"/>
  <c r="FP156" i="26"/>
  <c r="FL156" i="26"/>
  <c r="FH156" i="26"/>
  <c r="FD156" i="26"/>
  <c r="EZ156" i="26"/>
  <c r="EV156" i="26"/>
  <c r="ER156" i="26"/>
  <c r="EN156" i="26"/>
  <c r="EJ156" i="26"/>
  <c r="EF156" i="26"/>
  <c r="EB156" i="26"/>
  <c r="DX156" i="26"/>
  <c r="DT156" i="26"/>
  <c r="DP156" i="26"/>
  <c r="DL156" i="26"/>
  <c r="DH156" i="26"/>
  <c r="DD156" i="26"/>
  <c r="CZ156" i="26"/>
  <c r="CV156" i="26"/>
  <c r="CR156" i="26"/>
  <c r="CN156" i="26"/>
  <c r="CJ156" i="26"/>
  <c r="CF156" i="26"/>
  <c r="CB156" i="26"/>
  <c r="BX156" i="26"/>
  <c r="BT156" i="26"/>
  <c r="BP156" i="26"/>
  <c r="BL156" i="26"/>
  <c r="BH156" i="26"/>
  <c r="BD156" i="26"/>
  <c r="AZ156" i="26"/>
  <c r="AV156" i="26"/>
  <c r="AR156" i="26"/>
  <c r="AN156" i="26"/>
  <c r="AJ156" i="26"/>
  <c r="AF156" i="26"/>
  <c r="AB156" i="26"/>
  <c r="X156" i="26"/>
  <c r="T156" i="26"/>
  <c r="P156" i="26"/>
  <c r="H156" i="26"/>
  <c r="D156" i="26"/>
  <c r="HT155" i="26"/>
  <c r="HP155" i="26"/>
  <c r="HL155" i="26"/>
  <c r="HH155" i="26"/>
  <c r="HD155" i="26"/>
  <c r="GZ155" i="26"/>
  <c r="GV155" i="26"/>
  <c r="GR155" i="26"/>
  <c r="GN155" i="26"/>
  <c r="GJ155" i="26"/>
  <c r="GF155" i="26"/>
  <c r="GB155" i="26"/>
  <c r="FX155" i="26"/>
  <c r="FT155" i="26"/>
  <c r="FP155" i="26"/>
  <c r="FL155" i="26"/>
  <c r="FH155" i="26"/>
  <c r="FD155" i="26"/>
  <c r="EZ155" i="26"/>
  <c r="EV155" i="26"/>
  <c r="ER155" i="26"/>
  <c r="EN155" i="26"/>
  <c r="EJ155" i="26"/>
  <c r="EF155" i="26"/>
  <c r="EB155" i="26"/>
  <c r="DX155" i="26"/>
  <c r="DT155" i="26"/>
  <c r="DP155" i="26"/>
  <c r="DL155" i="26"/>
  <c r="DH155" i="26"/>
  <c r="DD155" i="26"/>
  <c r="CZ155" i="26"/>
  <c r="CV155" i="26"/>
  <c r="CR155" i="26"/>
  <c r="CN155" i="26"/>
  <c r="CJ155" i="26"/>
  <c r="CF155" i="26"/>
  <c r="CB155" i="26"/>
  <c r="BX155" i="26"/>
  <c r="BT155" i="26"/>
  <c r="BP155" i="26"/>
  <c r="BL155" i="26"/>
  <c r="BH155" i="26"/>
  <c r="BD155" i="26"/>
  <c r="AZ155" i="26"/>
  <c r="AV155" i="26"/>
  <c r="AR155" i="26"/>
  <c r="AN155" i="26"/>
  <c r="AJ155" i="26"/>
  <c r="AF155" i="26"/>
  <c r="AB155" i="26"/>
  <c r="X155" i="26"/>
  <c r="T155" i="26"/>
  <c r="P155" i="26"/>
  <c r="H155" i="26"/>
  <c r="D155" i="26"/>
  <c r="HT154" i="26"/>
  <c r="HP154" i="26"/>
  <c r="HL154" i="26"/>
  <c r="HH154" i="26"/>
  <c r="HD154" i="26"/>
  <c r="GZ154" i="26"/>
  <c r="GV154" i="26"/>
  <c r="GR154" i="26"/>
  <c r="GN154" i="26"/>
  <c r="GJ154" i="26"/>
  <c r="GF154" i="26"/>
  <c r="GB154" i="26"/>
  <c r="FX154" i="26"/>
  <c r="FT154" i="26"/>
  <c r="FP154" i="26"/>
  <c r="FL154" i="26"/>
  <c r="FH154" i="26"/>
  <c r="FD154" i="26"/>
  <c r="EZ154" i="26"/>
  <c r="EV154" i="26"/>
  <c r="ER154" i="26"/>
  <c r="EN154" i="26"/>
  <c r="EJ154" i="26"/>
  <c r="EF154" i="26"/>
  <c r="EB154" i="26"/>
  <c r="DX154" i="26"/>
  <c r="DT154" i="26"/>
  <c r="DP154" i="26"/>
  <c r="DL154" i="26"/>
  <c r="DH154" i="26"/>
  <c r="DD154" i="26"/>
  <c r="CZ154" i="26"/>
  <c r="CV154" i="26"/>
  <c r="CR154" i="26"/>
  <c r="CN154" i="26"/>
  <c r="CJ154" i="26"/>
  <c r="CF154" i="26"/>
  <c r="CB154" i="26"/>
  <c r="BX154" i="26"/>
  <c r="BT154" i="26"/>
  <c r="BP154" i="26"/>
  <c r="BL154" i="26"/>
  <c r="BH154" i="26"/>
  <c r="BD154" i="26"/>
  <c r="AZ154" i="26"/>
  <c r="AV154" i="26"/>
  <c r="AR154" i="26"/>
  <c r="AN154" i="26"/>
  <c r="AJ154" i="26"/>
  <c r="AF154" i="26"/>
  <c r="AB154" i="26"/>
  <c r="X154" i="26"/>
  <c r="T154" i="26"/>
  <c r="P154" i="26"/>
  <c r="H154" i="26"/>
  <c r="D154" i="26"/>
  <c r="HT153" i="26"/>
  <c r="HP153" i="26"/>
  <c r="HL153" i="26"/>
  <c r="HH153" i="26"/>
  <c r="HD153" i="26"/>
  <c r="GZ153" i="26"/>
  <c r="GV153" i="26"/>
  <c r="GR153" i="26"/>
  <c r="GN153" i="26"/>
  <c r="GJ153" i="26"/>
  <c r="GF153" i="26"/>
  <c r="GB153" i="26"/>
  <c r="FX153" i="26"/>
  <c r="FT153" i="26"/>
  <c r="FP153" i="26"/>
  <c r="FL153" i="26"/>
  <c r="FH153" i="26"/>
  <c r="FD153" i="26"/>
  <c r="EZ153" i="26"/>
  <c r="EV153" i="26"/>
  <c r="ER153" i="26"/>
  <c r="EN153" i="26"/>
  <c r="EJ153" i="26"/>
  <c r="EF153" i="26"/>
  <c r="EB153" i="26"/>
  <c r="DX153" i="26"/>
  <c r="DT153" i="26"/>
  <c r="DP153" i="26"/>
  <c r="DL153" i="26"/>
  <c r="DH153" i="26"/>
  <c r="DD153" i="26"/>
  <c r="CZ153" i="26"/>
  <c r="CV153" i="26"/>
  <c r="CR153" i="26"/>
  <c r="CN153" i="26"/>
  <c r="CJ153" i="26"/>
  <c r="CF153" i="26"/>
  <c r="CB153" i="26"/>
  <c r="BX153" i="26"/>
  <c r="BT153" i="26"/>
  <c r="BP153" i="26"/>
  <c r="BL153" i="26"/>
  <c r="BH153" i="26"/>
  <c r="BD153" i="26"/>
  <c r="AZ153" i="26"/>
  <c r="AV153" i="26"/>
  <c r="AR153" i="26"/>
  <c r="AN153" i="26"/>
  <c r="AJ153" i="26"/>
  <c r="AF153" i="26"/>
  <c r="AB153" i="26"/>
  <c r="X153" i="26"/>
  <c r="T153" i="26"/>
  <c r="P153" i="26"/>
  <c r="H153" i="26"/>
  <c r="D153" i="26"/>
  <c r="HT152" i="26"/>
  <c r="HP152" i="26"/>
  <c r="HL152" i="26"/>
  <c r="HH152" i="26"/>
  <c r="HD152" i="26"/>
  <c r="GZ152" i="26"/>
  <c r="GV152" i="26"/>
  <c r="GR152" i="26"/>
  <c r="GN152" i="26"/>
  <c r="GJ152" i="26"/>
  <c r="GF152" i="26"/>
  <c r="GB152" i="26"/>
  <c r="FX152" i="26"/>
  <c r="FT152" i="26"/>
  <c r="FP152" i="26"/>
  <c r="FL152" i="26"/>
  <c r="FH152" i="26"/>
  <c r="FD152" i="26"/>
  <c r="EZ152" i="26"/>
  <c r="EV152" i="26"/>
  <c r="ER152" i="26"/>
  <c r="EN152" i="26"/>
  <c r="EJ152" i="26"/>
  <c r="EF152" i="26"/>
  <c r="EB152" i="26"/>
  <c r="DX152" i="26"/>
  <c r="DT152" i="26"/>
  <c r="DP152" i="26"/>
  <c r="DL152" i="26"/>
  <c r="DH152" i="26"/>
  <c r="DD152" i="26"/>
  <c r="CZ152" i="26"/>
  <c r="CV152" i="26"/>
  <c r="CR152" i="26"/>
  <c r="CN152" i="26"/>
  <c r="CJ152" i="26"/>
  <c r="CF152" i="26"/>
  <c r="CB152" i="26"/>
  <c r="BX152" i="26"/>
  <c r="BT152" i="26"/>
  <c r="BP152" i="26"/>
  <c r="BL152" i="26"/>
  <c r="BH152" i="26"/>
  <c r="BD152" i="26"/>
  <c r="AZ152" i="26"/>
  <c r="AV152" i="26"/>
  <c r="AR152" i="26"/>
  <c r="AN152" i="26"/>
  <c r="AJ152" i="26"/>
  <c r="AF152" i="26"/>
  <c r="AB152" i="26"/>
  <c r="X152" i="26"/>
  <c r="T152" i="26"/>
  <c r="P152" i="26"/>
  <c r="H152" i="26"/>
  <c r="D152" i="26"/>
  <c r="HT151" i="26"/>
  <c r="HP151" i="26"/>
  <c r="HL151" i="26"/>
  <c r="HH151" i="26"/>
  <c r="HD151" i="26"/>
  <c r="GZ151" i="26"/>
  <c r="GV151" i="26"/>
  <c r="GR151" i="26"/>
  <c r="GN151" i="26"/>
  <c r="GJ151" i="26"/>
  <c r="GF151" i="26"/>
  <c r="GB151" i="26"/>
  <c r="FX151" i="26"/>
  <c r="FT151" i="26"/>
  <c r="FP151" i="26"/>
  <c r="FL151" i="26"/>
  <c r="FH151" i="26"/>
  <c r="FD151" i="26"/>
  <c r="EZ151" i="26"/>
  <c r="EV151" i="26"/>
  <c r="ER151" i="26"/>
  <c r="EN151" i="26"/>
  <c r="EJ151" i="26"/>
  <c r="EF151" i="26"/>
  <c r="EB151" i="26"/>
  <c r="DX151" i="26"/>
  <c r="DT151" i="26"/>
  <c r="DP151" i="26"/>
  <c r="DL151" i="26"/>
  <c r="DH151" i="26"/>
  <c r="DD151" i="26"/>
  <c r="CZ151" i="26"/>
  <c r="CV151" i="26"/>
  <c r="CR151" i="26"/>
  <c r="CN151" i="26"/>
  <c r="CJ151" i="26"/>
  <c r="CF151" i="26"/>
  <c r="CB151" i="26"/>
  <c r="BX151" i="26"/>
  <c r="BT151" i="26"/>
  <c r="BP151" i="26"/>
  <c r="BL151" i="26"/>
  <c r="BH151" i="26"/>
  <c r="BD151" i="26"/>
  <c r="AZ151" i="26"/>
  <c r="AV151" i="26"/>
  <c r="AR151" i="26"/>
  <c r="AN151" i="26"/>
  <c r="AJ151" i="26"/>
  <c r="AF151" i="26"/>
  <c r="AB151" i="26"/>
  <c r="X151" i="26"/>
  <c r="T151" i="26"/>
  <c r="P151" i="26"/>
  <c r="H151" i="26"/>
  <c r="D151" i="26"/>
  <c r="HT150" i="26"/>
  <c r="HP150" i="26"/>
  <c r="HL150" i="26"/>
  <c r="HH150" i="26"/>
  <c r="HD150" i="26"/>
  <c r="GZ150" i="26"/>
  <c r="GV150" i="26"/>
  <c r="GR150" i="26"/>
  <c r="GN150" i="26"/>
  <c r="GJ150" i="26"/>
  <c r="GF150" i="26"/>
  <c r="GB150" i="26"/>
  <c r="FX150" i="26"/>
  <c r="FT150" i="26"/>
  <c r="FP150" i="26"/>
  <c r="FL150" i="26"/>
  <c r="FH150" i="26"/>
  <c r="FD150" i="26"/>
  <c r="EZ150" i="26"/>
  <c r="EV150" i="26"/>
  <c r="ER150" i="26"/>
  <c r="EN150" i="26"/>
  <c r="EJ150" i="26"/>
  <c r="EF150" i="26"/>
  <c r="EB150" i="26"/>
  <c r="DX150" i="26"/>
  <c r="DT150" i="26"/>
  <c r="DP150" i="26"/>
  <c r="DL150" i="26"/>
  <c r="DH150" i="26"/>
  <c r="DD150" i="26"/>
  <c r="CZ150" i="26"/>
  <c r="CV150" i="26"/>
  <c r="CR150" i="26"/>
  <c r="CN150" i="26"/>
  <c r="CJ150" i="26"/>
  <c r="CF150" i="26"/>
  <c r="CB150" i="26"/>
  <c r="BX150" i="26"/>
  <c r="BT150" i="26"/>
  <c r="BP150" i="26"/>
  <c r="BL150" i="26"/>
  <c r="BH150" i="26"/>
  <c r="BD150" i="26"/>
  <c r="AZ150" i="26"/>
  <c r="AV150" i="26"/>
  <c r="AR150" i="26"/>
  <c r="AN150" i="26"/>
  <c r="AJ150" i="26"/>
  <c r="AF150" i="26"/>
  <c r="AB150" i="26"/>
  <c r="X150" i="26"/>
  <c r="T150" i="26"/>
  <c r="P150" i="26"/>
  <c r="H150" i="26"/>
  <c r="D150" i="26"/>
  <c r="IR149" i="26"/>
  <c r="HT149" i="26"/>
  <c r="HP149" i="26"/>
  <c r="HL149" i="26"/>
  <c r="HH149" i="26"/>
  <c r="HD149" i="26"/>
  <c r="GZ149" i="26"/>
  <c r="GV149" i="26"/>
  <c r="GR149" i="26"/>
  <c r="GN149" i="26"/>
  <c r="GJ149" i="26"/>
  <c r="GF149" i="26"/>
  <c r="GB149" i="26"/>
  <c r="FX149" i="26"/>
  <c r="FT149" i="26"/>
  <c r="FP149" i="26"/>
  <c r="FL149" i="26"/>
  <c r="FH149" i="26"/>
  <c r="FD149" i="26"/>
  <c r="EZ149" i="26"/>
  <c r="EV149" i="26"/>
  <c r="ER149" i="26"/>
  <c r="EN149" i="26"/>
  <c r="EJ149" i="26"/>
  <c r="EF149" i="26"/>
  <c r="EB149" i="26"/>
  <c r="DX149" i="26"/>
  <c r="DT149" i="26"/>
  <c r="DP149" i="26"/>
  <c r="DL149" i="26"/>
  <c r="DH149" i="26"/>
  <c r="DD149" i="26"/>
  <c r="CZ149" i="26"/>
  <c r="CV149" i="26"/>
  <c r="CR149" i="26"/>
  <c r="CN149" i="26"/>
  <c r="CJ149" i="26"/>
  <c r="CF149" i="26"/>
  <c r="CB149" i="26"/>
  <c r="BX149" i="26"/>
  <c r="BT149" i="26"/>
  <c r="BP149" i="26"/>
  <c r="BL149" i="26"/>
  <c r="BH149" i="26"/>
  <c r="BD149" i="26"/>
  <c r="AZ149" i="26"/>
  <c r="AV149" i="26"/>
  <c r="AR149" i="26"/>
  <c r="AN149" i="26"/>
  <c r="AJ149" i="26"/>
  <c r="AF149" i="26"/>
  <c r="AB149" i="26"/>
  <c r="X149" i="26"/>
  <c r="T149" i="26"/>
  <c r="P149" i="26"/>
  <c r="H149" i="26"/>
  <c r="D149" i="26"/>
  <c r="IR148" i="26"/>
  <c r="HX148" i="26"/>
  <c r="HT148" i="26"/>
  <c r="HP148" i="26"/>
  <c r="HL148" i="26"/>
  <c r="HH148" i="26"/>
  <c r="HD148" i="26"/>
  <c r="GZ148" i="26"/>
  <c r="GV148" i="26"/>
  <c r="GR148" i="26"/>
  <c r="GN148" i="26"/>
  <c r="GJ148" i="26"/>
  <c r="GF148" i="26"/>
  <c r="GB148" i="26"/>
  <c r="FX148" i="26"/>
  <c r="FT148" i="26"/>
  <c r="FP148" i="26"/>
  <c r="FL148" i="26"/>
  <c r="FH148" i="26"/>
  <c r="FD148" i="26"/>
  <c r="EZ148" i="26"/>
  <c r="EV148" i="26"/>
  <c r="ER148" i="26"/>
  <c r="EN148" i="26"/>
  <c r="EJ148" i="26"/>
  <c r="EF148" i="26"/>
  <c r="EB148" i="26"/>
  <c r="DX148" i="26"/>
  <c r="DT148" i="26"/>
  <c r="DP148" i="26"/>
  <c r="DL148" i="26"/>
  <c r="DH148" i="26"/>
  <c r="DD148" i="26"/>
  <c r="CZ148" i="26"/>
  <c r="CV148" i="26"/>
  <c r="CR148" i="26"/>
  <c r="CN148" i="26"/>
  <c r="CJ148" i="26"/>
  <c r="CF148" i="26"/>
  <c r="CB148" i="26"/>
  <c r="BX148" i="26"/>
  <c r="BT148" i="26"/>
  <c r="BP148" i="26"/>
  <c r="BL148" i="26"/>
  <c r="BH148" i="26"/>
  <c r="BD148" i="26"/>
  <c r="AZ148" i="26"/>
  <c r="AV148" i="26"/>
  <c r="AR148" i="26"/>
  <c r="AN148" i="26"/>
  <c r="AJ148" i="26"/>
  <c r="AF148" i="26"/>
  <c r="AB148" i="26"/>
  <c r="X148" i="26"/>
  <c r="T148" i="26"/>
  <c r="P148" i="26"/>
  <c r="H148" i="26"/>
  <c r="D148" i="26"/>
  <c r="IR147" i="26"/>
  <c r="HX147" i="26"/>
  <c r="HT147" i="26"/>
  <c r="HP147" i="26"/>
  <c r="HL147" i="26"/>
  <c r="HH147" i="26"/>
  <c r="HD147" i="26"/>
  <c r="GZ147" i="26"/>
  <c r="GV147" i="26"/>
  <c r="GR147" i="26"/>
  <c r="GN147" i="26"/>
  <c r="GJ147" i="26"/>
  <c r="GF147" i="26"/>
  <c r="GB147" i="26"/>
  <c r="FX147" i="26"/>
  <c r="FT147" i="26"/>
  <c r="FP147" i="26"/>
  <c r="FL147" i="26"/>
  <c r="FH147" i="26"/>
  <c r="FD147" i="26"/>
  <c r="EZ147" i="26"/>
  <c r="EV147" i="26"/>
  <c r="ER147" i="26"/>
  <c r="EN147" i="26"/>
  <c r="EJ147" i="26"/>
  <c r="EF147" i="26"/>
  <c r="EB147" i="26"/>
  <c r="DX147" i="26"/>
  <c r="DT147" i="26"/>
  <c r="DP147" i="26"/>
  <c r="DL147" i="26"/>
  <c r="DH147" i="26"/>
  <c r="DD147" i="26"/>
  <c r="CZ147" i="26"/>
  <c r="CV147" i="26"/>
  <c r="CR147" i="26"/>
  <c r="CN147" i="26"/>
  <c r="CJ147" i="26"/>
  <c r="CF147" i="26"/>
  <c r="CB147" i="26"/>
  <c r="BX147" i="26"/>
  <c r="BT147" i="26"/>
  <c r="BP147" i="26"/>
  <c r="BL147" i="26"/>
  <c r="BH147" i="26"/>
  <c r="BD147" i="26"/>
  <c r="AZ147" i="26"/>
  <c r="AV147" i="26"/>
  <c r="AR147" i="26"/>
  <c r="AN147" i="26"/>
  <c r="AJ147" i="26"/>
  <c r="AF147" i="26"/>
  <c r="AB147" i="26"/>
  <c r="X147" i="26"/>
  <c r="T147" i="26"/>
  <c r="P147" i="26"/>
  <c r="H147" i="26"/>
  <c r="D147" i="26"/>
  <c r="IR146" i="26"/>
  <c r="HX146" i="26"/>
  <c r="HT146" i="26"/>
  <c r="HP146" i="26"/>
  <c r="HL146" i="26"/>
  <c r="HH146" i="26"/>
  <c r="HD146" i="26"/>
  <c r="GZ146" i="26"/>
  <c r="GV146" i="26"/>
  <c r="GR146" i="26"/>
  <c r="GN146" i="26"/>
  <c r="GJ146" i="26"/>
  <c r="GF146" i="26"/>
  <c r="GB146" i="26"/>
  <c r="FX146" i="26"/>
  <c r="FT146" i="26"/>
  <c r="FP146" i="26"/>
  <c r="FL146" i="26"/>
  <c r="FH146" i="26"/>
  <c r="FD146" i="26"/>
  <c r="EZ146" i="26"/>
  <c r="EV146" i="26"/>
  <c r="ER146" i="26"/>
  <c r="EN146" i="26"/>
  <c r="EJ146" i="26"/>
  <c r="EF146" i="26"/>
  <c r="EB146" i="26"/>
  <c r="DX146" i="26"/>
  <c r="DT146" i="26"/>
  <c r="DP146" i="26"/>
  <c r="DL146" i="26"/>
  <c r="DH146" i="26"/>
  <c r="DD146" i="26"/>
  <c r="CZ146" i="26"/>
  <c r="CV146" i="26"/>
  <c r="CR146" i="26"/>
  <c r="CN146" i="26"/>
  <c r="CJ146" i="26"/>
  <c r="CF146" i="26"/>
  <c r="CB146" i="26"/>
  <c r="BX146" i="26"/>
  <c r="BT146" i="26"/>
  <c r="BP146" i="26"/>
  <c r="BL146" i="26"/>
  <c r="BH146" i="26"/>
  <c r="BD146" i="26"/>
  <c r="AZ146" i="26"/>
  <c r="AV146" i="26"/>
  <c r="AR146" i="26"/>
  <c r="AN146" i="26"/>
  <c r="AJ146" i="26"/>
  <c r="AF146" i="26"/>
  <c r="AB146" i="26"/>
  <c r="X146" i="26"/>
  <c r="T146" i="26"/>
  <c r="P146" i="26"/>
  <c r="H146" i="26"/>
  <c r="D146" i="26"/>
  <c r="IR145" i="26"/>
  <c r="HX145" i="26"/>
  <c r="HT145" i="26"/>
  <c r="HP145" i="26"/>
  <c r="HL145" i="26"/>
  <c r="HH145" i="26"/>
  <c r="HD145" i="26"/>
  <c r="GZ145" i="26"/>
  <c r="GV145" i="26"/>
  <c r="GR145" i="26"/>
  <c r="GN145" i="26"/>
  <c r="GJ145" i="26"/>
  <c r="GF145" i="26"/>
  <c r="GB145" i="26"/>
  <c r="FX145" i="26"/>
  <c r="FT145" i="26"/>
  <c r="FP145" i="26"/>
  <c r="FL145" i="26"/>
  <c r="FH145" i="26"/>
  <c r="FD145" i="26"/>
  <c r="EZ145" i="26"/>
  <c r="EV145" i="26"/>
  <c r="ER145" i="26"/>
  <c r="EN145" i="26"/>
  <c r="EJ145" i="26"/>
  <c r="EF145" i="26"/>
  <c r="EB145" i="26"/>
  <c r="DX145" i="26"/>
  <c r="DT145" i="26"/>
  <c r="DP145" i="26"/>
  <c r="DL145" i="26"/>
  <c r="DH145" i="26"/>
  <c r="DD145" i="26"/>
  <c r="CZ145" i="26"/>
  <c r="CV145" i="26"/>
  <c r="CR145" i="26"/>
  <c r="CN145" i="26"/>
  <c r="CJ145" i="26"/>
  <c r="CF145" i="26"/>
  <c r="CB145" i="26"/>
  <c r="BX145" i="26"/>
  <c r="BT145" i="26"/>
  <c r="BP145" i="26"/>
  <c r="BL145" i="26"/>
  <c r="BH145" i="26"/>
  <c r="BD145" i="26"/>
  <c r="AZ145" i="26"/>
  <c r="AV145" i="26"/>
  <c r="AR145" i="26"/>
  <c r="AN145" i="26"/>
  <c r="AJ145" i="26"/>
  <c r="AF145" i="26"/>
  <c r="AB145" i="26"/>
  <c r="X145" i="26"/>
  <c r="T145" i="26"/>
  <c r="P145" i="26"/>
  <c r="H145" i="26"/>
  <c r="D145" i="26"/>
  <c r="IR144" i="26"/>
  <c r="HX144" i="26"/>
  <c r="HT144" i="26"/>
  <c r="HP144" i="26"/>
  <c r="HL144" i="26"/>
  <c r="HH144" i="26"/>
  <c r="HD144" i="26"/>
  <c r="GZ144" i="26"/>
  <c r="GV144" i="26"/>
  <c r="GR144" i="26"/>
  <c r="GN144" i="26"/>
  <c r="GJ144" i="26"/>
  <c r="GF144" i="26"/>
  <c r="GB144" i="26"/>
  <c r="FX144" i="26"/>
  <c r="FT144" i="26"/>
  <c r="FP144" i="26"/>
  <c r="FL144" i="26"/>
  <c r="FH144" i="26"/>
  <c r="FD144" i="26"/>
  <c r="EZ144" i="26"/>
  <c r="EV144" i="26"/>
  <c r="ER144" i="26"/>
  <c r="EN144" i="26"/>
  <c r="EJ144" i="26"/>
  <c r="EF144" i="26"/>
  <c r="EB144" i="26"/>
  <c r="DX144" i="26"/>
  <c r="DT144" i="26"/>
  <c r="DP144" i="26"/>
  <c r="DL144" i="26"/>
  <c r="DH144" i="26"/>
  <c r="DD144" i="26"/>
  <c r="CZ144" i="26"/>
  <c r="CV144" i="26"/>
  <c r="CR144" i="26"/>
  <c r="CN144" i="26"/>
  <c r="CJ144" i="26"/>
  <c r="CF144" i="26"/>
  <c r="CB144" i="26"/>
  <c r="BX144" i="26"/>
  <c r="BT144" i="26"/>
  <c r="BP144" i="26"/>
  <c r="BL144" i="26"/>
  <c r="BH144" i="26"/>
  <c r="BD144" i="26"/>
  <c r="AZ144" i="26"/>
  <c r="AV144" i="26"/>
  <c r="AR144" i="26"/>
  <c r="AN144" i="26"/>
  <c r="AJ144" i="26"/>
  <c r="AF144" i="26"/>
  <c r="AB144" i="26"/>
  <c r="X144" i="26"/>
  <c r="T144" i="26"/>
  <c r="P144" i="26"/>
  <c r="H144" i="26"/>
  <c r="D144" i="26"/>
  <c r="IR143" i="26"/>
  <c r="HX143" i="26"/>
  <c r="HT143" i="26"/>
  <c r="HP143" i="26"/>
  <c r="HL143" i="26"/>
  <c r="HH143" i="26"/>
  <c r="HD143" i="26"/>
  <c r="GZ143" i="26"/>
  <c r="GV143" i="26"/>
  <c r="GR143" i="26"/>
  <c r="GN143" i="26"/>
  <c r="GJ143" i="26"/>
  <c r="GF143" i="26"/>
  <c r="GB143" i="26"/>
  <c r="FX143" i="26"/>
  <c r="FT143" i="26"/>
  <c r="FP143" i="26"/>
  <c r="FL143" i="26"/>
  <c r="FH143" i="26"/>
  <c r="FD143" i="26"/>
  <c r="EZ143" i="26"/>
  <c r="EV143" i="26"/>
  <c r="ER143" i="26"/>
  <c r="EN143" i="26"/>
  <c r="EJ143" i="26"/>
  <c r="EF143" i="26"/>
  <c r="EB143" i="26"/>
  <c r="DX143" i="26"/>
  <c r="DT143" i="26"/>
  <c r="DP143" i="26"/>
  <c r="DL143" i="26"/>
  <c r="DH143" i="26"/>
  <c r="DD143" i="26"/>
  <c r="CZ143" i="26"/>
  <c r="CV143" i="26"/>
  <c r="CR143" i="26"/>
  <c r="CN143" i="26"/>
  <c r="CJ143" i="26"/>
  <c r="CF143" i="26"/>
  <c r="CB143" i="26"/>
  <c r="BX143" i="26"/>
  <c r="BT143" i="26"/>
  <c r="BP143" i="26"/>
  <c r="BL143" i="26"/>
  <c r="BH143" i="26"/>
  <c r="BD143" i="26"/>
  <c r="AZ143" i="26"/>
  <c r="AV143" i="26"/>
  <c r="AR143" i="26"/>
  <c r="AN143" i="26"/>
  <c r="AJ143" i="26"/>
  <c r="AF143" i="26"/>
  <c r="AB143" i="26"/>
  <c r="X143" i="26"/>
  <c r="T143" i="26"/>
  <c r="P143" i="26"/>
  <c r="H143" i="26"/>
  <c r="D143" i="26"/>
  <c r="IR142" i="26"/>
  <c r="HX142" i="26"/>
  <c r="HT142" i="26"/>
  <c r="HP142" i="26"/>
  <c r="HL142" i="26"/>
  <c r="HH142" i="26"/>
  <c r="HD142" i="26"/>
  <c r="GZ142" i="26"/>
  <c r="GV142" i="26"/>
  <c r="GR142" i="26"/>
  <c r="GN142" i="26"/>
  <c r="GJ142" i="26"/>
  <c r="GF142" i="26"/>
  <c r="GB142" i="26"/>
  <c r="FX142" i="26"/>
  <c r="FT142" i="26"/>
  <c r="FP142" i="26"/>
  <c r="FL142" i="26"/>
  <c r="FH142" i="26"/>
  <c r="FD142" i="26"/>
  <c r="EZ142" i="26"/>
  <c r="EV142" i="26"/>
  <c r="ER142" i="26"/>
  <c r="EN142" i="26"/>
  <c r="EJ142" i="26"/>
  <c r="EF142" i="26"/>
  <c r="EB142" i="26"/>
  <c r="DX142" i="26"/>
  <c r="DT142" i="26"/>
  <c r="DP142" i="26"/>
  <c r="DL142" i="26"/>
  <c r="DH142" i="26"/>
  <c r="DD142" i="26"/>
  <c r="CZ142" i="26"/>
  <c r="CV142" i="26"/>
  <c r="CR142" i="26"/>
  <c r="CN142" i="26"/>
  <c r="CJ142" i="26"/>
  <c r="CF142" i="26"/>
  <c r="CB142" i="26"/>
  <c r="BX142" i="26"/>
  <c r="BT142" i="26"/>
  <c r="BP142" i="26"/>
  <c r="BL142" i="26"/>
  <c r="BH142" i="26"/>
  <c r="BD142" i="26"/>
  <c r="AZ142" i="26"/>
  <c r="AV142" i="26"/>
  <c r="AR142" i="26"/>
  <c r="AN142" i="26"/>
  <c r="AJ142" i="26"/>
  <c r="AF142" i="26"/>
  <c r="AB142" i="26"/>
  <c r="X142" i="26"/>
  <c r="T142" i="26"/>
  <c r="P142" i="26"/>
  <c r="H142" i="26"/>
  <c r="D142" i="26"/>
  <c r="IR141" i="26"/>
  <c r="HX141" i="26"/>
  <c r="HT141" i="26"/>
  <c r="HP141" i="26"/>
  <c r="HL141" i="26"/>
  <c r="HH141" i="26"/>
  <c r="HD141" i="26"/>
  <c r="GZ141" i="26"/>
  <c r="GV141" i="26"/>
  <c r="GR141" i="26"/>
  <c r="GN141" i="26"/>
  <c r="GJ141" i="26"/>
  <c r="GF141" i="26"/>
  <c r="GB141" i="26"/>
  <c r="FX141" i="26"/>
  <c r="FT141" i="26"/>
  <c r="FP141" i="26"/>
  <c r="FL141" i="26"/>
  <c r="FH141" i="26"/>
  <c r="FD141" i="26"/>
  <c r="EZ141" i="26"/>
  <c r="EV141" i="26"/>
  <c r="ER141" i="26"/>
  <c r="EN141" i="26"/>
  <c r="EJ141" i="26"/>
  <c r="EF141" i="26"/>
  <c r="EB141" i="26"/>
  <c r="DX141" i="26"/>
  <c r="DT141" i="26"/>
  <c r="DP141" i="26"/>
  <c r="DL141" i="26"/>
  <c r="DH141" i="26"/>
  <c r="DD141" i="26"/>
  <c r="CZ141" i="26"/>
  <c r="CV141" i="26"/>
  <c r="CR141" i="26"/>
  <c r="CN141" i="26"/>
  <c r="CJ141" i="26"/>
  <c r="CF141" i="26"/>
  <c r="CB141" i="26"/>
  <c r="BX141" i="26"/>
  <c r="BT141" i="26"/>
  <c r="BP141" i="26"/>
  <c r="BL141" i="26"/>
  <c r="BH141" i="26"/>
  <c r="BD141" i="26"/>
  <c r="AZ141" i="26"/>
  <c r="AV141" i="26"/>
  <c r="AR141" i="26"/>
  <c r="AN141" i="26"/>
  <c r="AJ141" i="26"/>
  <c r="AF141" i="26"/>
  <c r="AB141" i="26"/>
  <c r="X141" i="26"/>
  <c r="T141" i="26"/>
  <c r="P141" i="26"/>
  <c r="H141" i="26"/>
  <c r="D141" i="26"/>
  <c r="IR140" i="26"/>
  <c r="HX140" i="26"/>
  <c r="HT140" i="26"/>
  <c r="HP140" i="26"/>
  <c r="HL140" i="26"/>
  <c r="HH140" i="26"/>
  <c r="HD140" i="26"/>
  <c r="GZ140" i="26"/>
  <c r="GV140" i="26"/>
  <c r="GR140" i="26"/>
  <c r="GN140" i="26"/>
  <c r="GJ140" i="26"/>
  <c r="GF140" i="26"/>
  <c r="GB140" i="26"/>
  <c r="FX140" i="26"/>
  <c r="FT140" i="26"/>
  <c r="FP140" i="26"/>
  <c r="FL140" i="26"/>
  <c r="FH140" i="26"/>
  <c r="FD140" i="26"/>
  <c r="EZ140" i="26"/>
  <c r="EV140" i="26"/>
  <c r="ER140" i="26"/>
  <c r="EN140" i="26"/>
  <c r="EJ140" i="26"/>
  <c r="EF140" i="26"/>
  <c r="EB140" i="26"/>
  <c r="DX140" i="26"/>
  <c r="DT140" i="26"/>
  <c r="DP140" i="26"/>
  <c r="DL140" i="26"/>
  <c r="DH140" i="26"/>
  <c r="DD140" i="26"/>
  <c r="CZ140" i="26"/>
  <c r="CV140" i="26"/>
  <c r="CR140" i="26"/>
  <c r="CN140" i="26"/>
  <c r="CJ140" i="26"/>
  <c r="CF140" i="26"/>
  <c r="CB140" i="26"/>
  <c r="BX140" i="26"/>
  <c r="BT140" i="26"/>
  <c r="BP140" i="26"/>
  <c r="BL140" i="26"/>
  <c r="BH140" i="26"/>
  <c r="BD140" i="26"/>
  <c r="AZ140" i="26"/>
  <c r="AV140" i="26"/>
  <c r="AR140" i="26"/>
  <c r="AN140" i="26"/>
  <c r="AJ140" i="26"/>
  <c r="AF140" i="26"/>
  <c r="AB140" i="26"/>
  <c r="X140" i="26"/>
  <c r="T140" i="26"/>
  <c r="P140" i="26"/>
  <c r="H140" i="26"/>
  <c r="D140" i="26"/>
  <c r="IR139" i="26"/>
  <c r="HX139" i="26"/>
  <c r="HT139" i="26"/>
  <c r="HP139" i="26"/>
  <c r="HL139" i="26"/>
  <c r="HH139" i="26"/>
  <c r="HD139" i="26"/>
  <c r="GZ139" i="26"/>
  <c r="GV139" i="26"/>
  <c r="GR139" i="26"/>
  <c r="GN139" i="26"/>
  <c r="GJ139" i="26"/>
  <c r="GF139" i="26"/>
  <c r="GB139" i="26"/>
  <c r="FX139" i="26"/>
  <c r="FT139" i="26"/>
  <c r="FP139" i="26"/>
  <c r="FL139" i="26"/>
  <c r="FH139" i="26"/>
  <c r="FD139" i="26"/>
  <c r="EZ139" i="26"/>
  <c r="EV139" i="26"/>
  <c r="ER139" i="26"/>
  <c r="EN139" i="26"/>
  <c r="EJ139" i="26"/>
  <c r="EF139" i="26"/>
  <c r="EB139" i="26"/>
  <c r="DX139" i="26"/>
  <c r="DT139" i="26"/>
  <c r="DP139" i="26"/>
  <c r="DL139" i="26"/>
  <c r="DH139" i="26"/>
  <c r="DD139" i="26"/>
  <c r="CZ139" i="26"/>
  <c r="CV139" i="26"/>
  <c r="CR139" i="26"/>
  <c r="CN139" i="26"/>
  <c r="CJ139" i="26"/>
  <c r="CF139" i="26"/>
  <c r="CB139" i="26"/>
  <c r="BX139" i="26"/>
  <c r="BT139" i="26"/>
  <c r="BP139" i="26"/>
  <c r="BL139" i="26"/>
  <c r="BH139" i="26"/>
  <c r="BD139" i="26"/>
  <c r="AZ139" i="26"/>
  <c r="AV139" i="26"/>
  <c r="AR139" i="26"/>
  <c r="AN139" i="26"/>
  <c r="AJ139" i="26"/>
  <c r="AF139" i="26"/>
  <c r="AB139" i="26"/>
  <c r="X139" i="26"/>
  <c r="T139" i="26"/>
  <c r="P139" i="26"/>
  <c r="H139" i="26"/>
  <c r="D139" i="26"/>
  <c r="IR138" i="26"/>
  <c r="HX138" i="26"/>
  <c r="HT138" i="26"/>
  <c r="HP138" i="26"/>
  <c r="HL138" i="26"/>
  <c r="HH138" i="26"/>
  <c r="HD138" i="26"/>
  <c r="GZ138" i="26"/>
  <c r="GV138" i="26"/>
  <c r="GR138" i="26"/>
  <c r="GN138" i="26"/>
  <c r="GJ138" i="26"/>
  <c r="GF138" i="26"/>
  <c r="GB138" i="26"/>
  <c r="FX138" i="26"/>
  <c r="FT138" i="26"/>
  <c r="FP138" i="26"/>
  <c r="FL138" i="26"/>
  <c r="FH138" i="26"/>
  <c r="FD138" i="26"/>
  <c r="EZ138" i="26"/>
  <c r="EV138" i="26"/>
  <c r="ER138" i="26"/>
  <c r="EN138" i="26"/>
  <c r="EJ138" i="26"/>
  <c r="EF138" i="26"/>
  <c r="EB138" i="26"/>
  <c r="DX138" i="26"/>
  <c r="DT138" i="26"/>
  <c r="DP138" i="26"/>
  <c r="DL138" i="26"/>
  <c r="DH138" i="26"/>
  <c r="DD138" i="26"/>
  <c r="CZ138" i="26"/>
  <c r="CV138" i="26"/>
  <c r="CR138" i="26"/>
  <c r="CN138" i="26"/>
  <c r="CJ138" i="26"/>
  <c r="CF138" i="26"/>
  <c r="CB138" i="26"/>
  <c r="BX138" i="26"/>
  <c r="BT138" i="26"/>
  <c r="BP138" i="26"/>
  <c r="BL138" i="26"/>
  <c r="BH138" i="26"/>
  <c r="BD138" i="26"/>
  <c r="AZ138" i="26"/>
  <c r="AV138" i="26"/>
  <c r="AR138" i="26"/>
  <c r="AN138" i="26"/>
  <c r="AJ138" i="26"/>
  <c r="AF138" i="26"/>
  <c r="AB138" i="26"/>
  <c r="X138" i="26"/>
  <c r="T138" i="26"/>
  <c r="P138" i="26"/>
  <c r="H138" i="26"/>
  <c r="D138" i="26"/>
  <c r="IR137" i="26"/>
  <c r="HX137" i="26"/>
  <c r="HT137" i="26"/>
  <c r="HP137" i="26"/>
  <c r="HL137" i="26"/>
  <c r="HH137" i="26"/>
  <c r="HD137" i="26"/>
  <c r="GZ137" i="26"/>
  <c r="GV137" i="26"/>
  <c r="GR137" i="26"/>
  <c r="GN137" i="26"/>
  <c r="GJ137" i="26"/>
  <c r="GF137" i="26"/>
  <c r="GB137" i="26"/>
  <c r="FX137" i="26"/>
  <c r="FT137" i="26"/>
  <c r="FP137" i="26"/>
  <c r="FL137" i="26"/>
  <c r="FH137" i="26"/>
  <c r="FD137" i="26"/>
  <c r="EZ137" i="26"/>
  <c r="EV137" i="26"/>
  <c r="ER137" i="26"/>
  <c r="EN137" i="26"/>
  <c r="EJ137" i="26"/>
  <c r="EF137" i="26"/>
  <c r="EB137" i="26"/>
  <c r="DX137" i="26"/>
  <c r="DT137" i="26"/>
  <c r="DP137" i="26"/>
  <c r="DL137" i="26"/>
  <c r="DH137" i="26"/>
  <c r="DD137" i="26"/>
  <c r="CZ137" i="26"/>
  <c r="CV137" i="26"/>
  <c r="CR137" i="26"/>
  <c r="CN137" i="26"/>
  <c r="CJ137" i="26"/>
  <c r="CF137" i="26"/>
  <c r="CB137" i="26"/>
  <c r="BX137" i="26"/>
  <c r="BT137" i="26"/>
  <c r="BP137" i="26"/>
  <c r="BL137" i="26"/>
  <c r="BH137" i="26"/>
  <c r="BD137" i="26"/>
  <c r="AZ137" i="26"/>
  <c r="AV137" i="26"/>
  <c r="AR137" i="26"/>
  <c r="AN137" i="26"/>
  <c r="AJ137" i="26"/>
  <c r="AF137" i="26"/>
  <c r="AB137" i="26"/>
  <c r="X137" i="26"/>
  <c r="T137" i="26"/>
  <c r="P137" i="26"/>
  <c r="H137" i="26"/>
  <c r="D137" i="26"/>
  <c r="IR136" i="26"/>
  <c r="HX136" i="26"/>
  <c r="HT136" i="26"/>
  <c r="HP136" i="26"/>
  <c r="HL136" i="26"/>
  <c r="HH136" i="26"/>
  <c r="HD136" i="26"/>
  <c r="GZ136" i="26"/>
  <c r="GV136" i="26"/>
  <c r="GR136" i="26"/>
  <c r="GN136" i="26"/>
  <c r="GJ136" i="26"/>
  <c r="GF136" i="26"/>
  <c r="GB136" i="26"/>
  <c r="FX136" i="26"/>
  <c r="FT136" i="26"/>
  <c r="FP136" i="26"/>
  <c r="FL136" i="26"/>
  <c r="FH136" i="26"/>
  <c r="FD136" i="26"/>
  <c r="EZ136" i="26"/>
  <c r="EV136" i="26"/>
  <c r="ER136" i="26"/>
  <c r="EN136" i="26"/>
  <c r="EJ136" i="26"/>
  <c r="EF136" i="26"/>
  <c r="EB136" i="26"/>
  <c r="DX136" i="26"/>
  <c r="DT136" i="26"/>
  <c r="DP136" i="26"/>
  <c r="DL136" i="26"/>
  <c r="DH136" i="26"/>
  <c r="DD136" i="26"/>
  <c r="CZ136" i="26"/>
  <c r="CV136" i="26"/>
  <c r="CR136" i="26"/>
  <c r="CN136" i="26"/>
  <c r="CJ136" i="26"/>
  <c r="CF136" i="26"/>
  <c r="CB136" i="26"/>
  <c r="BX136" i="26"/>
  <c r="BT136" i="26"/>
  <c r="BP136" i="26"/>
  <c r="BL136" i="26"/>
  <c r="BH136" i="26"/>
  <c r="BD136" i="26"/>
  <c r="AZ136" i="26"/>
  <c r="AV136" i="26"/>
  <c r="AR136" i="26"/>
  <c r="AN136" i="26"/>
  <c r="AJ136" i="26"/>
  <c r="AF136" i="26"/>
  <c r="AB136" i="26"/>
  <c r="X136" i="26"/>
  <c r="T136" i="26"/>
  <c r="P136" i="26"/>
  <c r="H136" i="26"/>
  <c r="D136" i="26"/>
  <c r="IR135" i="26"/>
  <c r="HX135" i="26"/>
  <c r="HT135" i="26"/>
  <c r="HP135" i="26"/>
  <c r="HL135" i="26"/>
  <c r="HH135" i="26"/>
  <c r="HD135" i="26"/>
  <c r="GZ135" i="26"/>
  <c r="GV135" i="26"/>
  <c r="GR135" i="26"/>
  <c r="GN135" i="26"/>
  <c r="GJ135" i="26"/>
  <c r="GF135" i="26"/>
  <c r="GB135" i="26"/>
  <c r="FX135" i="26"/>
  <c r="FT135" i="26"/>
  <c r="FP135" i="26"/>
  <c r="FL135" i="26"/>
  <c r="FH135" i="26"/>
  <c r="FD135" i="26"/>
  <c r="EZ135" i="26"/>
  <c r="EV135" i="26"/>
  <c r="ER135" i="26"/>
  <c r="EN135" i="26"/>
  <c r="EJ135" i="26"/>
  <c r="EF135" i="26"/>
  <c r="EB135" i="26"/>
  <c r="DX135" i="26"/>
  <c r="DT135" i="26"/>
  <c r="DP135" i="26"/>
  <c r="DL135" i="26"/>
  <c r="DH135" i="26"/>
  <c r="DD135" i="26"/>
  <c r="CZ135" i="26"/>
  <c r="CV135" i="26"/>
  <c r="CR135" i="26"/>
  <c r="CN135" i="26"/>
  <c r="CJ135" i="26"/>
  <c r="CF135" i="26"/>
  <c r="CB135" i="26"/>
  <c r="BX135" i="26"/>
  <c r="BT135" i="26"/>
  <c r="BP135" i="26"/>
  <c r="BL135" i="26"/>
  <c r="BH135" i="26"/>
  <c r="BD135" i="26"/>
  <c r="AZ135" i="26"/>
  <c r="AV135" i="26"/>
  <c r="AR135" i="26"/>
  <c r="AN135" i="26"/>
  <c r="AJ135" i="26"/>
  <c r="AF135" i="26"/>
  <c r="AB135" i="26"/>
  <c r="X135" i="26"/>
  <c r="T135" i="26"/>
  <c r="P135" i="26"/>
  <c r="H135" i="26"/>
  <c r="D135" i="26"/>
  <c r="IR134" i="26"/>
  <c r="HX134" i="26"/>
  <c r="HT134" i="26"/>
  <c r="HP134" i="26"/>
  <c r="HL134" i="26"/>
  <c r="HH134" i="26"/>
  <c r="HD134" i="26"/>
  <c r="GZ134" i="26"/>
  <c r="GV134" i="26"/>
  <c r="GR134" i="26"/>
  <c r="GN134" i="26"/>
  <c r="GJ134" i="26"/>
  <c r="GF134" i="26"/>
  <c r="GB134" i="26"/>
  <c r="FX134" i="26"/>
  <c r="FT134" i="26"/>
  <c r="FP134" i="26"/>
  <c r="FL134" i="26"/>
  <c r="FH134" i="26"/>
  <c r="FD134" i="26"/>
  <c r="EZ134" i="26"/>
  <c r="EV134" i="26"/>
  <c r="ER134" i="26"/>
  <c r="EN134" i="26"/>
  <c r="EJ134" i="26"/>
  <c r="EF134" i="26"/>
  <c r="EB134" i="26"/>
  <c r="DX134" i="26"/>
  <c r="DT134" i="26"/>
  <c r="DP134" i="26"/>
  <c r="DL134" i="26"/>
  <c r="DH134" i="26"/>
  <c r="DD134" i="26"/>
  <c r="CZ134" i="26"/>
  <c r="CV134" i="26"/>
  <c r="CR134" i="26"/>
  <c r="CN134" i="26"/>
  <c r="CJ134" i="26"/>
  <c r="CF134" i="26"/>
  <c r="CB134" i="26"/>
  <c r="BX134" i="26"/>
  <c r="BT134" i="26"/>
  <c r="BP134" i="26"/>
  <c r="BL134" i="26"/>
  <c r="BH134" i="26"/>
  <c r="BD134" i="26"/>
  <c r="AZ134" i="26"/>
  <c r="AV134" i="26"/>
  <c r="AR134" i="26"/>
  <c r="AN134" i="26"/>
  <c r="AJ134" i="26"/>
  <c r="AF134" i="26"/>
  <c r="AB134" i="26"/>
  <c r="X134" i="26"/>
  <c r="T134" i="26"/>
  <c r="P134" i="26"/>
  <c r="H134" i="26"/>
  <c r="D134" i="26"/>
  <c r="JD133" i="26"/>
  <c r="IR133" i="26"/>
  <c r="IB133" i="26"/>
  <c r="HX133" i="26"/>
  <c r="HT133" i="26"/>
  <c r="HP133" i="26"/>
  <c r="HL133" i="26"/>
  <c r="HH133" i="26"/>
  <c r="HD133" i="26"/>
  <c r="GZ133" i="26"/>
  <c r="GV133" i="26"/>
  <c r="GR133" i="26"/>
  <c r="GN133" i="26"/>
  <c r="GJ133" i="26"/>
  <c r="GF133" i="26"/>
  <c r="GB133" i="26"/>
  <c r="FX133" i="26"/>
  <c r="FT133" i="26"/>
  <c r="FP133" i="26"/>
  <c r="FL133" i="26"/>
  <c r="FH133" i="26"/>
  <c r="FD133" i="26"/>
  <c r="EZ133" i="26"/>
  <c r="EV133" i="26"/>
  <c r="ER133" i="26"/>
  <c r="EN133" i="26"/>
  <c r="EJ133" i="26"/>
  <c r="EF133" i="26"/>
  <c r="EB133" i="26"/>
  <c r="DX133" i="26"/>
  <c r="DT133" i="26"/>
  <c r="DP133" i="26"/>
  <c r="DL133" i="26"/>
  <c r="DH133" i="26"/>
  <c r="DD133" i="26"/>
  <c r="CZ133" i="26"/>
  <c r="CV133" i="26"/>
  <c r="CR133" i="26"/>
  <c r="CN133" i="26"/>
  <c r="CJ133" i="26"/>
  <c r="CF133" i="26"/>
  <c r="CB133" i="26"/>
  <c r="BX133" i="26"/>
  <c r="BT133" i="26"/>
  <c r="BP133" i="26"/>
  <c r="BL133" i="26"/>
  <c r="BH133" i="26"/>
  <c r="BD133" i="26"/>
  <c r="AZ133" i="26"/>
  <c r="AV133" i="26"/>
  <c r="AR133" i="26"/>
  <c r="AN133" i="26"/>
  <c r="AJ133" i="26"/>
  <c r="AF133" i="26"/>
  <c r="AB133" i="26"/>
  <c r="X133" i="26"/>
  <c r="T133" i="26"/>
  <c r="P133" i="26"/>
  <c r="H133" i="26"/>
  <c r="D133" i="26"/>
  <c r="JD132" i="26"/>
  <c r="IZ132" i="26"/>
  <c r="IR132" i="26"/>
  <c r="IB132" i="26"/>
  <c r="HX132" i="26"/>
  <c r="HT132" i="26"/>
  <c r="HP132" i="26"/>
  <c r="HL132" i="26"/>
  <c r="HH132" i="26"/>
  <c r="HD132" i="26"/>
  <c r="GZ132" i="26"/>
  <c r="GV132" i="26"/>
  <c r="GR132" i="26"/>
  <c r="GN132" i="26"/>
  <c r="GJ132" i="26"/>
  <c r="GF132" i="26"/>
  <c r="GB132" i="26"/>
  <c r="FX132" i="26"/>
  <c r="FT132" i="26"/>
  <c r="FP132" i="26"/>
  <c r="FL132" i="26"/>
  <c r="FH132" i="26"/>
  <c r="FD132" i="26"/>
  <c r="EZ132" i="26"/>
  <c r="EV132" i="26"/>
  <c r="ER132" i="26"/>
  <c r="EN132" i="26"/>
  <c r="EJ132" i="26"/>
  <c r="EF132" i="26"/>
  <c r="EB132" i="26"/>
  <c r="DX132" i="26"/>
  <c r="DT132" i="26"/>
  <c r="DP132" i="26"/>
  <c r="DL132" i="26"/>
  <c r="DH132" i="26"/>
  <c r="DD132" i="26"/>
  <c r="CZ132" i="26"/>
  <c r="CV132" i="26"/>
  <c r="CR132" i="26"/>
  <c r="CN132" i="26"/>
  <c r="CJ132" i="26"/>
  <c r="CF132" i="26"/>
  <c r="CB132" i="26"/>
  <c r="BX132" i="26"/>
  <c r="BT132" i="26"/>
  <c r="BP132" i="26"/>
  <c r="BL132" i="26"/>
  <c r="BH132" i="26"/>
  <c r="BD132" i="26"/>
  <c r="AZ132" i="26"/>
  <c r="AV132" i="26"/>
  <c r="AR132" i="26"/>
  <c r="AN132" i="26"/>
  <c r="AJ132" i="26"/>
  <c r="AF132" i="26"/>
  <c r="AB132" i="26"/>
  <c r="X132" i="26"/>
  <c r="T132" i="26"/>
  <c r="P132" i="26"/>
  <c r="H132" i="26"/>
  <c r="D132" i="26"/>
  <c r="JD131" i="26"/>
  <c r="IZ131" i="26"/>
  <c r="IR131" i="26"/>
  <c r="IB131" i="26"/>
  <c r="HX131" i="26"/>
  <c r="HT131" i="26"/>
  <c r="HP131" i="26"/>
  <c r="HL131" i="26"/>
  <c r="HH131" i="26"/>
  <c r="HD131" i="26"/>
  <c r="GZ131" i="26"/>
  <c r="GV131" i="26"/>
  <c r="GR131" i="26"/>
  <c r="GN131" i="26"/>
  <c r="GJ131" i="26"/>
  <c r="GF131" i="26"/>
  <c r="GB131" i="26"/>
  <c r="FX131" i="26"/>
  <c r="FT131" i="26"/>
  <c r="FP131" i="26"/>
  <c r="FL131" i="26"/>
  <c r="FH131" i="26"/>
  <c r="FD131" i="26"/>
  <c r="EZ131" i="26"/>
  <c r="EV131" i="26"/>
  <c r="ER131" i="26"/>
  <c r="EN131" i="26"/>
  <c r="EJ131" i="26"/>
  <c r="EF131" i="26"/>
  <c r="EB131" i="26"/>
  <c r="DX131" i="26"/>
  <c r="DT131" i="26"/>
  <c r="DP131" i="26"/>
  <c r="DL131" i="26"/>
  <c r="DH131" i="26"/>
  <c r="DD131" i="26"/>
  <c r="CZ131" i="26"/>
  <c r="CV131" i="26"/>
  <c r="CR131" i="26"/>
  <c r="CN131" i="26"/>
  <c r="CJ131" i="26"/>
  <c r="CF131" i="26"/>
  <c r="CB131" i="26"/>
  <c r="BX131" i="26"/>
  <c r="BT131" i="26"/>
  <c r="BP131" i="26"/>
  <c r="BL131" i="26"/>
  <c r="BH131" i="26"/>
  <c r="BD131" i="26"/>
  <c r="AZ131" i="26"/>
  <c r="AV131" i="26"/>
  <c r="AR131" i="26"/>
  <c r="AN131" i="26"/>
  <c r="AJ131" i="26"/>
  <c r="AF131" i="26"/>
  <c r="AB131" i="26"/>
  <c r="X131" i="26"/>
  <c r="T131" i="26"/>
  <c r="P131" i="26"/>
  <c r="H131" i="26"/>
  <c r="D131" i="26"/>
  <c r="JD130" i="26"/>
  <c r="IZ130" i="26"/>
  <c r="IR130" i="26"/>
  <c r="IB130" i="26"/>
  <c r="HX130" i="26"/>
  <c r="HT130" i="26"/>
  <c r="HP130" i="26"/>
  <c r="HL130" i="26"/>
  <c r="HH130" i="26"/>
  <c r="HD130" i="26"/>
  <c r="GZ130" i="26"/>
  <c r="GV130" i="26"/>
  <c r="GR130" i="26"/>
  <c r="GN130" i="26"/>
  <c r="GJ130" i="26"/>
  <c r="GF130" i="26"/>
  <c r="GB130" i="26"/>
  <c r="FX130" i="26"/>
  <c r="FT130" i="26"/>
  <c r="FP130" i="26"/>
  <c r="FL130" i="26"/>
  <c r="FH130" i="26"/>
  <c r="FD130" i="26"/>
  <c r="EZ130" i="26"/>
  <c r="EV130" i="26"/>
  <c r="ER130" i="26"/>
  <c r="EN130" i="26"/>
  <c r="EJ130" i="26"/>
  <c r="EF130" i="26"/>
  <c r="EB130" i="26"/>
  <c r="DX130" i="26"/>
  <c r="DT130" i="26"/>
  <c r="DP130" i="26"/>
  <c r="DL130" i="26"/>
  <c r="DH130" i="26"/>
  <c r="DD130" i="26"/>
  <c r="CZ130" i="26"/>
  <c r="CV130" i="26"/>
  <c r="CR130" i="26"/>
  <c r="CN130" i="26"/>
  <c r="CJ130" i="26"/>
  <c r="CF130" i="26"/>
  <c r="CB130" i="26"/>
  <c r="BX130" i="26"/>
  <c r="BT130" i="26"/>
  <c r="BP130" i="26"/>
  <c r="BL130" i="26"/>
  <c r="BH130" i="26"/>
  <c r="BD130" i="26"/>
  <c r="AZ130" i="26"/>
  <c r="AV130" i="26"/>
  <c r="AR130" i="26"/>
  <c r="AN130" i="26"/>
  <c r="AJ130" i="26"/>
  <c r="AF130" i="26"/>
  <c r="AB130" i="26"/>
  <c r="X130" i="26"/>
  <c r="T130" i="26"/>
  <c r="P130" i="26"/>
  <c r="H130" i="26"/>
  <c r="D130" i="26"/>
  <c r="JD129" i="26"/>
  <c r="IZ129" i="26"/>
  <c r="IR129" i="26"/>
  <c r="IB129" i="26"/>
  <c r="HX129" i="26"/>
  <c r="HT129" i="26"/>
  <c r="HP129" i="26"/>
  <c r="HL129" i="26"/>
  <c r="HH129" i="26"/>
  <c r="HD129" i="26"/>
  <c r="GZ129" i="26"/>
  <c r="GV129" i="26"/>
  <c r="GR129" i="26"/>
  <c r="GN129" i="26"/>
  <c r="GJ129" i="26"/>
  <c r="GF129" i="26"/>
  <c r="GB129" i="26"/>
  <c r="FX129" i="26"/>
  <c r="FT129" i="26"/>
  <c r="FP129" i="26"/>
  <c r="FL129" i="26"/>
  <c r="FH129" i="26"/>
  <c r="FD129" i="26"/>
  <c r="EZ129" i="26"/>
  <c r="EV129" i="26"/>
  <c r="ER129" i="26"/>
  <c r="EN129" i="26"/>
  <c r="EJ129" i="26"/>
  <c r="EF129" i="26"/>
  <c r="EB129" i="26"/>
  <c r="DX129" i="26"/>
  <c r="DT129" i="26"/>
  <c r="DP129" i="26"/>
  <c r="DL129" i="26"/>
  <c r="DH129" i="26"/>
  <c r="DD129" i="26"/>
  <c r="CZ129" i="26"/>
  <c r="CV129" i="26"/>
  <c r="CR129" i="26"/>
  <c r="CN129" i="26"/>
  <c r="CJ129" i="26"/>
  <c r="CF129" i="26"/>
  <c r="CB129" i="26"/>
  <c r="BX129" i="26"/>
  <c r="BT129" i="26"/>
  <c r="BP129" i="26"/>
  <c r="BL129" i="26"/>
  <c r="BH129" i="26"/>
  <c r="BD129" i="26"/>
  <c r="AZ129" i="26"/>
  <c r="AV129" i="26"/>
  <c r="AR129" i="26"/>
  <c r="AN129" i="26"/>
  <c r="AJ129" i="26"/>
  <c r="AF129" i="26"/>
  <c r="AB129" i="26"/>
  <c r="X129" i="26"/>
  <c r="T129" i="26"/>
  <c r="P129" i="26"/>
  <c r="H129" i="26"/>
  <c r="D129" i="26"/>
  <c r="JD128" i="26"/>
  <c r="IZ128" i="26"/>
  <c r="IR128" i="26"/>
  <c r="IB128" i="26"/>
  <c r="HX128" i="26"/>
  <c r="HT128" i="26"/>
  <c r="HP128" i="26"/>
  <c r="HL128" i="26"/>
  <c r="HH128" i="26"/>
  <c r="HD128" i="26"/>
  <c r="GZ128" i="26"/>
  <c r="GV128" i="26"/>
  <c r="GR128" i="26"/>
  <c r="GN128" i="26"/>
  <c r="GJ128" i="26"/>
  <c r="GF128" i="26"/>
  <c r="GB128" i="26"/>
  <c r="FX128" i="26"/>
  <c r="FT128" i="26"/>
  <c r="FP128" i="26"/>
  <c r="FL128" i="26"/>
  <c r="FH128" i="26"/>
  <c r="FD128" i="26"/>
  <c r="EZ128" i="26"/>
  <c r="EV128" i="26"/>
  <c r="ER128" i="26"/>
  <c r="EN128" i="26"/>
  <c r="EJ128" i="26"/>
  <c r="EF128" i="26"/>
  <c r="EB128" i="26"/>
  <c r="DX128" i="26"/>
  <c r="DT128" i="26"/>
  <c r="DP128" i="26"/>
  <c r="DL128" i="26"/>
  <c r="DH128" i="26"/>
  <c r="DD128" i="26"/>
  <c r="CZ128" i="26"/>
  <c r="CV128" i="26"/>
  <c r="CR128" i="26"/>
  <c r="CN128" i="26"/>
  <c r="CJ128" i="26"/>
  <c r="CF128" i="26"/>
  <c r="CB128" i="26"/>
  <c r="BX128" i="26"/>
  <c r="BT128" i="26"/>
  <c r="BP128" i="26"/>
  <c r="BL128" i="26"/>
  <c r="BH128" i="26"/>
  <c r="BD128" i="26"/>
  <c r="AZ128" i="26"/>
  <c r="AV128" i="26"/>
  <c r="AR128" i="26"/>
  <c r="AN128" i="26"/>
  <c r="AJ128" i="26"/>
  <c r="AF128" i="26"/>
  <c r="AB128" i="26"/>
  <c r="X128" i="26"/>
  <c r="T128" i="26"/>
  <c r="P128" i="26"/>
  <c r="H128" i="26"/>
  <c r="D128" i="26"/>
  <c r="JD127" i="26"/>
  <c r="IZ127" i="26"/>
  <c r="IR127" i="26"/>
  <c r="IB127" i="26"/>
  <c r="HX127" i="26"/>
  <c r="HT127" i="26"/>
  <c r="HP127" i="26"/>
  <c r="HL127" i="26"/>
  <c r="HH127" i="26"/>
  <c r="HD127" i="26"/>
  <c r="GZ127" i="26"/>
  <c r="GV127" i="26"/>
  <c r="GR127" i="26"/>
  <c r="GN127" i="26"/>
  <c r="GJ127" i="26"/>
  <c r="GF127" i="26"/>
  <c r="GB127" i="26"/>
  <c r="FX127" i="26"/>
  <c r="FT127" i="26"/>
  <c r="FP127" i="26"/>
  <c r="FL127" i="26"/>
  <c r="FH127" i="26"/>
  <c r="FD127" i="26"/>
  <c r="EZ127" i="26"/>
  <c r="EV127" i="26"/>
  <c r="ER127" i="26"/>
  <c r="EN127" i="26"/>
  <c r="EJ127" i="26"/>
  <c r="EF127" i="26"/>
  <c r="EB127" i="26"/>
  <c r="DX127" i="26"/>
  <c r="DT127" i="26"/>
  <c r="DP127" i="26"/>
  <c r="DL127" i="26"/>
  <c r="DH127" i="26"/>
  <c r="DD127" i="26"/>
  <c r="CZ127" i="26"/>
  <c r="CV127" i="26"/>
  <c r="CR127" i="26"/>
  <c r="CN127" i="26"/>
  <c r="CJ127" i="26"/>
  <c r="CF127" i="26"/>
  <c r="CB127" i="26"/>
  <c r="BX127" i="26"/>
  <c r="BT127" i="26"/>
  <c r="BP127" i="26"/>
  <c r="BL127" i="26"/>
  <c r="BH127" i="26"/>
  <c r="BD127" i="26"/>
  <c r="AZ127" i="26"/>
  <c r="AV127" i="26"/>
  <c r="AR127" i="26"/>
  <c r="AN127" i="26"/>
  <c r="AJ127" i="26"/>
  <c r="AF127" i="26"/>
  <c r="AB127" i="26"/>
  <c r="X127" i="26"/>
  <c r="T127" i="26"/>
  <c r="P127" i="26"/>
  <c r="H127" i="26"/>
  <c r="D127" i="26"/>
  <c r="JD126" i="26"/>
  <c r="IZ126" i="26"/>
  <c r="IR126" i="26"/>
  <c r="IB126" i="26"/>
  <c r="HX126" i="26"/>
  <c r="HT126" i="26"/>
  <c r="HP126" i="26"/>
  <c r="HL126" i="26"/>
  <c r="HH126" i="26"/>
  <c r="HD126" i="26"/>
  <c r="GZ126" i="26"/>
  <c r="GV126" i="26"/>
  <c r="GR126" i="26"/>
  <c r="GN126" i="26"/>
  <c r="GJ126" i="26"/>
  <c r="GF126" i="26"/>
  <c r="GB126" i="26"/>
  <c r="FX126" i="26"/>
  <c r="FT126" i="26"/>
  <c r="FP126" i="26"/>
  <c r="FL126" i="26"/>
  <c r="FH126" i="26"/>
  <c r="FD126" i="26"/>
  <c r="EZ126" i="26"/>
  <c r="EV126" i="26"/>
  <c r="ER126" i="26"/>
  <c r="EN126" i="26"/>
  <c r="EJ126" i="26"/>
  <c r="EF126" i="26"/>
  <c r="EB126" i="26"/>
  <c r="DX126" i="26"/>
  <c r="DT126" i="26"/>
  <c r="DP126" i="26"/>
  <c r="DL126" i="26"/>
  <c r="DH126" i="26"/>
  <c r="DD126" i="26"/>
  <c r="CZ126" i="26"/>
  <c r="CV126" i="26"/>
  <c r="CR126" i="26"/>
  <c r="CN126" i="26"/>
  <c r="CJ126" i="26"/>
  <c r="CF126" i="26"/>
  <c r="CB126" i="26"/>
  <c r="BX126" i="26"/>
  <c r="BT126" i="26"/>
  <c r="BP126" i="26"/>
  <c r="BL126" i="26"/>
  <c r="BH126" i="26"/>
  <c r="BD126" i="26"/>
  <c r="AZ126" i="26"/>
  <c r="AV126" i="26"/>
  <c r="AR126" i="26"/>
  <c r="AN126" i="26"/>
  <c r="AJ126" i="26"/>
  <c r="AF126" i="26"/>
  <c r="AB126" i="26"/>
  <c r="X126" i="26"/>
  <c r="T126" i="26"/>
  <c r="P126" i="26"/>
  <c r="H126" i="26"/>
  <c r="D126" i="26"/>
  <c r="JD125" i="26"/>
  <c r="IZ125" i="26"/>
  <c r="IR125" i="26"/>
  <c r="IB125" i="26"/>
  <c r="HX125" i="26"/>
  <c r="HT125" i="26"/>
  <c r="HP125" i="26"/>
  <c r="HL125" i="26"/>
  <c r="HH125" i="26"/>
  <c r="HD125" i="26"/>
  <c r="GZ125" i="26"/>
  <c r="GV125" i="26"/>
  <c r="GR125" i="26"/>
  <c r="GN125" i="26"/>
  <c r="GJ125" i="26"/>
  <c r="GF125" i="26"/>
  <c r="GB125" i="26"/>
  <c r="FX125" i="26"/>
  <c r="FT125" i="26"/>
  <c r="FP125" i="26"/>
  <c r="FL125" i="26"/>
  <c r="FH125" i="26"/>
  <c r="FD125" i="26"/>
  <c r="EZ125" i="26"/>
  <c r="EV125" i="26"/>
  <c r="ER125" i="26"/>
  <c r="EN125" i="26"/>
  <c r="EJ125" i="26"/>
  <c r="EF125" i="26"/>
  <c r="EB125" i="26"/>
  <c r="DX125" i="26"/>
  <c r="DT125" i="26"/>
  <c r="DP125" i="26"/>
  <c r="DL125" i="26"/>
  <c r="DH125" i="26"/>
  <c r="DD125" i="26"/>
  <c r="CZ125" i="26"/>
  <c r="CV125" i="26"/>
  <c r="CR125" i="26"/>
  <c r="CN125" i="26"/>
  <c r="CJ125" i="26"/>
  <c r="CF125" i="26"/>
  <c r="CB125" i="26"/>
  <c r="BX125" i="26"/>
  <c r="BT125" i="26"/>
  <c r="BP125" i="26"/>
  <c r="BL125" i="26"/>
  <c r="BH125" i="26"/>
  <c r="BD125" i="26"/>
  <c r="AZ125" i="26"/>
  <c r="AV125" i="26"/>
  <c r="AR125" i="26"/>
  <c r="AN125" i="26"/>
  <c r="AJ125" i="26"/>
  <c r="AF125" i="26"/>
  <c r="AB125" i="26"/>
  <c r="X125" i="26"/>
  <c r="T125" i="26"/>
  <c r="P125" i="26"/>
  <c r="H125" i="26"/>
  <c r="D125" i="26"/>
  <c r="JD124" i="26"/>
  <c r="IZ124" i="26"/>
  <c r="IR124" i="26"/>
  <c r="IB124" i="26"/>
  <c r="HX124" i="26"/>
  <c r="HT124" i="26"/>
  <c r="HP124" i="26"/>
  <c r="HL124" i="26"/>
  <c r="HH124" i="26"/>
  <c r="HD124" i="26"/>
  <c r="GZ124" i="26"/>
  <c r="GV124" i="26"/>
  <c r="GR124" i="26"/>
  <c r="GN124" i="26"/>
  <c r="GJ124" i="26"/>
  <c r="GF124" i="26"/>
  <c r="GB124" i="26"/>
  <c r="FX124" i="26"/>
  <c r="FT124" i="26"/>
  <c r="FP124" i="26"/>
  <c r="FL124" i="26"/>
  <c r="FH124" i="26"/>
  <c r="FD124" i="26"/>
  <c r="EZ124" i="26"/>
  <c r="EV124" i="26"/>
  <c r="ER124" i="26"/>
  <c r="EN124" i="26"/>
  <c r="EJ124" i="26"/>
  <c r="EF124" i="26"/>
  <c r="EB124" i="26"/>
  <c r="DX124" i="26"/>
  <c r="DT124" i="26"/>
  <c r="DP124" i="26"/>
  <c r="DL124" i="26"/>
  <c r="DH124" i="26"/>
  <c r="DD124" i="26"/>
  <c r="CZ124" i="26"/>
  <c r="CV124" i="26"/>
  <c r="CR124" i="26"/>
  <c r="CN124" i="26"/>
  <c r="CJ124" i="26"/>
  <c r="CF124" i="26"/>
  <c r="CB124" i="26"/>
  <c r="BX124" i="26"/>
  <c r="BT124" i="26"/>
  <c r="BP124" i="26"/>
  <c r="BL124" i="26"/>
  <c r="BH124" i="26"/>
  <c r="BD124" i="26"/>
  <c r="AZ124" i="26"/>
  <c r="AV124" i="26"/>
  <c r="AR124" i="26"/>
  <c r="AN124" i="26"/>
  <c r="AJ124" i="26"/>
  <c r="AF124" i="26"/>
  <c r="AB124" i="26"/>
  <c r="X124" i="26"/>
  <c r="T124" i="26"/>
  <c r="P124" i="26"/>
  <c r="H124" i="26"/>
  <c r="D124" i="26"/>
  <c r="JD123" i="26"/>
  <c r="IZ123" i="26"/>
  <c r="IR123" i="26"/>
  <c r="IB123" i="26"/>
  <c r="HX123" i="26"/>
  <c r="HT123" i="26"/>
  <c r="HP123" i="26"/>
  <c r="HL123" i="26"/>
  <c r="HH123" i="26"/>
  <c r="HD123" i="26"/>
  <c r="GZ123" i="26"/>
  <c r="GV123" i="26"/>
  <c r="GR123" i="26"/>
  <c r="GN123" i="26"/>
  <c r="GJ123" i="26"/>
  <c r="GF123" i="26"/>
  <c r="GB123" i="26"/>
  <c r="FX123" i="26"/>
  <c r="FT123" i="26"/>
  <c r="FP123" i="26"/>
  <c r="FL123" i="26"/>
  <c r="FH123" i="26"/>
  <c r="FD123" i="26"/>
  <c r="EZ123" i="26"/>
  <c r="EV123" i="26"/>
  <c r="ER123" i="26"/>
  <c r="EN123" i="26"/>
  <c r="EJ123" i="26"/>
  <c r="EF123" i="26"/>
  <c r="EB123" i="26"/>
  <c r="DX123" i="26"/>
  <c r="DT123" i="26"/>
  <c r="DP123" i="26"/>
  <c r="DL123" i="26"/>
  <c r="DH123" i="26"/>
  <c r="DD123" i="26"/>
  <c r="CZ123" i="26"/>
  <c r="CV123" i="26"/>
  <c r="CR123" i="26"/>
  <c r="CN123" i="26"/>
  <c r="CJ123" i="26"/>
  <c r="CF123" i="26"/>
  <c r="CB123" i="26"/>
  <c r="BX123" i="26"/>
  <c r="BT123" i="26"/>
  <c r="BP123" i="26"/>
  <c r="BL123" i="26"/>
  <c r="BH123" i="26"/>
  <c r="BD123" i="26"/>
  <c r="AZ123" i="26"/>
  <c r="AV123" i="26"/>
  <c r="AR123" i="26"/>
  <c r="AN123" i="26"/>
  <c r="AJ123" i="26"/>
  <c r="AF123" i="26"/>
  <c r="AB123" i="26"/>
  <c r="X123" i="26"/>
  <c r="T123" i="26"/>
  <c r="P123" i="26"/>
  <c r="H123" i="26"/>
  <c r="D123" i="26"/>
  <c r="JD122" i="26"/>
  <c r="IZ122" i="26"/>
  <c r="IR122" i="26"/>
  <c r="IB122" i="26"/>
  <c r="HX122" i="26"/>
  <c r="HT122" i="26"/>
  <c r="HP122" i="26"/>
  <c r="HL122" i="26"/>
  <c r="HH122" i="26"/>
  <c r="HD122" i="26"/>
  <c r="GZ122" i="26"/>
  <c r="GV122" i="26"/>
  <c r="GR122" i="26"/>
  <c r="GN122" i="26"/>
  <c r="GJ122" i="26"/>
  <c r="GF122" i="26"/>
  <c r="GB122" i="26"/>
  <c r="FX122" i="26"/>
  <c r="FT122" i="26"/>
  <c r="FP122" i="26"/>
  <c r="FL122" i="26"/>
  <c r="FH122" i="26"/>
  <c r="FD122" i="26"/>
  <c r="EZ122" i="26"/>
  <c r="EV122" i="26"/>
  <c r="ER122" i="26"/>
  <c r="EN122" i="26"/>
  <c r="EJ122" i="26"/>
  <c r="EF122" i="26"/>
  <c r="EB122" i="26"/>
  <c r="DX122" i="26"/>
  <c r="DT122" i="26"/>
  <c r="DP122" i="26"/>
  <c r="DL122" i="26"/>
  <c r="DH122" i="26"/>
  <c r="DD122" i="26"/>
  <c r="CZ122" i="26"/>
  <c r="CV122" i="26"/>
  <c r="CR122" i="26"/>
  <c r="CN122" i="26"/>
  <c r="CJ122" i="26"/>
  <c r="CF122" i="26"/>
  <c r="CB122" i="26"/>
  <c r="BX122" i="26"/>
  <c r="BT122" i="26"/>
  <c r="BP122" i="26"/>
  <c r="BL122" i="26"/>
  <c r="BH122" i="26"/>
  <c r="BD122" i="26"/>
  <c r="AZ122" i="26"/>
  <c r="AV122" i="26"/>
  <c r="AR122" i="26"/>
  <c r="AN122" i="26"/>
  <c r="AJ122" i="26"/>
  <c r="AF122" i="26"/>
  <c r="AB122" i="26"/>
  <c r="X122" i="26"/>
  <c r="T122" i="26"/>
  <c r="P122" i="26"/>
  <c r="H122" i="26"/>
  <c r="D122" i="26"/>
  <c r="JD121" i="26"/>
  <c r="IZ121" i="26"/>
  <c r="IR121" i="26"/>
  <c r="IB121" i="26"/>
  <c r="HX121" i="26"/>
  <c r="HT121" i="26"/>
  <c r="HP121" i="26"/>
  <c r="HL121" i="26"/>
  <c r="HH121" i="26"/>
  <c r="HD121" i="26"/>
  <c r="GZ121" i="26"/>
  <c r="GV121" i="26"/>
  <c r="GR121" i="26"/>
  <c r="GN121" i="26"/>
  <c r="GJ121" i="26"/>
  <c r="GF121" i="26"/>
  <c r="GB121" i="26"/>
  <c r="FX121" i="26"/>
  <c r="FT121" i="26"/>
  <c r="FP121" i="26"/>
  <c r="FL121" i="26"/>
  <c r="FH121" i="26"/>
  <c r="FD121" i="26"/>
  <c r="EZ121" i="26"/>
  <c r="EV121" i="26"/>
  <c r="ER121" i="26"/>
  <c r="EN121" i="26"/>
  <c r="EJ121" i="26"/>
  <c r="EF121" i="26"/>
  <c r="EB121" i="26"/>
  <c r="DX121" i="26"/>
  <c r="DT121" i="26"/>
  <c r="DP121" i="26"/>
  <c r="DL121" i="26"/>
  <c r="DH121" i="26"/>
  <c r="DD121" i="26"/>
  <c r="CZ121" i="26"/>
  <c r="CV121" i="26"/>
  <c r="CR121" i="26"/>
  <c r="CN121" i="26"/>
  <c r="CJ121" i="26"/>
  <c r="CF121" i="26"/>
  <c r="CB121" i="26"/>
  <c r="BX121" i="26"/>
  <c r="BT121" i="26"/>
  <c r="BP121" i="26"/>
  <c r="BL121" i="26"/>
  <c r="BH121" i="26"/>
  <c r="BD121" i="26"/>
  <c r="AZ121" i="26"/>
  <c r="AV121" i="26"/>
  <c r="AR121" i="26"/>
  <c r="AN121" i="26"/>
  <c r="AJ121" i="26"/>
  <c r="AF121" i="26"/>
  <c r="AB121" i="26"/>
  <c r="X121" i="26"/>
  <c r="T121" i="26"/>
  <c r="P121" i="26"/>
  <c r="H121" i="26"/>
  <c r="D121" i="26"/>
  <c r="JD120" i="26"/>
  <c r="IZ120" i="26"/>
  <c r="IR120" i="26"/>
  <c r="IB120" i="26"/>
  <c r="HX120" i="26"/>
  <c r="HT120" i="26"/>
  <c r="HP120" i="26"/>
  <c r="HL120" i="26"/>
  <c r="HH120" i="26"/>
  <c r="HD120" i="26"/>
  <c r="GZ120" i="26"/>
  <c r="GV120" i="26"/>
  <c r="GR120" i="26"/>
  <c r="GN120" i="26"/>
  <c r="GJ120" i="26"/>
  <c r="GF120" i="26"/>
  <c r="GB120" i="26"/>
  <c r="FX120" i="26"/>
  <c r="FT120" i="26"/>
  <c r="FP120" i="26"/>
  <c r="FL120" i="26"/>
  <c r="FH120" i="26"/>
  <c r="FD120" i="26"/>
  <c r="EZ120" i="26"/>
  <c r="EV120" i="26"/>
  <c r="ER120" i="26"/>
  <c r="EN120" i="26"/>
  <c r="EJ120" i="26"/>
  <c r="EF120" i="26"/>
  <c r="EB120" i="26"/>
  <c r="DX120" i="26"/>
  <c r="DT120" i="26"/>
  <c r="DP120" i="26"/>
  <c r="DL120" i="26"/>
  <c r="DH120" i="26"/>
  <c r="DD120" i="26"/>
  <c r="CZ120" i="26"/>
  <c r="CV120" i="26"/>
  <c r="CR120" i="26"/>
  <c r="CN120" i="26"/>
  <c r="CJ120" i="26"/>
  <c r="CF120" i="26"/>
  <c r="CB120" i="26"/>
  <c r="BX120" i="26"/>
  <c r="BT120" i="26"/>
  <c r="BP120" i="26"/>
  <c r="BL120" i="26"/>
  <c r="BH120" i="26"/>
  <c r="BD120" i="26"/>
  <c r="AZ120" i="26"/>
  <c r="AV120" i="26"/>
  <c r="AR120" i="26"/>
  <c r="AN120" i="26"/>
  <c r="AJ120" i="26"/>
  <c r="AF120" i="26"/>
  <c r="AB120" i="26"/>
  <c r="X120" i="26"/>
  <c r="T120" i="26"/>
  <c r="P120" i="26"/>
  <c r="H120" i="26"/>
  <c r="D120" i="26"/>
  <c r="JD119" i="26"/>
  <c r="IZ119" i="26"/>
  <c r="IR119" i="26"/>
  <c r="IB119" i="26"/>
  <c r="HX119" i="26"/>
  <c r="HT119" i="26"/>
  <c r="HP119" i="26"/>
  <c r="HL119" i="26"/>
  <c r="HH119" i="26"/>
  <c r="HD119" i="26"/>
  <c r="GZ119" i="26"/>
  <c r="GV119" i="26"/>
  <c r="GR119" i="26"/>
  <c r="GN119" i="26"/>
  <c r="GJ119" i="26"/>
  <c r="GF119" i="26"/>
  <c r="GB119" i="26"/>
  <c r="FX119" i="26"/>
  <c r="FT119" i="26"/>
  <c r="FP119" i="26"/>
  <c r="FL119" i="26"/>
  <c r="FH119" i="26"/>
  <c r="FD119" i="26"/>
  <c r="EZ119" i="26"/>
  <c r="EV119" i="26"/>
  <c r="ER119" i="26"/>
  <c r="EN119" i="26"/>
  <c r="EJ119" i="26"/>
  <c r="EF119" i="26"/>
  <c r="EB119" i="26"/>
  <c r="DX119" i="26"/>
  <c r="DT119" i="26"/>
  <c r="DP119" i="26"/>
  <c r="DL119" i="26"/>
  <c r="DH119" i="26"/>
  <c r="DD119" i="26"/>
  <c r="CZ119" i="26"/>
  <c r="CV119" i="26"/>
  <c r="CR119" i="26"/>
  <c r="CN119" i="26"/>
  <c r="CJ119" i="26"/>
  <c r="CF119" i="26"/>
  <c r="CB119" i="26"/>
  <c r="BX119" i="26"/>
  <c r="BT119" i="26"/>
  <c r="BP119" i="26"/>
  <c r="BL119" i="26"/>
  <c r="BH119" i="26"/>
  <c r="BD119" i="26"/>
  <c r="AZ119" i="26"/>
  <c r="AV119" i="26"/>
  <c r="AR119" i="26"/>
  <c r="AN119" i="26"/>
  <c r="AJ119" i="26"/>
  <c r="AF119" i="26"/>
  <c r="AB119" i="26"/>
  <c r="X119" i="26"/>
  <c r="T119" i="26"/>
  <c r="P119" i="26"/>
  <c r="H119" i="26"/>
  <c r="D119" i="26"/>
  <c r="JD118" i="26"/>
  <c r="IZ118" i="26"/>
  <c r="IR118" i="26"/>
  <c r="IB118" i="26"/>
  <c r="HX118" i="26"/>
  <c r="HT118" i="26"/>
  <c r="HP118" i="26"/>
  <c r="HL118" i="26"/>
  <c r="HH118" i="26"/>
  <c r="HD118" i="26"/>
  <c r="GZ118" i="26"/>
  <c r="GV118" i="26"/>
  <c r="GR118" i="26"/>
  <c r="GN118" i="26"/>
  <c r="GJ118" i="26"/>
  <c r="GF118" i="26"/>
  <c r="GB118" i="26"/>
  <c r="FX118" i="26"/>
  <c r="FT118" i="26"/>
  <c r="FP118" i="26"/>
  <c r="FL118" i="26"/>
  <c r="FH118" i="26"/>
  <c r="FD118" i="26"/>
  <c r="EZ118" i="26"/>
  <c r="EV118" i="26"/>
  <c r="ER118" i="26"/>
  <c r="EN118" i="26"/>
  <c r="EJ118" i="26"/>
  <c r="EF118" i="26"/>
  <c r="EB118" i="26"/>
  <c r="DX118" i="26"/>
  <c r="DT118" i="26"/>
  <c r="DP118" i="26"/>
  <c r="DL118" i="26"/>
  <c r="DH118" i="26"/>
  <c r="DD118" i="26"/>
  <c r="CZ118" i="26"/>
  <c r="CV118" i="26"/>
  <c r="CR118" i="26"/>
  <c r="CN118" i="26"/>
  <c r="CJ118" i="26"/>
  <c r="CF118" i="26"/>
  <c r="CB118" i="26"/>
  <c r="BX118" i="26"/>
  <c r="BT118" i="26"/>
  <c r="BP118" i="26"/>
  <c r="BL118" i="26"/>
  <c r="BH118" i="26"/>
  <c r="BD118" i="26"/>
  <c r="AZ118" i="26"/>
  <c r="AV118" i="26"/>
  <c r="AR118" i="26"/>
  <c r="AN118" i="26"/>
  <c r="AJ118" i="26"/>
  <c r="AF118" i="26"/>
  <c r="AB118" i="26"/>
  <c r="X118" i="26"/>
  <c r="T118" i="26"/>
  <c r="P118" i="26"/>
  <c r="H118" i="26"/>
  <c r="D118" i="26"/>
  <c r="JD117" i="26"/>
  <c r="IZ117" i="26"/>
  <c r="IR117" i="26"/>
  <c r="IB117" i="26"/>
  <c r="HX117" i="26"/>
  <c r="HT117" i="26"/>
  <c r="HP117" i="26"/>
  <c r="HL117" i="26"/>
  <c r="HH117" i="26"/>
  <c r="HD117" i="26"/>
  <c r="GZ117" i="26"/>
  <c r="GV117" i="26"/>
  <c r="GR117" i="26"/>
  <c r="GN117" i="26"/>
  <c r="GJ117" i="26"/>
  <c r="GF117" i="26"/>
  <c r="GB117" i="26"/>
  <c r="FX117" i="26"/>
  <c r="FT117" i="26"/>
  <c r="FP117" i="26"/>
  <c r="FL117" i="26"/>
  <c r="FH117" i="26"/>
  <c r="FD117" i="26"/>
  <c r="EZ117" i="26"/>
  <c r="EV117" i="26"/>
  <c r="ER117" i="26"/>
  <c r="EN117" i="26"/>
  <c r="EJ117" i="26"/>
  <c r="EF117" i="26"/>
  <c r="EB117" i="26"/>
  <c r="DX117" i="26"/>
  <c r="DT117" i="26"/>
  <c r="DP117" i="26"/>
  <c r="DL117" i="26"/>
  <c r="DH117" i="26"/>
  <c r="DD117" i="26"/>
  <c r="CZ117" i="26"/>
  <c r="CV117" i="26"/>
  <c r="CR117" i="26"/>
  <c r="CN117" i="26"/>
  <c r="CJ117" i="26"/>
  <c r="CF117" i="26"/>
  <c r="CB117" i="26"/>
  <c r="BX117" i="26"/>
  <c r="BT117" i="26"/>
  <c r="BP117" i="26"/>
  <c r="BL117" i="26"/>
  <c r="BH117" i="26"/>
  <c r="BD117" i="26"/>
  <c r="AZ117" i="26"/>
  <c r="AV117" i="26"/>
  <c r="AR117" i="26"/>
  <c r="AN117" i="26"/>
  <c r="AJ117" i="26"/>
  <c r="AF117" i="26"/>
  <c r="AB117" i="26"/>
  <c r="X117" i="26"/>
  <c r="T117" i="26"/>
  <c r="P117" i="26"/>
  <c r="H117" i="26"/>
  <c r="D117" i="26"/>
  <c r="JD116" i="26"/>
  <c r="IZ116" i="26"/>
  <c r="IR116" i="26"/>
  <c r="IB116" i="26"/>
  <c r="HX116" i="26"/>
  <c r="HT116" i="26"/>
  <c r="HP116" i="26"/>
  <c r="HL116" i="26"/>
  <c r="HH116" i="26"/>
  <c r="HD116" i="26"/>
  <c r="GZ116" i="26"/>
  <c r="GV116" i="26"/>
  <c r="GR116" i="26"/>
  <c r="GN116" i="26"/>
  <c r="GJ116" i="26"/>
  <c r="GF116" i="26"/>
  <c r="GB116" i="26"/>
  <c r="FX116" i="26"/>
  <c r="FT116" i="26"/>
  <c r="FP116" i="26"/>
  <c r="FL116" i="26"/>
  <c r="FH116" i="26"/>
  <c r="FD116" i="26"/>
  <c r="EZ116" i="26"/>
  <c r="EV116" i="26"/>
  <c r="ER116" i="26"/>
  <c r="EN116" i="26"/>
  <c r="EJ116" i="26"/>
  <c r="EF116" i="26"/>
  <c r="EB116" i="26"/>
  <c r="DX116" i="26"/>
  <c r="DT116" i="26"/>
  <c r="DP116" i="26"/>
  <c r="DL116" i="26"/>
  <c r="DH116" i="26"/>
  <c r="DD116" i="26"/>
  <c r="CZ116" i="26"/>
  <c r="CV116" i="26"/>
  <c r="CR116" i="26"/>
  <c r="CN116" i="26"/>
  <c r="CJ116" i="26"/>
  <c r="CF116" i="26"/>
  <c r="CB116" i="26"/>
  <c r="BX116" i="26"/>
  <c r="BT116" i="26"/>
  <c r="BP116" i="26"/>
  <c r="BL116" i="26"/>
  <c r="BH116" i="26"/>
  <c r="BD116" i="26"/>
  <c r="AZ116" i="26"/>
  <c r="AV116" i="26"/>
  <c r="AR116" i="26"/>
  <c r="AN116" i="26"/>
  <c r="AJ116" i="26"/>
  <c r="AF116" i="26"/>
  <c r="AB116" i="26"/>
  <c r="X116" i="26"/>
  <c r="T116" i="26"/>
  <c r="P116" i="26"/>
  <c r="H116" i="26"/>
  <c r="D116" i="26"/>
  <c r="JD115" i="26"/>
  <c r="IZ115" i="26"/>
  <c r="IR115" i="26"/>
  <c r="IB115" i="26"/>
  <c r="HX115" i="26"/>
  <c r="HT115" i="26"/>
  <c r="HP115" i="26"/>
  <c r="HL115" i="26"/>
  <c r="HH115" i="26"/>
  <c r="HD115" i="26"/>
  <c r="GZ115" i="26"/>
  <c r="GV115" i="26"/>
  <c r="GR115" i="26"/>
  <c r="GN115" i="26"/>
  <c r="GJ115" i="26"/>
  <c r="GF115" i="26"/>
  <c r="GB115" i="26"/>
  <c r="FX115" i="26"/>
  <c r="FT115" i="26"/>
  <c r="FP115" i="26"/>
  <c r="FL115" i="26"/>
  <c r="FH115" i="26"/>
  <c r="FD115" i="26"/>
  <c r="EZ115" i="26"/>
  <c r="EV115" i="26"/>
  <c r="ER115" i="26"/>
  <c r="EN115" i="26"/>
  <c r="EJ115" i="26"/>
  <c r="EF115" i="26"/>
  <c r="EB115" i="26"/>
  <c r="DX115" i="26"/>
  <c r="DT115" i="26"/>
  <c r="DP115" i="26"/>
  <c r="DL115" i="26"/>
  <c r="DH115" i="26"/>
  <c r="DD115" i="26"/>
  <c r="CZ115" i="26"/>
  <c r="CV115" i="26"/>
  <c r="CR115" i="26"/>
  <c r="CN115" i="26"/>
  <c r="CJ115" i="26"/>
  <c r="CF115" i="26"/>
  <c r="CB115" i="26"/>
  <c r="BX115" i="26"/>
  <c r="BT115" i="26"/>
  <c r="BP115" i="26"/>
  <c r="BL115" i="26"/>
  <c r="BH115" i="26"/>
  <c r="BD115" i="26"/>
  <c r="AZ115" i="26"/>
  <c r="AV115" i="26"/>
  <c r="AR115" i="26"/>
  <c r="AN115" i="26"/>
  <c r="AJ115" i="26"/>
  <c r="AF115" i="26"/>
  <c r="AB115" i="26"/>
  <c r="X115" i="26"/>
  <c r="T115" i="26"/>
  <c r="P115" i="26"/>
  <c r="H115" i="26"/>
  <c r="D115" i="26"/>
  <c r="JD114" i="26"/>
  <c r="IZ114" i="26"/>
  <c r="IR114" i="26"/>
  <c r="IB114" i="26"/>
  <c r="HX114" i="26"/>
  <c r="HT114" i="26"/>
  <c r="HP114" i="26"/>
  <c r="HL114" i="26"/>
  <c r="HH114" i="26"/>
  <c r="HD114" i="26"/>
  <c r="GZ114" i="26"/>
  <c r="GV114" i="26"/>
  <c r="GR114" i="26"/>
  <c r="GN114" i="26"/>
  <c r="GJ114" i="26"/>
  <c r="GF114" i="26"/>
  <c r="GB114" i="26"/>
  <c r="FX114" i="26"/>
  <c r="FT114" i="26"/>
  <c r="FP114" i="26"/>
  <c r="FL114" i="26"/>
  <c r="FH114" i="26"/>
  <c r="FD114" i="26"/>
  <c r="EZ114" i="26"/>
  <c r="EV114" i="26"/>
  <c r="ER114" i="26"/>
  <c r="EN114" i="26"/>
  <c r="EJ114" i="26"/>
  <c r="EF114" i="26"/>
  <c r="EB114" i="26"/>
  <c r="DX114" i="26"/>
  <c r="DT114" i="26"/>
  <c r="DP114" i="26"/>
  <c r="DL114" i="26"/>
  <c r="DH114" i="26"/>
  <c r="DD114" i="26"/>
  <c r="CZ114" i="26"/>
  <c r="CV114" i="26"/>
  <c r="CR114" i="26"/>
  <c r="CN114" i="26"/>
  <c r="CJ114" i="26"/>
  <c r="CF114" i="26"/>
  <c r="CB114" i="26"/>
  <c r="BX114" i="26"/>
  <c r="BT114" i="26"/>
  <c r="BP114" i="26"/>
  <c r="BL114" i="26"/>
  <c r="BH114" i="26"/>
  <c r="BD114" i="26"/>
  <c r="AZ114" i="26"/>
  <c r="AV114" i="26"/>
  <c r="AR114" i="26"/>
  <c r="AN114" i="26"/>
  <c r="AJ114" i="26"/>
  <c r="AF114" i="26"/>
  <c r="AB114" i="26"/>
  <c r="X114" i="26"/>
  <c r="T114" i="26"/>
  <c r="P114" i="26"/>
  <c r="H114" i="26"/>
  <c r="D114" i="26"/>
  <c r="JD113" i="26"/>
  <c r="IZ113" i="26"/>
  <c r="IR113" i="26"/>
  <c r="IB113" i="26"/>
  <c r="HX113" i="26"/>
  <c r="HT113" i="26"/>
  <c r="HP113" i="26"/>
  <c r="HL113" i="26"/>
  <c r="HH113" i="26"/>
  <c r="HD113" i="26"/>
  <c r="GZ113" i="26"/>
  <c r="GV113" i="26"/>
  <c r="GR113" i="26"/>
  <c r="GN113" i="26"/>
  <c r="GJ113" i="26"/>
  <c r="GF113" i="26"/>
  <c r="GB113" i="26"/>
  <c r="FX113" i="26"/>
  <c r="FT113" i="26"/>
  <c r="FP113" i="26"/>
  <c r="FL113" i="26"/>
  <c r="FH113" i="26"/>
  <c r="FD113" i="26"/>
  <c r="EZ113" i="26"/>
  <c r="EV113" i="26"/>
  <c r="ER113" i="26"/>
  <c r="EN113" i="26"/>
  <c r="EJ113" i="26"/>
  <c r="EF113" i="26"/>
  <c r="EB113" i="26"/>
  <c r="DX113" i="26"/>
  <c r="DT113" i="26"/>
  <c r="DP113" i="26"/>
  <c r="DL113" i="26"/>
  <c r="DH113" i="26"/>
  <c r="DD113" i="26"/>
  <c r="CZ113" i="26"/>
  <c r="CV113" i="26"/>
  <c r="CR113" i="26"/>
  <c r="CN113" i="26"/>
  <c r="CJ113" i="26"/>
  <c r="CF113" i="26"/>
  <c r="CB113" i="26"/>
  <c r="BX113" i="26"/>
  <c r="BT113" i="26"/>
  <c r="BP113" i="26"/>
  <c r="BL113" i="26"/>
  <c r="BH113" i="26"/>
  <c r="BD113" i="26"/>
  <c r="AZ113" i="26"/>
  <c r="AV113" i="26"/>
  <c r="AR113" i="26"/>
  <c r="AN113" i="26"/>
  <c r="AJ113" i="26"/>
  <c r="AF113" i="26"/>
  <c r="AB113" i="26"/>
  <c r="X113" i="26"/>
  <c r="T113" i="26"/>
  <c r="P113" i="26"/>
  <c r="H113" i="26"/>
  <c r="D113" i="26"/>
  <c r="JD112" i="26"/>
  <c r="IZ112" i="26"/>
  <c r="IR112" i="26"/>
  <c r="IB112" i="26"/>
  <c r="HX112" i="26"/>
  <c r="HT112" i="26"/>
  <c r="HP112" i="26"/>
  <c r="HL112" i="26"/>
  <c r="HH112" i="26"/>
  <c r="HD112" i="26"/>
  <c r="GZ112" i="26"/>
  <c r="GV112" i="26"/>
  <c r="GR112" i="26"/>
  <c r="GN112" i="26"/>
  <c r="GJ112" i="26"/>
  <c r="GF112" i="26"/>
  <c r="GB112" i="26"/>
  <c r="FX112" i="26"/>
  <c r="FT112" i="26"/>
  <c r="FP112" i="26"/>
  <c r="FL112" i="26"/>
  <c r="FH112" i="26"/>
  <c r="FD112" i="26"/>
  <c r="EZ112" i="26"/>
  <c r="EV112" i="26"/>
  <c r="ER112" i="26"/>
  <c r="EN112" i="26"/>
  <c r="EJ112" i="26"/>
  <c r="EF112" i="26"/>
  <c r="EB112" i="26"/>
  <c r="DX112" i="26"/>
  <c r="DT112" i="26"/>
  <c r="DP112" i="26"/>
  <c r="DL112" i="26"/>
  <c r="DH112" i="26"/>
  <c r="DD112" i="26"/>
  <c r="CZ112" i="26"/>
  <c r="CV112" i="26"/>
  <c r="CR112" i="26"/>
  <c r="CN112" i="26"/>
  <c r="CJ112" i="26"/>
  <c r="CF112" i="26"/>
  <c r="CB112" i="26"/>
  <c r="BX112" i="26"/>
  <c r="BT112" i="26"/>
  <c r="BP112" i="26"/>
  <c r="BL112" i="26"/>
  <c r="BH112" i="26"/>
  <c r="BD112" i="26"/>
  <c r="AZ112" i="26"/>
  <c r="AV112" i="26"/>
  <c r="AR112" i="26"/>
  <c r="AN112" i="26"/>
  <c r="AJ112" i="26"/>
  <c r="AF112" i="26"/>
  <c r="AB112" i="26"/>
  <c r="X112" i="26"/>
  <c r="T112" i="26"/>
  <c r="P112" i="26"/>
  <c r="H112" i="26"/>
  <c r="D112" i="26"/>
  <c r="JD111" i="26"/>
  <c r="IZ111" i="26"/>
  <c r="IR111" i="26"/>
  <c r="IB111" i="26"/>
  <c r="HX111" i="26"/>
  <c r="HT111" i="26"/>
  <c r="HP111" i="26"/>
  <c r="HL111" i="26"/>
  <c r="HH111" i="26"/>
  <c r="HD111" i="26"/>
  <c r="GZ111" i="26"/>
  <c r="GV111" i="26"/>
  <c r="GR111" i="26"/>
  <c r="GN111" i="26"/>
  <c r="GJ111" i="26"/>
  <c r="GF111" i="26"/>
  <c r="GB111" i="26"/>
  <c r="FX111" i="26"/>
  <c r="FT111" i="26"/>
  <c r="FP111" i="26"/>
  <c r="FL111" i="26"/>
  <c r="FH111" i="26"/>
  <c r="FD111" i="26"/>
  <c r="EZ111" i="26"/>
  <c r="EV111" i="26"/>
  <c r="ER111" i="26"/>
  <c r="EN111" i="26"/>
  <c r="EJ111" i="26"/>
  <c r="EF111" i="26"/>
  <c r="EB111" i="26"/>
  <c r="DX111" i="26"/>
  <c r="DT111" i="26"/>
  <c r="DP111" i="26"/>
  <c r="DL111" i="26"/>
  <c r="DH111" i="26"/>
  <c r="DD111" i="26"/>
  <c r="CZ111" i="26"/>
  <c r="CV111" i="26"/>
  <c r="CR111" i="26"/>
  <c r="CN111" i="26"/>
  <c r="CJ111" i="26"/>
  <c r="CF111" i="26"/>
  <c r="CB111" i="26"/>
  <c r="BX111" i="26"/>
  <c r="BT111" i="26"/>
  <c r="BP111" i="26"/>
  <c r="BL111" i="26"/>
  <c r="BH111" i="26"/>
  <c r="BD111" i="26"/>
  <c r="AZ111" i="26"/>
  <c r="AV111" i="26"/>
  <c r="AR111" i="26"/>
  <c r="AN111" i="26"/>
  <c r="AJ111" i="26"/>
  <c r="AF111" i="26"/>
  <c r="AB111" i="26"/>
  <c r="X111" i="26"/>
  <c r="T111" i="26"/>
  <c r="P111" i="26"/>
  <c r="H111" i="26"/>
  <c r="D111" i="26"/>
  <c r="JD110" i="26"/>
  <c r="IZ110" i="26"/>
  <c r="IR110" i="26"/>
  <c r="IB110" i="26"/>
  <c r="HX110" i="26"/>
  <c r="HT110" i="26"/>
  <c r="HP110" i="26"/>
  <c r="HL110" i="26"/>
  <c r="HH110" i="26"/>
  <c r="HD110" i="26"/>
  <c r="GZ110" i="26"/>
  <c r="GV110" i="26"/>
  <c r="GR110" i="26"/>
  <c r="GN110" i="26"/>
  <c r="GJ110" i="26"/>
  <c r="GF110" i="26"/>
  <c r="GB110" i="26"/>
  <c r="FX110" i="26"/>
  <c r="FT110" i="26"/>
  <c r="FP110" i="26"/>
  <c r="FL110" i="26"/>
  <c r="FH110" i="26"/>
  <c r="FD110" i="26"/>
  <c r="EZ110" i="26"/>
  <c r="EV110" i="26"/>
  <c r="ER110" i="26"/>
  <c r="EN110" i="26"/>
  <c r="EJ110" i="26"/>
  <c r="EF110" i="26"/>
  <c r="EB110" i="26"/>
  <c r="DX110" i="26"/>
  <c r="DT110" i="26"/>
  <c r="DP110" i="26"/>
  <c r="DL110" i="26"/>
  <c r="DH110" i="26"/>
  <c r="DD110" i="26"/>
  <c r="CZ110" i="26"/>
  <c r="CV110" i="26"/>
  <c r="CR110" i="26"/>
  <c r="CN110" i="26"/>
  <c r="CJ110" i="26"/>
  <c r="CF110" i="26"/>
  <c r="CB110" i="26"/>
  <c r="BX110" i="26"/>
  <c r="BT110" i="26"/>
  <c r="BP110" i="26"/>
  <c r="BL110" i="26"/>
  <c r="BH110" i="26"/>
  <c r="BD110" i="26"/>
  <c r="AZ110" i="26"/>
  <c r="AV110" i="26"/>
  <c r="AR110" i="26"/>
  <c r="AN110" i="26"/>
  <c r="AJ110" i="26"/>
  <c r="AF110" i="26"/>
  <c r="AB110" i="26"/>
  <c r="X110" i="26"/>
  <c r="T110" i="26"/>
  <c r="P110" i="26"/>
  <c r="H110" i="26"/>
  <c r="D110" i="26"/>
  <c r="JD109" i="26"/>
  <c r="IZ109" i="26"/>
  <c r="IR109" i="26"/>
  <c r="IB109" i="26"/>
  <c r="HX109" i="26"/>
  <c r="HT109" i="26"/>
  <c r="HP109" i="26"/>
  <c r="HL109" i="26"/>
  <c r="HH109" i="26"/>
  <c r="HD109" i="26"/>
  <c r="GZ109" i="26"/>
  <c r="GV109" i="26"/>
  <c r="GR109" i="26"/>
  <c r="GN109" i="26"/>
  <c r="GJ109" i="26"/>
  <c r="GF109" i="26"/>
  <c r="GB109" i="26"/>
  <c r="FX109" i="26"/>
  <c r="FT109" i="26"/>
  <c r="FP109" i="26"/>
  <c r="FL109" i="26"/>
  <c r="FH109" i="26"/>
  <c r="FD109" i="26"/>
  <c r="EZ109" i="26"/>
  <c r="EV109" i="26"/>
  <c r="ER109" i="26"/>
  <c r="EN109" i="26"/>
  <c r="EJ109" i="26"/>
  <c r="EF109" i="26"/>
  <c r="EB109" i="26"/>
  <c r="DX109" i="26"/>
  <c r="DT109" i="26"/>
  <c r="DP109" i="26"/>
  <c r="DL109" i="26"/>
  <c r="DH109" i="26"/>
  <c r="DD109" i="26"/>
  <c r="CZ109" i="26"/>
  <c r="CV109" i="26"/>
  <c r="CR109" i="26"/>
  <c r="CN109" i="26"/>
  <c r="CJ109" i="26"/>
  <c r="CF109" i="26"/>
  <c r="CB109" i="26"/>
  <c r="BX109" i="26"/>
  <c r="BT109" i="26"/>
  <c r="BP109" i="26"/>
  <c r="BL109" i="26"/>
  <c r="BH109" i="26"/>
  <c r="BD109" i="26"/>
  <c r="AZ109" i="26"/>
  <c r="AV109" i="26"/>
  <c r="AR109" i="26"/>
  <c r="AN109" i="26"/>
  <c r="AJ109" i="26"/>
  <c r="AF109" i="26"/>
  <c r="AB109" i="26"/>
  <c r="X109" i="26"/>
  <c r="T109" i="26"/>
  <c r="P109" i="26"/>
  <c r="H109" i="26"/>
  <c r="D109" i="26"/>
  <c r="JD108" i="26"/>
  <c r="IZ108" i="26"/>
  <c r="IR108" i="26"/>
  <c r="IB108" i="26"/>
  <c r="HX108" i="26"/>
  <c r="HT108" i="26"/>
  <c r="HP108" i="26"/>
  <c r="HL108" i="26"/>
  <c r="HH108" i="26"/>
  <c r="HD108" i="26"/>
  <c r="GZ108" i="26"/>
  <c r="GV108" i="26"/>
  <c r="GR108" i="26"/>
  <c r="GN108" i="26"/>
  <c r="GJ108" i="26"/>
  <c r="GF108" i="26"/>
  <c r="GB108" i="26"/>
  <c r="FX108" i="26"/>
  <c r="FT108" i="26"/>
  <c r="FP108" i="26"/>
  <c r="FL108" i="26"/>
  <c r="FH108" i="26"/>
  <c r="FD108" i="26"/>
  <c r="EZ108" i="26"/>
  <c r="EV108" i="26"/>
  <c r="ER108" i="26"/>
  <c r="EN108" i="26"/>
  <c r="EJ108" i="26"/>
  <c r="EF108" i="26"/>
  <c r="EB108" i="26"/>
  <c r="DX108" i="26"/>
  <c r="DT108" i="26"/>
  <c r="DP108" i="26"/>
  <c r="DL108" i="26"/>
  <c r="DH108" i="26"/>
  <c r="DD108" i="26"/>
  <c r="CZ108" i="26"/>
  <c r="CV108" i="26"/>
  <c r="CR108" i="26"/>
  <c r="CN108" i="26"/>
  <c r="CJ108" i="26"/>
  <c r="CF108" i="26"/>
  <c r="CB108" i="26"/>
  <c r="BX108" i="26"/>
  <c r="BT108" i="26"/>
  <c r="BP108" i="26"/>
  <c r="BL108" i="26"/>
  <c r="BH108" i="26"/>
  <c r="BD108" i="26"/>
  <c r="AZ108" i="26"/>
  <c r="AV108" i="26"/>
  <c r="AR108" i="26"/>
  <c r="AN108" i="26"/>
  <c r="AJ108" i="26"/>
  <c r="AF108" i="26"/>
  <c r="AB108" i="26"/>
  <c r="X108" i="26"/>
  <c r="T108" i="26"/>
  <c r="P108" i="26"/>
  <c r="H108" i="26"/>
  <c r="D108" i="26"/>
  <c r="JD107" i="26"/>
  <c r="IZ107" i="26"/>
  <c r="IR107" i="26"/>
  <c r="IB107" i="26"/>
  <c r="HX107" i="26"/>
  <c r="HT107" i="26"/>
  <c r="HP107" i="26"/>
  <c r="HL107" i="26"/>
  <c r="HH107" i="26"/>
  <c r="HD107" i="26"/>
  <c r="GZ107" i="26"/>
  <c r="GV107" i="26"/>
  <c r="GR107" i="26"/>
  <c r="GN107" i="26"/>
  <c r="GJ107" i="26"/>
  <c r="GF107" i="26"/>
  <c r="GB107" i="26"/>
  <c r="FX107" i="26"/>
  <c r="FT107" i="26"/>
  <c r="FP107" i="26"/>
  <c r="FL107" i="26"/>
  <c r="FH107" i="26"/>
  <c r="FD107" i="26"/>
  <c r="EZ107" i="26"/>
  <c r="EV107" i="26"/>
  <c r="ER107" i="26"/>
  <c r="EN107" i="26"/>
  <c r="EJ107" i="26"/>
  <c r="EF107" i="26"/>
  <c r="EB107" i="26"/>
  <c r="DX107" i="26"/>
  <c r="DT107" i="26"/>
  <c r="DP107" i="26"/>
  <c r="DL107" i="26"/>
  <c r="DH107" i="26"/>
  <c r="DD107" i="26"/>
  <c r="CZ107" i="26"/>
  <c r="CV107" i="26"/>
  <c r="CR107" i="26"/>
  <c r="CN107" i="26"/>
  <c r="CJ107" i="26"/>
  <c r="CF107" i="26"/>
  <c r="CB107" i="26"/>
  <c r="BX107" i="26"/>
  <c r="BT107" i="26"/>
  <c r="BP107" i="26"/>
  <c r="BL107" i="26"/>
  <c r="BH107" i="26"/>
  <c r="BD107" i="26"/>
  <c r="AZ107" i="26"/>
  <c r="AV107" i="26"/>
  <c r="AR107" i="26"/>
  <c r="AN107" i="26"/>
  <c r="AJ107" i="26"/>
  <c r="AF107" i="26"/>
  <c r="AB107" i="26"/>
  <c r="X107" i="26"/>
  <c r="T107" i="26"/>
  <c r="P107" i="26"/>
  <c r="H107" i="26"/>
  <c r="D107" i="26"/>
  <c r="JD106" i="26"/>
  <c r="IZ106" i="26"/>
  <c r="IR106" i="26"/>
  <c r="IB106" i="26"/>
  <c r="HX106" i="26"/>
  <c r="HT106" i="26"/>
  <c r="HP106" i="26"/>
  <c r="HL106" i="26"/>
  <c r="HH106" i="26"/>
  <c r="HD106" i="26"/>
  <c r="GZ106" i="26"/>
  <c r="GV106" i="26"/>
  <c r="GR106" i="26"/>
  <c r="GN106" i="26"/>
  <c r="GJ106" i="26"/>
  <c r="GF106" i="26"/>
  <c r="GB106" i="26"/>
  <c r="FX106" i="26"/>
  <c r="FT106" i="26"/>
  <c r="FP106" i="26"/>
  <c r="FL106" i="26"/>
  <c r="FH106" i="26"/>
  <c r="FD106" i="26"/>
  <c r="EZ106" i="26"/>
  <c r="EV106" i="26"/>
  <c r="ER106" i="26"/>
  <c r="EN106" i="26"/>
  <c r="EJ106" i="26"/>
  <c r="EF106" i="26"/>
  <c r="EB106" i="26"/>
  <c r="DX106" i="26"/>
  <c r="DT106" i="26"/>
  <c r="DP106" i="26"/>
  <c r="DL106" i="26"/>
  <c r="DH106" i="26"/>
  <c r="DD106" i="26"/>
  <c r="CZ106" i="26"/>
  <c r="CV106" i="26"/>
  <c r="CR106" i="26"/>
  <c r="CN106" i="26"/>
  <c r="CJ106" i="26"/>
  <c r="CF106" i="26"/>
  <c r="CB106" i="26"/>
  <c r="BX106" i="26"/>
  <c r="BT106" i="26"/>
  <c r="BP106" i="26"/>
  <c r="BL106" i="26"/>
  <c r="BH106" i="26"/>
  <c r="BD106" i="26"/>
  <c r="AZ106" i="26"/>
  <c r="AV106" i="26"/>
  <c r="AR106" i="26"/>
  <c r="AN106" i="26"/>
  <c r="AJ106" i="26"/>
  <c r="AF106" i="26"/>
  <c r="AB106" i="26"/>
  <c r="X106" i="26"/>
  <c r="T106" i="26"/>
  <c r="P106" i="26"/>
  <c r="H106" i="26"/>
  <c r="D106" i="26"/>
  <c r="JD105" i="26"/>
  <c r="IZ105" i="26"/>
  <c r="IR105" i="26"/>
  <c r="IJ105" i="26"/>
  <c r="IB105" i="26"/>
  <c r="HX105" i="26"/>
  <c r="HT105" i="26"/>
  <c r="HP105" i="26"/>
  <c r="HL105" i="26"/>
  <c r="HH105" i="26"/>
  <c r="HD105" i="26"/>
  <c r="GZ105" i="26"/>
  <c r="GV105" i="26"/>
  <c r="GR105" i="26"/>
  <c r="GN105" i="26"/>
  <c r="GJ105" i="26"/>
  <c r="GF105" i="26"/>
  <c r="GB105" i="26"/>
  <c r="FX105" i="26"/>
  <c r="FT105" i="26"/>
  <c r="FP105" i="26"/>
  <c r="FL105" i="26"/>
  <c r="FH105" i="26"/>
  <c r="FD105" i="26"/>
  <c r="EZ105" i="26"/>
  <c r="EV105" i="26"/>
  <c r="ER105" i="26"/>
  <c r="EN105" i="26"/>
  <c r="EJ105" i="26"/>
  <c r="EF105" i="26"/>
  <c r="EB105" i="26"/>
  <c r="DX105" i="26"/>
  <c r="DT105" i="26"/>
  <c r="DP105" i="26"/>
  <c r="DL105" i="26"/>
  <c r="DH105" i="26"/>
  <c r="DD105" i="26"/>
  <c r="CZ105" i="26"/>
  <c r="CV105" i="26"/>
  <c r="CR105" i="26"/>
  <c r="CN105" i="26"/>
  <c r="CJ105" i="26"/>
  <c r="CF105" i="26"/>
  <c r="CB105" i="26"/>
  <c r="BX105" i="26"/>
  <c r="BT105" i="26"/>
  <c r="BP105" i="26"/>
  <c r="BL105" i="26"/>
  <c r="BH105" i="26"/>
  <c r="BD105" i="26"/>
  <c r="AZ105" i="26"/>
  <c r="AV105" i="26"/>
  <c r="AR105" i="26"/>
  <c r="AN105" i="26"/>
  <c r="AJ105" i="26"/>
  <c r="AF105" i="26"/>
  <c r="AB105" i="26"/>
  <c r="X105" i="26"/>
  <c r="T105" i="26"/>
  <c r="P105" i="26"/>
  <c r="H105" i="26"/>
  <c r="D105" i="26"/>
  <c r="JD104" i="26"/>
  <c r="IZ104" i="26"/>
  <c r="IR104" i="26"/>
  <c r="IJ104" i="26"/>
  <c r="IB104" i="26"/>
  <c r="HX104" i="26"/>
  <c r="HT104" i="26"/>
  <c r="HP104" i="26"/>
  <c r="HL104" i="26"/>
  <c r="HH104" i="26"/>
  <c r="HD104" i="26"/>
  <c r="GZ104" i="26"/>
  <c r="GV104" i="26"/>
  <c r="GR104" i="26"/>
  <c r="GN104" i="26"/>
  <c r="GJ104" i="26"/>
  <c r="GF104" i="26"/>
  <c r="GB104" i="26"/>
  <c r="FX104" i="26"/>
  <c r="FT104" i="26"/>
  <c r="FP104" i="26"/>
  <c r="FL104" i="26"/>
  <c r="FH104" i="26"/>
  <c r="FD104" i="26"/>
  <c r="EZ104" i="26"/>
  <c r="EV104" i="26"/>
  <c r="ER104" i="26"/>
  <c r="EN104" i="26"/>
  <c r="EJ104" i="26"/>
  <c r="EF104" i="26"/>
  <c r="EB104" i="26"/>
  <c r="DX104" i="26"/>
  <c r="DT104" i="26"/>
  <c r="DP104" i="26"/>
  <c r="DL104" i="26"/>
  <c r="DH104" i="26"/>
  <c r="DD104" i="26"/>
  <c r="CZ104" i="26"/>
  <c r="CV104" i="26"/>
  <c r="CR104" i="26"/>
  <c r="CN104" i="26"/>
  <c r="CJ104" i="26"/>
  <c r="CF104" i="26"/>
  <c r="CB104" i="26"/>
  <c r="BX104" i="26"/>
  <c r="BT104" i="26"/>
  <c r="BP104" i="26"/>
  <c r="BL104" i="26"/>
  <c r="BH104" i="26"/>
  <c r="BD104" i="26"/>
  <c r="AZ104" i="26"/>
  <c r="AV104" i="26"/>
  <c r="AR104" i="26"/>
  <c r="AN104" i="26"/>
  <c r="AJ104" i="26"/>
  <c r="AF104" i="26"/>
  <c r="AB104" i="26"/>
  <c r="X104" i="26"/>
  <c r="T104" i="26"/>
  <c r="P104" i="26"/>
  <c r="H104" i="26"/>
  <c r="D104" i="26"/>
  <c r="JD103" i="26"/>
  <c r="IZ103" i="26"/>
  <c r="IR103" i="26"/>
  <c r="IJ103" i="26"/>
  <c r="IB103" i="26"/>
  <c r="HX103" i="26"/>
  <c r="HT103" i="26"/>
  <c r="HP103" i="26"/>
  <c r="HL103" i="26"/>
  <c r="HH103" i="26"/>
  <c r="HD103" i="26"/>
  <c r="GZ103" i="26"/>
  <c r="GV103" i="26"/>
  <c r="GR103" i="26"/>
  <c r="GN103" i="26"/>
  <c r="GJ103" i="26"/>
  <c r="GF103" i="26"/>
  <c r="GB103" i="26"/>
  <c r="FX103" i="26"/>
  <c r="FT103" i="26"/>
  <c r="FP103" i="26"/>
  <c r="FL103" i="26"/>
  <c r="FH103" i="26"/>
  <c r="FD103" i="26"/>
  <c r="EZ103" i="26"/>
  <c r="EV103" i="26"/>
  <c r="ER103" i="26"/>
  <c r="EN103" i="26"/>
  <c r="EJ103" i="26"/>
  <c r="EF103" i="26"/>
  <c r="EB103" i="26"/>
  <c r="DX103" i="26"/>
  <c r="DT103" i="26"/>
  <c r="DP103" i="26"/>
  <c r="DL103" i="26"/>
  <c r="DH103" i="26"/>
  <c r="DD103" i="26"/>
  <c r="CZ103" i="26"/>
  <c r="CV103" i="26"/>
  <c r="CR103" i="26"/>
  <c r="CN103" i="26"/>
  <c r="CJ103" i="26"/>
  <c r="CF103" i="26"/>
  <c r="CB103" i="26"/>
  <c r="BX103" i="26"/>
  <c r="BT103" i="26"/>
  <c r="BP103" i="26"/>
  <c r="BL103" i="26"/>
  <c r="BH103" i="26"/>
  <c r="BD103" i="26"/>
  <c r="AZ103" i="26"/>
  <c r="AV103" i="26"/>
  <c r="AR103" i="26"/>
  <c r="AN103" i="26"/>
  <c r="AJ103" i="26"/>
  <c r="AF103" i="26"/>
  <c r="AB103" i="26"/>
  <c r="X103" i="26"/>
  <c r="T103" i="26"/>
  <c r="P103" i="26"/>
  <c r="H103" i="26"/>
  <c r="D103" i="26"/>
  <c r="JD102" i="26"/>
  <c r="IZ102" i="26"/>
  <c r="IR102" i="26"/>
  <c r="IJ102" i="26"/>
  <c r="IB102" i="26"/>
  <c r="HX102" i="26"/>
  <c r="HT102" i="26"/>
  <c r="HP102" i="26"/>
  <c r="HL102" i="26"/>
  <c r="HH102" i="26"/>
  <c r="HD102" i="26"/>
  <c r="GZ102" i="26"/>
  <c r="GV102" i="26"/>
  <c r="GR102" i="26"/>
  <c r="GN102" i="26"/>
  <c r="GJ102" i="26"/>
  <c r="GF102" i="26"/>
  <c r="GB102" i="26"/>
  <c r="FX102" i="26"/>
  <c r="FT102" i="26"/>
  <c r="FP102" i="26"/>
  <c r="FL102" i="26"/>
  <c r="FH102" i="26"/>
  <c r="FD102" i="26"/>
  <c r="EZ102" i="26"/>
  <c r="EV102" i="26"/>
  <c r="ER102" i="26"/>
  <c r="EN102" i="26"/>
  <c r="EJ102" i="26"/>
  <c r="EF102" i="26"/>
  <c r="EB102" i="26"/>
  <c r="DX102" i="26"/>
  <c r="DT102" i="26"/>
  <c r="DP102" i="26"/>
  <c r="DL102" i="26"/>
  <c r="DH102" i="26"/>
  <c r="DD102" i="26"/>
  <c r="CZ102" i="26"/>
  <c r="CV102" i="26"/>
  <c r="CR102" i="26"/>
  <c r="CN102" i="26"/>
  <c r="CJ102" i="26"/>
  <c r="CF102" i="26"/>
  <c r="CB102" i="26"/>
  <c r="BX102" i="26"/>
  <c r="BT102" i="26"/>
  <c r="BP102" i="26"/>
  <c r="BL102" i="26"/>
  <c r="BH102" i="26"/>
  <c r="BD102" i="26"/>
  <c r="AZ102" i="26"/>
  <c r="AV102" i="26"/>
  <c r="AR102" i="26"/>
  <c r="AN102" i="26"/>
  <c r="AJ102" i="26"/>
  <c r="AF102" i="26"/>
  <c r="AB102" i="26"/>
  <c r="X102" i="26"/>
  <c r="T102" i="26"/>
  <c r="P102" i="26"/>
  <c r="H102" i="26"/>
  <c r="D102" i="26"/>
  <c r="JD101" i="26"/>
  <c r="IZ101" i="26"/>
  <c r="IR101" i="26"/>
  <c r="IJ101" i="26"/>
  <c r="IB101" i="26"/>
  <c r="HX101" i="26"/>
  <c r="HT101" i="26"/>
  <c r="HP101" i="26"/>
  <c r="HL101" i="26"/>
  <c r="HH101" i="26"/>
  <c r="HD101" i="26"/>
  <c r="GZ101" i="26"/>
  <c r="GV101" i="26"/>
  <c r="GR101" i="26"/>
  <c r="GN101" i="26"/>
  <c r="GJ101" i="26"/>
  <c r="GF101" i="26"/>
  <c r="GB101" i="26"/>
  <c r="FX101" i="26"/>
  <c r="FT101" i="26"/>
  <c r="FP101" i="26"/>
  <c r="FL101" i="26"/>
  <c r="FH101" i="26"/>
  <c r="FD101" i="26"/>
  <c r="EZ101" i="26"/>
  <c r="EV101" i="26"/>
  <c r="ER101" i="26"/>
  <c r="EN101" i="26"/>
  <c r="EJ101" i="26"/>
  <c r="EF101" i="26"/>
  <c r="EB101" i="26"/>
  <c r="DX101" i="26"/>
  <c r="DT101" i="26"/>
  <c r="DP101" i="26"/>
  <c r="DL101" i="26"/>
  <c r="DH101" i="26"/>
  <c r="DD101" i="26"/>
  <c r="CZ101" i="26"/>
  <c r="CV101" i="26"/>
  <c r="CR101" i="26"/>
  <c r="CN101" i="26"/>
  <c r="CJ101" i="26"/>
  <c r="CF101" i="26"/>
  <c r="CB101" i="26"/>
  <c r="BX101" i="26"/>
  <c r="BT101" i="26"/>
  <c r="BP101" i="26"/>
  <c r="BL101" i="26"/>
  <c r="BH101" i="26"/>
  <c r="BD101" i="26"/>
  <c r="AZ101" i="26"/>
  <c r="AV101" i="26"/>
  <c r="AR101" i="26"/>
  <c r="AN101" i="26"/>
  <c r="AJ101" i="26"/>
  <c r="AF101" i="26"/>
  <c r="AB101" i="26"/>
  <c r="X101" i="26"/>
  <c r="T101" i="26"/>
  <c r="P101" i="26"/>
  <c r="H101" i="26"/>
  <c r="D101" i="26"/>
  <c r="JD100" i="26"/>
  <c r="IZ100" i="26"/>
  <c r="IR100" i="26"/>
  <c r="IJ100" i="26"/>
  <c r="IB100" i="26"/>
  <c r="HX100" i="26"/>
  <c r="HT100" i="26"/>
  <c r="HP100" i="26"/>
  <c r="HL100" i="26"/>
  <c r="HH100" i="26"/>
  <c r="HD100" i="26"/>
  <c r="GZ100" i="26"/>
  <c r="GV100" i="26"/>
  <c r="GR100" i="26"/>
  <c r="GN100" i="26"/>
  <c r="GJ100" i="26"/>
  <c r="GF100" i="26"/>
  <c r="GB100" i="26"/>
  <c r="FX100" i="26"/>
  <c r="FT100" i="26"/>
  <c r="FP100" i="26"/>
  <c r="FL100" i="26"/>
  <c r="FH100" i="26"/>
  <c r="FD100" i="26"/>
  <c r="EZ100" i="26"/>
  <c r="EV100" i="26"/>
  <c r="ER100" i="26"/>
  <c r="EN100" i="26"/>
  <c r="EJ100" i="26"/>
  <c r="EF100" i="26"/>
  <c r="EB100" i="26"/>
  <c r="DX100" i="26"/>
  <c r="DT100" i="26"/>
  <c r="DP100" i="26"/>
  <c r="DL100" i="26"/>
  <c r="DH100" i="26"/>
  <c r="DD100" i="26"/>
  <c r="CZ100" i="26"/>
  <c r="CV100" i="26"/>
  <c r="CR100" i="26"/>
  <c r="CN100" i="26"/>
  <c r="CJ100" i="26"/>
  <c r="CF100" i="26"/>
  <c r="CB100" i="26"/>
  <c r="BX100" i="26"/>
  <c r="BT100" i="26"/>
  <c r="BP100" i="26"/>
  <c r="BL100" i="26"/>
  <c r="BH100" i="26"/>
  <c r="BD100" i="26"/>
  <c r="AZ100" i="26"/>
  <c r="AV100" i="26"/>
  <c r="AR100" i="26"/>
  <c r="AN100" i="26"/>
  <c r="AJ100" i="26"/>
  <c r="AF100" i="26"/>
  <c r="AB100" i="26"/>
  <c r="X100" i="26"/>
  <c r="T100" i="26"/>
  <c r="P100" i="26"/>
  <c r="H100" i="26"/>
  <c r="D100" i="26"/>
  <c r="JD99" i="26"/>
  <c r="IZ99" i="26"/>
  <c r="IR99" i="26"/>
  <c r="IJ99" i="26"/>
  <c r="IB99" i="26"/>
  <c r="HX99" i="26"/>
  <c r="HT99" i="26"/>
  <c r="HP99" i="26"/>
  <c r="HL99" i="26"/>
  <c r="HH99" i="26"/>
  <c r="HD99" i="26"/>
  <c r="GZ99" i="26"/>
  <c r="GV99" i="26"/>
  <c r="GR99" i="26"/>
  <c r="GN99" i="26"/>
  <c r="GJ99" i="26"/>
  <c r="GF99" i="26"/>
  <c r="GB99" i="26"/>
  <c r="FX99" i="26"/>
  <c r="FT99" i="26"/>
  <c r="FP99" i="26"/>
  <c r="FL99" i="26"/>
  <c r="FH99" i="26"/>
  <c r="FD99" i="26"/>
  <c r="EZ99" i="26"/>
  <c r="EV99" i="26"/>
  <c r="ER99" i="26"/>
  <c r="EN99" i="26"/>
  <c r="EJ99" i="26"/>
  <c r="EF99" i="26"/>
  <c r="EB99" i="26"/>
  <c r="DX99" i="26"/>
  <c r="DT99" i="26"/>
  <c r="DP99" i="26"/>
  <c r="DL99" i="26"/>
  <c r="DH99" i="26"/>
  <c r="DD99" i="26"/>
  <c r="CZ99" i="26"/>
  <c r="CV99" i="26"/>
  <c r="CR99" i="26"/>
  <c r="CN99" i="26"/>
  <c r="CJ99" i="26"/>
  <c r="CF99" i="26"/>
  <c r="CB99" i="26"/>
  <c r="BX99" i="26"/>
  <c r="BT99" i="26"/>
  <c r="BP99" i="26"/>
  <c r="BL99" i="26"/>
  <c r="BH99" i="26"/>
  <c r="BD99" i="26"/>
  <c r="AZ99" i="26"/>
  <c r="AV99" i="26"/>
  <c r="AR99" i="26"/>
  <c r="AN99" i="26"/>
  <c r="AJ99" i="26"/>
  <c r="AF99" i="26"/>
  <c r="AB99" i="26"/>
  <c r="X99" i="26"/>
  <c r="T99" i="26"/>
  <c r="P99" i="26"/>
  <c r="H99" i="26"/>
  <c r="D99" i="26"/>
  <c r="JD98" i="26"/>
  <c r="IZ98" i="26"/>
  <c r="IR98" i="26"/>
  <c r="IJ98" i="26"/>
  <c r="IB98" i="26"/>
  <c r="HX98" i="26"/>
  <c r="HT98" i="26"/>
  <c r="HP98" i="26"/>
  <c r="HL98" i="26"/>
  <c r="HH98" i="26"/>
  <c r="HD98" i="26"/>
  <c r="GZ98" i="26"/>
  <c r="GV98" i="26"/>
  <c r="GR98" i="26"/>
  <c r="GN98" i="26"/>
  <c r="GJ98" i="26"/>
  <c r="GF98" i="26"/>
  <c r="GB98" i="26"/>
  <c r="FX98" i="26"/>
  <c r="FT98" i="26"/>
  <c r="FP98" i="26"/>
  <c r="FL98" i="26"/>
  <c r="FH98" i="26"/>
  <c r="FD98" i="26"/>
  <c r="EZ98" i="26"/>
  <c r="EV98" i="26"/>
  <c r="ER98" i="26"/>
  <c r="EN98" i="26"/>
  <c r="EJ98" i="26"/>
  <c r="EF98" i="26"/>
  <c r="EB98" i="26"/>
  <c r="DX98" i="26"/>
  <c r="DT98" i="26"/>
  <c r="DP98" i="26"/>
  <c r="DL98" i="26"/>
  <c r="DH98" i="26"/>
  <c r="DD98" i="26"/>
  <c r="CZ98" i="26"/>
  <c r="CV98" i="26"/>
  <c r="CR98" i="26"/>
  <c r="CN98" i="26"/>
  <c r="CJ98" i="26"/>
  <c r="CF98" i="26"/>
  <c r="CB98" i="26"/>
  <c r="BX98" i="26"/>
  <c r="BT98" i="26"/>
  <c r="BP98" i="26"/>
  <c r="BL98" i="26"/>
  <c r="BH98" i="26"/>
  <c r="BD98" i="26"/>
  <c r="AZ98" i="26"/>
  <c r="AV98" i="26"/>
  <c r="AR98" i="26"/>
  <c r="AN98" i="26"/>
  <c r="AJ98" i="26"/>
  <c r="AF98" i="26"/>
  <c r="AB98" i="26"/>
  <c r="X98" i="26"/>
  <c r="T98" i="26"/>
  <c r="P98" i="26"/>
  <c r="H98" i="26"/>
  <c r="D98" i="26"/>
  <c r="JD97" i="26"/>
  <c r="IZ97" i="26"/>
  <c r="IR97" i="26"/>
  <c r="IJ97" i="26"/>
  <c r="IB97" i="26"/>
  <c r="HX97" i="26"/>
  <c r="HT97" i="26"/>
  <c r="HP97" i="26"/>
  <c r="HL97" i="26"/>
  <c r="HH97" i="26"/>
  <c r="HD97" i="26"/>
  <c r="GZ97" i="26"/>
  <c r="GV97" i="26"/>
  <c r="GR97" i="26"/>
  <c r="GN97" i="26"/>
  <c r="GJ97" i="26"/>
  <c r="GF97" i="26"/>
  <c r="GB97" i="26"/>
  <c r="FX97" i="26"/>
  <c r="FT97" i="26"/>
  <c r="FP97" i="26"/>
  <c r="FL97" i="26"/>
  <c r="FH97" i="26"/>
  <c r="FD97" i="26"/>
  <c r="EZ97" i="26"/>
  <c r="EV97" i="26"/>
  <c r="ER97" i="26"/>
  <c r="EN97" i="26"/>
  <c r="EJ97" i="26"/>
  <c r="EF97" i="26"/>
  <c r="EB97" i="26"/>
  <c r="DX97" i="26"/>
  <c r="DT97" i="26"/>
  <c r="DP97" i="26"/>
  <c r="DL97" i="26"/>
  <c r="DH97" i="26"/>
  <c r="DD97" i="26"/>
  <c r="CZ97" i="26"/>
  <c r="CV97" i="26"/>
  <c r="CR97" i="26"/>
  <c r="CN97" i="26"/>
  <c r="CJ97" i="26"/>
  <c r="CF97" i="26"/>
  <c r="CB97" i="26"/>
  <c r="BX97" i="26"/>
  <c r="BT97" i="26"/>
  <c r="BP97" i="26"/>
  <c r="BL97" i="26"/>
  <c r="BH97" i="26"/>
  <c r="BD97" i="26"/>
  <c r="AZ97" i="26"/>
  <c r="AV97" i="26"/>
  <c r="AR97" i="26"/>
  <c r="AN97" i="26"/>
  <c r="AJ97" i="26"/>
  <c r="AF97" i="26"/>
  <c r="AB97" i="26"/>
  <c r="X97" i="26"/>
  <c r="T97" i="26"/>
  <c r="P97" i="26"/>
  <c r="H97" i="26"/>
  <c r="D97" i="26"/>
  <c r="JD96" i="26"/>
  <c r="IZ96" i="26"/>
  <c r="IR96" i="26"/>
  <c r="IJ96" i="26"/>
  <c r="IB96" i="26"/>
  <c r="HX96" i="26"/>
  <c r="HT96" i="26"/>
  <c r="HP96" i="26"/>
  <c r="HL96" i="26"/>
  <c r="HH96" i="26"/>
  <c r="HD96" i="26"/>
  <c r="GZ96" i="26"/>
  <c r="GV96" i="26"/>
  <c r="GR96" i="26"/>
  <c r="GN96" i="26"/>
  <c r="GJ96" i="26"/>
  <c r="GF96" i="26"/>
  <c r="GB96" i="26"/>
  <c r="FX96" i="26"/>
  <c r="FT96" i="26"/>
  <c r="FP96" i="26"/>
  <c r="FL96" i="26"/>
  <c r="FH96" i="26"/>
  <c r="FD96" i="26"/>
  <c r="EZ96" i="26"/>
  <c r="EV96" i="26"/>
  <c r="ER96" i="26"/>
  <c r="EN96" i="26"/>
  <c r="EJ96" i="26"/>
  <c r="EF96" i="26"/>
  <c r="EB96" i="26"/>
  <c r="DX96" i="26"/>
  <c r="DT96" i="26"/>
  <c r="DP96" i="26"/>
  <c r="DL96" i="26"/>
  <c r="DH96" i="26"/>
  <c r="DD96" i="26"/>
  <c r="CZ96" i="26"/>
  <c r="CV96" i="26"/>
  <c r="CR96" i="26"/>
  <c r="CN96" i="26"/>
  <c r="CJ96" i="26"/>
  <c r="CF96" i="26"/>
  <c r="CB96" i="26"/>
  <c r="BX96" i="26"/>
  <c r="BT96" i="26"/>
  <c r="BP96" i="26"/>
  <c r="BL96" i="26"/>
  <c r="BH96" i="26"/>
  <c r="BD96" i="26"/>
  <c r="AZ96" i="26"/>
  <c r="AV96" i="26"/>
  <c r="AR96" i="26"/>
  <c r="AN96" i="26"/>
  <c r="AJ96" i="26"/>
  <c r="AF96" i="26"/>
  <c r="AB96" i="26"/>
  <c r="X96" i="26"/>
  <c r="T96" i="26"/>
  <c r="P96" i="26"/>
  <c r="H96" i="26"/>
  <c r="D96" i="26"/>
  <c r="JD95" i="26"/>
  <c r="IZ95" i="26"/>
  <c r="IR95" i="26"/>
  <c r="IJ95" i="26"/>
  <c r="IB95" i="26"/>
  <c r="HX95" i="26"/>
  <c r="HT95" i="26"/>
  <c r="HP95" i="26"/>
  <c r="HL95" i="26"/>
  <c r="HH95" i="26"/>
  <c r="HD95" i="26"/>
  <c r="GZ95" i="26"/>
  <c r="GV95" i="26"/>
  <c r="GR95" i="26"/>
  <c r="GN95" i="26"/>
  <c r="GJ95" i="26"/>
  <c r="GF95" i="26"/>
  <c r="GB95" i="26"/>
  <c r="FX95" i="26"/>
  <c r="FT95" i="26"/>
  <c r="FP95" i="26"/>
  <c r="FL95" i="26"/>
  <c r="FH95" i="26"/>
  <c r="FD95" i="26"/>
  <c r="EZ95" i="26"/>
  <c r="EV95" i="26"/>
  <c r="ER95" i="26"/>
  <c r="EN95" i="26"/>
  <c r="EJ95" i="26"/>
  <c r="EF95" i="26"/>
  <c r="EB95" i="26"/>
  <c r="DX95" i="26"/>
  <c r="DT95" i="26"/>
  <c r="DP95" i="26"/>
  <c r="DL95" i="26"/>
  <c r="DH95" i="26"/>
  <c r="DD95" i="26"/>
  <c r="CZ95" i="26"/>
  <c r="CV95" i="26"/>
  <c r="CR95" i="26"/>
  <c r="CN95" i="26"/>
  <c r="CJ95" i="26"/>
  <c r="CF95" i="26"/>
  <c r="CB95" i="26"/>
  <c r="BX95" i="26"/>
  <c r="BT95" i="26"/>
  <c r="BP95" i="26"/>
  <c r="BL95" i="26"/>
  <c r="BH95" i="26"/>
  <c r="BD95" i="26"/>
  <c r="AZ95" i="26"/>
  <c r="AV95" i="26"/>
  <c r="AR95" i="26"/>
  <c r="AN95" i="26"/>
  <c r="AJ95" i="26"/>
  <c r="AF95" i="26"/>
  <c r="AB95" i="26"/>
  <c r="X95" i="26"/>
  <c r="T95" i="26"/>
  <c r="P95" i="26"/>
  <c r="H95" i="26"/>
  <c r="D95" i="26"/>
  <c r="JD94" i="26"/>
  <c r="IZ94" i="26"/>
  <c r="IR94" i="26"/>
  <c r="IJ94" i="26"/>
  <c r="IB94" i="26"/>
  <c r="HX94" i="26"/>
  <c r="HT94" i="26"/>
  <c r="HP94" i="26"/>
  <c r="HL94" i="26"/>
  <c r="HH94" i="26"/>
  <c r="HD94" i="26"/>
  <c r="GZ94" i="26"/>
  <c r="GV94" i="26"/>
  <c r="GR94" i="26"/>
  <c r="GN94" i="26"/>
  <c r="GJ94" i="26"/>
  <c r="GF94" i="26"/>
  <c r="GB94" i="26"/>
  <c r="FX94" i="26"/>
  <c r="FT94" i="26"/>
  <c r="FP94" i="26"/>
  <c r="FL94" i="26"/>
  <c r="FH94" i="26"/>
  <c r="FD94" i="26"/>
  <c r="EZ94" i="26"/>
  <c r="EV94" i="26"/>
  <c r="ER94" i="26"/>
  <c r="EN94" i="26"/>
  <c r="EJ94" i="26"/>
  <c r="EF94" i="26"/>
  <c r="EB94" i="26"/>
  <c r="DX94" i="26"/>
  <c r="DT94" i="26"/>
  <c r="DP94" i="26"/>
  <c r="DL94" i="26"/>
  <c r="DH94" i="26"/>
  <c r="DD94" i="26"/>
  <c r="CZ94" i="26"/>
  <c r="CV94" i="26"/>
  <c r="CR94" i="26"/>
  <c r="CN94" i="26"/>
  <c r="CJ94" i="26"/>
  <c r="CF94" i="26"/>
  <c r="CB94" i="26"/>
  <c r="BX94" i="26"/>
  <c r="BT94" i="26"/>
  <c r="BP94" i="26"/>
  <c r="BL94" i="26"/>
  <c r="BH94" i="26"/>
  <c r="BD94" i="26"/>
  <c r="AZ94" i="26"/>
  <c r="AV94" i="26"/>
  <c r="AR94" i="26"/>
  <c r="AN94" i="26"/>
  <c r="AJ94" i="26"/>
  <c r="AF94" i="26"/>
  <c r="AB94" i="26"/>
  <c r="X94" i="26"/>
  <c r="T94" i="26"/>
  <c r="P94" i="26"/>
  <c r="H94" i="26"/>
  <c r="D94" i="26"/>
  <c r="JD93" i="26"/>
  <c r="IZ93" i="26"/>
  <c r="IR93" i="26"/>
  <c r="IJ93" i="26"/>
  <c r="IB93" i="26"/>
  <c r="HX93" i="26"/>
  <c r="HT93" i="26"/>
  <c r="HP93" i="26"/>
  <c r="HL93" i="26"/>
  <c r="HH93" i="26"/>
  <c r="HD93" i="26"/>
  <c r="GZ93" i="26"/>
  <c r="GV93" i="26"/>
  <c r="GR93" i="26"/>
  <c r="GN93" i="26"/>
  <c r="GJ93" i="26"/>
  <c r="GF93" i="26"/>
  <c r="GB93" i="26"/>
  <c r="FX93" i="26"/>
  <c r="FT93" i="26"/>
  <c r="FP93" i="26"/>
  <c r="FL93" i="26"/>
  <c r="FH93" i="26"/>
  <c r="FD93" i="26"/>
  <c r="EZ93" i="26"/>
  <c r="EV93" i="26"/>
  <c r="ER93" i="26"/>
  <c r="EN93" i="26"/>
  <c r="EJ93" i="26"/>
  <c r="EF93" i="26"/>
  <c r="EB93" i="26"/>
  <c r="DX93" i="26"/>
  <c r="DT93" i="26"/>
  <c r="DP93" i="26"/>
  <c r="DL93" i="26"/>
  <c r="DH93" i="26"/>
  <c r="DD93" i="26"/>
  <c r="CZ93" i="26"/>
  <c r="CV93" i="26"/>
  <c r="CR93" i="26"/>
  <c r="CN93" i="26"/>
  <c r="CJ93" i="26"/>
  <c r="CF93" i="26"/>
  <c r="CB93" i="26"/>
  <c r="BX93" i="26"/>
  <c r="BT93" i="26"/>
  <c r="BP93" i="26"/>
  <c r="BL93" i="26"/>
  <c r="BH93" i="26"/>
  <c r="BD93" i="26"/>
  <c r="AZ93" i="26"/>
  <c r="AV93" i="26"/>
  <c r="AR93" i="26"/>
  <c r="AN93" i="26"/>
  <c r="AJ93" i="26"/>
  <c r="AF93" i="26"/>
  <c r="AB93" i="26"/>
  <c r="X93" i="26"/>
  <c r="T93" i="26"/>
  <c r="P93" i="26"/>
  <c r="H93" i="26"/>
  <c r="D93" i="26"/>
  <c r="JD92" i="26"/>
  <c r="IZ92" i="26"/>
  <c r="IR92" i="26"/>
  <c r="IJ92" i="26"/>
  <c r="IB92" i="26"/>
  <c r="HX92" i="26"/>
  <c r="HT92" i="26"/>
  <c r="HP92" i="26"/>
  <c r="HL92" i="26"/>
  <c r="HH92" i="26"/>
  <c r="HD92" i="26"/>
  <c r="GZ92" i="26"/>
  <c r="GV92" i="26"/>
  <c r="GR92" i="26"/>
  <c r="GN92" i="26"/>
  <c r="GJ92" i="26"/>
  <c r="GF92" i="26"/>
  <c r="GB92" i="26"/>
  <c r="FX92" i="26"/>
  <c r="FT92" i="26"/>
  <c r="FP92" i="26"/>
  <c r="FL92" i="26"/>
  <c r="FH92" i="26"/>
  <c r="FD92" i="26"/>
  <c r="EZ92" i="26"/>
  <c r="EV92" i="26"/>
  <c r="ER92" i="26"/>
  <c r="EN92" i="26"/>
  <c r="EJ92" i="26"/>
  <c r="EF92" i="26"/>
  <c r="EB92" i="26"/>
  <c r="DX92" i="26"/>
  <c r="DT92" i="26"/>
  <c r="DP92" i="26"/>
  <c r="DL92" i="26"/>
  <c r="DH92" i="26"/>
  <c r="DD92" i="26"/>
  <c r="CZ92" i="26"/>
  <c r="CV92" i="26"/>
  <c r="CR92" i="26"/>
  <c r="CN92" i="26"/>
  <c r="CJ92" i="26"/>
  <c r="CF92" i="26"/>
  <c r="CB92" i="26"/>
  <c r="BX92" i="26"/>
  <c r="BT92" i="26"/>
  <c r="BP92" i="26"/>
  <c r="BL92" i="26"/>
  <c r="BH92" i="26"/>
  <c r="BD92" i="26"/>
  <c r="AZ92" i="26"/>
  <c r="AV92" i="26"/>
  <c r="AR92" i="26"/>
  <c r="AN92" i="26"/>
  <c r="AJ92" i="26"/>
  <c r="AF92" i="26"/>
  <c r="AB92" i="26"/>
  <c r="X92" i="26"/>
  <c r="T92" i="26"/>
  <c r="P92" i="26"/>
  <c r="H92" i="26"/>
  <c r="D92" i="26"/>
  <c r="JD91" i="26"/>
  <c r="IZ91" i="26"/>
  <c r="IR91" i="26"/>
  <c r="IJ91" i="26"/>
  <c r="IB91" i="26"/>
  <c r="HX91" i="26"/>
  <c r="HT91" i="26"/>
  <c r="HP91" i="26"/>
  <c r="HL91" i="26"/>
  <c r="HH91" i="26"/>
  <c r="HD91" i="26"/>
  <c r="GZ91" i="26"/>
  <c r="GV91" i="26"/>
  <c r="GR91" i="26"/>
  <c r="GN91" i="26"/>
  <c r="GJ91" i="26"/>
  <c r="GF91" i="26"/>
  <c r="GB91" i="26"/>
  <c r="FX91" i="26"/>
  <c r="FT91" i="26"/>
  <c r="FP91" i="26"/>
  <c r="FL91" i="26"/>
  <c r="FH91" i="26"/>
  <c r="FD91" i="26"/>
  <c r="EZ91" i="26"/>
  <c r="EV91" i="26"/>
  <c r="ER91" i="26"/>
  <c r="EN91" i="26"/>
  <c r="EJ91" i="26"/>
  <c r="EF91" i="26"/>
  <c r="EB91" i="26"/>
  <c r="DX91" i="26"/>
  <c r="DT91" i="26"/>
  <c r="DP91" i="26"/>
  <c r="DL91" i="26"/>
  <c r="DH91" i="26"/>
  <c r="DD91" i="26"/>
  <c r="CZ91" i="26"/>
  <c r="CV91" i="26"/>
  <c r="CR91" i="26"/>
  <c r="CN91" i="26"/>
  <c r="CJ91" i="26"/>
  <c r="CF91" i="26"/>
  <c r="CB91" i="26"/>
  <c r="BX91" i="26"/>
  <c r="BT91" i="26"/>
  <c r="BP91" i="26"/>
  <c r="BL91" i="26"/>
  <c r="BH91" i="26"/>
  <c r="BD91" i="26"/>
  <c r="AZ91" i="26"/>
  <c r="AV91" i="26"/>
  <c r="AR91" i="26"/>
  <c r="AN91" i="26"/>
  <c r="AJ91" i="26"/>
  <c r="AF91" i="26"/>
  <c r="AB91" i="26"/>
  <c r="X91" i="26"/>
  <c r="T91" i="26"/>
  <c r="P91" i="26"/>
  <c r="H91" i="26"/>
  <c r="D91" i="26"/>
  <c r="JD90" i="26"/>
  <c r="IZ90" i="26"/>
  <c r="IR90" i="26"/>
  <c r="IJ90" i="26"/>
  <c r="IB90" i="26"/>
  <c r="HX90" i="26"/>
  <c r="HT90" i="26"/>
  <c r="HP90" i="26"/>
  <c r="HL90" i="26"/>
  <c r="HH90" i="26"/>
  <c r="HD90" i="26"/>
  <c r="GZ90" i="26"/>
  <c r="GV90" i="26"/>
  <c r="GR90" i="26"/>
  <c r="GN90" i="26"/>
  <c r="GJ90" i="26"/>
  <c r="GF90" i="26"/>
  <c r="GB90" i="26"/>
  <c r="FX90" i="26"/>
  <c r="FT90" i="26"/>
  <c r="FP90" i="26"/>
  <c r="FL90" i="26"/>
  <c r="FH90" i="26"/>
  <c r="FD90" i="26"/>
  <c r="EZ90" i="26"/>
  <c r="EV90" i="26"/>
  <c r="ER90" i="26"/>
  <c r="EN90" i="26"/>
  <c r="EJ90" i="26"/>
  <c r="EF90" i="26"/>
  <c r="EB90" i="26"/>
  <c r="DX90" i="26"/>
  <c r="DT90" i="26"/>
  <c r="DP90" i="26"/>
  <c r="DL90" i="26"/>
  <c r="DH90" i="26"/>
  <c r="DD90" i="26"/>
  <c r="CZ90" i="26"/>
  <c r="CV90" i="26"/>
  <c r="CR90" i="26"/>
  <c r="CN90" i="26"/>
  <c r="CJ90" i="26"/>
  <c r="CF90" i="26"/>
  <c r="CB90" i="26"/>
  <c r="BX90" i="26"/>
  <c r="BT90" i="26"/>
  <c r="BP90" i="26"/>
  <c r="BL90" i="26"/>
  <c r="BH90" i="26"/>
  <c r="BD90" i="26"/>
  <c r="AZ90" i="26"/>
  <c r="AV90" i="26"/>
  <c r="AR90" i="26"/>
  <c r="AN90" i="26"/>
  <c r="AJ90" i="26"/>
  <c r="AF90" i="26"/>
  <c r="AB90" i="26"/>
  <c r="X90" i="26"/>
  <c r="T90" i="26"/>
  <c r="P90" i="26"/>
  <c r="H90" i="26"/>
  <c r="D90" i="26"/>
  <c r="JD89" i="26"/>
  <c r="IZ89" i="26"/>
  <c r="IR89" i="26"/>
  <c r="IJ89" i="26"/>
  <c r="IB89" i="26"/>
  <c r="HX89" i="26"/>
  <c r="HT89" i="26"/>
  <c r="HP89" i="26"/>
  <c r="HL89" i="26"/>
  <c r="HH89" i="26"/>
  <c r="HD89" i="26"/>
  <c r="GZ89" i="26"/>
  <c r="GV89" i="26"/>
  <c r="GR89" i="26"/>
  <c r="GN89" i="26"/>
  <c r="GJ89" i="26"/>
  <c r="GF89" i="26"/>
  <c r="GB89" i="26"/>
  <c r="FX89" i="26"/>
  <c r="FT89" i="26"/>
  <c r="FP89" i="26"/>
  <c r="FL89" i="26"/>
  <c r="FH89" i="26"/>
  <c r="FD89" i="26"/>
  <c r="EZ89" i="26"/>
  <c r="EV89" i="26"/>
  <c r="ER89" i="26"/>
  <c r="EN89" i="26"/>
  <c r="EJ89" i="26"/>
  <c r="EF89" i="26"/>
  <c r="EB89" i="26"/>
  <c r="DX89" i="26"/>
  <c r="DT89" i="26"/>
  <c r="DP89" i="26"/>
  <c r="DL89" i="26"/>
  <c r="DH89" i="26"/>
  <c r="DD89" i="26"/>
  <c r="CZ89" i="26"/>
  <c r="CV89" i="26"/>
  <c r="CR89" i="26"/>
  <c r="CN89" i="26"/>
  <c r="CJ89" i="26"/>
  <c r="CF89" i="26"/>
  <c r="CB89" i="26"/>
  <c r="BX89" i="26"/>
  <c r="BT89" i="26"/>
  <c r="BP89" i="26"/>
  <c r="BL89" i="26"/>
  <c r="BH89" i="26"/>
  <c r="BD89" i="26"/>
  <c r="AZ89" i="26"/>
  <c r="AV89" i="26"/>
  <c r="AR89" i="26"/>
  <c r="AN89" i="26"/>
  <c r="AJ89" i="26"/>
  <c r="AF89" i="26"/>
  <c r="AB89" i="26"/>
  <c r="X89" i="26"/>
  <c r="T89" i="26"/>
  <c r="P89" i="26"/>
  <c r="H89" i="26"/>
  <c r="D89" i="26"/>
  <c r="JD88" i="26"/>
  <c r="IZ88" i="26"/>
  <c r="IR88" i="26"/>
  <c r="IJ88" i="26"/>
  <c r="IB88" i="26"/>
  <c r="HX88" i="26"/>
  <c r="HT88" i="26"/>
  <c r="HP88" i="26"/>
  <c r="HL88" i="26"/>
  <c r="HH88" i="26"/>
  <c r="HD88" i="26"/>
  <c r="GZ88" i="26"/>
  <c r="GV88" i="26"/>
  <c r="GR88" i="26"/>
  <c r="GN88" i="26"/>
  <c r="GJ88" i="26"/>
  <c r="GF88" i="26"/>
  <c r="GB88" i="26"/>
  <c r="FX88" i="26"/>
  <c r="FT88" i="26"/>
  <c r="FP88" i="26"/>
  <c r="FL88" i="26"/>
  <c r="FH88" i="26"/>
  <c r="FD88" i="26"/>
  <c r="EZ88" i="26"/>
  <c r="EV88" i="26"/>
  <c r="ER88" i="26"/>
  <c r="EN88" i="26"/>
  <c r="EJ88" i="26"/>
  <c r="EF88" i="26"/>
  <c r="EB88" i="26"/>
  <c r="DX88" i="26"/>
  <c r="DT88" i="26"/>
  <c r="DP88" i="26"/>
  <c r="DL88" i="26"/>
  <c r="DH88" i="26"/>
  <c r="DD88" i="26"/>
  <c r="CZ88" i="26"/>
  <c r="CV88" i="26"/>
  <c r="CR88" i="26"/>
  <c r="CN88" i="26"/>
  <c r="CJ88" i="26"/>
  <c r="CF88" i="26"/>
  <c r="CB88" i="26"/>
  <c r="BX88" i="26"/>
  <c r="BT88" i="26"/>
  <c r="BP88" i="26"/>
  <c r="BL88" i="26"/>
  <c r="BH88" i="26"/>
  <c r="BD88" i="26"/>
  <c r="AZ88" i="26"/>
  <c r="AV88" i="26"/>
  <c r="AR88" i="26"/>
  <c r="AN88" i="26"/>
  <c r="AJ88" i="26"/>
  <c r="AF88" i="26"/>
  <c r="AB88" i="26"/>
  <c r="X88" i="26"/>
  <c r="T88" i="26"/>
  <c r="P88" i="26"/>
  <c r="H88" i="26"/>
  <c r="D88" i="26"/>
  <c r="JD87" i="26"/>
  <c r="IZ87" i="26"/>
  <c r="IR87" i="26"/>
  <c r="IJ87" i="26"/>
  <c r="IB87" i="26"/>
  <c r="HX87" i="26"/>
  <c r="HT87" i="26"/>
  <c r="HP87" i="26"/>
  <c r="HL87" i="26"/>
  <c r="HH87" i="26"/>
  <c r="HD87" i="26"/>
  <c r="GZ87" i="26"/>
  <c r="GV87" i="26"/>
  <c r="GR87" i="26"/>
  <c r="GN87" i="26"/>
  <c r="GJ87" i="26"/>
  <c r="GF87" i="26"/>
  <c r="GB87" i="26"/>
  <c r="FX87" i="26"/>
  <c r="FT87" i="26"/>
  <c r="FP87" i="26"/>
  <c r="FL87" i="26"/>
  <c r="FH87" i="26"/>
  <c r="FD87" i="26"/>
  <c r="EZ87" i="26"/>
  <c r="EV87" i="26"/>
  <c r="ER87" i="26"/>
  <c r="EN87" i="26"/>
  <c r="EJ87" i="26"/>
  <c r="EF87" i="26"/>
  <c r="EB87" i="26"/>
  <c r="DX87" i="26"/>
  <c r="DT87" i="26"/>
  <c r="DP87" i="26"/>
  <c r="DL87" i="26"/>
  <c r="DH87" i="26"/>
  <c r="DD87" i="26"/>
  <c r="CZ87" i="26"/>
  <c r="CV87" i="26"/>
  <c r="CR87" i="26"/>
  <c r="CN87" i="26"/>
  <c r="CJ87" i="26"/>
  <c r="CF87" i="26"/>
  <c r="CB87" i="26"/>
  <c r="BX87" i="26"/>
  <c r="BT87" i="26"/>
  <c r="BP87" i="26"/>
  <c r="BL87" i="26"/>
  <c r="BH87" i="26"/>
  <c r="BD87" i="26"/>
  <c r="AZ87" i="26"/>
  <c r="AV87" i="26"/>
  <c r="AR87" i="26"/>
  <c r="AN87" i="26"/>
  <c r="AJ87" i="26"/>
  <c r="AF87" i="26"/>
  <c r="AB87" i="26"/>
  <c r="X87" i="26"/>
  <c r="T87" i="26"/>
  <c r="P87" i="26"/>
  <c r="H87" i="26"/>
  <c r="D87" i="26"/>
  <c r="JD86" i="26"/>
  <c r="IZ86" i="26"/>
  <c r="IR86" i="26"/>
  <c r="IJ86" i="26"/>
  <c r="IB86" i="26"/>
  <c r="HX86" i="26"/>
  <c r="HT86" i="26"/>
  <c r="HP86" i="26"/>
  <c r="HL86" i="26"/>
  <c r="HH86" i="26"/>
  <c r="HD86" i="26"/>
  <c r="GZ86" i="26"/>
  <c r="GV86" i="26"/>
  <c r="GR86" i="26"/>
  <c r="GN86" i="26"/>
  <c r="GJ86" i="26"/>
  <c r="GF86" i="26"/>
  <c r="GB86" i="26"/>
  <c r="FX86" i="26"/>
  <c r="FT86" i="26"/>
  <c r="FP86" i="26"/>
  <c r="FL86" i="26"/>
  <c r="FH86" i="26"/>
  <c r="FD86" i="26"/>
  <c r="EZ86" i="26"/>
  <c r="EV86" i="26"/>
  <c r="ER86" i="26"/>
  <c r="EN86" i="26"/>
  <c r="EJ86" i="26"/>
  <c r="EF86" i="26"/>
  <c r="EB86" i="26"/>
  <c r="DX86" i="26"/>
  <c r="DT86" i="26"/>
  <c r="DP86" i="26"/>
  <c r="DL86" i="26"/>
  <c r="DH86" i="26"/>
  <c r="DD86" i="26"/>
  <c r="CZ86" i="26"/>
  <c r="CV86" i="26"/>
  <c r="CR86" i="26"/>
  <c r="CN86" i="26"/>
  <c r="CJ86" i="26"/>
  <c r="CF86" i="26"/>
  <c r="CB86" i="26"/>
  <c r="BX86" i="26"/>
  <c r="BT86" i="26"/>
  <c r="BP86" i="26"/>
  <c r="BL86" i="26"/>
  <c r="BH86" i="26"/>
  <c r="BD86" i="26"/>
  <c r="AZ86" i="26"/>
  <c r="AV86" i="26"/>
  <c r="AR86" i="26"/>
  <c r="AN86" i="26"/>
  <c r="AJ86" i="26"/>
  <c r="AF86" i="26"/>
  <c r="AB86" i="26"/>
  <c r="X86" i="26"/>
  <c r="T86" i="26"/>
  <c r="P86" i="26"/>
  <c r="H86" i="26"/>
  <c r="D86" i="26"/>
  <c r="JD85" i="26"/>
  <c r="IZ85" i="26"/>
  <c r="IR85" i="26"/>
  <c r="IJ85" i="26"/>
  <c r="IB85" i="26"/>
  <c r="HX85" i="26"/>
  <c r="HT85" i="26"/>
  <c r="HP85" i="26"/>
  <c r="HL85" i="26"/>
  <c r="HH85" i="26"/>
  <c r="HD85" i="26"/>
  <c r="GZ85" i="26"/>
  <c r="GV85" i="26"/>
  <c r="GR85" i="26"/>
  <c r="GN85" i="26"/>
  <c r="GJ85" i="26"/>
  <c r="GF85" i="26"/>
  <c r="GB85" i="26"/>
  <c r="FX85" i="26"/>
  <c r="FT85" i="26"/>
  <c r="FP85" i="26"/>
  <c r="FL85" i="26"/>
  <c r="FH85" i="26"/>
  <c r="FD85" i="26"/>
  <c r="EZ85" i="26"/>
  <c r="EV85" i="26"/>
  <c r="ER85" i="26"/>
  <c r="EN85" i="26"/>
  <c r="EJ85" i="26"/>
  <c r="EF85" i="26"/>
  <c r="EB85" i="26"/>
  <c r="DX85" i="26"/>
  <c r="DT85" i="26"/>
  <c r="DP85" i="26"/>
  <c r="DL85" i="26"/>
  <c r="DH85" i="26"/>
  <c r="DD85" i="26"/>
  <c r="CZ85" i="26"/>
  <c r="CV85" i="26"/>
  <c r="CR85" i="26"/>
  <c r="CN85" i="26"/>
  <c r="CJ85" i="26"/>
  <c r="CF85" i="26"/>
  <c r="CB85" i="26"/>
  <c r="BX85" i="26"/>
  <c r="BT85" i="26"/>
  <c r="BP85" i="26"/>
  <c r="BL85" i="26"/>
  <c r="BH85" i="26"/>
  <c r="BD85" i="26"/>
  <c r="AZ85" i="26"/>
  <c r="AV85" i="26"/>
  <c r="AR85" i="26"/>
  <c r="AN85" i="26"/>
  <c r="AJ85" i="26"/>
  <c r="AF85" i="26"/>
  <c r="AB85" i="26"/>
  <c r="X85" i="26"/>
  <c r="T85" i="26"/>
  <c r="P85" i="26"/>
  <c r="H85" i="26"/>
  <c r="D85" i="26"/>
  <c r="JD84" i="26"/>
  <c r="IZ84" i="26"/>
  <c r="IR84" i="26"/>
  <c r="IJ84" i="26"/>
  <c r="IB84" i="26"/>
  <c r="HX84" i="26"/>
  <c r="HT84" i="26"/>
  <c r="HP84" i="26"/>
  <c r="HL84" i="26"/>
  <c r="HH84" i="26"/>
  <c r="HD84" i="26"/>
  <c r="GZ84" i="26"/>
  <c r="GV84" i="26"/>
  <c r="GR84" i="26"/>
  <c r="GN84" i="26"/>
  <c r="GJ84" i="26"/>
  <c r="GF84" i="26"/>
  <c r="GB84" i="26"/>
  <c r="FX84" i="26"/>
  <c r="FT84" i="26"/>
  <c r="FP84" i="26"/>
  <c r="FL84" i="26"/>
  <c r="FH84" i="26"/>
  <c r="FD84" i="26"/>
  <c r="EZ84" i="26"/>
  <c r="EV84" i="26"/>
  <c r="ER84" i="26"/>
  <c r="EN84" i="26"/>
  <c r="EJ84" i="26"/>
  <c r="EF84" i="26"/>
  <c r="EB84" i="26"/>
  <c r="DX84" i="26"/>
  <c r="DT84" i="26"/>
  <c r="DP84" i="26"/>
  <c r="DL84" i="26"/>
  <c r="DH84" i="26"/>
  <c r="DD84" i="26"/>
  <c r="CZ84" i="26"/>
  <c r="CV84" i="26"/>
  <c r="CR84" i="26"/>
  <c r="CN84" i="26"/>
  <c r="CJ84" i="26"/>
  <c r="CF84" i="26"/>
  <c r="CB84" i="26"/>
  <c r="BX84" i="26"/>
  <c r="BT84" i="26"/>
  <c r="BP84" i="26"/>
  <c r="BL84" i="26"/>
  <c r="BH84" i="26"/>
  <c r="BD84" i="26"/>
  <c r="AZ84" i="26"/>
  <c r="AV84" i="26"/>
  <c r="AR84" i="26"/>
  <c r="AN84" i="26"/>
  <c r="AJ84" i="26"/>
  <c r="AF84" i="26"/>
  <c r="AB84" i="26"/>
  <c r="X84" i="26"/>
  <c r="T84" i="26"/>
  <c r="P84" i="26"/>
  <c r="H84" i="26"/>
  <c r="D84" i="26"/>
  <c r="JD83" i="26"/>
  <c r="IZ83" i="26"/>
  <c r="IR83" i="26"/>
  <c r="IJ83" i="26"/>
  <c r="IB83" i="26"/>
  <c r="HX83" i="26"/>
  <c r="HT83" i="26"/>
  <c r="HP83" i="26"/>
  <c r="HL83" i="26"/>
  <c r="HH83" i="26"/>
  <c r="HD83" i="26"/>
  <c r="GZ83" i="26"/>
  <c r="GV83" i="26"/>
  <c r="GR83" i="26"/>
  <c r="GN83" i="26"/>
  <c r="GJ83" i="26"/>
  <c r="GF83" i="26"/>
  <c r="GB83" i="26"/>
  <c r="FX83" i="26"/>
  <c r="FT83" i="26"/>
  <c r="FP83" i="26"/>
  <c r="FL83" i="26"/>
  <c r="FH83" i="26"/>
  <c r="FD83" i="26"/>
  <c r="EZ83" i="26"/>
  <c r="EV83" i="26"/>
  <c r="ER83" i="26"/>
  <c r="EN83" i="26"/>
  <c r="EJ83" i="26"/>
  <c r="EF83" i="26"/>
  <c r="EB83" i="26"/>
  <c r="DX83" i="26"/>
  <c r="DT83" i="26"/>
  <c r="DP83" i="26"/>
  <c r="DL83" i="26"/>
  <c r="DH83" i="26"/>
  <c r="DD83" i="26"/>
  <c r="CZ83" i="26"/>
  <c r="CV83" i="26"/>
  <c r="CR83" i="26"/>
  <c r="CN83" i="26"/>
  <c r="CJ83" i="26"/>
  <c r="CF83" i="26"/>
  <c r="CB83" i="26"/>
  <c r="BX83" i="26"/>
  <c r="BT83" i="26"/>
  <c r="BP83" i="26"/>
  <c r="BL83" i="26"/>
  <c r="BH83" i="26"/>
  <c r="BD83" i="26"/>
  <c r="AZ83" i="26"/>
  <c r="AV83" i="26"/>
  <c r="AR83" i="26"/>
  <c r="AN83" i="26"/>
  <c r="AJ83" i="26"/>
  <c r="AF83" i="26"/>
  <c r="AB83" i="26"/>
  <c r="X83" i="26"/>
  <c r="T83" i="26"/>
  <c r="P83" i="26"/>
  <c r="H83" i="26"/>
  <c r="D83" i="26"/>
  <c r="JD82" i="26"/>
  <c r="IZ82" i="26"/>
  <c r="IR82" i="26"/>
  <c r="IJ82" i="26"/>
  <c r="IB82" i="26"/>
  <c r="HX82" i="26"/>
  <c r="HT82" i="26"/>
  <c r="HP82" i="26"/>
  <c r="HL82" i="26"/>
  <c r="HH82" i="26"/>
  <c r="HD82" i="26"/>
  <c r="GZ82" i="26"/>
  <c r="GV82" i="26"/>
  <c r="GR82" i="26"/>
  <c r="GN82" i="26"/>
  <c r="GJ82" i="26"/>
  <c r="GF82" i="26"/>
  <c r="GB82" i="26"/>
  <c r="FX82" i="26"/>
  <c r="FT82" i="26"/>
  <c r="FP82" i="26"/>
  <c r="FL82" i="26"/>
  <c r="FH82" i="26"/>
  <c r="FD82" i="26"/>
  <c r="EZ82" i="26"/>
  <c r="EV82" i="26"/>
  <c r="ER82" i="26"/>
  <c r="EN82" i="26"/>
  <c r="EJ82" i="26"/>
  <c r="EF82" i="26"/>
  <c r="EB82" i="26"/>
  <c r="DX82" i="26"/>
  <c r="DT82" i="26"/>
  <c r="DP82" i="26"/>
  <c r="DL82" i="26"/>
  <c r="DH82" i="26"/>
  <c r="DD82" i="26"/>
  <c r="CZ82" i="26"/>
  <c r="CV82" i="26"/>
  <c r="CR82" i="26"/>
  <c r="CN82" i="26"/>
  <c r="CJ82" i="26"/>
  <c r="CF82" i="26"/>
  <c r="CB82" i="26"/>
  <c r="BX82" i="26"/>
  <c r="BT82" i="26"/>
  <c r="BP82" i="26"/>
  <c r="BL82" i="26"/>
  <c r="BH82" i="26"/>
  <c r="BD82" i="26"/>
  <c r="AZ82" i="26"/>
  <c r="AV82" i="26"/>
  <c r="AR82" i="26"/>
  <c r="AN82" i="26"/>
  <c r="AJ82" i="26"/>
  <c r="AF82" i="26"/>
  <c r="AB82" i="26"/>
  <c r="X82" i="26"/>
  <c r="T82" i="26"/>
  <c r="P82" i="26"/>
  <c r="H82" i="26"/>
  <c r="D82" i="26"/>
  <c r="JD81" i="26"/>
  <c r="IZ81" i="26"/>
  <c r="IR81" i="26"/>
  <c r="IJ81" i="26"/>
  <c r="IB81" i="26"/>
  <c r="HX81" i="26"/>
  <c r="HT81" i="26"/>
  <c r="HP81" i="26"/>
  <c r="HL81" i="26"/>
  <c r="HH81" i="26"/>
  <c r="HD81" i="26"/>
  <c r="GZ81" i="26"/>
  <c r="GV81" i="26"/>
  <c r="GR81" i="26"/>
  <c r="GN81" i="26"/>
  <c r="GJ81" i="26"/>
  <c r="GF81" i="26"/>
  <c r="GB81" i="26"/>
  <c r="FX81" i="26"/>
  <c r="FT81" i="26"/>
  <c r="FP81" i="26"/>
  <c r="FL81" i="26"/>
  <c r="FH81" i="26"/>
  <c r="FD81" i="26"/>
  <c r="EZ81" i="26"/>
  <c r="EV81" i="26"/>
  <c r="ER81" i="26"/>
  <c r="EN81" i="26"/>
  <c r="EJ81" i="26"/>
  <c r="EF81" i="26"/>
  <c r="EB81" i="26"/>
  <c r="DX81" i="26"/>
  <c r="DT81" i="26"/>
  <c r="DP81" i="26"/>
  <c r="DL81" i="26"/>
  <c r="DH81" i="26"/>
  <c r="DD81" i="26"/>
  <c r="CZ81" i="26"/>
  <c r="CV81" i="26"/>
  <c r="CR81" i="26"/>
  <c r="CN81" i="26"/>
  <c r="CJ81" i="26"/>
  <c r="CF81" i="26"/>
  <c r="CB81" i="26"/>
  <c r="BX81" i="26"/>
  <c r="BT81" i="26"/>
  <c r="BP81" i="26"/>
  <c r="BL81" i="26"/>
  <c r="BH81" i="26"/>
  <c r="BD81" i="26"/>
  <c r="AZ81" i="26"/>
  <c r="AV81" i="26"/>
  <c r="AR81" i="26"/>
  <c r="AN81" i="26"/>
  <c r="AJ81" i="26"/>
  <c r="AF81" i="26"/>
  <c r="AB81" i="26"/>
  <c r="X81" i="26"/>
  <c r="T81" i="26"/>
  <c r="P81" i="26"/>
  <c r="H81" i="26"/>
  <c r="D81" i="26"/>
  <c r="JD80" i="26"/>
  <c r="IZ80" i="26"/>
  <c r="IR80" i="26"/>
  <c r="IJ80" i="26"/>
  <c r="IB80" i="26"/>
  <c r="HX80" i="26"/>
  <c r="HT80" i="26"/>
  <c r="HP80" i="26"/>
  <c r="HL80" i="26"/>
  <c r="HH80" i="26"/>
  <c r="HD80" i="26"/>
  <c r="GZ80" i="26"/>
  <c r="GV80" i="26"/>
  <c r="GR80" i="26"/>
  <c r="GN80" i="26"/>
  <c r="GJ80" i="26"/>
  <c r="GF80" i="26"/>
  <c r="GB80" i="26"/>
  <c r="FX80" i="26"/>
  <c r="FT80" i="26"/>
  <c r="FP80" i="26"/>
  <c r="FL80" i="26"/>
  <c r="FH80" i="26"/>
  <c r="FD80" i="26"/>
  <c r="EZ80" i="26"/>
  <c r="EV80" i="26"/>
  <c r="ER80" i="26"/>
  <c r="EN80" i="26"/>
  <c r="EJ80" i="26"/>
  <c r="EF80" i="26"/>
  <c r="EB80" i="26"/>
  <c r="DX80" i="26"/>
  <c r="DT80" i="26"/>
  <c r="DP80" i="26"/>
  <c r="DL80" i="26"/>
  <c r="DH80" i="26"/>
  <c r="DD80" i="26"/>
  <c r="CZ80" i="26"/>
  <c r="CV80" i="26"/>
  <c r="CR80" i="26"/>
  <c r="CN80" i="26"/>
  <c r="CJ80" i="26"/>
  <c r="CF80" i="26"/>
  <c r="CB80" i="26"/>
  <c r="BX80" i="26"/>
  <c r="BT80" i="26"/>
  <c r="BP80" i="26"/>
  <c r="BL80" i="26"/>
  <c r="BH80" i="26"/>
  <c r="BD80" i="26"/>
  <c r="AZ80" i="26"/>
  <c r="AV80" i="26"/>
  <c r="AR80" i="26"/>
  <c r="AN80" i="26"/>
  <c r="AJ80" i="26"/>
  <c r="AF80" i="26"/>
  <c r="AB80" i="26"/>
  <c r="X80" i="26"/>
  <c r="T80" i="26"/>
  <c r="P80" i="26"/>
  <c r="H80" i="26"/>
  <c r="D80" i="26"/>
  <c r="JD79" i="26"/>
  <c r="IZ79" i="26"/>
  <c r="IR79" i="26"/>
  <c r="IJ79" i="26"/>
  <c r="IB79" i="26"/>
  <c r="HX79" i="26"/>
  <c r="HT79" i="26"/>
  <c r="HP79" i="26"/>
  <c r="HL79" i="26"/>
  <c r="HH79" i="26"/>
  <c r="HD79" i="26"/>
  <c r="GZ79" i="26"/>
  <c r="GV79" i="26"/>
  <c r="GR79" i="26"/>
  <c r="GN79" i="26"/>
  <c r="GJ79" i="26"/>
  <c r="GF79" i="26"/>
  <c r="GB79" i="26"/>
  <c r="FX79" i="26"/>
  <c r="FT79" i="26"/>
  <c r="FP79" i="26"/>
  <c r="FL79" i="26"/>
  <c r="FH79" i="26"/>
  <c r="FD79" i="26"/>
  <c r="EZ79" i="26"/>
  <c r="EV79" i="26"/>
  <c r="ER79" i="26"/>
  <c r="EN79" i="26"/>
  <c r="EJ79" i="26"/>
  <c r="EF79" i="26"/>
  <c r="EB79" i="26"/>
  <c r="DX79" i="26"/>
  <c r="DT79" i="26"/>
  <c r="DP79" i="26"/>
  <c r="DL79" i="26"/>
  <c r="DH79" i="26"/>
  <c r="DD79" i="26"/>
  <c r="CZ79" i="26"/>
  <c r="CV79" i="26"/>
  <c r="CR79" i="26"/>
  <c r="CN79" i="26"/>
  <c r="CJ79" i="26"/>
  <c r="CF79" i="26"/>
  <c r="CB79" i="26"/>
  <c r="BX79" i="26"/>
  <c r="BT79" i="26"/>
  <c r="BP79" i="26"/>
  <c r="BL79" i="26"/>
  <c r="BH79" i="26"/>
  <c r="BD79" i="26"/>
  <c r="AZ79" i="26"/>
  <c r="AV79" i="26"/>
  <c r="AR79" i="26"/>
  <c r="AN79" i="26"/>
  <c r="AJ79" i="26"/>
  <c r="AF79" i="26"/>
  <c r="AB79" i="26"/>
  <c r="X79" i="26"/>
  <c r="T79" i="26"/>
  <c r="P79" i="26"/>
  <c r="H79" i="26"/>
  <c r="D79" i="26"/>
  <c r="JD78" i="26"/>
  <c r="IZ78" i="26"/>
  <c r="IR78" i="26"/>
  <c r="IJ78" i="26"/>
  <c r="IB78" i="26"/>
  <c r="HX78" i="26"/>
  <c r="HT78" i="26"/>
  <c r="HP78" i="26"/>
  <c r="HL78" i="26"/>
  <c r="HH78" i="26"/>
  <c r="HD78" i="26"/>
  <c r="GZ78" i="26"/>
  <c r="GV78" i="26"/>
  <c r="GR78" i="26"/>
  <c r="GN78" i="26"/>
  <c r="GJ78" i="26"/>
  <c r="GF78" i="26"/>
  <c r="GB78" i="26"/>
  <c r="FX78" i="26"/>
  <c r="FT78" i="26"/>
  <c r="FP78" i="26"/>
  <c r="FL78" i="26"/>
  <c r="FH78" i="26"/>
  <c r="FD78" i="26"/>
  <c r="EZ78" i="26"/>
  <c r="EV78" i="26"/>
  <c r="ER78" i="26"/>
  <c r="EN78" i="26"/>
  <c r="EJ78" i="26"/>
  <c r="EF78" i="26"/>
  <c r="EB78" i="26"/>
  <c r="DX78" i="26"/>
  <c r="DT78" i="26"/>
  <c r="DP78" i="26"/>
  <c r="DL78" i="26"/>
  <c r="DH78" i="26"/>
  <c r="DD78" i="26"/>
  <c r="CZ78" i="26"/>
  <c r="CV78" i="26"/>
  <c r="CR78" i="26"/>
  <c r="CN78" i="26"/>
  <c r="CJ78" i="26"/>
  <c r="CF78" i="26"/>
  <c r="CB78" i="26"/>
  <c r="BX78" i="26"/>
  <c r="BT78" i="26"/>
  <c r="BP78" i="26"/>
  <c r="BL78" i="26"/>
  <c r="BH78" i="26"/>
  <c r="BD78" i="26"/>
  <c r="AZ78" i="26"/>
  <c r="AV78" i="26"/>
  <c r="AR78" i="26"/>
  <c r="AN78" i="26"/>
  <c r="AJ78" i="26"/>
  <c r="AF78" i="26"/>
  <c r="AB78" i="26"/>
  <c r="X78" i="26"/>
  <c r="T78" i="26"/>
  <c r="P78" i="26"/>
  <c r="H78" i="26"/>
  <c r="D78" i="26"/>
  <c r="JD77" i="26"/>
  <c r="IZ77" i="26"/>
  <c r="IR77" i="26"/>
  <c r="IJ77" i="26"/>
  <c r="IB77" i="26"/>
  <c r="HX77" i="26"/>
  <c r="HT77" i="26"/>
  <c r="HP77" i="26"/>
  <c r="HL77" i="26"/>
  <c r="HH77" i="26"/>
  <c r="HD77" i="26"/>
  <c r="GZ77" i="26"/>
  <c r="GV77" i="26"/>
  <c r="GR77" i="26"/>
  <c r="GN77" i="26"/>
  <c r="GJ77" i="26"/>
  <c r="GF77" i="26"/>
  <c r="GB77" i="26"/>
  <c r="FX77" i="26"/>
  <c r="FT77" i="26"/>
  <c r="FP77" i="26"/>
  <c r="FL77" i="26"/>
  <c r="FH77" i="26"/>
  <c r="FD77" i="26"/>
  <c r="EZ77" i="26"/>
  <c r="EV77" i="26"/>
  <c r="ER77" i="26"/>
  <c r="EN77" i="26"/>
  <c r="EJ77" i="26"/>
  <c r="EF77" i="26"/>
  <c r="EB77" i="26"/>
  <c r="DX77" i="26"/>
  <c r="DT77" i="26"/>
  <c r="DP77" i="26"/>
  <c r="DL77" i="26"/>
  <c r="DH77" i="26"/>
  <c r="DD77" i="26"/>
  <c r="CZ77" i="26"/>
  <c r="CV77" i="26"/>
  <c r="CR77" i="26"/>
  <c r="CN77" i="26"/>
  <c r="CJ77" i="26"/>
  <c r="CF77" i="26"/>
  <c r="CB77" i="26"/>
  <c r="BX77" i="26"/>
  <c r="BT77" i="26"/>
  <c r="BP77" i="26"/>
  <c r="BL77" i="26"/>
  <c r="BH77" i="26"/>
  <c r="BD77" i="26"/>
  <c r="AZ77" i="26"/>
  <c r="AV77" i="26"/>
  <c r="AR77" i="26"/>
  <c r="AN77" i="26"/>
  <c r="AJ77" i="26"/>
  <c r="AF77" i="26"/>
  <c r="AB77" i="26"/>
  <c r="X77" i="26"/>
  <c r="T77" i="26"/>
  <c r="P77" i="26"/>
  <c r="H77" i="26"/>
  <c r="D77" i="26"/>
  <c r="JD76" i="26"/>
  <c r="IZ76" i="26"/>
  <c r="IR76" i="26"/>
  <c r="IJ76" i="26"/>
  <c r="IB76" i="26"/>
  <c r="HX76" i="26"/>
  <c r="HT76" i="26"/>
  <c r="HP76" i="26"/>
  <c r="HL76" i="26"/>
  <c r="HH76" i="26"/>
  <c r="HD76" i="26"/>
  <c r="GZ76" i="26"/>
  <c r="GV76" i="26"/>
  <c r="GR76" i="26"/>
  <c r="GN76" i="26"/>
  <c r="GJ76" i="26"/>
  <c r="GF76" i="26"/>
  <c r="GB76" i="26"/>
  <c r="FX76" i="26"/>
  <c r="FT76" i="26"/>
  <c r="FP76" i="26"/>
  <c r="FL76" i="26"/>
  <c r="FH76" i="26"/>
  <c r="FD76" i="26"/>
  <c r="EZ76" i="26"/>
  <c r="EV76" i="26"/>
  <c r="ER76" i="26"/>
  <c r="EN76" i="26"/>
  <c r="EJ76" i="26"/>
  <c r="EF76" i="26"/>
  <c r="EB76" i="26"/>
  <c r="DX76" i="26"/>
  <c r="DT76" i="26"/>
  <c r="DP76" i="26"/>
  <c r="DL76" i="26"/>
  <c r="DH76" i="26"/>
  <c r="DD76" i="26"/>
  <c r="CZ76" i="26"/>
  <c r="CV76" i="26"/>
  <c r="CR76" i="26"/>
  <c r="CN76" i="26"/>
  <c r="CJ76" i="26"/>
  <c r="CF76" i="26"/>
  <c r="CB76" i="26"/>
  <c r="BX76" i="26"/>
  <c r="BT76" i="26"/>
  <c r="BP76" i="26"/>
  <c r="BL76" i="26"/>
  <c r="BH76" i="26"/>
  <c r="BD76" i="26"/>
  <c r="AZ76" i="26"/>
  <c r="AV76" i="26"/>
  <c r="AR76" i="26"/>
  <c r="AN76" i="26"/>
  <c r="AJ76" i="26"/>
  <c r="AF76" i="26"/>
  <c r="AB76" i="26"/>
  <c r="X76" i="26"/>
  <c r="T76" i="26"/>
  <c r="P76" i="26"/>
  <c r="H76" i="26"/>
  <c r="D76" i="26"/>
  <c r="JD75" i="26"/>
  <c r="IZ75" i="26"/>
  <c r="IR75" i="26"/>
  <c r="IJ75" i="26"/>
  <c r="IB75" i="26"/>
  <c r="HX75" i="26"/>
  <c r="HT75" i="26"/>
  <c r="HP75" i="26"/>
  <c r="HL75" i="26"/>
  <c r="HH75" i="26"/>
  <c r="HD75" i="26"/>
  <c r="GZ75" i="26"/>
  <c r="GV75" i="26"/>
  <c r="GR75" i="26"/>
  <c r="GN75" i="26"/>
  <c r="GJ75" i="26"/>
  <c r="GF75" i="26"/>
  <c r="GB75" i="26"/>
  <c r="FX75" i="26"/>
  <c r="FT75" i="26"/>
  <c r="FP75" i="26"/>
  <c r="FL75" i="26"/>
  <c r="FH75" i="26"/>
  <c r="FD75" i="26"/>
  <c r="EZ75" i="26"/>
  <c r="EV75" i="26"/>
  <c r="ER75" i="26"/>
  <c r="EN75" i="26"/>
  <c r="EJ75" i="26"/>
  <c r="EF75" i="26"/>
  <c r="EB75" i="26"/>
  <c r="DX75" i="26"/>
  <c r="DT75" i="26"/>
  <c r="DP75" i="26"/>
  <c r="DL75" i="26"/>
  <c r="DH75" i="26"/>
  <c r="DD75" i="26"/>
  <c r="CZ75" i="26"/>
  <c r="CV75" i="26"/>
  <c r="CR75" i="26"/>
  <c r="CN75" i="26"/>
  <c r="CJ75" i="26"/>
  <c r="CF75" i="26"/>
  <c r="CB75" i="26"/>
  <c r="BX75" i="26"/>
  <c r="BT75" i="26"/>
  <c r="BP75" i="26"/>
  <c r="BL75" i="26"/>
  <c r="BH75" i="26"/>
  <c r="BD75" i="26"/>
  <c r="AZ75" i="26"/>
  <c r="AV75" i="26"/>
  <c r="AR75" i="26"/>
  <c r="AN75" i="26"/>
  <c r="AJ75" i="26"/>
  <c r="AF75" i="26"/>
  <c r="AB75" i="26"/>
  <c r="X75" i="26"/>
  <c r="T75" i="26"/>
  <c r="P75" i="26"/>
  <c r="H75" i="26"/>
  <c r="D75" i="26"/>
  <c r="JD74" i="26"/>
  <c r="IZ74" i="26"/>
  <c r="IR74" i="26"/>
  <c r="IJ74" i="26"/>
  <c r="IB74" i="26"/>
  <c r="HX74" i="26"/>
  <c r="HT74" i="26"/>
  <c r="HP74" i="26"/>
  <c r="HL74" i="26"/>
  <c r="HH74" i="26"/>
  <c r="HD74" i="26"/>
  <c r="GZ74" i="26"/>
  <c r="GV74" i="26"/>
  <c r="GR74" i="26"/>
  <c r="GN74" i="26"/>
  <c r="GJ74" i="26"/>
  <c r="GF74" i="26"/>
  <c r="GB74" i="26"/>
  <c r="FX74" i="26"/>
  <c r="FT74" i="26"/>
  <c r="FP74" i="26"/>
  <c r="FL74" i="26"/>
  <c r="FH74" i="26"/>
  <c r="FD74" i="26"/>
  <c r="EZ74" i="26"/>
  <c r="EV74" i="26"/>
  <c r="ER74" i="26"/>
  <c r="EN74" i="26"/>
  <c r="EJ74" i="26"/>
  <c r="EF74" i="26"/>
  <c r="EB74" i="26"/>
  <c r="DX74" i="26"/>
  <c r="DT74" i="26"/>
  <c r="DP74" i="26"/>
  <c r="DL74" i="26"/>
  <c r="DH74" i="26"/>
  <c r="DD74" i="26"/>
  <c r="CZ74" i="26"/>
  <c r="CV74" i="26"/>
  <c r="CR74" i="26"/>
  <c r="CN74" i="26"/>
  <c r="CJ74" i="26"/>
  <c r="CF74" i="26"/>
  <c r="CB74" i="26"/>
  <c r="BX74" i="26"/>
  <c r="BT74" i="26"/>
  <c r="BP74" i="26"/>
  <c r="BL74" i="26"/>
  <c r="BH74" i="26"/>
  <c r="BD74" i="26"/>
  <c r="AZ74" i="26"/>
  <c r="AV74" i="26"/>
  <c r="AR74" i="26"/>
  <c r="AN74" i="26"/>
  <c r="AJ74" i="26"/>
  <c r="AF74" i="26"/>
  <c r="AB74" i="26"/>
  <c r="X74" i="26"/>
  <c r="T74" i="26"/>
  <c r="P74" i="26"/>
  <c r="H74" i="26"/>
  <c r="D74" i="26"/>
  <c r="JD73" i="26"/>
  <c r="IZ73" i="26"/>
  <c r="IR73" i="26"/>
  <c r="IJ73" i="26"/>
  <c r="IB73" i="26"/>
  <c r="HX73" i="26"/>
  <c r="HT73" i="26"/>
  <c r="HP73" i="26"/>
  <c r="HL73" i="26"/>
  <c r="HH73" i="26"/>
  <c r="HD73" i="26"/>
  <c r="GZ73" i="26"/>
  <c r="GV73" i="26"/>
  <c r="GR73" i="26"/>
  <c r="GN73" i="26"/>
  <c r="GJ73" i="26"/>
  <c r="GF73" i="26"/>
  <c r="GB73" i="26"/>
  <c r="FX73" i="26"/>
  <c r="FT73" i="26"/>
  <c r="FP73" i="26"/>
  <c r="FL73" i="26"/>
  <c r="FH73" i="26"/>
  <c r="FD73" i="26"/>
  <c r="EZ73" i="26"/>
  <c r="EV73" i="26"/>
  <c r="ER73" i="26"/>
  <c r="EN73" i="26"/>
  <c r="EJ73" i="26"/>
  <c r="EF73" i="26"/>
  <c r="EB73" i="26"/>
  <c r="DX73" i="26"/>
  <c r="DT73" i="26"/>
  <c r="DP73" i="26"/>
  <c r="DL73" i="26"/>
  <c r="DH73" i="26"/>
  <c r="DD73" i="26"/>
  <c r="CZ73" i="26"/>
  <c r="CV73" i="26"/>
  <c r="CR73" i="26"/>
  <c r="CN73" i="26"/>
  <c r="CJ73" i="26"/>
  <c r="CF73" i="26"/>
  <c r="CB73" i="26"/>
  <c r="BX73" i="26"/>
  <c r="BT73" i="26"/>
  <c r="BP73" i="26"/>
  <c r="BL73" i="26"/>
  <c r="BH73" i="26"/>
  <c r="BD73" i="26"/>
  <c r="AZ73" i="26"/>
  <c r="AV73" i="26"/>
  <c r="AR73" i="26"/>
  <c r="AN73" i="26"/>
  <c r="AJ73" i="26"/>
  <c r="AF73" i="26"/>
  <c r="AB73" i="26"/>
  <c r="X73" i="26"/>
  <c r="T73" i="26"/>
  <c r="P73" i="26"/>
  <c r="H73" i="26"/>
  <c r="D73" i="26"/>
  <c r="JD72" i="26"/>
  <c r="IZ72" i="26"/>
  <c r="IR72" i="26"/>
  <c r="IJ72" i="26"/>
  <c r="IB72" i="26"/>
  <c r="HX72" i="26"/>
  <c r="HT72" i="26"/>
  <c r="HP72" i="26"/>
  <c r="HL72" i="26"/>
  <c r="HH72" i="26"/>
  <c r="HD72" i="26"/>
  <c r="GZ72" i="26"/>
  <c r="GV72" i="26"/>
  <c r="GR72" i="26"/>
  <c r="GN72" i="26"/>
  <c r="GJ72" i="26"/>
  <c r="GF72" i="26"/>
  <c r="GB72" i="26"/>
  <c r="FX72" i="26"/>
  <c r="FT72" i="26"/>
  <c r="FP72" i="26"/>
  <c r="FL72" i="26"/>
  <c r="FH72" i="26"/>
  <c r="FD72" i="26"/>
  <c r="EZ72" i="26"/>
  <c r="EV72" i="26"/>
  <c r="ER72" i="26"/>
  <c r="EN72" i="26"/>
  <c r="EJ72" i="26"/>
  <c r="EF72" i="26"/>
  <c r="EB72" i="26"/>
  <c r="DX72" i="26"/>
  <c r="DT72" i="26"/>
  <c r="DP72" i="26"/>
  <c r="DL72" i="26"/>
  <c r="DH72" i="26"/>
  <c r="DD72" i="26"/>
  <c r="CZ72" i="26"/>
  <c r="CV72" i="26"/>
  <c r="CR72" i="26"/>
  <c r="CN72" i="26"/>
  <c r="CJ72" i="26"/>
  <c r="CF72" i="26"/>
  <c r="CB72" i="26"/>
  <c r="BX72" i="26"/>
  <c r="BT72" i="26"/>
  <c r="BP72" i="26"/>
  <c r="BL72" i="26"/>
  <c r="BH72" i="26"/>
  <c r="BD72" i="26"/>
  <c r="AZ72" i="26"/>
  <c r="AV72" i="26"/>
  <c r="AR72" i="26"/>
  <c r="AN72" i="26"/>
  <c r="AJ72" i="26"/>
  <c r="AF72" i="26"/>
  <c r="AB72" i="26"/>
  <c r="X72" i="26"/>
  <c r="T72" i="26"/>
  <c r="P72" i="26"/>
  <c r="H72" i="26"/>
  <c r="D72" i="26"/>
  <c r="JD71" i="26"/>
  <c r="IZ71" i="26"/>
  <c r="IR71" i="26"/>
  <c r="IJ71" i="26"/>
  <c r="IB71" i="26"/>
  <c r="HX71" i="26"/>
  <c r="HT71" i="26"/>
  <c r="HP71" i="26"/>
  <c r="HL71" i="26"/>
  <c r="HH71" i="26"/>
  <c r="HD71" i="26"/>
  <c r="GZ71" i="26"/>
  <c r="GV71" i="26"/>
  <c r="GR71" i="26"/>
  <c r="GN71" i="26"/>
  <c r="GJ71" i="26"/>
  <c r="GF71" i="26"/>
  <c r="GB71" i="26"/>
  <c r="FX71" i="26"/>
  <c r="FT71" i="26"/>
  <c r="FP71" i="26"/>
  <c r="FL71" i="26"/>
  <c r="FH71" i="26"/>
  <c r="FD71" i="26"/>
  <c r="EZ71" i="26"/>
  <c r="EV71" i="26"/>
  <c r="ER71" i="26"/>
  <c r="EN71" i="26"/>
  <c r="EJ71" i="26"/>
  <c r="EF71" i="26"/>
  <c r="EB71" i="26"/>
  <c r="DX71" i="26"/>
  <c r="DT71" i="26"/>
  <c r="DP71" i="26"/>
  <c r="DL71" i="26"/>
  <c r="DH71" i="26"/>
  <c r="DD71" i="26"/>
  <c r="CZ71" i="26"/>
  <c r="CV71" i="26"/>
  <c r="CR71" i="26"/>
  <c r="CN71" i="26"/>
  <c r="CJ71" i="26"/>
  <c r="CF71" i="26"/>
  <c r="CB71" i="26"/>
  <c r="BX71" i="26"/>
  <c r="BT71" i="26"/>
  <c r="BP71" i="26"/>
  <c r="BL71" i="26"/>
  <c r="BH71" i="26"/>
  <c r="BD71" i="26"/>
  <c r="AZ71" i="26"/>
  <c r="AV71" i="26"/>
  <c r="AR71" i="26"/>
  <c r="AN71" i="26"/>
  <c r="AJ71" i="26"/>
  <c r="AF71" i="26"/>
  <c r="AB71" i="26"/>
  <c r="X71" i="26"/>
  <c r="T71" i="26"/>
  <c r="P71" i="26"/>
  <c r="H71" i="26"/>
  <c r="D71" i="26"/>
  <c r="JD70" i="26"/>
  <c r="IZ70" i="26"/>
  <c r="IR70" i="26"/>
  <c r="IJ70" i="26"/>
  <c r="IB70" i="26"/>
  <c r="HX70" i="26"/>
  <c r="HT70" i="26"/>
  <c r="HP70" i="26"/>
  <c r="HL70" i="26"/>
  <c r="HH70" i="26"/>
  <c r="HD70" i="26"/>
  <c r="GZ70" i="26"/>
  <c r="GV70" i="26"/>
  <c r="GR70" i="26"/>
  <c r="GN70" i="26"/>
  <c r="GJ70" i="26"/>
  <c r="GF70" i="26"/>
  <c r="GB70" i="26"/>
  <c r="FX70" i="26"/>
  <c r="FT70" i="26"/>
  <c r="FP70" i="26"/>
  <c r="FL70" i="26"/>
  <c r="FH70" i="26"/>
  <c r="FD70" i="26"/>
  <c r="EZ70" i="26"/>
  <c r="EV70" i="26"/>
  <c r="ER70" i="26"/>
  <c r="EN70" i="26"/>
  <c r="EJ70" i="26"/>
  <c r="EF70" i="26"/>
  <c r="EB70" i="26"/>
  <c r="DX70" i="26"/>
  <c r="DT70" i="26"/>
  <c r="DP70" i="26"/>
  <c r="DL70" i="26"/>
  <c r="DH70" i="26"/>
  <c r="DD70" i="26"/>
  <c r="CZ70" i="26"/>
  <c r="CV70" i="26"/>
  <c r="CR70" i="26"/>
  <c r="CN70" i="26"/>
  <c r="CJ70" i="26"/>
  <c r="CF70" i="26"/>
  <c r="CB70" i="26"/>
  <c r="BX70" i="26"/>
  <c r="BT70" i="26"/>
  <c r="BP70" i="26"/>
  <c r="BL70" i="26"/>
  <c r="BH70" i="26"/>
  <c r="BD70" i="26"/>
  <c r="AZ70" i="26"/>
  <c r="AV70" i="26"/>
  <c r="AR70" i="26"/>
  <c r="AN70" i="26"/>
  <c r="AJ70" i="26"/>
  <c r="AF70" i="26"/>
  <c r="AB70" i="26"/>
  <c r="X70" i="26"/>
  <c r="T70" i="26"/>
  <c r="P70" i="26"/>
  <c r="H70" i="26"/>
  <c r="D70" i="26"/>
  <c r="JD69" i="26"/>
  <c r="IZ69" i="26"/>
  <c r="IR69" i="26"/>
  <c r="IJ69" i="26"/>
  <c r="IB69" i="26"/>
  <c r="HX69" i="26"/>
  <c r="HT69" i="26"/>
  <c r="HP69" i="26"/>
  <c r="HL69" i="26"/>
  <c r="HH69" i="26"/>
  <c r="HD69" i="26"/>
  <c r="GZ69" i="26"/>
  <c r="GV69" i="26"/>
  <c r="GR69" i="26"/>
  <c r="GN69" i="26"/>
  <c r="GJ69" i="26"/>
  <c r="GF69" i="26"/>
  <c r="GB69" i="26"/>
  <c r="FX69" i="26"/>
  <c r="FT69" i="26"/>
  <c r="FP69" i="26"/>
  <c r="FL69" i="26"/>
  <c r="FH69" i="26"/>
  <c r="FD69" i="26"/>
  <c r="EZ69" i="26"/>
  <c r="EV69" i="26"/>
  <c r="ER69" i="26"/>
  <c r="EN69" i="26"/>
  <c r="EJ69" i="26"/>
  <c r="EF69" i="26"/>
  <c r="EB69" i="26"/>
  <c r="DX69" i="26"/>
  <c r="DT69" i="26"/>
  <c r="DP69" i="26"/>
  <c r="DL69" i="26"/>
  <c r="DH69" i="26"/>
  <c r="DD69" i="26"/>
  <c r="CZ69" i="26"/>
  <c r="CV69" i="26"/>
  <c r="CR69" i="26"/>
  <c r="CN69" i="26"/>
  <c r="CJ69" i="26"/>
  <c r="CF69" i="26"/>
  <c r="CB69" i="26"/>
  <c r="BX69" i="26"/>
  <c r="BT69" i="26"/>
  <c r="BP69" i="26"/>
  <c r="BL69" i="26"/>
  <c r="BH69" i="26"/>
  <c r="BD69" i="26"/>
  <c r="AZ69" i="26"/>
  <c r="AV69" i="26"/>
  <c r="AR69" i="26"/>
  <c r="AN69" i="26"/>
  <c r="AJ69" i="26"/>
  <c r="AF69" i="26"/>
  <c r="AB69" i="26"/>
  <c r="X69" i="26"/>
  <c r="T69" i="26"/>
  <c r="P69" i="26"/>
  <c r="H69" i="26"/>
  <c r="D69" i="26"/>
  <c r="JD68" i="26"/>
  <c r="IZ68" i="26"/>
  <c r="IR68" i="26"/>
  <c r="IJ68" i="26"/>
  <c r="IB68" i="26"/>
  <c r="HX68" i="26"/>
  <c r="HT68" i="26"/>
  <c r="HP68" i="26"/>
  <c r="HL68" i="26"/>
  <c r="HH68" i="26"/>
  <c r="HD68" i="26"/>
  <c r="GZ68" i="26"/>
  <c r="GV68" i="26"/>
  <c r="GR68" i="26"/>
  <c r="GN68" i="26"/>
  <c r="GJ68" i="26"/>
  <c r="GF68" i="26"/>
  <c r="GB68" i="26"/>
  <c r="FX68" i="26"/>
  <c r="FT68" i="26"/>
  <c r="FP68" i="26"/>
  <c r="FL68" i="26"/>
  <c r="FH68" i="26"/>
  <c r="FD68" i="26"/>
  <c r="EZ68" i="26"/>
  <c r="EV68" i="26"/>
  <c r="ER68" i="26"/>
  <c r="EN68" i="26"/>
  <c r="EJ68" i="26"/>
  <c r="EF68" i="26"/>
  <c r="EB68" i="26"/>
  <c r="DX68" i="26"/>
  <c r="DT68" i="26"/>
  <c r="DP68" i="26"/>
  <c r="DL68" i="26"/>
  <c r="DH68" i="26"/>
  <c r="DD68" i="26"/>
  <c r="CZ68" i="26"/>
  <c r="CV68" i="26"/>
  <c r="CR68" i="26"/>
  <c r="CN68" i="26"/>
  <c r="CJ68" i="26"/>
  <c r="CF68" i="26"/>
  <c r="CB68" i="26"/>
  <c r="BX68" i="26"/>
  <c r="BT68" i="26"/>
  <c r="BP68" i="26"/>
  <c r="BL68" i="26"/>
  <c r="BH68" i="26"/>
  <c r="BD68" i="26"/>
  <c r="AZ68" i="26"/>
  <c r="AV68" i="26"/>
  <c r="AR68" i="26"/>
  <c r="AN68" i="26"/>
  <c r="AJ68" i="26"/>
  <c r="AF68" i="26"/>
  <c r="AB68" i="26"/>
  <c r="X68" i="26"/>
  <c r="T68" i="26"/>
  <c r="P68" i="26"/>
  <c r="H68" i="26"/>
  <c r="D68" i="26"/>
  <c r="JD67" i="26"/>
  <c r="IZ67" i="26"/>
  <c r="IR67" i="26"/>
  <c r="IJ67" i="26"/>
  <c r="IB67" i="26"/>
  <c r="HX67" i="26"/>
  <c r="HT67" i="26"/>
  <c r="HP67" i="26"/>
  <c r="HL67" i="26"/>
  <c r="HH67" i="26"/>
  <c r="HD67" i="26"/>
  <c r="GZ67" i="26"/>
  <c r="GV67" i="26"/>
  <c r="GR67" i="26"/>
  <c r="GN67" i="26"/>
  <c r="GJ67" i="26"/>
  <c r="GF67" i="26"/>
  <c r="GB67" i="26"/>
  <c r="FX67" i="26"/>
  <c r="FT67" i="26"/>
  <c r="FP67" i="26"/>
  <c r="FL67" i="26"/>
  <c r="FH67" i="26"/>
  <c r="FD67" i="26"/>
  <c r="EZ67" i="26"/>
  <c r="EV67" i="26"/>
  <c r="ER67" i="26"/>
  <c r="EN67" i="26"/>
  <c r="EJ67" i="26"/>
  <c r="EF67" i="26"/>
  <c r="EB67" i="26"/>
  <c r="DX67" i="26"/>
  <c r="DT67" i="26"/>
  <c r="DP67" i="26"/>
  <c r="DL67" i="26"/>
  <c r="DH67" i="26"/>
  <c r="DD67" i="26"/>
  <c r="CZ67" i="26"/>
  <c r="CV67" i="26"/>
  <c r="CR67" i="26"/>
  <c r="CN67" i="26"/>
  <c r="CJ67" i="26"/>
  <c r="CF67" i="26"/>
  <c r="CB67" i="26"/>
  <c r="BX67" i="26"/>
  <c r="BT67" i="26"/>
  <c r="BP67" i="26"/>
  <c r="BL67" i="26"/>
  <c r="BH67" i="26"/>
  <c r="BD67" i="26"/>
  <c r="AZ67" i="26"/>
  <c r="AV67" i="26"/>
  <c r="AR67" i="26"/>
  <c r="AN67" i="26"/>
  <c r="AJ67" i="26"/>
  <c r="AF67" i="26"/>
  <c r="AB67" i="26"/>
  <c r="X67" i="26"/>
  <c r="T67" i="26"/>
  <c r="P67" i="26"/>
  <c r="H67" i="26"/>
  <c r="D67" i="26"/>
  <c r="JD66" i="26"/>
  <c r="IZ66" i="26"/>
  <c r="IR66" i="26"/>
  <c r="IJ66" i="26"/>
  <c r="IB66" i="26"/>
  <c r="HX66" i="26"/>
  <c r="HT66" i="26"/>
  <c r="HP66" i="26"/>
  <c r="HL66" i="26"/>
  <c r="HH66" i="26"/>
  <c r="HD66" i="26"/>
  <c r="GZ66" i="26"/>
  <c r="GV66" i="26"/>
  <c r="GR66" i="26"/>
  <c r="GN66" i="26"/>
  <c r="GJ66" i="26"/>
  <c r="GF66" i="26"/>
  <c r="GB66" i="26"/>
  <c r="FX66" i="26"/>
  <c r="FT66" i="26"/>
  <c r="FP66" i="26"/>
  <c r="FL66" i="26"/>
  <c r="FH66" i="26"/>
  <c r="FD66" i="26"/>
  <c r="EZ66" i="26"/>
  <c r="EV66" i="26"/>
  <c r="ER66" i="26"/>
  <c r="EN66" i="26"/>
  <c r="EJ66" i="26"/>
  <c r="EF66" i="26"/>
  <c r="EB66" i="26"/>
  <c r="DX66" i="26"/>
  <c r="DT66" i="26"/>
  <c r="DP66" i="26"/>
  <c r="DL66" i="26"/>
  <c r="DH66" i="26"/>
  <c r="DD66" i="26"/>
  <c r="CZ66" i="26"/>
  <c r="CV66" i="26"/>
  <c r="CR66" i="26"/>
  <c r="CN66" i="26"/>
  <c r="CJ66" i="26"/>
  <c r="CF66" i="26"/>
  <c r="CB66" i="26"/>
  <c r="BX66" i="26"/>
  <c r="BT66" i="26"/>
  <c r="BP66" i="26"/>
  <c r="BL66" i="26"/>
  <c r="BH66" i="26"/>
  <c r="BD66" i="26"/>
  <c r="AZ66" i="26"/>
  <c r="AV66" i="26"/>
  <c r="AR66" i="26"/>
  <c r="AN66" i="26"/>
  <c r="AJ66" i="26"/>
  <c r="AF66" i="26"/>
  <c r="AB66" i="26"/>
  <c r="X66" i="26"/>
  <c r="T66" i="26"/>
  <c r="P66" i="26"/>
  <c r="H66" i="26"/>
  <c r="D66" i="26"/>
  <c r="JD65" i="26"/>
  <c r="IZ65" i="26"/>
  <c r="IR65" i="26"/>
  <c r="IJ65" i="26"/>
  <c r="IB65" i="26"/>
  <c r="HX65" i="26"/>
  <c r="HT65" i="26"/>
  <c r="HP65" i="26"/>
  <c r="HL65" i="26"/>
  <c r="HH65" i="26"/>
  <c r="HD65" i="26"/>
  <c r="GZ65" i="26"/>
  <c r="GV65" i="26"/>
  <c r="GR65" i="26"/>
  <c r="GN65" i="26"/>
  <c r="GJ65" i="26"/>
  <c r="GF65" i="26"/>
  <c r="GB65" i="26"/>
  <c r="FX65" i="26"/>
  <c r="FT65" i="26"/>
  <c r="FP65" i="26"/>
  <c r="FL65" i="26"/>
  <c r="FH65" i="26"/>
  <c r="FD65" i="26"/>
  <c r="EZ65" i="26"/>
  <c r="EV65" i="26"/>
  <c r="ER65" i="26"/>
  <c r="EN65" i="26"/>
  <c r="EJ65" i="26"/>
  <c r="EF65" i="26"/>
  <c r="EB65" i="26"/>
  <c r="DX65" i="26"/>
  <c r="DT65" i="26"/>
  <c r="DP65" i="26"/>
  <c r="DL65" i="26"/>
  <c r="DH65" i="26"/>
  <c r="DD65" i="26"/>
  <c r="CZ65" i="26"/>
  <c r="CV65" i="26"/>
  <c r="CR65" i="26"/>
  <c r="CN65" i="26"/>
  <c r="CJ65" i="26"/>
  <c r="CF65" i="26"/>
  <c r="CB65" i="26"/>
  <c r="BX65" i="26"/>
  <c r="BT65" i="26"/>
  <c r="BP65" i="26"/>
  <c r="BL65" i="26"/>
  <c r="BH65" i="26"/>
  <c r="BD65" i="26"/>
  <c r="AZ65" i="26"/>
  <c r="AV65" i="26"/>
  <c r="AR65" i="26"/>
  <c r="AN65" i="26"/>
  <c r="AJ65" i="26"/>
  <c r="AF65" i="26"/>
  <c r="AB65" i="26"/>
  <c r="X65" i="26"/>
  <c r="T65" i="26"/>
  <c r="P65" i="26"/>
  <c r="H65" i="26"/>
  <c r="D65" i="26"/>
  <c r="JD64" i="26"/>
  <c r="IZ64" i="26"/>
  <c r="IR64" i="26"/>
  <c r="IJ64" i="26"/>
  <c r="IB64" i="26"/>
  <c r="HX64" i="26"/>
  <c r="HT64" i="26"/>
  <c r="HP64" i="26"/>
  <c r="HL64" i="26"/>
  <c r="HH64" i="26"/>
  <c r="HD64" i="26"/>
  <c r="GZ64" i="26"/>
  <c r="GV64" i="26"/>
  <c r="GR64" i="26"/>
  <c r="GN64" i="26"/>
  <c r="GJ64" i="26"/>
  <c r="GF64" i="26"/>
  <c r="GB64" i="26"/>
  <c r="FX64" i="26"/>
  <c r="FT64" i="26"/>
  <c r="FP64" i="26"/>
  <c r="FL64" i="26"/>
  <c r="FH64" i="26"/>
  <c r="FD64" i="26"/>
  <c r="EZ64" i="26"/>
  <c r="EV64" i="26"/>
  <c r="ER64" i="26"/>
  <c r="EN64" i="26"/>
  <c r="EJ64" i="26"/>
  <c r="EF64" i="26"/>
  <c r="EB64" i="26"/>
  <c r="DX64" i="26"/>
  <c r="DT64" i="26"/>
  <c r="DP64" i="26"/>
  <c r="DL64" i="26"/>
  <c r="DH64" i="26"/>
  <c r="DD64" i="26"/>
  <c r="CZ64" i="26"/>
  <c r="CV64" i="26"/>
  <c r="CR64" i="26"/>
  <c r="CN64" i="26"/>
  <c r="CJ64" i="26"/>
  <c r="CF64" i="26"/>
  <c r="CB64" i="26"/>
  <c r="BX64" i="26"/>
  <c r="BT64" i="26"/>
  <c r="BP64" i="26"/>
  <c r="BL64" i="26"/>
  <c r="BH64" i="26"/>
  <c r="BD64" i="26"/>
  <c r="AZ64" i="26"/>
  <c r="AV64" i="26"/>
  <c r="AR64" i="26"/>
  <c r="AN64" i="26"/>
  <c r="AJ64" i="26"/>
  <c r="AF64" i="26"/>
  <c r="AB64" i="26"/>
  <c r="X64" i="26"/>
  <c r="T64" i="26"/>
  <c r="P64" i="26"/>
  <c r="H64" i="26"/>
  <c r="D64" i="26"/>
  <c r="JD63" i="26"/>
  <c r="IZ63" i="26"/>
  <c r="IR63" i="26"/>
  <c r="IJ63" i="26"/>
  <c r="IB63" i="26"/>
  <c r="HX63" i="26"/>
  <c r="HT63" i="26"/>
  <c r="HP63" i="26"/>
  <c r="HL63" i="26"/>
  <c r="HH63" i="26"/>
  <c r="HD63" i="26"/>
  <c r="GZ63" i="26"/>
  <c r="GV63" i="26"/>
  <c r="GR63" i="26"/>
  <c r="GN63" i="26"/>
  <c r="GJ63" i="26"/>
  <c r="GF63" i="26"/>
  <c r="GB63" i="26"/>
  <c r="FX63" i="26"/>
  <c r="FT63" i="26"/>
  <c r="FP63" i="26"/>
  <c r="FL63" i="26"/>
  <c r="FH63" i="26"/>
  <c r="FD63" i="26"/>
  <c r="EZ63" i="26"/>
  <c r="EV63" i="26"/>
  <c r="ER63" i="26"/>
  <c r="EN63" i="26"/>
  <c r="EJ63" i="26"/>
  <c r="EF63" i="26"/>
  <c r="EB63" i="26"/>
  <c r="DX63" i="26"/>
  <c r="DT63" i="26"/>
  <c r="DP63" i="26"/>
  <c r="DL63" i="26"/>
  <c r="DH63" i="26"/>
  <c r="DD63" i="26"/>
  <c r="CZ63" i="26"/>
  <c r="CV63" i="26"/>
  <c r="CR63" i="26"/>
  <c r="CN63" i="26"/>
  <c r="CJ63" i="26"/>
  <c r="CF63" i="26"/>
  <c r="CB63" i="26"/>
  <c r="BX63" i="26"/>
  <c r="BT63" i="26"/>
  <c r="BP63" i="26"/>
  <c r="BL63" i="26"/>
  <c r="BH63" i="26"/>
  <c r="BD63" i="26"/>
  <c r="AZ63" i="26"/>
  <c r="AV63" i="26"/>
  <c r="AR63" i="26"/>
  <c r="AN63" i="26"/>
  <c r="AJ63" i="26"/>
  <c r="AF63" i="26"/>
  <c r="AB63" i="26"/>
  <c r="X63" i="26"/>
  <c r="T63" i="26"/>
  <c r="P63" i="26"/>
  <c r="H63" i="26"/>
  <c r="D63" i="26"/>
  <c r="JD62" i="26"/>
  <c r="IZ62" i="26"/>
  <c r="IR62" i="26"/>
  <c r="IJ62" i="26"/>
  <c r="IB62" i="26"/>
  <c r="HX62" i="26"/>
  <c r="HT62" i="26"/>
  <c r="HP62" i="26"/>
  <c r="HL62" i="26"/>
  <c r="HH62" i="26"/>
  <c r="HD62" i="26"/>
  <c r="GZ62" i="26"/>
  <c r="GV62" i="26"/>
  <c r="GR62" i="26"/>
  <c r="GN62" i="26"/>
  <c r="GJ62" i="26"/>
  <c r="GF62" i="26"/>
  <c r="GB62" i="26"/>
  <c r="FX62" i="26"/>
  <c r="FT62" i="26"/>
  <c r="FP62" i="26"/>
  <c r="FL62" i="26"/>
  <c r="FH62" i="26"/>
  <c r="FD62" i="26"/>
  <c r="EZ62" i="26"/>
  <c r="EV62" i="26"/>
  <c r="ER62" i="26"/>
  <c r="EN62" i="26"/>
  <c r="EJ62" i="26"/>
  <c r="EF62" i="26"/>
  <c r="EB62" i="26"/>
  <c r="DX62" i="26"/>
  <c r="DT62" i="26"/>
  <c r="DP62" i="26"/>
  <c r="DL62" i="26"/>
  <c r="DH62" i="26"/>
  <c r="DD62" i="26"/>
  <c r="CZ62" i="26"/>
  <c r="CV62" i="26"/>
  <c r="CR62" i="26"/>
  <c r="CN62" i="26"/>
  <c r="CJ62" i="26"/>
  <c r="CF62" i="26"/>
  <c r="CB62" i="26"/>
  <c r="BX62" i="26"/>
  <c r="BT62" i="26"/>
  <c r="BP62" i="26"/>
  <c r="BL62" i="26"/>
  <c r="BH62" i="26"/>
  <c r="BD62" i="26"/>
  <c r="AZ62" i="26"/>
  <c r="AV62" i="26"/>
  <c r="AR62" i="26"/>
  <c r="AN62" i="26"/>
  <c r="AJ62" i="26"/>
  <c r="AF62" i="26"/>
  <c r="AB62" i="26"/>
  <c r="X62" i="26"/>
  <c r="T62" i="26"/>
  <c r="P62" i="26"/>
  <c r="H62" i="26"/>
  <c r="D62" i="26"/>
  <c r="JL61" i="26"/>
  <c r="JD61" i="26"/>
  <c r="IZ61" i="26"/>
  <c r="IR61" i="26"/>
  <c r="IJ61" i="26"/>
  <c r="IB61" i="26"/>
  <c r="HX61" i="26"/>
  <c r="HT61" i="26"/>
  <c r="HP61" i="26"/>
  <c r="HL61" i="26"/>
  <c r="HH61" i="26"/>
  <c r="HD61" i="26"/>
  <c r="GZ61" i="26"/>
  <c r="GV61" i="26"/>
  <c r="GR61" i="26"/>
  <c r="GN61" i="26"/>
  <c r="GJ61" i="26"/>
  <c r="GF61" i="26"/>
  <c r="GB61" i="26"/>
  <c r="FX61" i="26"/>
  <c r="FT61" i="26"/>
  <c r="FP61" i="26"/>
  <c r="FL61" i="26"/>
  <c r="FH61" i="26"/>
  <c r="FD61" i="26"/>
  <c r="EZ61" i="26"/>
  <c r="EV61" i="26"/>
  <c r="ER61" i="26"/>
  <c r="EN61" i="26"/>
  <c r="EJ61" i="26"/>
  <c r="EF61" i="26"/>
  <c r="EB61" i="26"/>
  <c r="DX61" i="26"/>
  <c r="DT61" i="26"/>
  <c r="DP61" i="26"/>
  <c r="DL61" i="26"/>
  <c r="DH61" i="26"/>
  <c r="DD61" i="26"/>
  <c r="CZ61" i="26"/>
  <c r="CV61" i="26"/>
  <c r="CR61" i="26"/>
  <c r="CN61" i="26"/>
  <c r="CJ61" i="26"/>
  <c r="CF61" i="26"/>
  <c r="CB61" i="26"/>
  <c r="BX61" i="26"/>
  <c r="BT61" i="26"/>
  <c r="BP61" i="26"/>
  <c r="BL61" i="26"/>
  <c r="BH61" i="26"/>
  <c r="BD61" i="26"/>
  <c r="AZ61" i="26"/>
  <c r="AV61" i="26"/>
  <c r="AR61" i="26"/>
  <c r="AN61" i="26"/>
  <c r="AJ61" i="26"/>
  <c r="AF61" i="26"/>
  <c r="AB61" i="26"/>
  <c r="X61" i="26"/>
  <c r="T61" i="26"/>
  <c r="P61" i="26"/>
  <c r="H61" i="26"/>
  <c r="D61" i="26"/>
  <c r="JL60" i="26"/>
  <c r="JD60" i="26"/>
  <c r="IZ60" i="26"/>
  <c r="IR60" i="26"/>
  <c r="IJ60" i="26"/>
  <c r="IB60" i="26"/>
  <c r="HX60" i="26"/>
  <c r="HT60" i="26"/>
  <c r="HP60" i="26"/>
  <c r="HL60" i="26"/>
  <c r="HH60" i="26"/>
  <c r="HD60" i="26"/>
  <c r="GZ60" i="26"/>
  <c r="GV60" i="26"/>
  <c r="GR60" i="26"/>
  <c r="GN60" i="26"/>
  <c r="GJ60" i="26"/>
  <c r="GF60" i="26"/>
  <c r="GB60" i="26"/>
  <c r="FX60" i="26"/>
  <c r="FT60" i="26"/>
  <c r="FP60" i="26"/>
  <c r="FL60" i="26"/>
  <c r="FH60" i="26"/>
  <c r="FD60" i="26"/>
  <c r="EZ60" i="26"/>
  <c r="EV60" i="26"/>
  <c r="ER60" i="26"/>
  <c r="EN60" i="26"/>
  <c r="EJ60" i="26"/>
  <c r="EF60" i="26"/>
  <c r="EB60" i="26"/>
  <c r="DX60" i="26"/>
  <c r="DT60" i="26"/>
  <c r="DP60" i="26"/>
  <c r="DL60" i="26"/>
  <c r="DH60" i="26"/>
  <c r="DD60" i="26"/>
  <c r="CZ60" i="26"/>
  <c r="CV60" i="26"/>
  <c r="CR60" i="26"/>
  <c r="CN60" i="26"/>
  <c r="CJ60" i="26"/>
  <c r="CF60" i="26"/>
  <c r="CB60" i="26"/>
  <c r="BX60" i="26"/>
  <c r="BT60" i="26"/>
  <c r="BP60" i="26"/>
  <c r="BL60" i="26"/>
  <c r="BH60" i="26"/>
  <c r="BD60" i="26"/>
  <c r="AZ60" i="26"/>
  <c r="AV60" i="26"/>
  <c r="AR60" i="26"/>
  <c r="AN60" i="26"/>
  <c r="AJ60" i="26"/>
  <c r="AF60" i="26"/>
  <c r="AB60" i="26"/>
  <c r="X60" i="26"/>
  <c r="T60" i="26"/>
  <c r="P60" i="26"/>
  <c r="H60" i="26"/>
  <c r="D60" i="26"/>
  <c r="JL59" i="26"/>
  <c r="JD59" i="26"/>
  <c r="IZ59" i="26"/>
  <c r="IR59" i="26"/>
  <c r="IJ59" i="26"/>
  <c r="IB59" i="26"/>
  <c r="HX59" i="26"/>
  <c r="HT59" i="26"/>
  <c r="HP59" i="26"/>
  <c r="HL59" i="26"/>
  <c r="HH59" i="26"/>
  <c r="HD59" i="26"/>
  <c r="GZ59" i="26"/>
  <c r="GV59" i="26"/>
  <c r="GR59" i="26"/>
  <c r="GN59" i="26"/>
  <c r="GJ59" i="26"/>
  <c r="GF59" i="26"/>
  <c r="GB59" i="26"/>
  <c r="FX59" i="26"/>
  <c r="FT59" i="26"/>
  <c r="FP59" i="26"/>
  <c r="FL59" i="26"/>
  <c r="FH59" i="26"/>
  <c r="FD59" i="26"/>
  <c r="EZ59" i="26"/>
  <c r="EV59" i="26"/>
  <c r="ER59" i="26"/>
  <c r="EN59" i="26"/>
  <c r="EJ59" i="26"/>
  <c r="EF59" i="26"/>
  <c r="EB59" i="26"/>
  <c r="DX59" i="26"/>
  <c r="DT59" i="26"/>
  <c r="DP59" i="26"/>
  <c r="DL59" i="26"/>
  <c r="DH59" i="26"/>
  <c r="DD59" i="26"/>
  <c r="CZ59" i="26"/>
  <c r="CV59" i="26"/>
  <c r="CR59" i="26"/>
  <c r="CN59" i="26"/>
  <c r="CJ59" i="26"/>
  <c r="CF59" i="26"/>
  <c r="CB59" i="26"/>
  <c r="BX59" i="26"/>
  <c r="BT59" i="26"/>
  <c r="BP59" i="26"/>
  <c r="BL59" i="26"/>
  <c r="BH59" i="26"/>
  <c r="BD59" i="26"/>
  <c r="AZ59" i="26"/>
  <c r="AV59" i="26"/>
  <c r="AR59" i="26"/>
  <c r="AN59" i="26"/>
  <c r="AJ59" i="26"/>
  <c r="AF59" i="26"/>
  <c r="AB59" i="26"/>
  <c r="X59" i="26"/>
  <c r="T59" i="26"/>
  <c r="P59" i="26"/>
  <c r="H59" i="26"/>
  <c r="D59" i="26"/>
  <c r="JL58" i="26"/>
  <c r="JD58" i="26"/>
  <c r="IZ58" i="26"/>
  <c r="IR58" i="26"/>
  <c r="IJ58" i="26"/>
  <c r="IB58" i="26"/>
  <c r="HX58" i="26"/>
  <c r="HT58" i="26"/>
  <c r="HP58" i="26"/>
  <c r="HL58" i="26"/>
  <c r="HH58" i="26"/>
  <c r="HD58" i="26"/>
  <c r="GZ58" i="26"/>
  <c r="GV58" i="26"/>
  <c r="GR58" i="26"/>
  <c r="GN58" i="26"/>
  <c r="GJ58" i="26"/>
  <c r="GF58" i="26"/>
  <c r="GB58" i="26"/>
  <c r="FX58" i="26"/>
  <c r="FT58" i="26"/>
  <c r="FP58" i="26"/>
  <c r="FL58" i="26"/>
  <c r="FH58" i="26"/>
  <c r="FD58" i="26"/>
  <c r="EZ58" i="26"/>
  <c r="EV58" i="26"/>
  <c r="ER58" i="26"/>
  <c r="EN58" i="26"/>
  <c r="EJ58" i="26"/>
  <c r="EF58" i="26"/>
  <c r="EB58" i="26"/>
  <c r="DX58" i="26"/>
  <c r="DT58" i="26"/>
  <c r="DP58" i="26"/>
  <c r="DL58" i="26"/>
  <c r="DH58" i="26"/>
  <c r="DD58" i="26"/>
  <c r="CZ58" i="26"/>
  <c r="CV58" i="26"/>
  <c r="CR58" i="26"/>
  <c r="CN58" i="26"/>
  <c r="CJ58" i="26"/>
  <c r="CF58" i="26"/>
  <c r="CB58" i="26"/>
  <c r="BX58" i="26"/>
  <c r="BT58" i="26"/>
  <c r="BP58" i="26"/>
  <c r="BL58" i="26"/>
  <c r="BH58" i="26"/>
  <c r="BD58" i="26"/>
  <c r="AZ58" i="26"/>
  <c r="AV58" i="26"/>
  <c r="AR58" i="26"/>
  <c r="AN58" i="26"/>
  <c r="AJ58" i="26"/>
  <c r="AF58" i="26"/>
  <c r="AB58" i="26"/>
  <c r="X58" i="26"/>
  <c r="T58" i="26"/>
  <c r="P58" i="26"/>
  <c r="H58" i="26"/>
  <c r="D58" i="26"/>
  <c r="JL57" i="26"/>
  <c r="JD57" i="26"/>
  <c r="IZ57" i="26"/>
  <c r="IR57" i="26"/>
  <c r="IJ57" i="26"/>
  <c r="IB57" i="26"/>
  <c r="HX57" i="26"/>
  <c r="HT57" i="26"/>
  <c r="HP57" i="26"/>
  <c r="HL57" i="26"/>
  <c r="HH57" i="26"/>
  <c r="HD57" i="26"/>
  <c r="GZ57" i="26"/>
  <c r="GV57" i="26"/>
  <c r="GR57" i="26"/>
  <c r="GN57" i="26"/>
  <c r="GJ57" i="26"/>
  <c r="GF57" i="26"/>
  <c r="GB57" i="26"/>
  <c r="FX57" i="26"/>
  <c r="FT57" i="26"/>
  <c r="FP57" i="26"/>
  <c r="FL57" i="26"/>
  <c r="FH57" i="26"/>
  <c r="FD57" i="26"/>
  <c r="EZ57" i="26"/>
  <c r="EV57" i="26"/>
  <c r="ER57" i="26"/>
  <c r="EN57" i="26"/>
  <c r="EJ57" i="26"/>
  <c r="EF57" i="26"/>
  <c r="EB57" i="26"/>
  <c r="DX57" i="26"/>
  <c r="DT57" i="26"/>
  <c r="DP57" i="26"/>
  <c r="DL57" i="26"/>
  <c r="DH57" i="26"/>
  <c r="DD57" i="26"/>
  <c r="CZ57" i="26"/>
  <c r="CV57" i="26"/>
  <c r="CR57" i="26"/>
  <c r="CN57" i="26"/>
  <c r="CJ57" i="26"/>
  <c r="CF57" i="26"/>
  <c r="CB57" i="26"/>
  <c r="BX57" i="26"/>
  <c r="BT57" i="26"/>
  <c r="BP57" i="26"/>
  <c r="BL57" i="26"/>
  <c r="BH57" i="26"/>
  <c r="BD57" i="26"/>
  <c r="AZ57" i="26"/>
  <c r="AV57" i="26"/>
  <c r="AR57" i="26"/>
  <c r="AN57" i="26"/>
  <c r="AJ57" i="26"/>
  <c r="AF57" i="26"/>
  <c r="AB57" i="26"/>
  <c r="X57" i="26"/>
  <c r="T57" i="26"/>
  <c r="P57" i="26"/>
  <c r="H57" i="26"/>
  <c r="D57" i="26"/>
  <c r="JL56" i="26"/>
  <c r="JD56" i="26"/>
  <c r="IZ56" i="26"/>
  <c r="IR56" i="26"/>
  <c r="IJ56" i="26"/>
  <c r="IB56" i="26"/>
  <c r="HX56" i="26"/>
  <c r="HT56" i="26"/>
  <c r="HP56" i="26"/>
  <c r="HL56" i="26"/>
  <c r="HH56" i="26"/>
  <c r="HD56" i="26"/>
  <c r="GZ56" i="26"/>
  <c r="GV56" i="26"/>
  <c r="GR56" i="26"/>
  <c r="GN56" i="26"/>
  <c r="GJ56" i="26"/>
  <c r="GF56" i="26"/>
  <c r="GB56" i="26"/>
  <c r="FX56" i="26"/>
  <c r="FT56" i="26"/>
  <c r="FP56" i="26"/>
  <c r="FL56" i="26"/>
  <c r="FH56" i="26"/>
  <c r="FD56" i="26"/>
  <c r="EZ56" i="26"/>
  <c r="EV56" i="26"/>
  <c r="ER56" i="26"/>
  <c r="EN56" i="26"/>
  <c r="EJ56" i="26"/>
  <c r="EF56" i="26"/>
  <c r="EB56" i="26"/>
  <c r="DX56" i="26"/>
  <c r="DT56" i="26"/>
  <c r="DP56" i="26"/>
  <c r="DL56" i="26"/>
  <c r="DH56" i="26"/>
  <c r="DD56" i="26"/>
  <c r="CZ56" i="26"/>
  <c r="CV56" i="26"/>
  <c r="CR56" i="26"/>
  <c r="CN56" i="26"/>
  <c r="CJ56" i="26"/>
  <c r="CF56" i="26"/>
  <c r="CB56" i="26"/>
  <c r="BX56" i="26"/>
  <c r="BT56" i="26"/>
  <c r="BP56" i="26"/>
  <c r="BL56" i="26"/>
  <c r="BH56" i="26"/>
  <c r="BD56" i="26"/>
  <c r="AZ56" i="26"/>
  <c r="AV56" i="26"/>
  <c r="AR56" i="26"/>
  <c r="AN56" i="26"/>
  <c r="AJ56" i="26"/>
  <c r="AF56" i="26"/>
  <c r="AB56" i="26"/>
  <c r="X56" i="26"/>
  <c r="T56" i="26"/>
  <c r="P56" i="26"/>
  <c r="H56" i="26"/>
  <c r="D56" i="26"/>
  <c r="JL55" i="26"/>
  <c r="JD55" i="26"/>
  <c r="IZ55" i="26"/>
  <c r="IR55" i="26"/>
  <c r="IJ55" i="26"/>
  <c r="IB55" i="26"/>
  <c r="HX55" i="26"/>
  <c r="HT55" i="26"/>
  <c r="HP55" i="26"/>
  <c r="HL55" i="26"/>
  <c r="HH55" i="26"/>
  <c r="HD55" i="26"/>
  <c r="GZ55" i="26"/>
  <c r="GV55" i="26"/>
  <c r="GR55" i="26"/>
  <c r="GN55" i="26"/>
  <c r="GJ55" i="26"/>
  <c r="GF55" i="26"/>
  <c r="GB55" i="26"/>
  <c r="FX55" i="26"/>
  <c r="FT55" i="26"/>
  <c r="FP55" i="26"/>
  <c r="FL55" i="26"/>
  <c r="FH55" i="26"/>
  <c r="FD55" i="26"/>
  <c r="EZ55" i="26"/>
  <c r="EV55" i="26"/>
  <c r="ER55" i="26"/>
  <c r="EN55" i="26"/>
  <c r="EJ55" i="26"/>
  <c r="EF55" i="26"/>
  <c r="EB55" i="26"/>
  <c r="DX55" i="26"/>
  <c r="DT55" i="26"/>
  <c r="DP55" i="26"/>
  <c r="DL55" i="26"/>
  <c r="DH55" i="26"/>
  <c r="DD55" i="26"/>
  <c r="CZ55" i="26"/>
  <c r="CV55" i="26"/>
  <c r="CR55" i="26"/>
  <c r="CN55" i="26"/>
  <c r="CJ55" i="26"/>
  <c r="CF55" i="26"/>
  <c r="CB55" i="26"/>
  <c r="BX55" i="26"/>
  <c r="BT55" i="26"/>
  <c r="BP55" i="26"/>
  <c r="BL55" i="26"/>
  <c r="BH55" i="26"/>
  <c r="BD55" i="26"/>
  <c r="AZ55" i="26"/>
  <c r="AV55" i="26"/>
  <c r="AR55" i="26"/>
  <c r="AN55" i="26"/>
  <c r="AJ55" i="26"/>
  <c r="AF55" i="26"/>
  <c r="AB55" i="26"/>
  <c r="X55" i="26"/>
  <c r="T55" i="26"/>
  <c r="P55" i="26"/>
  <c r="H55" i="26"/>
  <c r="D55" i="26"/>
  <c r="JL54" i="26"/>
  <c r="JD54" i="26"/>
  <c r="IZ54" i="26"/>
  <c r="IR54" i="26"/>
  <c r="IJ54" i="26"/>
  <c r="IB54" i="26"/>
  <c r="HX54" i="26"/>
  <c r="HT54" i="26"/>
  <c r="HP54" i="26"/>
  <c r="HL54" i="26"/>
  <c r="HH54" i="26"/>
  <c r="HD54" i="26"/>
  <c r="GZ54" i="26"/>
  <c r="GV54" i="26"/>
  <c r="GR54" i="26"/>
  <c r="GN54" i="26"/>
  <c r="GJ54" i="26"/>
  <c r="GF54" i="26"/>
  <c r="GB54" i="26"/>
  <c r="FX54" i="26"/>
  <c r="FT54" i="26"/>
  <c r="FP54" i="26"/>
  <c r="FL54" i="26"/>
  <c r="FH54" i="26"/>
  <c r="FD54" i="26"/>
  <c r="EZ54" i="26"/>
  <c r="EV54" i="26"/>
  <c r="ER54" i="26"/>
  <c r="EN54" i="26"/>
  <c r="EJ54" i="26"/>
  <c r="EF54" i="26"/>
  <c r="EB54" i="26"/>
  <c r="DX54" i="26"/>
  <c r="DT54" i="26"/>
  <c r="DP54" i="26"/>
  <c r="DL54" i="26"/>
  <c r="DH54" i="26"/>
  <c r="DD54" i="26"/>
  <c r="CZ54" i="26"/>
  <c r="CV54" i="26"/>
  <c r="CR54" i="26"/>
  <c r="CN54" i="26"/>
  <c r="CJ54" i="26"/>
  <c r="CF54" i="26"/>
  <c r="CB54" i="26"/>
  <c r="BX54" i="26"/>
  <c r="BT54" i="26"/>
  <c r="BP54" i="26"/>
  <c r="BL54" i="26"/>
  <c r="BH54" i="26"/>
  <c r="BD54" i="26"/>
  <c r="AZ54" i="26"/>
  <c r="AV54" i="26"/>
  <c r="AR54" i="26"/>
  <c r="AN54" i="26"/>
  <c r="AJ54" i="26"/>
  <c r="AF54" i="26"/>
  <c r="AB54" i="26"/>
  <c r="X54" i="26"/>
  <c r="T54" i="26"/>
  <c r="P54" i="26"/>
  <c r="H54" i="26"/>
  <c r="D54" i="26"/>
  <c r="JL53" i="26"/>
  <c r="JD53" i="26"/>
  <c r="IZ53" i="26"/>
  <c r="IR53" i="26"/>
  <c r="IJ53" i="26"/>
  <c r="IB53" i="26"/>
  <c r="HX53" i="26"/>
  <c r="HT53" i="26"/>
  <c r="HP53" i="26"/>
  <c r="HL53" i="26"/>
  <c r="HH53" i="26"/>
  <c r="HD53" i="26"/>
  <c r="GZ53" i="26"/>
  <c r="GV53" i="26"/>
  <c r="GR53" i="26"/>
  <c r="GN53" i="26"/>
  <c r="GJ53" i="26"/>
  <c r="GF53" i="26"/>
  <c r="GB53" i="26"/>
  <c r="FX53" i="26"/>
  <c r="FT53" i="26"/>
  <c r="FP53" i="26"/>
  <c r="FL53" i="26"/>
  <c r="FH53" i="26"/>
  <c r="FD53" i="26"/>
  <c r="EZ53" i="26"/>
  <c r="EV53" i="26"/>
  <c r="ER53" i="26"/>
  <c r="EN53" i="26"/>
  <c r="EJ53" i="26"/>
  <c r="EF53" i="26"/>
  <c r="EB53" i="26"/>
  <c r="DX53" i="26"/>
  <c r="DT53" i="26"/>
  <c r="DP53" i="26"/>
  <c r="DL53" i="26"/>
  <c r="DH53" i="26"/>
  <c r="DD53" i="26"/>
  <c r="CZ53" i="26"/>
  <c r="CV53" i="26"/>
  <c r="CR53" i="26"/>
  <c r="CN53" i="26"/>
  <c r="CJ53" i="26"/>
  <c r="CF53" i="26"/>
  <c r="CB53" i="26"/>
  <c r="BX53" i="26"/>
  <c r="BT53" i="26"/>
  <c r="BP53" i="26"/>
  <c r="BL53" i="26"/>
  <c r="BH53" i="26"/>
  <c r="BD53" i="26"/>
  <c r="AZ53" i="26"/>
  <c r="AV53" i="26"/>
  <c r="AR53" i="26"/>
  <c r="AN53" i="26"/>
  <c r="AJ53" i="26"/>
  <c r="AF53" i="26"/>
  <c r="AB53" i="26"/>
  <c r="X53" i="26"/>
  <c r="T53" i="26"/>
  <c r="P53" i="26"/>
  <c r="H53" i="26"/>
  <c r="D53" i="26"/>
  <c r="JL52" i="26"/>
  <c r="JD52" i="26"/>
  <c r="IZ52" i="26"/>
  <c r="IR52" i="26"/>
  <c r="IJ52" i="26"/>
  <c r="IB52" i="26"/>
  <c r="HX52" i="26"/>
  <c r="HT52" i="26"/>
  <c r="HP52" i="26"/>
  <c r="HL52" i="26"/>
  <c r="HH52" i="26"/>
  <c r="HD52" i="26"/>
  <c r="GZ52" i="26"/>
  <c r="GV52" i="26"/>
  <c r="GR52" i="26"/>
  <c r="GN52" i="26"/>
  <c r="GJ52" i="26"/>
  <c r="GF52" i="26"/>
  <c r="GB52" i="26"/>
  <c r="FX52" i="26"/>
  <c r="FT52" i="26"/>
  <c r="FP52" i="26"/>
  <c r="FL52" i="26"/>
  <c r="FH52" i="26"/>
  <c r="FD52" i="26"/>
  <c r="EZ52" i="26"/>
  <c r="EV52" i="26"/>
  <c r="ER52" i="26"/>
  <c r="EN52" i="26"/>
  <c r="EJ52" i="26"/>
  <c r="EF52" i="26"/>
  <c r="EB52" i="26"/>
  <c r="DX52" i="26"/>
  <c r="DT52" i="26"/>
  <c r="DP52" i="26"/>
  <c r="DL52" i="26"/>
  <c r="DH52" i="26"/>
  <c r="DD52" i="26"/>
  <c r="CZ52" i="26"/>
  <c r="CV52" i="26"/>
  <c r="CR52" i="26"/>
  <c r="CN52" i="26"/>
  <c r="CJ52" i="26"/>
  <c r="CF52" i="26"/>
  <c r="CB52" i="26"/>
  <c r="BX52" i="26"/>
  <c r="BT52" i="26"/>
  <c r="BP52" i="26"/>
  <c r="BL52" i="26"/>
  <c r="BH52" i="26"/>
  <c r="BD52" i="26"/>
  <c r="AZ52" i="26"/>
  <c r="AV52" i="26"/>
  <c r="AR52" i="26"/>
  <c r="AN52" i="26"/>
  <c r="AJ52" i="26"/>
  <c r="AF52" i="26"/>
  <c r="AB52" i="26"/>
  <c r="X52" i="26"/>
  <c r="T52" i="26"/>
  <c r="P52" i="26"/>
  <c r="H52" i="26"/>
  <c r="D52" i="26"/>
  <c r="JL51" i="26"/>
  <c r="JD51" i="26"/>
  <c r="IZ51" i="26"/>
  <c r="IR51" i="26"/>
  <c r="IJ51" i="26"/>
  <c r="IB51" i="26"/>
  <c r="HX51" i="26"/>
  <c r="HT51" i="26"/>
  <c r="HP51" i="26"/>
  <c r="HL51" i="26"/>
  <c r="HH51" i="26"/>
  <c r="HD51" i="26"/>
  <c r="GZ51" i="26"/>
  <c r="GV51" i="26"/>
  <c r="GR51" i="26"/>
  <c r="GN51" i="26"/>
  <c r="GJ51" i="26"/>
  <c r="GF51" i="26"/>
  <c r="GB51" i="26"/>
  <c r="FX51" i="26"/>
  <c r="FT51" i="26"/>
  <c r="FP51" i="26"/>
  <c r="FL51" i="26"/>
  <c r="FH51" i="26"/>
  <c r="FD51" i="26"/>
  <c r="EZ51" i="26"/>
  <c r="EV51" i="26"/>
  <c r="ER51" i="26"/>
  <c r="EN51" i="26"/>
  <c r="EJ51" i="26"/>
  <c r="EF51" i="26"/>
  <c r="EB51" i="26"/>
  <c r="DX51" i="26"/>
  <c r="DT51" i="26"/>
  <c r="DP51" i="26"/>
  <c r="DL51" i="26"/>
  <c r="DH51" i="26"/>
  <c r="DD51" i="26"/>
  <c r="CZ51" i="26"/>
  <c r="CV51" i="26"/>
  <c r="CR51" i="26"/>
  <c r="CN51" i="26"/>
  <c r="CJ51" i="26"/>
  <c r="CF51" i="26"/>
  <c r="CB51" i="26"/>
  <c r="BX51" i="26"/>
  <c r="BT51" i="26"/>
  <c r="BP51" i="26"/>
  <c r="BL51" i="26"/>
  <c r="BH51" i="26"/>
  <c r="BD51" i="26"/>
  <c r="AZ51" i="26"/>
  <c r="AV51" i="26"/>
  <c r="AR51" i="26"/>
  <c r="AN51" i="26"/>
  <c r="AJ51" i="26"/>
  <c r="AF51" i="26"/>
  <c r="AB51" i="26"/>
  <c r="X51" i="26"/>
  <c r="T51" i="26"/>
  <c r="P51" i="26"/>
  <c r="H51" i="26"/>
  <c r="D51" i="26"/>
  <c r="JL50" i="26"/>
  <c r="JD50" i="26"/>
  <c r="IZ50" i="26"/>
  <c r="IR50" i="26"/>
  <c r="IJ50" i="26"/>
  <c r="IB50" i="26"/>
  <c r="HX50" i="26"/>
  <c r="HT50" i="26"/>
  <c r="HP50" i="26"/>
  <c r="HL50" i="26"/>
  <c r="HH50" i="26"/>
  <c r="HD50" i="26"/>
  <c r="GZ50" i="26"/>
  <c r="GV50" i="26"/>
  <c r="GR50" i="26"/>
  <c r="GN50" i="26"/>
  <c r="GJ50" i="26"/>
  <c r="GF50" i="26"/>
  <c r="GB50" i="26"/>
  <c r="FX50" i="26"/>
  <c r="FT50" i="26"/>
  <c r="FP50" i="26"/>
  <c r="FL50" i="26"/>
  <c r="FH50" i="26"/>
  <c r="FD50" i="26"/>
  <c r="EZ50" i="26"/>
  <c r="EV50" i="26"/>
  <c r="ER50" i="26"/>
  <c r="EN50" i="26"/>
  <c r="EJ50" i="26"/>
  <c r="EF50" i="26"/>
  <c r="EB50" i="26"/>
  <c r="DX50" i="26"/>
  <c r="DT50" i="26"/>
  <c r="DP50" i="26"/>
  <c r="DL50" i="26"/>
  <c r="DH50" i="26"/>
  <c r="DD50" i="26"/>
  <c r="CZ50" i="26"/>
  <c r="CV50" i="26"/>
  <c r="CR50" i="26"/>
  <c r="CN50" i="26"/>
  <c r="CJ50" i="26"/>
  <c r="CF50" i="26"/>
  <c r="CB50" i="26"/>
  <c r="BX50" i="26"/>
  <c r="BT50" i="26"/>
  <c r="BP50" i="26"/>
  <c r="BL50" i="26"/>
  <c r="BH50" i="26"/>
  <c r="BD50" i="26"/>
  <c r="AZ50" i="26"/>
  <c r="AV50" i="26"/>
  <c r="AR50" i="26"/>
  <c r="AN50" i="26"/>
  <c r="AJ50" i="26"/>
  <c r="AF50" i="26"/>
  <c r="AB50" i="26"/>
  <c r="X50" i="26"/>
  <c r="T50" i="26"/>
  <c r="P50" i="26"/>
  <c r="H50" i="26"/>
  <c r="D50" i="26"/>
  <c r="JL49" i="26"/>
  <c r="JD49" i="26"/>
  <c r="IZ49" i="26"/>
  <c r="IR49" i="26"/>
  <c r="IJ49" i="26"/>
  <c r="IB49" i="26"/>
  <c r="HX49" i="26"/>
  <c r="HT49" i="26"/>
  <c r="HP49" i="26"/>
  <c r="HL49" i="26"/>
  <c r="HH49" i="26"/>
  <c r="HD49" i="26"/>
  <c r="GZ49" i="26"/>
  <c r="GV49" i="26"/>
  <c r="GR49" i="26"/>
  <c r="GN49" i="26"/>
  <c r="GJ49" i="26"/>
  <c r="GF49" i="26"/>
  <c r="GB49" i="26"/>
  <c r="FX49" i="26"/>
  <c r="FT49" i="26"/>
  <c r="FP49" i="26"/>
  <c r="FL49" i="26"/>
  <c r="FH49" i="26"/>
  <c r="FD49" i="26"/>
  <c r="EZ49" i="26"/>
  <c r="EV49" i="26"/>
  <c r="ER49" i="26"/>
  <c r="EN49" i="26"/>
  <c r="EJ49" i="26"/>
  <c r="EF49" i="26"/>
  <c r="EB49" i="26"/>
  <c r="DX49" i="26"/>
  <c r="DT49" i="26"/>
  <c r="DP49" i="26"/>
  <c r="DL49" i="26"/>
  <c r="DH49" i="26"/>
  <c r="DD49" i="26"/>
  <c r="CZ49" i="26"/>
  <c r="CV49" i="26"/>
  <c r="CR49" i="26"/>
  <c r="CN49" i="26"/>
  <c r="CJ49" i="26"/>
  <c r="CF49" i="26"/>
  <c r="CB49" i="26"/>
  <c r="BX49" i="26"/>
  <c r="BT49" i="26"/>
  <c r="BP49" i="26"/>
  <c r="BL49" i="26"/>
  <c r="BH49" i="26"/>
  <c r="BD49" i="26"/>
  <c r="AZ49" i="26"/>
  <c r="AV49" i="26"/>
  <c r="AR49" i="26"/>
  <c r="AN49" i="26"/>
  <c r="AJ49" i="26"/>
  <c r="AF49" i="26"/>
  <c r="AB49" i="26"/>
  <c r="X49" i="26"/>
  <c r="T49" i="26"/>
  <c r="P49" i="26"/>
  <c r="H49" i="26"/>
  <c r="D49" i="26"/>
  <c r="JL48" i="26"/>
  <c r="JD48" i="26"/>
  <c r="IZ48" i="26"/>
  <c r="IR48" i="26"/>
  <c r="IJ48" i="26"/>
  <c r="IB48" i="26"/>
  <c r="HX48" i="26"/>
  <c r="HT48" i="26"/>
  <c r="HP48" i="26"/>
  <c r="HL48" i="26"/>
  <c r="HH48" i="26"/>
  <c r="HD48" i="26"/>
  <c r="GZ48" i="26"/>
  <c r="GV48" i="26"/>
  <c r="GR48" i="26"/>
  <c r="GN48" i="26"/>
  <c r="GJ48" i="26"/>
  <c r="GF48" i="26"/>
  <c r="GB48" i="26"/>
  <c r="FX48" i="26"/>
  <c r="FT48" i="26"/>
  <c r="FP48" i="26"/>
  <c r="FL48" i="26"/>
  <c r="FH48" i="26"/>
  <c r="FD48" i="26"/>
  <c r="EZ48" i="26"/>
  <c r="EV48" i="26"/>
  <c r="ER48" i="26"/>
  <c r="EN48" i="26"/>
  <c r="EJ48" i="26"/>
  <c r="EF48" i="26"/>
  <c r="EB48" i="26"/>
  <c r="DX48" i="26"/>
  <c r="DT48" i="26"/>
  <c r="DP48" i="26"/>
  <c r="DL48" i="26"/>
  <c r="DH48" i="26"/>
  <c r="DD48" i="26"/>
  <c r="CZ48" i="26"/>
  <c r="CV48" i="26"/>
  <c r="CR48" i="26"/>
  <c r="CN48" i="26"/>
  <c r="CJ48" i="26"/>
  <c r="CF48" i="26"/>
  <c r="CB48" i="26"/>
  <c r="BX48" i="26"/>
  <c r="BT48" i="26"/>
  <c r="BP48" i="26"/>
  <c r="BL48" i="26"/>
  <c r="BH48" i="26"/>
  <c r="BD48" i="26"/>
  <c r="AZ48" i="26"/>
  <c r="AV48" i="26"/>
  <c r="AR48" i="26"/>
  <c r="AN48" i="26"/>
  <c r="AJ48" i="26"/>
  <c r="AF48" i="26"/>
  <c r="AB48" i="26"/>
  <c r="X48" i="26"/>
  <c r="T48" i="26"/>
  <c r="P48" i="26"/>
  <c r="H48" i="26"/>
  <c r="D48" i="26"/>
  <c r="JL47" i="26"/>
  <c r="JD47" i="26"/>
  <c r="IZ47" i="26"/>
  <c r="IR47" i="26"/>
  <c r="IJ47" i="26"/>
  <c r="IB47" i="26"/>
  <c r="HX47" i="26"/>
  <c r="HT47" i="26"/>
  <c r="HP47" i="26"/>
  <c r="HL47" i="26"/>
  <c r="HH47" i="26"/>
  <c r="HD47" i="26"/>
  <c r="GZ47" i="26"/>
  <c r="GV47" i="26"/>
  <c r="GR47" i="26"/>
  <c r="GN47" i="26"/>
  <c r="GJ47" i="26"/>
  <c r="GF47" i="26"/>
  <c r="GB47" i="26"/>
  <c r="FX47" i="26"/>
  <c r="FT47" i="26"/>
  <c r="FP47" i="26"/>
  <c r="FL47" i="26"/>
  <c r="FH47" i="26"/>
  <c r="FD47" i="26"/>
  <c r="EZ47" i="26"/>
  <c r="EV47" i="26"/>
  <c r="ER47" i="26"/>
  <c r="EN47" i="26"/>
  <c r="EJ47" i="26"/>
  <c r="EF47" i="26"/>
  <c r="EB47" i="26"/>
  <c r="DX47" i="26"/>
  <c r="DT47" i="26"/>
  <c r="DP47" i="26"/>
  <c r="DL47" i="26"/>
  <c r="DH47" i="26"/>
  <c r="DD47" i="26"/>
  <c r="CZ47" i="26"/>
  <c r="CV47" i="26"/>
  <c r="CR47" i="26"/>
  <c r="CN47" i="26"/>
  <c r="CJ47" i="26"/>
  <c r="CF47" i="26"/>
  <c r="CB47" i="26"/>
  <c r="BX47" i="26"/>
  <c r="BT47" i="26"/>
  <c r="BP47" i="26"/>
  <c r="BL47" i="26"/>
  <c r="BH47" i="26"/>
  <c r="BD47" i="26"/>
  <c r="AZ47" i="26"/>
  <c r="AV47" i="26"/>
  <c r="AR47" i="26"/>
  <c r="AN47" i="26"/>
  <c r="AJ47" i="26"/>
  <c r="AF47" i="26"/>
  <c r="AB47" i="26"/>
  <c r="X47" i="26"/>
  <c r="T47" i="26"/>
  <c r="P47" i="26"/>
  <c r="H47" i="26"/>
  <c r="D47" i="26"/>
  <c r="JL46" i="26"/>
  <c r="JD46" i="26"/>
  <c r="IZ46" i="26"/>
  <c r="IR46" i="26"/>
  <c r="IJ46" i="26"/>
  <c r="IB46" i="26"/>
  <c r="HX46" i="26"/>
  <c r="HT46" i="26"/>
  <c r="HP46" i="26"/>
  <c r="HL46" i="26"/>
  <c r="HH46" i="26"/>
  <c r="HD46" i="26"/>
  <c r="GZ46" i="26"/>
  <c r="GV46" i="26"/>
  <c r="GR46" i="26"/>
  <c r="GN46" i="26"/>
  <c r="GJ46" i="26"/>
  <c r="GF46" i="26"/>
  <c r="GB46" i="26"/>
  <c r="FX46" i="26"/>
  <c r="FT46" i="26"/>
  <c r="FP46" i="26"/>
  <c r="FL46" i="26"/>
  <c r="FH46" i="26"/>
  <c r="FD46" i="26"/>
  <c r="EZ46" i="26"/>
  <c r="EV46" i="26"/>
  <c r="ER46" i="26"/>
  <c r="EN46" i="26"/>
  <c r="EJ46" i="26"/>
  <c r="EF46" i="26"/>
  <c r="EB46" i="26"/>
  <c r="DX46" i="26"/>
  <c r="DT46" i="26"/>
  <c r="DP46" i="26"/>
  <c r="DL46" i="26"/>
  <c r="DH46" i="26"/>
  <c r="DD46" i="26"/>
  <c r="CZ46" i="26"/>
  <c r="CV46" i="26"/>
  <c r="CR46" i="26"/>
  <c r="CN46" i="26"/>
  <c r="CJ46" i="26"/>
  <c r="CF46" i="26"/>
  <c r="CB46" i="26"/>
  <c r="BX46" i="26"/>
  <c r="BT46" i="26"/>
  <c r="BP46" i="26"/>
  <c r="BL46" i="26"/>
  <c r="BH46" i="26"/>
  <c r="BD46" i="26"/>
  <c r="AZ46" i="26"/>
  <c r="AV46" i="26"/>
  <c r="AR46" i="26"/>
  <c r="AN46" i="26"/>
  <c r="AJ46" i="26"/>
  <c r="AF46" i="26"/>
  <c r="AB46" i="26"/>
  <c r="X46" i="26"/>
  <c r="T46" i="26"/>
  <c r="P46" i="26"/>
  <c r="H46" i="26"/>
  <c r="D46" i="26"/>
  <c r="JL45" i="26"/>
  <c r="JD45" i="26"/>
  <c r="IZ45" i="26"/>
  <c r="IR45" i="26"/>
  <c r="IJ45" i="26"/>
  <c r="IB45" i="26"/>
  <c r="HX45" i="26"/>
  <c r="HT45" i="26"/>
  <c r="HP45" i="26"/>
  <c r="HL45" i="26"/>
  <c r="HH45" i="26"/>
  <c r="HD45" i="26"/>
  <c r="GZ45" i="26"/>
  <c r="GV45" i="26"/>
  <c r="GR45" i="26"/>
  <c r="GN45" i="26"/>
  <c r="GJ45" i="26"/>
  <c r="GF45" i="26"/>
  <c r="GB45" i="26"/>
  <c r="FX45" i="26"/>
  <c r="FT45" i="26"/>
  <c r="FP45" i="26"/>
  <c r="FL45" i="26"/>
  <c r="FH45" i="26"/>
  <c r="FD45" i="26"/>
  <c r="EZ45" i="26"/>
  <c r="EV45" i="26"/>
  <c r="ER45" i="26"/>
  <c r="EN45" i="26"/>
  <c r="EJ45" i="26"/>
  <c r="EF45" i="26"/>
  <c r="EB45" i="26"/>
  <c r="DX45" i="26"/>
  <c r="DT45" i="26"/>
  <c r="DP45" i="26"/>
  <c r="DL45" i="26"/>
  <c r="DH45" i="26"/>
  <c r="DD45" i="26"/>
  <c r="CZ45" i="26"/>
  <c r="CV45" i="26"/>
  <c r="CR45" i="26"/>
  <c r="CN45" i="26"/>
  <c r="CJ45" i="26"/>
  <c r="CF45" i="26"/>
  <c r="CB45" i="26"/>
  <c r="BX45" i="26"/>
  <c r="BT45" i="26"/>
  <c r="BP45" i="26"/>
  <c r="BL45" i="26"/>
  <c r="BH45" i="26"/>
  <c r="BD45" i="26"/>
  <c r="AZ45" i="26"/>
  <c r="AV45" i="26"/>
  <c r="AR45" i="26"/>
  <c r="AN45" i="26"/>
  <c r="AJ45" i="26"/>
  <c r="AF45" i="26"/>
  <c r="AB45" i="26"/>
  <c r="X45" i="26"/>
  <c r="T45" i="26"/>
  <c r="P45" i="26"/>
  <c r="H45" i="26"/>
  <c r="D45" i="26"/>
  <c r="JL44" i="26"/>
  <c r="JD44" i="26"/>
  <c r="IZ44" i="26"/>
  <c r="IR44" i="26"/>
  <c r="IJ44" i="26"/>
  <c r="IB44" i="26"/>
  <c r="HX44" i="26"/>
  <c r="HT44" i="26"/>
  <c r="HP44" i="26"/>
  <c r="HL44" i="26"/>
  <c r="HH44" i="26"/>
  <c r="HD44" i="26"/>
  <c r="GZ44" i="26"/>
  <c r="GV44" i="26"/>
  <c r="GR44" i="26"/>
  <c r="GN44" i="26"/>
  <c r="GJ44" i="26"/>
  <c r="GF44" i="26"/>
  <c r="GB44" i="26"/>
  <c r="FX44" i="26"/>
  <c r="FT44" i="26"/>
  <c r="FP44" i="26"/>
  <c r="FL44" i="26"/>
  <c r="FH44" i="26"/>
  <c r="FD44" i="26"/>
  <c r="EZ44" i="26"/>
  <c r="EV44" i="26"/>
  <c r="ER44" i="26"/>
  <c r="EN44" i="26"/>
  <c r="EJ44" i="26"/>
  <c r="EF44" i="26"/>
  <c r="EB44" i="26"/>
  <c r="DX44" i="26"/>
  <c r="DT44" i="26"/>
  <c r="DP44" i="26"/>
  <c r="DL44" i="26"/>
  <c r="DH44" i="26"/>
  <c r="DD44" i="26"/>
  <c r="CZ44" i="26"/>
  <c r="CV44" i="26"/>
  <c r="CR44" i="26"/>
  <c r="CN44" i="26"/>
  <c r="CJ44" i="26"/>
  <c r="CF44" i="26"/>
  <c r="CB44" i="26"/>
  <c r="BX44" i="26"/>
  <c r="BT44" i="26"/>
  <c r="BP44" i="26"/>
  <c r="BL44" i="26"/>
  <c r="BH44" i="26"/>
  <c r="BD44" i="26"/>
  <c r="AZ44" i="26"/>
  <c r="AV44" i="26"/>
  <c r="AR44" i="26"/>
  <c r="AN44" i="26"/>
  <c r="AJ44" i="26"/>
  <c r="AF44" i="26"/>
  <c r="AB44" i="26"/>
  <c r="X44" i="26"/>
  <c r="T44" i="26"/>
  <c r="P44" i="26"/>
  <c r="H44" i="26"/>
  <c r="D44" i="26"/>
  <c r="JL43" i="26"/>
  <c r="JD43" i="26"/>
  <c r="IZ43" i="26"/>
  <c r="IR43" i="26"/>
  <c r="IJ43" i="26"/>
  <c r="IB43" i="26"/>
  <c r="HX43" i="26"/>
  <c r="HT43" i="26"/>
  <c r="HP43" i="26"/>
  <c r="HL43" i="26"/>
  <c r="HH43" i="26"/>
  <c r="HD43" i="26"/>
  <c r="GZ43" i="26"/>
  <c r="GV43" i="26"/>
  <c r="GR43" i="26"/>
  <c r="GN43" i="26"/>
  <c r="GJ43" i="26"/>
  <c r="GF43" i="26"/>
  <c r="GB43" i="26"/>
  <c r="FX43" i="26"/>
  <c r="FT43" i="26"/>
  <c r="FP43" i="26"/>
  <c r="FL43" i="26"/>
  <c r="FH43" i="26"/>
  <c r="FD43" i="26"/>
  <c r="EZ43" i="26"/>
  <c r="EV43" i="26"/>
  <c r="ER43" i="26"/>
  <c r="EN43" i="26"/>
  <c r="EJ43" i="26"/>
  <c r="EF43" i="26"/>
  <c r="EB43" i="26"/>
  <c r="DX43" i="26"/>
  <c r="DT43" i="26"/>
  <c r="DP43" i="26"/>
  <c r="DL43" i="26"/>
  <c r="DH43" i="26"/>
  <c r="DD43" i="26"/>
  <c r="CZ43" i="26"/>
  <c r="CV43" i="26"/>
  <c r="CR43" i="26"/>
  <c r="CN43" i="26"/>
  <c r="CJ43" i="26"/>
  <c r="CF43" i="26"/>
  <c r="CB43" i="26"/>
  <c r="BX43" i="26"/>
  <c r="BT43" i="26"/>
  <c r="BP43" i="26"/>
  <c r="BL43" i="26"/>
  <c r="BH43" i="26"/>
  <c r="BD43" i="26"/>
  <c r="AZ43" i="26"/>
  <c r="AV43" i="26"/>
  <c r="AR43" i="26"/>
  <c r="AN43" i="26"/>
  <c r="AJ43" i="26"/>
  <c r="AF43" i="26"/>
  <c r="AB43" i="26"/>
  <c r="X43" i="26"/>
  <c r="T43" i="26"/>
  <c r="P43" i="26"/>
  <c r="H43" i="26"/>
  <c r="D43" i="26"/>
  <c r="JL42" i="26"/>
  <c r="JD42" i="26"/>
  <c r="IZ42" i="26"/>
  <c r="IR42" i="26"/>
  <c r="IJ42" i="26"/>
  <c r="IB42" i="26"/>
  <c r="HX42" i="26"/>
  <c r="HT42" i="26"/>
  <c r="HP42" i="26"/>
  <c r="HL42" i="26"/>
  <c r="HH42" i="26"/>
  <c r="HD42" i="26"/>
  <c r="GZ42" i="26"/>
  <c r="GV42" i="26"/>
  <c r="GR42" i="26"/>
  <c r="GN42" i="26"/>
  <c r="GJ42" i="26"/>
  <c r="GF42" i="26"/>
  <c r="GB42" i="26"/>
  <c r="FX42" i="26"/>
  <c r="FT42" i="26"/>
  <c r="FP42" i="26"/>
  <c r="FL42" i="26"/>
  <c r="FH42" i="26"/>
  <c r="FD42" i="26"/>
  <c r="EZ42" i="26"/>
  <c r="EV42" i="26"/>
  <c r="ER42" i="26"/>
  <c r="EN42" i="26"/>
  <c r="EJ42" i="26"/>
  <c r="EF42" i="26"/>
  <c r="EB42" i="26"/>
  <c r="DX42" i="26"/>
  <c r="DT42" i="26"/>
  <c r="DP42" i="26"/>
  <c r="DL42" i="26"/>
  <c r="DH42" i="26"/>
  <c r="DD42" i="26"/>
  <c r="CZ42" i="26"/>
  <c r="CV42" i="26"/>
  <c r="CR42" i="26"/>
  <c r="CN42" i="26"/>
  <c r="CJ42" i="26"/>
  <c r="CF42" i="26"/>
  <c r="CB42" i="26"/>
  <c r="BX42" i="26"/>
  <c r="BT42" i="26"/>
  <c r="BP42" i="26"/>
  <c r="BL42" i="26"/>
  <c r="BH42" i="26"/>
  <c r="BD42" i="26"/>
  <c r="AZ42" i="26"/>
  <c r="AV42" i="26"/>
  <c r="AR42" i="26"/>
  <c r="AN42" i="26"/>
  <c r="AJ42" i="26"/>
  <c r="AF42" i="26"/>
  <c r="AB42" i="26"/>
  <c r="X42" i="26"/>
  <c r="T42" i="26"/>
  <c r="P42" i="26"/>
  <c r="H42" i="26"/>
  <c r="D42" i="26"/>
  <c r="JL41" i="26"/>
  <c r="JD41" i="26"/>
  <c r="IZ41" i="26"/>
  <c r="IR41" i="26"/>
  <c r="IN41" i="26"/>
  <c r="IJ41" i="26"/>
  <c r="IB41" i="26"/>
  <c r="HX41" i="26"/>
  <c r="HT41" i="26"/>
  <c r="HP41" i="26"/>
  <c r="HL41" i="26"/>
  <c r="HH41" i="26"/>
  <c r="HD41" i="26"/>
  <c r="GZ41" i="26"/>
  <c r="GV41" i="26"/>
  <c r="GR41" i="26"/>
  <c r="GN41" i="26"/>
  <c r="GJ41" i="26"/>
  <c r="GF41" i="26"/>
  <c r="GB41" i="26"/>
  <c r="FX41" i="26"/>
  <c r="FT41" i="26"/>
  <c r="FP41" i="26"/>
  <c r="FL41" i="26"/>
  <c r="FH41" i="26"/>
  <c r="FD41" i="26"/>
  <c r="EZ41" i="26"/>
  <c r="EV41" i="26"/>
  <c r="ER41" i="26"/>
  <c r="EN41" i="26"/>
  <c r="EJ41" i="26"/>
  <c r="EF41" i="26"/>
  <c r="EB41" i="26"/>
  <c r="DX41" i="26"/>
  <c r="DT41" i="26"/>
  <c r="DP41" i="26"/>
  <c r="DL41" i="26"/>
  <c r="DH41" i="26"/>
  <c r="DD41" i="26"/>
  <c r="CZ41" i="26"/>
  <c r="CV41" i="26"/>
  <c r="CR41" i="26"/>
  <c r="CN41" i="26"/>
  <c r="CJ41" i="26"/>
  <c r="CF41" i="26"/>
  <c r="CB41" i="26"/>
  <c r="BX41" i="26"/>
  <c r="BT41" i="26"/>
  <c r="BP41" i="26"/>
  <c r="BL41" i="26"/>
  <c r="BH41" i="26"/>
  <c r="BD41" i="26"/>
  <c r="AZ41" i="26"/>
  <c r="AV41" i="26"/>
  <c r="AR41" i="26"/>
  <c r="AN41" i="26"/>
  <c r="AJ41" i="26"/>
  <c r="AF41" i="26"/>
  <c r="AB41" i="26"/>
  <c r="X41" i="26"/>
  <c r="T41" i="26"/>
  <c r="P41" i="26"/>
  <c r="H41" i="26"/>
  <c r="D41" i="26"/>
  <c r="JL40" i="26"/>
  <c r="JD40" i="26"/>
  <c r="IZ40" i="26"/>
  <c r="IR40" i="26"/>
  <c r="IN40" i="26"/>
  <c r="IJ40" i="26"/>
  <c r="IB40" i="26"/>
  <c r="HX40" i="26"/>
  <c r="HT40" i="26"/>
  <c r="HP40" i="26"/>
  <c r="HL40" i="26"/>
  <c r="HH40" i="26"/>
  <c r="HD40" i="26"/>
  <c r="GZ40" i="26"/>
  <c r="GV40" i="26"/>
  <c r="GR40" i="26"/>
  <c r="GN40" i="26"/>
  <c r="GJ40" i="26"/>
  <c r="GF40" i="26"/>
  <c r="GB40" i="26"/>
  <c r="FX40" i="26"/>
  <c r="FT40" i="26"/>
  <c r="FP40" i="26"/>
  <c r="FL40" i="26"/>
  <c r="FH40" i="26"/>
  <c r="FD40" i="26"/>
  <c r="EZ40" i="26"/>
  <c r="EV40" i="26"/>
  <c r="ER40" i="26"/>
  <c r="EN40" i="26"/>
  <c r="EJ40" i="26"/>
  <c r="EF40" i="26"/>
  <c r="EB40" i="26"/>
  <c r="DX40" i="26"/>
  <c r="DT40" i="26"/>
  <c r="DP40" i="26"/>
  <c r="DL40" i="26"/>
  <c r="DH40" i="26"/>
  <c r="DD40" i="26"/>
  <c r="CZ40" i="26"/>
  <c r="CV40" i="26"/>
  <c r="CR40" i="26"/>
  <c r="CN40" i="26"/>
  <c r="CJ40" i="26"/>
  <c r="CF40" i="26"/>
  <c r="CB40" i="26"/>
  <c r="BX40" i="26"/>
  <c r="BT40" i="26"/>
  <c r="BP40" i="26"/>
  <c r="BL40" i="26"/>
  <c r="BH40" i="26"/>
  <c r="BD40" i="26"/>
  <c r="AZ40" i="26"/>
  <c r="AV40" i="26"/>
  <c r="AR40" i="26"/>
  <c r="AN40" i="26"/>
  <c r="AJ40" i="26"/>
  <c r="AF40" i="26"/>
  <c r="AB40" i="26"/>
  <c r="X40" i="26"/>
  <c r="T40" i="26"/>
  <c r="P40" i="26"/>
  <c r="H40" i="26"/>
  <c r="D40" i="26"/>
  <c r="JL39" i="26"/>
  <c r="JD39" i="26"/>
  <c r="IZ39" i="26"/>
  <c r="IR39" i="26"/>
  <c r="IN39" i="26"/>
  <c r="IJ39" i="26"/>
  <c r="IF39" i="26"/>
  <c r="IB39" i="26"/>
  <c r="HX39" i="26"/>
  <c r="HT39" i="26"/>
  <c r="HP39" i="26"/>
  <c r="HL39" i="26"/>
  <c r="HH39" i="26"/>
  <c r="HD39" i="26"/>
  <c r="GZ39" i="26"/>
  <c r="GV39" i="26"/>
  <c r="GR39" i="26"/>
  <c r="GN39" i="26"/>
  <c r="GJ39" i="26"/>
  <c r="GF39" i="26"/>
  <c r="GB39" i="26"/>
  <c r="FX39" i="26"/>
  <c r="FT39" i="26"/>
  <c r="FP39" i="26"/>
  <c r="FL39" i="26"/>
  <c r="FH39" i="26"/>
  <c r="FD39" i="26"/>
  <c r="EZ39" i="26"/>
  <c r="EV39" i="26"/>
  <c r="ER39" i="26"/>
  <c r="EN39" i="26"/>
  <c r="EJ39" i="26"/>
  <c r="EF39" i="26"/>
  <c r="EB39" i="26"/>
  <c r="DX39" i="26"/>
  <c r="DT39" i="26"/>
  <c r="DP39" i="26"/>
  <c r="DL39" i="26"/>
  <c r="DH39" i="26"/>
  <c r="DD39" i="26"/>
  <c r="CZ39" i="26"/>
  <c r="CV39" i="26"/>
  <c r="CR39" i="26"/>
  <c r="CN39" i="26"/>
  <c r="CJ39" i="26"/>
  <c r="CF39" i="26"/>
  <c r="CB39" i="26"/>
  <c r="BX39" i="26"/>
  <c r="BT39" i="26"/>
  <c r="BP39" i="26"/>
  <c r="BL39" i="26"/>
  <c r="BH39" i="26"/>
  <c r="BD39" i="26"/>
  <c r="AZ39" i="26"/>
  <c r="AV39" i="26"/>
  <c r="AR39" i="26"/>
  <c r="AN39" i="26"/>
  <c r="AJ39" i="26"/>
  <c r="AF39" i="26"/>
  <c r="AB39" i="26"/>
  <c r="X39" i="26"/>
  <c r="T39" i="26"/>
  <c r="P39" i="26"/>
  <c r="H39" i="26"/>
  <c r="D39" i="26"/>
  <c r="JL38" i="26"/>
  <c r="JD38" i="26"/>
  <c r="IZ38" i="26"/>
  <c r="IR38" i="26"/>
  <c r="IN38" i="26"/>
  <c r="IJ38" i="26"/>
  <c r="IF38" i="26"/>
  <c r="IB38" i="26"/>
  <c r="HX38" i="26"/>
  <c r="HT38" i="26"/>
  <c r="HP38" i="26"/>
  <c r="HL38" i="26"/>
  <c r="HH38" i="26"/>
  <c r="HD38" i="26"/>
  <c r="GZ38" i="26"/>
  <c r="GV38" i="26"/>
  <c r="GR38" i="26"/>
  <c r="GN38" i="26"/>
  <c r="GJ38" i="26"/>
  <c r="GF38" i="26"/>
  <c r="GB38" i="26"/>
  <c r="FX38" i="26"/>
  <c r="FT38" i="26"/>
  <c r="FP38" i="26"/>
  <c r="FL38" i="26"/>
  <c r="FH38" i="26"/>
  <c r="FD38" i="26"/>
  <c r="EZ38" i="26"/>
  <c r="EV38" i="26"/>
  <c r="ER38" i="26"/>
  <c r="EN38" i="26"/>
  <c r="EJ38" i="26"/>
  <c r="EF38" i="26"/>
  <c r="EB38" i="26"/>
  <c r="DX38" i="26"/>
  <c r="DT38" i="26"/>
  <c r="DP38" i="26"/>
  <c r="DL38" i="26"/>
  <c r="DH38" i="26"/>
  <c r="DD38" i="26"/>
  <c r="CZ38" i="26"/>
  <c r="CV38" i="26"/>
  <c r="CR38" i="26"/>
  <c r="CN38" i="26"/>
  <c r="CJ38" i="26"/>
  <c r="CF38" i="26"/>
  <c r="CB38" i="26"/>
  <c r="BX38" i="26"/>
  <c r="BT38" i="26"/>
  <c r="BP38" i="26"/>
  <c r="BL38" i="26"/>
  <c r="BH38" i="26"/>
  <c r="BD38" i="26"/>
  <c r="AZ38" i="26"/>
  <c r="AV38" i="26"/>
  <c r="AR38" i="26"/>
  <c r="AN38" i="26"/>
  <c r="AJ38" i="26"/>
  <c r="AF38" i="26"/>
  <c r="AB38" i="26"/>
  <c r="X38" i="26"/>
  <c r="T38" i="26"/>
  <c r="P38" i="26"/>
  <c r="H38" i="26"/>
  <c r="D38" i="26"/>
  <c r="JL37" i="26"/>
  <c r="JD37" i="26"/>
  <c r="IZ37" i="26"/>
  <c r="IR37" i="26"/>
  <c r="IN37" i="26"/>
  <c r="IJ37" i="26"/>
  <c r="IF37" i="26"/>
  <c r="IB37" i="26"/>
  <c r="HX37" i="26"/>
  <c r="HT37" i="26"/>
  <c r="HP37" i="26"/>
  <c r="HL37" i="26"/>
  <c r="HH37" i="26"/>
  <c r="HD37" i="26"/>
  <c r="GZ37" i="26"/>
  <c r="GV37" i="26"/>
  <c r="GR37" i="26"/>
  <c r="GN37" i="26"/>
  <c r="GJ37" i="26"/>
  <c r="GF37" i="26"/>
  <c r="GB37" i="26"/>
  <c r="FX37" i="26"/>
  <c r="FT37" i="26"/>
  <c r="FP37" i="26"/>
  <c r="FL37" i="26"/>
  <c r="FH37" i="26"/>
  <c r="FD37" i="26"/>
  <c r="EZ37" i="26"/>
  <c r="EV37" i="26"/>
  <c r="ER37" i="26"/>
  <c r="EN37" i="26"/>
  <c r="EJ37" i="26"/>
  <c r="EF37" i="26"/>
  <c r="EB37" i="26"/>
  <c r="DX37" i="26"/>
  <c r="DT37" i="26"/>
  <c r="DP37" i="26"/>
  <c r="DL37" i="26"/>
  <c r="DH37" i="26"/>
  <c r="DD37" i="26"/>
  <c r="CZ37" i="26"/>
  <c r="CV37" i="26"/>
  <c r="CR37" i="26"/>
  <c r="CN37" i="26"/>
  <c r="CJ37" i="26"/>
  <c r="CF37" i="26"/>
  <c r="CB37" i="26"/>
  <c r="BX37" i="26"/>
  <c r="BT37" i="26"/>
  <c r="BP37" i="26"/>
  <c r="BL37" i="26"/>
  <c r="BH37" i="26"/>
  <c r="BD37" i="26"/>
  <c r="AZ37" i="26"/>
  <c r="AV37" i="26"/>
  <c r="AR37" i="26"/>
  <c r="AN37" i="26"/>
  <c r="AJ37" i="26"/>
  <c r="AF37" i="26"/>
  <c r="AB37" i="26"/>
  <c r="X37" i="26"/>
  <c r="T37" i="26"/>
  <c r="P37" i="26"/>
  <c r="H37" i="26"/>
  <c r="D37" i="26"/>
  <c r="JL36" i="26"/>
  <c r="JD36" i="26"/>
  <c r="IZ36" i="26"/>
  <c r="IR36" i="26"/>
  <c r="IN36" i="26"/>
  <c r="IJ36" i="26"/>
  <c r="IF36" i="26"/>
  <c r="IB36" i="26"/>
  <c r="HX36" i="26"/>
  <c r="HT36" i="26"/>
  <c r="HP36" i="26"/>
  <c r="HL36" i="26"/>
  <c r="HH36" i="26"/>
  <c r="HD36" i="26"/>
  <c r="GZ36" i="26"/>
  <c r="GV36" i="26"/>
  <c r="GR36" i="26"/>
  <c r="GN36" i="26"/>
  <c r="GJ36" i="26"/>
  <c r="GF36" i="26"/>
  <c r="GB36" i="26"/>
  <c r="FX36" i="26"/>
  <c r="FT36" i="26"/>
  <c r="FP36" i="26"/>
  <c r="FL36" i="26"/>
  <c r="FH36" i="26"/>
  <c r="FD36" i="26"/>
  <c r="EZ36" i="26"/>
  <c r="EV36" i="26"/>
  <c r="ER36" i="26"/>
  <c r="EN36" i="26"/>
  <c r="EJ36" i="26"/>
  <c r="EF36" i="26"/>
  <c r="EB36" i="26"/>
  <c r="DX36" i="26"/>
  <c r="DT36" i="26"/>
  <c r="DP36" i="26"/>
  <c r="DL36" i="26"/>
  <c r="DH36" i="26"/>
  <c r="DD36" i="26"/>
  <c r="CZ36" i="26"/>
  <c r="CV36" i="26"/>
  <c r="CR36" i="26"/>
  <c r="CN36" i="26"/>
  <c r="CJ36" i="26"/>
  <c r="CF36" i="26"/>
  <c r="CB36" i="26"/>
  <c r="BX36" i="26"/>
  <c r="BT36" i="26"/>
  <c r="BP36" i="26"/>
  <c r="BL36" i="26"/>
  <c r="BH36" i="26"/>
  <c r="BD36" i="26"/>
  <c r="AZ36" i="26"/>
  <c r="AV36" i="26"/>
  <c r="AR36" i="26"/>
  <c r="AN36" i="26"/>
  <c r="AJ36" i="26"/>
  <c r="AF36" i="26"/>
  <c r="AB36" i="26"/>
  <c r="X36" i="26"/>
  <c r="T36" i="26"/>
  <c r="P36" i="26"/>
  <c r="H36" i="26"/>
  <c r="D36" i="26"/>
  <c r="JL35" i="26"/>
  <c r="JD35" i="26"/>
  <c r="IZ35" i="26"/>
  <c r="IR35" i="26"/>
  <c r="IN35" i="26"/>
  <c r="IJ35" i="26"/>
  <c r="IF35" i="26"/>
  <c r="IB35" i="26"/>
  <c r="HX35" i="26"/>
  <c r="HT35" i="26"/>
  <c r="HP35" i="26"/>
  <c r="HL35" i="26"/>
  <c r="HH35" i="26"/>
  <c r="HD35" i="26"/>
  <c r="GZ35" i="26"/>
  <c r="GV35" i="26"/>
  <c r="GR35" i="26"/>
  <c r="GN35" i="26"/>
  <c r="GJ35" i="26"/>
  <c r="GF35" i="26"/>
  <c r="GB35" i="26"/>
  <c r="FX35" i="26"/>
  <c r="FT35" i="26"/>
  <c r="FP35" i="26"/>
  <c r="FL35" i="26"/>
  <c r="FH35" i="26"/>
  <c r="FD35" i="26"/>
  <c r="EZ35" i="26"/>
  <c r="EV35" i="26"/>
  <c r="ER35" i="26"/>
  <c r="EN35" i="26"/>
  <c r="EJ35" i="26"/>
  <c r="EF35" i="26"/>
  <c r="EB35" i="26"/>
  <c r="DX35" i="26"/>
  <c r="DT35" i="26"/>
  <c r="DP35" i="26"/>
  <c r="DL35" i="26"/>
  <c r="DH35" i="26"/>
  <c r="DD35" i="26"/>
  <c r="CZ35" i="26"/>
  <c r="CV35" i="26"/>
  <c r="CR35" i="26"/>
  <c r="CN35" i="26"/>
  <c r="CJ35" i="26"/>
  <c r="CF35" i="26"/>
  <c r="CB35" i="26"/>
  <c r="BX35" i="26"/>
  <c r="BT35" i="26"/>
  <c r="BP35" i="26"/>
  <c r="BL35" i="26"/>
  <c r="BH35" i="26"/>
  <c r="BD35" i="26"/>
  <c r="AZ35" i="26"/>
  <c r="AV35" i="26"/>
  <c r="AR35" i="26"/>
  <c r="AN35" i="26"/>
  <c r="AJ35" i="26"/>
  <c r="AF35" i="26"/>
  <c r="AB35" i="26"/>
  <c r="X35" i="26"/>
  <c r="T35" i="26"/>
  <c r="P35" i="26"/>
  <c r="H35" i="26"/>
  <c r="D35" i="26"/>
  <c r="JL34" i="26"/>
  <c r="JD34" i="26"/>
  <c r="IZ34" i="26"/>
  <c r="IR34" i="26"/>
  <c r="IN34" i="26"/>
  <c r="IJ34" i="26"/>
  <c r="IF34" i="26"/>
  <c r="IB34" i="26"/>
  <c r="HX34" i="26"/>
  <c r="HT34" i="26"/>
  <c r="HP34" i="26"/>
  <c r="HL34" i="26"/>
  <c r="HH34" i="26"/>
  <c r="HD34" i="26"/>
  <c r="GZ34" i="26"/>
  <c r="GV34" i="26"/>
  <c r="GR34" i="26"/>
  <c r="GN34" i="26"/>
  <c r="GJ34" i="26"/>
  <c r="GF34" i="26"/>
  <c r="GB34" i="26"/>
  <c r="FX34" i="26"/>
  <c r="FT34" i="26"/>
  <c r="FP34" i="26"/>
  <c r="FL34" i="26"/>
  <c r="FH34" i="26"/>
  <c r="FD34" i="26"/>
  <c r="EZ34" i="26"/>
  <c r="EV34" i="26"/>
  <c r="ER34" i="26"/>
  <c r="EN34" i="26"/>
  <c r="EJ34" i="26"/>
  <c r="EF34" i="26"/>
  <c r="EB34" i="26"/>
  <c r="DX34" i="26"/>
  <c r="DT34" i="26"/>
  <c r="DP34" i="26"/>
  <c r="DL34" i="26"/>
  <c r="DH34" i="26"/>
  <c r="DD34" i="26"/>
  <c r="CZ34" i="26"/>
  <c r="CV34" i="26"/>
  <c r="CR34" i="26"/>
  <c r="CN34" i="26"/>
  <c r="CJ34" i="26"/>
  <c r="CF34" i="26"/>
  <c r="CB34" i="26"/>
  <c r="BX34" i="26"/>
  <c r="BT34" i="26"/>
  <c r="BP34" i="26"/>
  <c r="BL34" i="26"/>
  <c r="BH34" i="26"/>
  <c r="BD34" i="26"/>
  <c r="AZ34" i="26"/>
  <c r="AV34" i="26"/>
  <c r="AR34" i="26"/>
  <c r="AN34" i="26"/>
  <c r="AJ34" i="26"/>
  <c r="AF34" i="26"/>
  <c r="AB34" i="26"/>
  <c r="X34" i="26"/>
  <c r="T34" i="26"/>
  <c r="P34" i="26"/>
  <c r="H34" i="26"/>
  <c r="D34" i="26"/>
  <c r="JL33" i="26"/>
  <c r="JD33" i="26"/>
  <c r="IZ33" i="26"/>
  <c r="IR33" i="26"/>
  <c r="IN33" i="26"/>
  <c r="IJ33" i="26"/>
  <c r="IF33" i="26"/>
  <c r="IB33" i="26"/>
  <c r="HX33" i="26"/>
  <c r="HT33" i="26"/>
  <c r="HP33" i="26"/>
  <c r="HL33" i="26"/>
  <c r="HH33" i="26"/>
  <c r="HD33" i="26"/>
  <c r="GZ33" i="26"/>
  <c r="GV33" i="26"/>
  <c r="GR33" i="26"/>
  <c r="GN33" i="26"/>
  <c r="GJ33" i="26"/>
  <c r="GF33" i="26"/>
  <c r="GB33" i="26"/>
  <c r="FX33" i="26"/>
  <c r="FT33" i="26"/>
  <c r="FP33" i="26"/>
  <c r="FL33" i="26"/>
  <c r="FH33" i="26"/>
  <c r="FD33" i="26"/>
  <c r="EZ33" i="26"/>
  <c r="EV33" i="26"/>
  <c r="ER33" i="26"/>
  <c r="EN33" i="26"/>
  <c r="EJ33" i="26"/>
  <c r="EF33" i="26"/>
  <c r="EB33" i="26"/>
  <c r="DX33" i="26"/>
  <c r="DT33" i="26"/>
  <c r="DP33" i="26"/>
  <c r="DL33" i="26"/>
  <c r="DH33" i="26"/>
  <c r="DD33" i="26"/>
  <c r="CZ33" i="26"/>
  <c r="CV33" i="26"/>
  <c r="CR33" i="26"/>
  <c r="CN33" i="26"/>
  <c r="CJ33" i="26"/>
  <c r="CF33" i="26"/>
  <c r="CB33" i="26"/>
  <c r="BX33" i="26"/>
  <c r="BT33" i="26"/>
  <c r="BP33" i="26"/>
  <c r="BL33" i="26"/>
  <c r="BH33" i="26"/>
  <c r="BD33" i="26"/>
  <c r="AZ33" i="26"/>
  <c r="AV33" i="26"/>
  <c r="AR33" i="26"/>
  <c r="AN33" i="26"/>
  <c r="AJ33" i="26"/>
  <c r="AF33" i="26"/>
  <c r="AB33" i="26"/>
  <c r="X33" i="26"/>
  <c r="T33" i="26"/>
  <c r="P33" i="26"/>
  <c r="H33" i="26"/>
  <c r="D33" i="26"/>
  <c r="JQ32" i="26"/>
  <c r="JL32" i="26"/>
  <c r="JD32" i="26"/>
  <c r="IZ32" i="26"/>
  <c r="IR32" i="26"/>
  <c r="IN32" i="26"/>
  <c r="IJ32" i="26"/>
  <c r="IF32" i="26"/>
  <c r="IB32" i="26"/>
  <c r="HX32" i="26"/>
  <c r="HT32" i="26"/>
  <c r="HP32" i="26"/>
  <c r="HL32" i="26"/>
  <c r="HH32" i="26"/>
  <c r="HD32" i="26"/>
  <c r="GZ32" i="26"/>
  <c r="GV32" i="26"/>
  <c r="GR32" i="26"/>
  <c r="GN32" i="26"/>
  <c r="GJ32" i="26"/>
  <c r="GF32" i="26"/>
  <c r="GB32" i="26"/>
  <c r="FX32" i="26"/>
  <c r="FT32" i="26"/>
  <c r="FP32" i="26"/>
  <c r="FL32" i="26"/>
  <c r="FH32" i="26"/>
  <c r="FD32" i="26"/>
  <c r="EZ32" i="26"/>
  <c r="EV32" i="26"/>
  <c r="ER32" i="26"/>
  <c r="EN32" i="26"/>
  <c r="EJ32" i="26"/>
  <c r="EF32" i="26"/>
  <c r="EB32" i="26"/>
  <c r="DX32" i="26"/>
  <c r="DT32" i="26"/>
  <c r="DP32" i="26"/>
  <c r="DL32" i="26"/>
  <c r="DH32" i="26"/>
  <c r="DD32" i="26"/>
  <c r="CZ32" i="26"/>
  <c r="CV32" i="26"/>
  <c r="CR32" i="26"/>
  <c r="CN32" i="26"/>
  <c r="CJ32" i="26"/>
  <c r="CF32" i="26"/>
  <c r="CB32" i="26"/>
  <c r="BX32" i="26"/>
  <c r="BT32" i="26"/>
  <c r="BP32" i="26"/>
  <c r="BL32" i="26"/>
  <c r="BH32" i="26"/>
  <c r="BD32" i="26"/>
  <c r="AZ32" i="26"/>
  <c r="AV32" i="26"/>
  <c r="AR32" i="26"/>
  <c r="AN32" i="26"/>
  <c r="AJ32" i="26"/>
  <c r="AF32" i="26"/>
  <c r="AB32" i="26"/>
  <c r="X32" i="26"/>
  <c r="T32" i="26"/>
  <c r="P32" i="26"/>
  <c r="H32" i="26"/>
  <c r="D32" i="26"/>
  <c r="JQ31" i="26"/>
  <c r="JL31" i="26"/>
  <c r="JD31" i="26"/>
  <c r="IZ31" i="26"/>
  <c r="IR31" i="26"/>
  <c r="IN31" i="26"/>
  <c r="IJ31" i="26"/>
  <c r="IF31" i="26"/>
  <c r="IB31" i="26"/>
  <c r="HX31" i="26"/>
  <c r="HT31" i="26"/>
  <c r="HP31" i="26"/>
  <c r="HL31" i="26"/>
  <c r="HH31" i="26"/>
  <c r="HD31" i="26"/>
  <c r="GZ31" i="26"/>
  <c r="GV31" i="26"/>
  <c r="GR31" i="26"/>
  <c r="GN31" i="26"/>
  <c r="GJ31" i="26"/>
  <c r="GF31" i="26"/>
  <c r="GB31" i="26"/>
  <c r="FX31" i="26"/>
  <c r="FT31" i="26"/>
  <c r="FP31" i="26"/>
  <c r="FL31" i="26"/>
  <c r="FH31" i="26"/>
  <c r="FD31" i="26"/>
  <c r="EZ31" i="26"/>
  <c r="EV31" i="26"/>
  <c r="ER31" i="26"/>
  <c r="EN31" i="26"/>
  <c r="EJ31" i="26"/>
  <c r="EF31" i="26"/>
  <c r="EB31" i="26"/>
  <c r="DX31" i="26"/>
  <c r="DT31" i="26"/>
  <c r="DP31" i="26"/>
  <c r="DL31" i="26"/>
  <c r="DH31" i="26"/>
  <c r="DD31" i="26"/>
  <c r="CZ31" i="26"/>
  <c r="CV31" i="26"/>
  <c r="CR31" i="26"/>
  <c r="CN31" i="26"/>
  <c r="CJ31" i="26"/>
  <c r="CF31" i="26"/>
  <c r="CB31" i="26"/>
  <c r="BX31" i="26"/>
  <c r="BT31" i="26"/>
  <c r="BP31" i="26"/>
  <c r="BL31" i="26"/>
  <c r="BH31" i="26"/>
  <c r="BD31" i="26"/>
  <c r="AZ31" i="26"/>
  <c r="AV31" i="26"/>
  <c r="AR31" i="26"/>
  <c r="AN31" i="26"/>
  <c r="AJ31" i="26"/>
  <c r="AF31" i="26"/>
  <c r="AB31" i="26"/>
  <c r="X31" i="26"/>
  <c r="T31" i="26"/>
  <c r="P31" i="26"/>
  <c r="H31" i="26"/>
  <c r="D31" i="26"/>
  <c r="JQ30" i="26"/>
  <c r="JL30" i="26"/>
  <c r="JD30" i="26"/>
  <c r="IZ30" i="26"/>
  <c r="IR30" i="26"/>
  <c r="IN30" i="26"/>
  <c r="IJ30" i="26"/>
  <c r="IF30" i="26"/>
  <c r="IB30" i="26"/>
  <c r="HX30" i="26"/>
  <c r="HT30" i="26"/>
  <c r="HP30" i="26"/>
  <c r="HL30" i="26"/>
  <c r="HH30" i="26"/>
  <c r="HD30" i="26"/>
  <c r="GZ30" i="26"/>
  <c r="GV30" i="26"/>
  <c r="GR30" i="26"/>
  <c r="GN30" i="26"/>
  <c r="GJ30" i="26"/>
  <c r="GF30" i="26"/>
  <c r="GB30" i="26"/>
  <c r="FX30" i="26"/>
  <c r="FT30" i="26"/>
  <c r="FP30" i="26"/>
  <c r="FL30" i="26"/>
  <c r="FH30" i="26"/>
  <c r="FD30" i="26"/>
  <c r="EZ30" i="26"/>
  <c r="EV30" i="26"/>
  <c r="ER30" i="26"/>
  <c r="EN30" i="26"/>
  <c r="EJ30" i="26"/>
  <c r="EF30" i="26"/>
  <c r="EB30" i="26"/>
  <c r="DX30" i="26"/>
  <c r="DT30" i="26"/>
  <c r="DP30" i="26"/>
  <c r="DL30" i="26"/>
  <c r="DH30" i="26"/>
  <c r="DD30" i="26"/>
  <c r="CZ30" i="26"/>
  <c r="CV30" i="26"/>
  <c r="CR30" i="26"/>
  <c r="CN30" i="26"/>
  <c r="CJ30" i="26"/>
  <c r="CF30" i="26"/>
  <c r="CB30" i="26"/>
  <c r="BX30" i="26"/>
  <c r="BT30" i="26"/>
  <c r="BP30" i="26"/>
  <c r="BL30" i="26"/>
  <c r="BH30" i="26"/>
  <c r="BD30" i="26"/>
  <c r="AZ30" i="26"/>
  <c r="AV30" i="26"/>
  <c r="AR30" i="26"/>
  <c r="AN30" i="26"/>
  <c r="AJ30" i="26"/>
  <c r="AF30" i="26"/>
  <c r="AB30" i="26"/>
  <c r="X30" i="26"/>
  <c r="T30" i="26"/>
  <c r="P30" i="26"/>
  <c r="H30" i="26"/>
  <c r="D30" i="26"/>
  <c r="JQ29" i="26"/>
  <c r="JL29" i="26"/>
  <c r="JD29" i="26"/>
  <c r="IZ29" i="26"/>
  <c r="IR29" i="26"/>
  <c r="IN29" i="26"/>
  <c r="IJ29" i="26"/>
  <c r="IF29" i="26"/>
  <c r="IB29" i="26"/>
  <c r="HX29" i="26"/>
  <c r="HT29" i="26"/>
  <c r="HP29" i="26"/>
  <c r="HL29" i="26"/>
  <c r="HH29" i="26"/>
  <c r="HD29" i="26"/>
  <c r="GZ29" i="26"/>
  <c r="GV29" i="26"/>
  <c r="GR29" i="26"/>
  <c r="GN29" i="26"/>
  <c r="GJ29" i="26"/>
  <c r="GF29" i="26"/>
  <c r="GB29" i="26"/>
  <c r="FX29" i="26"/>
  <c r="FT29" i="26"/>
  <c r="FP29" i="26"/>
  <c r="FL29" i="26"/>
  <c r="FH29" i="26"/>
  <c r="FD29" i="26"/>
  <c r="EZ29" i="26"/>
  <c r="EV29" i="26"/>
  <c r="ER29" i="26"/>
  <c r="EN29" i="26"/>
  <c r="EJ29" i="26"/>
  <c r="EF29" i="26"/>
  <c r="EB29" i="26"/>
  <c r="DX29" i="26"/>
  <c r="DT29" i="26"/>
  <c r="DP29" i="26"/>
  <c r="DL29" i="26"/>
  <c r="DH29" i="26"/>
  <c r="DD29" i="26"/>
  <c r="CZ29" i="26"/>
  <c r="CV29" i="26"/>
  <c r="CR29" i="26"/>
  <c r="CN29" i="26"/>
  <c r="CJ29" i="26"/>
  <c r="CF29" i="26"/>
  <c r="CB29" i="26"/>
  <c r="BX29" i="26"/>
  <c r="BT29" i="26"/>
  <c r="BP29" i="26"/>
  <c r="BL29" i="26"/>
  <c r="BH29" i="26"/>
  <c r="BD29" i="26"/>
  <c r="AZ29" i="26"/>
  <c r="AV29" i="26"/>
  <c r="AR29" i="26"/>
  <c r="AN29" i="26"/>
  <c r="AJ29" i="26"/>
  <c r="AF29" i="26"/>
  <c r="AB29" i="26"/>
  <c r="X29" i="26"/>
  <c r="T29" i="26"/>
  <c r="P29" i="26"/>
  <c r="L29" i="26"/>
  <c r="H29" i="26"/>
  <c r="D29" i="26"/>
  <c r="JQ28" i="26"/>
  <c r="JL28" i="26"/>
  <c r="JD28" i="26"/>
  <c r="IZ28" i="26"/>
  <c r="IR28" i="26"/>
  <c r="IN28" i="26"/>
  <c r="IJ28" i="26"/>
  <c r="IF28" i="26"/>
  <c r="IB28" i="26"/>
  <c r="HX28" i="26"/>
  <c r="HT28" i="26"/>
  <c r="HP28" i="26"/>
  <c r="HL28" i="26"/>
  <c r="HH28" i="26"/>
  <c r="HD28" i="26"/>
  <c r="GZ28" i="26"/>
  <c r="GV28" i="26"/>
  <c r="GR28" i="26"/>
  <c r="GN28" i="26"/>
  <c r="GJ28" i="26"/>
  <c r="GF28" i="26"/>
  <c r="GB28" i="26"/>
  <c r="FX28" i="26"/>
  <c r="FT28" i="26"/>
  <c r="FP28" i="26"/>
  <c r="FL28" i="26"/>
  <c r="FH28" i="26"/>
  <c r="FD28" i="26"/>
  <c r="EZ28" i="26"/>
  <c r="EV28" i="26"/>
  <c r="ER28" i="26"/>
  <c r="EN28" i="26"/>
  <c r="EJ28" i="26"/>
  <c r="EF28" i="26"/>
  <c r="EB28" i="26"/>
  <c r="DX28" i="26"/>
  <c r="DT28" i="26"/>
  <c r="DP28" i="26"/>
  <c r="DL28" i="26"/>
  <c r="DH28" i="26"/>
  <c r="DD28" i="26"/>
  <c r="CZ28" i="26"/>
  <c r="CV28" i="26"/>
  <c r="CR28" i="26"/>
  <c r="CN28" i="26"/>
  <c r="CJ28" i="26"/>
  <c r="CF28" i="26"/>
  <c r="CB28" i="26"/>
  <c r="BX28" i="26"/>
  <c r="BT28" i="26"/>
  <c r="BP28" i="26"/>
  <c r="BL28" i="26"/>
  <c r="BH28" i="26"/>
  <c r="BD28" i="26"/>
  <c r="AZ28" i="26"/>
  <c r="AV28" i="26"/>
  <c r="AR28" i="26"/>
  <c r="AN28" i="26"/>
  <c r="AJ28" i="26"/>
  <c r="AF28" i="26"/>
  <c r="AB28" i="26"/>
  <c r="X28" i="26"/>
  <c r="T28" i="26"/>
  <c r="P28" i="26"/>
  <c r="L28" i="26"/>
  <c r="H28" i="26"/>
  <c r="D28" i="26"/>
  <c r="JQ27" i="26"/>
  <c r="JL27" i="26"/>
  <c r="JD27" i="26"/>
  <c r="IZ27" i="26"/>
  <c r="IR27" i="26"/>
  <c r="IN27" i="26"/>
  <c r="IJ27" i="26"/>
  <c r="IF27" i="26"/>
  <c r="IB27" i="26"/>
  <c r="HX27" i="26"/>
  <c r="HT27" i="26"/>
  <c r="HP27" i="26"/>
  <c r="HL27" i="26"/>
  <c r="HH27" i="26"/>
  <c r="HD27" i="26"/>
  <c r="GZ27" i="26"/>
  <c r="GV27" i="26"/>
  <c r="GR27" i="26"/>
  <c r="GN27" i="26"/>
  <c r="GJ27" i="26"/>
  <c r="GF27" i="26"/>
  <c r="GB27" i="26"/>
  <c r="FX27" i="26"/>
  <c r="FT27" i="26"/>
  <c r="FP27" i="26"/>
  <c r="FL27" i="26"/>
  <c r="FH27" i="26"/>
  <c r="FD27" i="26"/>
  <c r="EZ27" i="26"/>
  <c r="EV27" i="26"/>
  <c r="ER27" i="26"/>
  <c r="EN27" i="26"/>
  <c r="EJ27" i="26"/>
  <c r="EF27" i="26"/>
  <c r="EB27" i="26"/>
  <c r="DX27" i="26"/>
  <c r="DT27" i="26"/>
  <c r="DP27" i="26"/>
  <c r="DL27" i="26"/>
  <c r="DH27" i="26"/>
  <c r="DD27" i="26"/>
  <c r="CZ27" i="26"/>
  <c r="CV27" i="26"/>
  <c r="CR27" i="26"/>
  <c r="CN27" i="26"/>
  <c r="CJ27" i="26"/>
  <c r="CF27" i="26"/>
  <c r="CB27" i="26"/>
  <c r="BX27" i="26"/>
  <c r="BT27" i="26"/>
  <c r="BP27" i="26"/>
  <c r="BL27" i="26"/>
  <c r="BH27" i="26"/>
  <c r="BD27" i="26"/>
  <c r="AZ27" i="26"/>
  <c r="AV27" i="26"/>
  <c r="AR27" i="26"/>
  <c r="AN27" i="26"/>
  <c r="AJ27" i="26"/>
  <c r="AF27" i="26"/>
  <c r="AB27" i="26"/>
  <c r="X27" i="26"/>
  <c r="T27" i="26"/>
  <c r="P27" i="26"/>
  <c r="L27" i="26"/>
  <c r="H27" i="26"/>
  <c r="D27" i="26"/>
  <c r="JQ26" i="26"/>
  <c r="JL26" i="26"/>
  <c r="JD26" i="26"/>
  <c r="IZ26" i="26"/>
  <c r="IR26" i="26"/>
  <c r="IN26" i="26"/>
  <c r="IJ26" i="26"/>
  <c r="IF26" i="26"/>
  <c r="IB26" i="26"/>
  <c r="HX26" i="26"/>
  <c r="HT26" i="26"/>
  <c r="HP26" i="26"/>
  <c r="HL26" i="26"/>
  <c r="HH26" i="26"/>
  <c r="HD26" i="26"/>
  <c r="GZ26" i="26"/>
  <c r="GV26" i="26"/>
  <c r="GR26" i="26"/>
  <c r="GN26" i="26"/>
  <c r="GJ26" i="26"/>
  <c r="GF26" i="26"/>
  <c r="GB26" i="26"/>
  <c r="FX26" i="26"/>
  <c r="FT26" i="26"/>
  <c r="FP26" i="26"/>
  <c r="FL26" i="26"/>
  <c r="FH26" i="26"/>
  <c r="FD26" i="26"/>
  <c r="EZ26" i="26"/>
  <c r="EV26" i="26"/>
  <c r="ER26" i="26"/>
  <c r="EN26" i="26"/>
  <c r="EJ26" i="26"/>
  <c r="EF26" i="26"/>
  <c r="EB26" i="26"/>
  <c r="DX26" i="26"/>
  <c r="DT26" i="26"/>
  <c r="DP26" i="26"/>
  <c r="DL26" i="26"/>
  <c r="DH26" i="26"/>
  <c r="DD26" i="26"/>
  <c r="CZ26" i="26"/>
  <c r="CV26" i="26"/>
  <c r="CR26" i="26"/>
  <c r="CN26" i="26"/>
  <c r="CJ26" i="26"/>
  <c r="CF26" i="26"/>
  <c r="CB26" i="26"/>
  <c r="BX26" i="26"/>
  <c r="BT26" i="26"/>
  <c r="BP26" i="26"/>
  <c r="BL26" i="26"/>
  <c r="BH26" i="26"/>
  <c r="BD26" i="26"/>
  <c r="AZ26" i="26"/>
  <c r="AV26" i="26"/>
  <c r="AR26" i="26"/>
  <c r="AN26" i="26"/>
  <c r="AJ26" i="26"/>
  <c r="AF26" i="26"/>
  <c r="AB26" i="26"/>
  <c r="X26" i="26"/>
  <c r="T26" i="26"/>
  <c r="P26" i="26"/>
  <c r="L26" i="26"/>
  <c r="H26" i="26"/>
  <c r="D26" i="26"/>
  <c r="JQ25" i="26"/>
  <c r="JL25" i="26"/>
  <c r="JD25" i="26"/>
  <c r="IZ25" i="26"/>
  <c r="IR25" i="26"/>
  <c r="IN25" i="26"/>
  <c r="IJ25" i="26"/>
  <c r="IF25" i="26"/>
  <c r="IB25" i="26"/>
  <c r="HX25" i="26"/>
  <c r="HT25" i="26"/>
  <c r="HP25" i="26"/>
  <c r="HL25" i="26"/>
  <c r="HH25" i="26"/>
  <c r="HD25" i="26"/>
  <c r="GZ25" i="26"/>
  <c r="GV25" i="26"/>
  <c r="GR25" i="26"/>
  <c r="GN25" i="26"/>
  <c r="GJ25" i="26"/>
  <c r="GF25" i="26"/>
  <c r="GB25" i="26"/>
  <c r="FX25" i="26"/>
  <c r="FT25" i="26"/>
  <c r="FP25" i="26"/>
  <c r="FL25" i="26"/>
  <c r="FH25" i="26"/>
  <c r="FD25" i="26"/>
  <c r="EZ25" i="26"/>
  <c r="EV25" i="26"/>
  <c r="ER25" i="26"/>
  <c r="EN25" i="26"/>
  <c r="EJ25" i="26"/>
  <c r="EF25" i="26"/>
  <c r="EB25" i="26"/>
  <c r="DX25" i="26"/>
  <c r="DT25" i="26"/>
  <c r="DP25" i="26"/>
  <c r="DL25" i="26"/>
  <c r="DH25" i="26"/>
  <c r="DD25" i="26"/>
  <c r="CZ25" i="26"/>
  <c r="CV25" i="26"/>
  <c r="CR25" i="26"/>
  <c r="CN25" i="26"/>
  <c r="CJ25" i="26"/>
  <c r="CF25" i="26"/>
  <c r="CB25" i="26"/>
  <c r="BX25" i="26"/>
  <c r="BT25" i="26"/>
  <c r="BP25" i="26"/>
  <c r="BL25" i="26"/>
  <c r="BH25" i="26"/>
  <c r="BD25" i="26"/>
  <c r="AZ25" i="26"/>
  <c r="AV25" i="26"/>
  <c r="AR25" i="26"/>
  <c r="AN25" i="26"/>
  <c r="AJ25" i="26"/>
  <c r="AF25" i="26"/>
  <c r="AB25" i="26"/>
  <c r="X25" i="26"/>
  <c r="T25" i="26"/>
  <c r="P25" i="26"/>
  <c r="L25" i="26"/>
  <c r="H25" i="26"/>
  <c r="D25" i="26"/>
  <c r="JQ24" i="26"/>
  <c r="JL24" i="26"/>
  <c r="JD24" i="26"/>
  <c r="IZ24" i="26"/>
  <c r="IR24" i="26"/>
  <c r="IN24" i="26"/>
  <c r="IJ24" i="26"/>
  <c r="IF24" i="26"/>
  <c r="IB24" i="26"/>
  <c r="HX24" i="26"/>
  <c r="HT24" i="26"/>
  <c r="HP24" i="26"/>
  <c r="HL24" i="26"/>
  <c r="HH24" i="26"/>
  <c r="HD24" i="26"/>
  <c r="GZ24" i="26"/>
  <c r="GV24" i="26"/>
  <c r="GR24" i="26"/>
  <c r="GN24" i="26"/>
  <c r="GJ24" i="26"/>
  <c r="GF24" i="26"/>
  <c r="GB24" i="26"/>
  <c r="FX24" i="26"/>
  <c r="FT24" i="26"/>
  <c r="FP24" i="26"/>
  <c r="FL24" i="26"/>
  <c r="FH24" i="26"/>
  <c r="FD24" i="26"/>
  <c r="EZ24" i="26"/>
  <c r="EV24" i="26"/>
  <c r="ER24" i="26"/>
  <c r="EN24" i="26"/>
  <c r="EJ24" i="26"/>
  <c r="EF24" i="26"/>
  <c r="EB24" i="26"/>
  <c r="DX24" i="26"/>
  <c r="DT24" i="26"/>
  <c r="DP24" i="26"/>
  <c r="DL24" i="26"/>
  <c r="DH24" i="26"/>
  <c r="DD24" i="26"/>
  <c r="CZ24" i="26"/>
  <c r="CV24" i="26"/>
  <c r="CR24" i="26"/>
  <c r="CN24" i="26"/>
  <c r="CJ24" i="26"/>
  <c r="CF24" i="26"/>
  <c r="CB24" i="26"/>
  <c r="BX24" i="26"/>
  <c r="BT24" i="26"/>
  <c r="BP24" i="26"/>
  <c r="BL24" i="26"/>
  <c r="BH24" i="26"/>
  <c r="BD24" i="26"/>
  <c r="AZ24" i="26"/>
  <c r="AV24" i="26"/>
  <c r="AR24" i="26"/>
  <c r="AN24" i="26"/>
  <c r="AJ24" i="26"/>
  <c r="AF24" i="26"/>
  <c r="AB24" i="26"/>
  <c r="X24" i="26"/>
  <c r="T24" i="26"/>
  <c r="P24" i="26"/>
  <c r="L24" i="26"/>
  <c r="H24" i="26"/>
  <c r="D24" i="26"/>
  <c r="JQ23" i="26"/>
  <c r="JL23" i="26"/>
  <c r="JD23" i="26"/>
  <c r="IZ23" i="26"/>
  <c r="IR23" i="26"/>
  <c r="IN23" i="26"/>
  <c r="IJ23" i="26"/>
  <c r="IF23" i="26"/>
  <c r="IB23" i="26"/>
  <c r="HX23" i="26"/>
  <c r="HT23" i="26"/>
  <c r="HP23" i="26"/>
  <c r="HL23" i="26"/>
  <c r="HH23" i="26"/>
  <c r="HD23" i="26"/>
  <c r="GZ23" i="26"/>
  <c r="GV23" i="26"/>
  <c r="GR23" i="26"/>
  <c r="GN23" i="26"/>
  <c r="GJ23" i="26"/>
  <c r="GF23" i="26"/>
  <c r="GB23" i="26"/>
  <c r="FX23" i="26"/>
  <c r="FT23" i="26"/>
  <c r="FP23" i="26"/>
  <c r="FL23" i="26"/>
  <c r="FH23" i="26"/>
  <c r="FD23" i="26"/>
  <c r="EZ23" i="26"/>
  <c r="EV23" i="26"/>
  <c r="ER23" i="26"/>
  <c r="EN23" i="26"/>
  <c r="EJ23" i="26"/>
  <c r="EF23" i="26"/>
  <c r="EB23" i="26"/>
  <c r="DX23" i="26"/>
  <c r="DT23" i="26"/>
  <c r="DP23" i="26"/>
  <c r="DL23" i="26"/>
  <c r="DH23" i="26"/>
  <c r="DD23" i="26"/>
  <c r="CZ23" i="26"/>
  <c r="CV23" i="26"/>
  <c r="CR23" i="26"/>
  <c r="CN23" i="26"/>
  <c r="CJ23" i="26"/>
  <c r="CF23" i="26"/>
  <c r="CB23" i="26"/>
  <c r="BX23" i="26"/>
  <c r="BT23" i="26"/>
  <c r="BP23" i="26"/>
  <c r="BL23" i="26"/>
  <c r="BH23" i="26"/>
  <c r="BD23" i="26"/>
  <c r="AZ23" i="26"/>
  <c r="AV23" i="26"/>
  <c r="AR23" i="26"/>
  <c r="AN23" i="26"/>
  <c r="AJ23" i="26"/>
  <c r="AF23" i="26"/>
  <c r="AB23" i="26"/>
  <c r="X23" i="26"/>
  <c r="T23" i="26"/>
  <c r="P23" i="26"/>
  <c r="L23" i="26"/>
  <c r="H23" i="26"/>
  <c r="D23" i="26"/>
  <c r="JQ22" i="26"/>
  <c r="JL22" i="26"/>
  <c r="JD22" i="26"/>
  <c r="IZ22" i="26"/>
  <c r="IR22" i="26"/>
  <c r="IN22" i="26"/>
  <c r="IJ22" i="26"/>
  <c r="IF22" i="26"/>
  <c r="IB22" i="26"/>
  <c r="HX22" i="26"/>
  <c r="HT22" i="26"/>
  <c r="HP22" i="26"/>
  <c r="HL22" i="26"/>
  <c r="HH22" i="26"/>
  <c r="HD22" i="26"/>
  <c r="GZ22" i="26"/>
  <c r="GV22" i="26"/>
  <c r="GR22" i="26"/>
  <c r="GN22" i="26"/>
  <c r="GJ22" i="26"/>
  <c r="GF22" i="26"/>
  <c r="GB22" i="26"/>
  <c r="FX22" i="26"/>
  <c r="FT22" i="26"/>
  <c r="FP22" i="26"/>
  <c r="FL22" i="26"/>
  <c r="FH22" i="26"/>
  <c r="FD22" i="26"/>
  <c r="EZ22" i="26"/>
  <c r="EV22" i="26"/>
  <c r="ER22" i="26"/>
  <c r="EN22" i="26"/>
  <c r="EJ22" i="26"/>
  <c r="EF22" i="26"/>
  <c r="EB22" i="26"/>
  <c r="DX22" i="26"/>
  <c r="DT22" i="26"/>
  <c r="DP22" i="26"/>
  <c r="DL22" i="26"/>
  <c r="DH22" i="26"/>
  <c r="DD22" i="26"/>
  <c r="CZ22" i="26"/>
  <c r="CV22" i="26"/>
  <c r="CR22" i="26"/>
  <c r="CN22" i="26"/>
  <c r="CJ22" i="26"/>
  <c r="CF22" i="26"/>
  <c r="CB22" i="26"/>
  <c r="BX22" i="26"/>
  <c r="BT22" i="26"/>
  <c r="BP22" i="26"/>
  <c r="BL22" i="26"/>
  <c r="BH22" i="26"/>
  <c r="BD22" i="26"/>
  <c r="AZ22" i="26"/>
  <c r="AV22" i="26"/>
  <c r="AR22" i="26"/>
  <c r="AN22" i="26"/>
  <c r="AJ22" i="26"/>
  <c r="AF22" i="26"/>
  <c r="AB22" i="26"/>
  <c r="X22" i="26"/>
  <c r="T22" i="26"/>
  <c r="P22" i="26"/>
  <c r="L22" i="26"/>
  <c r="H22" i="26"/>
  <c r="D22" i="26"/>
  <c r="JQ21" i="26"/>
  <c r="JL21" i="26"/>
  <c r="JH21" i="26"/>
  <c r="JD21" i="26"/>
  <c r="IZ21" i="26"/>
  <c r="IR21" i="26"/>
  <c r="IN21" i="26"/>
  <c r="IJ21" i="26"/>
  <c r="IF21" i="26"/>
  <c r="IB21" i="26"/>
  <c r="HX21" i="26"/>
  <c r="HT21" i="26"/>
  <c r="HP21" i="26"/>
  <c r="HL21" i="26"/>
  <c r="HH21" i="26"/>
  <c r="HD21" i="26"/>
  <c r="GZ21" i="26"/>
  <c r="GV21" i="26"/>
  <c r="GR21" i="26"/>
  <c r="GN21" i="26"/>
  <c r="GJ21" i="26"/>
  <c r="GF21" i="26"/>
  <c r="GB21" i="26"/>
  <c r="FX21" i="26"/>
  <c r="FT21" i="26"/>
  <c r="FP21" i="26"/>
  <c r="FL21" i="26"/>
  <c r="FH21" i="26"/>
  <c r="FD21" i="26"/>
  <c r="EZ21" i="26"/>
  <c r="EV21" i="26"/>
  <c r="ER21" i="26"/>
  <c r="EN21" i="26"/>
  <c r="EJ21" i="26"/>
  <c r="EF21" i="26"/>
  <c r="EB21" i="26"/>
  <c r="DX21" i="26"/>
  <c r="DT21" i="26"/>
  <c r="DP21" i="26"/>
  <c r="DL21" i="26"/>
  <c r="DH21" i="26"/>
  <c r="DD21" i="26"/>
  <c r="CZ21" i="26"/>
  <c r="CV21" i="26"/>
  <c r="CR21" i="26"/>
  <c r="CN21" i="26"/>
  <c r="CJ21" i="26"/>
  <c r="CF21" i="26"/>
  <c r="CB21" i="26"/>
  <c r="BX21" i="26"/>
  <c r="BT21" i="26"/>
  <c r="BP21" i="26"/>
  <c r="BL21" i="26"/>
  <c r="BH21" i="26"/>
  <c r="BD21" i="26"/>
  <c r="AZ21" i="26"/>
  <c r="AV21" i="26"/>
  <c r="AR21" i="26"/>
  <c r="AN21" i="26"/>
  <c r="AJ21" i="26"/>
  <c r="AF21" i="26"/>
  <c r="AB21" i="26"/>
  <c r="X21" i="26"/>
  <c r="T21" i="26"/>
  <c r="P21" i="26"/>
  <c r="L21" i="26"/>
  <c r="H21" i="26"/>
  <c r="D21" i="26"/>
  <c r="JQ20" i="26"/>
  <c r="JL20" i="26"/>
  <c r="JH20" i="26"/>
  <c r="JD20" i="26"/>
  <c r="IZ20" i="26"/>
  <c r="IR20" i="26"/>
  <c r="IN20" i="26"/>
  <c r="IJ20" i="26"/>
  <c r="IF20" i="26"/>
  <c r="IB20" i="26"/>
  <c r="HX20" i="26"/>
  <c r="HT20" i="26"/>
  <c r="HP20" i="26"/>
  <c r="HL20" i="26"/>
  <c r="HH20" i="26"/>
  <c r="HD20" i="26"/>
  <c r="GZ20" i="26"/>
  <c r="GV20" i="26"/>
  <c r="GR20" i="26"/>
  <c r="GN20" i="26"/>
  <c r="GJ20" i="26"/>
  <c r="GF20" i="26"/>
  <c r="GB20" i="26"/>
  <c r="FX20" i="26"/>
  <c r="FT20" i="26"/>
  <c r="FP20" i="26"/>
  <c r="FL20" i="26"/>
  <c r="FH20" i="26"/>
  <c r="FD20" i="26"/>
  <c r="EZ20" i="26"/>
  <c r="EV20" i="26"/>
  <c r="ER20" i="26"/>
  <c r="EN20" i="26"/>
  <c r="EJ20" i="26"/>
  <c r="EF20" i="26"/>
  <c r="EB20" i="26"/>
  <c r="DX20" i="26"/>
  <c r="DT20" i="26"/>
  <c r="DP20" i="26"/>
  <c r="DL20" i="26"/>
  <c r="DH20" i="26"/>
  <c r="DD20" i="26"/>
  <c r="CZ20" i="26"/>
  <c r="CV20" i="26"/>
  <c r="CR20" i="26"/>
  <c r="CN20" i="26"/>
  <c r="CJ20" i="26"/>
  <c r="CF20" i="26"/>
  <c r="CB20" i="26"/>
  <c r="BX20" i="26"/>
  <c r="BT20" i="26"/>
  <c r="BP20" i="26"/>
  <c r="BL20" i="26"/>
  <c r="BH20" i="26"/>
  <c r="BD20" i="26"/>
  <c r="AZ20" i="26"/>
  <c r="AV20" i="26"/>
  <c r="AR20" i="26"/>
  <c r="AN20" i="26"/>
  <c r="AJ20" i="26"/>
  <c r="AF20" i="26"/>
  <c r="AB20" i="26"/>
  <c r="X20" i="26"/>
  <c r="T20" i="26"/>
  <c r="P20" i="26"/>
  <c r="L20" i="26"/>
  <c r="H20" i="26"/>
  <c r="D20" i="26"/>
  <c r="JQ19" i="26"/>
  <c r="JL19" i="26"/>
  <c r="JH19" i="26"/>
  <c r="JD19" i="26"/>
  <c r="IZ19" i="26"/>
  <c r="IR19" i="26"/>
  <c r="IN19" i="26"/>
  <c r="IJ19" i="26"/>
  <c r="IF19" i="26"/>
  <c r="IB19" i="26"/>
  <c r="HX19" i="26"/>
  <c r="HT19" i="26"/>
  <c r="HP19" i="26"/>
  <c r="HL19" i="26"/>
  <c r="HH19" i="26"/>
  <c r="HD19" i="26"/>
  <c r="GZ19" i="26"/>
  <c r="GV19" i="26"/>
  <c r="GR19" i="26"/>
  <c r="GN19" i="26"/>
  <c r="GJ19" i="26"/>
  <c r="GF19" i="26"/>
  <c r="GB19" i="26"/>
  <c r="FX19" i="26"/>
  <c r="FT19" i="26"/>
  <c r="FP19" i="26"/>
  <c r="FL19" i="26"/>
  <c r="FH19" i="26"/>
  <c r="FD19" i="26"/>
  <c r="EZ19" i="26"/>
  <c r="EV19" i="26"/>
  <c r="ER19" i="26"/>
  <c r="EN19" i="26"/>
  <c r="EJ19" i="26"/>
  <c r="EF19" i="26"/>
  <c r="EB19" i="26"/>
  <c r="DX19" i="26"/>
  <c r="DT19" i="26"/>
  <c r="DP19" i="26"/>
  <c r="DL19" i="26"/>
  <c r="DH19" i="26"/>
  <c r="DD19" i="26"/>
  <c r="CZ19" i="26"/>
  <c r="CV19" i="26"/>
  <c r="CR19" i="26"/>
  <c r="CN19" i="26"/>
  <c r="CJ19" i="26"/>
  <c r="CF19" i="26"/>
  <c r="CB19" i="26"/>
  <c r="BX19" i="26"/>
  <c r="BT19" i="26"/>
  <c r="BP19" i="26"/>
  <c r="BL19" i="26"/>
  <c r="BH19" i="26"/>
  <c r="BD19" i="26"/>
  <c r="AZ19" i="26"/>
  <c r="AV19" i="26"/>
  <c r="AR19" i="26"/>
  <c r="AN19" i="26"/>
  <c r="AJ19" i="26"/>
  <c r="AF19" i="26"/>
  <c r="AB19" i="26"/>
  <c r="X19" i="26"/>
  <c r="T19" i="26"/>
  <c r="P19" i="26"/>
  <c r="L19" i="26"/>
  <c r="H19" i="26"/>
  <c r="D19" i="26"/>
  <c r="JQ18" i="26"/>
  <c r="JL18" i="26"/>
  <c r="JH18" i="26"/>
  <c r="JD18" i="26"/>
  <c r="IZ18" i="26"/>
  <c r="IR18" i="26"/>
  <c r="IN18" i="26"/>
  <c r="IJ18" i="26"/>
  <c r="IF18" i="26"/>
  <c r="IB18" i="26"/>
  <c r="HX18" i="26"/>
  <c r="HT18" i="26"/>
  <c r="HP18" i="26"/>
  <c r="HL18" i="26"/>
  <c r="HH18" i="26"/>
  <c r="HD18" i="26"/>
  <c r="GZ18" i="26"/>
  <c r="GV18" i="26"/>
  <c r="GR18" i="26"/>
  <c r="GN18" i="26"/>
  <c r="GJ18" i="26"/>
  <c r="GF18" i="26"/>
  <c r="GB18" i="26"/>
  <c r="FX18" i="26"/>
  <c r="FT18" i="26"/>
  <c r="FP18" i="26"/>
  <c r="FL18" i="26"/>
  <c r="FH18" i="26"/>
  <c r="FD18" i="26"/>
  <c r="EZ18" i="26"/>
  <c r="EV18" i="26"/>
  <c r="ER18" i="26"/>
  <c r="EN18" i="26"/>
  <c r="EJ18" i="26"/>
  <c r="EF18" i="26"/>
  <c r="EB18" i="26"/>
  <c r="DX18" i="26"/>
  <c r="DT18" i="26"/>
  <c r="DP18" i="26"/>
  <c r="DL18" i="26"/>
  <c r="DH18" i="26"/>
  <c r="DD18" i="26"/>
  <c r="CZ18" i="26"/>
  <c r="CV18" i="26"/>
  <c r="CR18" i="26"/>
  <c r="CN18" i="26"/>
  <c r="CJ18" i="26"/>
  <c r="CF18" i="26"/>
  <c r="CB18" i="26"/>
  <c r="BX18" i="26"/>
  <c r="BT18" i="26"/>
  <c r="BP18" i="26"/>
  <c r="BL18" i="26"/>
  <c r="BH18" i="26"/>
  <c r="BD18" i="26"/>
  <c r="AZ18" i="26"/>
  <c r="AV18" i="26"/>
  <c r="AR18" i="26"/>
  <c r="AN18" i="26"/>
  <c r="AJ18" i="26"/>
  <c r="AF18" i="26"/>
  <c r="AB18" i="26"/>
  <c r="X18" i="26"/>
  <c r="T18" i="26"/>
  <c r="P18" i="26"/>
  <c r="L18" i="26"/>
  <c r="H18" i="26"/>
  <c r="D18" i="26"/>
  <c r="JQ17" i="26"/>
  <c r="JL17" i="26"/>
  <c r="JH17" i="26"/>
  <c r="JD17" i="26"/>
  <c r="IZ17" i="26"/>
  <c r="IR17" i="26"/>
  <c r="IN17" i="26"/>
  <c r="IJ17" i="26"/>
  <c r="IF17" i="26"/>
  <c r="IB17" i="26"/>
  <c r="HX17" i="26"/>
  <c r="HT17" i="26"/>
  <c r="HP17" i="26"/>
  <c r="HL17" i="26"/>
  <c r="HH17" i="26"/>
  <c r="HD17" i="26"/>
  <c r="GZ17" i="26"/>
  <c r="GV17" i="26"/>
  <c r="GR17" i="26"/>
  <c r="GN17" i="26"/>
  <c r="GJ17" i="26"/>
  <c r="GF17" i="26"/>
  <c r="GB17" i="26"/>
  <c r="FX17" i="26"/>
  <c r="FT17" i="26"/>
  <c r="FP17" i="26"/>
  <c r="FL17" i="26"/>
  <c r="FH17" i="26"/>
  <c r="FD17" i="26"/>
  <c r="EZ17" i="26"/>
  <c r="EV17" i="26"/>
  <c r="ER17" i="26"/>
  <c r="EN17" i="26"/>
  <c r="EJ17" i="26"/>
  <c r="EF17" i="26"/>
  <c r="EB17" i="26"/>
  <c r="DX17" i="26"/>
  <c r="DT17" i="26"/>
  <c r="DP17" i="26"/>
  <c r="DL17" i="26"/>
  <c r="DH17" i="26"/>
  <c r="DD17" i="26"/>
  <c r="CZ17" i="26"/>
  <c r="CV17" i="26"/>
  <c r="CR17" i="26"/>
  <c r="CN17" i="26"/>
  <c r="CJ17" i="26"/>
  <c r="CF17" i="26"/>
  <c r="CB17" i="26"/>
  <c r="BX17" i="26"/>
  <c r="BT17" i="26"/>
  <c r="BP17" i="26"/>
  <c r="BL17" i="26"/>
  <c r="BH17" i="26"/>
  <c r="BD17" i="26"/>
  <c r="AZ17" i="26"/>
  <c r="AV17" i="26"/>
  <c r="AR17" i="26"/>
  <c r="AN17" i="26"/>
  <c r="AJ17" i="26"/>
  <c r="AF17" i="26"/>
  <c r="AB17" i="26"/>
  <c r="X17" i="26"/>
  <c r="T17" i="26"/>
  <c r="P17" i="26"/>
  <c r="L17" i="26"/>
  <c r="H17" i="26"/>
  <c r="D17" i="26"/>
  <c r="JQ16" i="26"/>
  <c r="JL16" i="26"/>
  <c r="JH16" i="26"/>
  <c r="JD16" i="26"/>
  <c r="IZ16" i="26"/>
  <c r="IR16" i="26"/>
  <c r="IN16" i="26"/>
  <c r="IJ16" i="26"/>
  <c r="IF16" i="26"/>
  <c r="IB16" i="26"/>
  <c r="HX16" i="26"/>
  <c r="HT16" i="26"/>
  <c r="HP16" i="26"/>
  <c r="HL16" i="26"/>
  <c r="HH16" i="26"/>
  <c r="HD16" i="26"/>
  <c r="GZ16" i="26"/>
  <c r="GV16" i="26"/>
  <c r="GR16" i="26"/>
  <c r="GN16" i="26"/>
  <c r="GJ16" i="26"/>
  <c r="GF16" i="26"/>
  <c r="GB16" i="26"/>
  <c r="FX16" i="26"/>
  <c r="FT16" i="26"/>
  <c r="FP16" i="26"/>
  <c r="FL16" i="26"/>
  <c r="FH16" i="26"/>
  <c r="FD16" i="26"/>
  <c r="EZ16" i="26"/>
  <c r="EV16" i="26"/>
  <c r="ER16" i="26"/>
  <c r="EN16" i="26"/>
  <c r="EJ16" i="26"/>
  <c r="EF16" i="26"/>
  <c r="EB16" i="26"/>
  <c r="DX16" i="26"/>
  <c r="DT16" i="26"/>
  <c r="DP16" i="26"/>
  <c r="DL16" i="26"/>
  <c r="DH16" i="26"/>
  <c r="DD16" i="26"/>
  <c r="CZ16" i="26"/>
  <c r="CV16" i="26"/>
  <c r="CR16" i="26"/>
  <c r="CN16" i="26"/>
  <c r="CJ16" i="26"/>
  <c r="CF16" i="26"/>
  <c r="CB16" i="26"/>
  <c r="BX16" i="26"/>
  <c r="BT16" i="26"/>
  <c r="BP16" i="26"/>
  <c r="BL16" i="26"/>
  <c r="BH16" i="26"/>
  <c r="BD16" i="26"/>
  <c r="AZ16" i="26"/>
  <c r="AV16" i="26"/>
  <c r="AR16" i="26"/>
  <c r="AN16" i="26"/>
  <c r="AJ16" i="26"/>
  <c r="AF16" i="26"/>
  <c r="AB16" i="26"/>
  <c r="X16" i="26"/>
  <c r="T16" i="26"/>
  <c r="P16" i="26"/>
  <c r="L16" i="26"/>
  <c r="H16" i="26"/>
  <c r="D16" i="26"/>
  <c r="JQ15" i="26"/>
  <c r="JL15" i="26"/>
  <c r="JH15" i="26"/>
  <c r="JD15" i="26"/>
  <c r="IZ15" i="26"/>
  <c r="IR15" i="26"/>
  <c r="IN15" i="26"/>
  <c r="IJ15" i="26"/>
  <c r="IF15" i="26"/>
  <c r="IB15" i="26"/>
  <c r="HX15" i="26"/>
  <c r="HT15" i="26"/>
  <c r="HP15" i="26"/>
  <c r="HL15" i="26"/>
  <c r="HH15" i="26"/>
  <c r="HD15" i="26"/>
  <c r="GZ15" i="26"/>
  <c r="GV15" i="26"/>
  <c r="GR15" i="26"/>
  <c r="GN15" i="26"/>
  <c r="GJ15" i="26"/>
  <c r="GF15" i="26"/>
  <c r="GB15" i="26"/>
  <c r="FX15" i="26"/>
  <c r="FT15" i="26"/>
  <c r="FP15" i="26"/>
  <c r="FL15" i="26"/>
  <c r="FH15" i="26"/>
  <c r="FD15" i="26"/>
  <c r="EZ15" i="26"/>
  <c r="EV15" i="26"/>
  <c r="ER15" i="26"/>
  <c r="EN15" i="26"/>
  <c r="EJ15" i="26"/>
  <c r="EF15" i="26"/>
  <c r="EB15" i="26"/>
  <c r="DX15" i="26"/>
  <c r="DT15" i="26"/>
  <c r="DP15" i="26"/>
  <c r="DL15" i="26"/>
  <c r="DH15" i="26"/>
  <c r="DD15" i="26"/>
  <c r="CZ15" i="26"/>
  <c r="CV15" i="26"/>
  <c r="CR15" i="26"/>
  <c r="CN15" i="26"/>
  <c r="CJ15" i="26"/>
  <c r="CF15" i="26"/>
  <c r="CB15" i="26"/>
  <c r="BX15" i="26"/>
  <c r="BT15" i="26"/>
  <c r="BP15" i="26"/>
  <c r="BL15" i="26"/>
  <c r="BH15" i="26"/>
  <c r="BD15" i="26"/>
  <c r="AZ15" i="26"/>
  <c r="AV15" i="26"/>
  <c r="AR15" i="26"/>
  <c r="AN15" i="26"/>
  <c r="AJ15" i="26"/>
  <c r="AF15" i="26"/>
  <c r="AB15" i="26"/>
  <c r="X15" i="26"/>
  <c r="T15" i="26"/>
  <c r="P15" i="26"/>
  <c r="L15" i="26"/>
  <c r="H15" i="26"/>
  <c r="D15" i="26"/>
  <c r="JQ14" i="26"/>
  <c r="JL14" i="26"/>
  <c r="JH14" i="26"/>
  <c r="JD14" i="26"/>
  <c r="IZ14" i="26"/>
  <c r="IR14" i="26"/>
  <c r="IN14" i="26"/>
  <c r="IJ14" i="26"/>
  <c r="IF14" i="26"/>
  <c r="IB14" i="26"/>
  <c r="HX14" i="26"/>
  <c r="HT14" i="26"/>
  <c r="HP14" i="26"/>
  <c r="HL14" i="26"/>
  <c r="HH14" i="26"/>
  <c r="HD14" i="26"/>
  <c r="GZ14" i="26"/>
  <c r="GV14" i="26"/>
  <c r="GR14" i="26"/>
  <c r="GN14" i="26"/>
  <c r="GJ14" i="26"/>
  <c r="GF14" i="26"/>
  <c r="GB14" i="26"/>
  <c r="FX14" i="26"/>
  <c r="FT14" i="26"/>
  <c r="FP14" i="26"/>
  <c r="FL14" i="26"/>
  <c r="FH14" i="26"/>
  <c r="FD14" i="26"/>
  <c r="EZ14" i="26"/>
  <c r="EV14" i="26"/>
  <c r="ER14" i="26"/>
  <c r="EN14" i="26"/>
  <c r="EJ14" i="26"/>
  <c r="EF14" i="26"/>
  <c r="EB14" i="26"/>
  <c r="DX14" i="26"/>
  <c r="DT14" i="26"/>
  <c r="DP14" i="26"/>
  <c r="DL14" i="26"/>
  <c r="DH14" i="26"/>
  <c r="DD14" i="26"/>
  <c r="CZ14" i="26"/>
  <c r="CV14" i="26"/>
  <c r="CR14" i="26"/>
  <c r="CN14" i="26"/>
  <c r="CJ14" i="26"/>
  <c r="CF14" i="26"/>
  <c r="CB14" i="26"/>
  <c r="BX14" i="26"/>
  <c r="BT14" i="26"/>
  <c r="BP14" i="26"/>
  <c r="BL14" i="26"/>
  <c r="BH14" i="26"/>
  <c r="BD14" i="26"/>
  <c r="AZ14" i="26"/>
  <c r="AV14" i="26"/>
  <c r="AR14" i="26"/>
  <c r="AN14" i="26"/>
  <c r="AJ14" i="26"/>
  <c r="AF14" i="26"/>
  <c r="AB14" i="26"/>
  <c r="X14" i="26"/>
  <c r="T14" i="26"/>
  <c r="P14" i="26"/>
  <c r="L14" i="26"/>
  <c r="H14" i="26"/>
  <c r="D14" i="26"/>
  <c r="JQ13" i="26"/>
  <c r="JL13" i="26"/>
  <c r="JH13" i="26"/>
  <c r="JD13" i="26"/>
  <c r="IZ13" i="26"/>
  <c r="IV13" i="26"/>
  <c r="IR13" i="26"/>
  <c r="IN13" i="26"/>
  <c r="IJ13" i="26"/>
  <c r="IF13" i="26"/>
  <c r="IB13" i="26"/>
  <c r="HX13" i="26"/>
  <c r="HT13" i="26"/>
  <c r="HP13" i="26"/>
  <c r="HL13" i="26"/>
  <c r="HH13" i="26"/>
  <c r="HD13" i="26"/>
  <c r="GZ13" i="26"/>
  <c r="GV13" i="26"/>
  <c r="GR13" i="26"/>
  <c r="GN13" i="26"/>
  <c r="GJ13" i="26"/>
  <c r="GF13" i="26"/>
  <c r="GB13" i="26"/>
  <c r="FX13" i="26"/>
  <c r="FT13" i="26"/>
  <c r="FP13" i="26"/>
  <c r="FL13" i="26"/>
  <c r="FH13" i="26"/>
  <c r="FD13" i="26"/>
  <c r="EZ13" i="26"/>
  <c r="EV13" i="26"/>
  <c r="ER13" i="26"/>
  <c r="EN13" i="26"/>
  <c r="EJ13" i="26"/>
  <c r="EF13" i="26"/>
  <c r="EB13" i="26"/>
  <c r="DX13" i="26"/>
  <c r="DT13" i="26"/>
  <c r="DP13" i="26"/>
  <c r="DL13" i="26"/>
  <c r="DH13" i="26"/>
  <c r="DD13" i="26"/>
  <c r="CZ13" i="26"/>
  <c r="CV13" i="26"/>
  <c r="CR13" i="26"/>
  <c r="CN13" i="26"/>
  <c r="CJ13" i="26"/>
  <c r="CF13" i="26"/>
  <c r="CB13" i="26"/>
  <c r="BX13" i="26"/>
  <c r="BT13" i="26"/>
  <c r="BP13" i="26"/>
  <c r="BL13" i="26"/>
  <c r="BH13" i="26"/>
  <c r="BD13" i="26"/>
  <c r="AZ13" i="26"/>
  <c r="AV13" i="26"/>
  <c r="AR13" i="26"/>
  <c r="AN13" i="26"/>
  <c r="AJ13" i="26"/>
  <c r="AF13" i="26"/>
  <c r="AB13" i="26"/>
  <c r="X13" i="26"/>
  <c r="T13" i="26"/>
  <c r="P13" i="26"/>
  <c r="L13" i="26"/>
  <c r="H13" i="26"/>
  <c r="D13" i="26"/>
  <c r="JQ12" i="26"/>
  <c r="JL12" i="26"/>
  <c r="JH12" i="26"/>
  <c r="JD12" i="26"/>
  <c r="IZ12" i="26"/>
  <c r="IV12" i="26"/>
  <c r="IR12" i="26"/>
  <c r="IN12" i="26"/>
  <c r="IJ12" i="26"/>
  <c r="IF12" i="26"/>
  <c r="IB12" i="26"/>
  <c r="HX12" i="26"/>
  <c r="HT12" i="26"/>
  <c r="HP12" i="26"/>
  <c r="HL12" i="26"/>
  <c r="HH12" i="26"/>
  <c r="HD12" i="26"/>
  <c r="GZ12" i="26"/>
  <c r="GV12" i="26"/>
  <c r="GR12" i="26"/>
  <c r="GN12" i="26"/>
  <c r="GJ12" i="26"/>
  <c r="GF12" i="26"/>
  <c r="GB12" i="26"/>
  <c r="FX12" i="26"/>
  <c r="FT12" i="26"/>
  <c r="FP12" i="26"/>
  <c r="FL12" i="26"/>
  <c r="FH12" i="26"/>
  <c r="FD12" i="26"/>
  <c r="EZ12" i="26"/>
  <c r="EV12" i="26"/>
  <c r="ER12" i="26"/>
  <c r="EN12" i="26"/>
  <c r="EJ12" i="26"/>
  <c r="EF12" i="26"/>
  <c r="EB12" i="26"/>
  <c r="DX12" i="26"/>
  <c r="DT12" i="26"/>
  <c r="DP12" i="26"/>
  <c r="DL12" i="26"/>
  <c r="DH12" i="26"/>
  <c r="DD12" i="26"/>
  <c r="CZ12" i="26"/>
  <c r="CV12" i="26"/>
  <c r="CR12" i="26"/>
  <c r="CN12" i="26"/>
  <c r="CJ12" i="26"/>
  <c r="CF12" i="26"/>
  <c r="CB12" i="26"/>
  <c r="BX12" i="26"/>
  <c r="BT12" i="26"/>
  <c r="BP12" i="26"/>
  <c r="BL12" i="26"/>
  <c r="BH12" i="26"/>
  <c r="BD12" i="26"/>
  <c r="AZ12" i="26"/>
  <c r="AV12" i="26"/>
  <c r="AR12" i="26"/>
  <c r="AN12" i="26"/>
  <c r="AJ12" i="26"/>
  <c r="AF12" i="26"/>
  <c r="AB12" i="26"/>
  <c r="X12" i="26"/>
  <c r="T12" i="26"/>
  <c r="P12" i="26"/>
  <c r="L12" i="26"/>
  <c r="H12" i="26"/>
  <c r="D12" i="26"/>
  <c r="JQ11" i="26"/>
  <c r="JL11" i="26"/>
  <c r="JH11" i="26"/>
  <c r="JD11" i="26"/>
  <c r="IZ11" i="26"/>
  <c r="IV11" i="26"/>
  <c r="IR11" i="26"/>
  <c r="IN11" i="26"/>
  <c r="IJ11" i="26"/>
  <c r="IF11" i="26"/>
  <c r="IB11" i="26"/>
  <c r="HX11" i="26"/>
  <c r="HT11" i="26"/>
  <c r="HP11" i="26"/>
  <c r="HL11" i="26"/>
  <c r="HH11" i="26"/>
  <c r="HD11" i="26"/>
  <c r="GZ11" i="26"/>
  <c r="GV11" i="26"/>
  <c r="GR11" i="26"/>
  <c r="GN11" i="26"/>
  <c r="GJ11" i="26"/>
  <c r="GF11" i="26"/>
  <c r="GB11" i="26"/>
  <c r="FX11" i="26"/>
  <c r="FT11" i="26"/>
  <c r="FP11" i="26"/>
  <c r="FL11" i="26"/>
  <c r="FH11" i="26"/>
  <c r="FD11" i="26"/>
  <c r="EZ11" i="26"/>
  <c r="EV11" i="26"/>
  <c r="ER11" i="26"/>
  <c r="EN11" i="26"/>
  <c r="EJ11" i="26"/>
  <c r="EF11" i="26"/>
  <c r="EB11" i="26"/>
  <c r="DX11" i="26"/>
  <c r="DT11" i="26"/>
  <c r="DP11" i="26"/>
  <c r="DL11" i="26"/>
  <c r="DH11" i="26"/>
  <c r="DD11" i="26"/>
  <c r="CZ11" i="26"/>
  <c r="CV11" i="26"/>
  <c r="CR11" i="26"/>
  <c r="CN11" i="26"/>
  <c r="CJ11" i="26"/>
  <c r="CF11" i="26"/>
  <c r="CB11" i="26"/>
  <c r="BX11" i="26"/>
  <c r="BT11" i="26"/>
  <c r="BP11" i="26"/>
  <c r="BL11" i="26"/>
  <c r="BH11" i="26"/>
  <c r="BD11" i="26"/>
  <c r="AZ11" i="26"/>
  <c r="AV11" i="26"/>
  <c r="AR11" i="26"/>
  <c r="AN11" i="26"/>
  <c r="AJ11" i="26"/>
  <c r="AF11" i="26"/>
  <c r="AB11" i="26"/>
  <c r="X11" i="26"/>
  <c r="T11" i="26"/>
  <c r="P11" i="26"/>
  <c r="L11" i="26"/>
  <c r="H11" i="26"/>
  <c r="D11" i="26"/>
  <c r="JQ10" i="26"/>
  <c r="JL10" i="26"/>
  <c r="JH10" i="26"/>
  <c r="JD10" i="26"/>
  <c r="IZ10" i="26"/>
  <c r="IV10" i="26"/>
  <c r="IR10" i="26"/>
  <c r="IN10" i="26"/>
  <c r="IJ10" i="26"/>
  <c r="IF10" i="26"/>
  <c r="IB10" i="26"/>
  <c r="HX10" i="26"/>
  <c r="HT10" i="26"/>
  <c r="HP10" i="26"/>
  <c r="HL10" i="26"/>
  <c r="HH10" i="26"/>
  <c r="HD10" i="26"/>
  <c r="GZ10" i="26"/>
  <c r="GV10" i="26"/>
  <c r="GR10" i="26"/>
  <c r="GN10" i="26"/>
  <c r="GJ10" i="26"/>
  <c r="GF10" i="26"/>
  <c r="GB10" i="26"/>
  <c r="FX10" i="26"/>
  <c r="FT10" i="26"/>
  <c r="FP10" i="26"/>
  <c r="FL10" i="26"/>
  <c r="FH10" i="26"/>
  <c r="FD10" i="26"/>
  <c r="EZ10" i="26"/>
  <c r="EV10" i="26"/>
  <c r="ER10" i="26"/>
  <c r="EN10" i="26"/>
  <c r="EJ10" i="26"/>
  <c r="EF10" i="26"/>
  <c r="EB10" i="26"/>
  <c r="DX10" i="26"/>
  <c r="DT10" i="26"/>
  <c r="DP10" i="26"/>
  <c r="DL10" i="26"/>
  <c r="DH10" i="26"/>
  <c r="DD10" i="26"/>
  <c r="CZ10" i="26"/>
  <c r="CV10" i="26"/>
  <c r="CR10" i="26"/>
  <c r="CN10" i="26"/>
  <c r="CJ10" i="26"/>
  <c r="CF10" i="26"/>
  <c r="CB10" i="26"/>
  <c r="BX10" i="26"/>
  <c r="BT10" i="26"/>
  <c r="BP10" i="26"/>
  <c r="BL10" i="26"/>
  <c r="BH10" i="26"/>
  <c r="BD10" i="26"/>
  <c r="AZ10" i="26"/>
  <c r="AV10" i="26"/>
  <c r="AR10" i="26"/>
  <c r="AN10" i="26"/>
  <c r="AJ10" i="26"/>
  <c r="AF10" i="26"/>
  <c r="AB10" i="26"/>
  <c r="X10" i="26"/>
  <c r="T10" i="26"/>
  <c r="P10" i="26"/>
  <c r="L10" i="26"/>
  <c r="H10" i="26"/>
  <c r="D10" i="26"/>
  <c r="JQ9" i="26"/>
  <c r="JL9" i="26"/>
  <c r="JH9" i="26"/>
  <c r="JD9" i="26"/>
  <c r="IZ9" i="26"/>
  <c r="IV9" i="26"/>
  <c r="IR9" i="26"/>
  <c r="IN9" i="26"/>
  <c r="IJ9" i="26"/>
  <c r="IF9" i="26"/>
  <c r="IB9" i="26"/>
  <c r="HX9" i="26"/>
  <c r="HT9" i="26"/>
  <c r="HP9" i="26"/>
  <c r="HL9" i="26"/>
  <c r="HH9" i="26"/>
  <c r="HD9" i="26"/>
  <c r="GZ9" i="26"/>
  <c r="GV9" i="26"/>
  <c r="GR9" i="26"/>
  <c r="GN9" i="26"/>
  <c r="GJ9" i="26"/>
  <c r="GF9" i="26"/>
  <c r="GB9" i="26"/>
  <c r="FX9" i="26"/>
  <c r="FT9" i="26"/>
  <c r="FP9" i="26"/>
  <c r="FL9" i="26"/>
  <c r="FH9" i="26"/>
  <c r="FD9" i="26"/>
  <c r="EZ9" i="26"/>
  <c r="EV9" i="26"/>
  <c r="ER9" i="26"/>
  <c r="EN9" i="26"/>
  <c r="EJ9" i="26"/>
  <c r="EF9" i="26"/>
  <c r="EB9" i="26"/>
  <c r="DX9" i="26"/>
  <c r="DT9" i="26"/>
  <c r="DP9" i="26"/>
  <c r="DL9" i="26"/>
  <c r="DH9" i="26"/>
  <c r="DD9" i="26"/>
  <c r="CZ9" i="26"/>
  <c r="CV9" i="26"/>
  <c r="CR9" i="26"/>
  <c r="CN9" i="26"/>
  <c r="CJ9" i="26"/>
  <c r="CF9" i="26"/>
  <c r="CB9" i="26"/>
  <c r="BX9" i="26"/>
  <c r="BT9" i="26"/>
  <c r="BP9" i="26"/>
  <c r="BL9" i="26"/>
  <c r="BH9" i="26"/>
  <c r="BD9" i="26"/>
  <c r="AZ9" i="26"/>
  <c r="AV9" i="26"/>
  <c r="AR9" i="26"/>
  <c r="AN9" i="26"/>
  <c r="AJ9" i="26"/>
  <c r="AF9" i="26"/>
  <c r="AB9" i="26"/>
  <c r="X9" i="26"/>
  <c r="T9" i="26"/>
  <c r="P9" i="26"/>
  <c r="L9" i="26"/>
  <c r="H9" i="26"/>
  <c r="D9" i="26"/>
  <c r="JQ8" i="26"/>
  <c r="JL8" i="26"/>
  <c r="JH8" i="26"/>
  <c r="JD8" i="26"/>
  <c r="IZ8" i="26"/>
  <c r="IV8" i="26"/>
  <c r="IR8" i="26"/>
  <c r="IN8" i="26"/>
  <c r="IJ8" i="26"/>
  <c r="IF8" i="26"/>
  <c r="IB8" i="26"/>
  <c r="HX8" i="26"/>
  <c r="HT8" i="26"/>
  <c r="HP8" i="26"/>
  <c r="HL8" i="26"/>
  <c r="HH8" i="26"/>
  <c r="HD8" i="26"/>
  <c r="GZ8" i="26"/>
  <c r="GV8" i="26"/>
  <c r="GR8" i="26"/>
  <c r="GN8" i="26"/>
  <c r="GJ8" i="26"/>
  <c r="GF8" i="26"/>
  <c r="GB8" i="26"/>
  <c r="FX8" i="26"/>
  <c r="FT8" i="26"/>
  <c r="FP8" i="26"/>
  <c r="FL8" i="26"/>
  <c r="FH8" i="26"/>
  <c r="FD8" i="26"/>
  <c r="EZ8" i="26"/>
  <c r="EV8" i="26"/>
  <c r="ER8" i="26"/>
  <c r="EN8" i="26"/>
  <c r="EJ8" i="26"/>
  <c r="EF8" i="26"/>
  <c r="EB8" i="26"/>
  <c r="DX8" i="26"/>
  <c r="DT8" i="26"/>
  <c r="DP8" i="26"/>
  <c r="DL8" i="26"/>
  <c r="DH8" i="26"/>
  <c r="DD8" i="26"/>
  <c r="CZ8" i="26"/>
  <c r="CV8" i="26"/>
  <c r="CR8" i="26"/>
  <c r="CN8" i="26"/>
  <c r="CJ8" i="26"/>
  <c r="CF8" i="26"/>
  <c r="CB8" i="26"/>
  <c r="BX8" i="26"/>
  <c r="BT8" i="26"/>
  <c r="BP8" i="26"/>
  <c r="BL8" i="26"/>
  <c r="BH8" i="26"/>
  <c r="BD8" i="26"/>
  <c r="AZ8" i="26"/>
  <c r="AV8" i="26"/>
  <c r="AR8" i="26"/>
  <c r="AN8" i="26"/>
  <c r="AJ8" i="26"/>
  <c r="AF8" i="26"/>
  <c r="AB8" i="26"/>
  <c r="X8" i="26"/>
  <c r="T8" i="26"/>
  <c r="P8" i="26"/>
  <c r="L8" i="26"/>
  <c r="H8" i="26"/>
  <c r="D8" i="26"/>
  <c r="JQ7" i="26"/>
  <c r="JL7" i="26"/>
  <c r="JH7" i="26"/>
  <c r="JD7" i="26"/>
  <c r="IZ7" i="26"/>
  <c r="IV7" i="26"/>
  <c r="IR7" i="26"/>
  <c r="IN7" i="26"/>
  <c r="IJ7" i="26"/>
  <c r="IF7" i="26"/>
  <c r="IB7" i="26"/>
  <c r="HX7" i="26"/>
  <c r="HT7" i="26"/>
  <c r="HP7" i="26"/>
  <c r="HL7" i="26"/>
  <c r="HH7" i="26"/>
  <c r="HD7" i="26"/>
  <c r="GZ7" i="26"/>
  <c r="GV7" i="26"/>
  <c r="GR7" i="26"/>
  <c r="GN7" i="26"/>
  <c r="GJ7" i="26"/>
  <c r="GF7" i="26"/>
  <c r="GB7" i="26"/>
  <c r="FX7" i="26"/>
  <c r="FT7" i="26"/>
  <c r="FP7" i="26"/>
  <c r="FL7" i="26"/>
  <c r="FH7" i="26"/>
  <c r="FD7" i="26"/>
  <c r="EZ7" i="26"/>
  <c r="EV7" i="26"/>
  <c r="ER7" i="26"/>
  <c r="EN7" i="26"/>
  <c r="EJ7" i="26"/>
  <c r="EF7" i="26"/>
  <c r="EB7" i="26"/>
  <c r="DX7" i="26"/>
  <c r="DT7" i="26"/>
  <c r="DP7" i="26"/>
  <c r="DL7" i="26"/>
  <c r="DH7" i="26"/>
  <c r="DD7" i="26"/>
  <c r="CZ7" i="26"/>
  <c r="CV7" i="26"/>
  <c r="CR7" i="26"/>
  <c r="CN7" i="26"/>
  <c r="CJ7" i="26"/>
  <c r="CF7" i="26"/>
  <c r="CB7" i="26"/>
  <c r="BX7" i="26"/>
  <c r="BT7" i="26"/>
  <c r="BP7" i="26"/>
  <c r="BL7" i="26"/>
  <c r="BH7" i="26"/>
  <c r="BD7" i="26"/>
  <c r="AZ7" i="26"/>
  <c r="AV7" i="26"/>
  <c r="AR7" i="26"/>
  <c r="AN7" i="26"/>
  <c r="AJ7" i="26"/>
  <c r="AF7" i="26"/>
  <c r="AB7" i="26"/>
  <c r="X7" i="26"/>
  <c r="T7" i="26"/>
  <c r="P7" i="26"/>
  <c r="L7" i="26"/>
  <c r="H7" i="26"/>
  <c r="D7" i="26"/>
  <c r="JQ6" i="26"/>
  <c r="JL6" i="26"/>
  <c r="JH6" i="26"/>
  <c r="JD6" i="26"/>
  <c r="IZ6" i="26"/>
  <c r="IV6" i="26"/>
  <c r="IR6" i="26"/>
  <c r="IN6" i="26"/>
  <c r="IJ6" i="26"/>
  <c r="IF6" i="26"/>
  <c r="IB6" i="26"/>
  <c r="HX6" i="26"/>
  <c r="HT6" i="26"/>
  <c r="HP6" i="26"/>
  <c r="HL6" i="26"/>
  <c r="HH6" i="26"/>
  <c r="HD6" i="26"/>
  <c r="GZ6" i="26"/>
  <c r="GV6" i="26"/>
  <c r="GR6" i="26"/>
  <c r="GN6" i="26"/>
  <c r="GJ6" i="26"/>
  <c r="GF6" i="26"/>
  <c r="GB6" i="26"/>
  <c r="FX6" i="26"/>
  <c r="FT6" i="26"/>
  <c r="FP6" i="26"/>
  <c r="FL6" i="26"/>
  <c r="FH6" i="26"/>
  <c r="FD6" i="26"/>
  <c r="EZ6" i="26"/>
  <c r="EV6" i="26"/>
  <c r="ER6" i="26"/>
  <c r="EN6" i="26"/>
  <c r="EJ6" i="26"/>
  <c r="EF6" i="26"/>
  <c r="EB6" i="26"/>
  <c r="DX6" i="26"/>
  <c r="DT6" i="26"/>
  <c r="DP6" i="26"/>
  <c r="DL6" i="26"/>
  <c r="DH6" i="26"/>
  <c r="DD6" i="26"/>
  <c r="CZ6" i="26"/>
  <c r="CV6" i="26"/>
  <c r="CR6" i="26"/>
  <c r="CN6" i="26"/>
  <c r="CJ6" i="26"/>
  <c r="CF6" i="26"/>
  <c r="CB6" i="26"/>
  <c r="BX6" i="26"/>
  <c r="BT6" i="26"/>
  <c r="BP6" i="26"/>
  <c r="BL6" i="26"/>
  <c r="BH6" i="26"/>
  <c r="BD6" i="26"/>
  <c r="AZ6" i="26"/>
  <c r="AV6" i="26"/>
  <c r="AR6" i="26"/>
  <c r="AN6" i="26"/>
  <c r="AJ6" i="26"/>
  <c r="AF6" i="26"/>
  <c r="AB6" i="26"/>
  <c r="X6" i="26"/>
  <c r="T6" i="26"/>
  <c r="P6" i="26"/>
  <c r="L6" i="26"/>
  <c r="H6" i="26"/>
  <c r="D6" i="26"/>
  <c r="JQ5" i="26"/>
  <c r="JL5" i="26"/>
  <c r="JH5" i="26"/>
  <c r="JD5" i="26"/>
  <c r="IZ5" i="26"/>
  <c r="IV5" i="26"/>
  <c r="IR5" i="26"/>
  <c r="IN5" i="26"/>
  <c r="IJ5" i="26"/>
  <c r="IF5" i="26"/>
  <c r="IB5" i="26"/>
  <c r="HX5" i="26"/>
  <c r="HT5" i="26"/>
  <c r="HP5" i="26"/>
  <c r="HL5" i="26"/>
  <c r="HH5" i="26"/>
  <c r="HD5" i="26"/>
  <c r="GZ5" i="26"/>
  <c r="GV5" i="26"/>
  <c r="GR5" i="26"/>
  <c r="GN5" i="26"/>
  <c r="GJ5" i="26"/>
  <c r="GF5" i="26"/>
  <c r="GB5" i="26"/>
  <c r="FX5" i="26"/>
  <c r="FT5" i="26"/>
  <c r="FP5" i="26"/>
  <c r="FL5" i="26"/>
  <c r="FH5" i="26"/>
  <c r="FD5" i="26"/>
  <c r="EZ5" i="26"/>
  <c r="EV5" i="26"/>
  <c r="ER5" i="26"/>
  <c r="EN5" i="26"/>
  <c r="EJ5" i="26"/>
  <c r="EF5" i="26"/>
  <c r="EB5" i="26"/>
  <c r="DX5" i="26"/>
  <c r="DT5" i="26"/>
  <c r="DP5" i="26"/>
  <c r="DL5" i="26"/>
  <c r="DH5" i="26"/>
  <c r="DD5" i="26"/>
  <c r="CZ5" i="26"/>
  <c r="CV5" i="26"/>
  <c r="CR5" i="26"/>
  <c r="CN5" i="26"/>
  <c r="CJ5" i="26"/>
  <c r="CF5" i="26"/>
  <c r="CB5" i="26"/>
  <c r="BX5" i="26"/>
  <c r="BT5" i="26"/>
  <c r="BP5" i="26"/>
  <c r="BL5" i="26"/>
  <c r="BH5" i="26"/>
  <c r="BD5" i="26"/>
  <c r="AZ5" i="26"/>
  <c r="AV5" i="26"/>
  <c r="AR5" i="26"/>
  <c r="AN5" i="26"/>
  <c r="AJ5" i="26"/>
  <c r="AF5" i="26"/>
  <c r="AB5" i="26"/>
  <c r="X5" i="26"/>
  <c r="T5" i="26"/>
  <c r="P5" i="26"/>
  <c r="L5" i="26"/>
  <c r="H5" i="26"/>
  <c r="D5" i="26"/>
  <c r="JQ4" i="26"/>
  <c r="JL4" i="26"/>
  <c r="JH4" i="26"/>
  <c r="JD4" i="26"/>
  <c r="IZ4" i="26"/>
  <c r="IV4" i="26"/>
  <c r="IR4" i="26"/>
  <c r="IN4" i="26"/>
  <c r="IJ4" i="26"/>
  <c r="IF4" i="26"/>
  <c r="IB4" i="26"/>
  <c r="HX4" i="26"/>
  <c r="HT4" i="26"/>
  <c r="HP4" i="26"/>
  <c r="HL4" i="26"/>
  <c r="HH4" i="26"/>
  <c r="HD4" i="26"/>
  <c r="GZ4" i="26"/>
  <c r="GV4" i="26"/>
  <c r="GR4" i="26"/>
  <c r="GN4" i="26"/>
  <c r="GJ4" i="26"/>
  <c r="GF4" i="26"/>
  <c r="GB4" i="26"/>
  <c r="FX4" i="26"/>
  <c r="FT4" i="26"/>
  <c r="FP4" i="26"/>
  <c r="FL4" i="26"/>
  <c r="FH4" i="26"/>
  <c r="FD4" i="26"/>
  <c r="EZ4" i="26"/>
  <c r="EV4" i="26"/>
  <c r="ER4" i="26"/>
  <c r="EN4" i="26"/>
  <c r="EJ4" i="26"/>
  <c r="EF4" i="26"/>
  <c r="EB4" i="26"/>
  <c r="DX4" i="26"/>
  <c r="DT4" i="26"/>
  <c r="DP4" i="26"/>
  <c r="DL4" i="26"/>
  <c r="DH4" i="26"/>
  <c r="DD4" i="26"/>
  <c r="CZ4" i="26"/>
  <c r="CV4" i="26"/>
  <c r="CR4" i="26"/>
  <c r="CN4" i="26"/>
  <c r="CJ4" i="26"/>
  <c r="CF4" i="26"/>
  <c r="CB4" i="26"/>
  <c r="BX4" i="26"/>
  <c r="BT4" i="26"/>
  <c r="BP4" i="26"/>
  <c r="BL4" i="26"/>
  <c r="BH4" i="26"/>
  <c r="BD4" i="26"/>
  <c r="AZ4" i="26"/>
  <c r="AV4" i="26"/>
  <c r="AR4" i="26"/>
  <c r="AN4" i="26"/>
  <c r="AJ4" i="26"/>
  <c r="AF4" i="26"/>
  <c r="AB4" i="26"/>
  <c r="X4" i="26"/>
  <c r="T4" i="26"/>
  <c r="P4" i="26"/>
  <c r="L4" i="26"/>
  <c r="H4" i="26"/>
  <c r="D4" i="26"/>
  <c r="JQ3" i="26"/>
  <c r="JL3" i="26"/>
  <c r="JH3" i="26"/>
  <c r="JD3" i="26"/>
  <c r="IZ3" i="26"/>
  <c r="IV3" i="26"/>
  <c r="IR3" i="26"/>
  <c r="IN3" i="26"/>
  <c r="IJ3" i="26"/>
  <c r="IF3" i="26"/>
  <c r="IB3" i="26"/>
  <c r="HX3" i="26"/>
  <c r="HT3" i="26"/>
  <c r="HP3" i="26"/>
  <c r="HL3" i="26"/>
  <c r="HH3" i="26"/>
  <c r="HD3" i="26"/>
  <c r="GZ3" i="26"/>
  <c r="GV3" i="26"/>
  <c r="GR3" i="26"/>
  <c r="GN3" i="26"/>
  <c r="GJ3" i="26"/>
  <c r="GF3" i="26"/>
  <c r="GB3" i="26"/>
  <c r="FX3" i="26"/>
  <c r="FT3" i="26"/>
  <c r="FP3" i="26"/>
  <c r="FL3" i="26"/>
  <c r="FH3" i="26"/>
  <c r="FD3" i="26"/>
  <c r="EZ3" i="26"/>
  <c r="EV3" i="26"/>
  <c r="ER3" i="26"/>
  <c r="EN3" i="26"/>
  <c r="EJ3" i="26"/>
  <c r="EF3" i="26"/>
  <c r="EB3" i="26"/>
  <c r="DX3" i="26"/>
  <c r="DT3" i="26"/>
  <c r="DP3" i="26"/>
  <c r="DL3" i="26"/>
  <c r="DH3" i="26"/>
  <c r="DD3" i="26"/>
  <c r="CZ3" i="26"/>
  <c r="CV3" i="26"/>
  <c r="CR3" i="26"/>
  <c r="CN3" i="26"/>
  <c r="CJ3" i="26"/>
  <c r="CF3" i="26"/>
  <c r="CB3" i="26"/>
  <c r="BX3" i="26"/>
  <c r="BT3" i="26"/>
  <c r="BP3" i="26"/>
  <c r="BL3" i="26"/>
  <c r="BH3" i="26"/>
  <c r="BD3" i="26"/>
  <c r="AZ3" i="26"/>
  <c r="AV3" i="26"/>
  <c r="AR3" i="26"/>
  <c r="AN3" i="26"/>
  <c r="AJ3" i="26"/>
  <c r="AF3" i="26"/>
  <c r="AB3" i="26"/>
  <c r="X3" i="26"/>
  <c r="T3" i="26"/>
  <c r="P3" i="26"/>
  <c r="L3" i="26"/>
  <c r="H3" i="26"/>
  <c r="D3" i="26"/>
  <c r="EB2" i="26"/>
  <c r="DX2" i="26"/>
  <c r="DT2" i="26"/>
  <c r="DP2" i="26"/>
  <c r="DL2" i="26"/>
  <c r="DH2" i="26"/>
  <c r="DD2" i="26"/>
  <c r="CZ2" i="26"/>
  <c r="CV2" i="26"/>
  <c r="CR2" i="26"/>
  <c r="CN2" i="26"/>
  <c r="CJ2" i="26"/>
  <c r="CF2" i="26"/>
  <c r="CB2" i="26"/>
  <c r="BX2" i="26"/>
  <c r="BT2" i="26"/>
  <c r="BP2" i="26"/>
  <c r="BL2" i="26"/>
  <c r="BH2" i="26"/>
  <c r="BD2" i="26"/>
  <c r="AZ2" i="26"/>
  <c r="AV2" i="26"/>
  <c r="AR2" i="26"/>
  <c r="AN2" i="26"/>
  <c r="AJ2" i="26"/>
  <c r="AF2" i="26"/>
  <c r="AB2" i="26"/>
  <c r="X2" i="26"/>
  <c r="T2" i="26"/>
  <c r="P2" i="26"/>
  <c r="L2" i="26"/>
  <c r="H2" i="26"/>
  <c r="D2" i="26"/>
  <c r="L16" i="21" l="1"/>
  <c r="K5" i="16"/>
  <c r="I5" i="16"/>
  <c r="C12" i="16" s="1"/>
  <c r="F5" i="16"/>
  <c r="Q5" i="25" s="1"/>
  <c r="Q6" i="25" s="1"/>
  <c r="C5" i="16"/>
  <c r="Q13" i="21" l="1"/>
  <c r="X96" i="11"/>
  <c r="L14" i="21" l="1"/>
  <c r="K14" i="21"/>
  <c r="J14" i="21"/>
  <c r="AC14" i="21"/>
  <c r="Q14" i="21"/>
  <c r="P14" i="21"/>
  <c r="O14" i="21"/>
  <c r="M14" i="21"/>
  <c r="N14" i="21"/>
  <c r="X14" i="21"/>
  <c r="X21" i="21" s="1"/>
  <c r="AD14" i="21"/>
  <c r="AD21" i="21" s="1"/>
  <c r="AE14" i="21"/>
  <c r="AB14" i="21"/>
  <c r="AF14" i="21"/>
  <c r="Z14" i="21"/>
  <c r="Z21" i="21" s="1"/>
  <c r="AJ14" i="21"/>
  <c r="AJ21" i="21" s="1"/>
  <c r="W14" i="21"/>
  <c r="W21" i="21" s="1"/>
  <c r="Y14" i="21"/>
  <c r="Y21" i="21" s="1"/>
  <c r="AH14" i="21"/>
  <c r="AH21" i="21" s="1"/>
  <c r="AA14" i="21"/>
  <c r="AG14" i="21"/>
  <c r="AI14" i="21"/>
  <c r="T14" i="21"/>
  <c r="T21" i="21" s="1"/>
  <c r="V14" i="21"/>
  <c r="V21" i="21" s="1"/>
  <c r="R14" i="21"/>
  <c r="R21" i="21" s="1"/>
  <c r="S14" i="21"/>
  <c r="S21" i="21" s="1"/>
  <c r="U14" i="21"/>
  <c r="U21" i="21" s="1"/>
  <c r="T96" i="11"/>
  <c r="P96" i="11"/>
  <c r="L96" i="11"/>
  <c r="H96" i="11"/>
  <c r="D96" i="11"/>
  <c r="X95" i="11"/>
  <c r="T95" i="11"/>
  <c r="P95" i="11"/>
  <c r="L95" i="11"/>
  <c r="H95" i="11"/>
  <c r="D95" i="11"/>
  <c r="X94" i="11"/>
  <c r="T94" i="11"/>
  <c r="P94" i="11"/>
  <c r="L94" i="11"/>
  <c r="H94" i="11"/>
  <c r="D94" i="11"/>
  <c r="X93" i="11"/>
  <c r="T93" i="11"/>
  <c r="P93" i="11"/>
  <c r="L93" i="11"/>
  <c r="H93" i="11"/>
  <c r="D93" i="11"/>
  <c r="X92" i="11"/>
  <c r="T92" i="11"/>
  <c r="P92" i="11"/>
  <c r="L92" i="11"/>
  <c r="H92" i="11"/>
  <c r="D92" i="11"/>
  <c r="X91" i="11"/>
  <c r="T91" i="11"/>
  <c r="P91" i="11"/>
  <c r="L91" i="11"/>
  <c r="H91" i="11"/>
  <c r="D91" i="11"/>
  <c r="X90" i="11"/>
  <c r="T90" i="11"/>
  <c r="P90" i="11"/>
  <c r="L90" i="11"/>
  <c r="H90" i="11"/>
  <c r="D90" i="11"/>
  <c r="X89" i="11"/>
  <c r="T89" i="11"/>
  <c r="P89" i="11"/>
  <c r="L89" i="11"/>
  <c r="H89" i="11"/>
  <c r="D89" i="11"/>
  <c r="X88" i="11"/>
  <c r="T88" i="11"/>
  <c r="P88" i="11"/>
  <c r="L88" i="11"/>
  <c r="H88" i="11"/>
  <c r="D88" i="11"/>
  <c r="X87" i="11"/>
  <c r="T87" i="11"/>
  <c r="P87" i="11"/>
  <c r="L87" i="11"/>
  <c r="H87" i="11"/>
  <c r="D87" i="11"/>
  <c r="X86" i="11"/>
  <c r="T86" i="11"/>
  <c r="P86" i="11"/>
  <c r="L86" i="11"/>
  <c r="H86" i="11"/>
  <c r="D86" i="11"/>
  <c r="X85" i="11"/>
  <c r="T85" i="11"/>
  <c r="P85" i="11"/>
  <c r="L85" i="11"/>
  <c r="H85" i="11"/>
  <c r="D85" i="11"/>
  <c r="X84" i="11"/>
  <c r="T84" i="11"/>
  <c r="P84" i="11"/>
  <c r="L84" i="11"/>
  <c r="H84" i="11"/>
  <c r="D84" i="11"/>
  <c r="X83" i="11"/>
  <c r="T83" i="11"/>
  <c r="P83" i="11"/>
  <c r="L83" i="11"/>
  <c r="H83" i="11"/>
  <c r="D83" i="11"/>
  <c r="X82" i="11"/>
  <c r="T82" i="11"/>
  <c r="P82" i="11"/>
  <c r="L82" i="11"/>
  <c r="H82" i="11"/>
  <c r="D82" i="11"/>
  <c r="X81" i="11"/>
  <c r="T81" i="11"/>
  <c r="P81" i="11"/>
  <c r="L81" i="11"/>
  <c r="H81" i="11"/>
  <c r="D81" i="11"/>
  <c r="X80" i="11"/>
  <c r="T80" i="11"/>
  <c r="P80" i="11"/>
  <c r="L80" i="11"/>
  <c r="H80" i="11"/>
  <c r="D80" i="11"/>
  <c r="X79" i="11"/>
  <c r="T79" i="11"/>
  <c r="P79" i="11"/>
  <c r="L79" i="11"/>
  <c r="H79" i="11"/>
  <c r="D79" i="11"/>
  <c r="X78" i="11"/>
  <c r="T78" i="11"/>
  <c r="P78" i="11"/>
  <c r="L78" i="11"/>
  <c r="H78" i="11"/>
  <c r="D78" i="11"/>
  <c r="X77" i="11"/>
  <c r="T77" i="11"/>
  <c r="P77" i="11"/>
  <c r="L77" i="11"/>
  <c r="H77" i="11"/>
  <c r="D77" i="11"/>
  <c r="X76" i="11"/>
  <c r="T76" i="11"/>
  <c r="P76" i="11"/>
  <c r="L76" i="11"/>
  <c r="H76" i="11"/>
  <c r="D76" i="11"/>
  <c r="X75" i="11"/>
  <c r="T75" i="11"/>
  <c r="P75" i="11"/>
  <c r="L75" i="11"/>
  <c r="H75" i="11"/>
  <c r="D75" i="11"/>
  <c r="X74" i="11"/>
  <c r="T74" i="11"/>
  <c r="P74" i="11"/>
  <c r="L74" i="11"/>
  <c r="H74" i="11"/>
  <c r="D74" i="11"/>
  <c r="X73" i="11"/>
  <c r="T73" i="11"/>
  <c r="P73" i="11"/>
  <c r="L73" i="11"/>
  <c r="H73" i="11"/>
  <c r="D73" i="11"/>
  <c r="X72" i="11"/>
  <c r="T72" i="11"/>
  <c r="P72" i="11"/>
  <c r="L72" i="11"/>
  <c r="H72" i="11"/>
  <c r="D72" i="11"/>
  <c r="X71" i="11"/>
  <c r="T71" i="11"/>
  <c r="P71" i="11"/>
  <c r="L71" i="11"/>
  <c r="H71" i="11"/>
  <c r="D71" i="11"/>
  <c r="X70" i="11"/>
  <c r="T70" i="11"/>
  <c r="P70" i="11"/>
  <c r="L70" i="11"/>
  <c r="H70" i="11"/>
  <c r="D70" i="11"/>
  <c r="X69" i="11"/>
  <c r="T69" i="11"/>
  <c r="P69" i="11"/>
  <c r="L69" i="11"/>
  <c r="H69" i="11"/>
  <c r="D69" i="11"/>
  <c r="X68" i="11"/>
  <c r="T68" i="11"/>
  <c r="P68" i="11"/>
  <c r="L68" i="11"/>
  <c r="H68" i="11"/>
  <c r="D68" i="11"/>
  <c r="X67" i="11"/>
  <c r="T67" i="11"/>
  <c r="P67" i="11"/>
  <c r="L67" i="11"/>
  <c r="H67" i="11"/>
  <c r="D67" i="11"/>
  <c r="X66" i="11"/>
  <c r="T66" i="11"/>
  <c r="P66" i="11"/>
  <c r="L66" i="11"/>
  <c r="H66" i="11"/>
  <c r="D66" i="11"/>
  <c r="X65" i="11"/>
  <c r="T65" i="11"/>
  <c r="P65" i="11"/>
  <c r="L65" i="11"/>
  <c r="H65" i="11"/>
  <c r="D65" i="11"/>
  <c r="X64" i="11"/>
  <c r="T64" i="11"/>
  <c r="P64" i="11"/>
  <c r="L64" i="11"/>
  <c r="H64" i="11"/>
  <c r="D64" i="11"/>
  <c r="X63" i="11"/>
  <c r="T63" i="11"/>
  <c r="P63" i="11"/>
  <c r="L63" i="11"/>
  <c r="H63" i="11"/>
  <c r="D63" i="11"/>
  <c r="X62" i="11"/>
  <c r="T62" i="11"/>
  <c r="P62" i="11"/>
  <c r="L62" i="11"/>
  <c r="H62" i="11"/>
  <c r="D62" i="11"/>
  <c r="X61" i="11"/>
  <c r="T61" i="11"/>
  <c r="P61" i="11"/>
  <c r="L61" i="11"/>
  <c r="H61" i="11"/>
  <c r="D61" i="11"/>
  <c r="X60" i="11"/>
  <c r="T60" i="11"/>
  <c r="P60" i="11"/>
  <c r="L60" i="11"/>
  <c r="H60" i="11"/>
  <c r="D60" i="11"/>
  <c r="X59" i="11"/>
  <c r="T59" i="11"/>
  <c r="P59" i="11"/>
  <c r="L59" i="11"/>
  <c r="H59" i="11"/>
  <c r="D59" i="11"/>
  <c r="X58" i="11"/>
  <c r="T58" i="11"/>
  <c r="P58" i="11"/>
  <c r="L58" i="11"/>
  <c r="H58" i="11"/>
  <c r="D58" i="11"/>
  <c r="X57" i="11"/>
  <c r="T57" i="11"/>
  <c r="P57" i="11"/>
  <c r="L57" i="11"/>
  <c r="H57" i="11"/>
  <c r="D57" i="11"/>
  <c r="X56" i="11"/>
  <c r="T56" i="11"/>
  <c r="P56" i="11"/>
  <c r="L56" i="11"/>
  <c r="H56" i="11"/>
  <c r="D56" i="11"/>
  <c r="X55" i="11"/>
  <c r="T55" i="11"/>
  <c r="P55" i="11"/>
  <c r="L55" i="11"/>
  <c r="H55" i="11"/>
  <c r="D55" i="11"/>
  <c r="X54" i="11"/>
  <c r="T54" i="11"/>
  <c r="P54" i="11"/>
  <c r="L54" i="11"/>
  <c r="H54" i="11"/>
  <c r="D54" i="11"/>
  <c r="X53" i="11"/>
  <c r="T53" i="11"/>
  <c r="P53" i="11"/>
  <c r="L53" i="11"/>
  <c r="H53" i="11"/>
  <c r="D53" i="11"/>
  <c r="X52" i="11"/>
  <c r="T52" i="11"/>
  <c r="P52" i="11"/>
  <c r="L52" i="11"/>
  <c r="H52" i="11"/>
  <c r="D52" i="11"/>
  <c r="X51" i="11"/>
  <c r="T51" i="11"/>
  <c r="P51" i="11"/>
  <c r="L51" i="11"/>
  <c r="H51" i="11"/>
  <c r="D51" i="11"/>
  <c r="X50" i="11"/>
  <c r="T50" i="11"/>
  <c r="P50" i="11"/>
  <c r="L50" i="11"/>
  <c r="H50" i="11"/>
  <c r="D50" i="11"/>
  <c r="X49" i="11"/>
  <c r="T49" i="11"/>
  <c r="P49" i="11"/>
  <c r="L49" i="11"/>
  <c r="H49" i="11"/>
  <c r="D49" i="11"/>
  <c r="X48" i="11"/>
  <c r="T48" i="11"/>
  <c r="P48" i="11"/>
  <c r="L48" i="11"/>
  <c r="H48" i="11"/>
  <c r="D48" i="11"/>
  <c r="X47" i="11"/>
  <c r="T47" i="11"/>
  <c r="P47" i="11"/>
  <c r="L47" i="11"/>
  <c r="H47" i="11"/>
  <c r="D47" i="11"/>
  <c r="X46" i="11"/>
  <c r="T46" i="11"/>
  <c r="P46" i="11"/>
  <c r="L46" i="11"/>
  <c r="H46" i="11"/>
  <c r="D46" i="11"/>
  <c r="X45" i="11"/>
  <c r="T45" i="11"/>
  <c r="P45" i="11"/>
  <c r="L45" i="11"/>
  <c r="H45" i="11"/>
  <c r="D45" i="11"/>
  <c r="X44" i="11"/>
  <c r="T44" i="11"/>
  <c r="P44" i="11"/>
  <c r="L44" i="11"/>
  <c r="H44" i="11"/>
  <c r="D44" i="11"/>
  <c r="X43" i="11"/>
  <c r="T43" i="11"/>
  <c r="P43" i="11"/>
  <c r="L43" i="11"/>
  <c r="H43" i="11"/>
  <c r="D43" i="11"/>
  <c r="X42" i="11"/>
  <c r="T42" i="11"/>
  <c r="P42" i="11"/>
  <c r="L42" i="11"/>
  <c r="H42" i="11"/>
  <c r="D42" i="11"/>
  <c r="X41" i="11"/>
  <c r="T41" i="11"/>
  <c r="P41" i="11"/>
  <c r="L41" i="11"/>
  <c r="H41" i="11"/>
  <c r="D41" i="11"/>
  <c r="X40" i="11"/>
  <c r="T40" i="11"/>
  <c r="P40" i="11"/>
  <c r="L40" i="11"/>
  <c r="H40" i="11"/>
  <c r="D40" i="11"/>
  <c r="X39" i="11"/>
  <c r="T39" i="11"/>
  <c r="P39" i="11"/>
  <c r="L39" i="11"/>
  <c r="H39" i="11"/>
  <c r="D39" i="11"/>
  <c r="X38" i="11"/>
  <c r="T38" i="11"/>
  <c r="P38" i="11"/>
  <c r="L38" i="11"/>
  <c r="H38" i="11"/>
  <c r="D38" i="11"/>
  <c r="X37" i="11"/>
  <c r="T37" i="11"/>
  <c r="P37" i="11"/>
  <c r="L37" i="11"/>
  <c r="H37" i="11"/>
  <c r="D37" i="11"/>
  <c r="X36" i="11"/>
  <c r="T36" i="11"/>
  <c r="P36" i="11"/>
  <c r="L36" i="11"/>
  <c r="H36" i="11"/>
  <c r="D36" i="11"/>
  <c r="X35" i="11"/>
  <c r="T35" i="11"/>
  <c r="P35" i="11"/>
  <c r="L35" i="11"/>
  <c r="H35" i="11"/>
  <c r="D35" i="11"/>
  <c r="X34" i="11"/>
  <c r="T34" i="11"/>
  <c r="P34" i="11"/>
  <c r="L34" i="11"/>
  <c r="H34" i="11"/>
  <c r="D34" i="11"/>
  <c r="X33" i="11"/>
  <c r="T33" i="11"/>
  <c r="P33" i="11"/>
  <c r="L33" i="11"/>
  <c r="H33" i="11"/>
  <c r="D33" i="11"/>
  <c r="X32" i="11"/>
  <c r="T32" i="11"/>
  <c r="P32" i="11"/>
  <c r="L32" i="11"/>
  <c r="H32" i="11"/>
  <c r="D32" i="11"/>
  <c r="X31" i="11"/>
  <c r="T31" i="11"/>
  <c r="P31" i="11"/>
  <c r="L31" i="11"/>
  <c r="H31" i="11"/>
  <c r="D31" i="11"/>
  <c r="X30" i="11"/>
  <c r="T30" i="11"/>
  <c r="P30" i="11"/>
  <c r="L30" i="11"/>
  <c r="H30" i="11"/>
  <c r="D30" i="11"/>
  <c r="X29" i="11"/>
  <c r="T29" i="11"/>
  <c r="P29" i="11"/>
  <c r="L29" i="11"/>
  <c r="H29" i="11"/>
  <c r="D29" i="11"/>
  <c r="X28" i="11"/>
  <c r="T28" i="11"/>
  <c r="P28" i="11"/>
  <c r="L28" i="11"/>
  <c r="H28" i="11"/>
  <c r="D28" i="11"/>
  <c r="X27" i="11"/>
  <c r="T27" i="11"/>
  <c r="P27" i="11"/>
  <c r="L27" i="11"/>
  <c r="H27" i="11"/>
  <c r="D27" i="11"/>
  <c r="X26" i="11"/>
  <c r="T26" i="11"/>
  <c r="P26" i="11"/>
  <c r="L26" i="11"/>
  <c r="H26" i="11"/>
  <c r="D26" i="11"/>
  <c r="X25" i="11"/>
  <c r="T25" i="11"/>
  <c r="P25" i="11"/>
  <c r="L25" i="11"/>
  <c r="H25" i="11"/>
  <c r="D25" i="11"/>
  <c r="X24" i="11"/>
  <c r="T24" i="11"/>
  <c r="P24" i="11"/>
  <c r="L24" i="11"/>
  <c r="H24" i="11"/>
  <c r="D24" i="11"/>
  <c r="X23" i="11"/>
  <c r="T23" i="11"/>
  <c r="P23" i="11"/>
  <c r="L23" i="11"/>
  <c r="H23" i="11"/>
  <c r="D23" i="11"/>
  <c r="X22" i="11"/>
  <c r="T22" i="11"/>
  <c r="P22" i="11"/>
  <c r="L22" i="11"/>
  <c r="H22" i="11"/>
  <c r="D22" i="11"/>
  <c r="X21" i="11"/>
  <c r="T21" i="11"/>
  <c r="P21" i="11"/>
  <c r="L21" i="11"/>
  <c r="H21" i="11"/>
  <c r="D21" i="11"/>
  <c r="X20" i="11"/>
  <c r="T20" i="11"/>
  <c r="P20" i="11"/>
  <c r="L20" i="11"/>
  <c r="H20" i="11"/>
  <c r="D20" i="11"/>
  <c r="X19" i="11"/>
  <c r="T19" i="11"/>
  <c r="P19" i="11"/>
  <c r="L19" i="11"/>
  <c r="H19" i="11"/>
  <c r="D19" i="11"/>
  <c r="X18" i="11"/>
  <c r="T18" i="11"/>
  <c r="P18" i="11"/>
  <c r="L18" i="11"/>
  <c r="H18" i="11"/>
  <c r="D18" i="11"/>
  <c r="X17" i="11"/>
  <c r="T17" i="11"/>
  <c r="P17" i="11"/>
  <c r="L17" i="11"/>
  <c r="H17" i="11"/>
  <c r="D17" i="11"/>
  <c r="X16" i="11"/>
  <c r="T16" i="11"/>
  <c r="P16" i="11"/>
  <c r="L16" i="11"/>
  <c r="H16" i="11"/>
  <c r="D16" i="11"/>
  <c r="X15" i="11"/>
  <c r="T15" i="11"/>
  <c r="P15" i="11"/>
  <c r="L15" i="11"/>
  <c r="H15" i="11"/>
  <c r="D15" i="11"/>
  <c r="X14" i="11"/>
  <c r="T14" i="11"/>
  <c r="P14" i="11"/>
  <c r="L14" i="11"/>
  <c r="H14" i="11"/>
  <c r="D14" i="11"/>
  <c r="X13" i="11"/>
  <c r="T13" i="11"/>
  <c r="P13" i="11"/>
  <c r="L13" i="11"/>
  <c r="H13" i="11"/>
  <c r="D13" i="11"/>
  <c r="X12" i="11"/>
  <c r="T12" i="11"/>
  <c r="P12" i="11"/>
  <c r="L12" i="11"/>
  <c r="H12" i="11"/>
  <c r="D12" i="11"/>
  <c r="X11" i="11"/>
  <c r="T11" i="11"/>
  <c r="P11" i="11"/>
  <c r="L11" i="11"/>
  <c r="H11" i="11"/>
  <c r="D11" i="11"/>
  <c r="X10" i="11"/>
  <c r="T10" i="11"/>
  <c r="P10" i="11"/>
  <c r="L10" i="11"/>
  <c r="H10" i="11"/>
  <c r="D10" i="11"/>
  <c r="X9" i="11"/>
  <c r="T9" i="11"/>
  <c r="P9" i="11"/>
  <c r="L9" i="11"/>
  <c r="H9" i="11"/>
  <c r="D9" i="11"/>
  <c r="X8" i="11"/>
  <c r="T8" i="11"/>
  <c r="P8" i="11"/>
  <c r="L8" i="11"/>
  <c r="H8" i="11"/>
  <c r="D8" i="11"/>
  <c r="X7" i="11"/>
  <c r="T7" i="11"/>
  <c r="P7" i="11"/>
  <c r="L7" i="11"/>
  <c r="H7" i="11"/>
  <c r="D7" i="11"/>
  <c r="X6" i="11"/>
  <c r="T6" i="11"/>
  <c r="P6" i="11"/>
  <c r="L6" i="11"/>
  <c r="H6" i="11"/>
  <c r="D6" i="11"/>
  <c r="X5" i="11"/>
  <c r="T5" i="11"/>
  <c r="P5" i="11"/>
  <c r="L5" i="11"/>
  <c r="H5" i="11"/>
  <c r="D5" i="11"/>
  <c r="X4" i="11"/>
  <c r="T4" i="11"/>
  <c r="P4" i="11"/>
  <c r="L4" i="11"/>
  <c r="H4" i="11"/>
  <c r="D4" i="11"/>
  <c r="X3" i="11"/>
  <c r="T3" i="11"/>
  <c r="P3" i="11"/>
  <c r="L3" i="11"/>
  <c r="H3" i="11"/>
  <c r="D3" i="11"/>
  <c r="X2" i="11"/>
  <c r="T2" i="11"/>
  <c r="P2" i="11"/>
  <c r="L2" i="11"/>
  <c r="H2" i="11"/>
  <c r="D2" i="11"/>
  <c r="X100" i="4"/>
  <c r="T100" i="4"/>
  <c r="P100" i="4"/>
  <c r="L100" i="4"/>
  <c r="H100" i="4"/>
  <c r="D100" i="4"/>
  <c r="X99" i="4"/>
  <c r="T99" i="4"/>
  <c r="P99" i="4"/>
  <c r="L99" i="4"/>
  <c r="H99" i="4"/>
  <c r="D99" i="4"/>
  <c r="X98" i="4"/>
  <c r="T98" i="4"/>
  <c r="P98" i="4"/>
  <c r="L98" i="4"/>
  <c r="H98" i="4"/>
  <c r="D98" i="4"/>
  <c r="X97" i="4"/>
  <c r="T97" i="4"/>
  <c r="P97" i="4"/>
  <c r="L97" i="4"/>
  <c r="H97" i="4"/>
  <c r="D97" i="4"/>
  <c r="X96" i="4"/>
  <c r="T96" i="4"/>
  <c r="P96" i="4"/>
  <c r="L96" i="4"/>
  <c r="H96" i="4"/>
  <c r="D96" i="4"/>
  <c r="X95" i="4"/>
  <c r="T95" i="4"/>
  <c r="P95" i="4"/>
  <c r="L95" i="4"/>
  <c r="H95" i="4"/>
  <c r="D95" i="4"/>
  <c r="X94" i="4"/>
  <c r="T94" i="4"/>
  <c r="P94" i="4"/>
  <c r="L94" i="4"/>
  <c r="H94" i="4"/>
  <c r="D94" i="4"/>
  <c r="X93" i="4"/>
  <c r="T93" i="4"/>
  <c r="P93" i="4"/>
  <c r="L93" i="4"/>
  <c r="H93" i="4"/>
  <c r="D93" i="4"/>
  <c r="X92" i="4"/>
  <c r="T92" i="4"/>
  <c r="P92" i="4"/>
  <c r="L92" i="4"/>
  <c r="H92" i="4"/>
  <c r="D92" i="4"/>
  <c r="X91" i="4"/>
  <c r="T91" i="4"/>
  <c r="P91" i="4"/>
  <c r="L91" i="4"/>
  <c r="H91" i="4"/>
  <c r="D91" i="4"/>
  <c r="X90" i="4"/>
  <c r="T90" i="4"/>
  <c r="P90" i="4"/>
  <c r="L90" i="4"/>
  <c r="H90" i="4"/>
  <c r="D90" i="4"/>
  <c r="X89" i="4"/>
  <c r="T89" i="4"/>
  <c r="P89" i="4"/>
  <c r="L89" i="4"/>
  <c r="H89" i="4"/>
  <c r="D89" i="4"/>
  <c r="X88" i="4"/>
  <c r="T88" i="4"/>
  <c r="P88" i="4"/>
  <c r="L88" i="4"/>
  <c r="H88" i="4"/>
  <c r="D88" i="4"/>
  <c r="X87" i="4"/>
  <c r="T87" i="4"/>
  <c r="P87" i="4"/>
  <c r="L87" i="4"/>
  <c r="H87" i="4"/>
  <c r="D87" i="4"/>
  <c r="X86" i="4"/>
  <c r="T86" i="4"/>
  <c r="P86" i="4"/>
  <c r="L86" i="4"/>
  <c r="H86" i="4"/>
  <c r="D86" i="4"/>
  <c r="X85" i="4"/>
  <c r="T85" i="4"/>
  <c r="P85" i="4"/>
  <c r="L85" i="4"/>
  <c r="H85" i="4"/>
  <c r="D85" i="4"/>
  <c r="X84" i="4"/>
  <c r="T84" i="4"/>
  <c r="P84" i="4"/>
  <c r="L84" i="4"/>
  <c r="H84" i="4"/>
  <c r="D84" i="4"/>
  <c r="X83" i="4"/>
  <c r="T83" i="4"/>
  <c r="P83" i="4"/>
  <c r="L83" i="4"/>
  <c r="H83" i="4"/>
  <c r="D83" i="4"/>
  <c r="X82" i="4"/>
  <c r="T82" i="4"/>
  <c r="P82" i="4"/>
  <c r="L82" i="4"/>
  <c r="H82" i="4"/>
  <c r="D82" i="4"/>
  <c r="X81" i="4"/>
  <c r="T81" i="4"/>
  <c r="P81" i="4"/>
  <c r="L81" i="4"/>
  <c r="H81" i="4"/>
  <c r="D81" i="4"/>
  <c r="X80" i="4"/>
  <c r="T80" i="4"/>
  <c r="P80" i="4"/>
  <c r="L80" i="4"/>
  <c r="H80" i="4"/>
  <c r="D80" i="4"/>
  <c r="X79" i="4"/>
  <c r="T79" i="4"/>
  <c r="P79" i="4"/>
  <c r="L79" i="4"/>
  <c r="H79" i="4"/>
  <c r="D79" i="4"/>
  <c r="X78" i="4"/>
  <c r="T78" i="4"/>
  <c r="P78" i="4"/>
  <c r="L78" i="4"/>
  <c r="H78" i="4"/>
  <c r="D78" i="4"/>
  <c r="X77" i="4"/>
  <c r="T77" i="4"/>
  <c r="P77" i="4"/>
  <c r="L77" i="4"/>
  <c r="H77" i="4"/>
  <c r="D77" i="4"/>
  <c r="X76" i="4"/>
  <c r="T76" i="4"/>
  <c r="P76" i="4"/>
  <c r="L76" i="4"/>
  <c r="H76" i="4"/>
  <c r="D76" i="4"/>
  <c r="X75" i="4"/>
  <c r="T75" i="4"/>
  <c r="P75" i="4"/>
  <c r="L75" i="4"/>
  <c r="H75" i="4"/>
  <c r="D75" i="4"/>
  <c r="X74" i="4"/>
  <c r="T74" i="4"/>
  <c r="P74" i="4"/>
  <c r="L74" i="4"/>
  <c r="H74" i="4"/>
  <c r="D74" i="4"/>
  <c r="X73" i="4"/>
  <c r="T73" i="4"/>
  <c r="P73" i="4"/>
  <c r="L73" i="4"/>
  <c r="H73" i="4"/>
  <c r="D73" i="4"/>
  <c r="X72" i="4"/>
  <c r="T72" i="4"/>
  <c r="P72" i="4"/>
  <c r="L72" i="4"/>
  <c r="H72" i="4"/>
  <c r="D72" i="4"/>
  <c r="X71" i="4"/>
  <c r="T71" i="4"/>
  <c r="P71" i="4"/>
  <c r="L71" i="4"/>
  <c r="H71" i="4"/>
  <c r="D71" i="4"/>
  <c r="X70" i="4"/>
  <c r="T70" i="4"/>
  <c r="P70" i="4"/>
  <c r="L70" i="4"/>
  <c r="H70" i="4"/>
  <c r="D70" i="4"/>
  <c r="X69" i="4"/>
  <c r="T69" i="4"/>
  <c r="P69" i="4"/>
  <c r="L69" i="4"/>
  <c r="H69" i="4"/>
  <c r="D69" i="4"/>
  <c r="X68" i="4"/>
  <c r="T68" i="4"/>
  <c r="P68" i="4"/>
  <c r="L68" i="4"/>
  <c r="H68" i="4"/>
  <c r="D68" i="4"/>
  <c r="X67" i="4"/>
  <c r="T67" i="4"/>
  <c r="P67" i="4"/>
  <c r="L67" i="4"/>
  <c r="H67" i="4"/>
  <c r="D67" i="4"/>
  <c r="X66" i="4"/>
  <c r="T66" i="4"/>
  <c r="P66" i="4"/>
  <c r="L66" i="4"/>
  <c r="H66" i="4"/>
  <c r="D66" i="4"/>
  <c r="X65" i="4"/>
  <c r="T65" i="4"/>
  <c r="P65" i="4"/>
  <c r="L65" i="4"/>
  <c r="H65" i="4"/>
  <c r="D65" i="4"/>
  <c r="X64" i="4"/>
  <c r="T64" i="4"/>
  <c r="P64" i="4"/>
  <c r="L64" i="4"/>
  <c r="H64" i="4"/>
  <c r="D64" i="4"/>
  <c r="X63" i="4"/>
  <c r="T63" i="4"/>
  <c r="P63" i="4"/>
  <c r="L63" i="4"/>
  <c r="H63" i="4"/>
  <c r="D63" i="4"/>
  <c r="X62" i="4"/>
  <c r="T62" i="4"/>
  <c r="P62" i="4"/>
  <c r="L62" i="4"/>
  <c r="H62" i="4"/>
  <c r="D62" i="4"/>
  <c r="X61" i="4"/>
  <c r="T61" i="4"/>
  <c r="P61" i="4"/>
  <c r="L61" i="4"/>
  <c r="H61" i="4"/>
  <c r="D61" i="4"/>
  <c r="X60" i="4"/>
  <c r="T60" i="4"/>
  <c r="P60" i="4"/>
  <c r="L60" i="4"/>
  <c r="H60" i="4"/>
  <c r="D60" i="4"/>
  <c r="X59" i="4"/>
  <c r="T59" i="4"/>
  <c r="P59" i="4"/>
  <c r="L59" i="4"/>
  <c r="H59" i="4"/>
  <c r="D59" i="4"/>
  <c r="X58" i="4"/>
  <c r="T58" i="4"/>
  <c r="P58" i="4"/>
  <c r="L58" i="4"/>
  <c r="H58" i="4"/>
  <c r="D58" i="4"/>
  <c r="X57" i="4"/>
  <c r="T57" i="4"/>
  <c r="P57" i="4"/>
  <c r="L57" i="4"/>
  <c r="H57" i="4"/>
  <c r="D57" i="4"/>
  <c r="X56" i="4"/>
  <c r="T56" i="4"/>
  <c r="P56" i="4"/>
  <c r="L56" i="4"/>
  <c r="H56" i="4"/>
  <c r="D56" i="4"/>
  <c r="X55" i="4"/>
  <c r="T55" i="4"/>
  <c r="P55" i="4"/>
  <c r="L55" i="4"/>
  <c r="H55" i="4"/>
  <c r="D55" i="4"/>
  <c r="X54" i="4"/>
  <c r="T54" i="4"/>
  <c r="P54" i="4"/>
  <c r="L54" i="4"/>
  <c r="H54" i="4"/>
  <c r="D54" i="4"/>
  <c r="X53" i="4"/>
  <c r="T53" i="4"/>
  <c r="P53" i="4"/>
  <c r="L53" i="4"/>
  <c r="H53" i="4"/>
  <c r="D53" i="4"/>
  <c r="X52" i="4"/>
  <c r="T52" i="4"/>
  <c r="P52" i="4"/>
  <c r="L52" i="4"/>
  <c r="H52" i="4"/>
  <c r="D52" i="4"/>
  <c r="X51" i="4"/>
  <c r="T51" i="4"/>
  <c r="P51" i="4"/>
  <c r="L51" i="4"/>
  <c r="H51" i="4"/>
  <c r="D51" i="4"/>
  <c r="X50" i="4"/>
  <c r="T50" i="4"/>
  <c r="P50" i="4"/>
  <c r="L50" i="4"/>
  <c r="H50" i="4"/>
  <c r="D50" i="4"/>
  <c r="X49" i="4"/>
  <c r="T49" i="4"/>
  <c r="P49" i="4"/>
  <c r="L49" i="4"/>
  <c r="H49" i="4"/>
  <c r="D49" i="4"/>
  <c r="X48" i="4"/>
  <c r="T48" i="4"/>
  <c r="P48" i="4"/>
  <c r="L48" i="4"/>
  <c r="H48" i="4"/>
  <c r="D48" i="4"/>
  <c r="X47" i="4"/>
  <c r="T47" i="4"/>
  <c r="P47" i="4"/>
  <c r="L47" i="4"/>
  <c r="H47" i="4"/>
  <c r="D47" i="4"/>
  <c r="X46" i="4"/>
  <c r="T46" i="4"/>
  <c r="P46" i="4"/>
  <c r="L46" i="4"/>
  <c r="H46" i="4"/>
  <c r="D46" i="4"/>
  <c r="X45" i="4"/>
  <c r="T45" i="4"/>
  <c r="P45" i="4"/>
  <c r="L45" i="4"/>
  <c r="H45" i="4"/>
  <c r="D45" i="4"/>
  <c r="X44" i="4"/>
  <c r="T44" i="4"/>
  <c r="P44" i="4"/>
  <c r="L44" i="4"/>
  <c r="H44" i="4"/>
  <c r="D44" i="4"/>
  <c r="X43" i="4"/>
  <c r="T43" i="4"/>
  <c r="P43" i="4"/>
  <c r="L43" i="4"/>
  <c r="H43" i="4"/>
  <c r="D43" i="4"/>
  <c r="X42" i="4"/>
  <c r="T42" i="4"/>
  <c r="P42" i="4"/>
  <c r="L42" i="4"/>
  <c r="H42" i="4"/>
  <c r="D42" i="4"/>
  <c r="X41" i="4"/>
  <c r="T41" i="4"/>
  <c r="P41" i="4"/>
  <c r="L41" i="4"/>
  <c r="H41" i="4"/>
  <c r="D41" i="4"/>
  <c r="X40" i="4"/>
  <c r="T40" i="4"/>
  <c r="P40" i="4"/>
  <c r="L40" i="4"/>
  <c r="H40" i="4"/>
  <c r="D40" i="4"/>
  <c r="X39" i="4"/>
  <c r="T39" i="4"/>
  <c r="P39" i="4"/>
  <c r="L39" i="4"/>
  <c r="H39" i="4"/>
  <c r="D39" i="4"/>
  <c r="X38" i="4"/>
  <c r="T38" i="4"/>
  <c r="P38" i="4"/>
  <c r="L38" i="4"/>
  <c r="H38" i="4"/>
  <c r="D38" i="4"/>
  <c r="X37" i="4"/>
  <c r="T37" i="4"/>
  <c r="P37" i="4"/>
  <c r="L37" i="4"/>
  <c r="H37" i="4"/>
  <c r="D37" i="4"/>
  <c r="X36" i="4"/>
  <c r="T36" i="4"/>
  <c r="P36" i="4"/>
  <c r="L36" i="4"/>
  <c r="H36" i="4"/>
  <c r="D36" i="4"/>
  <c r="X35" i="4"/>
  <c r="T35" i="4"/>
  <c r="P35" i="4"/>
  <c r="L35" i="4"/>
  <c r="H35" i="4"/>
  <c r="D35" i="4"/>
  <c r="X34" i="4"/>
  <c r="T34" i="4"/>
  <c r="P34" i="4"/>
  <c r="L34" i="4"/>
  <c r="H34" i="4"/>
  <c r="D34" i="4"/>
  <c r="X33" i="4"/>
  <c r="T33" i="4"/>
  <c r="P33" i="4"/>
  <c r="L33" i="4"/>
  <c r="H33" i="4"/>
  <c r="D33" i="4"/>
  <c r="X32" i="4"/>
  <c r="T32" i="4"/>
  <c r="P32" i="4"/>
  <c r="L32" i="4"/>
  <c r="H32" i="4"/>
  <c r="D32" i="4"/>
  <c r="X31" i="4"/>
  <c r="T31" i="4"/>
  <c r="P31" i="4"/>
  <c r="L31" i="4"/>
  <c r="H31" i="4"/>
  <c r="D31" i="4"/>
  <c r="X30" i="4"/>
  <c r="T30" i="4"/>
  <c r="P30" i="4"/>
  <c r="L30" i="4"/>
  <c r="H30" i="4"/>
  <c r="D30" i="4"/>
  <c r="X29" i="4"/>
  <c r="T29" i="4"/>
  <c r="P29" i="4"/>
  <c r="L29" i="4"/>
  <c r="H29" i="4"/>
  <c r="D29" i="4"/>
  <c r="X28" i="4"/>
  <c r="T28" i="4"/>
  <c r="P28" i="4"/>
  <c r="L28" i="4"/>
  <c r="H28" i="4"/>
  <c r="D28" i="4"/>
  <c r="X27" i="4"/>
  <c r="T27" i="4"/>
  <c r="P27" i="4"/>
  <c r="L27" i="4"/>
  <c r="H27" i="4"/>
  <c r="D27" i="4"/>
  <c r="X26" i="4"/>
  <c r="T26" i="4"/>
  <c r="P26" i="4"/>
  <c r="L26" i="4"/>
  <c r="H26" i="4"/>
  <c r="D26" i="4"/>
  <c r="X25" i="4"/>
  <c r="T25" i="4"/>
  <c r="P25" i="4"/>
  <c r="L25" i="4"/>
  <c r="H25" i="4"/>
  <c r="D25" i="4"/>
  <c r="X24" i="4"/>
  <c r="T24" i="4"/>
  <c r="P24" i="4"/>
  <c r="L24" i="4"/>
  <c r="H24" i="4"/>
  <c r="D24" i="4"/>
  <c r="X23" i="4"/>
  <c r="T23" i="4"/>
  <c r="P23" i="4"/>
  <c r="L23" i="4"/>
  <c r="H23" i="4"/>
  <c r="D23" i="4"/>
  <c r="X22" i="4"/>
  <c r="T22" i="4"/>
  <c r="P22" i="4"/>
  <c r="L22" i="4"/>
  <c r="H22" i="4"/>
  <c r="D22" i="4"/>
  <c r="X21" i="4"/>
  <c r="T21" i="4"/>
  <c r="P21" i="4"/>
  <c r="L21" i="4"/>
  <c r="H21" i="4"/>
  <c r="D21" i="4"/>
  <c r="X20" i="4"/>
  <c r="T20" i="4"/>
  <c r="P20" i="4"/>
  <c r="L20" i="4"/>
  <c r="H20" i="4"/>
  <c r="D20" i="4"/>
  <c r="X19" i="4"/>
  <c r="T19" i="4"/>
  <c r="P19" i="4"/>
  <c r="L19" i="4"/>
  <c r="H19" i="4"/>
  <c r="D19" i="4"/>
  <c r="X18" i="4"/>
  <c r="T18" i="4"/>
  <c r="P18" i="4"/>
  <c r="L18" i="4"/>
  <c r="H18" i="4"/>
  <c r="D18" i="4"/>
  <c r="X17" i="4"/>
  <c r="T17" i="4"/>
  <c r="P17" i="4"/>
  <c r="L17" i="4"/>
  <c r="H17" i="4"/>
  <c r="D17" i="4"/>
  <c r="X16" i="4"/>
  <c r="T16" i="4"/>
  <c r="P16" i="4"/>
  <c r="L16" i="4"/>
  <c r="H16" i="4"/>
  <c r="D16" i="4"/>
  <c r="X15" i="4"/>
  <c r="T15" i="4"/>
  <c r="P15" i="4"/>
  <c r="L15" i="4"/>
  <c r="H15" i="4"/>
  <c r="D15" i="4"/>
  <c r="X14" i="4"/>
  <c r="T14" i="4"/>
  <c r="P14" i="4"/>
  <c r="L14" i="4"/>
  <c r="H14" i="4"/>
  <c r="D14" i="4"/>
  <c r="X13" i="4"/>
  <c r="T13" i="4"/>
  <c r="P13" i="4"/>
  <c r="L13" i="4"/>
  <c r="H13" i="4"/>
  <c r="D13" i="4"/>
  <c r="X12" i="4"/>
  <c r="T12" i="4"/>
  <c r="P12" i="4"/>
  <c r="L12" i="4"/>
  <c r="H12" i="4"/>
  <c r="D12" i="4"/>
  <c r="X11" i="4"/>
  <c r="T11" i="4"/>
  <c r="P11" i="4"/>
  <c r="L11" i="4"/>
  <c r="H11" i="4"/>
  <c r="D11" i="4"/>
  <c r="X10" i="4"/>
  <c r="T10" i="4"/>
  <c r="P10" i="4"/>
  <c r="L10" i="4"/>
  <c r="H10" i="4"/>
  <c r="D10" i="4"/>
  <c r="X9" i="4"/>
  <c r="T9" i="4"/>
  <c r="P9" i="4"/>
  <c r="L9" i="4"/>
  <c r="H9" i="4"/>
  <c r="D9" i="4"/>
  <c r="X8" i="4"/>
  <c r="T8" i="4"/>
  <c r="P8" i="4"/>
  <c r="L8" i="4"/>
  <c r="H8" i="4"/>
  <c r="D8" i="4"/>
  <c r="X7" i="4"/>
  <c r="T7" i="4"/>
  <c r="P7" i="4"/>
  <c r="L7" i="4"/>
  <c r="H7" i="4"/>
  <c r="D7" i="4"/>
  <c r="X6" i="4"/>
  <c r="T6" i="4"/>
  <c r="P6" i="4"/>
  <c r="L6" i="4"/>
  <c r="H6" i="4"/>
  <c r="D6" i="4"/>
  <c r="X5" i="4"/>
  <c r="T5" i="4"/>
  <c r="P5" i="4"/>
  <c r="L5" i="4"/>
  <c r="H5" i="4"/>
  <c r="D5" i="4"/>
  <c r="X4" i="4"/>
  <c r="T4" i="4"/>
  <c r="P4" i="4"/>
  <c r="L4" i="4"/>
  <c r="H4" i="4"/>
  <c r="D4" i="4"/>
  <c r="X3" i="4"/>
  <c r="T3" i="4"/>
  <c r="P3" i="4"/>
  <c r="L3" i="4"/>
  <c r="H3" i="4"/>
  <c r="D3" i="4"/>
  <c r="X2" i="4"/>
  <c r="T2" i="4"/>
  <c r="P2" i="4"/>
  <c r="L2" i="4"/>
  <c r="H2" i="4"/>
  <c r="D2" i="4"/>
  <c r="AJ96" i="3"/>
  <c r="AF96" i="3"/>
  <c r="X96" i="3"/>
  <c r="T96" i="3"/>
  <c r="P96" i="3"/>
  <c r="L96" i="3"/>
  <c r="H96" i="3"/>
  <c r="D96" i="3"/>
  <c r="AJ95" i="3"/>
  <c r="AF95" i="3"/>
  <c r="X95" i="3"/>
  <c r="T95" i="3"/>
  <c r="P95" i="3"/>
  <c r="L95" i="3"/>
  <c r="H95" i="3"/>
  <c r="D95" i="3"/>
  <c r="AJ94" i="3"/>
  <c r="AF94" i="3"/>
  <c r="X94" i="3"/>
  <c r="T94" i="3"/>
  <c r="P94" i="3"/>
  <c r="L94" i="3"/>
  <c r="H94" i="3"/>
  <c r="D94" i="3"/>
  <c r="AJ93" i="3"/>
  <c r="AF93" i="3"/>
  <c r="X93" i="3"/>
  <c r="T93" i="3"/>
  <c r="P93" i="3"/>
  <c r="L93" i="3"/>
  <c r="H93" i="3"/>
  <c r="D93" i="3"/>
  <c r="AJ92" i="3"/>
  <c r="AF92" i="3"/>
  <c r="X92" i="3"/>
  <c r="T92" i="3"/>
  <c r="P92" i="3"/>
  <c r="L92" i="3"/>
  <c r="H92" i="3"/>
  <c r="D92" i="3"/>
  <c r="AJ91" i="3"/>
  <c r="AF91" i="3"/>
  <c r="X91" i="3"/>
  <c r="T91" i="3"/>
  <c r="P91" i="3"/>
  <c r="L91" i="3"/>
  <c r="H91" i="3"/>
  <c r="D91" i="3"/>
  <c r="AJ90" i="3"/>
  <c r="AF90" i="3"/>
  <c r="X90" i="3"/>
  <c r="T90" i="3"/>
  <c r="P90" i="3"/>
  <c r="L90" i="3"/>
  <c r="H90" i="3"/>
  <c r="D90" i="3"/>
  <c r="AJ89" i="3"/>
  <c r="AF89" i="3"/>
  <c r="X89" i="3"/>
  <c r="T89" i="3"/>
  <c r="P89" i="3"/>
  <c r="L89" i="3"/>
  <c r="H89" i="3"/>
  <c r="D89" i="3"/>
  <c r="AJ88" i="3"/>
  <c r="AF88" i="3"/>
  <c r="X88" i="3"/>
  <c r="T88" i="3"/>
  <c r="P88" i="3"/>
  <c r="L88" i="3"/>
  <c r="H88" i="3"/>
  <c r="D88" i="3"/>
  <c r="AJ87" i="3"/>
  <c r="AF87" i="3"/>
  <c r="X87" i="3"/>
  <c r="T87" i="3"/>
  <c r="P87" i="3"/>
  <c r="L87" i="3"/>
  <c r="H87" i="3"/>
  <c r="D87" i="3"/>
  <c r="AJ86" i="3"/>
  <c r="AF86" i="3"/>
  <c r="X86" i="3"/>
  <c r="T86" i="3"/>
  <c r="P86" i="3"/>
  <c r="L86" i="3"/>
  <c r="H86" i="3"/>
  <c r="D86" i="3"/>
  <c r="AJ85" i="3"/>
  <c r="AF85" i="3"/>
  <c r="X85" i="3"/>
  <c r="T85" i="3"/>
  <c r="P85" i="3"/>
  <c r="L85" i="3"/>
  <c r="H85" i="3"/>
  <c r="D85" i="3"/>
  <c r="AJ84" i="3"/>
  <c r="AF84" i="3"/>
  <c r="X84" i="3"/>
  <c r="T84" i="3"/>
  <c r="P84" i="3"/>
  <c r="L84" i="3"/>
  <c r="H84" i="3"/>
  <c r="D84" i="3"/>
  <c r="AJ83" i="3"/>
  <c r="AF83" i="3"/>
  <c r="X83" i="3"/>
  <c r="T83" i="3"/>
  <c r="P83" i="3"/>
  <c r="L83" i="3"/>
  <c r="H83" i="3"/>
  <c r="D83" i="3"/>
  <c r="AJ82" i="3"/>
  <c r="AF82" i="3"/>
  <c r="X82" i="3"/>
  <c r="T82" i="3"/>
  <c r="P82" i="3"/>
  <c r="L82" i="3"/>
  <c r="H82" i="3"/>
  <c r="D82" i="3"/>
  <c r="AJ81" i="3"/>
  <c r="AF81" i="3"/>
  <c r="X81" i="3"/>
  <c r="T81" i="3"/>
  <c r="P81" i="3"/>
  <c r="L81" i="3"/>
  <c r="H81" i="3"/>
  <c r="D81" i="3"/>
  <c r="AJ80" i="3"/>
  <c r="AF80" i="3"/>
  <c r="X80" i="3"/>
  <c r="T80" i="3"/>
  <c r="P80" i="3"/>
  <c r="L80" i="3"/>
  <c r="H80" i="3"/>
  <c r="D80" i="3"/>
  <c r="AJ79" i="3"/>
  <c r="AF79" i="3"/>
  <c r="X79" i="3"/>
  <c r="T79" i="3"/>
  <c r="P79" i="3"/>
  <c r="L79" i="3"/>
  <c r="H79" i="3"/>
  <c r="D79" i="3"/>
  <c r="AJ78" i="3"/>
  <c r="AF78" i="3"/>
  <c r="X78" i="3"/>
  <c r="T78" i="3"/>
  <c r="P78" i="3"/>
  <c r="L78" i="3"/>
  <c r="H78" i="3"/>
  <c r="D78" i="3"/>
  <c r="AJ77" i="3"/>
  <c r="AF77" i="3"/>
  <c r="X77" i="3"/>
  <c r="T77" i="3"/>
  <c r="P77" i="3"/>
  <c r="L77" i="3"/>
  <c r="H77" i="3"/>
  <c r="D77" i="3"/>
  <c r="AJ76" i="3"/>
  <c r="AF76" i="3"/>
  <c r="X76" i="3"/>
  <c r="T76" i="3"/>
  <c r="P76" i="3"/>
  <c r="L76" i="3"/>
  <c r="H76" i="3"/>
  <c r="D76" i="3"/>
  <c r="AJ75" i="3"/>
  <c r="AF75" i="3"/>
  <c r="X75" i="3"/>
  <c r="T75" i="3"/>
  <c r="P75" i="3"/>
  <c r="L75" i="3"/>
  <c r="H75" i="3"/>
  <c r="D75" i="3"/>
  <c r="AJ74" i="3"/>
  <c r="AF74" i="3"/>
  <c r="X74" i="3"/>
  <c r="T74" i="3"/>
  <c r="P74" i="3"/>
  <c r="L74" i="3"/>
  <c r="H74" i="3"/>
  <c r="D74" i="3"/>
  <c r="AJ73" i="3"/>
  <c r="AF73" i="3"/>
  <c r="X73" i="3"/>
  <c r="T73" i="3"/>
  <c r="P73" i="3"/>
  <c r="L73" i="3"/>
  <c r="H73" i="3"/>
  <c r="D73" i="3"/>
  <c r="AJ72" i="3"/>
  <c r="AF72" i="3"/>
  <c r="X72" i="3"/>
  <c r="T72" i="3"/>
  <c r="P72" i="3"/>
  <c r="L72" i="3"/>
  <c r="H72" i="3"/>
  <c r="D72" i="3"/>
  <c r="AJ71" i="3"/>
  <c r="AF71" i="3"/>
  <c r="X71" i="3"/>
  <c r="T71" i="3"/>
  <c r="P71" i="3"/>
  <c r="L71" i="3"/>
  <c r="H71" i="3"/>
  <c r="D71" i="3"/>
  <c r="AJ70" i="3"/>
  <c r="AF70" i="3"/>
  <c r="X70" i="3"/>
  <c r="T70" i="3"/>
  <c r="P70" i="3"/>
  <c r="L70" i="3"/>
  <c r="H70" i="3"/>
  <c r="D70" i="3"/>
  <c r="AJ69" i="3"/>
  <c r="AF69" i="3"/>
  <c r="X69" i="3"/>
  <c r="T69" i="3"/>
  <c r="P69" i="3"/>
  <c r="L69" i="3"/>
  <c r="H69" i="3"/>
  <c r="D69" i="3"/>
  <c r="AJ68" i="3"/>
  <c r="AF68" i="3"/>
  <c r="X68" i="3"/>
  <c r="T68" i="3"/>
  <c r="P68" i="3"/>
  <c r="L68" i="3"/>
  <c r="H68" i="3"/>
  <c r="D68" i="3"/>
  <c r="AJ67" i="3"/>
  <c r="AF67" i="3"/>
  <c r="X67" i="3"/>
  <c r="T67" i="3"/>
  <c r="P67" i="3"/>
  <c r="L67" i="3"/>
  <c r="H67" i="3"/>
  <c r="D67" i="3"/>
  <c r="AJ66" i="3"/>
  <c r="AF66" i="3"/>
  <c r="X66" i="3"/>
  <c r="T66" i="3"/>
  <c r="P66" i="3"/>
  <c r="L66" i="3"/>
  <c r="H66" i="3"/>
  <c r="D66" i="3"/>
  <c r="AJ65" i="3"/>
  <c r="AF65" i="3"/>
  <c r="X65" i="3"/>
  <c r="T65" i="3"/>
  <c r="P65" i="3"/>
  <c r="L65" i="3"/>
  <c r="H65" i="3"/>
  <c r="D65" i="3"/>
  <c r="AJ64" i="3"/>
  <c r="AF64" i="3"/>
  <c r="X64" i="3"/>
  <c r="T64" i="3"/>
  <c r="P64" i="3"/>
  <c r="L64" i="3"/>
  <c r="H64" i="3"/>
  <c r="D64" i="3"/>
  <c r="AJ63" i="3"/>
  <c r="AF63" i="3"/>
  <c r="X63" i="3"/>
  <c r="T63" i="3"/>
  <c r="P63" i="3"/>
  <c r="L63" i="3"/>
  <c r="H63" i="3"/>
  <c r="D63" i="3"/>
  <c r="AJ62" i="3"/>
  <c r="AF62" i="3"/>
  <c r="X62" i="3"/>
  <c r="T62" i="3"/>
  <c r="P62" i="3"/>
  <c r="L62" i="3"/>
  <c r="H62" i="3"/>
  <c r="D62" i="3"/>
  <c r="AJ61" i="3"/>
  <c r="AF61" i="3"/>
  <c r="AB61" i="3"/>
  <c r="X61" i="3"/>
  <c r="T61" i="3"/>
  <c r="P61" i="3"/>
  <c r="L61" i="3"/>
  <c r="H61" i="3"/>
  <c r="D61" i="3"/>
  <c r="AJ60" i="3"/>
  <c r="AF60" i="3"/>
  <c r="AB60" i="3"/>
  <c r="X60" i="3"/>
  <c r="T60" i="3"/>
  <c r="P60" i="3"/>
  <c r="L60" i="3"/>
  <c r="H60" i="3"/>
  <c r="D60" i="3"/>
  <c r="AJ59" i="3"/>
  <c r="AF59" i="3"/>
  <c r="AB59" i="3"/>
  <c r="X59" i="3"/>
  <c r="T59" i="3"/>
  <c r="P59" i="3"/>
  <c r="L59" i="3"/>
  <c r="H59" i="3"/>
  <c r="D59" i="3"/>
  <c r="AJ58" i="3"/>
  <c r="AF58" i="3"/>
  <c r="AB58" i="3"/>
  <c r="X58" i="3"/>
  <c r="T58" i="3"/>
  <c r="P58" i="3"/>
  <c r="L58" i="3"/>
  <c r="H58" i="3"/>
  <c r="D58" i="3"/>
  <c r="AJ57" i="3"/>
  <c r="AF57" i="3"/>
  <c r="AB57" i="3"/>
  <c r="X57" i="3"/>
  <c r="T57" i="3"/>
  <c r="P57" i="3"/>
  <c r="L57" i="3"/>
  <c r="H57" i="3"/>
  <c r="D57" i="3"/>
  <c r="AJ56" i="3"/>
  <c r="AF56" i="3"/>
  <c r="AB56" i="3"/>
  <c r="X56" i="3"/>
  <c r="T56" i="3"/>
  <c r="P56" i="3"/>
  <c r="L56" i="3"/>
  <c r="H56" i="3"/>
  <c r="D56" i="3"/>
  <c r="AJ55" i="3"/>
  <c r="AF55" i="3"/>
  <c r="AB55" i="3"/>
  <c r="X55" i="3"/>
  <c r="T55" i="3"/>
  <c r="P55" i="3"/>
  <c r="L55" i="3"/>
  <c r="H55" i="3"/>
  <c r="D55" i="3"/>
  <c r="AJ54" i="3"/>
  <c r="AF54" i="3"/>
  <c r="AB54" i="3"/>
  <c r="X54" i="3"/>
  <c r="T54" i="3"/>
  <c r="P54" i="3"/>
  <c r="L54" i="3"/>
  <c r="H54" i="3"/>
  <c r="D54" i="3"/>
  <c r="AJ53" i="3"/>
  <c r="AF53" i="3"/>
  <c r="AB53" i="3"/>
  <c r="X53" i="3"/>
  <c r="T53" i="3"/>
  <c r="P53" i="3"/>
  <c r="L53" i="3"/>
  <c r="H53" i="3"/>
  <c r="D53" i="3"/>
  <c r="AJ52" i="3"/>
  <c r="AF52" i="3"/>
  <c r="AB52" i="3"/>
  <c r="X52" i="3"/>
  <c r="T52" i="3"/>
  <c r="P52" i="3"/>
  <c r="L52" i="3"/>
  <c r="H52" i="3"/>
  <c r="D52" i="3"/>
  <c r="AJ51" i="3"/>
  <c r="AF51" i="3"/>
  <c r="AB51" i="3"/>
  <c r="X51" i="3"/>
  <c r="T51" i="3"/>
  <c r="P51" i="3"/>
  <c r="L51" i="3"/>
  <c r="H51" i="3"/>
  <c r="D51" i="3"/>
  <c r="AJ50" i="3"/>
  <c r="AF50" i="3"/>
  <c r="AB50" i="3"/>
  <c r="X50" i="3"/>
  <c r="T50" i="3"/>
  <c r="P50" i="3"/>
  <c r="L50" i="3"/>
  <c r="H50" i="3"/>
  <c r="D50" i="3"/>
  <c r="AJ49" i="3"/>
  <c r="AF49" i="3"/>
  <c r="AB49" i="3"/>
  <c r="X49" i="3"/>
  <c r="T49" i="3"/>
  <c r="P49" i="3"/>
  <c r="L49" i="3"/>
  <c r="H49" i="3"/>
  <c r="D49" i="3"/>
  <c r="AJ48" i="3"/>
  <c r="AF48" i="3"/>
  <c r="AB48" i="3"/>
  <c r="X48" i="3"/>
  <c r="T48" i="3"/>
  <c r="P48" i="3"/>
  <c r="L48" i="3"/>
  <c r="H48" i="3"/>
  <c r="D48" i="3"/>
  <c r="AJ47" i="3"/>
  <c r="AF47" i="3"/>
  <c r="AB47" i="3"/>
  <c r="X47" i="3"/>
  <c r="T47" i="3"/>
  <c r="P47" i="3"/>
  <c r="L47" i="3"/>
  <c r="H47" i="3"/>
  <c r="D47" i="3"/>
  <c r="AJ46" i="3"/>
  <c r="AF46" i="3"/>
  <c r="AB46" i="3"/>
  <c r="X46" i="3"/>
  <c r="T46" i="3"/>
  <c r="P46" i="3"/>
  <c r="L46" i="3"/>
  <c r="H46" i="3"/>
  <c r="D46" i="3"/>
  <c r="AJ45" i="3"/>
  <c r="AF45" i="3"/>
  <c r="AB45" i="3"/>
  <c r="X45" i="3"/>
  <c r="T45" i="3"/>
  <c r="P45" i="3"/>
  <c r="L45" i="3"/>
  <c r="H45" i="3"/>
  <c r="D45" i="3"/>
  <c r="AJ44" i="3"/>
  <c r="AF44" i="3"/>
  <c r="AB44" i="3"/>
  <c r="X44" i="3"/>
  <c r="T44" i="3"/>
  <c r="P44" i="3"/>
  <c r="L44" i="3"/>
  <c r="H44" i="3"/>
  <c r="D44" i="3"/>
  <c r="AJ43" i="3"/>
  <c r="AF43" i="3"/>
  <c r="AB43" i="3"/>
  <c r="X43" i="3"/>
  <c r="T43" i="3"/>
  <c r="P43" i="3"/>
  <c r="L43" i="3"/>
  <c r="H43" i="3"/>
  <c r="D43" i="3"/>
  <c r="AJ42" i="3"/>
  <c r="AF42" i="3"/>
  <c r="AB42" i="3"/>
  <c r="X42" i="3"/>
  <c r="T42" i="3"/>
  <c r="P42" i="3"/>
  <c r="L42" i="3"/>
  <c r="H42" i="3"/>
  <c r="D42" i="3"/>
  <c r="AJ41" i="3"/>
  <c r="AF41" i="3"/>
  <c r="AB41" i="3"/>
  <c r="X41" i="3"/>
  <c r="T41" i="3"/>
  <c r="P41" i="3"/>
  <c r="L41" i="3"/>
  <c r="H41" i="3"/>
  <c r="D41" i="3"/>
  <c r="AJ40" i="3"/>
  <c r="AF40" i="3"/>
  <c r="AB40" i="3"/>
  <c r="X40" i="3"/>
  <c r="T40" i="3"/>
  <c r="P40" i="3"/>
  <c r="L40" i="3"/>
  <c r="H40" i="3"/>
  <c r="D40" i="3"/>
  <c r="AJ39" i="3"/>
  <c r="AF39" i="3"/>
  <c r="AB39" i="3"/>
  <c r="X39" i="3"/>
  <c r="T39" i="3"/>
  <c r="P39" i="3"/>
  <c r="L39" i="3"/>
  <c r="H39" i="3"/>
  <c r="D39" i="3"/>
  <c r="AJ38" i="3"/>
  <c r="AF38" i="3"/>
  <c r="AB38" i="3"/>
  <c r="X38" i="3"/>
  <c r="T38" i="3"/>
  <c r="P38" i="3"/>
  <c r="L38" i="3"/>
  <c r="H38" i="3"/>
  <c r="D38" i="3"/>
  <c r="AJ37" i="3"/>
  <c r="AF37" i="3"/>
  <c r="AB37" i="3"/>
  <c r="X37" i="3"/>
  <c r="T37" i="3"/>
  <c r="P37" i="3"/>
  <c r="L37" i="3"/>
  <c r="H37" i="3"/>
  <c r="D37" i="3"/>
  <c r="AJ36" i="3"/>
  <c r="AF36" i="3"/>
  <c r="AB36" i="3"/>
  <c r="X36" i="3"/>
  <c r="T36" i="3"/>
  <c r="P36" i="3"/>
  <c r="L36" i="3"/>
  <c r="H36" i="3"/>
  <c r="D36" i="3"/>
  <c r="AJ35" i="3"/>
  <c r="AF35" i="3"/>
  <c r="AB35" i="3"/>
  <c r="X35" i="3"/>
  <c r="T35" i="3"/>
  <c r="P35" i="3"/>
  <c r="L35" i="3"/>
  <c r="H35" i="3"/>
  <c r="D35" i="3"/>
  <c r="AJ34" i="3"/>
  <c r="AF34" i="3"/>
  <c r="AB34" i="3"/>
  <c r="X34" i="3"/>
  <c r="T34" i="3"/>
  <c r="P34" i="3"/>
  <c r="L34" i="3"/>
  <c r="H34" i="3"/>
  <c r="D34" i="3"/>
  <c r="AJ33" i="3"/>
  <c r="AF33" i="3"/>
  <c r="AB33" i="3"/>
  <c r="X33" i="3"/>
  <c r="T33" i="3"/>
  <c r="P33" i="3"/>
  <c r="L33" i="3"/>
  <c r="H33" i="3"/>
  <c r="D33" i="3"/>
  <c r="AJ32" i="3"/>
  <c r="AF32" i="3"/>
  <c r="AB32" i="3"/>
  <c r="X32" i="3"/>
  <c r="T32" i="3"/>
  <c r="P32" i="3"/>
  <c r="L32" i="3"/>
  <c r="H32" i="3"/>
  <c r="D32" i="3"/>
  <c r="AJ31" i="3"/>
  <c r="AF31" i="3"/>
  <c r="AB31" i="3"/>
  <c r="X31" i="3"/>
  <c r="T31" i="3"/>
  <c r="P31" i="3"/>
  <c r="L31" i="3"/>
  <c r="H31" i="3"/>
  <c r="D31" i="3"/>
  <c r="AJ30" i="3"/>
  <c r="AF30" i="3"/>
  <c r="AB30" i="3"/>
  <c r="X30" i="3"/>
  <c r="T30" i="3"/>
  <c r="P30" i="3"/>
  <c r="L30" i="3"/>
  <c r="H30" i="3"/>
  <c r="D30" i="3"/>
  <c r="AJ29" i="3"/>
  <c r="AF29" i="3"/>
  <c r="AB29" i="3"/>
  <c r="X29" i="3"/>
  <c r="T29" i="3"/>
  <c r="P29" i="3"/>
  <c r="L29" i="3"/>
  <c r="H29" i="3"/>
  <c r="D29" i="3"/>
  <c r="AJ28" i="3"/>
  <c r="AF28" i="3"/>
  <c r="AB28" i="3"/>
  <c r="X28" i="3"/>
  <c r="T28" i="3"/>
  <c r="P28" i="3"/>
  <c r="L28" i="3"/>
  <c r="H28" i="3"/>
  <c r="D28" i="3"/>
  <c r="AJ27" i="3"/>
  <c r="AF27" i="3"/>
  <c r="AB27" i="3"/>
  <c r="X27" i="3"/>
  <c r="T27" i="3"/>
  <c r="P27" i="3"/>
  <c r="L27" i="3"/>
  <c r="H27" i="3"/>
  <c r="D27" i="3"/>
  <c r="AJ26" i="3"/>
  <c r="AF26" i="3"/>
  <c r="AB26" i="3"/>
  <c r="X26" i="3"/>
  <c r="T26" i="3"/>
  <c r="P26" i="3"/>
  <c r="L26" i="3"/>
  <c r="H26" i="3"/>
  <c r="D26" i="3"/>
  <c r="AJ25" i="3"/>
  <c r="AF25" i="3"/>
  <c r="AB25" i="3"/>
  <c r="X25" i="3"/>
  <c r="T25" i="3"/>
  <c r="P25" i="3"/>
  <c r="L25" i="3"/>
  <c r="H25" i="3"/>
  <c r="D25" i="3"/>
  <c r="AJ24" i="3"/>
  <c r="AF24" i="3"/>
  <c r="AB24" i="3"/>
  <c r="X24" i="3"/>
  <c r="T24" i="3"/>
  <c r="P24" i="3"/>
  <c r="L24" i="3"/>
  <c r="H24" i="3"/>
  <c r="D24" i="3"/>
  <c r="AJ23" i="3"/>
  <c r="AF23" i="3"/>
  <c r="AB23" i="3"/>
  <c r="X23" i="3"/>
  <c r="T23" i="3"/>
  <c r="P23" i="3"/>
  <c r="L23" i="3"/>
  <c r="H23" i="3"/>
  <c r="D23" i="3"/>
  <c r="AJ22" i="3"/>
  <c r="AF22" i="3"/>
  <c r="AB22" i="3"/>
  <c r="X22" i="3"/>
  <c r="T22" i="3"/>
  <c r="P22" i="3"/>
  <c r="L22" i="3"/>
  <c r="H22" i="3"/>
  <c r="D22" i="3"/>
  <c r="AJ21" i="3"/>
  <c r="AF21" i="3"/>
  <c r="AB21" i="3"/>
  <c r="X21" i="3"/>
  <c r="T21" i="3"/>
  <c r="P21" i="3"/>
  <c r="L21" i="3"/>
  <c r="H21" i="3"/>
  <c r="D21" i="3"/>
  <c r="AJ20" i="3"/>
  <c r="AF20" i="3"/>
  <c r="AB20" i="3"/>
  <c r="X20" i="3"/>
  <c r="T20" i="3"/>
  <c r="P20" i="3"/>
  <c r="L20" i="3"/>
  <c r="H20" i="3"/>
  <c r="D20" i="3"/>
  <c r="AJ19" i="3"/>
  <c r="AF19" i="3"/>
  <c r="AB19" i="3"/>
  <c r="X19" i="3"/>
  <c r="T19" i="3"/>
  <c r="P19" i="3"/>
  <c r="L19" i="3"/>
  <c r="H19" i="3"/>
  <c r="D19" i="3"/>
  <c r="AJ18" i="3"/>
  <c r="AF18" i="3"/>
  <c r="AB18" i="3"/>
  <c r="X18" i="3"/>
  <c r="T18" i="3"/>
  <c r="P18" i="3"/>
  <c r="L18" i="3"/>
  <c r="H18" i="3"/>
  <c r="D18" i="3"/>
  <c r="AJ17" i="3"/>
  <c r="AF17" i="3"/>
  <c r="AB17" i="3"/>
  <c r="X17" i="3"/>
  <c r="T17" i="3"/>
  <c r="P17" i="3"/>
  <c r="L17" i="3"/>
  <c r="H17" i="3"/>
  <c r="D17" i="3"/>
  <c r="AJ16" i="3"/>
  <c r="AF16" i="3"/>
  <c r="AB16" i="3"/>
  <c r="X16" i="3"/>
  <c r="T16" i="3"/>
  <c r="P16" i="3"/>
  <c r="L16" i="3"/>
  <c r="H16" i="3"/>
  <c r="D16" i="3"/>
  <c r="AJ15" i="3"/>
  <c r="AF15" i="3"/>
  <c r="AB15" i="3"/>
  <c r="X15" i="3"/>
  <c r="T15" i="3"/>
  <c r="P15" i="3"/>
  <c r="L15" i="3"/>
  <c r="H15" i="3"/>
  <c r="D15" i="3"/>
  <c r="AJ14" i="3"/>
  <c r="AF14" i="3"/>
  <c r="AB14" i="3"/>
  <c r="X14" i="3"/>
  <c r="T14" i="3"/>
  <c r="P14" i="3"/>
  <c r="L14" i="3"/>
  <c r="H14" i="3"/>
  <c r="D14" i="3"/>
  <c r="AJ13" i="3"/>
  <c r="AF13" i="3"/>
  <c r="AB13" i="3"/>
  <c r="X13" i="3"/>
  <c r="T13" i="3"/>
  <c r="P13" i="3"/>
  <c r="L13" i="3"/>
  <c r="H13" i="3"/>
  <c r="D13" i="3"/>
  <c r="AJ12" i="3"/>
  <c r="AF12" i="3"/>
  <c r="AB12" i="3"/>
  <c r="X12" i="3"/>
  <c r="T12" i="3"/>
  <c r="P12" i="3"/>
  <c r="L12" i="3"/>
  <c r="H12" i="3"/>
  <c r="D12" i="3"/>
  <c r="AJ11" i="3"/>
  <c r="AF11" i="3"/>
  <c r="AB11" i="3"/>
  <c r="X11" i="3"/>
  <c r="T11" i="3"/>
  <c r="P11" i="3"/>
  <c r="L11" i="3"/>
  <c r="H11" i="3"/>
  <c r="D11" i="3"/>
  <c r="AJ10" i="3"/>
  <c r="AF10" i="3"/>
  <c r="AB10" i="3"/>
  <c r="X10" i="3"/>
  <c r="T10" i="3"/>
  <c r="P10" i="3"/>
  <c r="L10" i="3"/>
  <c r="H10" i="3"/>
  <c r="D10" i="3"/>
  <c r="AJ9" i="3"/>
  <c r="AF9" i="3"/>
  <c r="AB9" i="3"/>
  <c r="X9" i="3"/>
  <c r="T9" i="3"/>
  <c r="P9" i="3"/>
  <c r="L9" i="3"/>
  <c r="H9" i="3"/>
  <c r="D9" i="3"/>
  <c r="AJ8" i="3"/>
  <c r="AF8" i="3"/>
  <c r="AB8" i="3"/>
  <c r="X8" i="3"/>
  <c r="T8" i="3"/>
  <c r="P8" i="3"/>
  <c r="L8" i="3"/>
  <c r="H8" i="3"/>
  <c r="D8" i="3"/>
  <c r="AJ7" i="3"/>
  <c r="AF7" i="3"/>
  <c r="AB7" i="3"/>
  <c r="X7" i="3"/>
  <c r="T7" i="3"/>
  <c r="P7" i="3"/>
  <c r="L7" i="3"/>
  <c r="H7" i="3"/>
  <c r="D7" i="3"/>
  <c r="AJ6" i="3"/>
  <c r="AF6" i="3"/>
  <c r="AB6" i="3"/>
  <c r="X6" i="3"/>
  <c r="T6" i="3"/>
  <c r="P6" i="3"/>
  <c r="L6" i="3"/>
  <c r="H6" i="3"/>
  <c r="D6" i="3"/>
  <c r="AJ5" i="3"/>
  <c r="AF5" i="3"/>
  <c r="AB5" i="3"/>
  <c r="X5" i="3"/>
  <c r="T5" i="3"/>
  <c r="P5" i="3"/>
  <c r="L5" i="3"/>
  <c r="H5" i="3"/>
  <c r="D5" i="3"/>
  <c r="AJ4" i="3"/>
  <c r="AF4" i="3"/>
  <c r="AB4" i="3"/>
  <c r="X4" i="3"/>
  <c r="T4" i="3"/>
  <c r="P4" i="3"/>
  <c r="L4" i="3"/>
  <c r="H4" i="3"/>
  <c r="D4" i="3"/>
  <c r="AJ3" i="3"/>
  <c r="AF3" i="3"/>
  <c r="AB3" i="3"/>
  <c r="X3" i="3"/>
  <c r="T3" i="3"/>
  <c r="P3" i="3"/>
  <c r="L3" i="3"/>
  <c r="H3" i="3"/>
  <c r="D3" i="3"/>
  <c r="AJ2" i="3"/>
  <c r="AF2" i="3"/>
  <c r="AB2" i="3"/>
  <c r="X2" i="3"/>
  <c r="T2" i="3"/>
  <c r="P2" i="3"/>
  <c r="L2" i="3"/>
  <c r="H2" i="3"/>
  <c r="D2" i="3"/>
  <c r="T109" i="2"/>
  <c r="L109" i="2"/>
  <c r="D109" i="2"/>
  <c r="T108" i="2"/>
  <c r="L108" i="2"/>
  <c r="D108" i="2"/>
  <c r="T107" i="2"/>
  <c r="L107" i="2"/>
  <c r="D107" i="2"/>
  <c r="T106" i="2"/>
  <c r="L106" i="2"/>
  <c r="D106" i="2"/>
  <c r="T105" i="2"/>
  <c r="L105" i="2"/>
  <c r="D105" i="2"/>
  <c r="T104" i="2"/>
  <c r="L104" i="2"/>
  <c r="D104" i="2"/>
  <c r="T103" i="2"/>
  <c r="L103" i="2"/>
  <c r="D103" i="2"/>
  <c r="T102" i="2"/>
  <c r="L102" i="2"/>
  <c r="D102" i="2"/>
  <c r="T101" i="2"/>
  <c r="L101" i="2"/>
  <c r="D101" i="2"/>
  <c r="T100" i="2"/>
  <c r="L100" i="2"/>
  <c r="D100" i="2"/>
  <c r="T99" i="2"/>
  <c r="L99" i="2"/>
  <c r="D99" i="2"/>
  <c r="T98" i="2"/>
  <c r="L98" i="2"/>
  <c r="D98" i="2"/>
  <c r="T97" i="2"/>
  <c r="L97" i="2"/>
  <c r="D97" i="2"/>
  <c r="AJ96" i="2"/>
  <c r="AF96" i="2"/>
  <c r="AB96" i="2"/>
  <c r="X96" i="2"/>
  <c r="T96" i="2"/>
  <c r="P96" i="2"/>
  <c r="L96" i="2"/>
  <c r="H96" i="2"/>
  <c r="D96" i="2"/>
  <c r="AJ95" i="2"/>
  <c r="AF95" i="2"/>
  <c r="AB95" i="2"/>
  <c r="X95" i="2"/>
  <c r="T95" i="2"/>
  <c r="P95" i="2"/>
  <c r="L95" i="2"/>
  <c r="H95" i="2"/>
  <c r="D95" i="2"/>
  <c r="AJ94" i="2"/>
  <c r="AF94" i="2"/>
  <c r="AB94" i="2"/>
  <c r="X94" i="2"/>
  <c r="T94" i="2"/>
  <c r="P94" i="2"/>
  <c r="L94" i="2"/>
  <c r="H94" i="2"/>
  <c r="D94" i="2"/>
  <c r="AJ93" i="2"/>
  <c r="AF93" i="2"/>
  <c r="AB93" i="2"/>
  <c r="X93" i="2"/>
  <c r="T93" i="2"/>
  <c r="P93" i="2"/>
  <c r="L93" i="2"/>
  <c r="H93" i="2"/>
  <c r="D93" i="2"/>
  <c r="AJ92" i="2"/>
  <c r="AF92" i="2"/>
  <c r="AB92" i="2"/>
  <c r="X92" i="2"/>
  <c r="T92" i="2"/>
  <c r="P92" i="2"/>
  <c r="L92" i="2"/>
  <c r="H92" i="2"/>
  <c r="D92" i="2"/>
  <c r="AJ91" i="2"/>
  <c r="AF91" i="2"/>
  <c r="AB91" i="2"/>
  <c r="X91" i="2"/>
  <c r="T91" i="2"/>
  <c r="P91" i="2"/>
  <c r="L91" i="2"/>
  <c r="H91" i="2"/>
  <c r="D91" i="2"/>
  <c r="AJ90" i="2"/>
  <c r="AF90" i="2"/>
  <c r="AB90" i="2"/>
  <c r="X90" i="2"/>
  <c r="T90" i="2"/>
  <c r="P90" i="2"/>
  <c r="L90" i="2"/>
  <c r="H90" i="2"/>
  <c r="D90" i="2"/>
  <c r="AJ89" i="2"/>
  <c r="AF89" i="2"/>
  <c r="AB89" i="2"/>
  <c r="X89" i="2"/>
  <c r="T89" i="2"/>
  <c r="P89" i="2"/>
  <c r="L89" i="2"/>
  <c r="H89" i="2"/>
  <c r="D89" i="2"/>
  <c r="AJ88" i="2"/>
  <c r="AF88" i="2"/>
  <c r="AB88" i="2"/>
  <c r="X88" i="2"/>
  <c r="T88" i="2"/>
  <c r="P88" i="2"/>
  <c r="L88" i="2"/>
  <c r="H88" i="2"/>
  <c r="D88" i="2"/>
  <c r="AJ87" i="2"/>
  <c r="AF87" i="2"/>
  <c r="AB87" i="2"/>
  <c r="X87" i="2"/>
  <c r="T87" i="2"/>
  <c r="P87" i="2"/>
  <c r="L87" i="2"/>
  <c r="H87" i="2"/>
  <c r="D87" i="2"/>
  <c r="AJ86" i="2"/>
  <c r="AF86" i="2"/>
  <c r="AB86" i="2"/>
  <c r="X86" i="2"/>
  <c r="T86" i="2"/>
  <c r="P86" i="2"/>
  <c r="L86" i="2"/>
  <c r="H86" i="2"/>
  <c r="D86" i="2"/>
  <c r="AJ85" i="2"/>
  <c r="AF85" i="2"/>
  <c r="AB85" i="2"/>
  <c r="X85" i="2"/>
  <c r="T85" i="2"/>
  <c r="P85" i="2"/>
  <c r="L85" i="2"/>
  <c r="H85" i="2"/>
  <c r="D85" i="2"/>
  <c r="AJ84" i="2"/>
  <c r="AF84" i="2"/>
  <c r="AB84" i="2"/>
  <c r="X84" i="2"/>
  <c r="T84" i="2"/>
  <c r="P84" i="2"/>
  <c r="L84" i="2"/>
  <c r="H84" i="2"/>
  <c r="D84" i="2"/>
  <c r="AJ83" i="2"/>
  <c r="AF83" i="2"/>
  <c r="AB83" i="2"/>
  <c r="X83" i="2"/>
  <c r="T83" i="2"/>
  <c r="P83" i="2"/>
  <c r="L83" i="2"/>
  <c r="H83" i="2"/>
  <c r="D83" i="2"/>
  <c r="AJ82" i="2"/>
  <c r="AF82" i="2"/>
  <c r="AB82" i="2"/>
  <c r="X82" i="2"/>
  <c r="T82" i="2"/>
  <c r="P82" i="2"/>
  <c r="L82" i="2"/>
  <c r="H82" i="2"/>
  <c r="D82" i="2"/>
  <c r="AJ81" i="2"/>
  <c r="AF81" i="2"/>
  <c r="AB81" i="2"/>
  <c r="X81" i="2"/>
  <c r="T81" i="2"/>
  <c r="P81" i="2"/>
  <c r="L81" i="2"/>
  <c r="H81" i="2"/>
  <c r="D81" i="2"/>
  <c r="AJ80" i="2"/>
  <c r="AF80" i="2"/>
  <c r="AB80" i="2"/>
  <c r="X80" i="2"/>
  <c r="T80" i="2"/>
  <c r="P80" i="2"/>
  <c r="L80" i="2"/>
  <c r="H80" i="2"/>
  <c r="D80" i="2"/>
  <c r="AJ79" i="2"/>
  <c r="AF79" i="2"/>
  <c r="AB79" i="2"/>
  <c r="X79" i="2"/>
  <c r="T79" i="2"/>
  <c r="P79" i="2"/>
  <c r="L79" i="2"/>
  <c r="H79" i="2"/>
  <c r="D79" i="2"/>
  <c r="AJ78" i="2"/>
  <c r="AF78" i="2"/>
  <c r="AB78" i="2"/>
  <c r="X78" i="2"/>
  <c r="T78" i="2"/>
  <c r="P78" i="2"/>
  <c r="L78" i="2"/>
  <c r="H78" i="2"/>
  <c r="D78" i="2"/>
  <c r="AJ77" i="2"/>
  <c r="AF77" i="2"/>
  <c r="AB77" i="2"/>
  <c r="X77" i="2"/>
  <c r="T77" i="2"/>
  <c r="P77" i="2"/>
  <c r="L77" i="2"/>
  <c r="H77" i="2"/>
  <c r="D77" i="2"/>
  <c r="AJ76" i="2"/>
  <c r="AF76" i="2"/>
  <c r="AB76" i="2"/>
  <c r="X76" i="2"/>
  <c r="T76" i="2"/>
  <c r="P76" i="2"/>
  <c r="L76" i="2"/>
  <c r="H76" i="2"/>
  <c r="D76" i="2"/>
  <c r="AJ75" i="2"/>
  <c r="AF75" i="2"/>
  <c r="AB75" i="2"/>
  <c r="X75" i="2"/>
  <c r="T75" i="2"/>
  <c r="P75" i="2"/>
  <c r="L75" i="2"/>
  <c r="H75" i="2"/>
  <c r="D75" i="2"/>
  <c r="AJ74" i="2"/>
  <c r="AF74" i="2"/>
  <c r="AB74" i="2"/>
  <c r="X74" i="2"/>
  <c r="T74" i="2"/>
  <c r="P74" i="2"/>
  <c r="L74" i="2"/>
  <c r="H74" i="2"/>
  <c r="D74" i="2"/>
  <c r="AJ73" i="2"/>
  <c r="AF73" i="2"/>
  <c r="AB73" i="2"/>
  <c r="X73" i="2"/>
  <c r="T73" i="2"/>
  <c r="P73" i="2"/>
  <c r="L73" i="2"/>
  <c r="H73" i="2"/>
  <c r="D73" i="2"/>
  <c r="AJ72" i="2"/>
  <c r="AF72" i="2"/>
  <c r="AB72" i="2"/>
  <c r="X72" i="2"/>
  <c r="T72" i="2"/>
  <c r="P72" i="2"/>
  <c r="L72" i="2"/>
  <c r="H72" i="2"/>
  <c r="D72" i="2"/>
  <c r="AJ71" i="2"/>
  <c r="AF71" i="2"/>
  <c r="AB71" i="2"/>
  <c r="X71" i="2"/>
  <c r="T71" i="2"/>
  <c r="P71" i="2"/>
  <c r="L71" i="2"/>
  <c r="H71" i="2"/>
  <c r="D71" i="2"/>
  <c r="AJ70" i="2"/>
  <c r="AF70" i="2"/>
  <c r="AB70" i="2"/>
  <c r="X70" i="2"/>
  <c r="T70" i="2"/>
  <c r="P70" i="2"/>
  <c r="L70" i="2"/>
  <c r="H70" i="2"/>
  <c r="D70" i="2"/>
  <c r="AJ69" i="2"/>
  <c r="AF69" i="2"/>
  <c r="AB69" i="2"/>
  <c r="X69" i="2"/>
  <c r="T69" i="2"/>
  <c r="P69" i="2"/>
  <c r="L69" i="2"/>
  <c r="H69" i="2"/>
  <c r="D69" i="2"/>
  <c r="AJ68" i="2"/>
  <c r="AF68" i="2"/>
  <c r="AB68" i="2"/>
  <c r="X68" i="2"/>
  <c r="T68" i="2"/>
  <c r="P68" i="2"/>
  <c r="L68" i="2"/>
  <c r="H68" i="2"/>
  <c r="D68" i="2"/>
  <c r="AJ67" i="2"/>
  <c r="AF67" i="2"/>
  <c r="AB67" i="2"/>
  <c r="X67" i="2"/>
  <c r="T67" i="2"/>
  <c r="P67" i="2"/>
  <c r="L67" i="2"/>
  <c r="H67" i="2"/>
  <c r="D67" i="2"/>
  <c r="AJ66" i="2"/>
  <c r="AF66" i="2"/>
  <c r="AB66" i="2"/>
  <c r="X66" i="2"/>
  <c r="T66" i="2"/>
  <c r="P66" i="2"/>
  <c r="L66" i="2"/>
  <c r="H66" i="2"/>
  <c r="D66" i="2"/>
  <c r="AJ65" i="2"/>
  <c r="AF65" i="2"/>
  <c r="AB65" i="2"/>
  <c r="X65" i="2"/>
  <c r="T65" i="2"/>
  <c r="P65" i="2"/>
  <c r="L65" i="2"/>
  <c r="H65" i="2"/>
  <c r="D65" i="2"/>
  <c r="AJ64" i="2"/>
  <c r="AF64" i="2"/>
  <c r="AB64" i="2"/>
  <c r="X64" i="2"/>
  <c r="T64" i="2"/>
  <c r="P64" i="2"/>
  <c r="L64" i="2"/>
  <c r="H64" i="2"/>
  <c r="D64" i="2"/>
  <c r="AJ63" i="2"/>
  <c r="AF63" i="2"/>
  <c r="AB63" i="2"/>
  <c r="X63" i="2"/>
  <c r="T63" i="2"/>
  <c r="P63" i="2"/>
  <c r="L63" i="2"/>
  <c r="H63" i="2"/>
  <c r="D63" i="2"/>
  <c r="AJ62" i="2"/>
  <c r="AF62" i="2"/>
  <c r="AB62" i="2"/>
  <c r="X62" i="2"/>
  <c r="T62" i="2"/>
  <c r="P62" i="2"/>
  <c r="L62" i="2"/>
  <c r="H62" i="2"/>
  <c r="D62" i="2"/>
  <c r="AJ61" i="2"/>
  <c r="AF61" i="2"/>
  <c r="AB61" i="2"/>
  <c r="X61" i="2"/>
  <c r="T61" i="2"/>
  <c r="P61" i="2"/>
  <c r="L61" i="2"/>
  <c r="H61" i="2"/>
  <c r="D61" i="2"/>
  <c r="AJ60" i="2"/>
  <c r="AF60" i="2"/>
  <c r="AB60" i="2"/>
  <c r="X60" i="2"/>
  <c r="T60" i="2"/>
  <c r="P60" i="2"/>
  <c r="L60" i="2"/>
  <c r="H60" i="2"/>
  <c r="D60" i="2"/>
  <c r="AJ59" i="2"/>
  <c r="AF59" i="2"/>
  <c r="AB59" i="2"/>
  <c r="X59" i="2"/>
  <c r="T59" i="2"/>
  <c r="P59" i="2"/>
  <c r="L59" i="2"/>
  <c r="H59" i="2"/>
  <c r="D59" i="2"/>
  <c r="AJ58" i="2"/>
  <c r="AF58" i="2"/>
  <c r="AB58" i="2"/>
  <c r="X58" i="2"/>
  <c r="T58" i="2"/>
  <c r="P58" i="2"/>
  <c r="L58" i="2"/>
  <c r="H58" i="2"/>
  <c r="D58" i="2"/>
  <c r="AJ57" i="2"/>
  <c r="AF57" i="2"/>
  <c r="AB57" i="2"/>
  <c r="X57" i="2"/>
  <c r="T57" i="2"/>
  <c r="P57" i="2"/>
  <c r="L57" i="2"/>
  <c r="H57" i="2"/>
  <c r="D57" i="2"/>
  <c r="AJ56" i="2"/>
  <c r="AF56" i="2"/>
  <c r="AB56" i="2"/>
  <c r="X56" i="2"/>
  <c r="T56" i="2"/>
  <c r="P56" i="2"/>
  <c r="L56" i="2"/>
  <c r="H56" i="2"/>
  <c r="D56" i="2"/>
  <c r="AJ55" i="2"/>
  <c r="AF55" i="2"/>
  <c r="AB55" i="2"/>
  <c r="X55" i="2"/>
  <c r="T55" i="2"/>
  <c r="P55" i="2"/>
  <c r="L55" i="2"/>
  <c r="H55" i="2"/>
  <c r="D55" i="2"/>
  <c r="AJ54" i="2"/>
  <c r="AF54" i="2"/>
  <c r="AB54" i="2"/>
  <c r="X54" i="2"/>
  <c r="T54" i="2"/>
  <c r="P54" i="2"/>
  <c r="L54" i="2"/>
  <c r="H54" i="2"/>
  <c r="D54" i="2"/>
  <c r="AJ53" i="2"/>
  <c r="AF53" i="2"/>
  <c r="AB53" i="2"/>
  <c r="X53" i="2"/>
  <c r="T53" i="2"/>
  <c r="P53" i="2"/>
  <c r="L53" i="2"/>
  <c r="H53" i="2"/>
  <c r="D53" i="2"/>
  <c r="AJ52" i="2"/>
  <c r="AF52" i="2"/>
  <c r="AB52" i="2"/>
  <c r="X52" i="2"/>
  <c r="T52" i="2"/>
  <c r="P52" i="2"/>
  <c r="L52" i="2"/>
  <c r="H52" i="2"/>
  <c r="D52" i="2"/>
  <c r="AJ51" i="2"/>
  <c r="AF51" i="2"/>
  <c r="AB51" i="2"/>
  <c r="X51" i="2"/>
  <c r="T51" i="2"/>
  <c r="P51" i="2"/>
  <c r="L51" i="2"/>
  <c r="H51" i="2"/>
  <c r="D51" i="2"/>
  <c r="AJ50" i="2"/>
  <c r="AF50" i="2"/>
  <c r="AB50" i="2"/>
  <c r="X50" i="2"/>
  <c r="T50" i="2"/>
  <c r="P50" i="2"/>
  <c r="L50" i="2"/>
  <c r="H50" i="2"/>
  <c r="D50" i="2"/>
  <c r="AJ49" i="2"/>
  <c r="AF49" i="2"/>
  <c r="AB49" i="2"/>
  <c r="X49" i="2"/>
  <c r="T49" i="2"/>
  <c r="P49" i="2"/>
  <c r="L49" i="2"/>
  <c r="H49" i="2"/>
  <c r="D49" i="2"/>
  <c r="AJ48" i="2"/>
  <c r="AF48" i="2"/>
  <c r="AB48" i="2"/>
  <c r="X48" i="2"/>
  <c r="T48" i="2"/>
  <c r="P48" i="2"/>
  <c r="L48" i="2"/>
  <c r="H48" i="2"/>
  <c r="D48" i="2"/>
  <c r="AJ47" i="2"/>
  <c r="AF47" i="2"/>
  <c r="AB47" i="2"/>
  <c r="X47" i="2"/>
  <c r="T47" i="2"/>
  <c r="P47" i="2"/>
  <c r="L47" i="2"/>
  <c r="H47" i="2"/>
  <c r="D47" i="2"/>
  <c r="AJ46" i="2"/>
  <c r="AF46" i="2"/>
  <c r="AB46" i="2"/>
  <c r="X46" i="2"/>
  <c r="T46" i="2"/>
  <c r="P46" i="2"/>
  <c r="L46" i="2"/>
  <c r="H46" i="2"/>
  <c r="D46" i="2"/>
  <c r="AJ45" i="2"/>
  <c r="AF45" i="2"/>
  <c r="AB45" i="2"/>
  <c r="X45" i="2"/>
  <c r="T45" i="2"/>
  <c r="P45" i="2"/>
  <c r="L45" i="2"/>
  <c r="H45" i="2"/>
  <c r="D45" i="2"/>
  <c r="AJ44" i="2"/>
  <c r="AF44" i="2"/>
  <c r="AB44" i="2"/>
  <c r="X44" i="2"/>
  <c r="T44" i="2"/>
  <c r="P44" i="2"/>
  <c r="L44" i="2"/>
  <c r="H44" i="2"/>
  <c r="D44" i="2"/>
  <c r="AJ43" i="2"/>
  <c r="AF43" i="2"/>
  <c r="AB43" i="2"/>
  <c r="X43" i="2"/>
  <c r="T43" i="2"/>
  <c r="P43" i="2"/>
  <c r="L43" i="2"/>
  <c r="H43" i="2"/>
  <c r="D43" i="2"/>
  <c r="AJ42" i="2"/>
  <c r="AF42" i="2"/>
  <c r="AB42" i="2"/>
  <c r="X42" i="2"/>
  <c r="T42" i="2"/>
  <c r="P42" i="2"/>
  <c r="L42" i="2"/>
  <c r="H42" i="2"/>
  <c r="D42" i="2"/>
  <c r="AJ41" i="2"/>
  <c r="AF41" i="2"/>
  <c r="AB41" i="2"/>
  <c r="X41" i="2"/>
  <c r="T41" i="2"/>
  <c r="P41" i="2"/>
  <c r="L41" i="2"/>
  <c r="H41" i="2"/>
  <c r="D41" i="2"/>
  <c r="AJ40" i="2"/>
  <c r="AF40" i="2"/>
  <c r="AB40" i="2"/>
  <c r="X40" i="2"/>
  <c r="T40" i="2"/>
  <c r="P40" i="2"/>
  <c r="L40" i="2"/>
  <c r="H40" i="2"/>
  <c r="D40" i="2"/>
  <c r="AJ39" i="2"/>
  <c r="AF39" i="2"/>
  <c r="AB39" i="2"/>
  <c r="X39" i="2"/>
  <c r="T39" i="2"/>
  <c r="P39" i="2"/>
  <c r="L39" i="2"/>
  <c r="H39" i="2"/>
  <c r="D39" i="2"/>
  <c r="AJ38" i="2"/>
  <c r="AF38" i="2"/>
  <c r="AB38" i="2"/>
  <c r="X38" i="2"/>
  <c r="T38" i="2"/>
  <c r="P38" i="2"/>
  <c r="L38" i="2"/>
  <c r="H38" i="2"/>
  <c r="D38" i="2"/>
  <c r="AJ37" i="2"/>
  <c r="AF37" i="2"/>
  <c r="AB37" i="2"/>
  <c r="X37" i="2"/>
  <c r="T37" i="2"/>
  <c r="P37" i="2"/>
  <c r="L37" i="2"/>
  <c r="H37" i="2"/>
  <c r="D37" i="2"/>
  <c r="AJ36" i="2"/>
  <c r="AF36" i="2"/>
  <c r="AB36" i="2"/>
  <c r="X36" i="2"/>
  <c r="T36" i="2"/>
  <c r="P36" i="2"/>
  <c r="L36" i="2"/>
  <c r="H36" i="2"/>
  <c r="D36" i="2"/>
  <c r="AJ35" i="2"/>
  <c r="AF35" i="2"/>
  <c r="AB35" i="2"/>
  <c r="X35" i="2"/>
  <c r="T35" i="2"/>
  <c r="P35" i="2"/>
  <c r="L35" i="2"/>
  <c r="H35" i="2"/>
  <c r="D35" i="2"/>
  <c r="AJ34" i="2"/>
  <c r="AF34" i="2"/>
  <c r="AB34" i="2"/>
  <c r="X34" i="2"/>
  <c r="T34" i="2"/>
  <c r="P34" i="2"/>
  <c r="L34" i="2"/>
  <c r="H34" i="2"/>
  <c r="D34" i="2"/>
  <c r="AJ33" i="2"/>
  <c r="AF33" i="2"/>
  <c r="AB33" i="2"/>
  <c r="X33" i="2"/>
  <c r="T33" i="2"/>
  <c r="P33" i="2"/>
  <c r="L33" i="2"/>
  <c r="H33" i="2"/>
  <c r="D33" i="2"/>
  <c r="AJ32" i="2"/>
  <c r="AF32" i="2"/>
  <c r="AB32" i="2"/>
  <c r="X32" i="2"/>
  <c r="T32" i="2"/>
  <c r="P32" i="2"/>
  <c r="L32" i="2"/>
  <c r="H32" i="2"/>
  <c r="D32" i="2"/>
  <c r="AJ31" i="2"/>
  <c r="AF31" i="2"/>
  <c r="AB31" i="2"/>
  <c r="X31" i="2"/>
  <c r="T31" i="2"/>
  <c r="P31" i="2"/>
  <c r="L31" i="2"/>
  <c r="H31" i="2"/>
  <c r="D31" i="2"/>
  <c r="AJ30" i="2"/>
  <c r="AF30" i="2"/>
  <c r="AB30" i="2"/>
  <c r="X30" i="2"/>
  <c r="T30" i="2"/>
  <c r="P30" i="2"/>
  <c r="L30" i="2"/>
  <c r="H30" i="2"/>
  <c r="D30" i="2"/>
  <c r="AJ29" i="2"/>
  <c r="AF29" i="2"/>
  <c r="AB29" i="2"/>
  <c r="X29" i="2"/>
  <c r="T29" i="2"/>
  <c r="P29" i="2"/>
  <c r="L29" i="2"/>
  <c r="H29" i="2"/>
  <c r="D29" i="2"/>
  <c r="AJ28" i="2"/>
  <c r="AF28" i="2"/>
  <c r="AB28" i="2"/>
  <c r="X28" i="2"/>
  <c r="T28" i="2"/>
  <c r="P28" i="2"/>
  <c r="L28" i="2"/>
  <c r="H28" i="2"/>
  <c r="D28" i="2"/>
  <c r="AJ27" i="2"/>
  <c r="AF27" i="2"/>
  <c r="AB27" i="2"/>
  <c r="X27" i="2"/>
  <c r="T27" i="2"/>
  <c r="P27" i="2"/>
  <c r="L27" i="2"/>
  <c r="H27" i="2"/>
  <c r="D27" i="2"/>
  <c r="AJ26" i="2"/>
  <c r="AF26" i="2"/>
  <c r="AB26" i="2"/>
  <c r="X26" i="2"/>
  <c r="T26" i="2"/>
  <c r="P26" i="2"/>
  <c r="L26" i="2"/>
  <c r="H26" i="2"/>
  <c r="D26" i="2"/>
  <c r="AJ25" i="2"/>
  <c r="AF25" i="2"/>
  <c r="AB25" i="2"/>
  <c r="X25" i="2"/>
  <c r="T25" i="2"/>
  <c r="P25" i="2"/>
  <c r="L25" i="2"/>
  <c r="H25" i="2"/>
  <c r="D25" i="2"/>
  <c r="AJ24" i="2"/>
  <c r="AF24" i="2"/>
  <c r="AB24" i="2"/>
  <c r="X24" i="2"/>
  <c r="T24" i="2"/>
  <c r="P24" i="2"/>
  <c r="L24" i="2"/>
  <c r="H24" i="2"/>
  <c r="D24" i="2"/>
  <c r="AJ23" i="2"/>
  <c r="AF23" i="2"/>
  <c r="AB23" i="2"/>
  <c r="X23" i="2"/>
  <c r="T23" i="2"/>
  <c r="P23" i="2"/>
  <c r="L23" i="2"/>
  <c r="H23" i="2"/>
  <c r="D23" i="2"/>
  <c r="AJ22" i="2"/>
  <c r="AF22" i="2"/>
  <c r="AB22" i="2"/>
  <c r="X22" i="2"/>
  <c r="T22" i="2"/>
  <c r="P22" i="2"/>
  <c r="L22" i="2"/>
  <c r="H22" i="2"/>
  <c r="D22" i="2"/>
  <c r="AJ21" i="2"/>
  <c r="AF21" i="2"/>
  <c r="AB21" i="2"/>
  <c r="X21" i="2"/>
  <c r="T21" i="2"/>
  <c r="P21" i="2"/>
  <c r="L21" i="2"/>
  <c r="H21" i="2"/>
  <c r="D21" i="2"/>
  <c r="AJ20" i="2"/>
  <c r="AF20" i="2"/>
  <c r="AB20" i="2"/>
  <c r="X20" i="2"/>
  <c r="T20" i="2"/>
  <c r="P20" i="2"/>
  <c r="L20" i="2"/>
  <c r="H20" i="2"/>
  <c r="D20" i="2"/>
  <c r="AJ19" i="2"/>
  <c r="AF19" i="2"/>
  <c r="AB19" i="2"/>
  <c r="X19" i="2"/>
  <c r="T19" i="2"/>
  <c r="P19" i="2"/>
  <c r="L19" i="2"/>
  <c r="H19" i="2"/>
  <c r="D19" i="2"/>
  <c r="AJ18" i="2"/>
  <c r="AF18" i="2"/>
  <c r="AB18" i="2"/>
  <c r="X18" i="2"/>
  <c r="T18" i="2"/>
  <c r="P18" i="2"/>
  <c r="L18" i="2"/>
  <c r="H18" i="2"/>
  <c r="D18" i="2"/>
  <c r="AJ17" i="2"/>
  <c r="AF17" i="2"/>
  <c r="AB17" i="2"/>
  <c r="X17" i="2"/>
  <c r="T17" i="2"/>
  <c r="P17" i="2"/>
  <c r="L17" i="2"/>
  <c r="H17" i="2"/>
  <c r="D17" i="2"/>
  <c r="AJ16" i="2"/>
  <c r="AF16" i="2"/>
  <c r="AB16" i="2"/>
  <c r="X16" i="2"/>
  <c r="T16" i="2"/>
  <c r="P16" i="2"/>
  <c r="L16" i="2"/>
  <c r="H16" i="2"/>
  <c r="D16" i="2"/>
  <c r="AJ15" i="2"/>
  <c r="AF15" i="2"/>
  <c r="AB15" i="2"/>
  <c r="X15" i="2"/>
  <c r="T15" i="2"/>
  <c r="P15" i="2"/>
  <c r="L15" i="2"/>
  <c r="H15" i="2"/>
  <c r="D15" i="2"/>
  <c r="AJ14" i="2"/>
  <c r="AF14" i="2"/>
  <c r="AB14" i="2"/>
  <c r="X14" i="2"/>
  <c r="T14" i="2"/>
  <c r="P14" i="2"/>
  <c r="L14" i="2"/>
  <c r="H14" i="2"/>
  <c r="D14" i="2"/>
  <c r="AJ13" i="2"/>
  <c r="AF13" i="2"/>
  <c r="AB13" i="2"/>
  <c r="X13" i="2"/>
  <c r="T13" i="2"/>
  <c r="P13" i="2"/>
  <c r="L13" i="2"/>
  <c r="H13" i="2"/>
  <c r="D13" i="2"/>
  <c r="AJ12" i="2"/>
  <c r="AF12" i="2"/>
  <c r="AB12" i="2"/>
  <c r="X12" i="2"/>
  <c r="T12" i="2"/>
  <c r="P12" i="2"/>
  <c r="L12" i="2"/>
  <c r="H12" i="2"/>
  <c r="D12" i="2"/>
  <c r="AJ11" i="2"/>
  <c r="AF11" i="2"/>
  <c r="AB11" i="2"/>
  <c r="X11" i="2"/>
  <c r="T11" i="2"/>
  <c r="P11" i="2"/>
  <c r="L11" i="2"/>
  <c r="H11" i="2"/>
  <c r="D11" i="2"/>
  <c r="AJ10" i="2"/>
  <c r="AF10" i="2"/>
  <c r="AB10" i="2"/>
  <c r="X10" i="2"/>
  <c r="T10" i="2"/>
  <c r="P10" i="2"/>
  <c r="L10" i="2"/>
  <c r="H10" i="2"/>
  <c r="D10" i="2"/>
  <c r="AJ9" i="2"/>
  <c r="AF9" i="2"/>
  <c r="AB9" i="2"/>
  <c r="X9" i="2"/>
  <c r="T9" i="2"/>
  <c r="P9" i="2"/>
  <c r="L9" i="2"/>
  <c r="H9" i="2"/>
  <c r="D9" i="2"/>
  <c r="AJ8" i="2"/>
  <c r="AF8" i="2"/>
  <c r="AB8" i="2"/>
  <c r="X8" i="2"/>
  <c r="T8" i="2"/>
  <c r="P8" i="2"/>
  <c r="L8" i="2"/>
  <c r="H8" i="2"/>
  <c r="D8" i="2"/>
  <c r="AJ7" i="2"/>
  <c r="AF7" i="2"/>
  <c r="AB7" i="2"/>
  <c r="X7" i="2"/>
  <c r="T7" i="2"/>
  <c r="P7" i="2"/>
  <c r="L7" i="2"/>
  <c r="H7" i="2"/>
  <c r="D7" i="2"/>
  <c r="AJ6" i="2"/>
  <c r="AF6" i="2"/>
  <c r="AB6" i="2"/>
  <c r="X6" i="2"/>
  <c r="T6" i="2"/>
  <c r="P6" i="2"/>
  <c r="L6" i="2"/>
  <c r="H6" i="2"/>
  <c r="D6" i="2"/>
  <c r="AJ5" i="2"/>
  <c r="AF5" i="2"/>
  <c r="AB5" i="2"/>
  <c r="X5" i="2"/>
  <c r="T5" i="2"/>
  <c r="P5" i="2"/>
  <c r="L5" i="2"/>
  <c r="H5" i="2"/>
  <c r="D5" i="2"/>
  <c r="AJ4" i="2"/>
  <c r="AF4" i="2"/>
  <c r="AB4" i="2"/>
  <c r="X4" i="2"/>
  <c r="T4" i="2"/>
  <c r="P4" i="2"/>
  <c r="L4" i="2"/>
  <c r="H4" i="2"/>
  <c r="D4" i="2"/>
  <c r="AJ3" i="2"/>
  <c r="AF3" i="2"/>
  <c r="AB3" i="2"/>
  <c r="X3" i="2"/>
  <c r="T3" i="2"/>
  <c r="P3" i="2"/>
  <c r="L3" i="2"/>
  <c r="H3" i="2"/>
  <c r="D3" i="2"/>
  <c r="AJ2" i="2"/>
  <c r="AF2" i="2"/>
  <c r="AB2" i="2"/>
  <c r="X2" i="2"/>
  <c r="T2" i="2"/>
  <c r="P2" i="2"/>
  <c r="L2" i="2"/>
  <c r="H2" i="2"/>
  <c r="D2" i="2"/>
  <c r="BT134" i="23"/>
  <c r="BP134" i="23"/>
  <c r="BL134" i="23"/>
  <c r="BH134" i="23"/>
  <c r="BD134" i="23"/>
  <c r="AZ134" i="23"/>
  <c r="AV134" i="23"/>
  <c r="AR134" i="23"/>
  <c r="AN134" i="23"/>
  <c r="AJ134" i="23"/>
  <c r="AF134" i="23"/>
  <c r="AB134" i="23"/>
  <c r="X134" i="23"/>
  <c r="T134" i="23"/>
  <c r="P134" i="23"/>
  <c r="L134" i="23"/>
  <c r="H134" i="23"/>
  <c r="D134" i="23"/>
  <c r="BT133" i="23"/>
  <c r="BP133" i="23"/>
  <c r="BL133" i="23"/>
  <c r="BH133" i="23"/>
  <c r="BD133" i="23"/>
  <c r="AZ133" i="23"/>
  <c r="AV133" i="23"/>
  <c r="AR133" i="23"/>
  <c r="AN133" i="23"/>
  <c r="AJ133" i="23"/>
  <c r="AF133" i="23"/>
  <c r="AB133" i="23"/>
  <c r="X133" i="23"/>
  <c r="T133" i="23"/>
  <c r="P133" i="23"/>
  <c r="L133" i="23"/>
  <c r="H133" i="23"/>
  <c r="D133" i="23"/>
  <c r="BT132" i="23"/>
  <c r="BP132" i="23"/>
  <c r="BL132" i="23"/>
  <c r="BH132" i="23"/>
  <c r="BD132" i="23"/>
  <c r="AZ132" i="23"/>
  <c r="AV132" i="23"/>
  <c r="AR132" i="23"/>
  <c r="AN132" i="23"/>
  <c r="AJ132" i="23"/>
  <c r="AF132" i="23"/>
  <c r="AB132" i="23"/>
  <c r="X132" i="23"/>
  <c r="T132" i="23"/>
  <c r="P132" i="23"/>
  <c r="L132" i="23"/>
  <c r="H132" i="23"/>
  <c r="D132" i="23"/>
  <c r="BT131" i="23"/>
  <c r="BP131" i="23"/>
  <c r="BL131" i="23"/>
  <c r="BH131" i="23"/>
  <c r="BD131" i="23"/>
  <c r="AZ131" i="23"/>
  <c r="AV131" i="23"/>
  <c r="AR131" i="23"/>
  <c r="AN131" i="23"/>
  <c r="AJ131" i="23"/>
  <c r="AF131" i="23"/>
  <c r="AB131" i="23"/>
  <c r="X131" i="23"/>
  <c r="T131" i="23"/>
  <c r="P131" i="23"/>
  <c r="L131" i="23"/>
  <c r="H131" i="23"/>
  <c r="D131" i="23"/>
  <c r="BT130" i="23"/>
  <c r="BP130" i="23"/>
  <c r="BL130" i="23"/>
  <c r="BH130" i="23"/>
  <c r="BD130" i="23"/>
  <c r="AZ130" i="23"/>
  <c r="AV130" i="23"/>
  <c r="AR130" i="23"/>
  <c r="AN130" i="23"/>
  <c r="AJ130" i="23"/>
  <c r="AF130" i="23"/>
  <c r="AB130" i="23"/>
  <c r="X130" i="23"/>
  <c r="T130" i="23"/>
  <c r="P130" i="23"/>
  <c r="L130" i="23"/>
  <c r="H130" i="23"/>
  <c r="D130" i="23"/>
  <c r="BT129" i="23"/>
  <c r="BP129" i="23"/>
  <c r="BL129" i="23"/>
  <c r="BH129" i="23"/>
  <c r="BD129" i="23"/>
  <c r="AZ129" i="23"/>
  <c r="AV129" i="23"/>
  <c r="AR129" i="23"/>
  <c r="AN129" i="23"/>
  <c r="AJ129" i="23"/>
  <c r="AF129" i="23"/>
  <c r="AB129" i="23"/>
  <c r="X129" i="23"/>
  <c r="T129" i="23"/>
  <c r="P129" i="23"/>
  <c r="L129" i="23"/>
  <c r="H129" i="23"/>
  <c r="D129" i="23"/>
  <c r="BT128" i="23"/>
  <c r="BP128" i="23"/>
  <c r="BL128" i="23"/>
  <c r="BH128" i="23"/>
  <c r="BD128" i="23"/>
  <c r="AZ128" i="23"/>
  <c r="AV128" i="23"/>
  <c r="AR128" i="23"/>
  <c r="AN128" i="23"/>
  <c r="AJ128" i="23"/>
  <c r="AF128" i="23"/>
  <c r="AB128" i="23"/>
  <c r="X128" i="23"/>
  <c r="T128" i="23"/>
  <c r="P128" i="23"/>
  <c r="L128" i="23"/>
  <c r="H128" i="23"/>
  <c r="D128" i="23"/>
  <c r="BT127" i="23"/>
  <c r="BP127" i="23"/>
  <c r="BL127" i="23"/>
  <c r="BH127" i="23"/>
  <c r="BD127" i="23"/>
  <c r="AZ127" i="23"/>
  <c r="AV127" i="23"/>
  <c r="AR127" i="23"/>
  <c r="AN127" i="23"/>
  <c r="AJ127" i="23"/>
  <c r="AF127" i="23"/>
  <c r="AB127" i="23"/>
  <c r="X127" i="23"/>
  <c r="T127" i="23"/>
  <c r="P127" i="23"/>
  <c r="L127" i="23"/>
  <c r="H127" i="23"/>
  <c r="D127" i="23"/>
  <c r="BT126" i="23"/>
  <c r="BP126" i="23"/>
  <c r="BL126" i="23"/>
  <c r="BH126" i="23"/>
  <c r="BD126" i="23"/>
  <c r="AZ126" i="23"/>
  <c r="AV126" i="23"/>
  <c r="AR126" i="23"/>
  <c r="AN126" i="23"/>
  <c r="AJ126" i="23"/>
  <c r="AF126" i="23"/>
  <c r="AB126" i="23"/>
  <c r="X126" i="23"/>
  <c r="T126" i="23"/>
  <c r="P126" i="23"/>
  <c r="L126" i="23"/>
  <c r="H126" i="23"/>
  <c r="D126" i="23"/>
  <c r="BT125" i="23"/>
  <c r="BP125" i="23"/>
  <c r="BL125" i="23"/>
  <c r="BH125" i="23"/>
  <c r="BD125" i="23"/>
  <c r="AZ125" i="23"/>
  <c r="AV125" i="23"/>
  <c r="AR125" i="23"/>
  <c r="AN125" i="23"/>
  <c r="AJ125" i="23"/>
  <c r="AF125" i="23"/>
  <c r="AB125" i="23"/>
  <c r="X125" i="23"/>
  <c r="T125" i="23"/>
  <c r="P125" i="23"/>
  <c r="L125" i="23"/>
  <c r="H125" i="23"/>
  <c r="D125" i="23"/>
  <c r="BT124" i="23"/>
  <c r="BP124" i="23"/>
  <c r="BL124" i="23"/>
  <c r="BH124" i="23"/>
  <c r="BD124" i="23"/>
  <c r="AZ124" i="23"/>
  <c r="AV124" i="23"/>
  <c r="AR124" i="23"/>
  <c r="AN124" i="23"/>
  <c r="AJ124" i="23"/>
  <c r="AF124" i="23"/>
  <c r="AB124" i="23"/>
  <c r="X124" i="23"/>
  <c r="T124" i="23"/>
  <c r="P124" i="23"/>
  <c r="L124" i="23"/>
  <c r="H124" i="23"/>
  <c r="D124" i="23"/>
  <c r="BT123" i="23"/>
  <c r="BP123" i="23"/>
  <c r="BL123" i="23"/>
  <c r="BH123" i="23"/>
  <c r="BD123" i="23"/>
  <c r="AZ123" i="23"/>
  <c r="AV123" i="23"/>
  <c r="AR123" i="23"/>
  <c r="AN123" i="23"/>
  <c r="AJ123" i="23"/>
  <c r="AF123" i="23"/>
  <c r="AB123" i="23"/>
  <c r="X123" i="23"/>
  <c r="T123" i="23"/>
  <c r="P123" i="23"/>
  <c r="L123" i="23"/>
  <c r="H123" i="23"/>
  <c r="D123" i="23"/>
  <c r="BT122" i="23"/>
  <c r="BP122" i="23"/>
  <c r="BL122" i="23"/>
  <c r="BH122" i="23"/>
  <c r="BD122" i="23"/>
  <c r="AZ122" i="23"/>
  <c r="AV122" i="23"/>
  <c r="AR122" i="23"/>
  <c r="AN122" i="23"/>
  <c r="AJ122" i="23"/>
  <c r="AF122" i="23"/>
  <c r="AB122" i="23"/>
  <c r="X122" i="23"/>
  <c r="T122" i="23"/>
  <c r="P122" i="23"/>
  <c r="L122" i="23"/>
  <c r="H122" i="23"/>
  <c r="D122" i="23"/>
  <c r="BT121" i="23"/>
  <c r="BP121" i="23"/>
  <c r="BL121" i="23"/>
  <c r="BH121" i="23"/>
  <c r="BD121" i="23"/>
  <c r="AZ121" i="23"/>
  <c r="AV121" i="23"/>
  <c r="AR121" i="23"/>
  <c r="AN121" i="23"/>
  <c r="AJ121" i="23"/>
  <c r="AF121" i="23"/>
  <c r="AB121" i="23"/>
  <c r="X121" i="23"/>
  <c r="T121" i="23"/>
  <c r="P121" i="23"/>
  <c r="L121" i="23"/>
  <c r="H121" i="23"/>
  <c r="D121" i="23"/>
  <c r="BT120" i="23"/>
  <c r="BP120" i="23"/>
  <c r="BL120" i="23"/>
  <c r="BH120" i="23"/>
  <c r="BD120" i="23"/>
  <c r="AZ120" i="23"/>
  <c r="AV120" i="23"/>
  <c r="AR120" i="23"/>
  <c r="AN120" i="23"/>
  <c r="AJ120" i="23"/>
  <c r="AF120" i="23"/>
  <c r="AB120" i="23"/>
  <c r="X120" i="23"/>
  <c r="T120" i="23"/>
  <c r="P120" i="23"/>
  <c r="L120" i="23"/>
  <c r="H120" i="23"/>
  <c r="D120" i="23"/>
  <c r="BT119" i="23"/>
  <c r="BP119" i="23"/>
  <c r="BL119" i="23"/>
  <c r="BH119" i="23"/>
  <c r="BD119" i="23"/>
  <c r="AZ119" i="23"/>
  <c r="AV119" i="23"/>
  <c r="AR119" i="23"/>
  <c r="AN119" i="23"/>
  <c r="AJ119" i="23"/>
  <c r="AF119" i="23"/>
  <c r="AB119" i="23"/>
  <c r="X119" i="23"/>
  <c r="T119" i="23"/>
  <c r="P119" i="23"/>
  <c r="L119" i="23"/>
  <c r="H119" i="23"/>
  <c r="D119" i="23"/>
  <c r="BT118" i="23"/>
  <c r="BP118" i="23"/>
  <c r="BL118" i="23"/>
  <c r="BH118" i="23"/>
  <c r="BD118" i="23"/>
  <c r="AZ118" i="23"/>
  <c r="AV118" i="23"/>
  <c r="AR118" i="23"/>
  <c r="AN118" i="23"/>
  <c r="AJ118" i="23"/>
  <c r="AF118" i="23"/>
  <c r="AB118" i="23"/>
  <c r="X118" i="23"/>
  <c r="T118" i="23"/>
  <c r="P118" i="23"/>
  <c r="L118" i="23"/>
  <c r="H118" i="23"/>
  <c r="D118" i="23"/>
  <c r="BT117" i="23"/>
  <c r="BP117" i="23"/>
  <c r="BL117" i="23"/>
  <c r="BH117" i="23"/>
  <c r="BD117" i="23"/>
  <c r="AZ117" i="23"/>
  <c r="AV117" i="23"/>
  <c r="AR117" i="23"/>
  <c r="AN117" i="23"/>
  <c r="AJ117" i="23"/>
  <c r="AF117" i="23"/>
  <c r="AB117" i="23"/>
  <c r="X117" i="23"/>
  <c r="T117" i="23"/>
  <c r="P117" i="23"/>
  <c r="L117" i="23"/>
  <c r="H117" i="23"/>
  <c r="D117" i="23"/>
  <c r="BT116" i="23"/>
  <c r="BP116" i="23"/>
  <c r="BL116" i="23"/>
  <c r="BH116" i="23"/>
  <c r="BD116" i="23"/>
  <c r="AZ116" i="23"/>
  <c r="AV116" i="23"/>
  <c r="AR116" i="23"/>
  <c r="AN116" i="23"/>
  <c r="AJ116" i="23"/>
  <c r="AF116" i="23"/>
  <c r="AB116" i="23"/>
  <c r="X116" i="23"/>
  <c r="T116" i="23"/>
  <c r="P116" i="23"/>
  <c r="L116" i="23"/>
  <c r="H116" i="23"/>
  <c r="D116" i="23"/>
  <c r="BT115" i="23"/>
  <c r="BP115" i="23"/>
  <c r="BL115" i="23"/>
  <c r="BH115" i="23"/>
  <c r="BD115" i="23"/>
  <c r="AZ115" i="23"/>
  <c r="AV115" i="23"/>
  <c r="AR115" i="23"/>
  <c r="AN115" i="23"/>
  <c r="AJ115" i="23"/>
  <c r="AF115" i="23"/>
  <c r="AB115" i="23"/>
  <c r="X115" i="23"/>
  <c r="T115" i="23"/>
  <c r="P115" i="23"/>
  <c r="L115" i="23"/>
  <c r="H115" i="23"/>
  <c r="D115" i="23"/>
  <c r="BT114" i="23"/>
  <c r="BP114" i="23"/>
  <c r="BL114" i="23"/>
  <c r="BH114" i="23"/>
  <c r="BD114" i="23"/>
  <c r="AZ114" i="23"/>
  <c r="AV114" i="23"/>
  <c r="AR114" i="23"/>
  <c r="AN114" i="23"/>
  <c r="AJ114" i="23"/>
  <c r="AF114" i="23"/>
  <c r="AB114" i="23"/>
  <c r="X114" i="23"/>
  <c r="T114" i="23"/>
  <c r="P114" i="23"/>
  <c r="L114" i="23"/>
  <c r="H114" i="23"/>
  <c r="D114" i="23"/>
  <c r="BT113" i="23"/>
  <c r="BP113" i="23"/>
  <c r="BL113" i="23"/>
  <c r="BH113" i="23"/>
  <c r="BD113" i="23"/>
  <c r="AZ113" i="23"/>
  <c r="AV113" i="23"/>
  <c r="AR113" i="23"/>
  <c r="AN113" i="23"/>
  <c r="AJ113" i="23"/>
  <c r="AF113" i="23"/>
  <c r="AB113" i="23"/>
  <c r="X113" i="23"/>
  <c r="T113" i="23"/>
  <c r="P113" i="23"/>
  <c r="L113" i="23"/>
  <c r="H113" i="23"/>
  <c r="D113" i="23"/>
  <c r="BT112" i="23"/>
  <c r="BP112" i="23"/>
  <c r="BL112" i="23"/>
  <c r="BH112" i="23"/>
  <c r="BD112" i="23"/>
  <c r="AZ112" i="23"/>
  <c r="AV112" i="23"/>
  <c r="AR112" i="23"/>
  <c r="AN112" i="23"/>
  <c r="AJ112" i="23"/>
  <c r="AF112" i="23"/>
  <c r="AB112" i="23"/>
  <c r="X112" i="23"/>
  <c r="T112" i="23"/>
  <c r="P112" i="23"/>
  <c r="L112" i="23"/>
  <c r="H112" i="23"/>
  <c r="D112" i="23"/>
  <c r="BT111" i="23"/>
  <c r="BP111" i="23"/>
  <c r="BL111" i="23"/>
  <c r="BH111" i="23"/>
  <c r="BD111" i="23"/>
  <c r="AZ111" i="23"/>
  <c r="AV111" i="23"/>
  <c r="AR111" i="23"/>
  <c r="AN111" i="23"/>
  <c r="AJ111" i="23"/>
  <c r="AF111" i="23"/>
  <c r="AB111" i="23"/>
  <c r="X111" i="23"/>
  <c r="T111" i="23"/>
  <c r="P111" i="23"/>
  <c r="L111" i="23"/>
  <c r="H111" i="23"/>
  <c r="D111" i="23"/>
  <c r="BT110" i="23"/>
  <c r="BP110" i="23"/>
  <c r="BL110" i="23"/>
  <c r="BH110" i="23"/>
  <c r="BD110" i="23"/>
  <c r="AZ110" i="23"/>
  <c r="AV110" i="23"/>
  <c r="AR110" i="23"/>
  <c r="AN110" i="23"/>
  <c r="AJ110" i="23"/>
  <c r="AF110" i="23"/>
  <c r="AB110" i="23"/>
  <c r="X110" i="23"/>
  <c r="T110" i="23"/>
  <c r="P110" i="23"/>
  <c r="L110" i="23"/>
  <c r="H110" i="23"/>
  <c r="D110" i="23"/>
  <c r="BT109" i="23"/>
  <c r="BP109" i="23"/>
  <c r="BL109" i="23"/>
  <c r="BH109" i="23"/>
  <c r="BD109" i="23"/>
  <c r="AZ109" i="23"/>
  <c r="AV109" i="23"/>
  <c r="AR109" i="23"/>
  <c r="AN109" i="23"/>
  <c r="AJ109" i="23"/>
  <c r="AF109" i="23"/>
  <c r="AB109" i="23"/>
  <c r="X109" i="23"/>
  <c r="T109" i="23"/>
  <c r="P109" i="23"/>
  <c r="L109" i="23"/>
  <c r="H109" i="23"/>
  <c r="D109" i="23"/>
  <c r="BT108" i="23"/>
  <c r="BP108" i="23"/>
  <c r="BL108" i="23"/>
  <c r="BH108" i="23"/>
  <c r="BD108" i="23"/>
  <c r="AZ108" i="23"/>
  <c r="AV108" i="23"/>
  <c r="AR108" i="23"/>
  <c r="AN108" i="23"/>
  <c r="AJ108" i="23"/>
  <c r="AF108" i="23"/>
  <c r="AB108" i="23"/>
  <c r="X108" i="23"/>
  <c r="T108" i="23"/>
  <c r="P108" i="23"/>
  <c r="L108" i="23"/>
  <c r="H108" i="23"/>
  <c r="D108" i="23"/>
  <c r="BT107" i="23"/>
  <c r="BP107" i="23"/>
  <c r="BL107" i="23"/>
  <c r="BH107" i="23"/>
  <c r="BD107" i="23"/>
  <c r="AZ107" i="23"/>
  <c r="AV107" i="23"/>
  <c r="AR107" i="23"/>
  <c r="AN107" i="23"/>
  <c r="AJ107" i="23"/>
  <c r="AF107" i="23"/>
  <c r="AB107" i="23"/>
  <c r="X107" i="23"/>
  <c r="T107" i="23"/>
  <c r="P107" i="23"/>
  <c r="L107" i="23"/>
  <c r="H107" i="23"/>
  <c r="D107" i="23"/>
  <c r="BT106" i="23"/>
  <c r="BP106" i="23"/>
  <c r="BL106" i="23"/>
  <c r="BH106" i="23"/>
  <c r="BD106" i="23"/>
  <c r="AZ106" i="23"/>
  <c r="AV106" i="23"/>
  <c r="AR106" i="23"/>
  <c r="AN106" i="23"/>
  <c r="AJ106" i="23"/>
  <c r="AF106" i="23"/>
  <c r="AB106" i="23"/>
  <c r="X106" i="23"/>
  <c r="T106" i="23"/>
  <c r="P106" i="23"/>
  <c r="L106" i="23"/>
  <c r="H106" i="23"/>
  <c r="D106" i="23"/>
  <c r="BT105" i="23"/>
  <c r="BP105" i="23"/>
  <c r="BL105" i="23"/>
  <c r="BH105" i="23"/>
  <c r="BD105" i="23"/>
  <c r="AZ105" i="23"/>
  <c r="AV105" i="23"/>
  <c r="AR105" i="23"/>
  <c r="AN105" i="23"/>
  <c r="AJ105" i="23"/>
  <c r="AF105" i="23"/>
  <c r="AB105" i="23"/>
  <c r="X105" i="23"/>
  <c r="T105" i="23"/>
  <c r="P105" i="23"/>
  <c r="L105" i="23"/>
  <c r="H105" i="23"/>
  <c r="D105" i="23"/>
  <c r="BT104" i="23"/>
  <c r="BP104" i="23"/>
  <c r="BL104" i="23"/>
  <c r="BH104" i="23"/>
  <c r="BD104" i="23"/>
  <c r="AZ104" i="23"/>
  <c r="AV104" i="23"/>
  <c r="AR104" i="23"/>
  <c r="AN104" i="23"/>
  <c r="AJ104" i="23"/>
  <c r="AF104" i="23"/>
  <c r="AB104" i="23"/>
  <c r="X104" i="23"/>
  <c r="T104" i="23"/>
  <c r="P104" i="23"/>
  <c r="L104" i="23"/>
  <c r="H104" i="23"/>
  <c r="D104" i="23"/>
  <c r="BT103" i="23"/>
  <c r="BP103" i="23"/>
  <c r="BL103" i="23"/>
  <c r="BH103" i="23"/>
  <c r="BD103" i="23"/>
  <c r="AZ103" i="23"/>
  <c r="AV103" i="23"/>
  <c r="AR103" i="23"/>
  <c r="AN103" i="23"/>
  <c r="AJ103" i="23"/>
  <c r="AF103" i="23"/>
  <c r="AB103" i="23"/>
  <c r="X103" i="23"/>
  <c r="T103" i="23"/>
  <c r="P103" i="23"/>
  <c r="L103" i="23"/>
  <c r="H103" i="23"/>
  <c r="D103" i="23"/>
  <c r="BT102" i="23"/>
  <c r="BP102" i="23"/>
  <c r="BL102" i="23"/>
  <c r="BH102" i="23"/>
  <c r="BD102" i="23"/>
  <c r="AZ102" i="23"/>
  <c r="AV102" i="23"/>
  <c r="AR102" i="23"/>
  <c r="AN102" i="23"/>
  <c r="AJ102" i="23"/>
  <c r="AF102" i="23"/>
  <c r="AB102" i="23"/>
  <c r="X102" i="23"/>
  <c r="T102" i="23"/>
  <c r="P102" i="23"/>
  <c r="L102" i="23"/>
  <c r="H102" i="23"/>
  <c r="D102" i="23"/>
  <c r="BT101" i="23"/>
  <c r="BP101" i="23"/>
  <c r="BL101" i="23"/>
  <c r="BH101" i="23"/>
  <c r="BD101" i="23"/>
  <c r="AZ101" i="23"/>
  <c r="AV101" i="23"/>
  <c r="AR101" i="23"/>
  <c r="AN101" i="23"/>
  <c r="AJ101" i="23"/>
  <c r="AF101" i="23"/>
  <c r="AB101" i="23"/>
  <c r="X101" i="23"/>
  <c r="T101" i="23"/>
  <c r="P101" i="23"/>
  <c r="L101" i="23"/>
  <c r="H101" i="23"/>
  <c r="D101" i="23"/>
  <c r="BT100" i="23"/>
  <c r="BP100" i="23"/>
  <c r="BL100" i="23"/>
  <c r="BH100" i="23"/>
  <c r="BD100" i="23"/>
  <c r="AZ100" i="23"/>
  <c r="AV100" i="23"/>
  <c r="AR100" i="23"/>
  <c r="AN100" i="23"/>
  <c r="AJ100" i="23"/>
  <c r="AF100" i="23"/>
  <c r="AB100" i="23"/>
  <c r="X100" i="23"/>
  <c r="T100" i="23"/>
  <c r="P100" i="23"/>
  <c r="L100" i="23"/>
  <c r="H100" i="23"/>
  <c r="D100" i="23"/>
  <c r="BT99" i="23"/>
  <c r="BP99" i="23"/>
  <c r="BL99" i="23"/>
  <c r="BH99" i="23"/>
  <c r="BD99" i="23"/>
  <c r="AZ99" i="23"/>
  <c r="AV99" i="23"/>
  <c r="AR99" i="23"/>
  <c r="AN99" i="23"/>
  <c r="AJ99" i="23"/>
  <c r="AF99" i="23"/>
  <c r="AB99" i="23"/>
  <c r="X99" i="23"/>
  <c r="T99" i="23"/>
  <c r="P99" i="23"/>
  <c r="L99" i="23"/>
  <c r="H99" i="23"/>
  <c r="D99" i="23"/>
  <c r="BT98" i="23"/>
  <c r="BP98" i="23"/>
  <c r="BL98" i="23"/>
  <c r="BH98" i="23"/>
  <c r="BD98" i="23"/>
  <c r="AZ98" i="23"/>
  <c r="AV98" i="23"/>
  <c r="AR98" i="23"/>
  <c r="AN98" i="23"/>
  <c r="AJ98" i="23"/>
  <c r="AF98" i="23"/>
  <c r="AB98" i="23"/>
  <c r="X98" i="23"/>
  <c r="T98" i="23"/>
  <c r="P98" i="23"/>
  <c r="L98" i="23"/>
  <c r="H98" i="23"/>
  <c r="D98" i="23"/>
  <c r="BT97" i="23"/>
  <c r="BP97" i="23"/>
  <c r="BL97" i="23"/>
  <c r="BH97" i="23"/>
  <c r="BD97" i="23"/>
  <c r="AZ97" i="23"/>
  <c r="AV97" i="23"/>
  <c r="AR97" i="23"/>
  <c r="AN97" i="23"/>
  <c r="AJ97" i="23"/>
  <c r="AF97" i="23"/>
  <c r="AB97" i="23"/>
  <c r="X97" i="23"/>
  <c r="T97" i="23"/>
  <c r="P97" i="23"/>
  <c r="L97" i="23"/>
  <c r="H97" i="23"/>
  <c r="D97" i="23"/>
  <c r="BT96" i="23"/>
  <c r="BP96" i="23"/>
  <c r="BL96" i="23"/>
  <c r="BH96" i="23"/>
  <c r="BD96" i="23"/>
  <c r="AZ96" i="23"/>
  <c r="AV96" i="23"/>
  <c r="AR96" i="23"/>
  <c r="AN96" i="23"/>
  <c r="AJ96" i="23"/>
  <c r="AF96" i="23"/>
  <c r="AB96" i="23"/>
  <c r="X96" i="23"/>
  <c r="T96" i="23"/>
  <c r="P96" i="23"/>
  <c r="L96" i="23"/>
  <c r="H96" i="23"/>
  <c r="D96" i="23"/>
  <c r="BT95" i="23"/>
  <c r="BP95" i="23"/>
  <c r="BL95" i="23"/>
  <c r="BH95" i="23"/>
  <c r="BD95" i="23"/>
  <c r="AZ95" i="23"/>
  <c r="AV95" i="23"/>
  <c r="AR95" i="23"/>
  <c r="AN95" i="23"/>
  <c r="AJ95" i="23"/>
  <c r="AF95" i="23"/>
  <c r="AB95" i="23"/>
  <c r="X95" i="23"/>
  <c r="T95" i="23"/>
  <c r="P95" i="23"/>
  <c r="L95" i="23"/>
  <c r="H95" i="23"/>
  <c r="D95" i="23"/>
  <c r="BT94" i="23"/>
  <c r="BP94" i="23"/>
  <c r="BL94" i="23"/>
  <c r="BH94" i="23"/>
  <c r="BD94" i="23"/>
  <c r="AZ94" i="23"/>
  <c r="AV94" i="23"/>
  <c r="AR94" i="23"/>
  <c r="AN94" i="23"/>
  <c r="AJ94" i="23"/>
  <c r="AF94" i="23"/>
  <c r="AB94" i="23"/>
  <c r="X94" i="23"/>
  <c r="T94" i="23"/>
  <c r="P94" i="23"/>
  <c r="L94" i="23"/>
  <c r="H94" i="23"/>
  <c r="D94" i="23"/>
  <c r="BT93" i="23"/>
  <c r="BP93" i="23"/>
  <c r="BL93" i="23"/>
  <c r="BH93" i="23"/>
  <c r="BD93" i="23"/>
  <c r="AZ93" i="23"/>
  <c r="AV93" i="23"/>
  <c r="AR93" i="23"/>
  <c r="AN93" i="23"/>
  <c r="AJ93" i="23"/>
  <c r="AF93" i="23"/>
  <c r="AB93" i="23"/>
  <c r="X93" i="23"/>
  <c r="T93" i="23"/>
  <c r="P93" i="23"/>
  <c r="L93" i="23"/>
  <c r="H93" i="23"/>
  <c r="D93" i="23"/>
  <c r="BT92" i="23"/>
  <c r="BP92" i="23"/>
  <c r="BL92" i="23"/>
  <c r="BH92" i="23"/>
  <c r="BD92" i="23"/>
  <c r="AZ92" i="23"/>
  <c r="AV92" i="23"/>
  <c r="AR92" i="23"/>
  <c r="AN92" i="23"/>
  <c r="AJ92" i="23"/>
  <c r="AF92" i="23"/>
  <c r="AB92" i="23"/>
  <c r="X92" i="23"/>
  <c r="T92" i="23"/>
  <c r="P92" i="23"/>
  <c r="L92" i="23"/>
  <c r="H92" i="23"/>
  <c r="D92" i="23"/>
  <c r="BT91" i="23"/>
  <c r="BP91" i="23"/>
  <c r="BL91" i="23"/>
  <c r="BH91" i="23"/>
  <c r="BD91" i="23"/>
  <c r="AZ91" i="23"/>
  <c r="AV91" i="23"/>
  <c r="AR91" i="23"/>
  <c r="AN91" i="23"/>
  <c r="AJ91" i="23"/>
  <c r="AF91" i="23"/>
  <c r="AB91" i="23"/>
  <c r="X91" i="23"/>
  <c r="T91" i="23"/>
  <c r="P91" i="23"/>
  <c r="L91" i="23"/>
  <c r="H91" i="23"/>
  <c r="D91" i="23"/>
  <c r="BT90" i="23"/>
  <c r="BP90" i="23"/>
  <c r="BL90" i="23"/>
  <c r="BH90" i="23"/>
  <c r="BD90" i="23"/>
  <c r="AZ90" i="23"/>
  <c r="AV90" i="23"/>
  <c r="AR90" i="23"/>
  <c r="AN90" i="23"/>
  <c r="AJ90" i="23"/>
  <c r="AF90" i="23"/>
  <c r="AB90" i="23"/>
  <c r="X90" i="23"/>
  <c r="T90" i="23"/>
  <c r="P90" i="23"/>
  <c r="L90" i="23"/>
  <c r="H90" i="23"/>
  <c r="D90" i="23"/>
  <c r="BT89" i="23"/>
  <c r="BP89" i="23"/>
  <c r="BL89" i="23"/>
  <c r="BH89" i="23"/>
  <c r="BD89" i="23"/>
  <c r="AZ89" i="23"/>
  <c r="AV89" i="23"/>
  <c r="AR89" i="23"/>
  <c r="AN89" i="23"/>
  <c r="AJ89" i="23"/>
  <c r="AF89" i="23"/>
  <c r="AB89" i="23"/>
  <c r="X89" i="23"/>
  <c r="T89" i="23"/>
  <c r="P89" i="23"/>
  <c r="L89" i="23"/>
  <c r="H89" i="23"/>
  <c r="D89" i="23"/>
  <c r="BT88" i="23"/>
  <c r="BP88" i="23"/>
  <c r="BL88" i="23"/>
  <c r="BH88" i="23"/>
  <c r="BD88" i="23"/>
  <c r="AZ88" i="23"/>
  <c r="AV88" i="23"/>
  <c r="AR88" i="23"/>
  <c r="AN88" i="23"/>
  <c r="AJ88" i="23"/>
  <c r="AF88" i="23"/>
  <c r="AB88" i="23"/>
  <c r="X88" i="23"/>
  <c r="T88" i="23"/>
  <c r="P88" i="23"/>
  <c r="L88" i="23"/>
  <c r="H88" i="23"/>
  <c r="D88" i="23"/>
  <c r="BT87" i="23"/>
  <c r="BP87" i="23"/>
  <c r="BL87" i="23"/>
  <c r="BH87" i="23"/>
  <c r="BD87" i="23"/>
  <c r="AZ87" i="23"/>
  <c r="AV87" i="23"/>
  <c r="AR87" i="23"/>
  <c r="AN87" i="23"/>
  <c r="AJ87" i="23"/>
  <c r="AF87" i="23"/>
  <c r="AB87" i="23"/>
  <c r="X87" i="23"/>
  <c r="T87" i="23"/>
  <c r="P87" i="23"/>
  <c r="L87" i="23"/>
  <c r="H87" i="23"/>
  <c r="D87" i="23"/>
  <c r="BT86" i="23"/>
  <c r="BP86" i="23"/>
  <c r="BL86" i="23"/>
  <c r="BH86" i="23"/>
  <c r="BD86" i="23"/>
  <c r="AZ86" i="23"/>
  <c r="AV86" i="23"/>
  <c r="AR86" i="23"/>
  <c r="AN86" i="23"/>
  <c r="AJ86" i="23"/>
  <c r="AF86" i="23"/>
  <c r="AB86" i="23"/>
  <c r="X86" i="23"/>
  <c r="T86" i="23"/>
  <c r="P86" i="23"/>
  <c r="L86" i="23"/>
  <c r="H86" i="23"/>
  <c r="D86" i="23"/>
  <c r="BT85" i="23"/>
  <c r="BP85" i="23"/>
  <c r="BL85" i="23"/>
  <c r="BH85" i="23"/>
  <c r="BD85" i="23"/>
  <c r="AZ85" i="23"/>
  <c r="AV85" i="23"/>
  <c r="AR85" i="23"/>
  <c r="AN85" i="23"/>
  <c r="AJ85" i="23"/>
  <c r="AF85" i="23"/>
  <c r="AB85" i="23"/>
  <c r="X85" i="23"/>
  <c r="T85" i="23"/>
  <c r="P85" i="23"/>
  <c r="L85" i="23"/>
  <c r="H85" i="23"/>
  <c r="D85" i="23"/>
  <c r="BT84" i="23"/>
  <c r="BP84" i="23"/>
  <c r="BL84" i="23"/>
  <c r="BH84" i="23"/>
  <c r="BD84" i="23"/>
  <c r="AZ84" i="23"/>
  <c r="AV84" i="23"/>
  <c r="AR84" i="23"/>
  <c r="AN84" i="23"/>
  <c r="AJ84" i="23"/>
  <c r="AF84" i="23"/>
  <c r="AB84" i="23"/>
  <c r="X84" i="23"/>
  <c r="T84" i="23"/>
  <c r="P84" i="23"/>
  <c r="L84" i="23"/>
  <c r="H84" i="23"/>
  <c r="D84" i="23"/>
  <c r="BT83" i="23"/>
  <c r="BP83" i="23"/>
  <c r="BL83" i="23"/>
  <c r="BH83" i="23"/>
  <c r="BD83" i="23"/>
  <c r="AZ83" i="23"/>
  <c r="AV83" i="23"/>
  <c r="AR83" i="23"/>
  <c r="AN83" i="23"/>
  <c r="AJ83" i="23"/>
  <c r="AF83" i="23"/>
  <c r="AB83" i="23"/>
  <c r="X83" i="23"/>
  <c r="T83" i="23"/>
  <c r="P83" i="23"/>
  <c r="L83" i="23"/>
  <c r="H83" i="23"/>
  <c r="D83" i="23"/>
  <c r="BT82" i="23"/>
  <c r="BP82" i="23"/>
  <c r="BL82" i="23"/>
  <c r="BH82" i="23"/>
  <c r="BD82" i="23"/>
  <c r="AZ82" i="23"/>
  <c r="AV82" i="23"/>
  <c r="AR82" i="23"/>
  <c r="AN82" i="23"/>
  <c r="AJ82" i="23"/>
  <c r="AF82" i="23"/>
  <c r="AB82" i="23"/>
  <c r="X82" i="23"/>
  <c r="T82" i="23"/>
  <c r="P82" i="23"/>
  <c r="L82" i="23"/>
  <c r="H82" i="23"/>
  <c r="D82" i="23"/>
  <c r="BT81" i="23"/>
  <c r="BP81" i="23"/>
  <c r="BL81" i="23"/>
  <c r="BH81" i="23"/>
  <c r="BD81" i="23"/>
  <c r="AZ81" i="23"/>
  <c r="AV81" i="23"/>
  <c r="AR81" i="23"/>
  <c r="AN81" i="23"/>
  <c r="AJ81" i="23"/>
  <c r="AF81" i="23"/>
  <c r="AB81" i="23"/>
  <c r="X81" i="23"/>
  <c r="T81" i="23"/>
  <c r="P81" i="23"/>
  <c r="L81" i="23"/>
  <c r="H81" i="23"/>
  <c r="D81" i="23"/>
  <c r="BT80" i="23"/>
  <c r="BP80" i="23"/>
  <c r="BL80" i="23"/>
  <c r="BH80" i="23"/>
  <c r="BD80" i="23"/>
  <c r="AZ80" i="23"/>
  <c r="AV80" i="23"/>
  <c r="AR80" i="23"/>
  <c r="AN80" i="23"/>
  <c r="AJ80" i="23"/>
  <c r="AF80" i="23"/>
  <c r="AB80" i="23"/>
  <c r="X80" i="23"/>
  <c r="T80" i="23"/>
  <c r="P80" i="23"/>
  <c r="L80" i="23"/>
  <c r="H80" i="23"/>
  <c r="D80" i="23"/>
  <c r="BT79" i="23"/>
  <c r="BP79" i="23"/>
  <c r="BL79" i="23"/>
  <c r="BH79" i="23"/>
  <c r="BD79" i="23"/>
  <c r="AZ79" i="23"/>
  <c r="AV79" i="23"/>
  <c r="AR79" i="23"/>
  <c r="AN79" i="23"/>
  <c r="AJ79" i="23"/>
  <c r="AF79" i="23"/>
  <c r="AB79" i="23"/>
  <c r="X79" i="23"/>
  <c r="T79" i="23"/>
  <c r="P79" i="23"/>
  <c r="L79" i="23"/>
  <c r="H79" i="23"/>
  <c r="D79" i="23"/>
  <c r="BT78" i="23"/>
  <c r="BP78" i="23"/>
  <c r="BL78" i="23"/>
  <c r="BH78" i="23"/>
  <c r="BD78" i="23"/>
  <c r="AZ78" i="23"/>
  <c r="AV78" i="23"/>
  <c r="AR78" i="23"/>
  <c r="AN78" i="23"/>
  <c r="AJ78" i="23"/>
  <c r="AF78" i="23"/>
  <c r="AB78" i="23"/>
  <c r="X78" i="23"/>
  <c r="T78" i="23"/>
  <c r="P78" i="23"/>
  <c r="L78" i="23"/>
  <c r="H78" i="23"/>
  <c r="D78" i="23"/>
  <c r="BT77" i="23"/>
  <c r="BP77" i="23"/>
  <c r="BL77" i="23"/>
  <c r="BH77" i="23"/>
  <c r="BD77" i="23"/>
  <c r="AZ77" i="23"/>
  <c r="AV77" i="23"/>
  <c r="AR77" i="23"/>
  <c r="AN77" i="23"/>
  <c r="AJ77" i="23"/>
  <c r="AF77" i="23"/>
  <c r="AB77" i="23"/>
  <c r="X77" i="23"/>
  <c r="T77" i="23"/>
  <c r="P77" i="23"/>
  <c r="L77" i="23"/>
  <c r="H77" i="23"/>
  <c r="D77" i="23"/>
  <c r="BT76" i="23"/>
  <c r="BP76" i="23"/>
  <c r="BL76" i="23"/>
  <c r="BH76" i="23"/>
  <c r="BD76" i="23"/>
  <c r="AZ76" i="23"/>
  <c r="AV76" i="23"/>
  <c r="AR76" i="23"/>
  <c r="AN76" i="23"/>
  <c r="AJ76" i="23"/>
  <c r="AF76" i="23"/>
  <c r="AB76" i="23"/>
  <c r="X76" i="23"/>
  <c r="T76" i="23"/>
  <c r="P76" i="23"/>
  <c r="L76" i="23"/>
  <c r="H76" i="23"/>
  <c r="D76" i="23"/>
  <c r="BT75" i="23"/>
  <c r="BP75" i="23"/>
  <c r="BL75" i="23"/>
  <c r="BH75" i="23"/>
  <c r="BD75" i="23"/>
  <c r="AZ75" i="23"/>
  <c r="AV75" i="23"/>
  <c r="AR75" i="23"/>
  <c r="AN75" i="23"/>
  <c r="AJ75" i="23"/>
  <c r="AF75" i="23"/>
  <c r="AB75" i="23"/>
  <c r="X75" i="23"/>
  <c r="T75" i="23"/>
  <c r="P75" i="23"/>
  <c r="L75" i="23"/>
  <c r="H75" i="23"/>
  <c r="D75" i="23"/>
  <c r="BT74" i="23"/>
  <c r="BP74" i="23"/>
  <c r="BL74" i="23"/>
  <c r="BH74" i="23"/>
  <c r="BD74" i="23"/>
  <c r="AZ74" i="23"/>
  <c r="AV74" i="23"/>
  <c r="AR74" i="23"/>
  <c r="AN74" i="23"/>
  <c r="AJ74" i="23"/>
  <c r="AF74" i="23"/>
  <c r="AB74" i="23"/>
  <c r="X74" i="23"/>
  <c r="T74" i="23"/>
  <c r="P74" i="23"/>
  <c r="L74" i="23"/>
  <c r="H74" i="23"/>
  <c r="D74" i="23"/>
  <c r="BT73" i="23"/>
  <c r="BP73" i="23"/>
  <c r="BL73" i="23"/>
  <c r="BH73" i="23"/>
  <c r="BD73" i="23"/>
  <c r="AZ73" i="23"/>
  <c r="AV73" i="23"/>
  <c r="AR73" i="23"/>
  <c r="AN73" i="23"/>
  <c r="AJ73" i="23"/>
  <c r="AF73" i="23"/>
  <c r="AB73" i="23"/>
  <c r="X73" i="23"/>
  <c r="T73" i="23"/>
  <c r="P73" i="23"/>
  <c r="L73" i="23"/>
  <c r="H73" i="23"/>
  <c r="D73" i="23"/>
  <c r="BT72" i="23"/>
  <c r="BP72" i="23"/>
  <c r="BL72" i="23"/>
  <c r="BH72" i="23"/>
  <c r="BD72" i="23"/>
  <c r="AZ72" i="23"/>
  <c r="AV72" i="23"/>
  <c r="AR72" i="23"/>
  <c r="AN72" i="23"/>
  <c r="AJ72" i="23"/>
  <c r="AF72" i="23"/>
  <c r="AB72" i="23"/>
  <c r="X72" i="23"/>
  <c r="T72" i="23"/>
  <c r="P72" i="23"/>
  <c r="L72" i="23"/>
  <c r="H72" i="23"/>
  <c r="D72" i="23"/>
  <c r="BT71" i="23"/>
  <c r="BP71" i="23"/>
  <c r="BL71" i="23"/>
  <c r="BH71" i="23"/>
  <c r="BD71" i="23"/>
  <c r="AZ71" i="23"/>
  <c r="AV71" i="23"/>
  <c r="AR71" i="23"/>
  <c r="AN71" i="23"/>
  <c r="AJ71" i="23"/>
  <c r="AF71" i="23"/>
  <c r="AB71" i="23"/>
  <c r="X71" i="23"/>
  <c r="T71" i="23"/>
  <c r="P71" i="23"/>
  <c r="L71" i="23"/>
  <c r="H71" i="23"/>
  <c r="D71" i="23"/>
  <c r="BT70" i="23"/>
  <c r="BP70" i="23"/>
  <c r="BL70" i="23"/>
  <c r="BH70" i="23"/>
  <c r="BD70" i="23"/>
  <c r="AZ70" i="23"/>
  <c r="AV70" i="23"/>
  <c r="AR70" i="23"/>
  <c r="AN70" i="23"/>
  <c r="AJ70" i="23"/>
  <c r="AF70" i="23"/>
  <c r="AB70" i="23"/>
  <c r="X70" i="23"/>
  <c r="T70" i="23"/>
  <c r="P70" i="23"/>
  <c r="L70" i="23"/>
  <c r="H70" i="23"/>
  <c r="D70" i="23"/>
  <c r="BT69" i="23"/>
  <c r="BP69" i="23"/>
  <c r="BL69" i="23"/>
  <c r="BH69" i="23"/>
  <c r="BD69" i="23"/>
  <c r="AZ69" i="23"/>
  <c r="AV69" i="23"/>
  <c r="AR69" i="23"/>
  <c r="AN69" i="23"/>
  <c r="AJ69" i="23"/>
  <c r="AF69" i="23"/>
  <c r="AB69" i="23"/>
  <c r="X69" i="23"/>
  <c r="T69" i="23"/>
  <c r="P69" i="23"/>
  <c r="L69" i="23"/>
  <c r="H69" i="23"/>
  <c r="D69" i="23"/>
  <c r="BT68" i="23"/>
  <c r="BP68" i="23"/>
  <c r="BL68" i="23"/>
  <c r="BH68" i="23"/>
  <c r="BD68" i="23"/>
  <c r="AZ68" i="23"/>
  <c r="AV68" i="23"/>
  <c r="AR68" i="23"/>
  <c r="AN68" i="23"/>
  <c r="AJ68" i="23"/>
  <c r="AF68" i="23"/>
  <c r="AB68" i="23"/>
  <c r="X68" i="23"/>
  <c r="T68" i="23"/>
  <c r="P68" i="23"/>
  <c r="L68" i="23"/>
  <c r="H68" i="23"/>
  <c r="D68" i="23"/>
  <c r="BT67" i="23"/>
  <c r="BP67" i="23"/>
  <c r="BL67" i="23"/>
  <c r="BH67" i="23"/>
  <c r="BD67" i="23"/>
  <c r="AZ67" i="23"/>
  <c r="AV67" i="23"/>
  <c r="AR67" i="23"/>
  <c r="AN67" i="23"/>
  <c r="AJ67" i="23"/>
  <c r="AF67" i="23"/>
  <c r="AB67" i="23"/>
  <c r="X67" i="23"/>
  <c r="T67" i="23"/>
  <c r="P67" i="23"/>
  <c r="L67" i="23"/>
  <c r="H67" i="23"/>
  <c r="D67" i="23"/>
  <c r="BT66" i="23"/>
  <c r="BP66" i="23"/>
  <c r="BL66" i="23"/>
  <c r="BH66" i="23"/>
  <c r="BD66" i="23"/>
  <c r="AZ66" i="23"/>
  <c r="AV66" i="23"/>
  <c r="AR66" i="23"/>
  <c r="AN66" i="23"/>
  <c r="AJ66" i="23"/>
  <c r="AF66" i="23"/>
  <c r="AB66" i="23"/>
  <c r="X66" i="23"/>
  <c r="T66" i="23"/>
  <c r="P66" i="23"/>
  <c r="L66" i="23"/>
  <c r="H66" i="23"/>
  <c r="D66" i="23"/>
  <c r="BT65" i="23"/>
  <c r="BP65" i="23"/>
  <c r="BL65" i="23"/>
  <c r="BH65" i="23"/>
  <c r="BD65" i="23"/>
  <c r="AZ65" i="23"/>
  <c r="AV65" i="23"/>
  <c r="AR65" i="23"/>
  <c r="AN65" i="23"/>
  <c r="AJ65" i="23"/>
  <c r="AF65" i="23"/>
  <c r="AB65" i="23"/>
  <c r="X65" i="23"/>
  <c r="T65" i="23"/>
  <c r="P65" i="23"/>
  <c r="L65" i="23"/>
  <c r="H65" i="23"/>
  <c r="D65" i="23"/>
  <c r="BT64" i="23"/>
  <c r="BP64" i="23"/>
  <c r="BL64" i="23"/>
  <c r="BH64" i="23"/>
  <c r="BD64" i="23"/>
  <c r="AZ64" i="23"/>
  <c r="AV64" i="23"/>
  <c r="AR64" i="23"/>
  <c r="AN64" i="23"/>
  <c r="AJ64" i="23"/>
  <c r="AF64" i="23"/>
  <c r="AB64" i="23"/>
  <c r="X64" i="23"/>
  <c r="T64" i="23"/>
  <c r="P64" i="23"/>
  <c r="L64" i="23"/>
  <c r="H64" i="23"/>
  <c r="D64" i="23"/>
  <c r="BT63" i="23"/>
  <c r="BP63" i="23"/>
  <c r="BL63" i="23"/>
  <c r="BH63" i="23"/>
  <c r="BD63" i="23"/>
  <c r="AZ63" i="23"/>
  <c r="AV63" i="23"/>
  <c r="AR63" i="23"/>
  <c r="AN63" i="23"/>
  <c r="AJ63" i="23"/>
  <c r="AF63" i="23"/>
  <c r="AB63" i="23"/>
  <c r="X63" i="23"/>
  <c r="T63" i="23"/>
  <c r="P63" i="23"/>
  <c r="L63" i="23"/>
  <c r="H63" i="23"/>
  <c r="D63" i="23"/>
  <c r="BT62" i="23"/>
  <c r="BP62" i="23"/>
  <c r="BL62" i="23"/>
  <c r="BH62" i="23"/>
  <c r="BD62" i="23"/>
  <c r="AZ62" i="23"/>
  <c r="AV62" i="23"/>
  <c r="AR62" i="23"/>
  <c r="AN62" i="23"/>
  <c r="AJ62" i="23"/>
  <c r="AF62" i="23"/>
  <c r="AB62" i="23"/>
  <c r="X62" i="23"/>
  <c r="T62" i="23"/>
  <c r="P62" i="23"/>
  <c r="L62" i="23"/>
  <c r="H62" i="23"/>
  <c r="D62" i="23"/>
  <c r="BT61" i="23"/>
  <c r="BP61" i="23"/>
  <c r="BL61" i="23"/>
  <c r="BH61" i="23"/>
  <c r="BD61" i="23"/>
  <c r="AZ61" i="23"/>
  <c r="AV61" i="23"/>
  <c r="AR61" i="23"/>
  <c r="AN61" i="23"/>
  <c r="AJ61" i="23"/>
  <c r="AF61" i="23"/>
  <c r="AB61" i="23"/>
  <c r="X61" i="23"/>
  <c r="T61" i="23"/>
  <c r="P61" i="23"/>
  <c r="L61" i="23"/>
  <c r="H61" i="23"/>
  <c r="D61" i="23"/>
  <c r="BT60" i="23"/>
  <c r="BP60" i="23"/>
  <c r="BL60" i="23"/>
  <c r="BH60" i="23"/>
  <c r="BD60" i="23"/>
  <c r="AZ60" i="23"/>
  <c r="AV60" i="23"/>
  <c r="AR60" i="23"/>
  <c r="AN60" i="23"/>
  <c r="AJ60" i="23"/>
  <c r="AF60" i="23"/>
  <c r="AB60" i="23"/>
  <c r="X60" i="23"/>
  <c r="T60" i="23"/>
  <c r="P60" i="23"/>
  <c r="L60" i="23"/>
  <c r="H60" i="23"/>
  <c r="D60" i="23"/>
  <c r="BT59" i="23"/>
  <c r="BP59" i="23"/>
  <c r="BL59" i="23"/>
  <c r="BH59" i="23"/>
  <c r="BD59" i="23"/>
  <c r="AZ59" i="23"/>
  <c r="AV59" i="23"/>
  <c r="AR59" i="23"/>
  <c r="AN59" i="23"/>
  <c r="AJ59" i="23"/>
  <c r="AF59" i="23"/>
  <c r="AB59" i="23"/>
  <c r="X59" i="23"/>
  <c r="T59" i="23"/>
  <c r="P59" i="23"/>
  <c r="L59" i="23"/>
  <c r="H59" i="23"/>
  <c r="D59" i="23"/>
  <c r="BT58" i="23"/>
  <c r="BP58" i="23"/>
  <c r="BL58" i="23"/>
  <c r="BH58" i="23"/>
  <c r="BD58" i="23"/>
  <c r="AZ58" i="23"/>
  <c r="AV58" i="23"/>
  <c r="AR58" i="23"/>
  <c r="AN58" i="23"/>
  <c r="AJ58" i="23"/>
  <c r="AF58" i="23"/>
  <c r="AB58" i="23"/>
  <c r="X58" i="23"/>
  <c r="T58" i="23"/>
  <c r="P58" i="23"/>
  <c r="L58" i="23"/>
  <c r="H58" i="23"/>
  <c r="D58" i="23"/>
  <c r="BT57" i="23"/>
  <c r="BP57" i="23"/>
  <c r="BL57" i="23"/>
  <c r="BH57" i="23"/>
  <c r="BD57" i="23"/>
  <c r="AZ57" i="23"/>
  <c r="AV57" i="23"/>
  <c r="AR57" i="23"/>
  <c r="AN57" i="23"/>
  <c r="AJ57" i="23"/>
  <c r="AF57" i="23"/>
  <c r="AB57" i="23"/>
  <c r="X57" i="23"/>
  <c r="T57" i="23"/>
  <c r="P57" i="23"/>
  <c r="L57" i="23"/>
  <c r="H57" i="23"/>
  <c r="D57" i="23"/>
  <c r="BT56" i="23"/>
  <c r="BP56" i="23"/>
  <c r="BL56" i="23"/>
  <c r="BH56" i="23"/>
  <c r="BD56" i="23"/>
  <c r="AZ56" i="23"/>
  <c r="AV56" i="23"/>
  <c r="AR56" i="23"/>
  <c r="AN56" i="23"/>
  <c r="AJ56" i="23"/>
  <c r="AF56" i="23"/>
  <c r="AB56" i="23"/>
  <c r="X56" i="23"/>
  <c r="T56" i="23"/>
  <c r="P56" i="23"/>
  <c r="L56" i="23"/>
  <c r="H56" i="23"/>
  <c r="D56" i="23"/>
  <c r="BT55" i="23"/>
  <c r="BP55" i="23"/>
  <c r="BL55" i="23"/>
  <c r="BH55" i="23"/>
  <c r="BD55" i="23"/>
  <c r="AZ55" i="23"/>
  <c r="AV55" i="23"/>
  <c r="AR55" i="23"/>
  <c r="AN55" i="23"/>
  <c r="AJ55" i="23"/>
  <c r="AF55" i="23"/>
  <c r="AB55" i="23"/>
  <c r="X55" i="23"/>
  <c r="T55" i="23"/>
  <c r="P55" i="23"/>
  <c r="L55" i="23"/>
  <c r="H55" i="23"/>
  <c r="D55" i="23"/>
  <c r="BT54" i="23"/>
  <c r="BP54" i="23"/>
  <c r="BL54" i="23"/>
  <c r="BH54" i="23"/>
  <c r="BD54" i="23"/>
  <c r="AZ54" i="23"/>
  <c r="AV54" i="23"/>
  <c r="AR54" i="23"/>
  <c r="AN54" i="23"/>
  <c r="AJ54" i="23"/>
  <c r="AF54" i="23"/>
  <c r="AB54" i="23"/>
  <c r="X54" i="23"/>
  <c r="T54" i="23"/>
  <c r="P54" i="23"/>
  <c r="L54" i="23"/>
  <c r="H54" i="23"/>
  <c r="D54" i="23"/>
  <c r="BT53" i="23"/>
  <c r="BP53" i="23"/>
  <c r="BL53" i="23"/>
  <c r="BH53" i="23"/>
  <c r="BD53" i="23"/>
  <c r="AZ53" i="23"/>
  <c r="AV53" i="23"/>
  <c r="AR53" i="23"/>
  <c r="AN53" i="23"/>
  <c r="AJ53" i="23"/>
  <c r="AF53" i="23"/>
  <c r="AB53" i="23"/>
  <c r="X53" i="23"/>
  <c r="T53" i="23"/>
  <c r="P53" i="23"/>
  <c r="L53" i="23"/>
  <c r="H53" i="23"/>
  <c r="D53" i="23"/>
  <c r="BT52" i="23"/>
  <c r="BP52" i="23"/>
  <c r="BL52" i="23"/>
  <c r="BH52" i="23"/>
  <c r="BD52" i="23"/>
  <c r="AZ52" i="23"/>
  <c r="AV52" i="23"/>
  <c r="AR52" i="23"/>
  <c r="AN52" i="23"/>
  <c r="AJ52" i="23"/>
  <c r="AF52" i="23"/>
  <c r="AB52" i="23"/>
  <c r="X52" i="23"/>
  <c r="T52" i="23"/>
  <c r="P52" i="23"/>
  <c r="L52" i="23"/>
  <c r="H52" i="23"/>
  <c r="D52" i="23"/>
  <c r="BT51" i="23"/>
  <c r="BP51" i="23"/>
  <c r="BL51" i="23"/>
  <c r="BH51" i="23"/>
  <c r="BD51" i="23"/>
  <c r="AZ51" i="23"/>
  <c r="AV51" i="23"/>
  <c r="AR51" i="23"/>
  <c r="AN51" i="23"/>
  <c r="AJ51" i="23"/>
  <c r="AF51" i="23"/>
  <c r="AB51" i="23"/>
  <c r="X51" i="23"/>
  <c r="T51" i="23"/>
  <c r="P51" i="23"/>
  <c r="L51" i="23"/>
  <c r="H51" i="23"/>
  <c r="D51" i="23"/>
  <c r="BT50" i="23"/>
  <c r="BP50" i="23"/>
  <c r="BL50" i="23"/>
  <c r="BH50" i="23"/>
  <c r="BD50" i="23"/>
  <c r="AZ50" i="23"/>
  <c r="AV50" i="23"/>
  <c r="AR50" i="23"/>
  <c r="AN50" i="23"/>
  <c r="AJ50" i="23"/>
  <c r="AF50" i="23"/>
  <c r="AB50" i="23"/>
  <c r="X50" i="23"/>
  <c r="T50" i="23"/>
  <c r="P50" i="23"/>
  <c r="L50" i="23"/>
  <c r="H50" i="23"/>
  <c r="D50" i="23"/>
  <c r="BT49" i="23"/>
  <c r="BP49" i="23"/>
  <c r="BL49" i="23"/>
  <c r="BH49" i="23"/>
  <c r="BD49" i="23"/>
  <c r="AZ49" i="23"/>
  <c r="AV49" i="23"/>
  <c r="AR49" i="23"/>
  <c r="AN49" i="23"/>
  <c r="AJ49" i="23"/>
  <c r="AF49" i="23"/>
  <c r="AB49" i="23"/>
  <c r="X49" i="23"/>
  <c r="T49" i="23"/>
  <c r="P49" i="23"/>
  <c r="L49" i="23"/>
  <c r="H49" i="23"/>
  <c r="D49" i="23"/>
  <c r="BT48" i="23"/>
  <c r="BP48" i="23"/>
  <c r="BL48" i="23"/>
  <c r="BH48" i="23"/>
  <c r="BD48" i="23"/>
  <c r="AZ48" i="23"/>
  <c r="AV48" i="23"/>
  <c r="AR48" i="23"/>
  <c r="AN48" i="23"/>
  <c r="AJ48" i="23"/>
  <c r="AF48" i="23"/>
  <c r="AB48" i="23"/>
  <c r="X48" i="23"/>
  <c r="T48" i="23"/>
  <c r="P48" i="23"/>
  <c r="L48" i="23"/>
  <c r="H48" i="23"/>
  <c r="D48" i="23"/>
  <c r="BT47" i="23"/>
  <c r="BP47" i="23"/>
  <c r="BL47" i="23"/>
  <c r="BH47" i="23"/>
  <c r="BD47" i="23"/>
  <c r="AZ47" i="23"/>
  <c r="AV47" i="23"/>
  <c r="AR47" i="23"/>
  <c r="AN47" i="23"/>
  <c r="AJ47" i="23"/>
  <c r="AF47" i="23"/>
  <c r="AB47" i="23"/>
  <c r="X47" i="23"/>
  <c r="T47" i="23"/>
  <c r="P47" i="23"/>
  <c r="L47" i="23"/>
  <c r="H47" i="23"/>
  <c r="D47" i="23"/>
  <c r="BT46" i="23"/>
  <c r="BP46" i="23"/>
  <c r="BL46" i="23"/>
  <c r="BH46" i="23"/>
  <c r="BD46" i="23"/>
  <c r="AZ46" i="23"/>
  <c r="AV46" i="23"/>
  <c r="AR46" i="23"/>
  <c r="AN46" i="23"/>
  <c r="AJ46" i="23"/>
  <c r="AF46" i="23"/>
  <c r="AB46" i="23"/>
  <c r="X46" i="23"/>
  <c r="T46" i="23"/>
  <c r="P46" i="23"/>
  <c r="L46" i="23"/>
  <c r="H46" i="23"/>
  <c r="D46" i="23"/>
  <c r="BT45" i="23"/>
  <c r="BP45" i="23"/>
  <c r="BL45" i="23"/>
  <c r="BH45" i="23"/>
  <c r="BD45" i="23"/>
  <c r="AZ45" i="23"/>
  <c r="AV45" i="23"/>
  <c r="AR45" i="23"/>
  <c r="AN45" i="23"/>
  <c r="AJ45" i="23"/>
  <c r="AF45" i="23"/>
  <c r="AB45" i="23"/>
  <c r="X45" i="23"/>
  <c r="T45" i="23"/>
  <c r="P45" i="23"/>
  <c r="L45" i="23"/>
  <c r="H45" i="23"/>
  <c r="D45" i="23"/>
  <c r="BT44" i="23"/>
  <c r="BP44" i="23"/>
  <c r="BL44" i="23"/>
  <c r="BH44" i="23"/>
  <c r="BD44" i="23"/>
  <c r="AZ44" i="23"/>
  <c r="AV44" i="23"/>
  <c r="AR44" i="23"/>
  <c r="AN44" i="23"/>
  <c r="AJ44" i="23"/>
  <c r="AF44" i="23"/>
  <c r="AB44" i="23"/>
  <c r="X44" i="23"/>
  <c r="T44" i="23"/>
  <c r="P44" i="23"/>
  <c r="L44" i="23"/>
  <c r="H44" i="23"/>
  <c r="D44" i="23"/>
  <c r="BT43" i="23"/>
  <c r="BP43" i="23"/>
  <c r="BL43" i="23"/>
  <c r="BH43" i="23"/>
  <c r="BD43" i="23"/>
  <c r="AZ43" i="23"/>
  <c r="AV43" i="23"/>
  <c r="AR43" i="23"/>
  <c r="AN43" i="23"/>
  <c r="AJ43" i="23"/>
  <c r="AF43" i="23"/>
  <c r="AB43" i="23"/>
  <c r="X43" i="23"/>
  <c r="T43" i="23"/>
  <c r="P43" i="23"/>
  <c r="L43" i="23"/>
  <c r="H43" i="23"/>
  <c r="D43" i="23"/>
  <c r="BT42" i="23"/>
  <c r="BP42" i="23"/>
  <c r="BL42" i="23"/>
  <c r="BH42" i="23"/>
  <c r="BD42" i="23"/>
  <c r="AZ42" i="23"/>
  <c r="AV42" i="23"/>
  <c r="AR42" i="23"/>
  <c r="AN42" i="23"/>
  <c r="AJ42" i="23"/>
  <c r="AF42" i="23"/>
  <c r="AB42" i="23"/>
  <c r="X42" i="23"/>
  <c r="T42" i="23"/>
  <c r="P42" i="23"/>
  <c r="L42" i="23"/>
  <c r="H42" i="23"/>
  <c r="D42" i="23"/>
  <c r="BT41" i="23"/>
  <c r="BP41" i="23"/>
  <c r="BL41" i="23"/>
  <c r="BH41" i="23"/>
  <c r="BD41" i="23"/>
  <c r="AZ41" i="23"/>
  <c r="AV41" i="23"/>
  <c r="AR41" i="23"/>
  <c r="AN41" i="23"/>
  <c r="AJ41" i="23"/>
  <c r="AF41" i="23"/>
  <c r="AB41" i="23"/>
  <c r="X41" i="23"/>
  <c r="T41" i="23"/>
  <c r="P41" i="23"/>
  <c r="L41" i="23"/>
  <c r="H41" i="23"/>
  <c r="D41" i="23"/>
  <c r="BT40" i="23"/>
  <c r="BP40" i="23"/>
  <c r="BL40" i="23"/>
  <c r="BH40" i="23"/>
  <c r="BD40" i="23"/>
  <c r="AZ40" i="23"/>
  <c r="AV40" i="23"/>
  <c r="AR40" i="23"/>
  <c r="AN40" i="23"/>
  <c r="AJ40" i="23"/>
  <c r="AF40" i="23"/>
  <c r="AB40" i="23"/>
  <c r="X40" i="23"/>
  <c r="T40" i="23"/>
  <c r="P40" i="23"/>
  <c r="L40" i="23"/>
  <c r="H40" i="23"/>
  <c r="D40" i="23"/>
  <c r="BT39" i="23"/>
  <c r="BP39" i="23"/>
  <c r="BL39" i="23"/>
  <c r="BH39" i="23"/>
  <c r="BD39" i="23"/>
  <c r="AZ39" i="23"/>
  <c r="AV39" i="23"/>
  <c r="AR39" i="23"/>
  <c r="AN39" i="23"/>
  <c r="AJ39" i="23"/>
  <c r="AF39" i="23"/>
  <c r="AB39" i="23"/>
  <c r="X39" i="23"/>
  <c r="T39" i="23"/>
  <c r="P39" i="23"/>
  <c r="L39" i="23"/>
  <c r="H39" i="23"/>
  <c r="D39" i="23"/>
  <c r="BT38" i="23"/>
  <c r="BP38" i="23"/>
  <c r="BL38" i="23"/>
  <c r="BH38" i="23"/>
  <c r="BD38" i="23"/>
  <c r="AZ38" i="23"/>
  <c r="AV38" i="23"/>
  <c r="AR38" i="23"/>
  <c r="AN38" i="23"/>
  <c r="AJ38" i="23"/>
  <c r="AF38" i="23"/>
  <c r="AB38" i="23"/>
  <c r="X38" i="23"/>
  <c r="T38" i="23"/>
  <c r="P38" i="23"/>
  <c r="L38" i="23"/>
  <c r="H38" i="23"/>
  <c r="D38" i="23"/>
  <c r="BT37" i="23"/>
  <c r="BP37" i="23"/>
  <c r="BL37" i="23"/>
  <c r="BH37" i="23"/>
  <c r="BD37" i="23"/>
  <c r="AZ37" i="23"/>
  <c r="AV37" i="23"/>
  <c r="AR37" i="23"/>
  <c r="AN37" i="23"/>
  <c r="AJ37" i="23"/>
  <c r="AF37" i="23"/>
  <c r="AB37" i="23"/>
  <c r="X37" i="23"/>
  <c r="T37" i="23"/>
  <c r="P37" i="23"/>
  <c r="L37" i="23"/>
  <c r="H37" i="23"/>
  <c r="D37" i="23"/>
  <c r="BT36" i="23"/>
  <c r="BP36" i="23"/>
  <c r="BL36" i="23"/>
  <c r="BH36" i="23"/>
  <c r="BD36" i="23"/>
  <c r="AZ36" i="23"/>
  <c r="AV36" i="23"/>
  <c r="AR36" i="23"/>
  <c r="AN36" i="23"/>
  <c r="AJ36" i="23"/>
  <c r="AF36" i="23"/>
  <c r="AB36" i="23"/>
  <c r="X36" i="23"/>
  <c r="T36" i="23"/>
  <c r="P36" i="23"/>
  <c r="L36" i="23"/>
  <c r="H36" i="23"/>
  <c r="D36" i="23"/>
  <c r="BT35" i="23"/>
  <c r="BP35" i="23"/>
  <c r="BL35" i="23"/>
  <c r="BH35" i="23"/>
  <c r="BD35" i="23"/>
  <c r="AZ35" i="23"/>
  <c r="AV35" i="23"/>
  <c r="AR35" i="23"/>
  <c r="AN35" i="23"/>
  <c r="AJ35" i="23"/>
  <c r="AF35" i="23"/>
  <c r="AB35" i="23"/>
  <c r="X35" i="23"/>
  <c r="T35" i="23"/>
  <c r="P35" i="23"/>
  <c r="L35" i="23"/>
  <c r="H35" i="23"/>
  <c r="D35" i="23"/>
  <c r="BT34" i="23"/>
  <c r="BP34" i="23"/>
  <c r="BL34" i="23"/>
  <c r="BH34" i="23"/>
  <c r="BD34" i="23"/>
  <c r="AZ34" i="23"/>
  <c r="AV34" i="23"/>
  <c r="AR34" i="23"/>
  <c r="AN34" i="23"/>
  <c r="AJ34" i="23"/>
  <c r="AF34" i="23"/>
  <c r="AB34" i="23"/>
  <c r="X34" i="23"/>
  <c r="T34" i="23"/>
  <c r="P34" i="23"/>
  <c r="L34" i="23"/>
  <c r="H34" i="23"/>
  <c r="D34" i="23"/>
  <c r="BT33" i="23"/>
  <c r="BP33" i="23"/>
  <c r="BL33" i="23"/>
  <c r="BH33" i="23"/>
  <c r="BD33" i="23"/>
  <c r="AZ33" i="23"/>
  <c r="AV33" i="23"/>
  <c r="AR33" i="23"/>
  <c r="AN33" i="23"/>
  <c r="AJ33" i="23"/>
  <c r="AF33" i="23"/>
  <c r="AB33" i="23"/>
  <c r="X33" i="23"/>
  <c r="T33" i="23"/>
  <c r="P33" i="23"/>
  <c r="L33" i="23"/>
  <c r="H33" i="23"/>
  <c r="D33" i="23"/>
  <c r="BT32" i="23"/>
  <c r="BP32" i="23"/>
  <c r="BL32" i="23"/>
  <c r="BH32" i="23"/>
  <c r="BD32" i="23"/>
  <c r="AZ32" i="23"/>
  <c r="AV32" i="23"/>
  <c r="AR32" i="23"/>
  <c r="AN32" i="23"/>
  <c r="AJ32" i="23"/>
  <c r="AF32" i="23"/>
  <c r="AB32" i="23"/>
  <c r="X32" i="23"/>
  <c r="T32" i="23"/>
  <c r="P32" i="23"/>
  <c r="L32" i="23"/>
  <c r="H32" i="23"/>
  <c r="D32" i="23"/>
  <c r="BT31" i="23"/>
  <c r="BP31" i="23"/>
  <c r="BL31" i="23"/>
  <c r="BH31" i="23"/>
  <c r="BD31" i="23"/>
  <c r="AZ31" i="23"/>
  <c r="AV31" i="23"/>
  <c r="AR31" i="23"/>
  <c r="AN31" i="23"/>
  <c r="AJ31" i="23"/>
  <c r="AF31" i="23"/>
  <c r="AB31" i="23"/>
  <c r="X31" i="23"/>
  <c r="T31" i="23"/>
  <c r="P31" i="23"/>
  <c r="L31" i="23"/>
  <c r="H31" i="23"/>
  <c r="D31" i="23"/>
  <c r="BT30" i="23"/>
  <c r="BP30" i="23"/>
  <c r="BL30" i="23"/>
  <c r="BH30" i="23"/>
  <c r="BD30" i="23"/>
  <c r="AZ30" i="23"/>
  <c r="AV30" i="23"/>
  <c r="AR30" i="23"/>
  <c r="AN30" i="23"/>
  <c r="AJ30" i="23"/>
  <c r="AF30" i="23"/>
  <c r="AB30" i="23"/>
  <c r="X30" i="23"/>
  <c r="T30" i="23"/>
  <c r="P30" i="23"/>
  <c r="L30" i="23"/>
  <c r="H30" i="23"/>
  <c r="D30" i="23"/>
  <c r="BT29" i="23"/>
  <c r="BP29" i="23"/>
  <c r="BL29" i="23"/>
  <c r="BH29" i="23"/>
  <c r="BD29" i="23"/>
  <c r="AZ29" i="23"/>
  <c r="AV29" i="23"/>
  <c r="AR29" i="23"/>
  <c r="AN29" i="23"/>
  <c r="AJ29" i="23"/>
  <c r="AF29" i="23"/>
  <c r="AB29" i="23"/>
  <c r="X29" i="23"/>
  <c r="T29" i="23"/>
  <c r="P29" i="23"/>
  <c r="L29" i="23"/>
  <c r="H29" i="23"/>
  <c r="D29" i="23"/>
  <c r="BT28" i="23"/>
  <c r="BP28" i="23"/>
  <c r="BL28" i="23"/>
  <c r="BH28" i="23"/>
  <c r="BD28" i="23"/>
  <c r="AZ28" i="23"/>
  <c r="AV28" i="23"/>
  <c r="AR28" i="23"/>
  <c r="AN28" i="23"/>
  <c r="AJ28" i="23"/>
  <c r="AF28" i="23"/>
  <c r="AB28" i="23"/>
  <c r="X28" i="23"/>
  <c r="T28" i="23"/>
  <c r="P28" i="23"/>
  <c r="L28" i="23"/>
  <c r="H28" i="23"/>
  <c r="D28" i="23"/>
  <c r="BT27" i="23"/>
  <c r="BP27" i="23"/>
  <c r="BL27" i="23"/>
  <c r="BH27" i="23"/>
  <c r="BD27" i="23"/>
  <c r="AZ27" i="23"/>
  <c r="AV27" i="23"/>
  <c r="AR27" i="23"/>
  <c r="AN27" i="23"/>
  <c r="AJ27" i="23"/>
  <c r="AF27" i="23"/>
  <c r="AB27" i="23"/>
  <c r="X27" i="23"/>
  <c r="T27" i="23"/>
  <c r="P27" i="23"/>
  <c r="L27" i="23"/>
  <c r="H27" i="23"/>
  <c r="D27" i="23"/>
  <c r="BT26" i="23"/>
  <c r="BP26" i="23"/>
  <c r="BL26" i="23"/>
  <c r="BH26" i="23"/>
  <c r="BD26" i="23"/>
  <c r="AZ26" i="23"/>
  <c r="AV26" i="23"/>
  <c r="AR26" i="23"/>
  <c r="AN26" i="23"/>
  <c r="AJ26" i="23"/>
  <c r="AF26" i="23"/>
  <c r="AB26" i="23"/>
  <c r="X26" i="23"/>
  <c r="T26" i="23"/>
  <c r="P26" i="23"/>
  <c r="L26" i="23"/>
  <c r="H26" i="23"/>
  <c r="D26" i="23"/>
  <c r="BT25" i="23"/>
  <c r="BP25" i="23"/>
  <c r="BL25" i="23"/>
  <c r="BH25" i="23"/>
  <c r="BD25" i="23"/>
  <c r="AZ25" i="23"/>
  <c r="AV25" i="23"/>
  <c r="AR25" i="23"/>
  <c r="AN25" i="23"/>
  <c r="AJ25" i="23"/>
  <c r="AF25" i="23"/>
  <c r="AB25" i="23"/>
  <c r="X25" i="23"/>
  <c r="T25" i="23"/>
  <c r="P25" i="23"/>
  <c r="L25" i="23"/>
  <c r="H25" i="23"/>
  <c r="D25" i="23"/>
  <c r="BT24" i="23"/>
  <c r="BP24" i="23"/>
  <c r="BL24" i="23"/>
  <c r="BH24" i="23"/>
  <c r="BD24" i="23"/>
  <c r="AZ24" i="23"/>
  <c r="AV24" i="23"/>
  <c r="AR24" i="23"/>
  <c r="AN24" i="23"/>
  <c r="AJ24" i="23"/>
  <c r="AF24" i="23"/>
  <c r="AB24" i="23"/>
  <c r="X24" i="23"/>
  <c r="T24" i="23"/>
  <c r="P24" i="23"/>
  <c r="L24" i="23"/>
  <c r="H24" i="23"/>
  <c r="D24" i="23"/>
  <c r="BT23" i="23"/>
  <c r="BP23" i="23"/>
  <c r="BL23" i="23"/>
  <c r="BH23" i="23"/>
  <c r="BD23" i="23"/>
  <c r="AZ23" i="23"/>
  <c r="AV23" i="23"/>
  <c r="AR23" i="23"/>
  <c r="AN23" i="23"/>
  <c r="AJ23" i="23"/>
  <c r="AF23" i="23"/>
  <c r="AB23" i="23"/>
  <c r="X23" i="23"/>
  <c r="T23" i="23"/>
  <c r="P23" i="23"/>
  <c r="L23" i="23"/>
  <c r="H23" i="23"/>
  <c r="D23" i="23"/>
  <c r="BT22" i="23"/>
  <c r="BP22" i="23"/>
  <c r="BL22" i="23"/>
  <c r="BH22" i="23"/>
  <c r="BD22" i="23"/>
  <c r="AZ22" i="23"/>
  <c r="AV22" i="23"/>
  <c r="AR22" i="23"/>
  <c r="AN22" i="23"/>
  <c r="AJ22" i="23"/>
  <c r="AF22" i="23"/>
  <c r="AB22" i="23"/>
  <c r="X22" i="23"/>
  <c r="T22" i="23"/>
  <c r="P22" i="23"/>
  <c r="L22" i="23"/>
  <c r="H22" i="23"/>
  <c r="D22" i="23"/>
  <c r="BT21" i="23"/>
  <c r="BP21" i="23"/>
  <c r="BL21" i="23"/>
  <c r="BH21" i="23"/>
  <c r="BD21" i="23"/>
  <c r="AZ21" i="23"/>
  <c r="AV21" i="23"/>
  <c r="AR21" i="23"/>
  <c r="AN21" i="23"/>
  <c r="AJ21" i="23"/>
  <c r="AF21" i="23"/>
  <c r="AB21" i="23"/>
  <c r="X21" i="23"/>
  <c r="T21" i="23"/>
  <c r="P21" i="23"/>
  <c r="L21" i="23"/>
  <c r="H21" i="23"/>
  <c r="D21" i="23"/>
  <c r="BT20" i="23"/>
  <c r="BP20" i="23"/>
  <c r="BL20" i="23"/>
  <c r="BH20" i="23"/>
  <c r="BD20" i="23"/>
  <c r="AZ20" i="23"/>
  <c r="AV20" i="23"/>
  <c r="AR20" i="23"/>
  <c r="AN20" i="23"/>
  <c r="AJ20" i="23"/>
  <c r="AF20" i="23"/>
  <c r="AB20" i="23"/>
  <c r="X20" i="23"/>
  <c r="T20" i="23"/>
  <c r="P20" i="23"/>
  <c r="L20" i="23"/>
  <c r="H20" i="23"/>
  <c r="D20" i="23"/>
  <c r="BT19" i="23"/>
  <c r="BP19" i="23"/>
  <c r="BL19" i="23"/>
  <c r="BH19" i="23"/>
  <c r="BD19" i="23"/>
  <c r="AZ19" i="23"/>
  <c r="AV19" i="23"/>
  <c r="AR19" i="23"/>
  <c r="AN19" i="23"/>
  <c r="AJ19" i="23"/>
  <c r="AF19" i="23"/>
  <c r="AB19" i="23"/>
  <c r="X19" i="23"/>
  <c r="T19" i="23"/>
  <c r="P19" i="23"/>
  <c r="L19" i="23"/>
  <c r="H19" i="23"/>
  <c r="D19" i="23"/>
  <c r="BT18" i="23"/>
  <c r="BP18" i="23"/>
  <c r="BL18" i="23"/>
  <c r="BH18" i="23"/>
  <c r="BD18" i="23"/>
  <c r="AZ18" i="23"/>
  <c r="AV18" i="23"/>
  <c r="AR18" i="23"/>
  <c r="AN18" i="23"/>
  <c r="AJ18" i="23"/>
  <c r="AF18" i="23"/>
  <c r="AB18" i="23"/>
  <c r="X18" i="23"/>
  <c r="T18" i="23"/>
  <c r="P18" i="23"/>
  <c r="L18" i="23"/>
  <c r="H18" i="23"/>
  <c r="D18" i="23"/>
  <c r="BT17" i="23"/>
  <c r="BP17" i="23"/>
  <c r="BL17" i="23"/>
  <c r="BH17" i="23"/>
  <c r="BD17" i="23"/>
  <c r="AZ17" i="23"/>
  <c r="AV17" i="23"/>
  <c r="AR17" i="23"/>
  <c r="AN17" i="23"/>
  <c r="AJ17" i="23"/>
  <c r="AF17" i="23"/>
  <c r="AB17" i="23"/>
  <c r="X17" i="23"/>
  <c r="T17" i="23"/>
  <c r="P17" i="23"/>
  <c r="L17" i="23"/>
  <c r="H17" i="23"/>
  <c r="D17" i="23"/>
  <c r="BT16" i="23"/>
  <c r="BP16" i="23"/>
  <c r="BL16" i="23"/>
  <c r="BH16" i="23"/>
  <c r="BD16" i="23"/>
  <c r="AZ16" i="23"/>
  <c r="AV16" i="23"/>
  <c r="AR16" i="23"/>
  <c r="AN16" i="23"/>
  <c r="AJ16" i="23"/>
  <c r="AF16" i="23"/>
  <c r="AB16" i="23"/>
  <c r="X16" i="23"/>
  <c r="T16" i="23"/>
  <c r="P16" i="23"/>
  <c r="L16" i="23"/>
  <c r="H16" i="23"/>
  <c r="D16" i="23"/>
  <c r="BT15" i="23"/>
  <c r="BP15" i="23"/>
  <c r="BL15" i="23"/>
  <c r="BH15" i="23"/>
  <c r="BD15" i="23"/>
  <c r="AZ15" i="23"/>
  <c r="AV15" i="23"/>
  <c r="AR15" i="23"/>
  <c r="AN15" i="23"/>
  <c r="AJ15" i="23"/>
  <c r="AF15" i="23"/>
  <c r="AB15" i="23"/>
  <c r="X15" i="23"/>
  <c r="T15" i="23"/>
  <c r="P15" i="23"/>
  <c r="L15" i="23"/>
  <c r="H15" i="23"/>
  <c r="D15" i="23"/>
  <c r="BT14" i="23"/>
  <c r="BP14" i="23"/>
  <c r="BL14" i="23"/>
  <c r="BH14" i="23"/>
  <c r="BD14" i="23"/>
  <c r="AZ14" i="23"/>
  <c r="AV14" i="23"/>
  <c r="AR14" i="23"/>
  <c r="AN14" i="23"/>
  <c r="AJ14" i="23"/>
  <c r="AF14" i="23"/>
  <c r="AB14" i="23"/>
  <c r="X14" i="23"/>
  <c r="T14" i="23"/>
  <c r="P14" i="23"/>
  <c r="L14" i="23"/>
  <c r="H14" i="23"/>
  <c r="D14" i="23"/>
  <c r="BT13" i="23"/>
  <c r="BP13" i="23"/>
  <c r="BL13" i="23"/>
  <c r="BH13" i="23"/>
  <c r="BD13" i="23"/>
  <c r="AZ13" i="23"/>
  <c r="AV13" i="23"/>
  <c r="AR13" i="23"/>
  <c r="AN13" i="23"/>
  <c r="AJ13" i="23"/>
  <c r="AF13" i="23"/>
  <c r="AB13" i="23"/>
  <c r="X13" i="23"/>
  <c r="T13" i="23"/>
  <c r="P13" i="23"/>
  <c r="L13" i="23"/>
  <c r="H13" i="23"/>
  <c r="D13" i="23"/>
  <c r="BT12" i="23"/>
  <c r="BP12" i="23"/>
  <c r="BL12" i="23"/>
  <c r="BH12" i="23"/>
  <c r="BD12" i="23"/>
  <c r="AZ12" i="23"/>
  <c r="AV12" i="23"/>
  <c r="AR12" i="23"/>
  <c r="AN12" i="23"/>
  <c r="AJ12" i="23"/>
  <c r="AF12" i="23"/>
  <c r="AB12" i="23"/>
  <c r="X12" i="23"/>
  <c r="T12" i="23"/>
  <c r="P12" i="23"/>
  <c r="L12" i="23"/>
  <c r="H12" i="23"/>
  <c r="D12" i="23"/>
  <c r="BT11" i="23"/>
  <c r="BP11" i="23"/>
  <c r="BL11" i="23"/>
  <c r="BH11" i="23"/>
  <c r="BD11" i="23"/>
  <c r="AZ11" i="23"/>
  <c r="AV11" i="23"/>
  <c r="AR11" i="23"/>
  <c r="AN11" i="23"/>
  <c r="AJ11" i="23"/>
  <c r="AF11" i="23"/>
  <c r="AB11" i="23"/>
  <c r="X11" i="23"/>
  <c r="T11" i="23"/>
  <c r="P11" i="23"/>
  <c r="L11" i="23"/>
  <c r="H11" i="23"/>
  <c r="D11" i="23"/>
  <c r="BT10" i="23"/>
  <c r="BP10" i="23"/>
  <c r="BL10" i="23"/>
  <c r="BH10" i="23"/>
  <c r="BD10" i="23"/>
  <c r="AZ10" i="23"/>
  <c r="AV10" i="23"/>
  <c r="AR10" i="23"/>
  <c r="AN10" i="23"/>
  <c r="AJ10" i="23"/>
  <c r="AF10" i="23"/>
  <c r="AB10" i="23"/>
  <c r="X10" i="23"/>
  <c r="T10" i="23"/>
  <c r="P10" i="23"/>
  <c r="L10" i="23"/>
  <c r="H10" i="23"/>
  <c r="D10" i="23"/>
  <c r="BT9" i="23"/>
  <c r="BP9" i="23"/>
  <c r="BL9" i="23"/>
  <c r="BH9" i="23"/>
  <c r="BD9" i="23"/>
  <c r="AZ9" i="23"/>
  <c r="AV9" i="23"/>
  <c r="AR9" i="23"/>
  <c r="AN9" i="23"/>
  <c r="AJ9" i="23"/>
  <c r="AF9" i="23"/>
  <c r="AB9" i="23"/>
  <c r="X9" i="23"/>
  <c r="T9" i="23"/>
  <c r="P9" i="23"/>
  <c r="L9" i="23"/>
  <c r="H9" i="23"/>
  <c r="D9" i="23"/>
  <c r="BT8" i="23"/>
  <c r="BP8" i="23"/>
  <c r="BL8" i="23"/>
  <c r="BH8" i="23"/>
  <c r="BD8" i="23"/>
  <c r="AZ8" i="23"/>
  <c r="AV8" i="23"/>
  <c r="AR8" i="23"/>
  <c r="AN8" i="23"/>
  <c r="AJ8" i="23"/>
  <c r="AF8" i="23"/>
  <c r="AB8" i="23"/>
  <c r="X8" i="23"/>
  <c r="T8" i="23"/>
  <c r="P8" i="23"/>
  <c r="L8" i="23"/>
  <c r="H8" i="23"/>
  <c r="D8" i="23"/>
  <c r="BT7" i="23"/>
  <c r="BP7" i="23"/>
  <c r="BL7" i="23"/>
  <c r="BH7" i="23"/>
  <c r="BD7" i="23"/>
  <c r="AZ7" i="23"/>
  <c r="AV7" i="23"/>
  <c r="AR7" i="23"/>
  <c r="AN7" i="23"/>
  <c r="AJ7" i="23"/>
  <c r="AF7" i="23"/>
  <c r="AB7" i="23"/>
  <c r="X7" i="23"/>
  <c r="T7" i="23"/>
  <c r="P7" i="23"/>
  <c r="L7" i="23"/>
  <c r="H7" i="23"/>
  <c r="D7" i="23"/>
  <c r="BT6" i="23"/>
  <c r="BP6" i="23"/>
  <c r="BL6" i="23"/>
  <c r="BH6" i="23"/>
  <c r="BD6" i="23"/>
  <c r="AZ6" i="23"/>
  <c r="AV6" i="23"/>
  <c r="AR6" i="23"/>
  <c r="AN6" i="23"/>
  <c r="AJ6" i="23"/>
  <c r="AF6" i="23"/>
  <c r="AB6" i="23"/>
  <c r="X6" i="23"/>
  <c r="T6" i="23"/>
  <c r="P6" i="23"/>
  <c r="L6" i="23"/>
  <c r="H6" i="23"/>
  <c r="D6" i="23"/>
  <c r="BT5" i="23"/>
  <c r="BP5" i="23"/>
  <c r="BL5" i="23"/>
  <c r="BH5" i="23"/>
  <c r="BD5" i="23"/>
  <c r="AZ5" i="23"/>
  <c r="AV5" i="23"/>
  <c r="AR5" i="23"/>
  <c r="AN5" i="23"/>
  <c r="AJ5" i="23"/>
  <c r="AF5" i="23"/>
  <c r="AB5" i="23"/>
  <c r="X5" i="23"/>
  <c r="T5" i="23"/>
  <c r="P5" i="23"/>
  <c r="L5" i="23"/>
  <c r="H5" i="23"/>
  <c r="D5" i="23"/>
  <c r="BT4" i="23"/>
  <c r="BP4" i="23"/>
  <c r="BL4" i="23"/>
  <c r="BH4" i="23"/>
  <c r="BD4" i="23"/>
  <c r="AZ4" i="23"/>
  <c r="AV4" i="23"/>
  <c r="AR4" i="23"/>
  <c r="AN4" i="23"/>
  <c r="AJ4" i="23"/>
  <c r="AF4" i="23"/>
  <c r="AB4" i="23"/>
  <c r="X4" i="23"/>
  <c r="T4" i="23"/>
  <c r="P4" i="23"/>
  <c r="L4" i="23"/>
  <c r="H4" i="23"/>
  <c r="D4" i="23"/>
  <c r="BT3" i="23"/>
  <c r="BP3" i="23"/>
  <c r="BL3" i="23"/>
  <c r="BH3" i="23"/>
  <c r="BD3" i="23"/>
  <c r="AZ3" i="23"/>
  <c r="AV3" i="23"/>
  <c r="AR3" i="23"/>
  <c r="AN3" i="23"/>
  <c r="AJ3" i="23"/>
  <c r="AF3" i="23"/>
  <c r="AB3" i="23"/>
  <c r="X3" i="23"/>
  <c r="T3" i="23"/>
  <c r="P3" i="23"/>
  <c r="L3" i="23"/>
  <c r="H3" i="23"/>
  <c r="D3" i="23"/>
  <c r="BT2" i="23"/>
  <c r="BP2" i="23"/>
  <c r="BL2" i="23"/>
  <c r="BH2" i="23"/>
  <c r="BD2" i="23"/>
  <c r="AZ2" i="23"/>
  <c r="AV2" i="23"/>
  <c r="AR2" i="23"/>
  <c r="AN2" i="23"/>
  <c r="AJ2" i="23"/>
  <c r="AF2" i="23"/>
  <c r="AB2" i="23"/>
  <c r="X2" i="23"/>
  <c r="T2" i="23"/>
  <c r="P2" i="23"/>
  <c r="L2" i="23"/>
  <c r="H2" i="23"/>
  <c r="D2" i="23"/>
  <c r="EK196" i="26"/>
  <c r="DE192" i="26"/>
  <c r="DI187" i="26"/>
  <c r="GG191" i="26"/>
  <c r="E198" i="26"/>
  <c r="AW190" i="26"/>
  <c r="HI193" i="26"/>
  <c r="CO185" i="26"/>
  <c r="DY193" i="26"/>
  <c r="ES185" i="26"/>
  <c r="EK189" i="26"/>
  <c r="FI191" i="26"/>
  <c r="GW179" i="26"/>
  <c r="Y181" i="26"/>
  <c r="DI174" i="26"/>
  <c r="ES183" i="26"/>
  <c r="E197" i="26"/>
  <c r="DE188" i="26"/>
  <c r="CK196" i="26"/>
  <c r="GG187" i="26"/>
  <c r="GS192" i="26"/>
  <c r="BY183" i="26"/>
  <c r="DM198" i="26"/>
  <c r="E189" i="26"/>
  <c r="CO197" i="26"/>
  <c r="HI194" i="26"/>
  <c r="CO186" i="26"/>
  <c r="BY186" i="26"/>
  <c r="FE175" i="26"/>
  <c r="FI183" i="26"/>
  <c r="DU177" i="26"/>
  <c r="BA191" i="26"/>
  <c r="AW196" i="26"/>
  <c r="BA188" i="26"/>
  <c r="DY195" i="26"/>
  <c r="EC187" i="26"/>
  <c r="HQ191" i="26"/>
  <c r="HU183" i="26"/>
  <c r="GW196" i="26"/>
  <c r="GO197" i="26"/>
  <c r="CK188" i="26"/>
  <c r="AG194" i="26"/>
  <c r="AK186" i="26"/>
  <c r="AO178" i="26"/>
  <c r="BM164" i="26"/>
  <c r="FM171" i="26"/>
  <c r="EC191" i="26"/>
  <c r="CW196" i="26"/>
  <c r="HI186" i="26"/>
  <c r="FY195" i="26"/>
  <c r="BU186" i="26"/>
  <c r="HU191" i="26"/>
  <c r="FM180" i="26"/>
  <c r="DY196" i="26"/>
  <c r="FM196" i="26"/>
  <c r="AS188" i="26"/>
  <c r="CG194" i="26"/>
  <c r="GC184" i="26"/>
  <c r="HQ187" i="26"/>
  <c r="EK173" i="26"/>
  <c r="EW179" i="26"/>
  <c r="GK166" i="26"/>
  <c r="CG195" i="26"/>
  <c r="GO189" i="26"/>
  <c r="BU189" i="26"/>
  <c r="HQ198" i="26"/>
  <c r="BA181" i="26"/>
  <c r="DI195" i="26"/>
  <c r="DM187" i="26"/>
  <c r="AS191" i="26"/>
  <c r="EG191" i="26"/>
  <c r="EW183" i="26"/>
  <c r="DY197" i="26"/>
  <c r="EO190" i="26"/>
  <c r="FE180" i="26"/>
  <c r="AG168" i="26"/>
  <c r="BE175" i="26"/>
  <c r="BU199" i="26"/>
  <c r="I185" i="26"/>
  <c r="EW198" i="26"/>
  <c r="FQ183" i="26"/>
  <c r="AO195" i="26"/>
  <c r="EK186" i="26"/>
  <c r="U192" i="26"/>
  <c r="FM182" i="26"/>
  <c r="GG189" i="26"/>
  <c r="BE197" i="26"/>
  <c r="FA188" i="26"/>
  <c r="GW194" i="26"/>
  <c r="HQ177" i="26"/>
  <c r="CC190" i="26"/>
  <c r="AG171" i="26"/>
  <c r="HQ197" i="26"/>
  <c r="HA193" i="26"/>
  <c r="HE185" i="26"/>
  <c r="AW193" i="26"/>
  <c r="BQ185" i="26"/>
  <c r="FA198" i="26"/>
  <c r="AK181" i="26"/>
  <c r="DU194" i="26"/>
  <c r="EC195" i="26"/>
  <c r="Y186" i="26"/>
  <c r="FU191" i="26"/>
  <c r="FY183" i="26"/>
  <c r="GS175" i="26"/>
  <c r="EK170" i="26"/>
  <c r="I179" i="26"/>
  <c r="Y193" i="26"/>
  <c r="FI198" i="26"/>
  <c r="BE189" i="26"/>
  <c r="U198" i="26"/>
  <c r="EG188" i="26"/>
  <c r="EC194" i="26"/>
  <c r="E185" i="26"/>
  <c r="GK198" i="26"/>
  <c r="E199" i="26"/>
  <c r="AC184" i="26"/>
  <c r="ES196" i="26"/>
  <c r="AO187" i="26"/>
  <c r="DQ190" i="26"/>
  <c r="EG197" i="26"/>
  <c r="I189" i="26"/>
  <c r="HI196" i="26"/>
  <c r="CO188" i="26"/>
  <c r="DA193" i="26"/>
  <c r="GG184" i="26"/>
  <c r="U199" i="26"/>
  <c r="DY190" i="26"/>
  <c r="HM197" i="26"/>
  <c r="DQ195" i="26"/>
  <c r="HM186" i="26"/>
  <c r="EK188" i="26"/>
  <c r="BM176" i="26"/>
  <c r="HE184" i="26"/>
  <c r="AC178" i="26"/>
  <c r="DQ196" i="26"/>
  <c r="DA192" i="26"/>
  <c r="EW190" i="26"/>
  <c r="GC191" i="26"/>
  <c r="Y184" i="26"/>
  <c r="HU197" i="26"/>
  <c r="DQ188" i="26"/>
  <c r="GO193" i="26"/>
  <c r="AO184" i="26"/>
  <c r="FQ192" i="26"/>
  <c r="FI190" i="26"/>
  <c r="CK181" i="26"/>
  <c r="BQ188" i="26"/>
  <c r="FA181" i="26"/>
  <c r="AW187" i="26"/>
  <c r="HM172" i="26"/>
  <c r="FE195" i="26"/>
  <c r="DY191" i="26"/>
  <c r="EC183" i="26"/>
  <c r="BI190" i="26"/>
  <c r="HE182" i="26"/>
  <c r="CO196" i="26"/>
  <c r="HA182" i="26"/>
  <c r="BI192" i="26"/>
  <c r="BA193" i="26"/>
  <c r="GC182" i="26"/>
  <c r="DE198" i="26"/>
  <c r="ES180" i="26"/>
  <c r="EG173" i="26"/>
  <c r="BI160" i="26"/>
  <c r="GO177" i="26"/>
  <c r="HE195" i="26"/>
  <c r="U191" i="26"/>
  <c r="CS191" i="26"/>
  <c r="FI189" i="26"/>
  <c r="DM184" i="26"/>
  <c r="Q196" i="26"/>
  <c r="U188" i="26"/>
  <c r="HA191" i="26"/>
  <c r="AO192" i="26"/>
  <c r="DQ189" i="26"/>
  <c r="AG198" i="26"/>
  <c r="EC179" i="26"/>
  <c r="FU181" i="26"/>
  <c r="FE168" i="26"/>
  <c r="GC175" i="26"/>
  <c r="CC170" i="26"/>
  <c r="AG199" i="26"/>
  <c r="Q195" i="26"/>
  <c r="U187" i="26"/>
  <c r="CS194" i="26"/>
  <c r="CW186" i="26"/>
  <c r="AC190" i="26"/>
  <c r="GO182" i="26"/>
  <c r="FQ195" i="26"/>
  <c r="FI196" i="26"/>
  <c r="BE187" i="26"/>
  <c r="HA192" i="26"/>
  <c r="HU184" i="26"/>
  <c r="E177" i="26"/>
  <c r="HQ161" i="26"/>
  <c r="GC198" i="26"/>
  <c r="FM194" i="26"/>
  <c r="AS186" i="26"/>
  <c r="Y194" i="26"/>
  <c r="DU185" i="26"/>
  <c r="AK191" i="26"/>
  <c r="FM181" i="26"/>
  <c r="BA196" i="26"/>
  <c r="FM186" i="26"/>
  <c r="I195" i="26"/>
  <c r="EW192" i="26"/>
  <c r="AC183" i="26"/>
  <c r="HI185" i="26"/>
  <c r="CC173" i="26"/>
  <c r="BM182" i="26"/>
  <c r="BI175" i="26"/>
  <c r="CC193" i="26"/>
  <c r="BI198" i="26"/>
  <c r="BA180" i="26"/>
  <c r="EK197" i="26"/>
  <c r="GO178" i="26"/>
  <c r="I194" i="26"/>
  <c r="Q189" i="26"/>
  <c r="BU190" i="26"/>
  <c r="CC199" i="26"/>
  <c r="GO181" i="26"/>
  <c r="AS196" i="26"/>
  <c r="DI182" i="26"/>
  <c r="BE171" i="26"/>
  <c r="CW195" i="26"/>
  <c r="FU171" i="26"/>
  <c r="BA198" i="26"/>
  <c r="U194" i="26"/>
  <c r="EG184" i="26"/>
  <c r="CW193" i="26"/>
  <c r="BE183" i="26"/>
  <c r="CC198" i="26"/>
  <c r="U180" i="26"/>
  <c r="BM194" i="26"/>
  <c r="DA194" i="26"/>
  <c r="GW185" i="26"/>
  <c r="DM191" i="26"/>
  <c r="Y197" i="26"/>
  <c r="E193" i="26"/>
  <c r="CO184" i="26"/>
  <c r="CK192" i="26"/>
  <c r="CK190" i="26"/>
  <c r="EC198" i="26"/>
  <c r="Y189" i="26"/>
  <c r="DM194" i="26"/>
  <c r="HI184" i="26"/>
  <c r="BY193" i="26"/>
  <c r="FY191" i="26"/>
  <c r="DA182" i="26"/>
  <c r="AW191" i="26"/>
  <c r="BM171" i="26"/>
  <c r="HA187" i="26"/>
  <c r="DU173" i="26"/>
  <c r="HI191" i="26"/>
  <c r="EC197" i="26"/>
  <c r="Y188" i="26"/>
  <c r="HE196" i="26"/>
  <c r="DA187" i="26"/>
  <c r="CG193" i="26"/>
  <c r="Y183" i="26"/>
  <c r="FE197" i="26"/>
  <c r="GS197" i="26"/>
  <c r="EO189" i="26"/>
  <c r="DM195" i="26"/>
  <c r="E186" i="26"/>
  <c r="AG180" i="26"/>
  <c r="FQ174" i="26"/>
  <c r="DY180" i="26"/>
  <c r="Q168" i="26"/>
  <c r="DU190" i="26"/>
  <c r="HM195" i="26"/>
  <c r="HQ181" i="26"/>
  <c r="BI195" i="26"/>
  <c r="EO180" i="26"/>
  <c r="FQ191" i="26"/>
  <c r="CK197" i="26"/>
  <c r="GG188" i="26"/>
  <c r="Q197" i="26"/>
  <c r="U189" i="26"/>
  <c r="GG193" i="26"/>
  <c r="GK188" i="26"/>
  <c r="BA176" i="26"/>
  <c r="BY194" i="26"/>
  <c r="HA177" i="26"/>
  <c r="HU189" i="26"/>
  <c r="EO195" i="26"/>
  <c r="ES187" i="26"/>
  <c r="HQ194" i="26"/>
  <c r="HU186" i="26"/>
  <c r="BY195" i="26"/>
  <c r="CW183" i="26"/>
  <c r="BY196" i="26"/>
  <c r="BQ197" i="26"/>
  <c r="GC187" i="26"/>
  <c r="DI193" i="26"/>
  <c r="EC185" i="26"/>
  <c r="EG177" i="26"/>
  <c r="AG163" i="26"/>
  <c r="AO171" i="26"/>
  <c r="BU194" i="26"/>
  <c r="DY194" i="26"/>
  <c r="BI189" i="26"/>
  <c r="CW182" i="26"/>
  <c r="FQ198" i="26"/>
  <c r="BQ181" i="26"/>
  <c r="AS195" i="26"/>
  <c r="DI180" i="26"/>
  <c r="I191" i="26"/>
  <c r="ES191" i="26"/>
  <c r="DA180" i="26"/>
  <c r="BY197" i="26"/>
  <c r="BE190" i="26"/>
  <c r="CK172" i="26"/>
  <c r="GS194" i="26"/>
  <c r="BE194" i="26"/>
  <c r="CG190" i="26"/>
  <c r="HI180" i="26"/>
  <c r="BA199" i="26"/>
  <c r="AG191" i="26"/>
  <c r="FI195" i="26"/>
  <c r="BE186" i="26"/>
  <c r="ES190" i="26"/>
  <c r="FM190" i="26"/>
  <c r="FQ189" i="26"/>
  <c r="FY197" i="26"/>
  <c r="BU188" i="26"/>
  <c r="FI182" i="26"/>
  <c r="I177" i="26"/>
  <c r="DI184" i="26"/>
  <c r="EC172" i="26"/>
  <c r="FQ197" i="26"/>
  <c r="EK193" i="26"/>
  <c r="EO188" i="26"/>
  <c r="HM192" i="26"/>
  <c r="AO199" i="26"/>
  <c r="BI184" i="26"/>
  <c r="Y195" i="26"/>
  <c r="DU186" i="26"/>
  <c r="FU194" i="26"/>
  <c r="FY186" i="26"/>
  <c r="DU191" i="26"/>
  <c r="DY186" i="26"/>
  <c r="CG177" i="26"/>
  <c r="BI186" i="26"/>
  <c r="EO175" i="26"/>
  <c r="EC193" i="26"/>
  <c r="HA197" i="26"/>
  <c r="BA179" i="26"/>
  <c r="BM197" i="26"/>
  <c r="DI189" i="26"/>
  <c r="FE193" i="26"/>
  <c r="FY185" i="26"/>
  <c r="EK198" i="26"/>
  <c r="FY189" i="26"/>
  <c r="CK180" i="26"/>
  <c r="GK195" i="26"/>
  <c r="GO187" i="26"/>
  <c r="EG170" i="26"/>
  <c r="CC166" i="26"/>
  <c r="DQ173" i="26"/>
  <c r="AC160" i="26"/>
  <c r="BM186" i="26"/>
  <c r="BY172" i="26"/>
  <c r="AO170" i="26"/>
  <c r="DQ192" i="26"/>
  <c r="AK198" i="26"/>
  <c r="EW188" i="26"/>
  <c r="DM197" i="26"/>
  <c r="E188" i="26"/>
  <c r="HE193" i="26"/>
  <c r="DA184" i="26"/>
  <c r="BM198" i="26"/>
  <c r="DA198" i="26"/>
  <c r="DU183" i="26"/>
  <c r="U196" i="26"/>
  <c r="EG186" i="26"/>
  <c r="EO182" i="26"/>
  <c r="BY175" i="26"/>
  <c r="EO181" i="26"/>
  <c r="EO168" i="26"/>
  <c r="U197" i="26"/>
  <c r="HE192" i="26"/>
  <c r="BE182" i="26"/>
  <c r="AK192" i="26"/>
  <c r="GS180" i="26"/>
  <c r="AW197" i="26"/>
  <c r="BA189" i="26"/>
  <c r="Q193" i="26"/>
  <c r="BU193" i="26"/>
  <c r="FA184" i="26"/>
  <c r="BM199" i="26"/>
  <c r="FI181" i="26"/>
  <c r="HQ183" i="26"/>
  <c r="AC170" i="26"/>
  <c r="HI176" i="26"/>
  <c r="GK161" i="26"/>
  <c r="DE195" i="26"/>
  <c r="BY191" i="26"/>
  <c r="CC186" i="26"/>
  <c r="AS190" i="26"/>
  <c r="GS196" i="26"/>
  <c r="BY188" i="26"/>
  <c r="GC192" i="26"/>
  <c r="BI183" i="26"/>
  <c r="CS192" i="26"/>
  <c r="HI198" i="26"/>
  <c r="I184" i="26"/>
  <c r="AK190" i="26"/>
  <c r="FU170" i="26"/>
  <c r="GS185" i="26"/>
  <c r="BM173" i="26"/>
  <c r="AG195" i="26"/>
  <c r="CO190" i="26"/>
  <c r="HU182" i="26"/>
  <c r="BY199" i="26"/>
  <c r="CG182" i="26"/>
  <c r="GG195" i="26"/>
  <c r="FE181" i="26"/>
  <c r="FA191" i="26"/>
  <c r="ES192" i="26"/>
  <c r="EW181" i="26"/>
  <c r="GW197" i="26"/>
  <c r="CW179" i="26"/>
  <c r="HI172" i="26"/>
  <c r="BQ175" i="26"/>
  <c r="BQ177" i="26"/>
  <c r="HM183" i="26"/>
  <c r="GW198" i="26"/>
  <c r="FQ194" i="26"/>
  <c r="DY179" i="26"/>
  <c r="AC194" i="26"/>
  <c r="AG189" i="26"/>
  <c r="I190" i="26"/>
  <c r="BE196" i="26"/>
  <c r="FA187" i="26"/>
  <c r="HA195" i="26"/>
  <c r="HE187" i="26"/>
  <c r="FA192" i="26"/>
  <c r="FE187" i="26"/>
  <c r="DM178" i="26"/>
  <c r="BM189" i="26"/>
  <c r="CW189" i="26"/>
  <c r="BQ195" i="26"/>
  <c r="GC185" i="26"/>
  <c r="ES194" i="26"/>
  <c r="Y185" i="26"/>
  <c r="DM189" i="26"/>
  <c r="AK182" i="26"/>
  <c r="CS195" i="26"/>
  <c r="EG195" i="26"/>
  <c r="I187" i="26"/>
  <c r="AK193" i="26"/>
  <c r="EW182" i="26"/>
  <c r="DI186" i="26"/>
  <c r="DE172" i="26"/>
  <c r="DU181" i="26"/>
  <c r="FE165" i="26"/>
  <c r="FM198" i="26"/>
  <c r="GG183" i="26"/>
  <c r="Y198" i="26"/>
  <c r="DI190" i="26"/>
  <c r="EG194" i="26"/>
  <c r="I186" i="26"/>
  <c r="HU190" i="26"/>
  <c r="EG181" i="26"/>
  <c r="AC199" i="26"/>
  <c r="EW196" i="26"/>
  <c r="AC188" i="26"/>
  <c r="I192" i="26"/>
  <c r="CS177" i="26"/>
  <c r="HU187" i="26"/>
  <c r="AC181" i="26"/>
  <c r="CS197" i="26"/>
  <c r="BM193" i="26"/>
  <c r="CG185" i="26"/>
  <c r="EO192" i="26"/>
  <c r="FI184" i="26"/>
  <c r="AC198" i="26"/>
  <c r="GO179" i="26"/>
  <c r="HM193" i="26"/>
  <c r="HU194" i="26"/>
  <c r="DQ185" i="26"/>
  <c r="GG190" i="26"/>
  <c r="ES197" i="26"/>
  <c r="DM193" i="26"/>
  <c r="DA183" i="26"/>
  <c r="GO192" i="26"/>
  <c r="Y182" i="26"/>
  <c r="FU197" i="26"/>
  <c r="HE178" i="26"/>
  <c r="EO193" i="26"/>
  <c r="GS193" i="26"/>
  <c r="BY185" i="26"/>
  <c r="BQ190" i="26"/>
  <c r="AO190" i="26"/>
  <c r="DY184" i="26"/>
  <c r="AK173" i="26"/>
  <c r="DQ177" i="26"/>
  <c r="HQ162" i="26"/>
  <c r="CG192" i="26"/>
  <c r="FU196" i="26"/>
  <c r="FY188" i="26"/>
  <c r="AG196" i="26"/>
  <c r="AK188" i="26"/>
  <c r="DY192" i="26"/>
  <c r="ES184" i="26"/>
  <c r="DE197" i="26"/>
  <c r="CW198" i="26"/>
  <c r="HI188" i="26"/>
  <c r="FE194" i="26"/>
  <c r="FI186" i="26"/>
  <c r="FM178" i="26"/>
  <c r="AW165" i="26"/>
  <c r="BU172" i="26"/>
  <c r="FY170" i="26"/>
  <c r="DA196" i="26"/>
  <c r="GW187" i="26"/>
  <c r="GC195" i="26"/>
  <c r="BI187" i="26"/>
  <c r="BU192" i="26"/>
  <c r="Y190" i="26"/>
  <c r="HE197" i="26"/>
  <c r="DA188" i="26"/>
  <c r="GG196" i="26"/>
  <c r="CK194" i="26"/>
  <c r="GG185" i="26"/>
  <c r="BE191" i="26"/>
  <c r="AG175" i="26"/>
  <c r="EC182" i="26"/>
  <c r="HM176" i="26"/>
  <c r="CO189" i="26"/>
  <c r="CO195" i="26"/>
  <c r="FU180" i="26"/>
  <c r="FA194" i="26"/>
  <c r="BM191" i="26"/>
  <c r="AC191" i="26"/>
  <c r="GC196" i="26"/>
  <c r="BI188" i="26"/>
  <c r="DI196" i="26"/>
  <c r="DM188" i="26"/>
  <c r="BI193" i="26"/>
  <c r="BM188" i="26"/>
  <c r="BI180" i="26"/>
  <c r="HM191" i="26"/>
  <c r="CC177" i="26"/>
  <c r="HE180" i="26"/>
  <c r="BI194" i="26"/>
  <c r="AO191" i="26"/>
  <c r="BE199" i="26"/>
  <c r="BY184" i="26"/>
  <c r="FM195" i="26"/>
  <c r="AS187" i="26"/>
  <c r="EW191" i="26"/>
  <c r="GC183" i="26"/>
  <c r="HM190" i="26"/>
  <c r="GC197" i="26"/>
  <c r="CC189" i="26"/>
  <c r="DU189" i="26"/>
  <c r="DY178" i="26"/>
  <c r="CW181" i="26"/>
  <c r="FY194" i="26"/>
  <c r="Q199" i="26"/>
  <c r="CG181" i="26"/>
  <c r="CS198" i="26"/>
  <c r="AK180" i="26"/>
  <c r="HA194" i="26"/>
  <c r="HE186" i="26"/>
  <c r="HM189" i="26"/>
  <c r="HE191" i="26"/>
  <c r="EG182" i="26"/>
  <c r="HQ196" i="26"/>
  <c r="HU188" i="26"/>
  <c r="EO179" i="26"/>
  <c r="DY167" i="26"/>
  <c r="EW174" i="26"/>
  <c r="BE198" i="26"/>
  <c r="AO194" i="26"/>
  <c r="EK185" i="26"/>
  <c r="DQ193" i="26"/>
  <c r="GW184" i="26"/>
  <c r="U190" i="26"/>
  <c r="EW180" i="26"/>
  <c r="ES195" i="26"/>
  <c r="AO186" i="26"/>
  <c r="DE194" i="26"/>
  <c r="Y192" i="26"/>
  <c r="CK185" i="26"/>
  <c r="DQ182" i="26"/>
  <c r="FU172" i="26"/>
  <c r="GK179" i="26"/>
  <c r="FA174" i="26"/>
  <c r="FU192" i="26"/>
  <c r="FA197" i="26"/>
  <c r="HU178" i="26"/>
  <c r="I197" i="26"/>
  <c r="BQ189" i="26"/>
  <c r="DE193" i="26"/>
  <c r="Y199" i="26"/>
  <c r="AS184" i="26"/>
  <c r="FU198" i="26"/>
  <c r="GO180" i="26"/>
  <c r="EK195" i="26"/>
  <c r="AW181" i="26"/>
  <c r="HU192" i="26"/>
  <c r="CC197" i="26"/>
  <c r="FU189" i="26"/>
  <c r="FE196" i="26"/>
  <c r="FI188" i="26"/>
  <c r="AG193" i="26"/>
  <c r="BA185" i="26"/>
  <c r="I198" i="26"/>
  <c r="HU198" i="26"/>
  <c r="BM190" i="26"/>
  <c r="BM195" i="26"/>
  <c r="BQ187" i="26"/>
  <c r="AC182" i="26"/>
  <c r="FU165" i="26"/>
  <c r="GS172" i="26"/>
  <c r="FI174" i="26"/>
  <c r="BM196" i="26"/>
  <c r="AG192" i="26"/>
  <c r="AK184" i="26"/>
  <c r="DI191" i="26"/>
  <c r="DM183" i="26"/>
  <c r="HM196" i="26"/>
  <c r="GK184" i="26"/>
  <c r="GG192" i="26"/>
  <c r="FY193" i="26"/>
  <c r="E184" i="26"/>
  <c r="I199" i="26"/>
  <c r="HU181" i="26"/>
  <c r="AO174" i="26"/>
  <c r="BY161" i="26"/>
  <c r="CW178" i="26"/>
  <c r="HI195" i="26"/>
  <c r="GS191" i="26"/>
  <c r="BE184" i="26"/>
  <c r="CW192" i="26"/>
  <c r="E183" i="26"/>
  <c r="CW197" i="26"/>
  <c r="HI187" i="26"/>
  <c r="BQ193" i="26"/>
  <c r="HI182" i="26"/>
  <c r="AS192" i="26"/>
  <c r="ES189" i="26"/>
  <c r="BE180" i="26"/>
  <c r="ES186" i="26"/>
  <c r="FQ178" i="26"/>
  <c r="CS186" i="26"/>
  <c r="CO172" i="26"/>
  <c r="GG194" i="26"/>
  <c r="BY190" i="26"/>
  <c r="FU185" i="26"/>
  <c r="GS190" i="26"/>
  <c r="BU196" i="26"/>
  <c r="FQ187" i="26"/>
  <c r="BE192" i="26"/>
  <c r="GC189" i="26"/>
  <c r="GK191" i="26"/>
  <c r="CK198" i="26"/>
  <c r="DE183" i="26"/>
  <c r="AW195" i="26"/>
  <c r="AC180" i="26"/>
  <c r="CK182" i="26"/>
  <c r="FE172" i="26"/>
  <c r="EW189" i="26"/>
  <c r="BU195" i="26"/>
  <c r="FQ186" i="26"/>
  <c r="EW194" i="26"/>
  <c r="AC186" i="26"/>
  <c r="BQ192" i="26"/>
  <c r="GS182" i="26"/>
  <c r="FY196" i="26"/>
  <c r="BU187" i="26"/>
  <c r="FA195" i="26"/>
  <c r="BE193" i="26"/>
  <c r="EK184" i="26"/>
  <c r="BE188" i="26"/>
  <c r="HA173" i="26"/>
  <c r="HI189" i="26"/>
  <c r="DY198" i="26"/>
  <c r="DI194" i="26"/>
  <c r="DM186" i="26"/>
  <c r="FU193" i="26"/>
  <c r="GO185" i="26"/>
  <c r="BI199" i="26"/>
  <c r="BQ182" i="26"/>
  <c r="AC195" i="26"/>
  <c r="AK196" i="26"/>
  <c r="EW186" i="26"/>
  <c r="CC192" i="26"/>
  <c r="CG184" i="26"/>
  <c r="DA176" i="26"/>
  <c r="U175" i="26"/>
  <c r="AS181" i="26"/>
  <c r="GK196" i="26"/>
  <c r="FE192" i="26"/>
  <c r="FY184" i="26"/>
  <c r="Q192" i="26"/>
  <c r="U184" i="26"/>
  <c r="DU197" i="26"/>
  <c r="Y191" i="26"/>
  <c r="CO193" i="26"/>
  <c r="CW194" i="26"/>
  <c r="GS184" i="26"/>
  <c r="FA189" i="26"/>
  <c r="ES182" i="26"/>
  <c r="FM174" i="26"/>
  <c r="CO162" i="26"/>
  <c r="BM179" i="26"/>
  <c r="CO198" i="26"/>
  <c r="EO191" i="26"/>
  <c r="DU196" i="26"/>
  <c r="AW183" i="26"/>
  <c r="GW195" i="26"/>
  <c r="GK181" i="26"/>
  <c r="BY192" i="26"/>
  <c r="HI197" i="26"/>
  <c r="HA189" i="26"/>
  <c r="EO197" i="26"/>
  <c r="HA190" i="26"/>
  <c r="CO194" i="26"/>
  <c r="AG190" i="26"/>
  <c r="AW179" i="26"/>
  <c r="HM198" i="26"/>
  <c r="DI178" i="26"/>
  <c r="CK191" i="26"/>
  <c r="HU196" i="26"/>
  <c r="DQ187" i="26"/>
  <c r="CG196" i="26"/>
  <c r="GS186" i="26"/>
  <c r="FY192" i="26"/>
  <c r="HI181" i="26"/>
  <c r="AG197" i="26"/>
  <c r="BU197" i="26"/>
  <c r="FQ188" i="26"/>
  <c r="HE194" i="26"/>
  <c r="DA185" i="26"/>
  <c r="HA188" i="26"/>
  <c r="AS174" i="26"/>
  <c r="DI179" i="26"/>
  <c r="DI167" i="26"/>
  <c r="GS195" i="26"/>
  <c r="BY187" i="26"/>
  <c r="BE195" i="26"/>
  <c r="FA186" i="26"/>
  <c r="FM191" i="26"/>
  <c r="HI183" i="26"/>
  <c r="CG197" i="26"/>
  <c r="GS187" i="26"/>
  <c r="BI196" i="26"/>
  <c r="GC193" i="26"/>
  <c r="BI185" i="26"/>
  <c r="BE181" i="26"/>
  <c r="DY174" i="26"/>
  <c r="DM180" i="26"/>
  <c r="CO176" i="26"/>
  <c r="GC194" i="26"/>
  <c r="CW191" i="26"/>
  <c r="E182" i="26"/>
  <c r="BA190" i="26"/>
  <c r="GC180" i="26"/>
  <c r="BQ196" i="26"/>
  <c r="GC186" i="26"/>
  <c r="GO191" i="26"/>
  <c r="EG180" i="26"/>
  <c r="GW190" i="26"/>
  <c r="CG198" i="26"/>
  <c r="GS188" i="26"/>
  <c r="GO183" i="26"/>
  <c r="EK177" i="26"/>
  <c r="AG185" i="26"/>
  <c r="HQ193" i="26"/>
  <c r="GG198" i="26"/>
  <c r="DM181" i="26"/>
  <c r="AS198" i="26"/>
  <c r="HU179" i="26"/>
  <c r="EK194" i="26"/>
  <c r="HQ190" i="26"/>
  <c r="GW189" i="26"/>
  <c r="CW190" i="26"/>
  <c r="DA190" i="26"/>
  <c r="FQ196" i="26"/>
  <c r="FE183" i="26"/>
  <c r="GC171" i="26"/>
  <c r="EC190" i="26"/>
  <c r="GC179" i="26"/>
  <c r="AW192" i="26"/>
  <c r="AC197" i="26"/>
  <c r="CK189" i="26"/>
  <c r="DE196" i="26"/>
  <c r="Q183" i="26"/>
  <c r="GW192" i="26"/>
  <c r="DQ198" i="26"/>
  <c r="EK183" i="26"/>
  <c r="AW198" i="26"/>
  <c r="FY179" i="26"/>
  <c r="HM194" i="26"/>
  <c r="HQ179" i="26"/>
  <c r="FQ181" i="26"/>
  <c r="EO194" i="26"/>
  <c r="CS179" i="26"/>
  <c r="EW187" i="26"/>
  <c r="I196" i="26"/>
  <c r="GW191" i="26"/>
  <c r="HA186" i="26"/>
  <c r="BI191" i="26"/>
  <c r="DA197" i="26"/>
  <c r="GW188" i="26"/>
  <c r="CK193" i="26"/>
  <c r="FQ184" i="26"/>
  <c r="HQ192" i="26"/>
  <c r="U185" i="26"/>
  <c r="FM189" i="26"/>
  <c r="HU195" i="26"/>
  <c r="HA171" i="26"/>
  <c r="AO188" i="26"/>
  <c r="GK173" i="26"/>
  <c r="DM196" i="26"/>
  <c r="BA192" i="26"/>
  <c r="E181" i="26"/>
  <c r="HE190" i="26"/>
  <c r="BU191" i="26"/>
  <c r="EO196" i="26"/>
  <c r="ES188" i="26"/>
  <c r="DI192" i="26"/>
  <c r="FM192" i="26"/>
  <c r="AS183" i="26"/>
  <c r="FE198" i="26"/>
  <c r="FI180" i="26"/>
  <c r="GK182" i="26"/>
  <c r="BM169" i="26"/>
  <c r="CK176" i="26"/>
  <c r="CK195" i="26"/>
  <c r="AK194" i="26"/>
  <c r="AO183" i="26"/>
  <c r="BQ191" i="26"/>
  <c r="GS181" i="26"/>
  <c r="GO196" i="26"/>
  <c r="CK187" i="26"/>
  <c r="FI192" i="26"/>
  <c r="GC181" i="26"/>
  <c r="EK191" i="26"/>
  <c r="HE198" i="26"/>
  <c r="HQ189" i="26"/>
  <c r="AK185" i="26"/>
  <c r="AS178" i="26"/>
  <c r="FE185" i="26"/>
  <c r="GG171" i="26"/>
  <c r="DM190" i="26"/>
  <c r="GO195" i="26"/>
  <c r="CK186" i="26"/>
  <c r="BA195" i="26"/>
  <c r="FM185" i="26"/>
  <c r="FY190" i="26"/>
  <c r="E191" i="26"/>
  <c r="HQ195" i="26"/>
  <c r="AO196" i="26"/>
  <c r="EK187" i="26"/>
  <c r="FI193" i="26"/>
  <c r="GS183" i="26"/>
  <c r="BM187" i="26"/>
  <c r="I173" i="26"/>
  <c r="DA170" i="26"/>
  <c r="BY198" i="26"/>
  <c r="AS194" i="26"/>
  <c r="AW189" i="26"/>
  <c r="DU193" i="26"/>
  <c r="DY188" i="26"/>
  <c r="EG190" i="26"/>
  <c r="EW195" i="26"/>
  <c r="AC187" i="26"/>
  <c r="CC195" i="26"/>
  <c r="CG187" i="26"/>
  <c r="AC192" i="26"/>
  <c r="AG187" i="26"/>
  <c r="HE177" i="26"/>
  <c r="DU188" i="26"/>
  <c r="AW176" i="26"/>
  <c r="BA194" i="26"/>
  <c r="DI198" i="26"/>
  <c r="BQ180" i="26"/>
  <c r="GK197" i="26"/>
  <c r="U179" i="26"/>
  <c r="CC194" i="26"/>
  <c r="CG186" i="26"/>
  <c r="AS199" i="26"/>
  <c r="GO190" i="26"/>
  <c r="DA181" i="26"/>
  <c r="CS196" i="26"/>
  <c r="CW188" i="26"/>
  <c r="FQ179" i="26"/>
  <c r="HA166" i="26"/>
  <c r="Y174" i="26"/>
  <c r="EW197" i="26"/>
  <c r="EG193" i="26"/>
  <c r="HM184" i="26"/>
  <c r="HI192" i="26"/>
  <c r="CO183" i="26"/>
  <c r="AK199" i="26"/>
  <c r="GK190" i="26"/>
  <c r="U195" i="26"/>
  <c r="EG185" i="26"/>
  <c r="GW193" i="26"/>
  <c r="DQ191" i="26"/>
  <c r="DQ183" i="26"/>
  <c r="EC181" i="26"/>
  <c r="AW172" i="26"/>
  <c r="FU188" i="26"/>
  <c r="AC174" i="26"/>
  <c r="BY163" i="26"/>
  <c r="GK177" i="26"/>
  <c r="HQ184" i="26"/>
  <c r="BY180" i="26"/>
  <c r="EW193" i="26"/>
  <c r="AO189" i="26"/>
  <c r="HE181" i="26"/>
  <c r="FY180" i="26"/>
  <c r="AS197" i="26"/>
  <c r="EG198" i="26"/>
  <c r="AW194" i="26"/>
  <c r="DA195" i="26"/>
  <c r="BY171" i="26"/>
  <c r="EO170" i="26"/>
  <c r="CK170" i="26"/>
  <c r="GW176" i="26"/>
  <c r="EO176" i="26"/>
  <c r="GO188" i="26"/>
  <c r="DY170" i="26"/>
  <c r="ES181" i="26"/>
  <c r="DI165" i="26"/>
  <c r="HU158" i="26"/>
  <c r="DU165" i="26"/>
  <c r="EO185" i="26"/>
  <c r="FQ171" i="26"/>
  <c r="I180" i="26"/>
  <c r="FA167" i="26"/>
  <c r="CW176" i="26"/>
  <c r="EG196" i="26"/>
  <c r="GC178" i="26"/>
  <c r="HE171" i="26"/>
  <c r="CS173" i="26"/>
  <c r="HE165" i="26"/>
  <c r="DE165" i="26"/>
  <c r="HE151" i="26"/>
  <c r="HM170" i="26"/>
  <c r="HA156" i="26"/>
  <c r="FU176" i="26"/>
  <c r="ES176" i="26"/>
  <c r="FE190" i="26"/>
  <c r="DU174" i="26"/>
  <c r="CC188" i="26"/>
  <c r="GG173" i="26"/>
  <c r="FE184" i="26"/>
  <c r="HM166" i="26"/>
  <c r="BA153" i="26"/>
  <c r="EW161" i="26"/>
  <c r="BY182" i="26"/>
  <c r="CW174" i="26"/>
  <c r="EO174" i="26"/>
  <c r="CG166" i="26"/>
  <c r="EG174" i="26"/>
  <c r="BU184" i="26"/>
  <c r="HA174" i="26"/>
  <c r="CS189" i="26"/>
  <c r="AW174" i="26"/>
  <c r="EC188" i="26"/>
  <c r="EK172" i="26"/>
  <c r="HA164" i="26"/>
  <c r="AC169" i="26"/>
  <c r="GO154" i="26"/>
  <c r="CK167" i="26"/>
  <c r="CS188" i="26"/>
  <c r="DQ162" i="26"/>
  <c r="FY178" i="26"/>
  <c r="HM169" i="26"/>
  <c r="U177" i="26"/>
  <c r="GS178" i="26"/>
  <c r="EC184" i="26"/>
  <c r="HM177" i="26"/>
  <c r="AK183" i="26"/>
  <c r="BI177" i="26"/>
  <c r="DY189" i="26"/>
  <c r="GW161" i="26"/>
  <c r="FI156" i="26"/>
  <c r="DE162" i="26"/>
  <c r="HQ182" i="26"/>
  <c r="DA160" i="26"/>
  <c r="GG180" i="26"/>
  <c r="GO194" i="26"/>
  <c r="HQ174" i="26"/>
  <c r="CC180" i="26"/>
  <c r="HA167" i="26"/>
  <c r="BY181" i="26"/>
  <c r="AW167" i="26"/>
  <c r="FM177" i="26"/>
  <c r="E163" i="26"/>
  <c r="AS185" i="26"/>
  <c r="EW165" i="26"/>
  <c r="FQ176" i="26"/>
  <c r="HE162" i="26"/>
  <c r="AW166" i="26"/>
  <c r="CG159" i="26"/>
  <c r="I168" i="26"/>
  <c r="GC172" i="26"/>
  <c r="BE185" i="26"/>
  <c r="AG173" i="26"/>
  <c r="E180" i="26"/>
  <c r="CS172" i="26"/>
  <c r="BA184" i="26"/>
  <c r="GK167" i="26"/>
  <c r="DI161" i="26"/>
  <c r="GW166" i="26"/>
  <c r="DE184" i="26"/>
  <c r="EG165" i="26"/>
  <c r="Q179" i="26"/>
  <c r="FY174" i="26"/>
  <c r="GK178" i="26"/>
  <c r="DM174" i="26"/>
  <c r="CS178" i="26"/>
  <c r="DY185" i="26"/>
  <c r="FA171" i="26"/>
  <c r="FU184" i="26"/>
  <c r="GO174" i="26"/>
  <c r="HA179" i="26"/>
  <c r="GG163" i="26"/>
  <c r="CS159" i="26"/>
  <c r="AO169" i="26"/>
  <c r="FE177" i="26"/>
  <c r="EC167" i="26"/>
  <c r="I175" i="26"/>
  <c r="DM173" i="26"/>
  <c r="FY172" i="26"/>
  <c r="EC157" i="26"/>
  <c r="EK163" i="26"/>
  <c r="EG163" i="26"/>
  <c r="AS173" i="26"/>
  <c r="I170" i="26"/>
  <c r="HA158" i="26"/>
  <c r="AC147" i="26"/>
  <c r="HA152" i="26"/>
  <c r="FY198" i="26"/>
  <c r="DQ184" i="26"/>
  <c r="E195" i="26"/>
  <c r="GK185" i="26"/>
  <c r="AO198" i="26"/>
  <c r="E194" i="26"/>
  <c r="DU198" i="26"/>
  <c r="DA189" i="26"/>
  <c r="DE163" i="26"/>
  <c r="Q175" i="26"/>
  <c r="DE191" i="26"/>
  <c r="FM193" i="26"/>
  <c r="HQ171" i="26"/>
  <c r="Q181" i="26"/>
  <c r="HM174" i="26"/>
  <c r="HQ185" i="26"/>
  <c r="DE168" i="26"/>
  <c r="CG154" i="26"/>
  <c r="E166" i="26"/>
  <c r="DE179" i="26"/>
  <c r="GO198" i="26"/>
  <c r="DQ179" i="26"/>
  <c r="U193" i="26"/>
  <c r="AW171" i="26"/>
  <c r="DE189" i="26"/>
  <c r="HA170" i="26"/>
  <c r="CG168" i="26"/>
  <c r="HQ168" i="26"/>
  <c r="DI162" i="26"/>
  <c r="GC163" i="26"/>
  <c r="CS156" i="26"/>
  <c r="E169" i="26"/>
  <c r="GC190" i="26"/>
  <c r="AS161" i="26"/>
  <c r="FE176" i="26"/>
  <c r="DI183" i="26"/>
  <c r="EO169" i="26"/>
  <c r="AW182" i="26"/>
  <c r="HA168" i="26"/>
  <c r="FM169" i="26"/>
  <c r="AS160" i="26"/>
  <c r="FE157" i="26"/>
  <c r="DA167" i="26"/>
  <c r="Q173" i="26"/>
  <c r="GO165" i="26"/>
  <c r="HU170" i="26"/>
  <c r="BM163" i="26"/>
  <c r="EK180" i="26"/>
  <c r="U186" i="26"/>
  <c r="DU178" i="26"/>
  <c r="BQ184" i="26"/>
  <c r="GG177" i="26"/>
  <c r="HA180" i="26"/>
  <c r="FU169" i="26"/>
  <c r="BQ157" i="26"/>
  <c r="FA163" i="26"/>
  <c r="HA185" i="26"/>
  <c r="EG161" i="26"/>
  <c r="GG179" i="26"/>
  <c r="GO173" i="26"/>
  <c r="GG182" i="26"/>
  <c r="HE164" i="26"/>
  <c r="GG175" i="26"/>
  <c r="EO171" i="26"/>
  <c r="FU187" i="26"/>
  <c r="CO173" i="26"/>
  <c r="FU186" i="26"/>
  <c r="FA172" i="26"/>
  <c r="AG183" i="26"/>
  <c r="EK165" i="26"/>
  <c r="U152" i="26"/>
  <c r="EG179" i="26"/>
  <c r="ES177" i="26"/>
  <c r="CG169" i="26"/>
  <c r="FE170" i="26"/>
  <c r="BU181" i="26"/>
  <c r="EK178" i="26"/>
  <c r="GC176" i="26"/>
  <c r="DY161" i="26"/>
  <c r="Y176" i="26"/>
  <c r="BA172" i="26"/>
  <c r="Y173" i="26"/>
  <c r="Y168" i="26"/>
  <c r="DA178" i="26"/>
  <c r="CG171" i="26"/>
  <c r="BM165" i="26"/>
  <c r="GO158" i="26"/>
  <c r="HM168" i="26"/>
  <c r="FI154" i="26"/>
  <c r="I162" i="26"/>
  <c r="AC179" i="26"/>
  <c r="BA182" i="26"/>
  <c r="GG176" i="26"/>
  <c r="BQ179" i="26"/>
  <c r="AC176" i="26"/>
  <c r="CS187" i="26"/>
  <c r="DM170" i="26"/>
  <c r="DM155" i="26"/>
  <c r="I160" i="26"/>
  <c r="BE178" i="26"/>
  <c r="I171" i="26"/>
  <c r="CC179" i="26"/>
  <c r="FI168" i="26"/>
  <c r="GW174" i="26"/>
  <c r="FQ193" i="26"/>
  <c r="FU173" i="26"/>
  <c r="BU179" i="26"/>
  <c r="FE166" i="26"/>
  <c r="GC169" i="26"/>
  <c r="HQ165" i="26"/>
  <c r="EG176" i="26"/>
  <c r="FM160" i="26"/>
  <c r="CW187" i="26"/>
  <c r="DQ164" i="26"/>
  <c r="FQ173" i="26"/>
  <c r="DU170" i="26"/>
  <c r="GK162" i="26"/>
  <c r="BA158" i="26"/>
  <c r="FA166" i="26"/>
  <c r="HE152" i="26"/>
  <c r="AK157" i="26"/>
  <c r="ES168" i="26"/>
  <c r="ES171" i="26"/>
  <c r="DM157" i="26"/>
  <c r="CS151" i="26"/>
  <c r="ES142" i="26"/>
  <c r="BQ199" i="26"/>
  <c r="AK195" i="26"/>
  <c r="E190" i="26"/>
  <c r="DE176" i="26"/>
  <c r="I193" i="26"/>
  <c r="FA183" i="26"/>
  <c r="BA186" i="26"/>
  <c r="AW185" i="26"/>
  <c r="AW199" i="26"/>
  <c r="FA178" i="26"/>
  <c r="BQ186" i="26"/>
  <c r="GW183" i="26"/>
  <c r="FA175" i="26"/>
  <c r="AW184" i="26"/>
  <c r="FI170" i="26"/>
  <c r="FQ180" i="26"/>
  <c r="EK162" i="26"/>
  <c r="GK158" i="26"/>
  <c r="EG168" i="26"/>
  <c r="FM175" i="26"/>
  <c r="HM187" i="26"/>
  <c r="Q176" i="26"/>
  <c r="AC185" i="26"/>
  <c r="CC175" i="26"/>
  <c r="GS189" i="26"/>
  <c r="EK175" i="26"/>
  <c r="BA175" i="26"/>
  <c r="GS179" i="26"/>
  <c r="U156" i="26"/>
  <c r="DQ168" i="26"/>
  <c r="HU185" i="26"/>
  <c r="CK164" i="26"/>
  <c r="BU171" i="26"/>
  <c r="FQ185" i="26"/>
  <c r="Q172" i="26"/>
  <c r="DQ178" i="26"/>
  <c r="HQ164" i="26"/>
  <c r="GC177" i="26"/>
  <c r="EO163" i="26"/>
  <c r="GS174" i="26"/>
  <c r="HQ169" i="26"/>
  <c r="AG186" i="26"/>
  <c r="FM161" i="26"/>
  <c r="GK168" i="26"/>
  <c r="CC162" i="26"/>
  <c r="I161" i="26"/>
  <c r="AG172" i="26"/>
  <c r="EK179" i="26"/>
  <c r="DI188" i="26"/>
  <c r="HM173" i="26"/>
  <c r="DY187" i="26"/>
  <c r="BI173" i="26"/>
  <c r="AG184" i="26"/>
  <c r="BY166" i="26"/>
  <c r="ES152" i="26"/>
  <c r="EG160" i="26"/>
  <c r="CO181" i="26"/>
  <c r="BQ170" i="26"/>
  <c r="HA172" i="26"/>
  <c r="FY165" i="26"/>
  <c r="BM167" i="26"/>
  <c r="GO161" i="26"/>
  <c r="EC189" i="26"/>
  <c r="DY175" i="26"/>
  <c r="CC181" i="26"/>
  <c r="DI168" i="26"/>
  <c r="Q180" i="26"/>
  <c r="FU167" i="26"/>
  <c r="BU178" i="26"/>
  <c r="FQ169" i="26"/>
  <c r="AS193" i="26"/>
  <c r="BU166" i="26"/>
  <c r="BY178" i="26"/>
  <c r="U164" i="26"/>
  <c r="CS167" i="26"/>
  <c r="FE188" i="26"/>
  <c r="I174" i="26"/>
  <c r="AO172" i="26"/>
  <c r="CS170" i="26"/>
  <c r="DA171" i="26"/>
  <c r="BI169" i="26"/>
  <c r="BM180" i="26"/>
  <c r="HI162" i="26"/>
  <c r="CO182" i="26"/>
  <c r="BQ168" i="26"/>
  <c r="BY168" i="26"/>
  <c r="BA154" i="26"/>
  <c r="CO163" i="26"/>
  <c r="AW159" i="26"/>
  <c r="BM166" i="26"/>
  <c r="BI179" i="26"/>
  <c r="AW186" i="26"/>
  <c r="BI172" i="26"/>
  <c r="CS185" i="26"/>
  <c r="DU171" i="26"/>
  <c r="HQ180" i="26"/>
  <c r="CO164" i="26"/>
  <c r="HA159" i="26"/>
  <c r="GG169" i="26"/>
  <c r="BI181" i="26"/>
  <c r="BA168" i="26"/>
  <c r="EK176" i="26"/>
  <c r="FY162" i="26"/>
  <c r="DY162" i="26"/>
  <c r="FY187" i="26"/>
  <c r="DE177" i="26"/>
  <c r="EW175" i="26"/>
  <c r="HE169" i="26"/>
  <c r="HI174" i="26"/>
  <c r="GG162" i="26"/>
  <c r="EC196" i="26"/>
  <c r="HI166" i="26"/>
  <c r="GS173" i="26"/>
  <c r="AK164" i="26"/>
  <c r="ES175" i="26"/>
  <c r="FI157" i="26"/>
  <c r="CO167" i="26"/>
  <c r="EC153" i="26"/>
  <c r="HE174" i="26"/>
  <c r="CS157" i="26"/>
  <c r="FQ166" i="26"/>
  <c r="CC164" i="26"/>
  <c r="EK166" i="26"/>
  <c r="GO152" i="26"/>
  <c r="EK156" i="26"/>
  <c r="CS148" i="26"/>
  <c r="I153" i="26"/>
  <c r="FI194" i="26"/>
  <c r="HA198" i="26"/>
  <c r="DE186" i="26"/>
  <c r="GW171" i="26"/>
  <c r="FU190" i="26"/>
  <c r="DE185" i="26"/>
  <c r="Y196" i="26"/>
  <c r="BU175" i="26"/>
  <c r="HI190" i="26"/>
  <c r="AW169" i="26"/>
  <c r="I183" i="26"/>
  <c r="EC180" i="26"/>
  <c r="AG166" i="26"/>
  <c r="AG179" i="26"/>
  <c r="CS165" i="26"/>
  <c r="E176" i="26"/>
  <c r="EK182" i="26"/>
  <c r="U182" i="26"/>
  <c r="HI163" i="26"/>
  <c r="Y171" i="26"/>
  <c r="AK189" i="26"/>
  <c r="GK170" i="26"/>
  <c r="BA187" i="26"/>
  <c r="BE179" i="26"/>
  <c r="AK179" i="26"/>
  <c r="FU163" i="26"/>
  <c r="CW158" i="26"/>
  <c r="GW164" i="26"/>
  <c r="HU180" i="26"/>
  <c r="GS163" i="26"/>
  <c r="BE173" i="26"/>
  <c r="GO163" i="26"/>
  <c r="BM174" i="26"/>
  <c r="CG180" i="26"/>
  <c r="FQ175" i="26"/>
  <c r="HI173" i="26"/>
  <c r="HM160" i="26"/>
  <c r="AO173" i="26"/>
  <c r="FA159" i="26"/>
  <c r="DA186" i="26"/>
  <c r="AO165" i="26"/>
  <c r="DU182" i="26"/>
  <c r="ES170" i="26"/>
  <c r="GO175" i="26"/>
  <c r="HU155" i="26"/>
  <c r="CO165" i="26"/>
  <c r="GS198" i="26"/>
  <c r="AG176" i="26"/>
  <c r="CS182" i="26"/>
  <c r="Q169" i="26"/>
  <c r="AG181" i="26"/>
  <c r="CC168" i="26"/>
  <c r="HM178" i="26"/>
  <c r="ES172" i="26"/>
  <c r="ES193" i="26"/>
  <c r="GS166" i="26"/>
  <c r="CS171" i="26"/>
  <c r="BA165" i="26"/>
  <c r="FU168" i="26"/>
  <c r="AW162" i="26"/>
  <c r="EK169" i="26"/>
  <c r="BA155" i="26"/>
  <c r="BU185" i="26"/>
  <c r="DU180" i="26"/>
  <c r="CK177" i="26"/>
  <c r="FE162" i="26"/>
  <c r="EW176" i="26"/>
  <c r="BM161" i="26"/>
  <c r="FM173" i="26"/>
  <c r="EW168" i="26"/>
  <c r="GW181" i="26"/>
  <c r="HE175" i="26"/>
  <c r="CS166" i="26"/>
  <c r="CW159" i="26"/>
  <c r="FA169" i="26"/>
  <c r="DY182" i="26"/>
  <c r="AG169" i="26"/>
  <c r="BQ178" i="26"/>
  <c r="BY165" i="26"/>
  <c r="EC177" i="26"/>
  <c r="CC196" i="26"/>
  <c r="E170" i="26"/>
  <c r="EC175" i="26"/>
  <c r="DE175" i="26"/>
  <c r="ES174" i="26"/>
  <c r="BY162" i="26"/>
  <c r="FE158" i="26"/>
  <c r="BE160" i="26"/>
  <c r="GK193" i="26"/>
  <c r="EW185" i="26"/>
  <c r="BA197" i="26"/>
  <c r="HA183" i="26"/>
  <c r="Q188" i="26"/>
  <c r="DQ194" i="26"/>
  <c r="FQ190" i="26"/>
  <c r="DQ170" i="26"/>
  <c r="EC186" i="26"/>
  <c r="AG164" i="26"/>
  <c r="BU176" i="26"/>
  <c r="GK183" i="26"/>
  <c r="I163" i="26"/>
  <c r="CK174" i="26"/>
  <c r="FQ161" i="26"/>
  <c r="DU195" i="26"/>
  <c r="CK166" i="26"/>
  <c r="GS171" i="26"/>
  <c r="FI176" i="26"/>
  <c r="BA177" i="26"/>
  <c r="DY181" i="26"/>
  <c r="AC175" i="26"/>
  <c r="GK189" i="26"/>
  <c r="CO174" i="26"/>
  <c r="CC185" i="26"/>
  <c r="FQ167" i="26"/>
  <c r="FY153" i="26"/>
  <c r="GS162" i="26"/>
  <c r="DQ171" i="26"/>
  <c r="GO162" i="26"/>
  <c r="HQ175" i="26"/>
  <c r="HE166" i="26"/>
  <c r="CW170" i="26"/>
  <c r="Q185" i="26"/>
  <c r="AS171" i="26"/>
  <c r="EC176" i="26"/>
  <c r="AC167" i="26"/>
  <c r="HM181" i="26"/>
  <c r="E192" i="26"/>
  <c r="DQ176" i="26"/>
  <c r="ES167" i="26"/>
  <c r="DY171" i="26"/>
  <c r="CG165" i="26"/>
  <c r="GG164" i="26"/>
  <c r="FU160" i="26"/>
  <c r="EW163" i="26"/>
  <c r="CK184" i="26"/>
  <c r="HQ170" i="26"/>
  <c r="HI177" i="26"/>
  <c r="HA163" i="26"/>
  <c r="BE177" i="26"/>
  <c r="CS162" i="26"/>
  <c r="BU174" i="26"/>
  <c r="BE169" i="26"/>
  <c r="CC183" i="26"/>
  <c r="DQ160" i="26"/>
  <c r="EO167" i="26"/>
  <c r="AW161" i="26"/>
  <c r="AK174" i="26"/>
  <c r="HE155" i="26"/>
  <c r="AC164" i="26"/>
  <c r="FI159" i="26"/>
  <c r="FE179" i="26"/>
  <c r="EK174" i="26"/>
  <c r="FM172" i="26"/>
  <c r="EC173" i="26"/>
  <c r="E172" i="26"/>
  <c r="HU169" i="26"/>
  <c r="FY182" i="26"/>
  <c r="E164" i="26"/>
  <c r="I181" i="26"/>
  <c r="GO168" i="26"/>
  <c r="I169" i="26"/>
  <c r="FY154" i="26"/>
  <c r="AS164" i="26"/>
  <c r="E178" i="26"/>
  <c r="GG197" i="26"/>
  <c r="CC178" i="26"/>
  <c r="AC193" i="26"/>
  <c r="EO177" i="26"/>
  <c r="BU182" i="26"/>
  <c r="DI173" i="26"/>
  <c r="HU165" i="26"/>
  <c r="DI163" i="26"/>
  <c r="CG158" i="26"/>
  <c r="BY179" i="26"/>
  <c r="DI197" i="26"/>
  <c r="FM166" i="26"/>
  <c r="FM170" i="26"/>
  <c r="Q190" i="26"/>
  <c r="I178" i="26"/>
  <c r="BE176" i="26"/>
  <c r="CG173" i="26"/>
  <c r="DQ175" i="26"/>
  <c r="GW165" i="26"/>
  <c r="DQ172" i="26"/>
  <c r="DQ167" i="26"/>
  <c r="AO176" i="26"/>
  <c r="BQ165" i="26"/>
  <c r="CC163" i="26"/>
  <c r="BQ158" i="26"/>
  <c r="AS168" i="26"/>
  <c r="AK154" i="26"/>
  <c r="FQ160" i="26"/>
  <c r="CS180" i="26"/>
  <c r="BU198" i="26"/>
  <c r="AK177" i="26"/>
  <c r="EG192" i="26"/>
  <c r="EK181" i="26"/>
  <c r="AC196" i="26"/>
  <c r="U178" i="26"/>
  <c r="DM169" i="26"/>
  <c r="DU172" i="26"/>
  <c r="FU164" i="26"/>
  <c r="FQ159" i="26"/>
  <c r="DY157" i="26"/>
  <c r="AK171" i="26"/>
  <c r="EG189" i="26"/>
  <c r="GS164" i="26"/>
  <c r="CW184" i="26"/>
  <c r="AK161" i="26"/>
  <c r="DY158" i="26"/>
  <c r="DA169" i="26"/>
  <c r="FU152" i="26"/>
  <c r="EW157" i="26"/>
  <c r="GC170" i="26"/>
  <c r="AO185" i="26"/>
  <c r="U181" i="26"/>
  <c r="EC192" i="26"/>
  <c r="EW178" i="26"/>
  <c r="DQ197" i="26"/>
  <c r="HE189" i="26"/>
  <c r="DU187" i="26"/>
  <c r="FY176" i="26"/>
  <c r="FE182" i="26"/>
  <c r="Q194" i="26"/>
  <c r="EW171" i="26"/>
  <c r="Y170" i="26"/>
  <c r="BI168" i="26"/>
  <c r="FM179" i="26"/>
  <c r="DU167" i="26"/>
  <c r="FU179" i="26"/>
  <c r="HA178" i="26"/>
  <c r="GK174" i="26"/>
  <c r="BI162" i="26"/>
  <c r="BM177" i="26"/>
  <c r="CC184" i="26"/>
  <c r="CW171" i="26"/>
  <c r="BM183" i="26"/>
  <c r="DI169" i="26"/>
  <c r="CK173" i="26"/>
  <c r="CO161" i="26"/>
  <c r="BM158" i="26"/>
  <c r="E168" i="26"/>
  <c r="FE174" i="26"/>
  <c r="CW166" i="26"/>
  <c r="I172" i="26"/>
  <c r="DI164" i="26"/>
  <c r="GG160" i="26"/>
  <c r="BE170" i="26"/>
  <c r="BQ194" i="26"/>
  <c r="DI171" i="26"/>
  <c r="HA196" i="26"/>
  <c r="GG181" i="26"/>
  <c r="AS189" i="26"/>
  <c r="AG178" i="26"/>
  <c r="FY167" i="26"/>
  <c r="FE167" i="26"/>
  <c r="CC161" i="26"/>
  <c r="FM162" i="26"/>
  <c r="GK155" i="26"/>
  <c r="DA168" i="26"/>
  <c r="AG182" i="26"/>
  <c r="AS175" i="26"/>
  <c r="BU173" i="26"/>
  <c r="GW159" i="26"/>
  <c r="EG172" i="26"/>
  <c r="CW172" i="26"/>
  <c r="CG188" i="26"/>
  <c r="EG164" i="26"/>
  <c r="HU177" i="26"/>
  <c r="CW169" i="26"/>
  <c r="GK169" i="26"/>
  <c r="CG155" i="26"/>
  <c r="FQ164" i="26"/>
  <c r="EC160" i="26"/>
  <c r="BE161" i="26"/>
  <c r="AG155" i="26"/>
  <c r="EO183" i="26"/>
  <c r="FE169" i="26"/>
  <c r="HI178" i="26"/>
  <c r="HM165" i="26"/>
  <c r="AK178" i="26"/>
  <c r="DM192" i="26"/>
  <c r="HI171" i="26"/>
  <c r="AK163" i="26"/>
  <c r="AC177" i="26"/>
  <c r="U163" i="26"/>
  <c r="DU163" i="26"/>
  <c r="BM159" i="26"/>
  <c r="CK161" i="26"/>
  <c r="DA173" i="26"/>
  <c r="EG187" i="26"/>
  <c r="FE173" i="26"/>
  <c r="EW184" i="26"/>
  <c r="HQ172" i="26"/>
  <c r="DM185" i="26"/>
  <c r="CC169" i="26"/>
  <c r="EO162" i="26"/>
  <c r="EK167" i="26"/>
  <c r="DU192" i="26"/>
  <c r="BE166" i="26"/>
  <c r="CC182" i="26"/>
  <c r="BU160" i="26"/>
  <c r="E179" i="26"/>
  <c r="GK187" i="26"/>
  <c r="DE173" i="26"/>
  <c r="EG171" i="26"/>
  <c r="CO169" i="26"/>
  <c r="GS170" i="26"/>
  <c r="FA168" i="26"/>
  <c r="EO186" i="26"/>
  <c r="GS161" i="26"/>
  <c r="Q178" i="26"/>
  <c r="FI167" i="26"/>
  <c r="DE167" i="26"/>
  <c r="ES153" i="26"/>
  <c r="AS162" i="26"/>
  <c r="EO158" i="26"/>
  <c r="GO170" i="26"/>
  <c r="GS176" i="26"/>
  <c r="CO191" i="26"/>
  <c r="AW177" i="26"/>
  <c r="Q191" i="26"/>
  <c r="DI176" i="26"/>
  <c r="DQ186" i="26"/>
  <c r="GG178" i="26"/>
  <c r="CG164" i="26"/>
  <c r="FQ163" i="26"/>
  <c r="BA157" i="26"/>
  <c r="EW169" i="26"/>
  <c r="CK183" i="26"/>
  <c r="DQ165" i="26"/>
  <c r="CK175" i="26"/>
  <c r="GO164" i="26"/>
  <c r="EW172" i="26"/>
  <c r="DU179" i="26"/>
  <c r="BM152" i="26"/>
  <c r="GC164" i="26"/>
  <c r="BM175" i="26"/>
  <c r="E153" i="26"/>
  <c r="AC165" i="26"/>
  <c r="DA148" i="26"/>
  <c r="ES198" i="26"/>
  <c r="CG189" i="26"/>
  <c r="FM187" i="26"/>
  <c r="GO169" i="26"/>
  <c r="CO192" i="26"/>
  <c r="HM185" i="26"/>
  <c r="BU180" i="26"/>
  <c r="GK176" i="26"/>
  <c r="Y178" i="26"/>
  <c r="Y180" i="26"/>
  <c r="FY177" i="26"/>
  <c r="Y175" i="26"/>
  <c r="FI197" i="26"/>
  <c r="AS179" i="26"/>
  <c r="EK192" i="26"/>
  <c r="AS182" i="26"/>
  <c r="HE168" i="26"/>
  <c r="BQ174" i="26"/>
  <c r="I188" i="26"/>
  <c r="EO172" i="26"/>
  <c r="CO180" i="26"/>
  <c r="DY165" i="26"/>
  <c r="CK178" i="26"/>
  <c r="FE164" i="26"/>
  <c r="DA175" i="26"/>
  <c r="GO172" i="26"/>
  <c r="CS190" i="26"/>
  <c r="GC162" i="26"/>
  <c r="FI173" i="26"/>
  <c r="CS163" i="26"/>
  <c r="AS163" i="26"/>
  <c r="U157" i="26"/>
  <c r="BI165" i="26"/>
  <c r="AO175" i="26"/>
  <c r="FA185" i="26"/>
  <c r="DI175" i="26"/>
  <c r="BU183" i="26"/>
  <c r="FU174" i="26"/>
  <c r="DM179" i="26"/>
  <c r="BI174" i="26"/>
  <c r="AC171" i="26"/>
  <c r="BI170" i="26"/>
  <c r="CW155" i="26"/>
  <c r="HI167" i="26"/>
  <c r="ES179" i="26"/>
  <c r="FM163" i="26"/>
  <c r="CS184" i="26"/>
  <c r="HU171" i="26"/>
  <c r="HU175" i="26"/>
  <c r="DU166" i="26"/>
  <c r="FI178" i="26"/>
  <c r="AK197" i="26"/>
  <c r="BE174" i="26"/>
  <c r="BQ164" i="26"/>
  <c r="DE178" i="26"/>
  <c r="BA164" i="26"/>
  <c r="BI164" i="26"/>
  <c r="FI161" i="26"/>
  <c r="EG162" i="26"/>
  <c r="E196" i="26"/>
  <c r="BE167" i="26"/>
  <c r="GK192" i="26"/>
  <c r="EG178" i="26"/>
  <c r="CS193" i="26"/>
  <c r="Y179" i="26"/>
  <c r="FA196" i="26"/>
  <c r="AW178" i="26"/>
  <c r="DU184" i="26"/>
  <c r="AW175" i="26"/>
  <c r="EC166" i="26"/>
  <c r="CC165" i="26"/>
  <c r="HE158" i="26"/>
  <c r="CK160" i="26"/>
  <c r="FM197" i="26"/>
  <c r="BU167" i="26"/>
  <c r="U176" i="26"/>
  <c r="CG183" i="26"/>
  <c r="CO177" i="26"/>
  <c r="FY181" i="26"/>
  <c r="FA176" i="26"/>
  <c r="AW188" i="26"/>
  <c r="GG159" i="26"/>
  <c r="AK156" i="26"/>
  <c r="BI161" i="26"/>
  <c r="AS180" i="26"/>
  <c r="CG175" i="26"/>
  <c r="DM177" i="26"/>
  <c r="BQ169" i="26"/>
  <c r="DU176" i="26"/>
  <c r="DI181" i="26"/>
  <c r="DY168" i="26"/>
  <c r="FI177" i="26"/>
  <c r="AO197" i="26"/>
  <c r="HU176" i="26"/>
  <c r="FE191" i="26"/>
  <c r="BQ176" i="26"/>
  <c r="HE170" i="26"/>
  <c r="GW173" i="26"/>
  <c r="GG170" i="26"/>
  <c r="AC161" i="26"/>
  <c r="AG158" i="26"/>
  <c r="FI175" i="26"/>
  <c r="AO182" i="26"/>
  <c r="DA165" i="26"/>
  <c r="BE172" i="26"/>
  <c r="AO181" i="26"/>
  <c r="DY172" i="26"/>
  <c r="HE179" i="26"/>
  <c r="FE171" i="26"/>
  <c r="U183" i="26"/>
  <c r="EO166" i="26"/>
  <c r="EC159" i="26"/>
  <c r="BI166" i="26"/>
  <c r="EG183" i="26"/>
  <c r="E165" i="26"/>
  <c r="GS177" i="26"/>
  <c r="FQ170" i="26"/>
  <c r="DI177" i="26"/>
  <c r="CW167" i="26"/>
  <c r="FU175" i="26"/>
  <c r="GW162" i="26"/>
  <c r="HA184" i="26"/>
  <c r="FI164" i="26"/>
  <c r="HA169" i="26"/>
  <c r="DA146" i="26"/>
  <c r="FA179" i="26"/>
  <c r="HQ147" i="26"/>
  <c r="HU193" i="26"/>
  <c r="AK176" i="26"/>
  <c r="BA163" i="26"/>
  <c r="GG186" i="26"/>
  <c r="DQ163" i="26"/>
  <c r="GO157" i="26"/>
  <c r="HM182" i="26"/>
  <c r="DQ161" i="26"/>
  <c r="CC174" i="26"/>
  <c r="GC166" i="26"/>
  <c r="Q182" i="26"/>
  <c r="BY189" i="26"/>
  <c r="CC167" i="26"/>
  <c r="GC161" i="26"/>
  <c r="U174" i="26"/>
  <c r="Q187" i="26"/>
  <c r="GS169" i="26"/>
  <c r="CS176" i="26"/>
  <c r="GW160" i="26"/>
  <c r="AK165" i="26"/>
  <c r="HM151" i="26"/>
  <c r="FA143" i="26"/>
  <c r="HE160" i="26"/>
  <c r="HM141" i="26"/>
  <c r="AK162" i="26"/>
  <c r="U150" i="26"/>
  <c r="EK158" i="26"/>
  <c r="GC147" i="26"/>
  <c r="DY160" i="26"/>
  <c r="DI156" i="26"/>
  <c r="U146" i="26"/>
  <c r="HU172" i="26"/>
  <c r="HI169" i="26"/>
  <c r="EC163" i="26"/>
  <c r="EW159" i="26"/>
  <c r="CS145" i="26"/>
  <c r="DM168" i="26"/>
  <c r="GC146" i="26"/>
  <c r="FU162" i="26"/>
  <c r="BU150" i="26"/>
  <c r="HU157" i="26"/>
  <c r="FA149" i="26"/>
  <c r="FI153" i="26"/>
  <c r="DM148" i="26"/>
  <c r="FM159" i="26"/>
  <c r="DQ166" i="26"/>
  <c r="DY163" i="26"/>
  <c r="HI168" i="26"/>
  <c r="Q174" i="26"/>
  <c r="BA166" i="26"/>
  <c r="GK163" i="26"/>
  <c r="DA150" i="26"/>
  <c r="FU158" i="26"/>
  <c r="I147" i="26"/>
  <c r="HQ154" i="26"/>
  <c r="BY145" i="26"/>
  <c r="AW154" i="26"/>
  <c r="FI144" i="26"/>
  <c r="DY152" i="26"/>
  <c r="DE143" i="26"/>
  <c r="FU154" i="26"/>
  <c r="ES156" i="26"/>
  <c r="CK168" i="26"/>
  <c r="DI172" i="26"/>
  <c r="ES165" i="26"/>
  <c r="U159" i="26"/>
  <c r="GW149" i="26"/>
  <c r="AW157" i="26"/>
  <c r="DM146" i="26"/>
  <c r="BM154" i="26"/>
  <c r="FY144" i="26"/>
  <c r="DI153" i="26"/>
  <c r="U144" i="26"/>
  <c r="GK151" i="26"/>
  <c r="HE142" i="26"/>
  <c r="Q154" i="26"/>
  <c r="DM154" i="26"/>
  <c r="GO186" i="26"/>
  <c r="GC167" i="26"/>
  <c r="BI182" i="26"/>
  <c r="FY164" i="26"/>
  <c r="FY156" i="26"/>
  <c r="BY149" i="26"/>
  <c r="Q156" i="26"/>
  <c r="HM145" i="26"/>
  <c r="DY153" i="26"/>
  <c r="AK144" i="26"/>
  <c r="EO152" i="26"/>
  <c r="DU143" i="26"/>
  <c r="AG151" i="26"/>
  <c r="CG142" i="26"/>
  <c r="AW153" i="26"/>
  <c r="HU164" i="26"/>
  <c r="AK158" i="26"/>
  <c r="AC163" i="26"/>
  <c r="Q159" i="26"/>
  <c r="FA153" i="26"/>
  <c r="BE142" i="26"/>
  <c r="HU160" i="26"/>
  <c r="EK138" i="26"/>
  <c r="EW158" i="26"/>
  <c r="GW136" i="26"/>
  <c r="E158" i="26"/>
  <c r="AS136" i="26"/>
  <c r="GC156" i="26"/>
  <c r="CC176" i="26"/>
  <c r="Y166" i="26"/>
  <c r="AS176" i="26"/>
  <c r="DM162" i="26"/>
  <c r="FY152" i="26"/>
  <c r="BA148" i="26"/>
  <c r="CC154" i="26"/>
  <c r="GO144" i="26"/>
  <c r="HQ151" i="26"/>
  <c r="I143" i="26"/>
  <c r="AW151" i="26"/>
  <c r="CW142" i="26"/>
  <c r="EC161" i="26"/>
  <c r="HI149" i="26"/>
  <c r="FU151" i="26"/>
  <c r="HQ158" i="26"/>
  <c r="FA147" i="26"/>
  <c r="HA148" i="26"/>
  <c r="AC150" i="26"/>
  <c r="GK194" i="26"/>
  <c r="GO184" i="26"/>
  <c r="EK161" i="26"/>
  <c r="FM165" i="26"/>
  <c r="BU170" i="26"/>
  <c r="BY164" i="26"/>
  <c r="BM192" i="26"/>
  <c r="BM155" i="26"/>
  <c r="E187" i="26"/>
  <c r="DI185" i="26"/>
  <c r="HM164" i="26"/>
  <c r="GK164" i="26"/>
  <c r="DE190" i="26"/>
  <c r="CW165" i="26"/>
  <c r="EK190" i="26"/>
  <c r="CG178" i="26"/>
  <c r="DU175" i="26"/>
  <c r="U172" i="26"/>
  <c r="AK168" i="26"/>
  <c r="Y160" i="26"/>
  <c r="FU145" i="26"/>
  <c r="U151" i="26"/>
  <c r="GG155" i="26"/>
  <c r="E147" i="26"/>
  <c r="AS155" i="26"/>
  <c r="EW150" i="26"/>
  <c r="HM153" i="26"/>
  <c r="HM142" i="26"/>
  <c r="EK155" i="26"/>
  <c r="BM160" i="26"/>
  <c r="DM166" i="26"/>
  <c r="AK175" i="26"/>
  <c r="AG177" i="26"/>
  <c r="FY166" i="26"/>
  <c r="CG163" i="26"/>
  <c r="DQ144" i="26"/>
  <c r="AW160" i="26"/>
  <c r="EK147" i="26"/>
  <c r="HQ155" i="26"/>
  <c r="GW145" i="26"/>
  <c r="HA154" i="26"/>
  <c r="BI145" i="26"/>
  <c r="BM153" i="26"/>
  <c r="IS143" i="26"/>
  <c r="DY155" i="26"/>
  <c r="AK159" i="26"/>
  <c r="DM171" i="26"/>
  <c r="AO160" i="26"/>
  <c r="BM170" i="26"/>
  <c r="Q163" i="26"/>
  <c r="AG156" i="26"/>
  <c r="IS145" i="26"/>
  <c r="CC151" i="26"/>
  <c r="EC142" i="26"/>
  <c r="BY159" i="26"/>
  <c r="AO149" i="26"/>
  <c r="FA158" i="26"/>
  <c r="HI147" i="26"/>
  <c r="DE157" i="26"/>
  <c r="AK150" i="26"/>
  <c r="AC159" i="26"/>
  <c r="Y169" i="26"/>
  <c r="BA174" i="26"/>
  <c r="BM168" i="26"/>
  <c r="HA161" i="26"/>
  <c r="CC155" i="26"/>
  <c r="DE145" i="26"/>
  <c r="CG161" i="26"/>
  <c r="IS141" i="26"/>
  <c r="FQ158" i="26"/>
  <c r="Q148" i="26"/>
  <c r="AC158" i="26"/>
  <c r="GK146" i="26"/>
  <c r="GW156" i="26"/>
  <c r="HQ148" i="26"/>
  <c r="DU158" i="26"/>
  <c r="FU153" i="26"/>
  <c r="DA164" i="26"/>
  <c r="FI163" i="26"/>
  <c r="Q167" i="26"/>
  <c r="BQ161" i="26"/>
  <c r="CS154" i="26"/>
  <c r="HE144" i="26"/>
  <c r="HQ159" i="26"/>
  <c r="CG150" i="26"/>
  <c r="AS158" i="26"/>
  <c r="HQ146" i="26"/>
  <c r="DU157" i="26"/>
  <c r="BQ150" i="26"/>
  <c r="BY156" i="26"/>
  <c r="GS147" i="26"/>
  <c r="HM157" i="26"/>
  <c r="BQ155" i="26"/>
  <c r="FY151" i="26"/>
  <c r="HI159" i="26"/>
  <c r="DI154" i="26"/>
  <c r="CK159" i="26"/>
  <c r="AC189" i="26"/>
  <c r="GS155" i="26"/>
  <c r="EW170" i="26"/>
  <c r="E154" i="26"/>
  <c r="EO178" i="26"/>
  <c r="CK153" i="26"/>
  <c r="BY174" i="26"/>
  <c r="AO152" i="26"/>
  <c r="HU166" i="26"/>
  <c r="BQ173" i="26"/>
  <c r="DY164" i="26"/>
  <c r="ES158" i="26"/>
  <c r="HQ152" i="26"/>
  <c r="FQ143" i="26"/>
  <c r="GG158" i="26"/>
  <c r="AW148" i="26"/>
  <c r="I157" i="26"/>
  <c r="BE149" i="26"/>
  <c r="CO156" i="26"/>
  <c r="HY147" i="26"/>
  <c r="AC155" i="26"/>
  <c r="DM150" i="26"/>
  <c r="GG156" i="26"/>
  <c r="DI151" i="26"/>
  <c r="EO153" i="26"/>
  <c r="E161" i="26"/>
  <c r="GO148" i="26"/>
  <c r="BU142" i="26"/>
  <c r="CK137" i="26"/>
  <c r="GC138" i="26"/>
  <c r="DQ181" i="26"/>
  <c r="AW173" i="26"/>
  <c r="DM182" i="26"/>
  <c r="GW182" i="26"/>
  <c r="FI187" i="26"/>
  <c r="HQ188" i="26"/>
  <c r="FU178" i="26"/>
  <c r="GS167" i="26"/>
  <c r="DY173" i="26"/>
  <c r="BI171" i="26"/>
  <c r="Q161" i="26"/>
  <c r="EO198" i="26"/>
  <c r="GW178" i="26"/>
  <c r="FM184" i="26"/>
  <c r="Q165" i="26"/>
  <c r="GW172" i="26"/>
  <c r="AC168" i="26"/>
  <c r="U167" i="26"/>
  <c r="Q158" i="26"/>
  <c r="GO155" i="26"/>
  <c r="BY140" i="26"/>
  <c r="CG141" i="26"/>
  <c r="BI151" i="26"/>
  <c r="ES139" i="26"/>
  <c r="EK150" i="26"/>
  <c r="IS138" i="26"/>
  <c r="CW161" i="26"/>
  <c r="GO137" i="26"/>
  <c r="I151" i="26"/>
  <c r="DE155" i="26"/>
  <c r="AS166" i="26"/>
  <c r="CK162" i="26"/>
  <c r="EK171" i="26"/>
  <c r="AW164" i="26"/>
  <c r="BM157" i="26"/>
  <c r="EC146" i="26"/>
  <c r="Q152" i="26"/>
  <c r="AC143" i="26"/>
  <c r="FY159" i="26"/>
  <c r="BA150" i="26"/>
  <c r="BI159" i="26"/>
  <c r="E149" i="26"/>
  <c r="I158" i="26"/>
  <c r="FE146" i="26"/>
  <c r="FE159" i="26"/>
  <c r="CS155" i="26"/>
  <c r="HQ156" i="26"/>
  <c r="GO166" i="26"/>
  <c r="DU160" i="26"/>
  <c r="CG156" i="26"/>
  <c r="U160" i="26"/>
  <c r="CW150" i="26"/>
  <c r="DU156" i="26"/>
  <c r="BM148" i="26"/>
  <c r="FA154" i="26"/>
  <c r="DM147" i="26"/>
  <c r="I154" i="26"/>
  <c r="Y143" i="26"/>
  <c r="GG152" i="26"/>
  <c r="AK141" i="26"/>
  <c r="DE154" i="26"/>
  <c r="AO180" i="26"/>
  <c r="BQ166" i="26"/>
  <c r="GO171" i="26"/>
  <c r="FI155" i="26"/>
  <c r="DE159" i="26"/>
  <c r="DA149" i="26"/>
  <c r="GW155" i="26"/>
  <c r="AO147" i="26"/>
  <c r="AC154" i="26"/>
  <c r="CC143" i="26"/>
  <c r="DE153" i="26"/>
  <c r="FY141" i="26"/>
  <c r="BI152" i="26"/>
  <c r="EK140" i="26"/>
  <c r="GW153" i="26"/>
  <c r="CO158" i="26"/>
  <c r="EG175" i="26"/>
  <c r="FI165" i="26"/>
  <c r="DU169" i="26"/>
  <c r="AK155" i="26"/>
  <c r="GW158" i="26"/>
  <c r="CC148" i="26"/>
  <c r="BY155" i="26"/>
  <c r="BQ151" i="26"/>
  <c r="DU153" i="26"/>
  <c r="GO141" i="26"/>
  <c r="GW152" i="26"/>
  <c r="BA141" i="26"/>
  <c r="FA151" i="26"/>
  <c r="I140" i="26"/>
  <c r="BY153" i="26"/>
  <c r="AG188" i="26"/>
  <c r="DY154" i="26"/>
  <c r="EG166" i="26"/>
  <c r="AW180" i="26"/>
  <c r="FM154" i="26"/>
  <c r="CS164" i="26"/>
  <c r="BE151" i="26"/>
  <c r="I165" i="26"/>
  <c r="BU148" i="26"/>
  <c r="DE160" i="26"/>
  <c r="Q147" i="26"/>
  <c r="AK170" i="26"/>
  <c r="HI144" i="26"/>
  <c r="FA173" i="26"/>
  <c r="ES162" i="26"/>
  <c r="HM167" i="26"/>
  <c r="HU153" i="26"/>
  <c r="FQ157" i="26"/>
  <c r="ES151" i="26"/>
  <c r="AS154" i="26"/>
  <c r="DM143" i="26"/>
  <c r="CO152" i="26"/>
  <c r="FQ140" i="26"/>
  <c r="FQ151" i="26"/>
  <c r="AC140" i="26"/>
  <c r="DU150" i="26"/>
  <c r="HM138" i="26"/>
  <c r="AS152" i="26"/>
  <c r="FA156" i="26"/>
  <c r="BA144" i="26"/>
  <c r="BI156" i="26"/>
  <c r="GG143" i="26"/>
  <c r="Q141" i="26"/>
  <c r="AG144" i="26"/>
  <c r="Y133" i="26"/>
  <c r="BQ153" i="26"/>
  <c r="EK137" i="26"/>
  <c r="AG165" i="26"/>
  <c r="FQ182" i="26"/>
  <c r="BY176" i="26"/>
  <c r="HU174" i="26"/>
  <c r="HM179" i="26"/>
  <c r="EW162" i="26"/>
  <c r="GW186" i="26"/>
  <c r="BM185" i="26"/>
  <c r="AK187" i="26"/>
  <c r="DI170" i="26"/>
  <c r="BQ172" i="26"/>
  <c r="DA177" i="26"/>
  <c r="Q177" i="26"/>
  <c r="AG161" i="26"/>
  <c r="AO166" i="26"/>
  <c r="FI179" i="26"/>
  <c r="FE186" i="26"/>
  <c r="HI175" i="26"/>
  <c r="BY173" i="26"/>
  <c r="FE178" i="26"/>
  <c r="FI152" i="26"/>
  <c r="HM136" i="26"/>
  <c r="HI156" i="26"/>
  <c r="AK135" i="26"/>
  <c r="BU156" i="26"/>
  <c r="GK186" i="26"/>
  <c r="E155" i="26"/>
  <c r="GW144" i="26"/>
  <c r="FM156" i="26"/>
  <c r="GW150" i="26"/>
  <c r="DM152" i="26"/>
  <c r="U168" i="26"/>
  <c r="FA162" i="26"/>
  <c r="HE156" i="26"/>
  <c r="HE161" i="26"/>
  <c r="U142" i="26"/>
  <c r="AC157" i="26"/>
  <c r="CK149" i="26"/>
  <c r="BI155" i="26"/>
  <c r="GK150" i="26"/>
  <c r="EK154" i="26"/>
  <c r="HM146" i="26"/>
  <c r="CO153" i="26"/>
  <c r="FI141" i="26"/>
  <c r="I155" i="26"/>
  <c r="DU159" i="26"/>
  <c r="EG169" i="26"/>
  <c r="Q162" i="26"/>
  <c r="AS165" i="26"/>
  <c r="FI151" i="26"/>
  <c r="CO155" i="26"/>
  <c r="AW146" i="26"/>
  <c r="GW151" i="26"/>
  <c r="BI140" i="26"/>
  <c r="HA160" i="26"/>
  <c r="DU138" i="26"/>
  <c r="HU161" i="26"/>
  <c r="HE137" i="26"/>
  <c r="DQ158" i="26"/>
  <c r="FA136" i="26"/>
  <c r="CW160" i="26"/>
  <c r="HI164" i="26"/>
  <c r="BQ159" i="26"/>
  <c r="EK164" i="26"/>
  <c r="BQ160" i="26"/>
  <c r="GG154" i="26"/>
  <c r="EK148" i="26"/>
  <c r="BY151" i="26"/>
  <c r="FI139" i="26"/>
  <c r="FU159" i="26"/>
  <c r="HU137" i="26"/>
  <c r="AO159" i="26"/>
  <c r="CG137" i="26"/>
  <c r="HI157" i="26"/>
  <c r="AC136" i="26"/>
  <c r="EG159" i="26"/>
  <c r="FQ153" i="26"/>
  <c r="DA161" i="26"/>
  <c r="FI158" i="26"/>
  <c r="I164" i="26"/>
  <c r="EO159" i="26"/>
  <c r="BI154" i="26"/>
  <c r="EW143" i="26"/>
  <c r="FQ150" i="26"/>
  <c r="AK139" i="26"/>
  <c r="BE159" i="26"/>
  <c r="CW137" i="26"/>
  <c r="HM188" i="26"/>
  <c r="CO187" i="26"/>
  <c r="DQ174" i="26"/>
  <c r="DE161" i="26"/>
  <c r="FI185" i="26"/>
  <c r="CK171" i="26"/>
  <c r="DY176" i="26"/>
  <c r="BU161" i="26"/>
  <c r="CW175" i="26"/>
  <c r="HQ186" i="26"/>
  <c r="DE180" i="26"/>
  <c r="CS174" i="26"/>
  <c r="DY166" i="26"/>
  <c r="Y165" i="26"/>
  <c r="FY158" i="26"/>
  <c r="E171" i="26"/>
  <c r="Q184" i="26"/>
  <c r="GG166" i="26"/>
  <c r="DQ169" i="26"/>
  <c r="CG174" i="26"/>
  <c r="FA157" i="26"/>
  <c r="HM175" i="26"/>
  <c r="BU152" i="26"/>
  <c r="AW168" i="26"/>
  <c r="EW151" i="26"/>
  <c r="U171" i="26"/>
  <c r="FY160" i="26"/>
  <c r="AC173" i="26"/>
  <c r="Y152" i="26"/>
  <c r="EG156" i="26"/>
  <c r="DM175" i="26"/>
  <c r="AW163" i="26"/>
  <c r="GG165" i="26"/>
  <c r="BQ152" i="26"/>
  <c r="I156" i="26"/>
  <c r="BU147" i="26"/>
  <c r="DE152" i="26"/>
  <c r="GG140" i="26"/>
  <c r="FA150" i="26"/>
  <c r="U139" i="26"/>
  <c r="FI160" i="26"/>
  <c r="DE138" i="26"/>
  <c r="Y159" i="26"/>
  <c r="BQ137" i="26"/>
  <c r="DE150" i="26"/>
  <c r="GW154" i="26"/>
  <c r="CW162" i="26"/>
  <c r="U154" i="26"/>
  <c r="CK163" i="26"/>
  <c r="AW156" i="26"/>
  <c r="GG150" i="26"/>
  <c r="BA139" i="26"/>
  <c r="EG157" i="26"/>
  <c r="DE187" i="26"/>
  <c r="GC155" i="26"/>
  <c r="CC187" i="26"/>
  <c r="Y155" i="26"/>
  <c r="CG176" i="26"/>
  <c r="GS153" i="26"/>
  <c r="CG179" i="26"/>
  <c r="EG155" i="26"/>
  <c r="ES157" i="26"/>
  <c r="DM153" i="26"/>
  <c r="BE162" i="26"/>
  <c r="EO155" i="26"/>
  <c r="BA161" i="26"/>
  <c r="FA138" i="26"/>
  <c r="E157" i="26"/>
  <c r="CS181" i="26"/>
  <c r="AO155" i="26"/>
  <c r="Y177" i="26"/>
  <c r="DQ154" i="26"/>
  <c r="BM178" i="26"/>
  <c r="BU153" i="26"/>
  <c r="EO184" i="26"/>
  <c r="HI154" i="26"/>
  <c r="DA159" i="26"/>
  <c r="DM156" i="26"/>
  <c r="CG152" i="26"/>
  <c r="Y161" i="26"/>
  <c r="Q155" i="26"/>
  <c r="Q160" i="26"/>
  <c r="AC138" i="26"/>
  <c r="DA156" i="26"/>
  <c r="CK179" i="26"/>
  <c r="EG154" i="26"/>
  <c r="DM176" i="26"/>
  <c r="HI153" i="26"/>
  <c r="BM172" i="26"/>
  <c r="FM152" i="26"/>
  <c r="GC174" i="26"/>
  <c r="CK154" i="26"/>
  <c r="BI163" i="26"/>
  <c r="DA179" i="26"/>
  <c r="AK169" i="26"/>
  <c r="I182" i="26"/>
  <c r="HI148" i="26"/>
  <c r="EC158" i="26"/>
  <c r="GG149" i="26"/>
  <c r="EC152" i="26"/>
  <c r="U148" i="26"/>
  <c r="BQ162" i="26"/>
  <c r="DE147" i="26"/>
  <c r="FE156" i="26"/>
  <c r="BQ146" i="26"/>
  <c r="HU152" i="26"/>
  <c r="DI160" i="26"/>
  <c r="EC174" i="26"/>
  <c r="HA153" i="26"/>
  <c r="GC158" i="26"/>
  <c r="FU182" i="26"/>
  <c r="BE155" i="26"/>
  <c r="Q171" i="26"/>
  <c r="DA153" i="26"/>
  <c r="CC172" i="26"/>
  <c r="GC152" i="26"/>
  <c r="HQ167" i="26"/>
  <c r="EG151" i="26"/>
  <c r="HQ176" i="26"/>
  <c r="BE153" i="26"/>
  <c r="BU164" i="26"/>
  <c r="DM142" i="26"/>
  <c r="GO156" i="26"/>
  <c r="DQ180" i="26"/>
  <c r="HA175" i="26"/>
  <c r="HM161" i="26"/>
  <c r="EC156" i="26"/>
  <c r="CO178" i="26"/>
  <c r="FI162" i="26"/>
  <c r="AK167" i="26"/>
  <c r="BM181" i="26"/>
  <c r="FE163" i="26"/>
  <c r="GG172" i="26"/>
  <c r="FY168" i="26"/>
  <c r="FA193" i="26"/>
  <c r="GC188" i="26"/>
  <c r="FY157" i="26"/>
  <c r="EW177" i="26"/>
  <c r="BI176" i="26"/>
  <c r="AS169" i="26"/>
  <c r="U165" i="26"/>
  <c r="AW170" i="26"/>
  <c r="CG167" i="26"/>
  <c r="FM158" i="26"/>
  <c r="CW173" i="26"/>
  <c r="AW145" i="26"/>
  <c r="EW167" i="26"/>
  <c r="CO150" i="26"/>
  <c r="E162" i="26"/>
  <c r="AW149" i="26"/>
  <c r="CK169" i="26"/>
  <c r="DE171" i="26"/>
  <c r="HI151" i="26"/>
  <c r="CG170" i="26"/>
  <c r="ES154" i="26"/>
  <c r="BY170" i="26"/>
  <c r="FU156" i="26"/>
  <c r="CO151" i="26"/>
  <c r="FY139" i="26"/>
  <c r="AO158" i="26"/>
  <c r="BY136" i="26"/>
  <c r="CK156" i="26"/>
  <c r="FM188" i="26"/>
  <c r="FM155" i="26"/>
  <c r="FM176" i="26"/>
  <c r="DA154" i="26"/>
  <c r="DA191" i="26"/>
  <c r="AO156" i="26"/>
  <c r="FY161" i="26"/>
  <c r="CC156" i="26"/>
  <c r="GK156" i="26"/>
  <c r="BU168" i="26"/>
  <c r="EO151" i="26"/>
  <c r="DQ156" i="26"/>
  <c r="HQ173" i="26"/>
  <c r="HI152" i="26"/>
  <c r="HQ163" i="26"/>
  <c r="AO151" i="26"/>
  <c r="BQ171" i="26"/>
  <c r="HQ160" i="26"/>
  <c r="DE164" i="26"/>
  <c r="E148" i="26"/>
  <c r="GW170" i="26"/>
  <c r="HE183" i="26"/>
  <c r="FU195" i="26"/>
  <c r="BM156" i="26"/>
  <c r="FM167" i="26"/>
  <c r="BI197" i="26"/>
  <c r="HI155" i="26"/>
  <c r="I176" i="26"/>
  <c r="CK152" i="26"/>
  <c r="HM159" i="26"/>
  <c r="U161" i="26"/>
  <c r="AS167" i="26"/>
  <c r="GK159" i="26"/>
  <c r="BY160" i="26"/>
  <c r="HI146" i="26"/>
  <c r="DE169" i="26"/>
  <c r="GK180" i="26"/>
  <c r="GC154" i="26"/>
  <c r="CW185" i="26"/>
  <c r="FE155" i="26"/>
  <c r="AO167" i="26"/>
  <c r="BQ183" i="26"/>
  <c r="CK155" i="26"/>
  <c r="DY169" i="26"/>
  <c r="GC151" i="26"/>
  <c r="GG167" i="26"/>
  <c r="HE159" i="26"/>
  <c r="DU164" i="26"/>
  <c r="AO148" i="26"/>
  <c r="HI161" i="26"/>
  <c r="HQ145" i="26"/>
  <c r="DE166" i="26"/>
  <c r="EW173" i="26"/>
  <c r="EW166" i="26"/>
  <c r="FQ177" i="26"/>
  <c r="ES163" i="26"/>
  <c r="CW154" i="26"/>
  <c r="FY148" i="26"/>
  <c r="AW155" i="26"/>
  <c r="CO145" i="26"/>
  <c r="FE152" i="26"/>
  <c r="EK143" i="26"/>
  <c r="HA151" i="26"/>
  <c r="HU142" i="26"/>
  <c r="ES160" i="26"/>
  <c r="CW151" i="26"/>
  <c r="HA181" i="26"/>
  <c r="HQ153" i="26"/>
  <c r="HI165" i="26"/>
  <c r="Y172" i="26"/>
  <c r="AO154" i="26"/>
  <c r="CO160" i="26"/>
  <c r="ES161" i="26"/>
  <c r="DU161" i="26"/>
  <c r="AW147" i="26"/>
  <c r="Y162" i="26"/>
  <c r="Y146" i="26"/>
  <c r="EG167" i="26"/>
  <c r="BY150" i="26"/>
  <c r="FY173" i="26"/>
  <c r="CS175" i="26"/>
  <c r="GG174" i="26"/>
  <c r="GK160" i="26"/>
  <c r="HM158" i="26"/>
  <c r="U137" i="26"/>
  <c r="FA141" i="26"/>
  <c r="GS154" i="26"/>
  <c r="HU133" i="26"/>
  <c r="BA183" i="26"/>
  <c r="FM183" i="26"/>
  <c r="GC173" i="26"/>
  <c r="AC166" i="26"/>
  <c r="CS183" i="26"/>
  <c r="HM180" i="26"/>
  <c r="DI166" i="26"/>
  <c r="E174" i="26"/>
  <c r="CO168" i="26"/>
  <c r="Q186" i="26"/>
  <c r="BI178" i="26"/>
  <c r="DE182" i="26"/>
  <c r="AO177" i="26"/>
  <c r="CO175" i="26"/>
  <c r="BY167" i="26"/>
  <c r="GG168" i="26"/>
  <c r="EW160" i="26"/>
  <c r="U153" i="26"/>
  <c r="GK152" i="26"/>
  <c r="CC157" i="26"/>
  <c r="Y154" i="26"/>
  <c r="FY175" i="26"/>
  <c r="HU150" i="26"/>
  <c r="FU161" i="26"/>
  <c r="BE150" i="26"/>
  <c r="EC155" i="26"/>
  <c r="I149" i="26"/>
  <c r="FY169" i="26"/>
  <c r="GC168" i="26"/>
  <c r="EG144" i="26"/>
  <c r="DI157" i="26"/>
  <c r="HQ157" i="26"/>
  <c r="GS168" i="26"/>
  <c r="AW152" i="26"/>
  <c r="Y157" i="26"/>
  <c r="CC171" i="26"/>
  <c r="DQ153" i="26"/>
  <c r="CS169" i="26"/>
  <c r="FM151" i="26"/>
  <c r="AG162" i="26"/>
  <c r="Y151" i="26"/>
  <c r="I167" i="26"/>
  <c r="HM155" i="26"/>
  <c r="HQ166" i="26"/>
  <c r="FA190" i="26"/>
  <c r="E156" i="26"/>
  <c r="GK175" i="26"/>
  <c r="AO193" i="26"/>
  <c r="DA163" i="26"/>
  <c r="CO171" i="26"/>
  <c r="GS151" i="26"/>
  <c r="BU163" i="26"/>
  <c r="BU146" i="26"/>
  <c r="GC165" i="26"/>
  <c r="HA149" i="26"/>
  <c r="AO162" i="26"/>
  <c r="BM149" i="26"/>
  <c r="EC171" i="26"/>
  <c r="DY147" i="26"/>
  <c r="FM164" i="26"/>
  <c r="DU162" i="26"/>
  <c r="GK172" i="26"/>
  <c r="CC191" i="26"/>
  <c r="BU162" i="26"/>
  <c r="EO165" i="26"/>
  <c r="BU151" i="26"/>
  <c r="HU173" i="26"/>
  <c r="BM145" i="26"/>
  <c r="Y163" i="26"/>
  <c r="CC149" i="26"/>
  <c r="Q170" i="26"/>
  <c r="FM148" i="26"/>
  <c r="GO167" i="26"/>
  <c r="CK146" i="26"/>
  <c r="HI160" i="26"/>
  <c r="EK168" i="26"/>
  <c r="CS160" i="26"/>
  <c r="GW177" i="26"/>
  <c r="FE189" i="26"/>
  <c r="AO161" i="26"/>
  <c r="AC162" i="26"/>
  <c r="BA162" i="26"/>
  <c r="BE168" i="26"/>
  <c r="FI150" i="26"/>
  <c r="DM172" i="26"/>
  <c r="GC148" i="26"/>
  <c r="AK172" i="26"/>
  <c r="FE147" i="26"/>
  <c r="DM165" i="26"/>
  <c r="AG145" i="26"/>
  <c r="EC164" i="26"/>
  <c r="HU163" i="26"/>
  <c r="EC162" i="26"/>
  <c r="HA165" i="26"/>
  <c r="BA159" i="26"/>
  <c r="FE153" i="26"/>
  <c r="CG144" i="26"/>
  <c r="CO159" i="26"/>
  <c r="BU149" i="26"/>
  <c r="EK157" i="26"/>
  <c r="EG150" i="26"/>
  <c r="HM156" i="26"/>
  <c r="Y149" i="26"/>
  <c r="FA155" i="26"/>
  <c r="FU146" i="26"/>
  <c r="CS168" i="26"/>
  <c r="FU183" i="26"/>
  <c r="ES173" i="26"/>
  <c r="FA165" i="26"/>
  <c r="EW148" i="26"/>
  <c r="BE163" i="26"/>
  <c r="CS149" i="26"/>
  <c r="CW168" i="26"/>
  <c r="EW146" i="26"/>
  <c r="EC165" i="26"/>
  <c r="CC145" i="26"/>
  <c r="EO161" i="26"/>
  <c r="AO150" i="26"/>
  <c r="BQ167" i="26"/>
  <c r="U170" i="26"/>
  <c r="CG172" i="26"/>
  <c r="GW141" i="26"/>
  <c r="DE151" i="26"/>
  <c r="FE154" i="26"/>
  <c r="AS137" i="26"/>
  <c r="GO142" i="26"/>
  <c r="AW134" i="26"/>
  <c r="DI141" i="26"/>
  <c r="HA144" i="26"/>
  <c r="GW175" i="26"/>
  <c r="AS177" i="26"/>
  <c r="FA160" i="26"/>
  <c r="CW152" i="26"/>
  <c r="CS161" i="26"/>
  <c r="Q198" i="26"/>
  <c r="DM159" i="26"/>
  <c r="HI179" i="26"/>
  <c r="CG191" i="26"/>
  <c r="AC172" i="26"/>
  <c r="HE163" i="26"/>
  <c r="FU177" i="26"/>
  <c r="GK171" i="26"/>
  <c r="FI171" i="26"/>
  <c r="DE170" i="26"/>
  <c r="DY183" i="26"/>
  <c r="HE154" i="26"/>
  <c r="FA180" i="26"/>
  <c r="HU162" i="26"/>
  <c r="ES166" i="26"/>
  <c r="AK148" i="26"/>
  <c r="AG157" i="26"/>
  <c r="CW146" i="26"/>
  <c r="HA155" i="26"/>
  <c r="GG145" i="26"/>
  <c r="AG154" i="26"/>
  <c r="ES144" i="26"/>
  <c r="EO156" i="26"/>
  <c r="Q164" i="26"/>
  <c r="FE150" i="26"/>
  <c r="CW177" i="26"/>
  <c r="FE151" i="26"/>
  <c r="BE164" i="26"/>
  <c r="BY177" i="26"/>
  <c r="DA152" i="26"/>
  <c r="FA161" i="26"/>
  <c r="CC147" i="26"/>
  <c r="AO168" i="26"/>
  <c r="DY150" i="26"/>
  <c r="BU165" i="26"/>
  <c r="GK149" i="26"/>
  <c r="GW169" i="26"/>
  <c r="EG148" i="26"/>
  <c r="Y167" i="26"/>
  <c r="GK165" i="26"/>
  <c r="CK151" i="26"/>
  <c r="GW168" i="26"/>
  <c r="BU177" i="26"/>
  <c r="DE181" i="26"/>
  <c r="FM168" i="26"/>
  <c r="CG151" i="26"/>
  <c r="AK166" i="26"/>
  <c r="EO145" i="26"/>
  <c r="DM158" i="26"/>
  <c r="FQ149" i="26"/>
  <c r="ES155" i="26"/>
  <c r="AC149" i="26"/>
  <c r="AK152" i="26"/>
  <c r="HM147" i="26"/>
  <c r="CW157" i="26"/>
  <c r="AO164" i="26"/>
  <c r="I166" i="26"/>
  <c r="AS149" i="26"/>
  <c r="FA164" i="26"/>
  <c r="ES148" i="26"/>
  <c r="EC135" i="26"/>
  <c r="E160" i="26"/>
  <c r="HQ149" i="26"/>
  <c r="DQ146" i="26"/>
  <c r="HU156" i="26"/>
  <c r="CW141" i="26"/>
  <c r="BI136" i="26"/>
  <c r="HE149" i="26"/>
  <c r="HE176" i="26"/>
  <c r="IS144" i="26"/>
  <c r="EG139" i="26"/>
  <c r="DQ142" i="26"/>
  <c r="EW147" i="26"/>
  <c r="CS150" i="26"/>
  <c r="EG147" i="26"/>
  <c r="Q144" i="26"/>
  <c r="CW139" i="26"/>
  <c r="DQ141" i="26"/>
  <c r="BA137" i="26"/>
  <c r="HA140" i="26"/>
  <c r="AG152" i="26"/>
  <c r="DU154" i="26"/>
  <c r="Y153" i="26"/>
  <c r="E150" i="26"/>
  <c r="GO143" i="26"/>
  <c r="EK146" i="26"/>
  <c r="E139" i="26"/>
  <c r="DA136" i="26"/>
  <c r="DA123" i="26"/>
  <c r="GS145" i="26"/>
  <c r="BA120" i="26"/>
  <c r="FA144" i="26"/>
  <c r="EW119" i="26"/>
  <c r="IS137" i="26"/>
  <c r="DA131" i="26"/>
  <c r="FI134" i="26"/>
  <c r="CW153" i="26"/>
  <c r="EC139" i="26"/>
  <c r="GS158" i="26"/>
  <c r="CO154" i="26"/>
  <c r="U136" i="26"/>
  <c r="GK148" i="26"/>
  <c r="U147" i="26"/>
  <c r="CK140" i="26"/>
  <c r="BY142" i="26"/>
  <c r="HI136" i="26"/>
  <c r="HI123" i="26"/>
  <c r="BU136" i="26"/>
  <c r="BU123" i="26"/>
  <c r="GC134" i="26"/>
  <c r="AS122" i="26"/>
  <c r="E175" i="26"/>
  <c r="GO153" i="26"/>
  <c r="HI170" i="26"/>
  <c r="BA152" i="26"/>
  <c r="CG153" i="26"/>
  <c r="EC154" i="26"/>
  <c r="I148" i="26"/>
  <c r="FA140" i="26"/>
  <c r="ES178" i="26"/>
  <c r="BQ156" i="26"/>
  <c r="CC158" i="26"/>
  <c r="DI159" i="26"/>
  <c r="EW153" i="26"/>
  <c r="GS141" i="26"/>
  <c r="AG134" i="26"/>
  <c r="GO145" i="26"/>
  <c r="GC145" i="26"/>
  <c r="HA138" i="26"/>
  <c r="CC144" i="26"/>
  <c r="BM138" i="26"/>
  <c r="BM135" i="26"/>
  <c r="E137" i="26"/>
  <c r="E134" i="26"/>
  <c r="CS136" i="26"/>
  <c r="AS143" i="26"/>
  <c r="CO146" i="26"/>
  <c r="DY149" i="26"/>
  <c r="GG138" i="26"/>
  <c r="BU141" i="26"/>
  <c r="E144" i="26"/>
  <c r="BU155" i="26"/>
  <c r="FI143" i="26"/>
  <c r="BE132" i="26"/>
  <c r="FY143" i="26"/>
  <c r="HE128" i="26"/>
  <c r="AC142" i="26"/>
  <c r="BQ128" i="26"/>
  <c r="FY140" i="26"/>
  <c r="IC126" i="26"/>
  <c r="AK140" i="26"/>
  <c r="AS157" i="26"/>
  <c r="EO160" i="26"/>
  <c r="DQ152" i="26"/>
  <c r="GG147" i="26"/>
  <c r="CC142" i="26"/>
  <c r="HQ144" i="26"/>
  <c r="DI138" i="26"/>
  <c r="HA135" i="26"/>
  <c r="HM122" i="26"/>
  <c r="FU144" i="26"/>
  <c r="FM119" i="26"/>
  <c r="BU143" i="26"/>
  <c r="JE131" i="26"/>
  <c r="GO134" i="26"/>
  <c r="HM130" i="26"/>
  <c r="EC133" i="26"/>
  <c r="GW140" i="26"/>
  <c r="IS134" i="26"/>
  <c r="AG147" i="26"/>
  <c r="DM135" i="26"/>
  <c r="AW140" i="26"/>
  <c r="DY141" i="26"/>
  <c r="U145" i="26"/>
  <c r="BY135" i="26"/>
  <c r="Y131" i="26"/>
  <c r="DE141" i="26"/>
  <c r="GS127" i="26"/>
  <c r="GO140" i="26"/>
  <c r="Y127" i="26"/>
  <c r="FA139" i="26"/>
  <c r="FQ172" i="26"/>
  <c r="I139" i="26"/>
  <c r="BE158" i="26"/>
  <c r="E151" i="26"/>
  <c r="DI150" i="26"/>
  <c r="BY143" i="26"/>
  <c r="CC134" i="26"/>
  <c r="FI172" i="26"/>
  <c r="EC148" i="26"/>
  <c r="FI169" i="26"/>
  <c r="EG158" i="26"/>
  <c r="E159" i="26"/>
  <c r="DU168" i="26"/>
  <c r="AO179" i="26"/>
  <c r="BA171" i="26"/>
  <c r="GG161" i="26"/>
  <c r="GO159" i="26"/>
  <c r="DA157" i="26"/>
  <c r="GS157" i="26"/>
  <c r="BM146" i="26"/>
  <c r="EG123" i="26"/>
  <c r="GG126" i="26"/>
  <c r="HQ142" i="26"/>
  <c r="ES143" i="26"/>
  <c r="DM149" i="26"/>
  <c r="HU141" i="26"/>
  <c r="FM145" i="26"/>
  <c r="FM140" i="26"/>
  <c r="BM143" i="26"/>
  <c r="Y140" i="26"/>
  <c r="FQ134" i="26"/>
  <c r="BI158" i="26"/>
  <c r="ES169" i="26"/>
  <c r="BQ148" i="26"/>
  <c r="GS134" i="26"/>
  <c r="GK136" i="26"/>
  <c r="BE138" i="26"/>
  <c r="GK125" i="26"/>
  <c r="DU141" i="26"/>
  <c r="EC169" i="26"/>
  <c r="AK138" i="26"/>
  <c r="CC159" i="26"/>
  <c r="DE137" i="26"/>
  <c r="AS156" i="26"/>
  <c r="BQ136" i="26"/>
  <c r="HM150" i="26"/>
  <c r="CO135" i="26"/>
  <c r="DQ149" i="26"/>
  <c r="CO138" i="26"/>
  <c r="BE148" i="26"/>
  <c r="IS136" i="26"/>
  <c r="FU140" i="26"/>
  <c r="DU142" i="26"/>
  <c r="AS146" i="26"/>
  <c r="AW142" i="26"/>
  <c r="EW131" i="26"/>
  <c r="BM142" i="26"/>
  <c r="CG128" i="26"/>
  <c r="CO141" i="26"/>
  <c r="GC127" i="26"/>
  <c r="BA140" i="26"/>
  <c r="HQ125" i="26"/>
  <c r="EK139" i="26"/>
  <c r="BU159" i="26"/>
  <c r="HU151" i="26"/>
  <c r="AS147" i="26"/>
  <c r="GG132" i="26"/>
  <c r="DA135" i="26"/>
  <c r="Q137" i="26"/>
  <c r="JE123" i="26"/>
  <c r="CW140" i="26"/>
  <c r="CS152" i="26"/>
  <c r="HU136" i="26"/>
  <c r="FQ156" i="26"/>
  <c r="CG136" i="26"/>
  <c r="BE157" i="26"/>
  <c r="DM134" i="26"/>
  <c r="E152" i="26"/>
  <c r="CG133" i="26"/>
  <c r="FA182" i="26"/>
  <c r="HU145" i="26"/>
  <c r="HA145" i="26"/>
  <c r="FA134" i="26"/>
  <c r="EW139" i="26"/>
  <c r="HY140" i="26"/>
  <c r="HU143" i="26"/>
  <c r="AK134" i="26"/>
  <c r="DA166" i="26"/>
  <c r="DY159" i="26"/>
  <c r="Y164" i="26"/>
  <c r="IS147" i="26"/>
  <c r="DY177" i="26"/>
  <c r="BY158" i="26"/>
  <c r="HM152" i="26"/>
  <c r="AC151" i="26"/>
  <c r="EC168" i="26"/>
  <c r="BI149" i="26"/>
  <c r="HE146" i="26"/>
  <c r="FI166" i="26"/>
  <c r="DM141" i="26"/>
  <c r="BM184" i="26"/>
  <c r="EO149" i="26"/>
  <c r="GC137" i="26"/>
  <c r="Y138" i="26"/>
  <c r="DY125" i="26"/>
  <c r="DI137" i="26"/>
  <c r="CW124" i="26"/>
  <c r="BE136" i="26"/>
  <c r="BE123" i="26"/>
  <c r="EO135" i="26"/>
  <c r="FA122" i="26"/>
  <c r="Y147" i="26"/>
  <c r="FQ152" i="26"/>
  <c r="BI143" i="26"/>
  <c r="DQ140" i="26"/>
  <c r="FM142" i="26"/>
  <c r="CC150" i="26"/>
  <c r="AG153" i="26"/>
  <c r="I137" i="26"/>
  <c r="GK145" i="26"/>
  <c r="DU148" i="26"/>
  <c r="Q149" i="26"/>
  <c r="EC145" i="26"/>
  <c r="CW148" i="26"/>
  <c r="HA142" i="26"/>
  <c r="AK146" i="26"/>
  <c r="EW135" i="26"/>
  <c r="EK153" i="26"/>
  <c r="ES164" i="26"/>
  <c r="FQ147" i="26"/>
  <c r="GC133" i="26"/>
  <c r="BM136" i="26"/>
  <c r="FE137" i="26"/>
  <c r="FY124" i="26"/>
  <c r="HU140" i="26"/>
  <c r="U162" i="26"/>
  <c r="DU137" i="26"/>
  <c r="DY151" i="26"/>
  <c r="HE136" i="26"/>
  <c r="DU151" i="26"/>
  <c r="DU135" i="26"/>
  <c r="EW156" i="26"/>
  <c r="CG134" i="26"/>
  <c r="DM137" i="26"/>
  <c r="DA158" i="26"/>
  <c r="AK142" i="26"/>
  <c r="CS139" i="26"/>
  <c r="EO132" i="26"/>
  <c r="E145" i="26"/>
  <c r="BI153" i="26"/>
  <c r="GW135" i="26"/>
  <c r="HY144" i="26"/>
  <c r="DY144" i="26"/>
  <c r="HE148" i="26"/>
  <c r="AG143" i="26"/>
  <c r="HM143" i="26"/>
  <c r="FE134" i="26"/>
  <c r="FU150" i="26"/>
  <c r="DY133" i="26"/>
  <c r="EW154" i="26"/>
  <c r="GK157" i="26"/>
  <c r="ES146" i="26"/>
  <c r="EC149" i="26"/>
  <c r="BM134" i="26"/>
  <c r="DQ136" i="26"/>
  <c r="DQ123" i="26"/>
  <c r="GW139" i="26"/>
  <c r="BY157" i="26"/>
  <c r="CW136" i="26"/>
  <c r="AC152" i="26"/>
  <c r="FA135" i="26"/>
  <c r="EG152" i="26"/>
  <c r="DM133" i="26"/>
  <c r="CK165" i="26"/>
  <c r="Q145" i="26"/>
  <c r="AS153" i="26"/>
  <c r="AS170" i="26"/>
  <c r="HE138" i="26"/>
  <c r="DU149" i="26"/>
  <c r="FE143" i="26"/>
  <c r="DE148" i="26"/>
  <c r="IS133" i="26"/>
  <c r="FU139" i="26"/>
  <c r="FA133" i="26"/>
  <c r="AG139" i="26"/>
  <c r="Q129" i="26"/>
  <c r="HQ137" i="26"/>
  <c r="GS148" i="26"/>
  <c r="Q151" i="26"/>
  <c r="HU144" i="26"/>
  <c r="FE142" i="26"/>
  <c r="FQ146" i="26"/>
  <c r="CC135" i="26"/>
  <c r="CO166" i="26"/>
  <c r="FY138" i="26"/>
  <c r="CK158" i="26"/>
  <c r="FY134" i="26"/>
  <c r="AO153" i="26"/>
  <c r="ES133" i="26"/>
  <c r="GC144" i="26"/>
  <c r="CW147" i="26"/>
  <c r="CK148" i="26"/>
  <c r="BQ145" i="26"/>
  <c r="FE148" i="26"/>
  <c r="BM125" i="26"/>
  <c r="EC120" i="26"/>
  <c r="FQ135" i="26"/>
  <c r="AK122" i="26"/>
  <c r="GC103" i="26"/>
  <c r="IS119" i="26"/>
  <c r="FU129" i="26"/>
  <c r="HA123" i="26"/>
  <c r="DM128" i="26"/>
  <c r="ES122" i="26"/>
  <c r="I150" i="26"/>
  <c r="CO147" i="26"/>
  <c r="DI149" i="26"/>
  <c r="FQ136" i="26"/>
  <c r="HM171" i="26"/>
  <c r="BA160" i="26"/>
  <c r="GK147" i="26"/>
  <c r="EO150" i="26"/>
  <c r="DI158" i="26"/>
  <c r="I138" i="26"/>
  <c r="ES135" i="26"/>
  <c r="AS172" i="26"/>
  <c r="BM147" i="26"/>
  <c r="EK134" i="26"/>
  <c r="I144" i="26"/>
  <c r="HY123" i="26"/>
  <c r="BA149" i="26"/>
  <c r="FY120" i="26"/>
  <c r="FY145" i="26"/>
  <c r="AK120" i="26"/>
  <c r="AK143" i="26"/>
  <c r="HY131" i="26"/>
  <c r="HM135" i="26"/>
  <c r="EO164" i="26"/>
  <c r="DE156" i="26"/>
  <c r="FA177" i="26"/>
  <c r="EW149" i="26"/>
  <c r="E136" i="26"/>
  <c r="E123" i="26"/>
  <c r="HU149" i="26"/>
  <c r="E146" i="26"/>
  <c r="FQ144" i="26"/>
  <c r="FM147" i="26"/>
  <c r="CK144" i="26"/>
  <c r="DY142" i="26"/>
  <c r="EW142" i="26"/>
  <c r="EC137" i="26"/>
  <c r="HQ140" i="26"/>
  <c r="GO135" i="26"/>
  <c r="CC140" i="26"/>
  <c r="HY141" i="26"/>
  <c r="EK151" i="26"/>
  <c r="FI142" i="26"/>
  <c r="HQ139" i="26"/>
  <c r="CO134" i="26"/>
  <c r="AG146" i="26"/>
  <c r="GW157" i="26"/>
  <c r="DM136" i="26"/>
  <c r="AG149" i="26"/>
  <c r="EW145" i="26"/>
  <c r="GS144" i="26"/>
  <c r="DE144" i="26"/>
  <c r="GW180" i="26"/>
  <c r="U155" i="26"/>
  <c r="HA162" i="26"/>
  <c r="AW158" i="26"/>
  <c r="FY163" i="26"/>
  <c r="BE147" i="26"/>
  <c r="BQ141" i="26"/>
  <c r="DM139" i="26"/>
  <c r="BQ163" i="26"/>
  <c r="HU159" i="26"/>
  <c r="FU155" i="26"/>
  <c r="GO160" i="26"/>
  <c r="IS140" i="26"/>
  <c r="IS148" i="26"/>
  <c r="CS143" i="26"/>
  <c r="GC119" i="26"/>
  <c r="GW148" i="26"/>
  <c r="DI129" i="26"/>
  <c r="EO143" i="26"/>
  <c r="GO128" i="26"/>
  <c r="BY141" i="26"/>
  <c r="FM127" i="26"/>
  <c r="FI140" i="26"/>
  <c r="BA169" i="26"/>
  <c r="AG148" i="26"/>
  <c r="AK153" i="26"/>
  <c r="HM140" i="26"/>
  <c r="EK142" i="26"/>
  <c r="BY169" i="26"/>
  <c r="GO138" i="26"/>
  <c r="DE140" i="26"/>
  <c r="FM141" i="26"/>
  <c r="EK144" i="26"/>
  <c r="CC138" i="26"/>
  <c r="IS142" i="26"/>
  <c r="EW137" i="26"/>
  <c r="AO134" i="26"/>
  <c r="DI136" i="26"/>
  <c r="E133" i="26"/>
  <c r="HE173" i="26"/>
  <c r="GG151" i="26"/>
  <c r="FQ165" i="26"/>
  <c r="DY148" i="26"/>
  <c r="CS135" i="26"/>
  <c r="DU122" i="26"/>
  <c r="AO144" i="26"/>
  <c r="DE149" i="26"/>
  <c r="DA143" i="26"/>
  <c r="GC142" i="26"/>
  <c r="GG142" i="26"/>
  <c r="HE139" i="26"/>
  <c r="EG141" i="26"/>
  <c r="HU135" i="26"/>
  <c r="CS140" i="26"/>
  <c r="GW134" i="26"/>
  <c r="CW156" i="26"/>
  <c r="FI135" i="26"/>
  <c r="EO157" i="26"/>
  <c r="GO139" i="26"/>
  <c r="CW134" i="26"/>
  <c r="HU154" i="26"/>
  <c r="FA137" i="26"/>
  <c r="DU136" i="26"/>
  <c r="EO140" i="26"/>
  <c r="AG137" i="26"/>
  <c r="AO137" i="26"/>
  <c r="EC151" i="26"/>
  <c r="GS159" i="26"/>
  <c r="CK150" i="26"/>
  <c r="CK157" i="26"/>
  <c r="CW180" i="26"/>
  <c r="GS165" i="26"/>
  <c r="HE167" i="26"/>
  <c r="AG170" i="26"/>
  <c r="AC153" i="26"/>
  <c r="Y158" i="26"/>
  <c r="BE156" i="26"/>
  <c r="BM151" i="26"/>
  <c r="EG136" i="26"/>
  <c r="AK133" i="26"/>
  <c r="HY136" i="26"/>
  <c r="GW163" i="26"/>
  <c r="FI138" i="26"/>
  <c r="BA167" i="26"/>
  <c r="U138" i="26"/>
  <c r="HQ150" i="26"/>
  <c r="GO136" i="26"/>
  <c r="DU155" i="26"/>
  <c r="BA136" i="26"/>
  <c r="BM162" i="26"/>
  <c r="FQ155" i="26"/>
  <c r="GG157" i="26"/>
  <c r="DE136" i="26"/>
  <c r="AC141" i="26"/>
  <c r="HI150" i="26"/>
  <c r="HY132" i="26"/>
  <c r="HE141" i="26"/>
  <c r="BE137" i="26"/>
  <c r="AG142" i="26"/>
  <c r="HE145" i="26"/>
  <c r="CC141" i="26"/>
  <c r="EO144" i="26"/>
  <c r="AO140" i="26"/>
  <c r="GG136" i="26"/>
  <c r="DY139" i="26"/>
  <c r="HE172" i="26"/>
  <c r="AS140" i="26"/>
  <c r="DM161" i="26"/>
  <c r="CO140" i="26"/>
  <c r="EK135" i="26"/>
  <c r="GC160" i="26"/>
  <c r="BQ138" i="26"/>
  <c r="BI138" i="26"/>
  <c r="AO141" i="26"/>
  <c r="AO143" i="26"/>
  <c r="FM137" i="26"/>
  <c r="DI135" i="26"/>
  <c r="Y137" i="26"/>
  <c r="AO133" i="26"/>
  <c r="GS135" i="26"/>
  <c r="FM150" i="26"/>
  <c r="EK160" i="26"/>
  <c r="GS156" i="26"/>
  <c r="AC156" i="26"/>
  <c r="CG135" i="26"/>
  <c r="IS139" i="26"/>
  <c r="FE149" i="26"/>
  <c r="HI145" i="26"/>
  <c r="DQ133" i="26"/>
  <c r="AG136" i="26"/>
  <c r="GS140" i="26"/>
  <c r="EG143" i="26"/>
  <c r="BE140" i="26"/>
  <c r="HI141" i="26"/>
  <c r="Q139" i="26"/>
  <c r="BU127" i="26"/>
  <c r="DA138" i="26"/>
  <c r="AG159" i="26"/>
  <c r="DE174" i="26"/>
  <c r="EO154" i="26"/>
  <c r="BQ139" i="26"/>
  <c r="BQ133" i="26"/>
  <c r="GK153" i="26"/>
  <c r="AC137" i="26"/>
  <c r="BQ135" i="26"/>
  <c r="Q140" i="26"/>
  <c r="DA134" i="26"/>
  <c r="EO136" i="26"/>
  <c r="BU133" i="26"/>
  <c r="HY135" i="26"/>
  <c r="GG146" i="26"/>
  <c r="EO133" i="26"/>
  <c r="GW167" i="26"/>
  <c r="EC178" i="26"/>
  <c r="FM144" i="26"/>
  <c r="AK147" i="26"/>
  <c r="Y139" i="26"/>
  <c r="DA140" i="26"/>
  <c r="DI142" i="26"/>
  <c r="JE132" i="26"/>
  <c r="I130" i="26"/>
  <c r="CG140" i="26"/>
  <c r="AC126" i="26"/>
  <c r="FQ139" i="26"/>
  <c r="GS160" i="26"/>
  <c r="EO187" i="26"/>
  <c r="FY171" i="26"/>
  <c r="CC152" i="26"/>
  <c r="AS138" i="26"/>
  <c r="CO144" i="26"/>
  <c r="GG153" i="26"/>
  <c r="IS135" i="26"/>
  <c r="Q146" i="26"/>
  <c r="HQ138" i="26"/>
  <c r="CO132" i="26"/>
  <c r="E135" i="26"/>
  <c r="CG147" i="26"/>
  <c r="FU133" i="26"/>
  <c r="GK141" i="26"/>
  <c r="ES145" i="26"/>
  <c r="AW141" i="26"/>
  <c r="DM163" i="26"/>
  <c r="DA139" i="26"/>
  <c r="AO136" i="26"/>
  <c r="GW147" i="26"/>
  <c r="I134" i="26"/>
  <c r="FI118" i="26"/>
  <c r="EG126" i="26"/>
  <c r="DE116" i="26"/>
  <c r="AC129" i="26"/>
  <c r="Q130" i="26"/>
  <c r="DI128" i="26"/>
  <c r="BA156" i="26"/>
  <c r="HY148" i="26"/>
  <c r="HE153" i="26"/>
  <c r="GO146" i="26"/>
  <c r="FQ168" i="26"/>
  <c r="FQ154" i="26"/>
  <c r="BY152" i="26"/>
  <c r="FA170" i="26"/>
  <c r="Y148" i="26"/>
  <c r="DU147" i="26"/>
  <c r="FQ145" i="26"/>
  <c r="AS159" i="26"/>
  <c r="Y144" i="26"/>
  <c r="CO139" i="26"/>
  <c r="HM144" i="26"/>
  <c r="FE160" i="26"/>
  <c r="FM132" i="26"/>
  <c r="FE145" i="26"/>
  <c r="HU147" i="26"/>
  <c r="FY155" i="26"/>
  <c r="BU144" i="26"/>
  <c r="CG148" i="26"/>
  <c r="FQ142" i="26"/>
  <c r="U158" i="26"/>
  <c r="HA146" i="26"/>
  <c r="AK160" i="26"/>
  <c r="I159" i="26"/>
  <c r="ES136" i="26"/>
  <c r="FU148" i="26"/>
  <c r="AW133" i="26"/>
  <c r="HI140" i="26"/>
  <c r="GK143" i="26"/>
  <c r="DY137" i="26"/>
  <c r="DM124" i="26"/>
  <c r="GS136" i="26"/>
  <c r="GS123" i="26"/>
  <c r="FE135" i="26"/>
  <c r="FQ122" i="26"/>
  <c r="EW134" i="26"/>
  <c r="BI167" i="26"/>
  <c r="AS151" i="26"/>
  <c r="BI157" i="26"/>
  <c r="HE135" i="26"/>
  <c r="EC140" i="26"/>
  <c r="GS146" i="26"/>
  <c r="ES149" i="26"/>
  <c r="EG134" i="26"/>
  <c r="FE136" i="26"/>
  <c r="CS141" i="26"/>
  <c r="GG144" i="26"/>
  <c r="GC140" i="26"/>
  <c r="CW143" i="26"/>
  <c r="EO139" i="26"/>
  <c r="HU132" i="26"/>
  <c r="HY138" i="26"/>
  <c r="HA157" i="26"/>
  <c r="Y187" i="26"/>
  <c r="BU158" i="26"/>
  <c r="CC160" i="26"/>
  <c r="AC135" i="26"/>
  <c r="AW144" i="26"/>
  <c r="AW143" i="26"/>
  <c r="GK139" i="26"/>
  <c r="AS134" i="26"/>
  <c r="CK136" i="26"/>
  <c r="CK123" i="26"/>
  <c r="FU135" i="26"/>
  <c r="GG122" i="26"/>
  <c r="FM133" i="26"/>
  <c r="FE121" i="26"/>
  <c r="DE132" i="26"/>
  <c r="EC170" i="26"/>
  <c r="BE152" i="26"/>
  <c r="BY154" i="26"/>
  <c r="HE188" i="26"/>
  <c r="DE139" i="26"/>
  <c r="AO146" i="26"/>
  <c r="GK144" i="26"/>
  <c r="DU132" i="26"/>
  <c r="AO135" i="26"/>
  <c r="BU140" i="26"/>
  <c r="AO142" i="26"/>
  <c r="FE139" i="26"/>
  <c r="AC133" i="26"/>
  <c r="DQ138" i="26"/>
  <c r="BI126" i="26"/>
  <c r="AG160" i="26"/>
  <c r="DI152" i="26"/>
  <c r="DU145" i="26"/>
  <c r="AS144" i="26"/>
  <c r="AG133" i="26"/>
  <c r="HQ135" i="26"/>
  <c r="DA174" i="26"/>
  <c r="BY139" i="26"/>
  <c r="FA152" i="26"/>
  <c r="GG135" i="26"/>
  <c r="GC157" i="26"/>
  <c r="ES134" i="26"/>
  <c r="AK151" i="26"/>
  <c r="BA170" i="26"/>
  <c r="FY150" i="26"/>
  <c r="EK152" i="26"/>
  <c r="EW164" i="26"/>
  <c r="CG138" i="26"/>
  <c r="BY147" i="26"/>
  <c r="AS142" i="26"/>
  <c r="GC143" i="26"/>
  <c r="Q150" i="26"/>
  <c r="AW139" i="26"/>
  <c r="AO132" i="26"/>
  <c r="EG138" i="26"/>
  <c r="CO126" i="26"/>
  <c r="CS137" i="26"/>
  <c r="CG124" i="26"/>
  <c r="FM136" i="26"/>
  <c r="CO142" i="26"/>
  <c r="FI145" i="26"/>
  <c r="GW137" i="26"/>
  <c r="AK137" i="26"/>
  <c r="DY120" i="26"/>
  <c r="CG125" i="26"/>
  <c r="CK118" i="26"/>
  <c r="AS123" i="26"/>
  <c r="E122" i="26"/>
  <c r="FY121" i="26"/>
  <c r="HA120" i="26"/>
  <c r="EW123" i="26"/>
  <c r="DY127" i="26"/>
  <c r="DU134" i="26"/>
  <c r="HQ127" i="26"/>
  <c r="DA122" i="26"/>
  <c r="Q94" i="26"/>
  <c r="HU134" i="26"/>
  <c r="CK145" i="26"/>
  <c r="AG125" i="26"/>
  <c r="DQ134" i="26"/>
  <c r="HE115" i="26"/>
  <c r="AK116" i="26"/>
  <c r="Q127" i="26"/>
  <c r="AS148" i="26"/>
  <c r="BU129" i="26"/>
  <c r="Q138" i="26"/>
  <c r="BA146" i="26"/>
  <c r="HM162" i="26"/>
  <c r="FA142" i="26"/>
  <c r="EW141" i="26"/>
  <c r="HM134" i="26"/>
  <c r="DQ132" i="26"/>
  <c r="GC159" i="26"/>
  <c r="HM126" i="26"/>
  <c r="HI158" i="26"/>
  <c r="EK130" i="26"/>
  <c r="GW122" i="26"/>
  <c r="HI135" i="26"/>
  <c r="EW132" i="26"/>
  <c r="EG153" i="26"/>
  <c r="Q153" i="26"/>
  <c r="BU138" i="26"/>
  <c r="BY138" i="26"/>
  <c r="FY142" i="26"/>
  <c r="CC121" i="26"/>
  <c r="Q136" i="26"/>
  <c r="GK134" i="26"/>
  <c r="AC148" i="26"/>
  <c r="EK149" i="26"/>
  <c r="HA143" i="26"/>
  <c r="DY138" i="26"/>
  <c r="FE140" i="26"/>
  <c r="GS132" i="26"/>
  <c r="JE133" i="26"/>
  <c r="CG149" i="26"/>
  <c r="DM164" i="26"/>
  <c r="U120" i="26"/>
  <c r="DA162" i="26"/>
  <c r="GS142" i="26"/>
  <c r="HM154" i="26"/>
  <c r="IS116" i="26"/>
  <c r="FQ129" i="26"/>
  <c r="DE125" i="26"/>
  <c r="CS100" i="26"/>
  <c r="GC120" i="26"/>
  <c r="GK131" i="26"/>
  <c r="EO125" i="26"/>
  <c r="Q126" i="26"/>
  <c r="BI107" i="26"/>
  <c r="HA150" i="26"/>
  <c r="DI143" i="26"/>
  <c r="DA141" i="26"/>
  <c r="DI139" i="26"/>
  <c r="AO121" i="26"/>
  <c r="BA133" i="26"/>
  <c r="IS123" i="26"/>
  <c r="DY128" i="26"/>
  <c r="FM120" i="26"/>
  <c r="GW124" i="26"/>
  <c r="FY132" i="26"/>
  <c r="U118" i="26"/>
  <c r="EC124" i="26"/>
  <c r="HU118" i="26"/>
  <c r="FQ137" i="26"/>
  <c r="CS125" i="26"/>
  <c r="GC139" i="26"/>
  <c r="AG150" i="26"/>
  <c r="GG129" i="26"/>
  <c r="FU130" i="26"/>
  <c r="EO128" i="26"/>
  <c r="ES129" i="26"/>
  <c r="IC124" i="26"/>
  <c r="EO106" i="26"/>
  <c r="GK123" i="26"/>
  <c r="AK127" i="26"/>
  <c r="E117" i="26"/>
  <c r="DM132" i="26"/>
  <c r="GS117" i="26"/>
  <c r="EK127" i="26"/>
  <c r="CW135" i="26"/>
  <c r="DI144" i="26"/>
  <c r="DA145" i="26"/>
  <c r="CK138" i="26"/>
  <c r="BU122" i="26"/>
  <c r="JA121" i="26"/>
  <c r="Q120" i="26"/>
  <c r="GW119" i="26"/>
  <c r="HQ115" i="26"/>
  <c r="BE97" i="26"/>
  <c r="HA131" i="26"/>
  <c r="IC117" i="26"/>
  <c r="CK141" i="26"/>
  <c r="FM118" i="26"/>
  <c r="FA123" i="26"/>
  <c r="CG121" i="26"/>
  <c r="AS145" i="26"/>
  <c r="HI132" i="26"/>
  <c r="FU141" i="26"/>
  <c r="HA147" i="26"/>
  <c r="HU128" i="26"/>
  <c r="JA122" i="26"/>
  <c r="EK126" i="26"/>
  <c r="FQ120" i="26"/>
  <c r="BA131" i="26"/>
  <c r="DE133" i="26"/>
  <c r="EW130" i="26"/>
  <c r="EK131" i="26"/>
  <c r="ES118" i="26"/>
  <c r="GO127" i="26"/>
  <c r="CS119" i="26"/>
  <c r="HI143" i="26"/>
  <c r="CC129" i="26"/>
  <c r="GW130" i="26"/>
  <c r="Q143" i="26"/>
  <c r="Y117" i="26"/>
  <c r="EO98" i="26"/>
  <c r="IS131" i="26"/>
  <c r="JA132" i="26"/>
  <c r="BE134" i="26"/>
  <c r="EC138" i="26"/>
  <c r="HA132" i="26"/>
  <c r="EW136" i="26"/>
  <c r="AK119" i="26"/>
  <c r="HQ118" i="26"/>
  <c r="HA116" i="26"/>
  <c r="JE116" i="26"/>
  <c r="HE130" i="26"/>
  <c r="GG137" i="26"/>
  <c r="BQ130" i="26"/>
  <c r="BA132" i="26"/>
  <c r="Y123" i="26"/>
  <c r="FI115" i="26"/>
  <c r="BU120" i="26"/>
  <c r="DQ115" i="26"/>
  <c r="GC135" i="26"/>
  <c r="GC150" i="26"/>
  <c r="HI137" i="26"/>
  <c r="U132" i="26"/>
  <c r="AC132" i="26"/>
  <c r="BE139" i="26"/>
  <c r="FM157" i="26"/>
  <c r="DI121" i="26"/>
  <c r="I145" i="26"/>
  <c r="HU148" i="26"/>
  <c r="EG131" i="26"/>
  <c r="DI140" i="26"/>
  <c r="AC139" i="26"/>
  <c r="AO163" i="26"/>
  <c r="AO157" i="26"/>
  <c r="AS132" i="26"/>
  <c r="FM134" i="26"/>
  <c r="DE134" i="26"/>
  <c r="FY146" i="26"/>
  <c r="BY122" i="26"/>
  <c r="HI139" i="26"/>
  <c r="Q166" i="26"/>
  <c r="CO179" i="26"/>
  <c r="FU147" i="26"/>
  <c r="HE124" i="26"/>
  <c r="AW136" i="26"/>
  <c r="HE150" i="26"/>
  <c r="GG139" i="26"/>
  <c r="FQ132" i="26"/>
  <c r="EO146" i="26"/>
  <c r="FY128" i="26"/>
  <c r="HU146" i="26"/>
  <c r="DA132" i="26"/>
  <c r="HI133" i="26"/>
  <c r="DY131" i="26"/>
  <c r="BQ123" i="26"/>
  <c r="AS117" i="26"/>
  <c r="DQ143" i="26"/>
  <c r="DM129" i="26"/>
  <c r="AW119" i="26"/>
  <c r="GW121" i="26"/>
  <c r="AW118" i="26"/>
  <c r="BM94" i="26"/>
  <c r="ES137" i="26"/>
  <c r="HM148" i="26"/>
  <c r="DI133" i="26"/>
  <c r="EC134" i="26"/>
  <c r="JA130" i="26"/>
  <c r="AC130" i="26"/>
  <c r="ES132" i="26"/>
  <c r="IS120" i="26"/>
  <c r="FA107" i="26"/>
  <c r="FA116" i="26"/>
  <c r="JA119" i="26"/>
  <c r="FI136" i="26"/>
  <c r="GK120" i="26"/>
  <c r="DM125" i="26"/>
  <c r="AC145" i="26"/>
  <c r="GC136" i="26"/>
  <c r="GO147" i="26"/>
  <c r="HI138" i="26"/>
  <c r="CW123" i="26"/>
  <c r="IS122" i="26"/>
  <c r="AC121" i="26"/>
  <c r="GS120" i="26"/>
  <c r="GG116" i="26"/>
  <c r="BM98" i="26"/>
  <c r="HA115" i="26"/>
  <c r="HY118" i="26"/>
  <c r="HY143" i="26"/>
  <c r="FY119" i="26"/>
  <c r="FM124" i="26"/>
  <c r="BY123" i="26"/>
  <c r="AG140" i="26"/>
  <c r="CS142" i="26"/>
  <c r="FM123" i="26"/>
  <c r="BY132" i="26"/>
  <c r="GW128" i="26"/>
  <c r="HY108" i="26"/>
  <c r="Y125" i="26"/>
  <c r="BQ147" i="26"/>
  <c r="AS128" i="26"/>
  <c r="BA124" i="26"/>
  <c r="EO127" i="26"/>
  <c r="DU129" i="26"/>
  <c r="AK128" i="26"/>
  <c r="HM129" i="26"/>
  <c r="HA130" i="26"/>
  <c r="AW102" i="26"/>
  <c r="DY145" i="26"/>
  <c r="IS129" i="26"/>
  <c r="BA147" i="26"/>
  <c r="IS149" i="26"/>
  <c r="FE124" i="26"/>
  <c r="DU127" i="26"/>
  <c r="DQ122" i="26"/>
  <c r="CS126" i="26"/>
  <c r="CK126" i="26"/>
  <c r="HM127" i="26"/>
  <c r="AC125" i="26"/>
  <c r="Y145" i="26"/>
  <c r="FM129" i="26"/>
  <c r="AK136" i="26"/>
  <c r="BQ154" i="26"/>
  <c r="BA178" i="26"/>
  <c r="CS146" i="26"/>
  <c r="ES159" i="26"/>
  <c r="FM139" i="26"/>
  <c r="HM128" i="26"/>
  <c r="I126" i="26"/>
  <c r="FU127" i="26"/>
  <c r="BM120" i="26"/>
  <c r="CW164" i="26"/>
  <c r="CO148" i="26"/>
  <c r="EO121" i="26"/>
  <c r="BI144" i="26"/>
  <c r="AS124" i="26"/>
  <c r="GS105" i="26"/>
  <c r="JE121" i="26"/>
  <c r="GS119" i="26"/>
  <c r="JE125" i="26"/>
  <c r="AO131" i="26"/>
  <c r="GG124" i="26"/>
  <c r="HE127" i="26"/>
  <c r="FI124" i="26"/>
  <c r="BM128" i="26"/>
  <c r="BQ129" i="26"/>
  <c r="GW143" i="26"/>
  <c r="DA147" i="26"/>
  <c r="BI147" i="26"/>
  <c r="FI137" i="26"/>
  <c r="FI133" i="26"/>
  <c r="GO151" i="26"/>
  <c r="DQ150" i="26"/>
  <c r="DU140" i="26"/>
  <c r="BM139" i="26"/>
  <c r="FY137" i="26"/>
  <c r="BE127" i="26"/>
  <c r="BI122" i="26"/>
  <c r="FE133" i="26"/>
  <c r="BE146" i="26"/>
  <c r="EO147" i="26"/>
  <c r="EC150" i="26"/>
  <c r="DA142" i="26"/>
  <c r="FM138" i="26"/>
  <c r="CO136" i="26"/>
  <c r="E131" i="26"/>
  <c r="HA134" i="26"/>
  <c r="FQ162" i="26"/>
  <c r="EW152" i="26"/>
  <c r="GC149" i="26"/>
  <c r="CW120" i="26"/>
  <c r="BI134" i="26"/>
  <c r="FE125" i="26"/>
  <c r="HQ134" i="26"/>
  <c r="GC132" i="26"/>
  <c r="BM144" i="26"/>
  <c r="DY156" i="26"/>
  <c r="BA145" i="26"/>
  <c r="AG167" i="26"/>
  <c r="E140" i="26"/>
  <c r="BM127" i="26"/>
  <c r="IS132" i="26"/>
  <c r="HU126" i="26"/>
  <c r="BM124" i="26"/>
  <c r="GO124" i="26"/>
  <c r="ES125" i="26"/>
  <c r="DM131" i="26"/>
  <c r="AO128" i="26"/>
  <c r="FE114" i="26"/>
  <c r="GK142" i="26"/>
  <c r="BM141" i="26"/>
  <c r="JE119" i="26"/>
  <c r="U140" i="26"/>
  <c r="BQ126" i="26"/>
  <c r="EK125" i="26"/>
  <c r="Q122" i="26"/>
  <c r="HY125" i="26"/>
  <c r="CK99" i="26"/>
  <c r="FA128" i="26"/>
  <c r="EG130" i="26"/>
  <c r="FQ130" i="26"/>
  <c r="HY130" i="26"/>
  <c r="HM131" i="26"/>
  <c r="BE135" i="26"/>
  <c r="BQ149" i="26"/>
  <c r="BQ124" i="26"/>
  <c r="DA133" i="26"/>
  <c r="Q133" i="26"/>
  <c r="Q110" i="26"/>
  <c r="U126" i="26"/>
  <c r="EO138" i="26"/>
  <c r="FQ128" i="26"/>
  <c r="CG145" i="26"/>
  <c r="AC128" i="26"/>
  <c r="E130" i="26"/>
  <c r="AW129" i="26"/>
  <c r="DA130" i="26"/>
  <c r="CO131" i="26"/>
  <c r="HI103" i="26"/>
  <c r="EO137" i="26"/>
  <c r="EG119" i="26"/>
  <c r="HI131" i="26"/>
  <c r="CK132" i="26"/>
  <c r="AG119" i="26"/>
  <c r="FE100" i="26"/>
  <c r="IC116" i="26"/>
  <c r="DE126" i="26"/>
  <c r="EK120" i="26"/>
  <c r="HU124" i="26"/>
  <c r="CC119" i="26"/>
  <c r="HI122" i="26"/>
  <c r="JA123" i="26"/>
  <c r="FI123" i="26"/>
  <c r="BI123" i="26"/>
  <c r="Y91" i="26"/>
  <c r="FI149" i="26"/>
  <c r="BY148" i="26"/>
  <c r="BE144" i="26"/>
  <c r="BE145" i="26"/>
  <c r="DI116" i="26"/>
  <c r="AK121" i="26"/>
  <c r="GO131" i="26"/>
  <c r="HA118" i="26"/>
  <c r="GG117" i="26"/>
  <c r="BY118" i="26"/>
  <c r="EO116" i="26"/>
  <c r="EO129" i="26"/>
  <c r="EO123" i="26"/>
  <c r="FA130" i="26"/>
  <c r="HM163" i="26"/>
  <c r="BI139" i="26"/>
  <c r="EW140" i="26"/>
  <c r="BI150" i="26"/>
  <c r="HY127" i="26"/>
  <c r="HY121" i="26"/>
  <c r="AW125" i="26"/>
  <c r="EO119" i="26"/>
  <c r="FM130" i="26"/>
  <c r="BA138" i="26"/>
  <c r="BA128" i="26"/>
  <c r="BY130" i="26"/>
  <c r="FQ141" i="26"/>
  <c r="I116" i="26"/>
  <c r="DQ97" i="26"/>
  <c r="DI131" i="26"/>
  <c r="CW127" i="26"/>
  <c r="BU117" i="26"/>
  <c r="BU126" i="26"/>
  <c r="AS116" i="26"/>
  <c r="FI119" i="26"/>
  <c r="HQ120" i="26"/>
  <c r="DI120" i="26"/>
  <c r="BE120" i="26"/>
  <c r="EG133" i="26"/>
  <c r="EK145" i="26"/>
  <c r="AW135" i="26"/>
  <c r="BU134" i="26"/>
  <c r="GS139" i="26"/>
  <c r="CC153" i="26"/>
  <c r="CC146" i="26"/>
  <c r="Q142" i="26"/>
  <c r="Y134" i="26"/>
  <c r="GK135" i="26"/>
  <c r="FI146" i="26"/>
  <c r="IC130" i="26"/>
  <c r="BU139" i="26"/>
  <c r="CO170" i="26"/>
  <c r="EG149" i="26"/>
  <c r="U133" i="26"/>
  <c r="I141" i="26"/>
  <c r="IC132" i="26"/>
  <c r="CK133" i="26"/>
  <c r="DM144" i="26"/>
  <c r="FU121" i="26"/>
  <c r="DI147" i="26"/>
  <c r="U169" i="26"/>
  <c r="AK145" i="26"/>
  <c r="EK136" i="26"/>
  <c r="GS150" i="26"/>
  <c r="GO120" i="26"/>
  <c r="HY139" i="26"/>
  <c r="AS139" i="26"/>
  <c r="EG145" i="26"/>
  <c r="EC141" i="26"/>
  <c r="HI119" i="26"/>
  <c r="CW145" i="26"/>
  <c r="DY135" i="26"/>
  <c r="GG131" i="26"/>
  <c r="CW130" i="26"/>
  <c r="HE118" i="26"/>
  <c r="Q116" i="26"/>
  <c r="I121" i="26"/>
  <c r="BY133" i="26"/>
  <c r="HY126" i="26"/>
  <c r="AG118" i="26"/>
  <c r="CS110" i="26"/>
  <c r="DQ159" i="26"/>
  <c r="GC123" i="26"/>
  <c r="FI128" i="26"/>
  <c r="CG120" i="26"/>
  <c r="EG117" i="26"/>
  <c r="BY117" i="26"/>
  <c r="AG130" i="26"/>
  <c r="HI117" i="26"/>
  <c r="EG127" i="26"/>
  <c r="EG121" i="26"/>
  <c r="IS124" i="26"/>
  <c r="E126" i="26"/>
  <c r="GG125" i="26"/>
  <c r="HE125" i="26"/>
  <c r="CK142" i="26"/>
  <c r="ES120" i="26"/>
  <c r="DQ119" i="26"/>
  <c r="CW133" i="26"/>
  <c r="AC120" i="26"/>
  <c r="FM101" i="26"/>
  <c r="JE117" i="26"/>
  <c r="EW127" i="26"/>
  <c r="FM121" i="26"/>
  <c r="BY126" i="26"/>
  <c r="DE120" i="26"/>
  <c r="HU123" i="26"/>
  <c r="I125" i="26"/>
  <c r="FU124" i="26"/>
  <c r="BE124" i="26"/>
  <c r="HU168" i="26"/>
  <c r="ES124" i="26"/>
  <c r="EW144" i="26"/>
  <c r="FU166" i="26"/>
  <c r="BA134" i="26"/>
  <c r="HY129" i="26"/>
  <c r="AO139" i="26"/>
  <c r="GG128" i="26"/>
  <c r="CK122" i="26"/>
  <c r="CC126" i="26"/>
  <c r="AS121" i="26"/>
  <c r="FI125" i="26"/>
  <c r="EC132" i="26"/>
  <c r="GO115" i="26"/>
  <c r="HM133" i="26"/>
  <c r="EK111" i="26"/>
  <c r="U113" i="26"/>
  <c r="CG143" i="26"/>
  <c r="CS129" i="26"/>
  <c r="AG138" i="26"/>
  <c r="HI142" i="26"/>
  <c r="FE128" i="26"/>
  <c r="FI129" i="26"/>
  <c r="EC127" i="26"/>
  <c r="DQ128" i="26"/>
  <c r="HU122" i="26"/>
  <c r="DY104" i="26"/>
  <c r="GC121" i="26"/>
  <c r="AS125" i="26"/>
  <c r="BM132" i="26"/>
  <c r="HM125" i="26"/>
  <c r="CO149" i="26"/>
  <c r="BA173" i="26"/>
  <c r="BA143" i="26"/>
  <c r="BM150" i="26"/>
  <c r="ES123" i="26"/>
  <c r="IS126" i="26"/>
  <c r="DE121" i="26"/>
  <c r="GO125" i="26"/>
  <c r="FI148" i="26"/>
  <c r="FM153" i="26"/>
  <c r="DI146" i="26"/>
  <c r="DI155" i="26"/>
  <c r="DI134" i="26"/>
  <c r="BY128" i="26"/>
  <c r="I122" i="26"/>
  <c r="AW127" i="26"/>
  <c r="BA119" i="26"/>
  <c r="AO124" i="26"/>
  <c r="Y118" i="26"/>
  <c r="HQ122" i="26"/>
  <c r="FQ124" i="26"/>
  <c r="JE130" i="26"/>
  <c r="DM167" i="26"/>
  <c r="CK134" i="26"/>
  <c r="E142" i="26"/>
  <c r="HA141" i="26"/>
  <c r="FU134" i="26"/>
  <c r="EO173" i="26"/>
  <c r="DQ155" i="26"/>
  <c r="GS143" i="26"/>
  <c r="HE134" i="26"/>
  <c r="I142" i="26"/>
  <c r="I136" i="26"/>
  <c r="HQ178" i="26"/>
  <c r="AG121" i="26"/>
  <c r="BE165" i="26"/>
  <c r="AK149" i="26"/>
  <c r="CC133" i="26"/>
  <c r="EC136" i="26"/>
  <c r="HE133" i="26"/>
  <c r="Q135" i="26"/>
  <c r="U135" i="26"/>
  <c r="DE130" i="26"/>
  <c r="U173" i="26"/>
  <c r="DA155" i="26"/>
  <c r="FU137" i="26"/>
  <c r="EW133" i="26"/>
  <c r="EO148" i="26"/>
  <c r="DY129" i="26"/>
  <c r="GK121" i="26"/>
  <c r="GK133" i="26"/>
  <c r="CK143" i="26"/>
  <c r="EO142" i="26"/>
  <c r="HM139" i="26"/>
  <c r="BI142" i="26"/>
  <c r="ES140" i="26"/>
  <c r="JE124" i="26"/>
  <c r="E125" i="26"/>
  <c r="GS129" i="26"/>
  <c r="GS125" i="26"/>
  <c r="U131" i="26"/>
  <c r="JE126" i="26"/>
  <c r="BU118" i="26"/>
  <c r="E105" i="26"/>
  <c r="BM102" i="26"/>
  <c r="FE144" i="26"/>
  <c r="CG160" i="26"/>
  <c r="CG162" i="26"/>
  <c r="AK132" i="26"/>
  <c r="DA124" i="26"/>
  <c r="AS129" i="26"/>
  <c r="HE121" i="26"/>
  <c r="FY122" i="26"/>
  <c r="BA123" i="26"/>
  <c r="GK126" i="26"/>
  <c r="CS116" i="26"/>
  <c r="GW117" i="26"/>
  <c r="BI117" i="26"/>
  <c r="HU167" i="26"/>
  <c r="HY145" i="26"/>
  <c r="ES150" i="26"/>
  <c r="BQ198" i="26"/>
  <c r="DU139" i="26"/>
  <c r="DM130" i="26"/>
  <c r="CS133" i="26"/>
  <c r="CK129" i="26"/>
  <c r="CG123" i="26"/>
  <c r="HA126" i="26"/>
  <c r="BE122" i="26"/>
  <c r="BM126" i="26"/>
  <c r="CW115" i="26"/>
  <c r="GK116" i="26"/>
  <c r="AG116" i="26"/>
  <c r="CW116" i="26"/>
  <c r="GK154" i="26"/>
  <c r="GW132" i="26"/>
  <c r="U143" i="26"/>
  <c r="DQ151" i="26"/>
  <c r="AS130" i="26"/>
  <c r="AC124" i="26"/>
  <c r="HI127" i="26"/>
  <c r="GS121" i="26"/>
  <c r="FY131" i="26"/>
  <c r="FU118" i="26"/>
  <c r="AK131" i="26"/>
  <c r="Y132" i="26"/>
  <c r="FE119" i="26"/>
  <c r="CC128" i="26"/>
  <c r="CO120" i="26"/>
  <c r="HY101" i="26"/>
  <c r="DE107" i="26"/>
  <c r="FA132" i="26"/>
  <c r="FY147" i="26"/>
  <c r="DA144" i="26"/>
  <c r="GK137" i="26"/>
  <c r="BI121" i="26"/>
  <c r="HY120" i="26"/>
  <c r="JE118" i="26"/>
  <c r="GK118" i="26"/>
  <c r="HQ131" i="26"/>
  <c r="AW96" i="26"/>
  <c r="CC131" i="26"/>
  <c r="HQ116" i="26"/>
  <c r="HA136" i="26"/>
  <c r="FQ117" i="26"/>
  <c r="FM143" i="26"/>
  <c r="ES138" i="26"/>
  <c r="DY134" i="26"/>
  <c r="HQ143" i="26"/>
  <c r="CG115" i="26"/>
  <c r="E120" i="26"/>
  <c r="BQ131" i="26"/>
  <c r="IC133" i="26"/>
  <c r="CO157" i="26"/>
  <c r="FY133" i="26"/>
  <c r="HA137" i="26"/>
  <c r="CS147" i="26"/>
  <c r="FQ126" i="26"/>
  <c r="GW120" i="26"/>
  <c r="DU133" i="26"/>
  <c r="DM118" i="26"/>
  <c r="AO130" i="26"/>
  <c r="AC131" i="26"/>
  <c r="EK129" i="26"/>
  <c r="DY130" i="26"/>
  <c r="DU116" i="26"/>
  <c r="IC125" i="26"/>
  <c r="CK117" i="26"/>
  <c r="HA98" i="26"/>
  <c r="DU152" i="26"/>
  <c r="CK135" i="26"/>
  <c r="CO122" i="26"/>
  <c r="E141" i="26"/>
  <c r="CO130" i="26"/>
  <c r="GS152" i="26"/>
  <c r="GS138" i="26"/>
  <c r="EK141" i="26"/>
  <c r="Y135" i="26"/>
  <c r="HE140" i="26"/>
  <c r="HI134" i="26"/>
  <c r="GO150" i="26"/>
  <c r="E173" i="26"/>
  <c r="FU149" i="26"/>
  <c r="FQ138" i="26"/>
  <c r="HA125" i="26"/>
  <c r="BE141" i="26"/>
  <c r="Q134" i="26"/>
  <c r="AS135" i="26"/>
  <c r="BI132" i="26"/>
  <c r="DY146" i="26"/>
  <c r="U166" i="26"/>
  <c r="EG146" i="26"/>
  <c r="DE146" i="26"/>
  <c r="HA139" i="26"/>
  <c r="AO138" i="26"/>
  <c r="EC144" i="26"/>
  <c r="DU130" i="26"/>
  <c r="CK139" i="26"/>
  <c r="HM137" i="26"/>
  <c r="BY144" i="26"/>
  <c r="DU146" i="26"/>
  <c r="EO134" i="26"/>
  <c r="DE122" i="26"/>
  <c r="AW117" i="26"/>
  <c r="FE130" i="26"/>
  <c r="DY132" i="26"/>
  <c r="GC117" i="26"/>
  <c r="Y126" i="26"/>
  <c r="GS118" i="26"/>
  <c r="DI123" i="26"/>
  <c r="FU96" i="26"/>
  <c r="BU116" i="26"/>
  <c r="CS138" i="26"/>
  <c r="AC144" i="26"/>
  <c r="FA145" i="26"/>
  <c r="DM119" i="26"/>
  <c r="BI131" i="26"/>
  <c r="AO122" i="26"/>
  <c r="EC128" i="26"/>
  <c r="CO127" i="26"/>
  <c r="AS133" i="26"/>
  <c r="FA119" i="26"/>
  <c r="EW121" i="26"/>
  <c r="DE129" i="26"/>
  <c r="CW122" i="26"/>
  <c r="CG146" i="26"/>
  <c r="EW138" i="26"/>
  <c r="AG135" i="26"/>
  <c r="Y156" i="26"/>
  <c r="FM131" i="26"/>
  <c r="AO125" i="26"/>
  <c r="ES128" i="26"/>
  <c r="HE122" i="26"/>
  <c r="FQ133" i="26"/>
  <c r="GG119" i="26"/>
  <c r="FI131" i="26"/>
  <c r="EO118" i="26"/>
  <c r="FA120" i="26"/>
  <c r="HQ128" i="26"/>
  <c r="DA121" i="26"/>
  <c r="IK102" i="26"/>
  <c r="BE154" i="26"/>
  <c r="BM121" i="26"/>
  <c r="HY142" i="26"/>
  <c r="GS149" i="26"/>
  <c r="FQ125" i="26"/>
  <c r="GK132" i="26"/>
  <c r="DM123" i="26"/>
  <c r="HQ126" i="26"/>
  <c r="DM127" i="26"/>
  <c r="DA128" i="26"/>
  <c r="BE126" i="26"/>
  <c r="BI137" i="26"/>
  <c r="BA130" i="26"/>
  <c r="EO120" i="26"/>
  <c r="ES130" i="26"/>
  <c r="BI135" i="26"/>
  <c r="AO99" i="26"/>
  <c r="BU135" i="26"/>
  <c r="FU138" i="26"/>
  <c r="AO123" i="26"/>
  <c r="IS146" i="26"/>
  <c r="BA126" i="26"/>
  <c r="HM107" i="26"/>
  <c r="I124" i="26"/>
  <c r="JA124" i="26"/>
  <c r="FE127" i="26"/>
  <c r="DY121" i="26"/>
  <c r="JA126" i="26"/>
  <c r="IS128" i="26"/>
  <c r="DA127" i="26"/>
  <c r="CO129" i="26"/>
  <c r="HY137" i="26"/>
  <c r="FU157" i="26"/>
  <c r="DQ137" i="26"/>
  <c r="FE141" i="26"/>
  <c r="AG128" i="26"/>
  <c r="AK129" i="26"/>
  <c r="DQ126" i="26"/>
  <c r="IC127" i="26"/>
  <c r="CW144" i="26"/>
  <c r="DM160" i="26"/>
  <c r="BI141" i="26"/>
  <c r="U141" i="26"/>
  <c r="EW122" i="26"/>
  <c r="DI126" i="26"/>
  <c r="CS120" i="26"/>
  <c r="BQ125" i="26"/>
  <c r="AW124" i="26"/>
  <c r="FQ123" i="26"/>
  <c r="JE122" i="26"/>
  <c r="DA137" i="26"/>
  <c r="DQ157" i="26"/>
  <c r="IS121" i="26"/>
  <c r="HU139" i="26"/>
  <c r="DY136" i="26"/>
  <c r="BI148" i="26"/>
  <c r="FE161" i="26"/>
  <c r="BE133" i="26"/>
  <c r="GC141" i="26"/>
  <c r="CC132" i="26"/>
  <c r="BQ143" i="26"/>
  <c r="I135" i="26"/>
  <c r="GG148" i="26"/>
  <c r="CS153" i="26"/>
  <c r="GC153" i="26"/>
  <c r="DA151" i="26"/>
  <c r="HU120" i="26"/>
  <c r="FU136" i="26"/>
  <c r="DQ139" i="26"/>
  <c r="GS137" i="26"/>
  <c r="GS133" i="26"/>
  <c r="DQ145" i="26"/>
  <c r="DI145" i="26"/>
  <c r="HM149" i="26"/>
  <c r="AW150" i="26"/>
  <c r="DE135" i="26"/>
  <c r="FY149" i="26"/>
  <c r="BA135" i="26"/>
  <c r="HA176" i="26"/>
  <c r="AW121" i="26"/>
  <c r="HE143" i="26"/>
  <c r="GG141" i="26"/>
  <c r="BY134" i="26"/>
  <c r="AS126" i="26"/>
  <c r="GS130" i="26"/>
  <c r="HU138" i="26"/>
  <c r="HA122" i="26"/>
  <c r="HU121" i="26"/>
  <c r="BE129" i="26"/>
  <c r="DU117" i="26"/>
  <c r="IC129" i="26"/>
  <c r="EK133" i="26"/>
  <c r="AG123" i="26"/>
  <c r="AG174" i="26"/>
  <c r="HE147" i="26"/>
  <c r="EC147" i="26"/>
  <c r="FY135" i="26"/>
  <c r="BU130" i="26"/>
  <c r="IC123" i="26"/>
  <c r="JA118" i="26"/>
  <c r="CS124" i="26"/>
  <c r="HI120" i="26"/>
  <c r="HU127" i="26"/>
  <c r="HY128" i="26"/>
  <c r="BM131" i="26"/>
  <c r="GC122" i="26"/>
  <c r="FE131" i="26"/>
  <c r="I152" i="26"/>
  <c r="DU126" i="26"/>
  <c r="DM145" i="26"/>
  <c r="CO143" i="26"/>
  <c r="FM126" i="26"/>
  <c r="EK116" i="26"/>
  <c r="DY124" i="26"/>
  <c r="DE127" i="26"/>
  <c r="JA127" i="26"/>
  <c r="JE128" i="26"/>
  <c r="CG127" i="26"/>
  <c r="CK128" i="26"/>
  <c r="FY130" i="26"/>
  <c r="FA121" i="26"/>
  <c r="AG131" i="26"/>
  <c r="FE94" i="26"/>
  <c r="AS150" i="26"/>
  <c r="FA148" i="26"/>
  <c r="GW146" i="26"/>
  <c r="FI147" i="26"/>
  <c r="DE117" i="26"/>
  <c r="BM122" i="26"/>
  <c r="BA115" i="26"/>
  <c r="HM119" i="26"/>
  <c r="HI118" i="26"/>
  <c r="FE118" i="26"/>
  <c r="FA117" i="26"/>
  <c r="GG130" i="26"/>
  <c r="FA124" i="26"/>
  <c r="GS131" i="26"/>
  <c r="DA125" i="26"/>
  <c r="BQ122" i="26"/>
  <c r="IK90" i="26"/>
  <c r="I146" i="26"/>
  <c r="HA129" i="26"/>
  <c r="CK131" i="26"/>
  <c r="FA146" i="26"/>
  <c r="AK118" i="26"/>
  <c r="EW99" i="26"/>
  <c r="IS115" i="26"/>
  <c r="Q125" i="26"/>
  <c r="DI119" i="26"/>
  <c r="HQ132" i="26"/>
  <c r="BA118" i="26"/>
  <c r="GG121" i="26"/>
  <c r="HY122" i="26"/>
  <c r="EG122" i="26"/>
  <c r="CC139" i="26"/>
  <c r="HQ141" i="26"/>
  <c r="E143" i="26"/>
  <c r="BM137" i="26"/>
  <c r="AW120" i="26"/>
  <c r="IC119" i="26"/>
  <c r="HM117" i="26"/>
  <c r="GW118" i="26"/>
  <c r="EO141" i="26"/>
  <c r="EG132" i="26"/>
  <c r="FQ148" i="26"/>
  <c r="DE142" i="26"/>
  <c r="HE131" i="26"/>
  <c r="IS118" i="26"/>
  <c r="GC130" i="26"/>
  <c r="FQ131" i="26"/>
  <c r="ES115" i="26"/>
  <c r="HI115" i="26"/>
  <c r="FU132" i="26"/>
  <c r="DQ127" i="26"/>
  <c r="CK121" i="26"/>
  <c r="EW155" i="26"/>
  <c r="EC143" i="26"/>
  <c r="DY143" i="26"/>
  <c r="DQ131" i="26"/>
  <c r="BI146" i="26"/>
  <c r="BU157" i="26"/>
  <c r="U134" i="26"/>
  <c r="BU137" i="26"/>
  <c r="HA121" i="26"/>
  <c r="Y141" i="26"/>
  <c r="BQ140" i="26"/>
  <c r="EK132" i="26"/>
  <c r="GO176" i="26"/>
  <c r="CW163" i="26"/>
  <c r="FM149" i="26"/>
  <c r="DE158" i="26"/>
  <c r="BU154" i="26"/>
  <c r="FA126" i="26"/>
  <c r="DY140" i="26"/>
  <c r="GO133" i="26"/>
  <c r="BE143" i="26"/>
  <c r="HE157" i="26"/>
  <c r="DI148" i="26"/>
  <c r="ES147" i="26"/>
  <c r="DM140" i="26"/>
  <c r="CW149" i="26"/>
  <c r="HY133" i="26"/>
  <c r="BA142" i="26"/>
  <c r="HQ129" i="26"/>
  <c r="AW138" i="26"/>
  <c r="BY137" i="26"/>
  <c r="GK138" i="26"/>
  <c r="BM129" i="26"/>
  <c r="DU125" i="26"/>
  <c r="BU131" i="26"/>
  <c r="DM151" i="26"/>
  <c r="FM108" i="26"/>
  <c r="BY127" i="26"/>
  <c r="FI122" i="26"/>
  <c r="GO123" i="26"/>
  <c r="I120" i="26"/>
  <c r="HI128" i="26"/>
  <c r="Q157" i="26"/>
  <c r="HA133" i="26"/>
  <c r="FY136" i="26"/>
  <c r="HM132" i="26"/>
  <c r="DI124" i="26"/>
  <c r="FU102" i="26"/>
  <c r="HI129" i="26"/>
  <c r="AW116" i="26"/>
  <c r="EC129" i="26"/>
  <c r="GO119" i="26"/>
  <c r="CS121" i="26"/>
  <c r="HE126" i="26"/>
  <c r="IC122" i="26"/>
  <c r="CS127" i="26"/>
  <c r="CG157" i="26"/>
  <c r="E138" i="26"/>
  <c r="BU132" i="26"/>
  <c r="GG134" i="26"/>
  <c r="DQ118" i="26"/>
  <c r="CO123" i="26"/>
  <c r="CC116" i="26"/>
  <c r="JE120" i="26"/>
  <c r="HU119" i="26"/>
  <c r="FQ119" i="26"/>
  <c r="GC118" i="26"/>
  <c r="GW133" i="26"/>
  <c r="GC125" i="26"/>
  <c r="HE120" i="26"/>
  <c r="EC126" i="26"/>
  <c r="CG126" i="26"/>
  <c r="AC146" i="26"/>
  <c r="FI120" i="26"/>
  <c r="FE138" i="26"/>
  <c r="CS144" i="26"/>
  <c r="BI129" i="26"/>
  <c r="AW130" i="26"/>
  <c r="Q128" i="26"/>
  <c r="U129" i="26"/>
  <c r="HQ123" i="26"/>
  <c r="DQ105" i="26"/>
  <c r="GO122" i="26"/>
  <c r="AO126" i="26"/>
  <c r="GG133" i="26"/>
  <c r="HI126" i="26"/>
  <c r="GW116" i="26"/>
  <c r="CW125" i="26"/>
  <c r="HY146" i="26"/>
  <c r="BQ120" i="26"/>
  <c r="BA151" i="26"/>
  <c r="E167" i="26"/>
  <c r="CS134" i="26"/>
  <c r="DA129" i="26"/>
  <c r="BM133" i="26"/>
  <c r="BI128" i="26"/>
  <c r="BY121" i="26"/>
  <c r="FY125" i="26"/>
  <c r="AG120" i="26"/>
  <c r="U125" i="26"/>
  <c r="FI126" i="26"/>
  <c r="Q132" i="26"/>
  <c r="BQ132" i="26"/>
  <c r="CW132" i="26"/>
  <c r="EG137" i="26"/>
  <c r="AC122" i="26"/>
  <c r="BU145" i="26"/>
  <c r="BE125" i="26"/>
  <c r="HA106" i="26"/>
  <c r="Q123" i="26"/>
  <c r="HQ121" i="26"/>
  <c r="AO145" i="26"/>
  <c r="DQ148" i="26"/>
  <c r="HQ136" i="26"/>
  <c r="AG141" i="26"/>
  <c r="ES127" i="26"/>
  <c r="EG128" i="26"/>
  <c r="CO125" i="26"/>
  <c r="HI124" i="26"/>
  <c r="U128" i="26"/>
  <c r="DQ129" i="26"/>
  <c r="E127" i="26"/>
  <c r="Y130" i="26"/>
  <c r="CW118" i="26"/>
  <c r="BU103" i="26"/>
  <c r="GK124" i="26"/>
  <c r="E97" i="26"/>
  <c r="AO105" i="26"/>
  <c r="CG97" i="26"/>
  <c r="I107" i="26"/>
  <c r="FI132" i="26"/>
  <c r="FE98" i="26"/>
  <c r="FQ90" i="26"/>
  <c r="GK106" i="26"/>
  <c r="U99" i="26"/>
  <c r="FY109" i="26"/>
  <c r="BM117" i="26"/>
  <c r="CC125" i="26"/>
  <c r="I129" i="26"/>
  <c r="BI116" i="26"/>
  <c r="BE101" i="26"/>
  <c r="DY116" i="26"/>
  <c r="JA95" i="26"/>
  <c r="Q104" i="26"/>
  <c r="BY96" i="26"/>
  <c r="JA105" i="26"/>
  <c r="DI125" i="26"/>
  <c r="FM97" i="26"/>
  <c r="FI89" i="26"/>
  <c r="GC105" i="26"/>
  <c r="I98" i="26"/>
  <c r="GC108" i="26"/>
  <c r="DQ147" i="26"/>
  <c r="AG127" i="26"/>
  <c r="FU125" i="26"/>
  <c r="EC117" i="26"/>
  <c r="GS111" i="26"/>
  <c r="AC115" i="26"/>
  <c r="BU95" i="26"/>
  <c r="FM115" i="26"/>
  <c r="AG98" i="26"/>
  <c r="DM89" i="26"/>
  <c r="DY88" i="26"/>
  <c r="U112" i="26"/>
  <c r="HI97" i="26"/>
  <c r="BQ89" i="26"/>
  <c r="EO102" i="26"/>
  <c r="AS92" i="26"/>
  <c r="BE130" i="26"/>
  <c r="BQ144" i="26"/>
  <c r="AS119" i="26"/>
  <c r="IS103" i="26"/>
  <c r="GS128" i="26"/>
  <c r="U122" i="26"/>
  <c r="E116" i="26"/>
  <c r="DU128" i="26"/>
  <c r="AS118" i="26"/>
  <c r="IS130" i="26"/>
  <c r="EK104" i="26"/>
  <c r="IS127" i="26"/>
  <c r="GK117" i="26"/>
  <c r="BM119" i="26"/>
  <c r="AW90" i="26"/>
  <c r="Y119" i="26"/>
  <c r="GW123" i="26"/>
  <c r="FU120" i="26"/>
  <c r="FM95" i="26"/>
  <c r="HM94" i="26"/>
  <c r="BE105" i="26"/>
  <c r="EW124" i="26"/>
  <c r="FY101" i="26"/>
  <c r="HE129" i="26"/>
  <c r="FI103" i="26"/>
  <c r="E108" i="26"/>
  <c r="CW95" i="26"/>
  <c r="CW129" i="26"/>
  <c r="CG103" i="26"/>
  <c r="DA120" i="26"/>
  <c r="CO137" i="26"/>
  <c r="BY116" i="26"/>
  <c r="HE119" i="26"/>
  <c r="DY100" i="26"/>
  <c r="AS110" i="26"/>
  <c r="EC113" i="26"/>
  <c r="HI91" i="26"/>
  <c r="GK113" i="26"/>
  <c r="GS93" i="26"/>
  <c r="GG114" i="26"/>
  <c r="CS114" i="26"/>
  <c r="DE110" i="26"/>
  <c r="EG93" i="26"/>
  <c r="FA114" i="26"/>
  <c r="EW97" i="26"/>
  <c r="AK89" i="26"/>
  <c r="GK104" i="26"/>
  <c r="E124" i="26"/>
  <c r="CC130" i="26"/>
  <c r="Q109" i="26"/>
  <c r="HY124" i="26"/>
  <c r="BU121" i="26"/>
  <c r="FU90" i="26"/>
  <c r="BQ115" i="26"/>
  <c r="FE92" i="26"/>
  <c r="FQ116" i="26"/>
  <c r="DY109" i="26"/>
  <c r="DI132" i="26"/>
  <c r="DI92" i="26"/>
  <c r="CK130" i="26"/>
  <c r="CK95" i="26"/>
  <c r="GK129" i="26"/>
  <c r="DA101" i="26"/>
  <c r="GS122" i="26"/>
  <c r="EG112" i="26"/>
  <c r="FY99" i="26"/>
  <c r="BM106" i="26"/>
  <c r="DA112" i="26"/>
  <c r="GW106" i="26"/>
  <c r="CW113" i="26"/>
  <c r="HE108" i="26"/>
  <c r="IC107" i="26"/>
  <c r="BI100" i="26"/>
  <c r="BQ113" i="26"/>
  <c r="ES108" i="26"/>
  <c r="GK114" i="26"/>
  <c r="EC118" i="26"/>
  <c r="FM110" i="26"/>
  <c r="FQ105" i="26"/>
  <c r="GO67" i="26"/>
  <c r="DM92" i="26"/>
  <c r="Q108" i="26"/>
  <c r="AC74" i="26"/>
  <c r="EW118" i="26"/>
  <c r="EW104" i="26"/>
  <c r="GW70" i="26"/>
  <c r="DQ64" i="26"/>
  <c r="DI127" i="26"/>
  <c r="DY103" i="26"/>
  <c r="ES69" i="26"/>
  <c r="AS109" i="26"/>
  <c r="CG75" i="26"/>
  <c r="FM68" i="26"/>
  <c r="HM100" i="26"/>
  <c r="DE112" i="26"/>
  <c r="GG80" i="26"/>
  <c r="IS93" i="26"/>
  <c r="GO110" i="26"/>
  <c r="FI77" i="26"/>
  <c r="AG71" i="26"/>
  <c r="HE91" i="26"/>
  <c r="BA110" i="26"/>
  <c r="DU76" i="26"/>
  <c r="EC123" i="26"/>
  <c r="CK104" i="26"/>
  <c r="EK70" i="26"/>
  <c r="AW108" i="26"/>
  <c r="BI74" i="26"/>
  <c r="FU67" i="26"/>
  <c r="EK98" i="26"/>
  <c r="HQ111" i="26"/>
  <c r="GO79" i="26"/>
  <c r="AC92" i="26"/>
  <c r="BQ110" i="26"/>
  <c r="FQ76" i="26"/>
  <c r="E70" i="26"/>
  <c r="AS90" i="26"/>
  <c r="FM109" i="26"/>
  <c r="EC75" i="26"/>
  <c r="CS123" i="26"/>
  <c r="CS103" i="26"/>
  <c r="EC69" i="26"/>
  <c r="AC90" i="26"/>
  <c r="FE91" i="26"/>
  <c r="DU86" i="26"/>
  <c r="EW82" i="26"/>
  <c r="CS105" i="26"/>
  <c r="I103" i="26"/>
  <c r="FQ62" i="26"/>
  <c r="HQ101" i="26"/>
  <c r="DE101" i="26"/>
  <c r="U92" i="26"/>
  <c r="GO78" i="26"/>
  <c r="EW100" i="26"/>
  <c r="HE100" i="26"/>
  <c r="U90" i="26"/>
  <c r="FA110" i="26"/>
  <c r="CG114" i="26"/>
  <c r="U101" i="26"/>
  <c r="JA92" i="26"/>
  <c r="DY97" i="26"/>
  <c r="HU98" i="26"/>
  <c r="E82" i="26"/>
  <c r="Q90" i="26"/>
  <c r="BU96" i="26"/>
  <c r="CK115" i="26"/>
  <c r="HM102" i="26"/>
  <c r="CC93" i="26"/>
  <c r="CW87" i="26"/>
  <c r="EO83" i="26"/>
  <c r="IS97" i="26"/>
  <c r="BU92" i="26"/>
  <c r="GW86" i="26"/>
  <c r="HY82" i="26"/>
  <c r="Q117" i="26"/>
  <c r="BM107" i="26"/>
  <c r="HM70" i="26"/>
  <c r="HQ63" i="26"/>
  <c r="JE110" i="26"/>
  <c r="CG77" i="26"/>
  <c r="EW70" i="26"/>
  <c r="HU107" i="26"/>
  <c r="IS73" i="26"/>
  <c r="DI67" i="26"/>
  <c r="FA91" i="26"/>
  <c r="HI106" i="26"/>
  <c r="GW72" i="26"/>
  <c r="CK66" i="26"/>
  <c r="IS108" i="26"/>
  <c r="HU104" i="26"/>
  <c r="DA104" i="26"/>
  <c r="ES102" i="26"/>
  <c r="GS61" i="26"/>
  <c r="FU117" i="26"/>
  <c r="HA101" i="26"/>
  <c r="HE67" i="26"/>
  <c r="DU111" i="26"/>
  <c r="HY98" i="26"/>
  <c r="DU64" i="26"/>
  <c r="FM86" i="26"/>
  <c r="DA103" i="26"/>
  <c r="HQ97" i="26"/>
  <c r="CG63" i="26"/>
  <c r="Y86" i="26"/>
  <c r="BM99" i="26"/>
  <c r="BQ100" i="26"/>
  <c r="HA105" i="26"/>
  <c r="AK111" i="26"/>
  <c r="DM77" i="26"/>
  <c r="GC70" i="26"/>
  <c r="BI106" i="26"/>
  <c r="DQ113" i="26"/>
  <c r="GG82" i="26"/>
  <c r="BY98" i="26"/>
  <c r="HA111" i="26"/>
  <c r="FI79" i="26"/>
  <c r="BM73" i="26"/>
  <c r="GO95" i="26"/>
  <c r="BM111" i="26"/>
  <c r="DU78" i="26"/>
  <c r="E72" i="26"/>
  <c r="GC106" i="26"/>
  <c r="FQ72" i="26"/>
  <c r="DY112" i="26"/>
  <c r="EO101" i="26"/>
  <c r="HM120" i="26"/>
  <c r="HE123" i="26"/>
  <c r="GW131" i="26"/>
  <c r="GK127" i="26"/>
  <c r="GO130" i="26"/>
  <c r="I133" i="26"/>
  <c r="Q92" i="26"/>
  <c r="AW131" i="26"/>
  <c r="FY123" i="26"/>
  <c r="HQ96" i="26"/>
  <c r="EG135" i="26"/>
  <c r="GK98" i="26"/>
  <c r="BI120" i="26"/>
  <c r="DI90" i="26"/>
  <c r="EK122" i="26"/>
  <c r="DY98" i="26"/>
  <c r="EK90" i="26"/>
  <c r="DQ101" i="26"/>
  <c r="BU111" i="26"/>
  <c r="FU119" i="26"/>
  <c r="GC129" i="26"/>
  <c r="FA127" i="26"/>
  <c r="HY89" i="26"/>
  <c r="Y129" i="26"/>
  <c r="EC115" i="26"/>
  <c r="HI95" i="26"/>
  <c r="GW126" i="26"/>
  <c r="GS97" i="26"/>
  <c r="AC116" i="26"/>
  <c r="DA89" i="26"/>
  <c r="U124" i="26"/>
  <c r="EG97" i="26"/>
  <c r="EC89" i="26"/>
  <c r="DI100" i="26"/>
  <c r="DM138" i="26"/>
  <c r="GC124" i="26"/>
  <c r="EG142" i="26"/>
  <c r="AG90" i="26"/>
  <c r="IC104" i="26"/>
  <c r="HA110" i="26"/>
  <c r="I115" i="26"/>
  <c r="Y111" i="26"/>
  <c r="FE88" i="26"/>
  <c r="AK112" i="26"/>
  <c r="GG111" i="26"/>
  <c r="DM105" i="26"/>
  <c r="CS88" i="26"/>
  <c r="JE111" i="26"/>
  <c r="CK91" i="26"/>
  <c r="DY113" i="26"/>
  <c r="AS131" i="26"/>
  <c r="BA127" i="26"/>
  <c r="GC97" i="26"/>
  <c r="HE95" i="26"/>
  <c r="IS106" i="26"/>
  <c r="EW128" i="26"/>
  <c r="GG102" i="26"/>
  <c r="BY131" i="26"/>
  <c r="FA104" i="26"/>
  <c r="FI109" i="26"/>
  <c r="CO96" i="26"/>
  <c r="HQ130" i="26"/>
  <c r="DE104" i="26"/>
  <c r="DU123" i="26"/>
  <c r="BE107" i="26"/>
  <c r="AK124" i="26"/>
  <c r="FU116" i="26"/>
  <c r="DM122" i="26"/>
  <c r="GO118" i="26"/>
  <c r="IC114" i="26"/>
  <c r="Y93" i="26"/>
  <c r="Y105" i="26"/>
  <c r="FI93" i="26"/>
  <c r="BU108" i="26"/>
  <c r="EC95" i="26"/>
  <c r="HQ94" i="26"/>
  <c r="BY115" i="26"/>
  <c r="GG107" i="26"/>
  <c r="BQ95" i="26"/>
  <c r="GO117" i="26"/>
  <c r="AO127" i="26"/>
  <c r="GO109" i="26"/>
  <c r="CK127" i="26"/>
  <c r="AG114" i="26"/>
  <c r="GO101" i="26"/>
  <c r="CK108" i="26"/>
  <c r="DM113" i="26"/>
  <c r="JA108" i="26"/>
  <c r="DI114" i="26"/>
  <c r="DU110" i="26"/>
  <c r="JA109" i="26"/>
  <c r="BY102" i="26"/>
  <c r="CC114" i="26"/>
  <c r="CO110" i="26"/>
  <c r="BM88" i="26"/>
  <c r="HY111" i="26"/>
  <c r="E121" i="26"/>
  <c r="AG124" i="26"/>
  <c r="AO108" i="26"/>
  <c r="IC100" i="26"/>
  <c r="U121" i="26"/>
  <c r="GS124" i="26"/>
  <c r="GC107" i="26"/>
  <c r="HM116" i="26"/>
  <c r="FE109" i="26"/>
  <c r="CK124" i="26"/>
  <c r="DM101" i="26"/>
  <c r="BI133" i="26"/>
  <c r="CS109" i="26"/>
  <c r="HA127" i="26"/>
  <c r="ES117" i="26"/>
  <c r="AS141" i="26"/>
  <c r="I117" i="26"/>
  <c r="DE124" i="26"/>
  <c r="CC104" i="26"/>
  <c r="JA128" i="26"/>
  <c r="Q98" i="26"/>
  <c r="AG106" i="26"/>
  <c r="DE98" i="26"/>
  <c r="Y108" i="26"/>
  <c r="CO100" i="26"/>
  <c r="FM99" i="26"/>
  <c r="FY91" i="26"/>
  <c r="GW107" i="26"/>
  <c r="AC100" i="26"/>
  <c r="DY110" i="26"/>
  <c r="HA90" i="26"/>
  <c r="AO102" i="26"/>
  <c r="EK101" i="26"/>
  <c r="AC93" i="26"/>
  <c r="BE89" i="26"/>
  <c r="E100" i="26"/>
  <c r="FY65" i="26"/>
  <c r="BM96" i="26"/>
  <c r="AG97" i="26"/>
  <c r="CO62" i="26"/>
  <c r="FE85" i="26"/>
  <c r="E89" i="26"/>
  <c r="E96" i="26"/>
  <c r="AC99" i="26"/>
  <c r="Q101" i="26"/>
  <c r="HM66" i="26"/>
  <c r="HA87" i="26"/>
  <c r="GO116" i="26"/>
  <c r="BI108" i="26"/>
  <c r="GG72" i="26"/>
  <c r="EO112" i="26"/>
  <c r="ES106" i="26"/>
  <c r="FI69" i="26"/>
  <c r="FQ99" i="26"/>
  <c r="CG111" i="26"/>
  <c r="JE105" i="26"/>
  <c r="DE68" i="26"/>
  <c r="AW94" i="26"/>
  <c r="HI96" i="26"/>
  <c r="GG127" i="26"/>
  <c r="Y100" i="26"/>
  <c r="HE65" i="26"/>
  <c r="CC87" i="26"/>
  <c r="DY115" i="26"/>
  <c r="FU107" i="26"/>
  <c r="GO71" i="26"/>
  <c r="DM111" i="26"/>
  <c r="U106" i="26"/>
  <c r="EK68" i="26"/>
  <c r="EK95" i="26"/>
  <c r="BE110" i="26"/>
  <c r="DU105" i="26"/>
  <c r="DM67" i="26"/>
  <c r="HA88" i="26"/>
  <c r="HQ95" i="26"/>
  <c r="EW105" i="26"/>
  <c r="FY95" i="26"/>
  <c r="DU112" i="26"/>
  <c r="HM80" i="26"/>
  <c r="EG74" i="26"/>
  <c r="BE96" i="26"/>
  <c r="BQ94" i="26"/>
  <c r="HI80" i="26"/>
  <c r="EW92" i="26"/>
  <c r="EG88" i="26"/>
  <c r="FE77" i="26"/>
  <c r="GO70" i="26"/>
  <c r="DI91" i="26"/>
  <c r="DM83" i="26"/>
  <c r="DQ76" i="26"/>
  <c r="DM91" i="26"/>
  <c r="AK110" i="26"/>
  <c r="U105" i="26"/>
  <c r="BE113" i="26"/>
  <c r="AO114" i="26"/>
  <c r="FQ80" i="26"/>
  <c r="FU73" i="26"/>
  <c r="HU112" i="26"/>
  <c r="Q115" i="26"/>
  <c r="HM84" i="26"/>
  <c r="AC106" i="26"/>
  <c r="DA113" i="26"/>
  <c r="FA82" i="26"/>
  <c r="BU76" i="26"/>
  <c r="JE102" i="26"/>
  <c r="GW112" i="26"/>
  <c r="EC81" i="26"/>
  <c r="AW75" i="26"/>
  <c r="DY105" i="26"/>
  <c r="AC103" i="26"/>
  <c r="GG62" i="26"/>
  <c r="AO120" i="26"/>
  <c r="GS102" i="26"/>
  <c r="HM68" i="26"/>
  <c r="AG88" i="26"/>
  <c r="HQ99" i="26"/>
  <c r="EC65" i="26"/>
  <c r="AW87" i="26"/>
  <c r="IS110" i="26"/>
  <c r="GS98" i="26"/>
  <c r="CO64" i="26"/>
  <c r="EW86" i="26"/>
  <c r="DA100" i="26"/>
  <c r="GO100" i="26"/>
  <c r="AW95" i="26"/>
  <c r="HI90" i="26"/>
  <c r="IK79" i="26"/>
  <c r="Y107" i="26"/>
  <c r="DA94" i="26"/>
  <c r="HM91" i="26"/>
  <c r="GG94" i="26"/>
  <c r="CS91" i="26"/>
  <c r="CO86" i="26"/>
  <c r="DQ82" i="26"/>
  <c r="IS89" i="26"/>
  <c r="DM117" i="26"/>
  <c r="GO85" i="26"/>
  <c r="CC81" i="26"/>
  <c r="BU115" i="26"/>
  <c r="BI82" i="26"/>
  <c r="GS96" i="26"/>
  <c r="HI102" i="26"/>
  <c r="JE68" i="26"/>
  <c r="IS98" i="26"/>
  <c r="IC88" i="26"/>
  <c r="BU109" i="26"/>
  <c r="GW74" i="26"/>
  <c r="CO115" i="26"/>
  <c r="FE107" i="26"/>
  <c r="FI71" i="26"/>
  <c r="FM64" i="26"/>
  <c r="FQ113" i="26"/>
  <c r="Q107" i="26"/>
  <c r="DU70" i="26"/>
  <c r="DI110" i="26"/>
  <c r="GC98" i="26"/>
  <c r="CO117" i="26"/>
  <c r="BE104" i="26"/>
  <c r="E94" i="26"/>
  <c r="DI102" i="26"/>
  <c r="DQ125" i="26"/>
  <c r="Y97" i="26"/>
  <c r="HY119" i="26"/>
  <c r="I131" i="26"/>
  <c r="FM128" i="26"/>
  <c r="E107" i="26"/>
  <c r="CO119" i="26"/>
  <c r="Q131" i="26"/>
  <c r="FU88" i="26"/>
  <c r="DU120" i="26"/>
  <c r="EO90" i="26"/>
  <c r="HM123" i="26"/>
  <c r="DQ107" i="26"/>
  <c r="DY119" i="26"/>
  <c r="CC90" i="26"/>
  <c r="AO118" i="26"/>
  <c r="BU93" i="26"/>
  <c r="CO92" i="26"/>
  <c r="GK128" i="26"/>
  <c r="JA129" i="26"/>
  <c r="AW122" i="26"/>
  <c r="I106" i="26"/>
  <c r="DU131" i="26"/>
  <c r="IC128" i="26"/>
  <c r="FQ118" i="26"/>
  <c r="CO116" i="26"/>
  <c r="EG89" i="26"/>
  <c r="BQ121" i="26"/>
  <c r="EK106" i="26"/>
  <c r="AC134" i="26"/>
  <c r="BU89" i="26"/>
  <c r="AG132" i="26"/>
  <c r="CC92" i="26"/>
  <c r="GW138" i="26"/>
  <c r="DA119" i="26"/>
  <c r="HA128" i="26"/>
  <c r="HQ110" i="26"/>
  <c r="EK96" i="26"/>
  <c r="AO103" i="26"/>
  <c r="GK110" i="26"/>
  <c r="ES103" i="26"/>
  <c r="GW111" i="26"/>
  <c r="ES105" i="26"/>
  <c r="HA104" i="26"/>
  <c r="U97" i="26"/>
  <c r="FQ111" i="26"/>
  <c r="CG105" i="26"/>
  <c r="BA113" i="26"/>
  <c r="AW137" i="26"/>
  <c r="AK123" i="26"/>
  <c r="I128" i="26"/>
  <c r="CC127" i="26"/>
  <c r="HM118" i="26"/>
  <c r="AG94" i="26"/>
  <c r="FU106" i="26"/>
  <c r="FA94" i="26"/>
  <c r="HU109" i="26"/>
  <c r="DU96" i="26"/>
  <c r="CC96" i="26"/>
  <c r="CO88" i="26"/>
  <c r="DM109" i="26"/>
  <c r="BI96" i="26"/>
  <c r="EK119" i="26"/>
  <c r="AK99" i="26"/>
  <c r="ES141" i="26"/>
  <c r="CG118" i="26"/>
  <c r="IC121" i="26"/>
  <c r="CK105" i="26"/>
  <c r="FQ110" i="26"/>
  <c r="Q114" i="26"/>
  <c r="IK92" i="26"/>
  <c r="BY114" i="26"/>
  <c r="E95" i="26"/>
  <c r="DI115" i="26"/>
  <c r="HQ114" i="26"/>
  <c r="IC110" i="26"/>
  <c r="GK94" i="26"/>
  <c r="AO115" i="26"/>
  <c r="BE99" i="26"/>
  <c r="Y136" i="26"/>
  <c r="BY125" i="26"/>
  <c r="CW119" i="26"/>
  <c r="CS106" i="26"/>
  <c r="CG93" i="26"/>
  <c r="Q100" i="26"/>
  <c r="BE108" i="26"/>
  <c r="DU100" i="26"/>
  <c r="AG110" i="26"/>
  <c r="DE102" i="26"/>
  <c r="GC101" i="26"/>
  <c r="HE93" i="26"/>
  <c r="HE109" i="26"/>
  <c r="AS102" i="26"/>
  <c r="FA111" i="26"/>
  <c r="DY106" i="26"/>
  <c r="BE131" i="26"/>
  <c r="FM125" i="26"/>
  <c r="GW125" i="26"/>
  <c r="HM92" i="26"/>
  <c r="Q102" i="26"/>
  <c r="EW120" i="26"/>
  <c r="FI99" i="26"/>
  <c r="DQ124" i="26"/>
  <c r="FI101" i="26"/>
  <c r="FE104" i="26"/>
  <c r="CW93" i="26"/>
  <c r="Y124" i="26"/>
  <c r="CG101" i="26"/>
  <c r="GK130" i="26"/>
  <c r="BY104" i="26"/>
  <c r="I132" i="26"/>
  <c r="FY118" i="26"/>
  <c r="Y121" i="26"/>
  <c r="E93" i="26"/>
  <c r="DQ117" i="26"/>
  <c r="JE127" i="26"/>
  <c r="HY97" i="26"/>
  <c r="HU89" i="26"/>
  <c r="GS99" i="26"/>
  <c r="BY124" i="26"/>
  <c r="EG91" i="26"/>
  <c r="BY113" i="26"/>
  <c r="EG99" i="26"/>
  <c r="ES91" i="26"/>
  <c r="DY102" i="26"/>
  <c r="CC113" i="26"/>
  <c r="HY92" i="26"/>
  <c r="GS88" i="26"/>
  <c r="HQ77" i="26"/>
  <c r="JE98" i="26"/>
  <c r="EG92" i="26"/>
  <c r="IC86" i="26"/>
  <c r="HM114" i="26"/>
  <c r="FA118" i="26"/>
  <c r="CG85" i="26"/>
  <c r="DA80" i="26"/>
  <c r="CW112" i="26"/>
  <c r="HU114" i="26"/>
  <c r="BY106" i="26"/>
  <c r="EO93" i="26"/>
  <c r="EC87" i="26"/>
  <c r="FU83" i="26"/>
  <c r="AK107" i="26"/>
  <c r="U104" i="26"/>
  <c r="FQ64" i="26"/>
  <c r="Y104" i="26"/>
  <c r="DM102" i="26"/>
  <c r="AO116" i="26"/>
  <c r="GO80" i="26"/>
  <c r="HY102" i="26"/>
  <c r="HM101" i="26"/>
  <c r="FQ95" i="26"/>
  <c r="CO114" i="26"/>
  <c r="FU115" i="26"/>
  <c r="AC98" i="26"/>
  <c r="FM92" i="26"/>
  <c r="JE86" i="26"/>
  <c r="AG83" i="26"/>
  <c r="AO106" i="26"/>
  <c r="EK103" i="26"/>
  <c r="FI63" i="26"/>
  <c r="Q103" i="26"/>
  <c r="IC101" i="26"/>
  <c r="BA96" i="26"/>
  <c r="GW79" i="26"/>
  <c r="FU101" i="26"/>
  <c r="CO101" i="26"/>
  <c r="EK91" i="26"/>
  <c r="BQ112" i="26"/>
  <c r="HE114" i="26"/>
  <c r="AK105" i="26"/>
  <c r="GW90" i="26"/>
  <c r="BY108" i="26"/>
  <c r="HM72" i="26"/>
  <c r="E66" i="26"/>
  <c r="I113" i="26"/>
  <c r="DM79" i="26"/>
  <c r="EG72" i="26"/>
  <c r="IC109" i="26"/>
  <c r="AC76" i="26"/>
  <c r="DI69" i="26"/>
  <c r="FE115" i="26"/>
  <c r="HA108" i="26"/>
  <c r="IC74" i="26"/>
  <c r="BU68" i="26"/>
  <c r="BA111" i="26"/>
  <c r="IC105" i="26"/>
  <c r="AC88" i="26"/>
  <c r="E109" i="26"/>
  <c r="IK105" i="26"/>
  <c r="AC72" i="26"/>
  <c r="FU65" i="26"/>
  <c r="BI94" i="26"/>
  <c r="HE110" i="26"/>
  <c r="GO77" i="26"/>
  <c r="GW88" i="26"/>
  <c r="BE109" i="26"/>
  <c r="FQ74" i="26"/>
  <c r="HQ67" i="26"/>
  <c r="FI117" i="26"/>
  <c r="FA108" i="26"/>
  <c r="EC73" i="26"/>
  <c r="CO107" i="26"/>
  <c r="CK96" i="26"/>
  <c r="GO94" i="26"/>
  <c r="JA80" i="26"/>
  <c r="DM116" i="26"/>
  <c r="CS95" i="26"/>
  <c r="JE95" i="26"/>
  <c r="GG98" i="26"/>
  <c r="DA92" i="26"/>
  <c r="HM86" i="26"/>
  <c r="JA82" i="26"/>
  <c r="I94" i="26"/>
  <c r="BM91" i="26"/>
  <c r="BY86" i="26"/>
  <c r="CK82" i="26"/>
  <c r="CC91" i="26"/>
  <c r="CG83" i="26"/>
  <c r="AG112" i="26"/>
  <c r="EK78" i="26"/>
  <c r="FU71" i="26"/>
  <c r="DI109" i="26"/>
  <c r="JE113" i="26"/>
  <c r="GO83" i="26"/>
  <c r="FA100" i="26"/>
  <c r="CO112" i="26"/>
  <c r="FA80" i="26"/>
  <c r="BU74" i="26"/>
  <c r="HU97" i="26"/>
  <c r="GK111" i="26"/>
  <c r="EC79" i="26"/>
  <c r="AG73" i="26"/>
  <c r="FY107" i="26"/>
  <c r="FY73" i="26"/>
  <c r="DU113" i="26"/>
  <c r="DI95" i="26"/>
  <c r="EC96" i="26"/>
  <c r="GC84" i="26"/>
  <c r="CO109" i="26"/>
  <c r="AC105" i="26"/>
  <c r="FQ66" i="26"/>
  <c r="Y106" i="26"/>
  <c r="DU103" i="26"/>
  <c r="EC63" i="26"/>
  <c r="FY82" i="26"/>
  <c r="Q105" i="26"/>
  <c r="HU102" i="26"/>
  <c r="DE62" i="26"/>
  <c r="GO93" i="26"/>
  <c r="AG91" i="26"/>
  <c r="AO93" i="26"/>
  <c r="GC96" i="26"/>
  <c r="BY101" i="26"/>
  <c r="GK119" i="26"/>
  <c r="E129" i="26"/>
  <c r="JA87" i="26"/>
  <c r="AK126" i="26"/>
  <c r="HU115" i="26"/>
  <c r="JA103" i="26"/>
  <c r="HM98" i="26"/>
  <c r="BQ117" i="26"/>
  <c r="AC119" i="26"/>
  <c r="GO105" i="26"/>
  <c r="EG124" i="26"/>
  <c r="EW107" i="26"/>
  <c r="CK120" i="26"/>
  <c r="CW99" i="26"/>
  <c r="GG123" i="26"/>
  <c r="CK107" i="26"/>
  <c r="HA119" i="26"/>
  <c r="CS115" i="26"/>
  <c r="GO111" i="26"/>
  <c r="DA117" i="26"/>
  <c r="ES131" i="26"/>
  <c r="HQ100" i="26"/>
  <c r="HE97" i="26"/>
  <c r="BM115" i="26"/>
  <c r="DE131" i="26"/>
  <c r="GG104" i="26"/>
  <c r="EC121" i="26"/>
  <c r="FA106" i="26"/>
  <c r="BM118" i="26"/>
  <c r="CO98" i="26"/>
  <c r="EG120" i="26"/>
  <c r="DE106" i="26"/>
  <c r="HE132" i="26"/>
  <c r="BM109" i="26"/>
  <c r="EK121" i="26"/>
  <c r="Q124" i="26"/>
  <c r="U130" i="26"/>
  <c r="AW100" i="26"/>
  <c r="FU128" i="26"/>
  <c r="IK94" i="26"/>
  <c r="E103" i="26"/>
  <c r="BA95" i="26"/>
  <c r="IK104" i="26"/>
  <c r="FQ121" i="26"/>
  <c r="FE96" i="26"/>
  <c r="EK88" i="26"/>
  <c r="FU104" i="26"/>
  <c r="IC96" i="26"/>
  <c r="FQ107" i="26"/>
  <c r="GO149" i="26"/>
  <c r="HM124" i="26"/>
  <c r="FE132" i="26"/>
  <c r="GS108" i="26"/>
  <c r="BE111" i="26"/>
  <c r="EO114" i="26"/>
  <c r="JA93" i="26"/>
  <c r="GW114" i="26"/>
  <c r="EO96" i="26"/>
  <c r="DU88" i="26"/>
  <c r="IS117" i="26"/>
  <c r="EG111" i="26"/>
  <c r="Q96" i="26"/>
  <c r="BI88" i="26"/>
  <c r="E101" i="26"/>
  <c r="AK91" i="26"/>
  <c r="FM135" i="26"/>
  <c r="HU116" i="26"/>
  <c r="AG129" i="26"/>
  <c r="AS115" i="26"/>
  <c r="GW102" i="26"/>
  <c r="CW109" i="26"/>
  <c r="JA113" i="26"/>
  <c r="I110" i="26"/>
  <c r="IS114" i="26"/>
  <c r="E111" i="26"/>
  <c r="FE110" i="26"/>
  <c r="CW103" i="26"/>
  <c r="HA114" i="26"/>
  <c r="HM110" i="26"/>
  <c r="CK89" i="26"/>
  <c r="E118" i="26"/>
  <c r="GO126" i="26"/>
  <c r="CO124" i="26"/>
  <c r="AG96" i="26"/>
  <c r="EW125" i="26"/>
  <c r="HY91" i="26"/>
  <c r="HY99" i="26"/>
  <c r="IS91" i="26"/>
  <c r="HI101" i="26"/>
  <c r="BQ119" i="26"/>
  <c r="EW93" i="26"/>
  <c r="GW115" i="26"/>
  <c r="EW101" i="26"/>
  <c r="FY93" i="26"/>
  <c r="EO104" i="26"/>
  <c r="FM146" i="26"/>
  <c r="HI121" i="26"/>
  <c r="BI127" i="26"/>
  <c r="DU119" i="26"/>
  <c r="HQ113" i="26"/>
  <c r="E91" i="26"/>
  <c r="GS101" i="26"/>
  <c r="FI91" i="26"/>
  <c r="HQ104" i="26"/>
  <c r="EC93" i="26"/>
  <c r="FU92" i="26"/>
  <c r="AS114" i="26"/>
  <c r="CS104" i="26"/>
  <c r="BQ93" i="26"/>
  <c r="CG109" i="26"/>
  <c r="AS96" i="26"/>
  <c r="DI96" i="26"/>
  <c r="GO121" i="26"/>
  <c r="GO129" i="26"/>
  <c r="JE107" i="26"/>
  <c r="CS122" i="26"/>
  <c r="BE117" i="26"/>
  <c r="FM89" i="26"/>
  <c r="EK124" i="26"/>
  <c r="FM91" i="26"/>
  <c r="DY126" i="26"/>
  <c r="EC108" i="26"/>
  <c r="DY123" i="26"/>
  <c r="DA91" i="26"/>
  <c r="EO124" i="26"/>
  <c r="CC94" i="26"/>
  <c r="DU94" i="26"/>
  <c r="AO110" i="26"/>
  <c r="DE76" i="26"/>
  <c r="FU69" i="26"/>
  <c r="FY103" i="26"/>
  <c r="IC112" i="26"/>
  <c r="GO81" i="26"/>
  <c r="AC96" i="26"/>
  <c r="CC111" i="26"/>
  <c r="FQ78" i="26"/>
  <c r="AO72" i="26"/>
  <c r="ES93" i="26"/>
  <c r="FY110" i="26"/>
  <c r="HI107" i="26"/>
  <c r="EG113" i="26"/>
  <c r="HM82" i="26"/>
  <c r="EG76" i="26"/>
  <c r="EG98" i="26"/>
  <c r="IC99" i="26"/>
  <c r="BQ88" i="26"/>
  <c r="HY94" i="26"/>
  <c r="EW90" i="26"/>
  <c r="FU79" i="26"/>
  <c r="GO72" i="26"/>
  <c r="FE93" i="26"/>
  <c r="DU89" i="26"/>
  <c r="EG78" i="26"/>
  <c r="FI95" i="26"/>
  <c r="AW111" i="26"/>
  <c r="HU103" i="26"/>
  <c r="E113" i="26"/>
  <c r="HU81" i="26"/>
  <c r="EO75" i="26"/>
  <c r="CC97" i="26"/>
  <c r="CW98" i="26"/>
  <c r="HQ81" i="26"/>
  <c r="GK93" i="26"/>
  <c r="EO89" i="26"/>
  <c r="FM78" i="26"/>
  <c r="GW71" i="26"/>
  <c r="DQ92" i="26"/>
  <c r="DM88" i="26"/>
  <c r="DY77" i="26"/>
  <c r="DM93" i="26"/>
  <c r="FI110" i="26"/>
  <c r="U108" i="26"/>
  <c r="BQ107" i="26"/>
  <c r="AK104" i="26"/>
  <c r="GG64" i="26"/>
  <c r="GS126" i="26"/>
  <c r="GC104" i="26"/>
  <c r="IC70" i="26"/>
  <c r="FA115" i="26"/>
  <c r="GK101" i="26"/>
  <c r="FI67" i="26"/>
  <c r="GW93" i="26"/>
  <c r="GS95" i="26"/>
  <c r="FM100" i="26"/>
  <c r="DU66" i="26"/>
  <c r="FE87" i="26"/>
  <c r="GC102" i="26"/>
  <c r="GW101" i="26"/>
  <c r="GK108" i="26"/>
  <c r="HE104" i="26"/>
  <c r="BE98" i="26"/>
  <c r="FY63" i="26"/>
  <c r="BU86" i="26"/>
  <c r="FU112" i="26"/>
  <c r="FI106" i="26"/>
  <c r="GO69" i="26"/>
  <c r="BI109" i="26"/>
  <c r="I105" i="26"/>
  <c r="EK66" i="26"/>
  <c r="IK89" i="26"/>
  <c r="JA107" i="26"/>
  <c r="DM104" i="26"/>
  <c r="DM65" i="26"/>
  <c r="HU105" i="26"/>
  <c r="AS113" i="26"/>
  <c r="ES79" i="26"/>
  <c r="FM72" i="26"/>
  <c r="AO111" i="26"/>
  <c r="EC114" i="26"/>
  <c r="BY84" i="26"/>
  <c r="AK103" i="26"/>
  <c r="HM112" i="26"/>
  <c r="FI81" i="26"/>
  <c r="CC75" i="26"/>
  <c r="IS99" i="26"/>
  <c r="BY112" i="26"/>
  <c r="DU80" i="26"/>
  <c r="AO74" i="26"/>
  <c r="FU108" i="26"/>
  <c r="GG74" i="26"/>
  <c r="HA103" i="26"/>
  <c r="IS69" i="26"/>
  <c r="FU63" i="26"/>
  <c r="DE90" i="26"/>
  <c r="GS109" i="26"/>
  <c r="GO75" i="26"/>
  <c r="EW116" i="26"/>
  <c r="AS108" i="26"/>
  <c r="FA72" i="26"/>
  <c r="GK65" i="26"/>
  <c r="BE115" i="26"/>
  <c r="EO107" i="26"/>
  <c r="EC71" i="26"/>
  <c r="FU114" i="26"/>
  <c r="FU99" i="26"/>
  <c r="BQ65" i="26"/>
  <c r="EW112" i="26"/>
  <c r="ES114" i="26"/>
  <c r="CO84" i="26"/>
  <c r="EW78" i="26"/>
  <c r="HI100" i="26"/>
  <c r="IS100" i="26"/>
  <c r="CG90" i="26"/>
  <c r="AW97" i="26"/>
  <c r="HM97" i="26"/>
  <c r="GK81" i="26"/>
  <c r="FY74" i="26"/>
  <c r="IK95" i="26"/>
  <c r="BI93" i="26"/>
  <c r="EW80" i="26"/>
  <c r="HE99" i="26"/>
  <c r="BI112" i="26"/>
  <c r="IS113" i="26"/>
  <c r="EK115" i="26"/>
  <c r="AW114" i="26"/>
  <c r="U123" i="26"/>
  <c r="BA122" i="26"/>
  <c r="CS158" i="26"/>
  <c r="BE118" i="26"/>
  <c r="EW117" i="26"/>
  <c r="AC117" i="26"/>
  <c r="HM90" i="26"/>
  <c r="FU98" i="26"/>
  <c r="GC116" i="26"/>
  <c r="ES97" i="26"/>
  <c r="DQ120" i="26"/>
  <c r="EC99" i="26"/>
  <c r="BU101" i="26"/>
  <c r="CW91" i="26"/>
  <c r="Y120" i="26"/>
  <c r="BQ99" i="26"/>
  <c r="GW127" i="26"/>
  <c r="BI102" i="26"/>
  <c r="DA172" i="26"/>
  <c r="FA129" i="26"/>
  <c r="GK115" i="26"/>
  <c r="BQ118" i="26"/>
  <c r="HE89" i="26"/>
  <c r="IK96" i="26"/>
  <c r="AW110" i="26"/>
  <c r="FA96" i="26"/>
  <c r="CS118" i="26"/>
  <c r="DU98" i="26"/>
  <c r="GC99" i="26"/>
  <c r="CO90" i="26"/>
  <c r="JA117" i="26"/>
  <c r="BI98" i="26"/>
  <c r="EK123" i="26"/>
  <c r="BA101" i="26"/>
  <c r="HU125" i="26"/>
  <c r="HI125" i="26"/>
  <c r="EO126" i="26"/>
  <c r="HQ88" i="26"/>
  <c r="FY126" i="26"/>
  <c r="AW128" i="26"/>
  <c r="HA94" i="26"/>
  <c r="FM122" i="26"/>
  <c r="GK96" i="26"/>
  <c r="EC130" i="26"/>
  <c r="DI88" i="26"/>
  <c r="FE120" i="26"/>
  <c r="DY96" i="26"/>
  <c r="DE88" i="26"/>
  <c r="DA99" i="26"/>
  <c r="FU143" i="26"/>
  <c r="FU122" i="26"/>
  <c r="CC136" i="26"/>
  <c r="Y89" i="26"/>
  <c r="HE103" i="26"/>
  <c r="CC110" i="26"/>
  <c r="DY114" i="26"/>
  <c r="EK110" i="26"/>
  <c r="DU118" i="26"/>
  <c r="EW111" i="26"/>
  <c r="AS111" i="26"/>
  <c r="CO104" i="26"/>
  <c r="FQ115" i="26"/>
  <c r="DQ111" i="26"/>
  <c r="CS90" i="26"/>
  <c r="JA112" i="26"/>
  <c r="EG140" i="26"/>
  <c r="BQ127" i="26"/>
  <c r="DU121" i="26"/>
  <c r="DQ108" i="26"/>
  <c r="CO94" i="26"/>
  <c r="Y101" i="26"/>
  <c r="BQ109" i="26"/>
  <c r="EC101" i="26"/>
  <c r="FU110" i="26"/>
  <c r="EC103" i="26"/>
  <c r="GK102" i="26"/>
  <c r="IC94" i="26"/>
  <c r="EO110" i="26"/>
  <c r="BQ103" i="26"/>
  <c r="AO112" i="26"/>
  <c r="CK119" i="26"/>
  <c r="CG132" i="26"/>
  <c r="BI119" i="26"/>
  <c r="CK111" i="26"/>
  <c r="AS127" i="26"/>
  <c r="CK125" i="26"/>
  <c r="GC91" i="26"/>
  <c r="EC119" i="26"/>
  <c r="GC93" i="26"/>
  <c r="IC120" i="26"/>
  <c r="GG115" i="26"/>
  <c r="DA118" i="26"/>
  <c r="DA93" i="26"/>
  <c r="ES119" i="26"/>
  <c r="CS96" i="26"/>
  <c r="DU144" i="26"/>
  <c r="BA125" i="26"/>
  <c r="EC131" i="26"/>
  <c r="IK98" i="26"/>
  <c r="CC109" i="26"/>
  <c r="JE112" i="26"/>
  <c r="HQ90" i="26"/>
  <c r="BM113" i="26"/>
  <c r="HA92" i="26"/>
  <c r="BI114" i="26"/>
  <c r="HE113" i="26"/>
  <c r="HA109" i="26"/>
  <c r="DY92" i="26"/>
  <c r="AC114" i="26"/>
  <c r="HY95" i="26"/>
  <c r="AS88" i="26"/>
  <c r="HU130" i="26"/>
  <c r="Y122" i="26"/>
  <c r="Q106" i="26"/>
  <c r="HU99" i="26"/>
  <c r="I119" i="26"/>
  <c r="FI121" i="26"/>
  <c r="GG106" i="26"/>
  <c r="FE126" i="26"/>
  <c r="FI108" i="26"/>
  <c r="CC122" i="26"/>
  <c r="DE100" i="26"/>
  <c r="AG126" i="26"/>
  <c r="CW108" i="26"/>
  <c r="BI124" i="26"/>
  <c r="EG116" i="26"/>
  <c r="HA112" i="26"/>
  <c r="IK101" i="26"/>
  <c r="IS67" i="26"/>
  <c r="HE94" i="26"/>
  <c r="EK118" i="26"/>
  <c r="GG108" i="26"/>
  <c r="GO73" i="26"/>
  <c r="GW113" i="26"/>
  <c r="AG107" i="26"/>
  <c r="FA70" i="26"/>
  <c r="FE63" i="26"/>
  <c r="DI112" i="26"/>
  <c r="EC106" i="26"/>
  <c r="GW98" i="26"/>
  <c r="CK109" i="26"/>
  <c r="HM74" i="26"/>
  <c r="AO68" i="26"/>
  <c r="HI114" i="26"/>
  <c r="ES81" i="26"/>
  <c r="EW74" i="26"/>
  <c r="HE111" i="26"/>
  <c r="BY78" i="26"/>
  <c r="DI71" i="26"/>
  <c r="HU64" i="26"/>
  <c r="GC110" i="26"/>
  <c r="JE76" i="26"/>
  <c r="CK70" i="26"/>
  <c r="EK113" i="26"/>
  <c r="JA106" i="26"/>
  <c r="FQ96" i="26"/>
  <c r="GW108" i="26"/>
  <c r="HU73" i="26"/>
  <c r="AG67" i="26"/>
  <c r="E114" i="26"/>
  <c r="EK80" i="26"/>
  <c r="EO73" i="26"/>
  <c r="HI110" i="26"/>
  <c r="BA77" i="26"/>
  <c r="DQ70" i="26"/>
  <c r="JE63" i="26"/>
  <c r="GW109" i="26"/>
  <c r="IS75" i="26"/>
  <c r="CC69" i="26"/>
  <c r="CC112" i="26"/>
  <c r="DM106" i="26"/>
  <c r="GO89" i="26"/>
  <c r="FM98" i="26"/>
  <c r="JE99" i="26"/>
  <c r="CK88" i="26"/>
  <c r="BU97" i="26"/>
  <c r="BM97" i="26"/>
  <c r="DU62" i="26"/>
  <c r="HM106" i="26"/>
  <c r="BU94" i="26"/>
  <c r="CO91" i="26"/>
  <c r="Y84" i="26"/>
  <c r="AC102" i="26"/>
  <c r="BM93" i="26"/>
  <c r="CG87" i="26"/>
  <c r="DY83" i="26"/>
  <c r="DY93" i="26"/>
  <c r="CC89" i="26"/>
  <c r="BU100" i="26"/>
  <c r="DM112" i="26"/>
  <c r="HQ117" i="26"/>
  <c r="IS85" i="26"/>
  <c r="FU81" i="26"/>
  <c r="BU104" i="26"/>
  <c r="EC102" i="26"/>
  <c r="FM61" i="26"/>
  <c r="GC100" i="26"/>
  <c r="HU100" i="26"/>
  <c r="AO90" i="26"/>
  <c r="GG77" i="26"/>
  <c r="CS99" i="26"/>
  <c r="CG100" i="26"/>
  <c r="I89" i="26"/>
  <c r="CG108" i="26"/>
  <c r="HI104" i="26"/>
  <c r="U71" i="26"/>
  <c r="GC64" i="26"/>
  <c r="BI92" i="26"/>
  <c r="CG110" i="26"/>
  <c r="GW76" i="26"/>
  <c r="HA117" i="26"/>
  <c r="FQ108" i="26"/>
  <c r="FI73" i="26"/>
  <c r="GS66" i="26"/>
  <c r="EC116" i="26"/>
  <c r="AC108" i="26"/>
  <c r="DU72" i="26"/>
  <c r="CS94" i="26"/>
  <c r="EG100" i="26"/>
  <c r="CO66" i="26"/>
  <c r="DA96" i="26"/>
  <c r="EW61" i="26"/>
  <c r="BM85" i="26"/>
  <c r="DQ110" i="26"/>
  <c r="FA105" i="26"/>
  <c r="FY67" i="26"/>
  <c r="JE106" i="26"/>
  <c r="JE103" i="26"/>
  <c r="EK64" i="26"/>
  <c r="HQ87" i="26"/>
  <c r="E106" i="26"/>
  <c r="DE103" i="26"/>
  <c r="CW63" i="26"/>
  <c r="FY97" i="26"/>
  <c r="AO92" i="26"/>
  <c r="CK101" i="26"/>
  <c r="IC106" i="26"/>
  <c r="CW110" i="26"/>
  <c r="IC76" i="26"/>
  <c r="BU70" i="26"/>
  <c r="FU91" i="26"/>
  <c r="FY83" i="26"/>
  <c r="GC76" i="26"/>
  <c r="HM113" i="26"/>
  <c r="CO80" i="26"/>
  <c r="EK128" i="26"/>
  <c r="AC127" i="26"/>
  <c r="BQ142" i="26"/>
  <c r="CS131" i="26"/>
  <c r="GW142" i="26"/>
  <c r="FQ127" i="26"/>
  <c r="HE112" i="26"/>
  <c r="IK88" i="26"/>
  <c r="CS98" i="26"/>
  <c r="ES89" i="26"/>
  <c r="EG101" i="26"/>
  <c r="EC91" i="26"/>
  <c r="FE90" i="26"/>
  <c r="AG113" i="26"/>
  <c r="AO101" i="26"/>
  <c r="BQ91" i="26"/>
  <c r="HY105" i="26"/>
  <c r="AS94" i="26"/>
  <c r="HQ133" i="26"/>
  <c r="CG130" i="26"/>
  <c r="JA120" i="26"/>
  <c r="BY119" i="26"/>
  <c r="CG112" i="26"/>
  <c r="HI87" i="26"/>
  <c r="HA96" i="26"/>
  <c r="FA88" i="26"/>
  <c r="JA99" i="26"/>
  <c r="DU90" i="26"/>
  <c r="EW89" i="26"/>
  <c r="ES112" i="26"/>
  <c r="DQ99" i="26"/>
  <c r="BI90" i="26"/>
  <c r="BM104" i="26"/>
  <c r="AK93" i="26"/>
  <c r="CG119" i="26"/>
  <c r="Y142" i="26"/>
  <c r="BA121" i="26"/>
  <c r="JE104" i="26"/>
  <c r="BM130" i="26"/>
  <c r="CW126" i="26"/>
  <c r="U117" i="26"/>
  <c r="FI130" i="26"/>
  <c r="EO88" i="26"/>
  <c r="CC118" i="26"/>
  <c r="EC105" i="26"/>
  <c r="AK130" i="26"/>
  <c r="CC88" i="26"/>
  <c r="CC123" i="26"/>
  <c r="BU91" i="26"/>
  <c r="HY134" i="26"/>
  <c r="FE129" i="26"/>
  <c r="FY127" i="26"/>
  <c r="EC109" i="26"/>
  <c r="DM95" i="26"/>
  <c r="AG102" i="26"/>
  <c r="BM110" i="26"/>
  <c r="EK102" i="26"/>
  <c r="BI111" i="26"/>
  <c r="DU104" i="26"/>
  <c r="GS103" i="26"/>
  <c r="IS95" i="26"/>
  <c r="AC111" i="26"/>
  <c r="BI104" i="26"/>
  <c r="FM112" i="26"/>
  <c r="BM90" i="26"/>
  <c r="EW126" i="26"/>
  <c r="DM115" i="26"/>
  <c r="DE128" i="26"/>
  <c r="AO97" i="26"/>
  <c r="BM116" i="26"/>
  <c r="HQ92" i="26"/>
  <c r="IK100" i="26"/>
  <c r="U93" i="26"/>
  <c r="HQ102" i="26"/>
  <c r="GC126" i="26"/>
  <c r="EO94" i="26"/>
  <c r="HI116" i="26"/>
  <c r="FE102" i="26"/>
  <c r="GW94" i="26"/>
  <c r="FM105" i="26"/>
  <c r="FY115" i="26"/>
  <c r="IS125" i="26"/>
  <c r="BA109" i="26"/>
  <c r="IS101" i="26"/>
  <c r="AC123" i="26"/>
  <c r="I127" i="26"/>
  <c r="GO108" i="26"/>
  <c r="BE121" i="26"/>
  <c r="HY115" i="26"/>
  <c r="BE128" i="26"/>
  <c r="DU102" i="26"/>
  <c r="AS120" i="26"/>
  <c r="EW115" i="26"/>
  <c r="JE129" i="26"/>
  <c r="AW88" i="26"/>
  <c r="Q121" i="26"/>
  <c r="DQ103" i="26"/>
  <c r="HQ124" i="26"/>
  <c r="ES113" i="26"/>
  <c r="GG100" i="26"/>
  <c r="BY107" i="26"/>
  <c r="HY112" i="26"/>
  <c r="HY107" i="26"/>
  <c r="HU113" i="26"/>
  <c r="HQ109" i="26"/>
  <c r="JE108" i="26"/>
  <c r="BQ101" i="26"/>
  <c r="GO113" i="26"/>
  <c r="FU109" i="26"/>
  <c r="EG115" i="26"/>
  <c r="GC131" i="26"/>
  <c r="DA126" i="26"/>
  <c r="FE123" i="26"/>
  <c r="BY129" i="26"/>
  <c r="HU91" i="26"/>
  <c r="BM100" i="26"/>
  <c r="DY118" i="26"/>
  <c r="FA98" i="26"/>
  <c r="DI122" i="26"/>
  <c r="EK100" i="26"/>
  <c r="Y103" i="26"/>
  <c r="DE92" i="26"/>
  <c r="AG122" i="26"/>
  <c r="BY100" i="26"/>
  <c r="CG129" i="26"/>
  <c r="BA103" i="26"/>
  <c r="AO89" i="26"/>
  <c r="EG94" i="26"/>
  <c r="CW92" i="26"/>
  <c r="BE84" i="26"/>
  <c r="BM108" i="26"/>
  <c r="ES104" i="26"/>
  <c r="FI65" i="26"/>
  <c r="BM105" i="26"/>
  <c r="IS102" i="26"/>
  <c r="EK62" i="26"/>
  <c r="GG81" i="26"/>
  <c r="E104" i="26"/>
  <c r="CW102" i="26"/>
  <c r="DU109" i="26"/>
  <c r="AS105" i="26"/>
  <c r="GW66" i="26"/>
  <c r="BE90" i="26"/>
  <c r="U107" i="26"/>
  <c r="U73" i="26"/>
  <c r="EW129" i="26"/>
  <c r="FE103" i="26"/>
  <c r="FY69" i="26"/>
  <c r="DI63" i="26"/>
  <c r="DI130" i="26"/>
  <c r="EG102" i="26"/>
  <c r="FA68" i="26"/>
  <c r="DE97" i="26"/>
  <c r="HY104" i="26"/>
  <c r="HE102" i="26"/>
  <c r="CS108" i="26"/>
  <c r="FI104" i="26"/>
  <c r="GO65" i="26"/>
  <c r="AW89" i="26"/>
  <c r="FU105" i="26"/>
  <c r="IS71" i="26"/>
  <c r="IC131" i="26"/>
  <c r="FM102" i="26"/>
  <c r="GG68" i="26"/>
  <c r="IC97" i="26"/>
  <c r="U109" i="26"/>
  <c r="FE101" i="26"/>
  <c r="EC67" i="26"/>
  <c r="BY93" i="26"/>
  <c r="HQ103" i="26"/>
  <c r="CG102" i="26"/>
  <c r="HM109" i="26"/>
  <c r="HY114" i="26"/>
  <c r="FY81" i="26"/>
  <c r="GC74" i="26"/>
  <c r="E115" i="26"/>
  <c r="AO119" i="26"/>
  <c r="CW85" i="26"/>
  <c r="AG109" i="26"/>
  <c r="HY113" i="26"/>
  <c r="FI83" i="26"/>
  <c r="CC77" i="26"/>
  <c r="HE105" i="26"/>
  <c r="CK113" i="26"/>
  <c r="EK82" i="26"/>
  <c r="AO76" i="26"/>
  <c r="EW110" i="26"/>
  <c r="HM76" i="26"/>
  <c r="AW91" i="26"/>
  <c r="GO91" i="26"/>
  <c r="IS111" i="26"/>
  <c r="HU79" i="26"/>
  <c r="DY73" i="26"/>
  <c r="Q95" i="26"/>
  <c r="GO90" i="26"/>
  <c r="HA79" i="26"/>
  <c r="EO91" i="26"/>
  <c r="ES83" i="26"/>
  <c r="EW76" i="26"/>
  <c r="GG69" i="26"/>
  <c r="DE115" i="26"/>
  <c r="CO82" i="26"/>
  <c r="CS75" i="26"/>
  <c r="I90" i="26"/>
  <c r="CS97" i="26"/>
  <c r="FA62" i="26"/>
  <c r="GK85" i="26"/>
  <c r="FI111" i="26"/>
  <c r="AK106" i="26"/>
  <c r="FQ68" i="26"/>
  <c r="AG108" i="26"/>
  <c r="EC104" i="26"/>
  <c r="ES65" i="26"/>
  <c r="HY88" i="26"/>
  <c r="GS106" i="26"/>
  <c r="IC103" i="26"/>
  <c r="DE64" i="26"/>
  <c r="HE101" i="26"/>
  <c r="AG93" i="26"/>
  <c r="GK100" i="26"/>
  <c r="AG115" i="26"/>
  <c r="IC84" i="26"/>
  <c r="FE79" i="26"/>
  <c r="E102" i="26"/>
  <c r="DU101" i="26"/>
  <c r="ES92" i="26"/>
  <c r="DA98" i="26"/>
  <c r="HM99" i="26"/>
  <c r="Y88" i="26"/>
  <c r="GG75" i="26"/>
  <c r="Q97" i="26"/>
  <c r="CO97" i="26"/>
  <c r="FE81" i="26"/>
  <c r="FQ102" i="26"/>
  <c r="GG112" i="26"/>
  <c r="JE88" i="26"/>
  <c r="Y114" i="26"/>
  <c r="BA106" i="26"/>
  <c r="GW68" i="26"/>
  <c r="ES96" i="26"/>
  <c r="I109" i="26"/>
  <c r="BA75" i="26"/>
  <c r="EG68" i="26"/>
  <c r="EO105" i="26"/>
  <c r="HE71" i="26"/>
  <c r="DI65" i="26"/>
  <c r="GW129" i="26"/>
  <c r="DQ104" i="26"/>
  <c r="FQ70" i="26"/>
  <c r="CK64" i="26"/>
  <c r="FM106" i="26"/>
  <c r="HM103" i="26"/>
  <c r="DE113" i="26"/>
  <c r="HU106" i="26"/>
  <c r="FU126" i="26"/>
  <c r="AC107" i="26"/>
  <c r="CG139" i="26"/>
  <c r="FA131" i="26"/>
  <c r="U127" i="26"/>
  <c r="BE93" i="26"/>
  <c r="AO107" i="26"/>
  <c r="IC111" i="26"/>
  <c r="GK88" i="26"/>
  <c r="BA112" i="26"/>
  <c r="GK90" i="26"/>
  <c r="AW113" i="26"/>
  <c r="GS112" i="26"/>
  <c r="FM107" i="26"/>
  <c r="DY90" i="26"/>
  <c r="Q113" i="26"/>
  <c r="DQ93" i="26"/>
  <c r="EK114" i="26"/>
  <c r="CC137" i="26"/>
  <c r="EO130" i="26"/>
  <c r="HA124" i="26"/>
  <c r="AG92" i="26"/>
  <c r="IS105" i="26"/>
  <c r="CO111" i="26"/>
  <c r="E119" i="26"/>
  <c r="FM111" i="26"/>
  <c r="GC89" i="26"/>
  <c r="FI112" i="26"/>
  <c r="BU112" i="26"/>
  <c r="DU106" i="26"/>
  <c r="DQ89" i="26"/>
  <c r="EC112" i="26"/>
  <c r="CS92" i="26"/>
  <c r="I114" i="26"/>
  <c r="BU124" i="26"/>
  <c r="CS128" i="26"/>
  <c r="HI99" i="26"/>
  <c r="HM96" i="26"/>
  <c r="EG108" i="26"/>
  <c r="HU129" i="26"/>
  <c r="GO103" i="26"/>
  <c r="DI118" i="26"/>
  <c r="FI105" i="26"/>
  <c r="DQ116" i="26"/>
  <c r="CW97" i="26"/>
  <c r="Q118" i="26"/>
  <c r="CW105" i="26"/>
  <c r="JA125" i="26"/>
  <c r="BQ108" i="26"/>
  <c r="CG131" i="26"/>
  <c r="HM121" i="26"/>
  <c r="EG129" i="26"/>
  <c r="AW98" i="26"/>
  <c r="CO121" i="26"/>
  <c r="HY93" i="26"/>
  <c r="JA101" i="26"/>
  <c r="AC94" i="26"/>
  <c r="HY103" i="26"/>
  <c r="CW131" i="26"/>
  <c r="EW95" i="26"/>
  <c r="I118" i="26"/>
  <c r="FM103" i="26"/>
  <c r="HU95" i="26"/>
  <c r="FE106" i="26"/>
  <c r="GO99" i="26"/>
  <c r="E128" i="26"/>
  <c r="AO117" i="26"/>
  <c r="CW121" i="26"/>
  <c r="CG117" i="26"/>
  <c r="HY117" i="26"/>
  <c r="JA115" i="26"/>
  <c r="GK92" i="26"/>
  <c r="FI127" i="26"/>
  <c r="FU94" i="26"/>
  <c r="BU125" i="26"/>
  <c r="GS116" i="26"/>
  <c r="FA125" i="26"/>
  <c r="DI94" i="26"/>
  <c r="CS132" i="26"/>
  <c r="DA97" i="26"/>
  <c r="CW138" i="26"/>
  <c r="EG118" i="26"/>
  <c r="BI130" i="26"/>
  <c r="HU93" i="26"/>
  <c r="EW103" i="26"/>
  <c r="EO122" i="26"/>
  <c r="FQ100" i="26"/>
  <c r="BU128" i="26"/>
  <c r="FA102" i="26"/>
  <c r="CC106" i="26"/>
  <c r="DE94" i="26"/>
  <c r="Y128" i="26"/>
  <c r="CO102" i="26"/>
  <c r="E132" i="26"/>
  <c r="BQ105" i="26"/>
  <c r="FU142" i="26"/>
  <c r="U119" i="26"/>
  <c r="DM126" i="26"/>
  <c r="DA105" i="26"/>
  <c r="DQ135" i="26"/>
  <c r="E99" i="26"/>
  <c r="AS107" i="26"/>
  <c r="DM99" i="26"/>
  <c r="AK109" i="26"/>
  <c r="CW101" i="26"/>
  <c r="FU100" i="26"/>
  <c r="GW92" i="26"/>
  <c r="HI108" i="26"/>
  <c r="AK101" i="26"/>
  <c r="I111" i="26"/>
  <c r="U149" i="26"/>
  <c r="HQ119" i="26"/>
  <c r="AW126" i="26"/>
  <c r="CS130" i="26"/>
  <c r="CS113" i="26"/>
  <c r="JA89" i="26"/>
  <c r="AG100" i="26"/>
  <c r="FA90" i="26"/>
  <c r="BE103" i="26"/>
  <c r="EK92" i="26"/>
  <c r="EW91" i="26"/>
  <c r="FE113" i="26"/>
  <c r="HA102" i="26"/>
  <c r="BY92" i="26"/>
  <c r="DU107" i="26"/>
  <c r="AK95" i="26"/>
  <c r="CC98" i="26"/>
  <c r="U114" i="26"/>
  <c r="HE83" i="26"/>
  <c r="EO77" i="26"/>
  <c r="FE99" i="26"/>
  <c r="DM100" i="26"/>
  <c r="BY89" i="26"/>
  <c r="Y96" i="26"/>
  <c r="GG93" i="26"/>
  <c r="GC80" i="26"/>
  <c r="GG73" i="26"/>
  <c r="GS94" i="26"/>
  <c r="EC90" i="26"/>
  <c r="JA100" i="26"/>
  <c r="I101" i="26"/>
  <c r="DA90" i="26"/>
  <c r="Y112" i="26"/>
  <c r="Q99" i="26"/>
  <c r="FA64" i="26"/>
  <c r="GS89" i="26"/>
  <c r="AO96" i="26"/>
  <c r="FA99" i="26"/>
  <c r="AG85" i="26"/>
  <c r="BI115" i="26"/>
  <c r="AG95" i="26"/>
  <c r="IS94" i="26"/>
  <c r="EG84" i="26"/>
  <c r="GK95" i="26"/>
  <c r="FY92" i="26"/>
  <c r="HA99" i="26"/>
  <c r="EC100" i="26"/>
  <c r="CS89" i="26"/>
  <c r="EG105" i="26"/>
  <c r="Y98" i="26"/>
  <c r="ES63" i="26"/>
  <c r="BA116" i="26"/>
  <c r="BM95" i="26"/>
  <c r="DU95" i="26"/>
  <c r="EW84" i="26"/>
  <c r="AS106" i="26"/>
  <c r="AO94" i="26"/>
  <c r="HE87" i="26"/>
  <c r="E84" i="26"/>
  <c r="FM94" i="26"/>
  <c r="CK90" i="26"/>
  <c r="DI101" i="26"/>
  <c r="BA107" i="26"/>
  <c r="BA73" i="26"/>
  <c r="GC66" i="26"/>
  <c r="DE96" i="26"/>
  <c r="CS111" i="26"/>
  <c r="GW78" i="26"/>
  <c r="BY90" i="26"/>
  <c r="GC109" i="26"/>
  <c r="FI75" i="26"/>
  <c r="JA68" i="26"/>
  <c r="FQ88" i="26"/>
  <c r="AO109" i="26"/>
  <c r="EK74" i="26"/>
  <c r="BA129" i="26"/>
  <c r="DA102" i="26"/>
  <c r="DU68" i="26"/>
  <c r="EO108" i="26"/>
  <c r="U89" i="26"/>
  <c r="GK107" i="26"/>
  <c r="HU71" i="26"/>
  <c r="HY64" i="26"/>
  <c r="JA111" i="26"/>
  <c r="DE78" i="26"/>
  <c r="EO71" i="26"/>
  <c r="HQ108" i="26"/>
  <c r="U75" i="26"/>
  <c r="DA68" i="26"/>
  <c r="GG95" i="26"/>
  <c r="HE107" i="26"/>
  <c r="HE73" i="26"/>
  <c r="CC67" i="26"/>
  <c r="DE119" i="26"/>
  <c r="HE116" i="26"/>
  <c r="DM85" i="26"/>
  <c r="FM80" i="26"/>
  <c r="AW103" i="26"/>
  <c r="JE101" i="26"/>
  <c r="FY96" i="26"/>
  <c r="DY99" i="26"/>
  <c r="CW100" i="26"/>
  <c r="AG89" i="26"/>
  <c r="FY76" i="26"/>
  <c r="BU98" i="26"/>
  <c r="GW99" i="26"/>
  <c r="JE87" i="26"/>
  <c r="BA105" i="26"/>
  <c r="BU113" i="26"/>
  <c r="EO109" i="26"/>
  <c r="HU110" i="26"/>
  <c r="HU77" i="26"/>
  <c r="CS71" i="26"/>
  <c r="GS92" i="26"/>
  <c r="FY88" i="26"/>
  <c r="GK77" i="26"/>
  <c r="GS114" i="26"/>
  <c r="DM81" i="26"/>
  <c r="DQ74" i="26"/>
  <c r="HM67" i="26"/>
  <c r="GG113" i="26"/>
  <c r="BI80" i="26"/>
  <c r="CC73" i="26"/>
  <c r="EO117" i="26"/>
  <c r="EK108" i="26"/>
  <c r="EC97" i="26"/>
  <c r="CC103" i="26"/>
  <c r="U102" i="26"/>
  <c r="BI97" i="26"/>
  <c r="Y99" i="26"/>
  <c r="HY100" i="26"/>
  <c r="GG66" i="26"/>
  <c r="DI104" i="26"/>
  <c r="E98" i="26"/>
  <c r="DM63" i="26"/>
  <c r="AO86" i="26"/>
  <c r="BE95" i="26"/>
  <c r="JA96" i="26"/>
  <c r="BI62" i="26"/>
  <c r="EO85" i="26"/>
  <c r="AO98" i="26"/>
  <c r="GG99" i="26"/>
  <c r="GS104" i="26"/>
  <c r="FQ84" i="26"/>
  <c r="AK115" i="26"/>
  <c r="GK140" i="26"/>
  <c r="EK117" i="26"/>
  <c r="EK159" i="26"/>
  <c r="AO95" i="26"/>
  <c r="FE116" i="26"/>
  <c r="E112" i="26"/>
  <c r="FQ98" i="26"/>
  <c r="BU105" i="26"/>
  <c r="HM111" i="26"/>
  <c r="FY105" i="26"/>
  <c r="HI112" i="26"/>
  <c r="GS107" i="26"/>
  <c r="HQ106" i="26"/>
  <c r="BA99" i="26"/>
  <c r="GC112" i="26"/>
  <c r="EG107" i="26"/>
  <c r="BM114" i="26"/>
  <c r="GK122" i="26"/>
  <c r="Y150" i="26"/>
  <c r="BY146" i="26"/>
  <c r="JA131" i="26"/>
  <c r="DE111" i="26"/>
  <c r="FI97" i="26"/>
  <c r="AW104" i="26"/>
  <c r="BY111" i="26"/>
  <c r="FQ104" i="26"/>
  <c r="CK112" i="26"/>
  <c r="FQ106" i="26"/>
  <c r="HI105" i="26"/>
  <c r="AS98" i="26"/>
  <c r="BE112" i="26"/>
  <c r="CO106" i="26"/>
  <c r="FY113" i="26"/>
  <c r="CK147" i="26"/>
  <c r="BI125" i="26"/>
  <c r="AO129" i="26"/>
  <c r="EO131" i="26"/>
  <c r="HM88" i="26"/>
  <c r="DA95" i="26"/>
  <c r="DA108" i="26"/>
  <c r="ES95" i="26"/>
  <c r="FI116" i="26"/>
  <c r="DM97" i="26"/>
  <c r="JA97" i="26"/>
  <c r="CW89" i="26"/>
  <c r="BE116" i="26"/>
  <c r="BQ97" i="26"/>
  <c r="ES121" i="26"/>
  <c r="AS100" i="26"/>
  <c r="HU117" i="26"/>
  <c r="FU123" i="26"/>
  <c r="DY122" i="26"/>
  <c r="HY87" i="26"/>
  <c r="CG122" i="26"/>
  <c r="CC120" i="26"/>
  <c r="HI93" i="26"/>
  <c r="HU131" i="26"/>
  <c r="GC95" i="26"/>
  <c r="CO128" i="26"/>
  <c r="HE117" i="26"/>
  <c r="HI130" i="26"/>
  <c r="DQ95" i="26"/>
  <c r="DM120" i="26"/>
  <c r="DI98" i="26"/>
  <c r="I104" i="26"/>
  <c r="CC124" i="26"/>
  <c r="CW128" i="26"/>
  <c r="DI117" i="26"/>
  <c r="IC102" i="26"/>
  <c r="AK125" i="26"/>
  <c r="FM117" i="26"/>
  <c r="GK109" i="26"/>
  <c r="EG125" i="26"/>
  <c r="JA116" i="26"/>
  <c r="FY129" i="26"/>
  <c r="DM103" i="26"/>
  <c r="DU124" i="26"/>
  <c r="FY116" i="26"/>
  <c r="AW132" i="26"/>
  <c r="BQ134" i="26"/>
  <c r="GO132" i="26"/>
  <c r="BY120" i="26"/>
  <c r="FE122" i="26"/>
  <c r="DE114" i="26"/>
  <c r="JA91" i="26"/>
  <c r="CK103" i="26"/>
  <c r="FA92" i="26"/>
  <c r="DI106" i="26"/>
  <c r="EK94" i="26"/>
  <c r="FM93" i="26"/>
  <c r="FQ114" i="26"/>
  <c r="AW106" i="26"/>
  <c r="BY94" i="26"/>
  <c r="IC115" i="26"/>
  <c r="AK97" i="26"/>
  <c r="AW123" i="26"/>
  <c r="GG120" i="26"/>
  <c r="BM123" i="26"/>
  <c r="Y95" i="26"/>
  <c r="DQ121" i="26"/>
  <c r="BM140" i="26"/>
  <c r="HQ98" i="26"/>
  <c r="IC90" i="26"/>
  <c r="HA100" i="26"/>
  <c r="CO133" i="26"/>
  <c r="EO92" i="26"/>
  <c r="CK114" i="26"/>
  <c r="EO100" i="26"/>
  <c r="FQ92" i="26"/>
  <c r="EG103" i="26"/>
  <c r="BU169" i="26"/>
  <c r="I123" i="26"/>
  <c r="DQ130" i="26"/>
  <c r="EG95" i="26"/>
  <c r="BA108" i="26"/>
  <c r="DQ112" i="26"/>
  <c r="HI89" i="26"/>
  <c r="FY112" i="26"/>
  <c r="GS91" i="26"/>
  <c r="FU113" i="26"/>
  <c r="CG113" i="26"/>
  <c r="FY108" i="26"/>
  <c r="DQ91" i="26"/>
  <c r="EO113" i="26"/>
  <c r="DY94" i="26"/>
  <c r="Y115" i="26"/>
  <c r="JE100" i="26"/>
  <c r="HI109" i="26"/>
  <c r="HU75" i="26"/>
  <c r="BM69" i="26"/>
  <c r="BI118" i="26"/>
  <c r="FQ82" i="26"/>
  <c r="FE75" i="26"/>
  <c r="HQ112" i="26"/>
  <c r="CG79" i="26"/>
  <c r="DA72" i="26"/>
  <c r="HM65" i="26"/>
  <c r="FY111" i="26"/>
  <c r="AC78" i="26"/>
  <c r="HA91" i="26"/>
  <c r="GG84" i="26"/>
  <c r="HI76" i="26"/>
  <c r="JE94" i="26"/>
  <c r="DY91" i="26"/>
  <c r="DE86" i="26"/>
  <c r="GO112" i="26"/>
  <c r="JA114" i="26"/>
  <c r="GW84" i="26"/>
  <c r="CS79" i="26"/>
  <c r="GG110" i="26"/>
  <c r="CW114" i="26"/>
  <c r="AS84" i="26"/>
  <c r="BE78" i="26"/>
  <c r="FE112" i="26"/>
  <c r="U79" i="26"/>
  <c r="GG118" i="26"/>
  <c r="GW82" i="26"/>
  <c r="GK75" i="26"/>
  <c r="JE90" i="26"/>
  <c r="FY117" i="26"/>
  <c r="HU85" i="26"/>
  <c r="GW110" i="26"/>
  <c r="DM114" i="26"/>
  <c r="BI84" i="26"/>
  <c r="CK78" i="26"/>
  <c r="DM108" i="26"/>
  <c r="HI113" i="26"/>
  <c r="EC83" i="26"/>
  <c r="AW77" i="26"/>
  <c r="ES111" i="26"/>
  <c r="IS77" i="26"/>
  <c r="BE92" i="26"/>
  <c r="AW99" i="26"/>
  <c r="GW64" i="26"/>
  <c r="GS86" i="26"/>
  <c r="IC113" i="26"/>
  <c r="AW107" i="26"/>
  <c r="GG70" i="26"/>
  <c r="CK110" i="26"/>
  <c r="EK105" i="26"/>
  <c r="ES67" i="26"/>
  <c r="DE91" i="26"/>
  <c r="AC109" i="26"/>
  <c r="IS104" i="26"/>
  <c r="DE66" i="26"/>
  <c r="IS109" i="26"/>
  <c r="JA94" i="26"/>
  <c r="CK93" i="26"/>
  <c r="DQ100" i="26"/>
  <c r="BE106" i="26"/>
  <c r="FA103" i="26"/>
  <c r="GO63" i="26"/>
  <c r="FU131" i="26"/>
  <c r="FU103" i="26"/>
  <c r="HE69" i="26"/>
  <c r="CK97" i="26"/>
  <c r="GS100" i="26"/>
  <c r="FA66" i="26"/>
  <c r="FU87" i="26"/>
  <c r="CC115" i="26"/>
  <c r="GK99" i="26"/>
  <c r="CW65" i="26"/>
  <c r="AG87" i="26"/>
  <c r="CO118" i="26"/>
  <c r="DI111" i="26"/>
  <c r="HM78" i="26"/>
  <c r="DQ72" i="26"/>
  <c r="IK93" i="26"/>
  <c r="GG89" i="26"/>
  <c r="GS78" i="26"/>
  <c r="EO115" i="26"/>
  <c r="DU82" i="26"/>
  <c r="DY75" i="26"/>
  <c r="HE68" i="26"/>
  <c r="GC114" i="26"/>
  <c r="CG81" i="26"/>
  <c r="CK74" i="26"/>
  <c r="BY88" i="26"/>
  <c r="Y109" i="26"/>
  <c r="GC115" i="26"/>
  <c r="FY106" i="26"/>
  <c r="HU69" i="26"/>
  <c r="ES116" i="26"/>
  <c r="Y110" i="26"/>
  <c r="BY76" i="26"/>
  <c r="EO69" i="26"/>
  <c r="HY106" i="26"/>
  <c r="IC72" i="26"/>
  <c r="DQ66" i="26"/>
  <c r="DE87" i="26"/>
  <c r="DI105" i="26"/>
  <c r="FY71" i="26"/>
  <c r="CC65" i="26"/>
  <c r="GO107" i="26"/>
  <c r="CW104" i="26"/>
  <c r="FM114" i="26"/>
  <c r="Y94" i="26"/>
  <c r="HA89" i="26"/>
  <c r="HY78" i="26"/>
  <c r="U103" i="26"/>
  <c r="DI93" i="26"/>
  <c r="DM87" i="26"/>
  <c r="GG90" i="26"/>
  <c r="FE117" i="26"/>
  <c r="HE85" i="26"/>
  <c r="DI81" i="26"/>
  <c r="DU114" i="26"/>
  <c r="AC118" i="26"/>
  <c r="BQ85" i="26"/>
  <c r="BU80" i="26"/>
  <c r="EW114" i="26"/>
  <c r="BA81" i="26"/>
  <c r="FE95" i="26"/>
  <c r="BM79" i="26"/>
  <c r="BM103" i="26"/>
  <c r="DI73" i="26"/>
  <c r="AG111" i="26"/>
  <c r="GG76" i="26"/>
  <c r="GS110" i="26"/>
  <c r="GG105" i="26"/>
  <c r="HU67" i="26"/>
  <c r="CC117" i="26"/>
  <c r="ES74" i="26"/>
  <c r="DA114" i="26"/>
  <c r="AC71" i="26"/>
  <c r="HE79" i="26"/>
  <c r="BQ96" i="26"/>
  <c r="AW82" i="26"/>
  <c r="FM88" i="26"/>
  <c r="EC77" i="26"/>
  <c r="DQ114" i="26"/>
  <c r="BQ67" i="26"/>
  <c r="AW101" i="26"/>
  <c r="AC101" i="26"/>
  <c r="ES90" i="26"/>
  <c r="BQ104" i="26"/>
  <c r="ES64" i="26"/>
  <c r="DE72" i="26"/>
  <c r="AK92" i="26"/>
  <c r="AS76" i="26"/>
  <c r="FA83" i="26"/>
  <c r="AC113" i="26"/>
  <c r="BQ74" i="26"/>
  <c r="FA95" i="26"/>
  <c r="GS74" i="26"/>
  <c r="DY82" i="26"/>
  <c r="CK72" i="26"/>
  <c r="BU81" i="26"/>
  <c r="AS72" i="26"/>
  <c r="GK103" i="26"/>
  <c r="FA74" i="26"/>
  <c r="DY108" i="26"/>
  <c r="FY104" i="26"/>
  <c r="HU65" i="26"/>
  <c r="JA98" i="26"/>
  <c r="CW72" i="26"/>
  <c r="DQ98" i="26"/>
  <c r="HU68" i="26"/>
  <c r="IS63" i="26"/>
  <c r="BY87" i="26"/>
  <c r="CC80" i="26"/>
  <c r="BA82" i="26"/>
  <c r="CK69" i="26"/>
  <c r="HQ85" i="26"/>
  <c r="IC63" i="26"/>
  <c r="FM84" i="26"/>
  <c r="I99" i="26"/>
  <c r="FY89" i="26"/>
  <c r="EO99" i="26"/>
  <c r="DE123" i="26"/>
  <c r="JE114" i="26"/>
  <c r="HE81" i="26"/>
  <c r="HI74" i="26"/>
  <c r="BQ79" i="26"/>
  <c r="BQ84" i="26"/>
  <c r="AK71" i="26"/>
  <c r="FQ81" i="26"/>
  <c r="AG75" i="26"/>
  <c r="IS72" i="26"/>
  <c r="FQ91" i="26"/>
  <c r="AS63" i="26"/>
  <c r="E83" i="26"/>
  <c r="ES88" i="26"/>
  <c r="BU71" i="26"/>
  <c r="AC83" i="26"/>
  <c r="AG70" i="26"/>
  <c r="GO97" i="26"/>
  <c r="EW98" i="26"/>
  <c r="AG104" i="26"/>
  <c r="BU114" i="26"/>
  <c r="GW80" i="26"/>
  <c r="HA73" i="26"/>
  <c r="CO76" i="26"/>
  <c r="GG83" i="26"/>
  <c r="AS68" i="26"/>
  <c r="ES80" i="26"/>
  <c r="BE72" i="26"/>
  <c r="IC71" i="26"/>
  <c r="GG78" i="26"/>
  <c r="BI95" i="26"/>
  <c r="Q82" i="26"/>
  <c r="BI83" i="26"/>
  <c r="CC105" i="26"/>
  <c r="BQ114" i="26"/>
  <c r="GW100" i="26"/>
  <c r="JA104" i="26"/>
  <c r="BA71" i="26"/>
  <c r="HI64" i="26"/>
  <c r="DA78" i="26"/>
  <c r="CG74" i="26"/>
  <c r="Y70" i="26"/>
  <c r="IS70" i="26"/>
  <c r="IK83" i="26"/>
  <c r="DM96" i="26"/>
  <c r="CW75" i="26"/>
  <c r="EK83" i="26"/>
  <c r="EO103" i="26"/>
  <c r="I73" i="26"/>
  <c r="AW93" i="26"/>
  <c r="FQ71" i="26"/>
  <c r="BU87" i="26"/>
  <c r="E110" i="26"/>
  <c r="HA95" i="26"/>
  <c r="FI113" i="26"/>
  <c r="BM112" i="26"/>
  <c r="FA78" i="26"/>
  <c r="HA71" i="26"/>
  <c r="BQ71" i="26"/>
  <c r="GW81" i="26"/>
  <c r="JE62" i="26"/>
  <c r="DM78" i="26"/>
  <c r="AW67" i="26"/>
  <c r="GW69" i="26"/>
  <c r="BA63" i="26"/>
  <c r="BI87" i="26"/>
  <c r="AW80" i="26"/>
  <c r="I81" i="26"/>
  <c r="Q68" i="26"/>
  <c r="FQ79" i="26"/>
  <c r="HQ66" i="26"/>
  <c r="CO103" i="26"/>
  <c r="DI107" i="26"/>
  <c r="DY117" i="26"/>
  <c r="EO95" i="26"/>
  <c r="I97" i="26"/>
  <c r="GS84" i="26"/>
  <c r="CS85" i="26"/>
  <c r="CO63" i="26"/>
  <c r="EO81" i="26"/>
  <c r="BU90" i="26"/>
  <c r="FE65" i="26"/>
  <c r="AO77" i="26"/>
  <c r="JA74" i="26"/>
  <c r="HE72" i="26"/>
  <c r="FY77" i="26"/>
  <c r="FY94" i="26"/>
  <c r="BI68" i="26"/>
  <c r="FQ87" i="26"/>
  <c r="DY74" i="26"/>
  <c r="CW78" i="26"/>
  <c r="EW65" i="26"/>
  <c r="AC77" i="26"/>
  <c r="GK78" i="26"/>
  <c r="DU44" i="26"/>
  <c r="FQ45" i="26"/>
  <c r="U57" i="26"/>
  <c r="GW48" i="26"/>
  <c r="DU49" i="26"/>
  <c r="AC36" i="26"/>
  <c r="AO62" i="26"/>
  <c r="GS62" i="26"/>
  <c r="CO46" i="26"/>
  <c r="EK39" i="26"/>
  <c r="DE44" i="26"/>
  <c r="BI45" i="26"/>
  <c r="BU61" i="26"/>
  <c r="FE56" i="26"/>
  <c r="CC61" i="26"/>
  <c r="HI62" i="26"/>
  <c r="Y49" i="26"/>
  <c r="E73" i="26"/>
  <c r="AK40" i="26"/>
  <c r="FQ58" i="26"/>
  <c r="GW51" i="26"/>
  <c r="DY57" i="26"/>
  <c r="DE95" i="26"/>
  <c r="BQ77" i="26"/>
  <c r="AK82" i="26"/>
  <c r="U69" i="26"/>
  <c r="HE80" i="26"/>
  <c r="IK49" i="26"/>
  <c r="HA50" i="26"/>
  <c r="BU37" i="26"/>
  <c r="GC71" i="26"/>
  <c r="BM57" i="26"/>
  <c r="GK58" i="26"/>
  <c r="IC42" i="26"/>
  <c r="AC34" i="26"/>
  <c r="BQ39" i="26"/>
  <c r="GO52" i="26"/>
  <c r="I93" i="26"/>
  <c r="Q53" i="26"/>
  <c r="DI54" i="26"/>
  <c r="BQ38" i="26"/>
  <c r="IK70" i="26"/>
  <c r="CO38" i="26"/>
  <c r="HU56" i="26"/>
  <c r="HE49" i="26"/>
  <c r="AW45" i="26"/>
  <c r="JE45" i="26"/>
  <c r="HA61" i="26"/>
  <c r="CG57" i="26"/>
  <c r="EO31" i="26"/>
  <c r="E38" i="26"/>
  <c r="HM87" i="26"/>
  <c r="DE74" i="26"/>
  <c r="IS80" i="26"/>
  <c r="AS66" i="26"/>
  <c r="GG79" i="26"/>
  <c r="IC48" i="26"/>
  <c r="FA49" i="26"/>
  <c r="BI36" i="26"/>
  <c r="EG67" i="26"/>
  <c r="BY56" i="26"/>
  <c r="GG57" i="26"/>
  <c r="GG41" i="26"/>
  <c r="AG33" i="26"/>
  <c r="GS38" i="26"/>
  <c r="BQ52" i="26"/>
  <c r="BE87" i="26"/>
  <c r="AC52" i="26"/>
  <c r="DE53" i="26"/>
  <c r="BE37" i="26"/>
  <c r="HY69" i="26"/>
  <c r="CS37" i="26"/>
  <c r="IK55" i="26"/>
  <c r="FU48" i="26"/>
  <c r="AS44" i="26"/>
  <c r="JA44" i="26"/>
  <c r="AO61" i="26"/>
  <c r="CS56" i="26"/>
  <c r="EW30" i="26"/>
  <c r="EK37" i="26"/>
  <c r="HM50" i="26"/>
  <c r="CC44" i="26"/>
  <c r="FM66" i="26"/>
  <c r="DQ84" i="26"/>
  <c r="EC98" i="26"/>
  <c r="CC83" i="26"/>
  <c r="HM93" i="26"/>
  <c r="CC31" i="26"/>
  <c r="IC37" i="26"/>
  <c r="CS51" i="26"/>
  <c r="DY72" i="26"/>
  <c r="FM39" i="26"/>
  <c r="BI58" i="26"/>
  <c r="FM85" i="26"/>
  <c r="BA50" i="26"/>
  <c r="CG51" i="26"/>
  <c r="CS35" i="26"/>
  <c r="AG68" i="26"/>
  <c r="EW35" i="26"/>
  <c r="I54" i="26"/>
  <c r="EW46" i="26"/>
  <c r="EC50" i="26"/>
  <c r="CW51" i="26"/>
  <c r="GS37" i="26"/>
  <c r="AK61" i="26"/>
  <c r="BI60" i="26"/>
  <c r="JA60" i="26"/>
  <c r="FQ46" i="26"/>
  <c r="EG83" i="26"/>
  <c r="HU66" i="26"/>
  <c r="I102" i="26"/>
  <c r="CO68" i="26"/>
  <c r="BU102" i="26"/>
  <c r="FA101" i="26"/>
  <c r="FA93" i="26"/>
  <c r="DE108" i="26"/>
  <c r="FQ65" i="26"/>
  <c r="IC80" i="26"/>
  <c r="GO96" i="26"/>
  <c r="CO78" i="26"/>
  <c r="AK84" i="26"/>
  <c r="U95" i="26"/>
  <c r="CO75" i="26"/>
  <c r="JA70" i="26"/>
  <c r="CK102" i="26"/>
  <c r="ES126" i="26"/>
  <c r="IK91" i="26"/>
  <c r="IC87" i="26"/>
  <c r="JA76" i="26"/>
  <c r="AC84" i="26"/>
  <c r="CO85" i="26"/>
  <c r="BI76" i="26"/>
  <c r="FQ83" i="26"/>
  <c r="DQ80" i="26"/>
  <c r="AS75" i="26"/>
  <c r="HE106" i="26"/>
  <c r="BY65" i="26"/>
  <c r="BM84" i="26"/>
  <c r="IS92" i="26"/>
  <c r="EG73" i="26"/>
  <c r="FU89" i="26"/>
  <c r="CC72" i="26"/>
  <c r="DM69" i="26"/>
  <c r="EC111" i="26"/>
  <c r="BI66" i="26"/>
  <c r="IK99" i="26"/>
  <c r="ES100" i="26"/>
  <c r="EK89" i="26"/>
  <c r="AK100" i="26"/>
  <c r="EK63" i="26"/>
  <c r="BI64" i="26"/>
  <c r="CO87" i="26"/>
  <c r="BQ73" i="26"/>
  <c r="ES82" i="26"/>
  <c r="FM104" i="26"/>
  <c r="AC73" i="26"/>
  <c r="DU91" i="26"/>
  <c r="GC72" i="26"/>
  <c r="DA81" i="26"/>
  <c r="AO70" i="26"/>
  <c r="AG80" i="26"/>
  <c r="FA113" i="26"/>
  <c r="BA117" i="26"/>
  <c r="HU108" i="26"/>
  <c r="CG107" i="26"/>
  <c r="CG73" i="26"/>
  <c r="HI66" i="26"/>
  <c r="FE89" i="26"/>
  <c r="EC76" i="26"/>
  <c r="BM75" i="26"/>
  <c r="AS73" i="26"/>
  <c r="E86" i="26"/>
  <c r="BA64" i="26"/>
  <c r="AK81" i="26"/>
  <c r="ES84" i="26"/>
  <c r="IC92" i="26"/>
  <c r="BI75" i="26"/>
  <c r="HY110" i="26"/>
  <c r="JE73" i="26"/>
  <c r="ES94" i="26"/>
  <c r="FQ109" i="26"/>
  <c r="GO114" i="26"/>
  <c r="HM104" i="26"/>
  <c r="CK106" i="26"/>
  <c r="BY72" i="26"/>
  <c r="HA65" i="26"/>
  <c r="CS81" i="26"/>
  <c r="DE75" i="26"/>
  <c r="HY72" i="26"/>
  <c r="U72" i="26"/>
  <c r="JA84" i="26"/>
  <c r="FM116" i="26"/>
  <c r="BI78" i="26"/>
  <c r="U84" i="26"/>
  <c r="Q112" i="26"/>
  <c r="AK74" i="26"/>
  <c r="DY107" i="26"/>
  <c r="DU108" i="26"/>
  <c r="BU99" i="26"/>
  <c r="DI97" i="26"/>
  <c r="GW62" i="26"/>
  <c r="HA85" i="26"/>
  <c r="DI87" i="26"/>
  <c r="FA65" i="26"/>
  <c r="AO84" i="26"/>
  <c r="IS96" i="26"/>
  <c r="AG69" i="26"/>
  <c r="DA79" i="26"/>
  <c r="CK80" i="26"/>
  <c r="I75" i="26"/>
  <c r="BA102" i="26"/>
  <c r="AK64" i="26"/>
  <c r="Q89" i="26"/>
  <c r="HE98" i="26"/>
  <c r="GK82" i="26"/>
  <c r="DY101" i="26"/>
  <c r="GC113" i="26"/>
  <c r="EC122" i="26"/>
  <c r="IK103" i="26"/>
  <c r="AC70" i="26"/>
  <c r="HA63" i="26"/>
  <c r="Y76" i="26"/>
  <c r="BY73" i="26"/>
  <c r="EO67" i="26"/>
  <c r="IC69" i="26"/>
  <c r="HI82" i="26"/>
  <c r="CG92" i="26"/>
  <c r="AK73" i="26"/>
  <c r="EC82" i="26"/>
  <c r="CK94" i="26"/>
  <c r="HM71" i="26"/>
  <c r="DA110" i="26"/>
  <c r="DM70" i="26"/>
  <c r="GK86" i="26"/>
  <c r="Q119" i="26"/>
  <c r="BQ102" i="26"/>
  <c r="DA111" i="26"/>
  <c r="FI114" i="26"/>
  <c r="DE84" i="26"/>
  <c r="GC78" i="26"/>
  <c r="FE71" i="26"/>
  <c r="HA80" i="26"/>
  <c r="HQ65" i="26"/>
  <c r="BU77" i="26"/>
  <c r="BY81" i="26"/>
  <c r="CS68" i="26"/>
  <c r="IK85" i="26"/>
  <c r="U64" i="26"/>
  <c r="AS78" i="26"/>
  <c r="JE83" i="26"/>
  <c r="AK75" i="26"/>
  <c r="DA71" i="26"/>
  <c r="EW83" i="26"/>
  <c r="BY69" i="26"/>
  <c r="HI92" i="26"/>
  <c r="U68" i="26"/>
  <c r="DA69" i="26"/>
  <c r="HU36" i="26"/>
  <c r="DI55" i="26"/>
  <c r="AG48" i="26"/>
  <c r="CG40" i="26"/>
  <c r="CC42" i="26"/>
  <c r="HM58" i="26"/>
  <c r="GS51" i="26"/>
  <c r="GS52" i="26"/>
  <c r="HU38" i="26"/>
  <c r="Y62" i="26"/>
  <c r="JM35" i="26"/>
  <c r="AW40" i="26"/>
  <c r="CO54" i="26"/>
  <c r="BM64" i="26"/>
  <c r="IS54" i="26"/>
  <c r="CK56" i="26"/>
  <c r="BI40" i="26"/>
  <c r="HQ64" i="26"/>
  <c r="EG32" i="26"/>
  <c r="GO48" i="26"/>
  <c r="CK42" i="26"/>
  <c r="AW49" i="26"/>
  <c r="FQ101" i="26"/>
  <c r="CK76" i="26"/>
  <c r="EK73" i="26"/>
  <c r="AW73" i="26"/>
  <c r="CG72" i="26"/>
  <c r="CW41" i="26"/>
  <c r="HQ42" i="26"/>
  <c r="HQ59" i="26"/>
  <c r="E85" i="26"/>
  <c r="CS49" i="26"/>
  <c r="EO50" i="26"/>
  <c r="ES34" i="26"/>
  <c r="HI59" i="26"/>
  <c r="FM60" i="26"/>
  <c r="I46" i="26"/>
  <c r="GC79" i="26"/>
  <c r="AG45" i="26"/>
  <c r="CS46" i="26"/>
  <c r="GO57" i="26"/>
  <c r="Y63" i="26"/>
  <c r="GS30" i="26"/>
  <c r="Q47" i="26"/>
  <c r="CK40" i="26"/>
  <c r="HE36" i="26"/>
  <c r="EO40" i="26"/>
  <c r="AG55" i="26"/>
  <c r="Y73" i="26"/>
  <c r="FU57" i="26"/>
  <c r="AK59" i="26"/>
  <c r="AC62" i="26"/>
  <c r="IK73" i="26"/>
  <c r="DM72" i="26"/>
  <c r="HY70" i="26"/>
  <c r="BY71" i="26"/>
  <c r="DM40" i="26"/>
  <c r="CS42" i="26"/>
  <c r="JE58" i="26"/>
  <c r="Q84" i="26"/>
  <c r="DE48" i="26"/>
  <c r="FQ49" i="26"/>
  <c r="GS33" i="26"/>
  <c r="BE59" i="26"/>
  <c r="Y60" i="26"/>
  <c r="IS44" i="26"/>
  <c r="AW78" i="26"/>
  <c r="AC44" i="26"/>
  <c r="BY45" i="26"/>
  <c r="GK56" i="26"/>
  <c r="HM61" i="26"/>
  <c r="DY62" i="26"/>
  <c r="AC46" i="26"/>
  <c r="BY39" i="26"/>
  <c r="GC35" i="26"/>
  <c r="Q40" i="26"/>
  <c r="AC54" i="26"/>
  <c r="GK68" i="26"/>
  <c r="FQ56" i="26"/>
  <c r="AG58" i="26"/>
  <c r="AS42" i="26"/>
  <c r="CK65" i="26"/>
  <c r="I85" i="26"/>
  <c r="HQ69" i="26"/>
  <c r="JA79" i="26"/>
  <c r="E68" i="26"/>
  <c r="JA71" i="26"/>
  <c r="CS57" i="26"/>
  <c r="HQ58" i="26"/>
  <c r="AG43" i="26"/>
  <c r="DI64" i="26"/>
  <c r="E32" i="26"/>
  <c r="CG48" i="26"/>
  <c r="FM75" i="26"/>
  <c r="DM42" i="26"/>
  <c r="BQ43" i="26"/>
  <c r="GC54" i="26"/>
  <c r="IK57" i="26"/>
  <c r="DI58" i="26"/>
  <c r="CG44" i="26"/>
  <c r="GK112" i="26"/>
  <c r="FI107" i="26"/>
  <c r="IC93" i="26"/>
  <c r="Q93" i="26"/>
  <c r="IS88" i="26"/>
  <c r="E78" i="26"/>
  <c r="FI85" i="26"/>
  <c r="HM85" i="26"/>
  <c r="AK79" i="26"/>
  <c r="BA84" i="26"/>
  <c r="GO88" i="26"/>
  <c r="BQ76" i="26"/>
  <c r="Q111" i="26"/>
  <c r="CW66" i="26"/>
  <c r="HY96" i="26"/>
  <c r="E92" i="26"/>
  <c r="AW92" i="26"/>
  <c r="BY109" i="26"/>
  <c r="DM75" i="26"/>
  <c r="GS68" i="26"/>
  <c r="AK63" i="26"/>
  <c r="ES78" i="26"/>
  <c r="BM81" i="26"/>
  <c r="BY75" i="26"/>
  <c r="GO92" i="26"/>
  <c r="DM66" i="26"/>
  <c r="AK85" i="26"/>
  <c r="FQ85" i="26"/>
  <c r="CK77" i="26"/>
  <c r="DU77" i="26"/>
  <c r="BI110" i="26"/>
  <c r="BA76" i="26"/>
  <c r="EG63" i="26"/>
  <c r="CS102" i="26"/>
  <c r="CS101" i="26"/>
  <c r="GC128" i="26"/>
  <c r="HY90" i="26"/>
  <c r="IC82" i="26"/>
  <c r="IK75" i="26"/>
  <c r="AS82" i="26"/>
  <c r="HE84" i="26"/>
  <c r="CW73" i="26"/>
  <c r="GO82" i="26"/>
  <c r="AO78" i="26"/>
  <c r="U74" i="26"/>
  <c r="FY102" i="26"/>
  <c r="BQ64" i="26"/>
  <c r="GC83" i="26"/>
  <c r="HM89" i="26"/>
  <c r="DI72" i="26"/>
  <c r="DA88" i="26"/>
  <c r="AO71" i="26"/>
  <c r="FU111" i="26"/>
  <c r="U110" i="26"/>
  <c r="AK113" i="26"/>
  <c r="CC99" i="26"/>
  <c r="IC64" i="26"/>
  <c r="HI86" i="26"/>
  <c r="IK63" i="26"/>
  <c r="GW67" i="26"/>
  <c r="BE86" i="26"/>
  <c r="CG64" i="26"/>
  <c r="JA72" i="26"/>
  <c r="FM81" i="26"/>
  <c r="I91" i="26"/>
  <c r="AS77" i="26"/>
  <c r="EC110" i="26"/>
  <c r="BQ66" i="26"/>
  <c r="GW105" i="26"/>
  <c r="I65" i="26"/>
  <c r="AG84" i="26"/>
  <c r="EW109" i="26"/>
  <c r="EG109" i="26"/>
  <c r="EK107" i="26"/>
  <c r="CK98" i="26"/>
  <c r="HE63" i="26"/>
  <c r="CK86" i="26"/>
  <c r="HM95" i="26"/>
  <c r="FY66" i="26"/>
  <c r="AW85" i="26"/>
  <c r="BI63" i="26"/>
  <c r="HI70" i="26"/>
  <c r="EO80" i="26"/>
  <c r="EW88" i="26"/>
  <c r="AK76" i="26"/>
  <c r="CG106" i="26"/>
  <c r="AS65" i="26"/>
  <c r="ES71" i="26"/>
  <c r="BY103" i="26"/>
  <c r="I88" i="26"/>
  <c r="HY116" i="26"/>
  <c r="EC85" i="26"/>
  <c r="GS80" i="26"/>
  <c r="HA75" i="26"/>
  <c r="AO83" i="26"/>
  <c r="DY69" i="26"/>
  <c r="EG79" i="26"/>
  <c r="DU83" i="26"/>
  <c r="DY70" i="26"/>
  <c r="BQ92" i="26"/>
  <c r="CG66" i="26"/>
  <c r="BQ83" i="26"/>
  <c r="AC85" i="26"/>
  <c r="BY80" i="26"/>
  <c r="DM84" i="26"/>
  <c r="AO75" i="26"/>
  <c r="DE105" i="26"/>
  <c r="IS107" i="26"/>
  <c r="AO91" i="26"/>
  <c r="EG96" i="26"/>
  <c r="GC61" i="26"/>
  <c r="CC85" i="26"/>
  <c r="DA86" i="26"/>
  <c r="EC64" i="26"/>
  <c r="Q83" i="26"/>
  <c r="HE92" i="26"/>
  <c r="DY67" i="26"/>
  <c r="BM78" i="26"/>
  <c r="CS77" i="26"/>
  <c r="IC73" i="26"/>
  <c r="Y90" i="26"/>
  <c r="CO99" i="26"/>
  <c r="FA76" i="26"/>
  <c r="BA94" i="26"/>
  <c r="HI81" i="26"/>
  <c r="BY110" i="26"/>
  <c r="BQ90" i="26"/>
  <c r="DU92" i="26"/>
  <c r="DM110" i="26"/>
  <c r="U77" i="26"/>
  <c r="DA70" i="26"/>
  <c r="CO89" i="26"/>
  <c r="HI71" i="26"/>
  <c r="DE81" i="26"/>
  <c r="FM96" i="26"/>
  <c r="AK72" i="26"/>
  <c r="DQ87" i="26"/>
  <c r="HI72" i="26"/>
  <c r="EG81" i="26"/>
  <c r="DI83" i="26"/>
  <c r="JE75" i="26"/>
  <c r="DI79" i="26"/>
  <c r="GG91" i="26"/>
  <c r="BM101" i="26"/>
  <c r="FA87" i="26"/>
  <c r="ES98" i="26"/>
  <c r="IS86" i="26"/>
  <c r="BU59" i="26"/>
  <c r="GO61" i="26"/>
  <c r="FM45" i="26"/>
  <c r="HA38" i="26"/>
  <c r="BE32" i="26"/>
  <c r="CK38" i="26"/>
  <c r="HA51" i="26"/>
  <c r="DQ43" i="26"/>
  <c r="DA44" i="26"/>
  <c r="HE60" i="26"/>
  <c r="GG55" i="26"/>
  <c r="HM60" i="26"/>
  <c r="FU61" i="26"/>
  <c r="AK48" i="26"/>
  <c r="EO82" i="26"/>
  <c r="E47" i="26"/>
  <c r="CK48" i="26"/>
  <c r="DI60" i="26"/>
  <c r="EC54" i="26"/>
  <c r="AK55" i="26"/>
  <c r="CO41" i="26"/>
  <c r="JE33" i="26"/>
  <c r="FI40" i="26"/>
  <c r="EG82" i="26"/>
  <c r="EG86" i="26"/>
  <c r="HE64" i="26"/>
  <c r="DI85" i="26"/>
  <c r="DU63" i="26"/>
  <c r="CS33" i="26"/>
  <c r="HY38" i="26"/>
  <c r="CW52" i="26"/>
  <c r="FU74" i="26"/>
  <c r="FY41" i="26"/>
  <c r="HU61" i="26"/>
  <c r="CK87" i="26"/>
  <c r="BI52" i="26"/>
  <c r="EK53" i="26"/>
  <c r="CK37" i="26"/>
  <c r="Q70" i="26"/>
  <c r="DY37" i="26"/>
  <c r="U56" i="26"/>
  <c r="HA48" i="26"/>
  <c r="EK52" i="26"/>
  <c r="BI53" i="26"/>
  <c r="EO39" i="26"/>
  <c r="AC32" i="26"/>
  <c r="BM61" i="26"/>
  <c r="FY62" i="26"/>
  <c r="HU48" i="26"/>
  <c r="BU85" i="26"/>
  <c r="GK49" i="26"/>
  <c r="HQ50" i="26"/>
  <c r="DA74" i="26"/>
  <c r="DY85" i="26"/>
  <c r="FA63" i="26"/>
  <c r="DA84" i="26"/>
  <c r="JE97" i="26"/>
  <c r="CK32" i="26"/>
  <c r="DA38" i="26"/>
  <c r="HQ51" i="26"/>
  <c r="EW73" i="26"/>
  <c r="FY40" i="26"/>
  <c r="AW59" i="26"/>
  <c r="EO86" i="26"/>
  <c r="BE51" i="26"/>
  <c r="BU52" i="26"/>
  <c r="DE36" i="26"/>
  <c r="Y69" i="26"/>
  <c r="ES36" i="26"/>
  <c r="Q55" i="26"/>
  <c r="GG47" i="26"/>
  <c r="EG51" i="26"/>
  <c r="EG52" i="26"/>
  <c r="FI38" i="26"/>
  <c r="GW61" i="26"/>
  <c r="GG60" i="26"/>
  <c r="DU61" i="26"/>
  <c r="HA47" i="26"/>
  <c r="DI84" i="26"/>
  <c r="GG48" i="26"/>
  <c r="JE49" i="26"/>
  <c r="JM33" i="26"/>
  <c r="DA83" i="26"/>
  <c r="IS64" i="26"/>
  <c r="CG88" i="26"/>
  <c r="E71" i="26"/>
  <c r="HE82" i="26"/>
  <c r="Y85" i="26"/>
  <c r="EO49" i="26"/>
  <c r="FE50" i="26"/>
  <c r="FI34" i="26"/>
  <c r="JM53" i="26"/>
  <c r="FE54" i="26"/>
  <c r="IC40" i="26"/>
  <c r="BE67" i="26"/>
  <c r="GW34" i="26"/>
  <c r="AO53" i="26"/>
  <c r="FI45" i="26"/>
  <c r="DY49" i="26"/>
  <c r="CS50" i="26"/>
  <c r="IS36" i="26"/>
  <c r="BA79" i="26"/>
  <c r="HQ93" i="26"/>
  <c r="CC100" i="26"/>
  <c r="BU110" i="26"/>
  <c r="EK76" i="26"/>
  <c r="HA69" i="26"/>
  <c r="I66" i="26"/>
  <c r="FA79" i="26"/>
  <c r="HI88" i="26"/>
  <c r="CW76" i="26"/>
  <c r="AW63" i="26"/>
  <c r="EK67" i="26"/>
  <c r="FA86" i="26"/>
  <c r="BA86" i="26"/>
  <c r="CS117" i="26"/>
  <c r="FE111" i="26"/>
  <c r="CC102" i="26"/>
  <c r="AG101" i="26"/>
  <c r="JE66" i="26"/>
  <c r="BI91" i="26"/>
  <c r="IK67" i="26"/>
  <c r="U70" i="26"/>
  <c r="CG94" i="26"/>
  <c r="ES66" i="26"/>
  <c r="Q77" i="26"/>
  <c r="AK88" i="26"/>
  <c r="JE64" i="26"/>
  <c r="BI79" i="26"/>
  <c r="FU95" i="26"/>
  <c r="DM68" i="26"/>
  <c r="BA114" i="26"/>
  <c r="BI67" i="26"/>
  <c r="BE85" i="26"/>
  <c r="CK92" i="26"/>
  <c r="JA90" i="26"/>
  <c r="BE119" i="26"/>
  <c r="CC108" i="26"/>
  <c r="CO74" i="26"/>
  <c r="HA67" i="26"/>
  <c r="AS95" i="26"/>
  <c r="EK77" i="26"/>
  <c r="BU78" i="26"/>
  <c r="BA74" i="26"/>
  <c r="Q87" i="26"/>
  <c r="CO65" i="26"/>
  <c r="CW83" i="26"/>
  <c r="AS85" i="26"/>
  <c r="GC111" i="26"/>
  <c r="CG76" i="26"/>
  <c r="BA91" i="26"/>
  <c r="AC75" i="26"/>
  <c r="FY98" i="26"/>
  <c r="AS80" i="26"/>
  <c r="CG104" i="26"/>
  <c r="I96" i="26"/>
  <c r="GK91" i="26"/>
  <c r="EK86" i="26"/>
  <c r="FM82" i="26"/>
  <c r="HQ79" i="26"/>
  <c r="DE89" i="26"/>
  <c r="CS73" i="26"/>
  <c r="GS81" i="26"/>
  <c r="CW90" i="26"/>
  <c r="FU72" i="26"/>
  <c r="AG65" i="26"/>
  <c r="EC68" i="26"/>
  <c r="BI86" i="26"/>
  <c r="AK86" i="26"/>
  <c r="FA84" i="26"/>
  <c r="EK85" i="26"/>
  <c r="Y77" i="26"/>
  <c r="HE75" i="26"/>
  <c r="GW103" i="26"/>
  <c r="I92" i="26"/>
  <c r="DE118" i="26"/>
  <c r="I86" i="26"/>
  <c r="HA81" i="26"/>
  <c r="HA77" i="26"/>
  <c r="CW88" i="26"/>
  <c r="BM71" i="26"/>
  <c r="FU80" i="26"/>
  <c r="HE88" i="26"/>
  <c r="EW71" i="26"/>
  <c r="Q63" i="26"/>
  <c r="DE67" i="26"/>
  <c r="U85" i="26"/>
  <c r="FA85" i="26"/>
  <c r="JE92" i="26"/>
  <c r="CG96" i="26"/>
  <c r="GW96" i="26"/>
  <c r="DY111" i="26"/>
  <c r="JE78" i="26"/>
  <c r="EW72" i="26"/>
  <c r="I95" i="26"/>
  <c r="AG74" i="26"/>
  <c r="FI84" i="26"/>
  <c r="EG114" i="26"/>
  <c r="CW74" i="26"/>
  <c r="AK96" i="26"/>
  <c r="HY76" i="26"/>
  <c r="IK87" i="26"/>
  <c r="I62" i="26"/>
  <c r="U78" i="26"/>
  <c r="FM90" i="26"/>
  <c r="HU76" i="26"/>
  <c r="CC101" i="26"/>
  <c r="CW67" i="26"/>
  <c r="GO102" i="26"/>
  <c r="DI113" i="26"/>
  <c r="AW115" i="26"/>
  <c r="JE84" i="26"/>
  <c r="GK79" i="26"/>
  <c r="GK73" i="26"/>
  <c r="JA81" i="26"/>
  <c r="FE67" i="26"/>
  <c r="CS78" i="26"/>
  <c r="CG82" i="26"/>
  <c r="DQ69" i="26"/>
  <c r="JA86" i="26"/>
  <c r="BI65" i="26"/>
  <c r="DE80" i="26"/>
  <c r="EC84" i="26"/>
  <c r="CW77" i="26"/>
  <c r="IC83" i="26"/>
  <c r="AW74" i="26"/>
  <c r="U111" i="26"/>
  <c r="HE77" i="26"/>
  <c r="HU111" i="26"/>
  <c r="BQ106" i="26"/>
  <c r="IC68" i="26"/>
  <c r="HU101" i="26"/>
  <c r="GW75" i="26"/>
  <c r="GK97" i="26"/>
  <c r="BQ72" i="26"/>
  <c r="GW95" i="26"/>
  <c r="BY63" i="26"/>
  <c r="Y83" i="26"/>
  <c r="AK90" i="26"/>
  <c r="EO72" i="26"/>
  <c r="HY62" i="26"/>
  <c r="BY67" i="26"/>
  <c r="GK87" i="26"/>
  <c r="BA66" i="26"/>
  <c r="AC80" i="26"/>
  <c r="AS83" i="26"/>
  <c r="CW71" i="26"/>
  <c r="JE81" i="26"/>
  <c r="E51" i="26"/>
  <c r="IS51" i="26"/>
  <c r="BA38" i="26"/>
  <c r="FU78" i="26"/>
  <c r="BQ58" i="26"/>
  <c r="FI59" i="26"/>
  <c r="IK43" i="26"/>
  <c r="Y35" i="26"/>
  <c r="GO39" i="26"/>
  <c r="DQ53" i="26"/>
  <c r="BI99" i="26"/>
  <c r="U54" i="26"/>
  <c r="DM55" i="26"/>
  <c r="CS39" i="26"/>
  <c r="Q72" i="26"/>
  <c r="BU39" i="26"/>
  <c r="HI57" i="26"/>
  <c r="HI50" i="26"/>
  <c r="BA46" i="26"/>
  <c r="IK46" i="26"/>
  <c r="DQ33" i="26"/>
  <c r="BU58" i="26"/>
  <c r="EW32" i="26"/>
  <c r="HM63" i="26"/>
  <c r="E74" i="26"/>
  <c r="BM82" i="26"/>
  <c r="GK71" i="26"/>
  <c r="IK80" i="26"/>
  <c r="DQ59" i="26"/>
  <c r="BU60" i="26"/>
  <c r="BE45" i="26"/>
  <c r="CS66" i="26"/>
  <c r="IG33" i="26"/>
  <c r="BY50" i="26"/>
  <c r="DY78" i="26"/>
  <c r="BI44" i="26"/>
  <c r="DE45" i="26"/>
  <c r="HQ56" i="26"/>
  <c r="JM61" i="26"/>
  <c r="FI62" i="26"/>
  <c r="BI46" i="26"/>
  <c r="DE39" i="26"/>
  <c r="BY44" i="26"/>
  <c r="AC45" i="26"/>
  <c r="BE61" i="26"/>
  <c r="Q64" i="26"/>
  <c r="HE54" i="26"/>
  <c r="BE56" i="26"/>
  <c r="AC40" i="26"/>
  <c r="E75" i="26"/>
  <c r="JM41" i="26"/>
  <c r="DA62" i="26"/>
  <c r="AC87" i="26"/>
  <c r="HQ71" i="26"/>
  <c r="AO81" i="26"/>
  <c r="GK69" i="26"/>
  <c r="HI79" i="26"/>
  <c r="CW58" i="26"/>
  <c r="FY59" i="26"/>
  <c r="U44" i="26"/>
  <c r="DA65" i="26"/>
  <c r="IO32" i="26"/>
  <c r="CK49" i="26"/>
  <c r="HA76" i="26"/>
  <c r="BU43" i="26"/>
  <c r="CK44" i="26"/>
  <c r="GW55" i="26"/>
  <c r="HU58" i="26"/>
  <c r="DM59" i="26"/>
  <c r="BU45" i="26"/>
  <c r="DI38" i="26"/>
  <c r="AO43" i="26"/>
  <c r="AO44" i="26"/>
  <c r="FY60" i="26"/>
  <c r="FQ97" i="26"/>
  <c r="HA53" i="26"/>
  <c r="BA55" i="26"/>
  <c r="Q39" i="26"/>
  <c r="JA73" i="26"/>
  <c r="U41" i="26"/>
  <c r="DY59" i="26"/>
  <c r="GK52" i="26"/>
  <c r="GK72" i="26"/>
  <c r="GS65" i="26"/>
  <c r="IS74" i="26"/>
  <c r="FE108" i="26"/>
  <c r="FA73" i="26"/>
  <c r="GK74" i="26"/>
  <c r="GO41" i="26"/>
  <c r="AG62" i="26"/>
  <c r="HU53" i="26"/>
  <c r="FU45" i="26"/>
  <c r="DI46" i="26"/>
  <c r="DQ62" i="26"/>
  <c r="Q57" i="26"/>
  <c r="EK57" i="26"/>
  <c r="CS43" i="26"/>
  <c r="DQ36" i="26"/>
  <c r="JM40" i="26"/>
  <c r="FU42" i="26"/>
  <c r="FU59" i="26"/>
  <c r="GO53" i="26"/>
  <c r="GC59" i="26"/>
  <c r="EG60" i="26"/>
  <c r="GC45" i="26"/>
  <c r="GS69" i="26"/>
  <c r="BM37" i="26"/>
  <c r="HA55" i="26"/>
  <c r="DY48" i="26"/>
  <c r="CW54" i="26"/>
  <c r="JM54" i="26"/>
  <c r="BI41" i="26"/>
  <c r="HU33" i="26"/>
  <c r="BM53" i="26"/>
  <c r="GS90" i="26"/>
  <c r="IS82" i="26"/>
  <c r="JA69" i="26"/>
  <c r="FA81" i="26"/>
  <c r="AW84" i="26"/>
  <c r="EK48" i="26"/>
  <c r="GG49" i="26"/>
  <c r="HI33" i="26"/>
  <c r="IC52" i="26"/>
  <c r="FA53" i="26"/>
  <c r="IG39" i="26"/>
  <c r="BM66" i="26"/>
  <c r="HA33" i="26"/>
  <c r="AS50" i="26"/>
  <c r="EO44" i="26"/>
  <c r="DU48" i="26"/>
  <c r="BI49" i="26"/>
  <c r="IG35" i="26"/>
  <c r="AG60" i="26"/>
  <c r="HY32" i="26"/>
  <c r="FM38" i="26"/>
  <c r="AK52" i="26"/>
  <c r="GS77" i="26"/>
  <c r="HI43" i="26"/>
  <c r="I45" i="26"/>
  <c r="DI56" i="26"/>
  <c r="HI63" i="26"/>
  <c r="DY31" i="26"/>
  <c r="GK47" i="26"/>
  <c r="Y41" i="26"/>
  <c r="FM62" i="26"/>
  <c r="DY84" i="26"/>
  <c r="HM81" i="26"/>
  <c r="HQ68" i="26"/>
  <c r="EC80" i="26"/>
  <c r="CK83" i="26"/>
  <c r="EG47" i="26"/>
  <c r="HI48" i="26"/>
  <c r="BM62" i="26"/>
  <c r="HI51" i="26"/>
  <c r="HI52" i="26"/>
  <c r="JE38" i="26"/>
  <c r="BU65" i="26"/>
  <c r="HI32" i="26"/>
  <c r="AO49" i="26"/>
  <c r="GC42" i="26"/>
  <c r="DA47" i="26"/>
  <c r="BE48" i="26"/>
  <c r="HU34" i="26"/>
  <c r="DE59" i="26"/>
  <c r="HQ31" i="26"/>
  <c r="AO38" i="26"/>
  <c r="FE51" i="26"/>
  <c r="CS76" i="26"/>
  <c r="IS42" i="26"/>
  <c r="IS43" i="26"/>
  <c r="DE55" i="26"/>
  <c r="AC63" i="26"/>
  <c r="EG30" i="26"/>
  <c r="BU72" i="26"/>
  <c r="AS112" i="26"/>
  <c r="DM121" i="26"/>
  <c r="Y102" i="26"/>
  <c r="AC68" i="26"/>
  <c r="CO95" i="26"/>
  <c r="BE70" i="26"/>
  <c r="AS71" i="26"/>
  <c r="EO63" i="26"/>
  <c r="FQ67" i="26"/>
  <c r="AG79" i="26"/>
  <c r="AS89" i="26"/>
  <c r="CG67" i="26"/>
  <c r="CG80" i="26"/>
  <c r="HE96" i="26"/>
  <c r="HM105" i="26"/>
  <c r="AC104" i="26"/>
  <c r="FU93" i="26"/>
  <c r="ES87" i="26"/>
  <c r="GK83" i="26"/>
  <c r="BM83" i="26"/>
  <c r="CO93" i="26"/>
  <c r="DI77" i="26"/>
  <c r="BE88" i="26"/>
  <c r="AS99" i="26"/>
  <c r="IK74" i="26"/>
  <c r="AW69" i="26"/>
  <c r="FY70" i="26"/>
  <c r="IC62" i="26"/>
  <c r="AS87" i="26"/>
  <c r="FI87" i="26"/>
  <c r="ES86" i="26"/>
  <c r="E79" i="26"/>
  <c r="GS113" i="26"/>
  <c r="ES110" i="26"/>
  <c r="BE91" i="26"/>
  <c r="BE100" i="26"/>
  <c r="IS65" i="26"/>
  <c r="CS87" i="26"/>
  <c r="IK65" i="26"/>
  <c r="IS68" i="26"/>
  <c r="BM87" i="26"/>
  <c r="DU65" i="26"/>
  <c r="Q75" i="26"/>
  <c r="HA82" i="26"/>
  <c r="AS62" i="26"/>
  <c r="BA78" i="26"/>
  <c r="FY114" i="26"/>
  <c r="CO67" i="26"/>
  <c r="JE109" i="26"/>
  <c r="AK66" i="26"/>
  <c r="FU84" i="26"/>
  <c r="AW109" i="26"/>
  <c r="BA100" i="26"/>
  <c r="ES101" i="26"/>
  <c r="EK112" i="26"/>
  <c r="JE80" i="26"/>
  <c r="FM74" i="26"/>
  <c r="DA64" i="26"/>
  <c r="CC76" i="26"/>
  <c r="DQ90" i="26"/>
  <c r="GG88" i="26"/>
  <c r="FI76" i="26"/>
  <c r="HY63" i="26"/>
  <c r="Q81" i="26"/>
  <c r="E90" i="26"/>
  <c r="BA67" i="26"/>
  <c r="BA80" i="26"/>
  <c r="AS64" i="26"/>
  <c r="I79" i="26"/>
  <c r="CG89" i="26"/>
  <c r="JE96" i="26"/>
  <c r="DA116" i="26"/>
  <c r="IC98" i="26"/>
  <c r="I112" i="26"/>
  <c r="IS79" i="26"/>
  <c r="FE73" i="26"/>
  <c r="JA62" i="26"/>
  <c r="BE75" i="26"/>
  <c r="AC89" i="26"/>
  <c r="BA97" i="26"/>
  <c r="DU75" i="26"/>
  <c r="HQ62" i="26"/>
  <c r="JA78" i="26"/>
  <c r="JA88" i="26"/>
  <c r="BY64" i="26"/>
  <c r="AS79" i="26"/>
  <c r="BQ116" i="26"/>
  <c r="I80" i="26"/>
  <c r="BE114" i="26"/>
  <c r="CC107" i="26"/>
  <c r="JE70" i="26"/>
  <c r="E64" i="26"/>
  <c r="AK78" i="26"/>
  <c r="Y116" i="26"/>
  <c r="EC74" i="26"/>
  <c r="CS107" i="26"/>
  <c r="DE65" i="26"/>
  <c r="CC84" i="26"/>
  <c r="FI98" i="26"/>
  <c r="HA74" i="26"/>
  <c r="JA66" i="26"/>
  <c r="DU69" i="26"/>
  <c r="EW64" i="26"/>
  <c r="BQ68" i="26"/>
  <c r="AS101" i="26"/>
  <c r="HI111" i="26"/>
  <c r="BA92" i="26"/>
  <c r="FQ94" i="26"/>
  <c r="JA110" i="26"/>
  <c r="I78" i="26"/>
  <c r="DY71" i="26"/>
  <c r="FI90" i="26"/>
  <c r="IK72" i="26"/>
  <c r="DM82" i="26"/>
  <c r="GK105" i="26"/>
  <c r="BI73" i="26"/>
  <c r="JE91" i="26"/>
  <c r="HY74" i="26"/>
  <c r="FU82" i="26"/>
  <c r="HE90" i="26"/>
  <c r="I77" i="26"/>
  <c r="DA82" i="26"/>
  <c r="HM75" i="26"/>
  <c r="Y92" i="26"/>
  <c r="CS93" i="26"/>
  <c r="CW69" i="26"/>
  <c r="DI103" i="26"/>
  <c r="AK102" i="26"/>
  <c r="GG97" i="26"/>
  <c r="FA112" i="26"/>
  <c r="GO66" i="26"/>
  <c r="U116" i="26"/>
  <c r="DE63" i="26"/>
  <c r="BQ81" i="26"/>
  <c r="FY84" i="26"/>
  <c r="HA113" i="26"/>
  <c r="DM76" i="26"/>
  <c r="GS63" i="26"/>
  <c r="HI78" i="26"/>
  <c r="HU88" i="26"/>
  <c r="DA76" i="26"/>
  <c r="GC94" i="26"/>
  <c r="CC79" i="26"/>
  <c r="FI74" i="26"/>
  <c r="BE76" i="26"/>
  <c r="DE73" i="26"/>
  <c r="ES42" i="26"/>
  <c r="FY43" i="26"/>
  <c r="DM60" i="26"/>
  <c r="GS85" i="26"/>
  <c r="CG50" i="26"/>
  <c r="DM51" i="26"/>
  <c r="DY35" i="26"/>
  <c r="DE60" i="26"/>
  <c r="AS61" i="26"/>
  <c r="AG47" i="26"/>
  <c r="CK81" i="26"/>
  <c r="AK46" i="26"/>
  <c r="CW47" i="26"/>
  <c r="HY58" i="26"/>
  <c r="AG64" i="26"/>
  <c r="FU31" i="26"/>
  <c r="JM47" i="26"/>
  <c r="CK41" i="26"/>
  <c r="HA37" i="26"/>
  <c r="Q41" i="26"/>
  <c r="AK56" i="26"/>
  <c r="HY50" i="26"/>
  <c r="FI58" i="26"/>
  <c r="CO69" i="26"/>
  <c r="HU90" i="26"/>
  <c r="BE73" i="26"/>
  <c r="DI89" i="26"/>
  <c r="FU86" i="26"/>
  <c r="DQ51" i="26"/>
  <c r="DQ52" i="26"/>
  <c r="FQ36" i="26"/>
  <c r="AC56" i="26"/>
  <c r="FM56" i="26"/>
  <c r="FQ42" i="26"/>
  <c r="BE69" i="26"/>
  <c r="FY36" i="26"/>
  <c r="AW55" i="26"/>
  <c r="HM47" i="26"/>
  <c r="FM51" i="26"/>
  <c r="FM52" i="26"/>
  <c r="GO38" i="26"/>
  <c r="IK61" i="26"/>
  <c r="HY35" i="26"/>
  <c r="AG40" i="26"/>
  <c r="BI54" i="26"/>
  <c r="DI82" i="26"/>
  <c r="HU46" i="26"/>
  <c r="AO48" i="26"/>
  <c r="GG59" i="26"/>
  <c r="FU66" i="26"/>
  <c r="BY34" i="26"/>
  <c r="FA50" i="26"/>
  <c r="U66" i="26"/>
  <c r="FA89" i="26"/>
  <c r="AG72" i="26"/>
  <c r="AO88" i="26"/>
  <c r="JA85" i="26"/>
  <c r="DM50" i="26"/>
  <c r="ES51" i="26"/>
  <c r="FE35" i="26"/>
  <c r="E55" i="26"/>
  <c r="FI55" i="26"/>
  <c r="GW41" i="26"/>
  <c r="AW68" i="26"/>
  <c r="GS35" i="26"/>
  <c r="AS54" i="26"/>
  <c r="GC46" i="26"/>
  <c r="FI50" i="26"/>
  <c r="EC51" i="26"/>
  <c r="HY37" i="26"/>
  <c r="BA61" i="26"/>
  <c r="HM34" i="26"/>
  <c r="FI39" i="26"/>
  <c r="BE53" i="26"/>
  <c r="GK80" i="26"/>
  <c r="HQ45" i="26"/>
  <c r="AK47" i="26"/>
  <c r="EW58" i="26"/>
  <c r="GC65" i="26"/>
  <c r="CC33" i="26"/>
  <c r="FM49" i="26"/>
  <c r="BY43" i="26"/>
  <c r="CC78" i="26"/>
  <c r="AG76" i="26"/>
  <c r="JE65" i="26"/>
  <c r="GO104" i="26"/>
  <c r="FY64" i="26"/>
  <c r="DY66" i="26"/>
  <c r="I34" i="26"/>
  <c r="DE50" i="26"/>
  <c r="HA44" i="26"/>
  <c r="CC37" i="26"/>
  <c r="HA40" i="26"/>
  <c r="FE55" i="26"/>
  <c r="FA48" i="26"/>
  <c r="CO49" i="26"/>
  <c r="JA35" i="26"/>
  <c r="AW60" i="26"/>
  <c r="JM32" i="26"/>
  <c r="GC38" i="26"/>
  <c r="CK116" i="26"/>
  <c r="CW106" i="26"/>
  <c r="AK108" i="26"/>
  <c r="EW94" i="26"/>
  <c r="HU92" i="26"/>
  <c r="BU84" i="26"/>
  <c r="CK84" i="26"/>
  <c r="DU97" i="26"/>
  <c r="DY79" i="26"/>
  <c r="BM89" i="26"/>
  <c r="AO64" i="26"/>
  <c r="Q76" i="26"/>
  <c r="Y72" i="26"/>
  <c r="GG71" i="26"/>
  <c r="ES109" i="26"/>
  <c r="BI101" i="26"/>
  <c r="BU107" i="26"/>
  <c r="EW113" i="26"/>
  <c r="JE82" i="26"/>
  <c r="FM76" i="26"/>
  <c r="GK67" i="26"/>
  <c r="EO78" i="26"/>
  <c r="HM115" i="26"/>
  <c r="Y75" i="26"/>
  <c r="IS78" i="26"/>
  <c r="AW66" i="26"/>
  <c r="HQ83" i="26"/>
  <c r="IC95" i="26"/>
  <c r="CO72" i="26"/>
  <c r="CW82" i="26"/>
  <c r="CG69" i="26"/>
  <c r="AC81" i="26"/>
  <c r="CK71" i="26"/>
  <c r="BU88" i="26"/>
  <c r="CO105" i="26"/>
  <c r="I100" i="26"/>
  <c r="GC92" i="26"/>
  <c r="U87" i="26"/>
  <c r="AW83" i="26"/>
  <c r="IK81" i="26"/>
  <c r="DM90" i="26"/>
  <c r="DI75" i="26"/>
  <c r="IK82" i="26"/>
  <c r="JE93" i="26"/>
  <c r="GS73" i="26"/>
  <c r="Q67" i="26"/>
  <c r="FA69" i="26"/>
  <c r="FY87" i="26"/>
  <c r="FI86" i="26"/>
  <c r="AS86" i="26"/>
  <c r="U86" i="26"/>
  <c r="Q78" i="26"/>
  <c r="CG91" i="26"/>
  <c r="AC82" i="26"/>
  <c r="AK117" i="26"/>
  <c r="CO108" i="26"/>
  <c r="JE72" i="26"/>
  <c r="AO66" i="26"/>
  <c r="CW80" i="26"/>
  <c r="GG92" i="26"/>
  <c r="HE76" i="26"/>
  <c r="AG117" i="26"/>
  <c r="FA67" i="26"/>
  <c r="DA85" i="26"/>
  <c r="DY65" i="26"/>
  <c r="E77" i="26"/>
  <c r="IK71" i="26"/>
  <c r="FA71" i="26"/>
  <c r="HY68" i="26"/>
  <c r="EC70" i="26"/>
  <c r="DQ109" i="26"/>
  <c r="CW117" i="26"/>
  <c r="U81" i="26"/>
  <c r="JE115" i="26"/>
  <c r="HA107" i="26"/>
  <c r="I72" i="26"/>
  <c r="Q65" i="26"/>
  <c r="BY79" i="26"/>
  <c r="CG99" i="26"/>
  <c r="FA75" i="26"/>
  <c r="EO111" i="26"/>
  <c r="EC66" i="26"/>
  <c r="HQ84" i="26"/>
  <c r="GK63" i="26"/>
  <c r="HY75" i="26"/>
  <c r="Q69" i="26"/>
  <c r="ES70" i="26"/>
  <c r="IK97" i="26"/>
  <c r="DM71" i="26"/>
  <c r="FE105" i="26"/>
  <c r="AS103" i="26"/>
  <c r="HM62" i="26"/>
  <c r="DI99" i="26"/>
  <c r="I69" i="26"/>
  <c r="HQ107" i="26"/>
  <c r="EK65" i="26"/>
  <c r="BA85" i="26"/>
  <c r="GG85" i="26"/>
  <c r="DQ77" i="26"/>
  <c r="HU78" i="26"/>
  <c r="Q66" i="26"/>
  <c r="GC82" i="26"/>
  <c r="BY91" i="26"/>
  <c r="EG80" i="26"/>
  <c r="GK89" i="26"/>
  <c r="DE82" i="26"/>
  <c r="AW112" i="26"/>
  <c r="IC78" i="26"/>
  <c r="IS112" i="26"/>
  <c r="GO106" i="26"/>
  <c r="I70" i="26"/>
  <c r="GG96" i="26"/>
  <c r="IS76" i="26"/>
  <c r="DA106" i="26"/>
  <c r="CO73" i="26"/>
  <c r="BI103" i="26"/>
  <c r="CW64" i="26"/>
  <c r="GS83" i="26"/>
  <c r="DU93" i="26"/>
  <c r="FM73" i="26"/>
  <c r="JA64" i="26"/>
  <c r="CW68" i="26"/>
  <c r="DM98" i="26"/>
  <c r="AC67" i="26"/>
  <c r="Q85" i="26"/>
  <c r="AW105" i="26"/>
  <c r="U98" i="26"/>
  <c r="BE94" i="26"/>
  <c r="JE89" i="26"/>
  <c r="Q79" i="26"/>
  <c r="AK87" i="26"/>
  <c r="CW86" i="26"/>
  <c r="CW81" i="26"/>
  <c r="GO84" i="26"/>
  <c r="AK94" i="26"/>
  <c r="BY77" i="26"/>
  <c r="DA115" i="26"/>
  <c r="DU67" i="26"/>
  <c r="CK85" i="26"/>
  <c r="DY63" i="26"/>
  <c r="GS75" i="26"/>
  <c r="FA97" i="26"/>
  <c r="GC86" i="26"/>
  <c r="EO87" i="26"/>
  <c r="IC65" i="26"/>
  <c r="DQ86" i="26"/>
  <c r="FI64" i="26"/>
  <c r="CO34" i="26"/>
  <c r="CW39" i="26"/>
  <c r="HU52" i="26"/>
  <c r="GC75" i="26"/>
  <c r="EC42" i="26"/>
  <c r="CW43" i="26"/>
  <c r="EK93" i="26"/>
  <c r="AW53" i="26"/>
  <c r="EO54" i="26"/>
  <c r="CW38" i="26"/>
  <c r="Y71" i="26"/>
  <c r="DE38" i="26"/>
  <c r="E57" i="26"/>
  <c r="HU49" i="26"/>
  <c r="FE53" i="26"/>
  <c r="BM54" i="26"/>
  <c r="DU40" i="26"/>
  <c r="AK33" i="26"/>
  <c r="U62" i="26"/>
  <c r="AC37" i="26"/>
  <c r="JA49" i="26"/>
  <c r="AG86" i="26"/>
  <c r="FY50" i="26"/>
  <c r="DA73" i="26"/>
  <c r="BI77" i="26"/>
  <c r="GW104" i="26"/>
  <c r="IC75" i="26"/>
  <c r="BE77" i="26"/>
  <c r="EG43" i="26"/>
  <c r="FM44" i="26"/>
  <c r="Q56" i="26"/>
  <c r="GC47" i="26"/>
  <c r="DA48" i="26"/>
  <c r="BM35" i="26"/>
  <c r="E59" i="26"/>
  <c r="AO60" i="26"/>
  <c r="DA45" i="26"/>
  <c r="DY38" i="26"/>
  <c r="CK43" i="26"/>
  <c r="BU44" i="26"/>
  <c r="GO60" i="26"/>
  <c r="FA55" i="26"/>
  <c r="GW60" i="26"/>
  <c r="EK61" i="26"/>
  <c r="IK47" i="26"/>
  <c r="HY71" i="26"/>
  <c r="AO39" i="26"/>
  <c r="GC57" i="26"/>
  <c r="GC50" i="26"/>
  <c r="DU56" i="26"/>
  <c r="I57" i="26"/>
  <c r="JE42" i="26"/>
  <c r="E69" i="26"/>
  <c r="U76" i="26"/>
  <c r="IS87" i="26"/>
  <c r="HE74" i="26"/>
  <c r="HI75" i="26"/>
  <c r="FI42" i="26"/>
  <c r="EC43" i="26"/>
  <c r="JA54" i="26"/>
  <c r="FY46" i="26"/>
  <c r="DM47" i="26"/>
  <c r="AK34" i="26"/>
  <c r="U58" i="26"/>
  <c r="EO58" i="26"/>
  <c r="DM44" i="26"/>
  <c r="EC37" i="26"/>
  <c r="AK42" i="26"/>
  <c r="CG43" i="26"/>
  <c r="BA60" i="26"/>
  <c r="FM54" i="26"/>
  <c r="BY60" i="26"/>
  <c r="I61" i="26"/>
  <c r="GW46" i="26"/>
  <c r="HA70" i="26"/>
  <c r="BI38" i="26"/>
  <c r="HE56" i="26"/>
  <c r="FI49" i="26"/>
  <c r="DQ55" i="26"/>
  <c r="E56" i="26"/>
  <c r="AC42" i="26"/>
  <c r="IG34" i="26"/>
  <c r="FI78" i="26"/>
  <c r="E88" i="26"/>
  <c r="JE85" i="26"/>
  <c r="DU84" i="26"/>
  <c r="DE85" i="26"/>
  <c r="BI56" i="26"/>
  <c r="GS56" i="26"/>
  <c r="GG42" i="26"/>
  <c r="GG35" i="26"/>
  <c r="DY61" i="26"/>
  <c r="HQ36" i="26"/>
  <c r="DQ49" i="26"/>
  <c r="BA40" i="26"/>
  <c r="BM42" i="26"/>
  <c r="GG58" i="26"/>
  <c r="BA53" i="26"/>
  <c r="Y59" i="26"/>
  <c r="E60" i="26"/>
  <c r="GO44" i="26"/>
  <c r="HY77" i="26"/>
  <c r="JA43" i="26"/>
  <c r="AS45" i="26"/>
  <c r="EO56" i="26"/>
  <c r="DA51" i="26"/>
  <c r="CK52" i="26"/>
  <c r="ES38" i="26"/>
  <c r="I108" i="26"/>
  <c r="GG101" i="26"/>
  <c r="AC110" i="26"/>
  <c r="AK114" i="26"/>
  <c r="HU83" i="26"/>
  <c r="FU77" i="26"/>
  <c r="FE69" i="26"/>
  <c r="FM79" i="26"/>
  <c r="BU64" i="26"/>
  <c r="AW76" i="26"/>
  <c r="AK80" i="26"/>
  <c r="BU67" i="26"/>
  <c r="HY84" i="26"/>
  <c r="CG116" i="26"/>
  <c r="ES99" i="26"/>
  <c r="BA88" i="26"/>
  <c r="BA89" i="26"/>
  <c r="DA109" i="26"/>
  <c r="JE74" i="26"/>
  <c r="CK68" i="26"/>
  <c r="FI82" i="26"/>
  <c r="GC69" i="26"/>
  <c r="AC79" i="26"/>
  <c r="AG105" i="26"/>
  <c r="HM69" i="26"/>
  <c r="DI86" i="26"/>
  <c r="HI68" i="26"/>
  <c r="BU79" i="26"/>
  <c r="BM77" i="26"/>
  <c r="GW73" i="26"/>
  <c r="Y74" i="26"/>
  <c r="ES72" i="26"/>
  <c r="HA93" i="26"/>
  <c r="Q88" i="26"/>
  <c r="FY100" i="26"/>
  <c r="AS104" i="26"/>
  <c r="Y113" i="26"/>
  <c r="I82" i="26"/>
  <c r="FU75" i="26"/>
  <c r="BU66" i="26"/>
  <c r="DA77" i="26"/>
  <c r="EC94" i="26"/>
  <c r="HY73" i="26"/>
  <c r="HM77" i="26"/>
  <c r="Y65" i="26"/>
  <c r="GS82" i="26"/>
  <c r="GW91" i="26"/>
  <c r="AS70" i="26"/>
  <c r="BI81" i="26"/>
  <c r="U67" i="26"/>
  <c r="U80" i="26"/>
  <c r="DA107" i="26"/>
  <c r="EW102" i="26"/>
  <c r="ES73" i="26"/>
  <c r="CW107" i="26"/>
  <c r="BA104" i="26"/>
  <c r="HM64" i="26"/>
  <c r="U115" i="26"/>
  <c r="BI71" i="26"/>
  <c r="IC118" i="26"/>
  <c r="GG67" i="26"/>
  <c r="DE93" i="26"/>
  <c r="GO86" i="26"/>
  <c r="CK79" i="26"/>
  <c r="AS81" i="26"/>
  <c r="BM68" i="26"/>
  <c r="HI84" i="26"/>
  <c r="EK99" i="26"/>
  <c r="FE83" i="26"/>
  <c r="HU94" i="26"/>
  <c r="AC86" i="26"/>
  <c r="AG99" i="26"/>
  <c r="EK72" i="26"/>
  <c r="BU106" i="26"/>
  <c r="FQ103" i="26"/>
  <c r="HU63" i="26"/>
  <c r="DM107" i="26"/>
  <c r="AK70" i="26"/>
  <c r="AC112" i="26"/>
  <c r="FI66" i="26"/>
  <c r="FQ86" i="26"/>
  <c r="BQ86" i="26"/>
  <c r="DI78" i="26"/>
  <c r="JE79" i="26"/>
  <c r="AO67" i="26"/>
  <c r="HA83" i="26"/>
  <c r="CC71" i="26"/>
  <c r="ES107" i="26"/>
  <c r="U63" i="26"/>
  <c r="DQ96" i="26"/>
  <c r="BY95" i="26"/>
  <c r="AG81" i="26"/>
  <c r="U65" i="26"/>
  <c r="DU87" i="26"/>
  <c r="ES85" i="26"/>
  <c r="GW85" i="26"/>
  <c r="AK65" i="26"/>
  <c r="CO79" i="26"/>
  <c r="AO104" i="26"/>
  <c r="FQ69" i="26"/>
  <c r="CS86" i="26"/>
  <c r="HY66" i="26"/>
  <c r="JA77" i="26"/>
  <c r="AW65" i="26"/>
  <c r="GK76" i="26"/>
  <c r="GO98" i="26"/>
  <c r="DQ94" i="26"/>
  <c r="DE70" i="26"/>
  <c r="EG104" i="26"/>
  <c r="FI102" i="26"/>
  <c r="HY61" i="26"/>
  <c r="HQ91" i="26"/>
  <c r="JE67" i="26"/>
  <c r="GG103" i="26"/>
  <c r="DM64" i="26"/>
  <c r="IS83" i="26"/>
  <c r="BI85" i="26"/>
  <c r="DY76" i="26"/>
  <c r="FA77" i="26"/>
  <c r="IK64" i="26"/>
  <c r="HY80" i="26"/>
  <c r="IC89" i="26"/>
  <c r="DQ78" i="26"/>
  <c r="GC88" i="26"/>
  <c r="HQ105" i="26"/>
  <c r="HI94" i="26"/>
  <c r="EW108" i="26"/>
  <c r="BQ111" i="26"/>
  <c r="ES77" i="26"/>
  <c r="GS70" i="26"/>
  <c r="BY68" i="26"/>
  <c r="FY80" i="26"/>
  <c r="FI94" i="26"/>
  <c r="DE77" i="26"/>
  <c r="BM65" i="26"/>
  <c r="FI68" i="26"/>
  <c r="GO87" i="26"/>
  <c r="FY86" i="26"/>
  <c r="BE79" i="26"/>
  <c r="HM79" i="26"/>
  <c r="E67" i="26"/>
  <c r="EC78" i="26"/>
  <c r="CG68" i="26"/>
  <c r="E76" i="26"/>
  <c r="DQ83" i="26"/>
  <c r="HQ73" i="26"/>
  <c r="AG82" i="26"/>
  <c r="JA59" i="26"/>
  <c r="GS60" i="26"/>
  <c r="BY46" i="26"/>
  <c r="CK67" i="26"/>
  <c r="IC34" i="26"/>
  <c r="BU53" i="26"/>
  <c r="GS79" i="26"/>
  <c r="BM45" i="26"/>
  <c r="DY46" i="26"/>
  <c r="HU57" i="26"/>
  <c r="BE63" i="26"/>
  <c r="HY30" i="26"/>
  <c r="AW47" i="26"/>
  <c r="DQ40" i="26"/>
  <c r="CC45" i="26"/>
  <c r="Q46" i="26"/>
  <c r="IS61" i="26"/>
  <c r="CC66" i="26"/>
  <c r="GS55" i="26"/>
  <c r="BI57" i="26"/>
  <c r="AS41" i="26"/>
  <c r="BM76" i="26"/>
  <c r="DU115" i="26"/>
  <c r="HQ80" i="26"/>
  <c r="BA68" i="26"/>
  <c r="AO113" i="26"/>
  <c r="I67" i="26"/>
  <c r="DI68" i="26"/>
  <c r="IO35" i="26"/>
  <c r="DE54" i="26"/>
  <c r="I47" i="26"/>
  <c r="CK39" i="26"/>
  <c r="HA41" i="26"/>
  <c r="GS57" i="26"/>
  <c r="GO50" i="26"/>
  <c r="FI51" i="26"/>
  <c r="JM37" i="26"/>
  <c r="BQ61" i="26"/>
  <c r="IS34" i="26"/>
  <c r="FY39" i="26"/>
  <c r="CK53" i="26"/>
  <c r="BA98" i="26"/>
  <c r="IK53" i="26"/>
  <c r="CG55" i="26"/>
  <c r="BM39" i="26"/>
  <c r="JA63" i="26"/>
  <c r="FE31" i="26"/>
  <c r="HQ47" i="26"/>
  <c r="BE41" i="26"/>
  <c r="AC48" i="26"/>
  <c r="GS48" i="26"/>
  <c r="HA84" i="26"/>
  <c r="HY79" i="26"/>
  <c r="AS67" i="26"/>
  <c r="IC108" i="26"/>
  <c r="GW65" i="26"/>
  <c r="DQ67" i="26"/>
  <c r="E35" i="26"/>
  <c r="DA53" i="26"/>
  <c r="HU45" i="26"/>
  <c r="BY38" i="26"/>
  <c r="CC41" i="26"/>
  <c r="FI56" i="26"/>
  <c r="FU49" i="26"/>
  <c r="DY50" i="26"/>
  <c r="Y37" i="26"/>
  <c r="GK60" i="26"/>
  <c r="JA33" i="26"/>
  <c r="BA39" i="26"/>
  <c r="FY52" i="26"/>
  <c r="EC92" i="26"/>
  <c r="JE52" i="26"/>
  <c r="CC54" i="26"/>
  <c r="AK38" i="26"/>
  <c r="IK62" i="26"/>
  <c r="FM30" i="26"/>
  <c r="JE46" i="26"/>
  <c r="BE40" i="26"/>
  <c r="Y47" i="26"/>
  <c r="HE47" i="26"/>
  <c r="DM34" i="26"/>
  <c r="AC59" i="26"/>
  <c r="AO79" i="26"/>
  <c r="BA69" i="26"/>
  <c r="IC79" i="26"/>
  <c r="BQ63" i="26"/>
  <c r="FY78" i="26"/>
  <c r="HI47" i="26"/>
  <c r="EG48" i="26"/>
  <c r="CC35" i="26"/>
  <c r="GK64" i="26"/>
  <c r="CK55" i="26"/>
  <c r="GC56" i="26"/>
  <c r="FA40" i="26"/>
  <c r="Y32" i="26"/>
  <c r="BU38" i="26"/>
  <c r="GK51" i="26"/>
  <c r="DY86" i="26"/>
  <c r="Y51" i="26"/>
  <c r="AO52" i="26"/>
  <c r="CO36" i="26"/>
  <c r="IK68" i="26"/>
  <c r="DM36" i="26"/>
  <c r="IC54" i="26"/>
  <c r="FA47" i="26"/>
  <c r="E43" i="26"/>
  <c r="E44" i="26"/>
  <c r="FI60" i="26"/>
  <c r="CO55" i="26"/>
  <c r="IC61" i="26"/>
  <c r="I37" i="26"/>
  <c r="HI49" i="26"/>
  <c r="GW43" i="26"/>
  <c r="EK69" i="26"/>
  <c r="ES75" i="26"/>
  <c r="DU85" i="26"/>
  <c r="BY82" i="26"/>
  <c r="HU84" i="26"/>
  <c r="AO55" i="26"/>
  <c r="GO55" i="26"/>
  <c r="IC41" i="26"/>
  <c r="FE34" i="26"/>
  <c r="JE60" i="26"/>
  <c r="Q62" i="26"/>
  <c r="CW48" i="26"/>
  <c r="BE39" i="26"/>
  <c r="GK41" i="26"/>
  <c r="EW57" i="26"/>
  <c r="DI76" i="26"/>
  <c r="JM57" i="26"/>
  <c r="EC59" i="26"/>
  <c r="FE43" i="26"/>
  <c r="EO76" i="26"/>
  <c r="Y43" i="26"/>
  <c r="Y44" i="26"/>
  <c r="EK55" i="26"/>
  <c r="CW50" i="26"/>
  <c r="BQ51" i="26"/>
  <c r="FM37" i="26"/>
  <c r="U61" i="26"/>
  <c r="FI36" i="26"/>
  <c r="DY40" i="26"/>
  <c r="JE54" i="26"/>
  <c r="GO49" i="26"/>
  <c r="GG87" i="26"/>
  <c r="AK67" i="26"/>
  <c r="IS84" i="26"/>
  <c r="CW79" i="26"/>
  <c r="CG84" i="26"/>
  <c r="AK54" i="26"/>
  <c r="GK54" i="26"/>
  <c r="JA40" i="26"/>
  <c r="FI33" i="26"/>
  <c r="DU60" i="26"/>
  <c r="BI61" i="26"/>
  <c r="BM47" i="26"/>
  <c r="AS38" i="26"/>
  <c r="BM41" i="26"/>
  <c r="EC56" i="26"/>
  <c r="FE70" i="26"/>
  <c r="JE56" i="26"/>
  <c r="DY58" i="26"/>
  <c r="FA42" i="26"/>
  <c r="DA75" i="26"/>
  <c r="BA42" i="26"/>
  <c r="GO62" i="26"/>
  <c r="DQ54" i="26"/>
  <c r="CC49" i="26"/>
  <c r="AG50" i="26"/>
  <c r="EK36" i="26"/>
  <c r="EO60" i="26"/>
  <c r="FM35" i="26"/>
  <c r="JE39" i="26"/>
  <c r="CG95" i="26"/>
  <c r="BQ80" i="26"/>
  <c r="FA109" i="26"/>
  <c r="AC91" i="26"/>
  <c r="HI61" i="26"/>
  <c r="FE68" i="26"/>
  <c r="FY72" i="26"/>
  <c r="EC88" i="26"/>
  <c r="JE71" i="26"/>
  <c r="AC64" i="26"/>
  <c r="I68" i="26"/>
  <c r="BM92" i="26"/>
  <c r="IK69" i="26"/>
  <c r="HY67" i="26"/>
  <c r="HU86" i="26"/>
  <c r="CS65" i="26"/>
  <c r="AK69" i="26"/>
  <c r="BI70" i="26"/>
  <c r="CS74" i="26"/>
  <c r="FU43" i="26"/>
  <c r="BI32" i="26"/>
  <c r="GC67" i="26"/>
  <c r="FY44" i="26"/>
  <c r="GS54" i="26"/>
  <c r="DY53" i="26"/>
  <c r="EC86" i="26"/>
  <c r="CO37" i="26"/>
  <c r="HY45" i="26"/>
  <c r="HU62" i="26"/>
  <c r="Y68" i="26"/>
  <c r="EW77" i="26"/>
  <c r="FQ55" i="26"/>
  <c r="BQ59" i="26"/>
  <c r="CC38" i="26"/>
  <c r="ES39" i="26"/>
  <c r="ES61" i="26"/>
  <c r="JM39" i="26"/>
  <c r="I63" i="26"/>
  <c r="DA63" i="26"/>
  <c r="IC91" i="26"/>
  <c r="HM73" i="26"/>
  <c r="BQ98" i="26"/>
  <c r="EG90" i="26"/>
  <c r="HE40" i="26"/>
  <c r="BA34" i="26"/>
  <c r="DQ71" i="26"/>
  <c r="DU45" i="26"/>
  <c r="FE39" i="26"/>
  <c r="BM49" i="26"/>
  <c r="EK42" i="26"/>
  <c r="EW85" i="26"/>
  <c r="FQ34" i="26"/>
  <c r="FA58" i="26"/>
  <c r="JA67" i="26"/>
  <c r="BM50" i="26"/>
  <c r="FI44" i="26"/>
  <c r="HE41" i="26"/>
  <c r="DQ60" i="26"/>
  <c r="DE47" i="26"/>
  <c r="AW61" i="26"/>
  <c r="E48" i="26"/>
  <c r="HM32" i="26"/>
  <c r="BM70" i="26"/>
  <c r="BE82" i="26"/>
  <c r="Q91" i="26"/>
  <c r="ES76" i="26"/>
  <c r="EO61" i="26"/>
  <c r="CO58" i="26"/>
  <c r="U94" i="26"/>
  <c r="GK37" i="26"/>
  <c r="HU60" i="26"/>
  <c r="ES62" i="26"/>
  <c r="EK49" i="26"/>
  <c r="CS34" i="26"/>
  <c r="AG49" i="26"/>
  <c r="I50" i="26"/>
  <c r="CK75" i="26"/>
  <c r="EK34" i="26"/>
  <c r="HA35" i="26"/>
  <c r="HI67" i="26"/>
  <c r="EO42" i="26"/>
  <c r="EC44" i="26"/>
  <c r="BY52" i="26"/>
  <c r="DE61" i="26"/>
  <c r="AG77" i="26"/>
  <c r="BE64" i="26"/>
  <c r="AK68" i="26"/>
  <c r="CW96" i="26"/>
  <c r="HE66" i="26"/>
  <c r="CW36" i="26"/>
  <c r="CS40" i="26"/>
  <c r="GG54" i="26"/>
  <c r="FE78" i="26"/>
  <c r="CO44" i="26"/>
  <c r="EK45" i="26"/>
  <c r="DY64" i="26"/>
  <c r="BE55" i="26"/>
  <c r="EW56" i="26"/>
  <c r="EK40" i="26"/>
  <c r="CK73" i="26"/>
  <c r="CW40" i="26"/>
  <c r="IC58" i="26"/>
  <c r="AG52" i="26"/>
  <c r="GC55" i="26"/>
  <c r="BU56" i="26"/>
  <c r="CO42" i="26"/>
  <c r="AS35" i="26"/>
  <c r="GK31" i="26"/>
  <c r="Y38" i="26"/>
  <c r="EO51" i="26"/>
  <c r="GC87" i="26"/>
  <c r="GG52" i="26"/>
  <c r="Q54" i="26"/>
  <c r="HI37" i="26"/>
  <c r="HA86" i="26"/>
  <c r="EW51" i="26"/>
  <c r="HU72" i="26"/>
  <c r="Y78" i="26"/>
  <c r="FI88" i="26"/>
  <c r="HQ75" i="26"/>
  <c r="BU83" i="26"/>
  <c r="EK60" i="26"/>
  <c r="BY61" i="26"/>
  <c r="CS47" i="26"/>
  <c r="CC68" i="26"/>
  <c r="HI35" i="26"/>
  <c r="BY54" i="26"/>
  <c r="DQ81" i="26"/>
  <c r="BQ46" i="26"/>
  <c r="EC47" i="26"/>
  <c r="I59" i="26"/>
  <c r="AW64" i="26"/>
  <c r="HA31" i="26"/>
  <c r="U48" i="26"/>
  <c r="DQ41" i="26"/>
  <c r="CG46" i="26"/>
  <c r="U47" i="26"/>
  <c r="EW33" i="26"/>
  <c r="EW69" i="26"/>
  <c r="GG56" i="26"/>
  <c r="BM58" i="26"/>
  <c r="BY42" i="26"/>
  <c r="JM59" i="26"/>
  <c r="IS46" i="26"/>
  <c r="DI41" i="26"/>
  <c r="IS56" i="26"/>
  <c r="FA51" i="26"/>
  <c r="AS18" i="26"/>
  <c r="EG6" i="26"/>
  <c r="CW32" i="26"/>
  <c r="FM4" i="26"/>
  <c r="Q28" i="26"/>
  <c r="HY23" i="26"/>
  <c r="FE20" i="26"/>
  <c r="BU29" i="26"/>
  <c r="JA24" i="26"/>
  <c r="IG22" i="26"/>
  <c r="IG7" i="26"/>
  <c r="EK22" i="26"/>
  <c r="HY10" i="26"/>
  <c r="EC9" i="26"/>
  <c r="AC12" i="26"/>
  <c r="DM30" i="26"/>
  <c r="CG26" i="26"/>
  <c r="HQ22" i="26"/>
  <c r="FQ3" i="26"/>
  <c r="DM29" i="26"/>
  <c r="CC25" i="26"/>
  <c r="HA21" i="26"/>
  <c r="JM48" i="26"/>
  <c r="IO17" i="26"/>
  <c r="AK18" i="26"/>
  <c r="FY9" i="26"/>
  <c r="GW32" i="26"/>
  <c r="CW44" i="26"/>
  <c r="EG35" i="26"/>
  <c r="JA36" i="26"/>
  <c r="GC49" i="26"/>
  <c r="GG43" i="26"/>
  <c r="AK31" i="26"/>
  <c r="HE26" i="26"/>
  <c r="CG23" i="26"/>
  <c r="DI52" i="26"/>
  <c r="BE20" i="26"/>
  <c r="CW19" i="26"/>
  <c r="AO12" i="26"/>
  <c r="JE24" i="26"/>
  <c r="GC15" i="26"/>
  <c r="AW14" i="26"/>
  <c r="IO5" i="26"/>
  <c r="HA13" i="26"/>
  <c r="CG32" i="26"/>
  <c r="HE27" i="26"/>
  <c r="HI58" i="26"/>
  <c r="BE22" i="26"/>
  <c r="FI20" i="26"/>
  <c r="FE14" i="26"/>
  <c r="JE55" i="26"/>
  <c r="AO21" i="26"/>
  <c r="U20" i="26"/>
  <c r="ES13" i="26"/>
  <c r="EO38" i="26"/>
  <c r="GG9" i="26"/>
  <c r="HQ25" i="26"/>
  <c r="IC18" i="26"/>
  <c r="E28" i="26"/>
  <c r="BE54" i="26"/>
  <c r="EC58" i="26"/>
  <c r="IS55" i="26"/>
  <c r="HQ39" i="26"/>
  <c r="BM60" i="26"/>
  <c r="FM22" i="26"/>
  <c r="HU20" i="26"/>
  <c r="AG15" i="26"/>
  <c r="EG41" i="26"/>
  <c r="Q12" i="26"/>
  <c r="DU28" i="26"/>
  <c r="BI21" i="26"/>
  <c r="IS18" i="26"/>
  <c r="BA7" i="26"/>
  <c r="AC33" i="26"/>
  <c r="CG5" i="26"/>
  <c r="IO26" i="26"/>
  <c r="I23" i="26"/>
  <c r="DY19" i="26"/>
  <c r="CS44" i="26"/>
  <c r="EG14" i="26"/>
  <c r="DY32" i="26"/>
  <c r="EK33" i="26"/>
  <c r="CO43" i="26"/>
  <c r="DU13" i="26"/>
  <c r="E30" i="26"/>
  <c r="FU30" i="26"/>
  <c r="AG32" i="26"/>
  <c r="DY28" i="26"/>
  <c r="BM26" i="26"/>
  <c r="JI10" i="26"/>
  <c r="JA53" i="26"/>
  <c r="FY42" i="26"/>
  <c r="IK39" i="26"/>
  <c r="HI53" i="26"/>
  <c r="GK48" i="26"/>
  <c r="AS15" i="26"/>
  <c r="DM35" i="26"/>
  <c r="AC29" i="26"/>
  <c r="BE50" i="26"/>
  <c r="CG25" i="26"/>
  <c r="BA22" i="26"/>
  <c r="HQ17" i="26"/>
  <c r="HQ27" i="26"/>
  <c r="I22" i="26"/>
  <c r="GK19" i="26"/>
  <c r="IG3" i="26"/>
  <c r="HM19" i="26"/>
  <c r="JR7" i="26"/>
  <c r="HE35" i="26"/>
  <c r="BA6" i="26"/>
  <c r="GG27" i="26"/>
  <c r="EG23" i="26"/>
  <c r="CS20" i="26"/>
  <c r="CG10" i="26"/>
  <c r="GC26" i="26"/>
  <c r="IK22" i="26"/>
  <c r="BM19" i="26"/>
  <c r="BA45" i="26"/>
  <c r="AO15" i="26"/>
  <c r="GO16" i="26"/>
  <c r="DY36" i="26"/>
  <c r="I32" i="26"/>
  <c r="GW36" i="26"/>
  <c r="DI31" i="26"/>
  <c r="HI60" i="26"/>
  <c r="DE46" i="26"/>
  <c r="HY40" i="26"/>
  <c r="AW28" i="26"/>
  <c r="JM23" i="26"/>
  <c r="FU20" i="26"/>
  <c r="DI48" i="26"/>
  <c r="FM17" i="26"/>
  <c r="JE17" i="26"/>
  <c r="CG9" i="26"/>
  <c r="EO23" i="26"/>
  <c r="HQ12" i="26"/>
  <c r="DU11" i="26"/>
  <c r="DY3" i="26"/>
  <c r="HM10" i="26"/>
  <c r="BY28" i="26"/>
  <c r="HY24" i="26"/>
  <c r="Q52" i="26"/>
  <c r="JI19" i="26"/>
  <c r="BA19" i="26"/>
  <c r="GW11" i="26"/>
  <c r="BU50" i="26"/>
  <c r="IO18" i="26"/>
  <c r="FY18" i="26"/>
  <c r="GK10" i="26"/>
  <c r="FQ35" i="26"/>
  <c r="IO6" i="26"/>
  <c r="AK35" i="26"/>
  <c r="FM77" i="26"/>
  <c r="DY60" i="26"/>
  <c r="FI46" i="26"/>
  <c r="GS44" i="26"/>
  <c r="AW56" i="26"/>
  <c r="JA42" i="26"/>
  <c r="M13" i="26"/>
  <c r="FE29" i="26"/>
  <c r="DU22" i="26"/>
  <c r="FY32" i="26"/>
  <c r="AK29" i="26"/>
  <c r="HQ26" i="26"/>
  <c r="EG11" i="26"/>
  <c r="HE29" i="26"/>
  <c r="FU25" i="26"/>
  <c r="AG22" i="26"/>
  <c r="AW48" i="26"/>
  <c r="DA17" i="26"/>
  <c r="HU17" i="26"/>
  <c r="U9" i="26"/>
  <c r="U33" i="26"/>
  <c r="BQ32" i="26"/>
  <c r="BY29" i="26"/>
  <c r="HQ13" i="26"/>
  <c r="FU36" i="26"/>
  <c r="HQ30" i="26"/>
  <c r="BE28" i="26"/>
  <c r="HU12" i="26"/>
  <c r="BI89" i="26"/>
  <c r="CO113" i="26"/>
  <c r="BI105" i="26"/>
  <c r="BE81" i="26"/>
  <c r="BA93" i="26"/>
  <c r="JE77" i="26"/>
  <c r="AW71" i="26"/>
  <c r="IS81" i="26"/>
  <c r="DA87" i="26"/>
  <c r="FE97" i="26"/>
  <c r="DM80" i="26"/>
  <c r="BI113" i="26"/>
  <c r="HU70" i="26"/>
  <c r="CC63" i="26"/>
  <c r="I84" i="26"/>
  <c r="HQ76" i="26"/>
  <c r="DU99" i="26"/>
  <c r="CO81" i="26"/>
  <c r="GC90" i="26"/>
  <c r="AW70" i="26"/>
  <c r="IK36" i="26"/>
  <c r="GS76" i="26"/>
  <c r="HE37" i="26"/>
  <c r="CO60" i="26"/>
  <c r="AG54" i="26"/>
  <c r="FY85" i="26"/>
  <c r="DU50" i="26"/>
  <c r="EW79" i="26"/>
  <c r="GG38" i="26"/>
  <c r="BA70" i="26"/>
  <c r="AK58" i="26"/>
  <c r="CW37" i="26"/>
  <c r="BA43" i="26"/>
  <c r="IS90" i="26"/>
  <c r="AW54" i="26"/>
  <c r="DQ65" i="26"/>
  <c r="DA32" i="26"/>
  <c r="JM55" i="26"/>
  <c r="HY81" i="26"/>
  <c r="BY83" i="26"/>
  <c r="GO64" i="26"/>
  <c r="Y66" i="26"/>
  <c r="FM67" i="26"/>
  <c r="Q33" i="26"/>
  <c r="GO56" i="26"/>
  <c r="DQ63" i="26"/>
  <c r="CC40" i="26"/>
  <c r="HQ70" i="26"/>
  <c r="ES41" i="26"/>
  <c r="AG35" i="26"/>
  <c r="EG75" i="26"/>
  <c r="DE57" i="26"/>
  <c r="FU51" i="26"/>
  <c r="GK57" i="26"/>
  <c r="FE42" i="26"/>
  <c r="AS36" i="26"/>
  <c r="GK33" i="26"/>
  <c r="AS53" i="26"/>
  <c r="AW38" i="26"/>
  <c r="FY54" i="26"/>
  <c r="FM57" i="26"/>
  <c r="BA57" i="26"/>
  <c r="BY99" i="26"/>
  <c r="EG66" i="26"/>
  <c r="U83" i="26"/>
  <c r="IC67" i="26"/>
  <c r="DA55" i="26"/>
  <c r="DM48" i="26"/>
  <c r="Q80" i="26"/>
  <c r="IS62" i="26"/>
  <c r="EW53" i="26"/>
  <c r="AS56" i="26"/>
  <c r="Q59" i="26"/>
  <c r="FM58" i="26"/>
  <c r="DM41" i="26"/>
  <c r="DE42" i="26"/>
  <c r="EG85" i="26"/>
  <c r="BY57" i="26"/>
  <c r="DU58" i="26"/>
  <c r="FE57" i="26"/>
  <c r="EW38" i="26"/>
  <c r="I36" i="26"/>
  <c r="I44" i="26"/>
  <c r="U55" i="26"/>
  <c r="CO77" i="26"/>
  <c r="AO80" i="26"/>
  <c r="FQ89" i="26"/>
  <c r="IK77" i="26"/>
  <c r="DQ88" i="26"/>
  <c r="Q61" i="26"/>
  <c r="BA62" i="26"/>
  <c r="EC48" i="26"/>
  <c r="BU69" i="26"/>
  <c r="GO36" i="26"/>
  <c r="CC55" i="26"/>
  <c r="HQ82" i="26"/>
  <c r="CK47" i="26"/>
  <c r="EW48" i="26"/>
  <c r="HQ61" i="26"/>
  <c r="AO65" i="26"/>
  <c r="GC32" i="26"/>
  <c r="E49" i="26"/>
  <c r="EW42" i="26"/>
  <c r="BU47" i="26"/>
  <c r="Y48" i="26"/>
  <c r="GO34" i="26"/>
  <c r="BM74" i="26"/>
  <c r="HA57" i="26"/>
  <c r="CG59" i="26"/>
  <c r="DY43" i="26"/>
  <c r="Y79" i="26"/>
  <c r="GG44" i="26"/>
  <c r="IC45" i="26"/>
  <c r="CW57" i="26"/>
  <c r="EG77" i="26"/>
  <c r="FM43" i="26"/>
  <c r="GO74" i="26"/>
  <c r="BM63" i="26"/>
  <c r="DQ75" i="26"/>
  <c r="U96" i="26"/>
  <c r="AC95" i="26"/>
  <c r="DI53" i="26"/>
  <c r="HA54" i="26"/>
  <c r="FY38" i="26"/>
  <c r="BA58" i="26"/>
  <c r="FU58" i="26"/>
  <c r="ES44" i="26"/>
  <c r="BE71" i="26"/>
  <c r="EK38" i="26"/>
  <c r="AO57" i="26"/>
  <c r="Y50" i="26"/>
  <c r="GK53" i="26"/>
  <c r="CS54" i="26"/>
  <c r="FQ40" i="26"/>
  <c r="BA33" i="26"/>
  <c r="IG37" i="26"/>
  <c r="AG41" i="26"/>
  <c r="BQ56" i="26"/>
  <c r="EO84" i="26"/>
  <c r="HM48" i="26"/>
  <c r="Q50" i="26"/>
  <c r="U34" i="26"/>
  <c r="DQ45" i="26"/>
  <c r="EC36" i="26"/>
  <c r="DU37" i="26"/>
  <c r="GG50" i="26"/>
  <c r="BM44" i="26"/>
  <c r="DA34" i="26"/>
  <c r="GC27" i="26"/>
  <c r="BU24" i="26"/>
  <c r="HY54" i="26"/>
  <c r="GC20" i="26"/>
  <c r="HU19" i="26"/>
  <c r="U13" i="26"/>
  <c r="DQ25" i="26"/>
  <c r="FM16" i="26"/>
  <c r="Q15" i="26"/>
  <c r="HM6" i="26"/>
  <c r="HM14" i="26"/>
  <c r="IS33" i="26"/>
  <c r="GS28" i="26"/>
  <c r="CG61" i="26"/>
  <c r="AC23" i="26"/>
  <c r="U21" i="26"/>
  <c r="FE15" i="26"/>
  <c r="GS58" i="26"/>
  <c r="Y22" i="26"/>
  <c r="ES20" i="26"/>
  <c r="EO14" i="26"/>
  <c r="DU39" i="26"/>
  <c r="EW10" i="26"/>
  <c r="HU26" i="26"/>
  <c r="GW19" i="26"/>
  <c r="EC28" i="26"/>
  <c r="BY55" i="26"/>
  <c r="I60" i="26"/>
  <c r="JA56" i="26"/>
  <c r="HM40" i="26"/>
  <c r="EC33" i="26"/>
  <c r="FA23" i="26"/>
  <c r="CG21" i="26"/>
  <c r="Q16" i="26"/>
  <c r="FM42" i="26"/>
  <c r="IW12" i="26"/>
  <c r="DY29" i="26"/>
  <c r="AS22" i="26"/>
  <c r="IS19" i="26"/>
  <c r="AG8" i="26"/>
  <c r="CC36" i="26"/>
  <c r="DE6" i="26"/>
  <c r="HM27" i="26"/>
  <c r="FM23" i="26"/>
  <c r="DY20" i="26"/>
  <c r="DM45" i="26"/>
  <c r="DA15" i="26"/>
  <c r="HU16" i="26"/>
  <c r="AC7" i="26"/>
  <c r="AW44" i="26"/>
  <c r="CK14" i="26"/>
  <c r="BM32" i="26"/>
  <c r="JE31" i="26"/>
  <c r="Y33" i="26"/>
  <c r="EC29" i="26"/>
  <c r="BA27" i="26"/>
  <c r="IO11" i="26"/>
  <c r="BI59" i="26"/>
  <c r="IS35" i="26"/>
  <c r="FE49" i="26"/>
  <c r="HU47" i="26"/>
  <c r="DU59" i="26"/>
  <c r="AO46" i="26"/>
  <c r="HY15" i="26"/>
  <c r="U17" i="26"/>
  <c r="FA7" i="26"/>
  <c r="DM33" i="26"/>
  <c r="FU32" i="26"/>
  <c r="FQ29" i="26"/>
  <c r="AC14" i="26"/>
  <c r="IS10" i="26"/>
  <c r="DE28" i="26"/>
  <c r="JM24" i="26"/>
  <c r="AW52" i="26"/>
  <c r="I20" i="26"/>
  <c r="BQ19" i="26"/>
  <c r="IS11" i="26"/>
  <c r="IC35" i="26"/>
  <c r="AK7" i="26"/>
  <c r="AG36" i="26"/>
  <c r="DU16" i="26"/>
  <c r="HQ34" i="26"/>
  <c r="EO36" i="26"/>
  <c r="EG31" i="26"/>
  <c r="DU15" i="26"/>
  <c r="AG27" i="26"/>
  <c r="Y20" i="26"/>
  <c r="CS18" i="26"/>
  <c r="AK16" i="26"/>
  <c r="IK38" i="26"/>
  <c r="DQ32" i="26"/>
  <c r="CO61" i="26"/>
  <c r="EO47" i="26"/>
  <c r="HI41" i="26"/>
  <c r="U29" i="26"/>
  <c r="IS24" i="26"/>
  <c r="DI21" i="26"/>
  <c r="ES49" i="26"/>
  <c r="EG18" i="26"/>
  <c r="DM18" i="26"/>
  <c r="BM10" i="26"/>
  <c r="E24" i="26"/>
  <c r="GW13" i="26"/>
  <c r="CK12" i="26"/>
  <c r="DE4" i="26"/>
  <c r="GS11" i="26"/>
  <c r="AW29" i="26"/>
  <c r="HM25" i="26"/>
  <c r="IS53" i="26"/>
  <c r="EG20" i="26"/>
  <c r="FY19" i="26"/>
  <c r="U91" i="26"/>
  <c r="I71" i="26"/>
  <c r="IC66" i="26"/>
  <c r="CO83" i="26"/>
  <c r="BA83" i="26"/>
  <c r="EO97" i="26"/>
  <c r="EK71" i="26"/>
  <c r="BY97" i="26"/>
  <c r="EG70" i="26"/>
  <c r="DE99" i="26"/>
  <c r="CS112" i="26"/>
  <c r="FY79" i="26"/>
  <c r="BY70" i="26"/>
  <c r="EW106" i="26"/>
  <c r="BY85" i="26"/>
  <c r="CS63" i="26"/>
  <c r="Q73" i="26"/>
  <c r="CW111" i="26"/>
  <c r="EW87" i="26"/>
  <c r="FE37" i="26"/>
  <c r="FE40" i="26"/>
  <c r="FM113" i="26"/>
  <c r="AW31" i="26"/>
  <c r="AC61" i="26"/>
  <c r="CO40" i="26"/>
  <c r="IC85" i="26"/>
  <c r="AK41" i="26"/>
  <c r="JE44" i="26"/>
  <c r="DY41" i="26"/>
  <c r="DQ39" i="26"/>
  <c r="ES59" i="26"/>
  <c r="FU60" i="26"/>
  <c r="AK39" i="26"/>
  <c r="DQ79" i="26"/>
  <c r="AG46" i="26"/>
  <c r="HQ72" i="26"/>
  <c r="HA46" i="26"/>
  <c r="I41" i="26"/>
  <c r="FM71" i="26"/>
  <c r="FE64" i="26"/>
  <c r="HE78" i="26"/>
  <c r="Y82" i="26"/>
  <c r="GC73" i="26"/>
  <c r="ES47" i="26"/>
  <c r="FQ50" i="26"/>
  <c r="FQ44" i="26"/>
  <c r="FY55" i="26"/>
  <c r="IK84" i="26"/>
  <c r="EG56" i="26"/>
  <c r="BM51" i="26"/>
  <c r="Y67" i="26"/>
  <c r="AW42" i="26"/>
  <c r="AW35" i="26"/>
  <c r="DI49" i="26"/>
  <c r="IS59" i="26"/>
  <c r="DQ46" i="26"/>
  <c r="FM59" i="26"/>
  <c r="GW54" i="26"/>
  <c r="DA54" i="26"/>
  <c r="HE46" i="26"/>
  <c r="BY40" i="26"/>
  <c r="HY42" i="26"/>
  <c r="IC81" i="26"/>
  <c r="FI72" i="26"/>
  <c r="GW89" i="26"/>
  <c r="DY89" i="26"/>
  <c r="GS39" i="26"/>
  <c r="FU62" i="26"/>
  <c r="CC70" i="26"/>
  <c r="EG44" i="26"/>
  <c r="EC38" i="26"/>
  <c r="BY48" i="26"/>
  <c r="FQ41" i="26"/>
  <c r="GK84" i="26"/>
  <c r="FU33" i="26"/>
  <c r="DQ57" i="26"/>
  <c r="IK66" i="26"/>
  <c r="I49" i="26"/>
  <c r="EO43" i="26"/>
  <c r="GO40" i="26"/>
  <c r="HU59" i="26"/>
  <c r="CK46" i="26"/>
  <c r="FQ60" i="26"/>
  <c r="JM46" i="26"/>
  <c r="IC77" i="26"/>
  <c r="GS64" i="26"/>
  <c r="FE76" i="26"/>
  <c r="AG63" i="26"/>
  <c r="BU63" i="26"/>
  <c r="DM54" i="26"/>
  <c r="HE55" i="26"/>
  <c r="GK39" i="26"/>
  <c r="AO59" i="26"/>
  <c r="FE61" i="26"/>
  <c r="EG45" i="26"/>
  <c r="CS72" i="26"/>
  <c r="EG39" i="26"/>
  <c r="AC58" i="26"/>
  <c r="AS51" i="26"/>
  <c r="GO54" i="26"/>
  <c r="CW55" i="26"/>
  <c r="EK41" i="26"/>
  <c r="BM34" i="26"/>
  <c r="IS38" i="26"/>
  <c r="FE41" i="26"/>
  <c r="CK57" i="26"/>
  <c r="DQ85" i="26"/>
  <c r="HQ49" i="26"/>
  <c r="JM50" i="26"/>
  <c r="JE34" i="26"/>
  <c r="FM69" i="26"/>
  <c r="AG37" i="26"/>
  <c r="FU55" i="26"/>
  <c r="CS48" i="26"/>
  <c r="EO68" i="26"/>
  <c r="U36" i="26"/>
  <c r="HI77" i="26"/>
  <c r="DU79" i="26"/>
  <c r="GK66" i="26"/>
  <c r="BQ78" i="26"/>
  <c r="DI80" i="26"/>
  <c r="DY45" i="26"/>
  <c r="GK46" i="26"/>
  <c r="AO58" i="26"/>
  <c r="HA49" i="26"/>
  <c r="FU50" i="26"/>
  <c r="AO37" i="26"/>
  <c r="CK63" i="26"/>
  <c r="JM30" i="26"/>
  <c r="CC47" i="26"/>
  <c r="EW40" i="26"/>
  <c r="DI45" i="26"/>
  <c r="AW46" i="26"/>
  <c r="AW62" i="26"/>
  <c r="ES57" i="26"/>
  <c r="BE62" i="26"/>
  <c r="AS37" i="26"/>
  <c r="AC50" i="26"/>
  <c r="Q74" i="26"/>
  <c r="BA41" i="26"/>
  <c r="FE59" i="26"/>
  <c r="HQ52" i="26"/>
  <c r="CC56" i="26"/>
  <c r="FA60" i="26"/>
  <c r="JE57" i="26"/>
  <c r="JA41" i="26"/>
  <c r="GS41" i="26"/>
  <c r="EO24" i="26"/>
  <c r="HE21" i="26"/>
  <c r="JR16" i="26"/>
  <c r="IC43" i="26"/>
  <c r="IS13" i="26"/>
  <c r="HM30" i="26"/>
  <c r="BY31" i="26"/>
  <c r="IC20" i="26"/>
  <c r="M9" i="26"/>
  <c r="GW7" i="26"/>
  <c r="IW7" i="26"/>
  <c r="GK28" i="26"/>
  <c r="FA24" i="26"/>
  <c r="Q21" i="26"/>
  <c r="FM46" i="26"/>
  <c r="CK16" i="26"/>
  <c r="CG17" i="26"/>
  <c r="I8" i="26"/>
  <c r="CG45" i="26"/>
  <c r="BU15" i="26"/>
  <c r="HE16" i="26"/>
  <c r="JM6" i="26"/>
  <c r="AW36" i="26"/>
  <c r="GG30" i="26"/>
  <c r="Y28" i="26"/>
  <c r="GO12" i="26"/>
  <c r="I35" i="26"/>
  <c r="IO36" i="26"/>
  <c r="ES50" i="26"/>
  <c r="JA48" i="26"/>
  <c r="CW62" i="26"/>
  <c r="CO47" i="26"/>
  <c r="HI16" i="26"/>
  <c r="ES17" i="26"/>
  <c r="EG8" i="26"/>
  <c r="DI34" i="26"/>
  <c r="EW34" i="26"/>
  <c r="IC30" i="26"/>
  <c r="JM14" i="26"/>
  <c r="HY11" i="26"/>
  <c r="CC29" i="26"/>
  <c r="IS25" i="26"/>
  <c r="Y54" i="26"/>
  <c r="EW20" i="26"/>
  <c r="GO19" i="26"/>
  <c r="HY12" i="26"/>
  <c r="HY36" i="26"/>
  <c r="Q8" i="26"/>
  <c r="AS24" i="26"/>
  <c r="CO17" i="26"/>
  <c r="GW35" i="26"/>
  <c r="E7" i="26"/>
  <c r="FI35" i="26"/>
  <c r="CO16" i="26"/>
  <c r="FE27" i="26"/>
  <c r="EW21" i="26"/>
  <c r="CC19" i="26"/>
  <c r="DI3" i="26"/>
  <c r="FE33" i="26"/>
  <c r="FU52" i="26"/>
  <c r="IO40" i="26"/>
  <c r="EG57" i="26"/>
  <c r="DQ50" i="26"/>
  <c r="CG37" i="26"/>
  <c r="EO8" i="26"/>
  <c r="FQ24" i="26"/>
  <c r="GW17" i="26"/>
  <c r="HU28" i="26"/>
  <c r="AG24" i="26"/>
  <c r="Q22" i="26"/>
  <c r="AK49" i="26"/>
  <c r="BA25" i="26"/>
  <c r="AK22" i="26"/>
  <c r="GK17" i="26"/>
  <c r="DA42" i="26"/>
  <c r="GK12" i="26"/>
  <c r="BM29" i="26"/>
  <c r="IS21" i="26"/>
  <c r="AG30" i="26"/>
  <c r="GS26" i="26"/>
  <c r="EW24" i="26"/>
  <c r="CC11" i="26"/>
  <c r="EW29" i="26"/>
  <c r="FI25" i="26"/>
  <c r="EC23" i="26"/>
  <c r="I9" i="26"/>
  <c r="CC23" i="26"/>
  <c r="CS12" i="26"/>
  <c r="JM10" i="26"/>
  <c r="EC2" i="26"/>
  <c r="EC49" i="26"/>
  <c r="EO57" i="26"/>
  <c r="IK54" i="26"/>
  <c r="HE38" i="26"/>
  <c r="HE57" i="26"/>
  <c r="GS21" i="26"/>
  <c r="CW20" i="26"/>
  <c r="AG14" i="26"/>
  <c r="BU40" i="26"/>
  <c r="AK11" i="26"/>
  <c r="EG27" i="26"/>
  <c r="CO20" i="26"/>
  <c r="IS17" i="26"/>
  <c r="BU6" i="26"/>
  <c r="AK32" i="26"/>
  <c r="JM56" i="26"/>
  <c r="JE25" i="26"/>
  <c r="ES22" i="26"/>
  <c r="EO18" i="26"/>
  <c r="DU43" i="26"/>
  <c r="FA13" i="26"/>
  <c r="AO30" i="26"/>
  <c r="HE30" i="26"/>
  <c r="BE42" i="26"/>
  <c r="DY12" i="26"/>
  <c r="JR28" i="26"/>
  <c r="GG21" i="26"/>
  <c r="HU30" i="26"/>
  <c r="DU27" i="26"/>
  <c r="BY25" i="26"/>
  <c r="U14" i="26"/>
  <c r="E87" i="26"/>
  <c r="JM60" i="26"/>
  <c r="FM47" i="26"/>
  <c r="GW45" i="26"/>
  <c r="BQ57" i="26"/>
  <c r="JE43" i="26"/>
  <c r="JI13" i="26"/>
  <c r="CG31" i="26"/>
  <c r="EC31" i="26"/>
  <c r="GC34" i="26"/>
  <c r="AC30" i="26"/>
  <c r="GO27" i="26"/>
  <c r="DM12" i="26"/>
  <c r="HA30" i="26"/>
  <c r="HY109" i="26"/>
  <c r="IK86" i="26"/>
  <c r="EC107" i="26"/>
  <c r="CS70" i="26"/>
  <c r="HU87" i="26"/>
  <c r="FY68" i="26"/>
  <c r="GS115" i="26"/>
  <c r="DM94" i="26"/>
  <c r="BM80" i="26"/>
  <c r="AO82" i="26"/>
  <c r="HE70" i="26"/>
  <c r="GS72" i="26"/>
  <c r="GW87" i="26"/>
  <c r="JA61" i="26"/>
  <c r="BY62" i="26"/>
  <c r="EW75" i="26"/>
  <c r="BA72" i="26"/>
  <c r="FI70" i="26"/>
  <c r="DU52" i="26"/>
  <c r="BA56" i="26"/>
  <c r="BM55" i="26"/>
  <c r="I87" i="26"/>
  <c r="HM37" i="26"/>
  <c r="IC46" i="26"/>
  <c r="IS32" i="26"/>
  <c r="CC57" i="26"/>
  <c r="GK42" i="26"/>
  <c r="BM46" i="26"/>
  <c r="Y57" i="26"/>
  <c r="HQ41" i="26"/>
  <c r="HA43" i="26"/>
  <c r="AO87" i="26"/>
  <c r="BY53" i="26"/>
  <c r="FI61" i="26"/>
  <c r="JA45" i="26"/>
  <c r="HA64" i="26"/>
  <c r="JE40" i="26"/>
  <c r="EG62" i="26"/>
  <c r="GC63" i="26"/>
  <c r="BU73" i="26"/>
  <c r="CG70" i="26"/>
  <c r="DA66" i="26"/>
  <c r="EG65" i="26"/>
  <c r="CS41" i="26"/>
  <c r="HM41" i="26"/>
  <c r="BQ36" i="26"/>
  <c r="FI47" i="26"/>
  <c r="EO74" i="26"/>
  <c r="BU48" i="26"/>
  <c r="GW42" i="26"/>
  <c r="IC56" i="26"/>
  <c r="BE38" i="26"/>
  <c r="EW54" i="26"/>
  <c r="HU40" i="26"/>
  <c r="E52" i="26"/>
  <c r="BQ37" i="26"/>
  <c r="HY51" i="26"/>
  <c r="E45" i="26"/>
  <c r="FM63" i="26"/>
  <c r="E39" i="26"/>
  <c r="FQ61" i="26"/>
  <c r="FI96" i="26"/>
  <c r="BQ82" i="26"/>
  <c r="GG63" i="26"/>
  <c r="Y64" i="26"/>
  <c r="BE65" i="26"/>
  <c r="AO32" i="26"/>
  <c r="GK55" i="26"/>
  <c r="CS62" i="26"/>
  <c r="HE39" i="26"/>
  <c r="DA67" i="26"/>
  <c r="ES40" i="26"/>
  <c r="HY33" i="26"/>
  <c r="DI74" i="26"/>
  <c r="DA56" i="26"/>
  <c r="AW51" i="26"/>
  <c r="GW56" i="26"/>
  <c r="AG42" i="26"/>
  <c r="Q35" i="26"/>
  <c r="GS32" i="26"/>
  <c r="HU51" i="26"/>
  <c r="AK37" i="26"/>
  <c r="FU53" i="26"/>
  <c r="FY56" i="26"/>
  <c r="CS82" i="26"/>
  <c r="FI80" i="26"/>
  <c r="GS67" i="26"/>
  <c r="DE79" i="26"/>
  <c r="GC81" i="26"/>
  <c r="EC46" i="26"/>
  <c r="GO47" i="26"/>
  <c r="BY59" i="26"/>
  <c r="HU50" i="26"/>
  <c r="GO51" i="26"/>
  <c r="U38" i="26"/>
  <c r="CC64" i="26"/>
  <c r="IG31" i="26"/>
  <c r="BA48" i="26"/>
  <c r="EW41" i="26"/>
  <c r="DM46" i="26"/>
  <c r="BA47" i="26"/>
  <c r="GC33" i="26"/>
  <c r="EG58" i="26"/>
  <c r="HI30" i="26"/>
  <c r="FQ37" i="26"/>
  <c r="AG51" i="26"/>
  <c r="BU75" i="26"/>
  <c r="U42" i="26"/>
  <c r="FE62" i="26"/>
  <c r="CK54" i="26"/>
  <c r="AS60" i="26"/>
  <c r="AK62" i="26"/>
  <c r="HI45" i="26"/>
  <c r="JA38" i="26"/>
  <c r="DM58" i="26"/>
  <c r="IK58" i="26"/>
  <c r="GC85" i="26"/>
  <c r="CW70" i="26"/>
  <c r="CK100" i="26"/>
  <c r="AS69" i="26"/>
  <c r="DI70" i="26"/>
  <c r="HQ37" i="26"/>
  <c r="DM56" i="26"/>
  <c r="BQ49" i="26"/>
  <c r="BQ41" i="26"/>
  <c r="HA42" i="26"/>
  <c r="HA59" i="26"/>
  <c r="GW52" i="26"/>
  <c r="DU53" i="26"/>
  <c r="HA39" i="26"/>
  <c r="CO32" i="26"/>
  <c r="Q37" i="26"/>
  <c r="FU40" i="26"/>
  <c r="CS55" i="26"/>
  <c r="DI66" i="26"/>
  <c r="HY55" i="26"/>
  <c r="CO57" i="26"/>
  <c r="BY41" i="26"/>
  <c r="HI65" i="26"/>
  <c r="DI33" i="26"/>
  <c r="GS49" i="26"/>
  <c r="DE43" i="26"/>
  <c r="Q38" i="26"/>
  <c r="FA52" i="26"/>
  <c r="HM49" i="26"/>
  <c r="IO33" i="26"/>
  <c r="EO48" i="26"/>
  <c r="GC17" i="26"/>
  <c r="E18" i="26"/>
  <c r="DM9" i="26"/>
  <c r="CO35" i="26"/>
  <c r="EW6" i="26"/>
  <c r="FQ33" i="26"/>
  <c r="IC15" i="26"/>
  <c r="IK12" i="26"/>
  <c r="BE30" i="26"/>
  <c r="IG26" i="26"/>
  <c r="HA56" i="26"/>
  <c r="DA21" i="26"/>
  <c r="BA20" i="26"/>
  <c r="HE13" i="26"/>
  <c r="GO37" i="26"/>
  <c r="JM8" i="26"/>
  <c r="AG25" i="26"/>
  <c r="BI18" i="26"/>
  <c r="GS36" i="26"/>
  <c r="JA7" i="26"/>
  <c r="M24" i="26"/>
  <c r="BI17" i="26"/>
  <c r="U28" i="26"/>
  <c r="EW22" i="26"/>
  <c r="AW20" i="26"/>
  <c r="CO4" i="26"/>
  <c r="FI41" i="26"/>
  <c r="ES53" i="26"/>
  <c r="HU41" i="26"/>
  <c r="DE58" i="26"/>
  <c r="EK51" i="26"/>
  <c r="BM38" i="26"/>
  <c r="DU9" i="26"/>
  <c r="FE25" i="26"/>
  <c r="FQ18" i="26"/>
  <c r="CK29" i="26"/>
  <c r="AK25" i="26"/>
  <c r="E23" i="26"/>
  <c r="E58" i="26"/>
  <c r="Y26" i="26"/>
  <c r="FI22" i="26"/>
  <c r="FU18" i="26"/>
  <c r="FA43" i="26"/>
  <c r="GG13" i="26"/>
  <c r="CO30" i="26"/>
  <c r="JR30" i="26"/>
  <c r="BE31" i="26"/>
  <c r="GW27" i="26"/>
  <c r="EK25" i="26"/>
  <c r="E15" i="26"/>
  <c r="Q30" i="26"/>
  <c r="FM26" i="26"/>
  <c r="DQ24" i="26"/>
  <c r="HU10" i="26"/>
  <c r="HA23" i="26"/>
  <c r="CO13" i="26"/>
  <c r="IC11" i="26"/>
  <c r="IW3" i="26"/>
  <c r="Q58" i="26"/>
  <c r="DY68" i="26"/>
  <c r="BU32" i="26"/>
  <c r="FE47" i="26"/>
  <c r="IS40" i="26"/>
  <c r="HM31" i="26"/>
  <c r="BM28" i="26"/>
  <c r="JR25" i="26"/>
  <c r="GW10" i="26"/>
  <c r="I25" i="26"/>
  <c r="HI15" i="26"/>
  <c r="CC14" i="26"/>
  <c r="DM49" i="26"/>
  <c r="DA18" i="26"/>
  <c r="CW18" i="26"/>
  <c r="AG10" i="26"/>
  <c r="AW34" i="26"/>
  <c r="FA33" i="26"/>
  <c r="EO30" i="26"/>
  <c r="GW14" i="26"/>
  <c r="BY26" i="26"/>
  <c r="CK18" i="26"/>
  <c r="GK16" i="26"/>
  <c r="AC10" i="26"/>
  <c r="GS25" i="26"/>
  <c r="BE17" i="26"/>
  <c r="FU15" i="26"/>
  <c r="E8" i="26"/>
  <c r="DE16" i="26"/>
  <c r="DA31" i="26"/>
  <c r="BA30" i="26"/>
  <c r="HM51" i="26"/>
  <c r="HA62" i="26"/>
  <c r="FQ48" i="26"/>
  <c r="HQ46" i="26"/>
  <c r="CK58" i="26"/>
  <c r="GK44" i="26"/>
  <c r="IO14" i="26"/>
  <c r="FI16" i="26"/>
  <c r="EC35" i="26"/>
  <c r="EK32" i="26"/>
  <c r="DU31" i="26"/>
  <c r="GC28" i="26"/>
  <c r="CC13" i="26"/>
  <c r="DE33" i="26"/>
  <c r="DQ27" i="26"/>
  <c r="I24" i="26"/>
  <c r="EG50" i="26"/>
  <c r="AO19" i="26"/>
  <c r="HE18" i="26"/>
  <c r="IW10" i="26"/>
  <c r="JA34" i="26"/>
  <c r="BE6" i="26"/>
  <c r="FQ31" i="26"/>
  <c r="FA15" i="26"/>
  <c r="IK33" i="26"/>
  <c r="AO33" i="26"/>
  <c r="GO30" i="26"/>
  <c r="FA14" i="26"/>
  <c r="FQ26" i="26"/>
  <c r="Y19" i="26"/>
  <c r="DI17" i="26"/>
  <c r="DE12" i="26"/>
  <c r="GC51" i="26"/>
  <c r="JA46" i="26"/>
  <c r="IC38" i="26"/>
  <c r="EO55" i="26"/>
  <c r="BM48" i="26"/>
  <c r="DU35" i="26"/>
  <c r="GC6" i="26"/>
  <c r="AO34" i="26"/>
  <c r="JM15" i="26"/>
  <c r="IG27" i="26"/>
  <c r="AO22" i="26"/>
  <c r="HQ19" i="26"/>
  <c r="CC62" i="26"/>
  <c r="CO23" i="26"/>
  <c r="BA21" i="26"/>
  <c r="HQ15" i="26"/>
  <c r="HM39" i="26"/>
  <c r="IO10" i="26"/>
  <c r="BE27" i="26"/>
  <c r="AC20" i="26"/>
  <c r="AO29" i="26"/>
  <c r="GK24" i="26"/>
  <c r="FU22" i="26"/>
  <c r="DI7" i="26"/>
  <c r="FI28" i="26"/>
  <c r="FQ23" i="26"/>
  <c r="FE21" i="26"/>
  <c r="DA5" i="26"/>
  <c r="BY22" i="26"/>
  <c r="DQ10" i="26"/>
  <c r="I76" i="26"/>
  <c r="FM70" i="26"/>
  <c r="DU73" i="26"/>
  <c r="HY86" i="26"/>
  <c r="HM108" i="26"/>
  <c r="HY85" i="26"/>
  <c r="EG110" i="26"/>
  <c r="HE86" i="26"/>
  <c r="EW68" i="26"/>
  <c r="DM73" i="26"/>
  <c r="HQ86" i="26"/>
  <c r="AS74" i="26"/>
  <c r="Y81" i="26"/>
  <c r="CC95" i="26"/>
  <c r="CG78" i="26"/>
  <c r="HA97" i="26"/>
  <c r="EO65" i="26"/>
  <c r="BE102" i="26"/>
  <c r="GW53" i="26"/>
  <c r="IK48" i="26"/>
  <c r="FM83" i="26"/>
  <c r="BA87" i="26"/>
  <c r="CC51" i="26"/>
  <c r="E81" i="26"/>
  <c r="GC39" i="26"/>
  <c r="GW57" i="26"/>
  <c r="GK59" i="26"/>
  <c r="FI57" i="26"/>
  <c r="GG51" i="26"/>
  <c r="HY57" i="26"/>
  <c r="FU76" i="26"/>
  <c r="GO58" i="26"/>
  <c r="AO45" i="26"/>
  <c r="GG34" i="26"/>
  <c r="Y53" i="26"/>
  <c r="U46" i="26"/>
  <c r="AC57" i="26"/>
  <c r="FQ51" i="26"/>
  <c r="IC44" i="26"/>
  <c r="BY66" i="26"/>
  <c r="CW94" i="26"/>
  <c r="EC72" i="26"/>
  <c r="GO46" i="26"/>
  <c r="DE37" i="26"/>
  <c r="DY52" i="26"/>
  <c r="CG54" i="26"/>
  <c r="BU57" i="26"/>
  <c r="JA55" i="26"/>
  <c r="GW37" i="26"/>
  <c r="EC34" i="26"/>
  <c r="U40" i="26"/>
  <c r="BA51" i="26"/>
  <c r="EC45" i="26"/>
  <c r="IS58" i="26"/>
  <c r="HY53" i="26"/>
  <c r="FE60" i="26"/>
  <c r="CG36" i="26"/>
  <c r="U60" i="26"/>
  <c r="CC82" i="26"/>
  <c r="JE53" i="26"/>
  <c r="HE48" i="26"/>
  <c r="DY80" i="26"/>
  <c r="GS87" i="26"/>
  <c r="GW77" i="26"/>
  <c r="E80" i="26"/>
  <c r="FE72" i="26"/>
  <c r="EO46" i="26"/>
  <c r="EW49" i="26"/>
  <c r="EW43" i="26"/>
  <c r="FU54" i="26"/>
  <c r="JA83" i="26"/>
  <c r="EC55" i="26"/>
  <c r="CO50" i="26"/>
  <c r="AG66" i="26"/>
  <c r="FU41" i="26"/>
  <c r="CW34" i="26"/>
  <c r="CO48" i="26"/>
  <c r="CW59" i="26"/>
  <c r="CW45" i="26"/>
  <c r="HE58" i="26"/>
  <c r="GS53" i="26"/>
  <c r="FI53" i="26"/>
  <c r="GK45" i="26"/>
  <c r="HM46" i="26"/>
  <c r="BM86" i="26"/>
  <c r="DU71" i="26"/>
  <c r="DI108" i="26"/>
  <c r="BQ70" i="26"/>
  <c r="EG71" i="26"/>
  <c r="GW38" i="26"/>
  <c r="DA57" i="26"/>
  <c r="CK50" i="26"/>
  <c r="CW42" i="26"/>
  <c r="ES43" i="26"/>
  <c r="CG60" i="26"/>
  <c r="HQ53" i="26"/>
  <c r="DY54" i="26"/>
  <c r="GW40" i="26"/>
  <c r="CW33" i="26"/>
  <c r="I38" i="26"/>
  <c r="AW41" i="26"/>
  <c r="CW56" i="26"/>
  <c r="HI69" i="26"/>
  <c r="HM56" i="26"/>
  <c r="CS58" i="26"/>
  <c r="DU42" i="26"/>
  <c r="HA66" i="26"/>
  <c r="DE34" i="26"/>
  <c r="GW50" i="26"/>
  <c r="BQ45" i="26"/>
  <c r="BU51" i="26"/>
  <c r="BE52" i="26"/>
  <c r="DM38" i="26"/>
  <c r="EC61" i="26"/>
  <c r="AK50" i="26"/>
  <c r="BE80" i="26"/>
  <c r="DE109" i="26"/>
  <c r="FQ93" i="26"/>
  <c r="AC66" i="26"/>
  <c r="EK87" i="26"/>
  <c r="EC62" i="26"/>
  <c r="BU30" i="26"/>
  <c r="FA46" i="26"/>
  <c r="GW39" i="26"/>
  <c r="BM33" i="26"/>
  <c r="HI38" i="26"/>
  <c r="CG52" i="26"/>
  <c r="EK44" i="26"/>
  <c r="CO45" i="26"/>
  <c r="CK61" i="26"/>
  <c r="FU56" i="26"/>
  <c r="CS61" i="26"/>
  <c r="GK36" i="26"/>
  <c r="BE49" i="26"/>
  <c r="HI83" i="26"/>
  <c r="I48" i="26"/>
  <c r="BY49" i="26"/>
  <c r="DA33" i="26"/>
  <c r="EW55" i="26"/>
  <c r="AO56" i="26"/>
  <c r="BI42" i="26"/>
  <c r="BQ50" i="26"/>
  <c r="BU54" i="26"/>
  <c r="GO42" i="26"/>
  <c r="DI59" i="26"/>
  <c r="FE52" i="26"/>
  <c r="BI39" i="26"/>
  <c r="DA10" i="26"/>
  <c r="FI26" i="26"/>
  <c r="EK19" i="26"/>
  <c r="HI29" i="26"/>
  <c r="AO26" i="26"/>
  <c r="JE23" i="26"/>
  <c r="JE9" i="26"/>
  <c r="M27" i="26"/>
  <c r="Y23" i="26"/>
  <c r="FE19" i="26"/>
  <c r="DI44" i="26"/>
  <c r="EW14" i="26"/>
  <c r="JA32" i="26"/>
  <c r="E34" i="26"/>
  <c r="CS32" i="26"/>
  <c r="HA28" i="26"/>
  <c r="DY26" i="26"/>
  <c r="BE11" i="26"/>
  <c r="U31" i="26"/>
  <c r="FA27" i="26"/>
  <c r="DE25" i="26"/>
  <c r="ES14" i="26"/>
  <c r="BQ24" i="26"/>
  <c r="BU14" i="26"/>
  <c r="HI12" i="26"/>
  <c r="IC4" i="26"/>
  <c r="U59" i="26"/>
  <c r="HA72" i="26"/>
  <c r="AW33" i="26"/>
  <c r="ES48" i="26"/>
  <c r="E42" i="26"/>
  <c r="HQ32" i="26"/>
  <c r="BQ29" i="26"/>
  <c r="JA26" i="26"/>
  <c r="GC11" i="26"/>
  <c r="EG25" i="26"/>
  <c r="GS16" i="26"/>
  <c r="AW15" i="26"/>
  <c r="I51" i="26"/>
  <c r="BU19" i="26"/>
  <c r="HU18" i="26"/>
  <c r="M11" i="26"/>
  <c r="AC35" i="26"/>
  <c r="CK6" i="26"/>
  <c r="HU31" i="26"/>
  <c r="GG15" i="26"/>
  <c r="GW26" i="26"/>
  <c r="CK19" i="26"/>
  <c r="FU17" i="26"/>
  <c r="CK13" i="26"/>
  <c r="BI26" i="26"/>
  <c r="BE18" i="26"/>
  <c r="FE16" i="26"/>
  <c r="IG9" i="26"/>
  <c r="DU17" i="26"/>
  <c r="BQ35" i="26"/>
  <c r="EW31" i="26"/>
  <c r="HI42" i="26"/>
  <c r="HE59" i="26"/>
  <c r="HI73" i="26"/>
  <c r="HM53" i="26"/>
  <c r="AS40" i="26"/>
  <c r="GG32" i="26"/>
  <c r="JR26" i="26"/>
  <c r="HI19" i="26"/>
  <c r="AG18" i="26"/>
  <c r="BA15" i="26"/>
  <c r="M20" i="26"/>
  <c r="BM8" i="26"/>
  <c r="IW6" i="26"/>
  <c r="AO40" i="26"/>
  <c r="E11" i="26"/>
  <c r="CK27" i="26"/>
  <c r="BI20" i="26"/>
  <c r="BE29" i="26"/>
  <c r="HQ24" i="26"/>
  <c r="HA22" i="26"/>
  <c r="FU7" i="26"/>
  <c r="DE22" i="26"/>
  <c r="GS10" i="26"/>
  <c r="CW9" i="26"/>
  <c r="FU11" i="26"/>
  <c r="EK21" i="26"/>
  <c r="FQ9" i="26"/>
  <c r="CK8" i="26"/>
  <c r="Y9" i="26"/>
  <c r="CS30" i="26"/>
  <c r="U26" i="26"/>
  <c r="FE22" i="26"/>
  <c r="EW59" i="26"/>
  <c r="HQ48" i="26"/>
  <c r="HY39" i="26"/>
  <c r="ES56" i="26"/>
  <c r="CW49" i="26"/>
  <c r="DA36" i="26"/>
  <c r="FI7" i="26"/>
  <c r="GC23" i="26"/>
  <c r="IC16" i="26"/>
  <c r="CW28" i="26"/>
  <c r="AS23" i="26"/>
  <c r="AG21" i="26"/>
  <c r="FQ39" i="26"/>
  <c r="CC24" i="26"/>
  <c r="FY21" i="26"/>
  <c r="HA16" i="26"/>
  <c r="BU41" i="26"/>
  <c r="HU11" i="26"/>
  <c r="BI28" i="26"/>
  <c r="U88" i="26"/>
  <c r="EG106" i="26"/>
  <c r="JE69" i="26"/>
  <c r="FU85" i="26"/>
  <c r="BM67" i="26"/>
  <c r="AG78" i="26"/>
  <c r="HI98" i="26"/>
  <c r="EK81" i="26"/>
  <c r="EO79" i="26"/>
  <c r="GG86" i="26"/>
  <c r="BU119" i="26"/>
  <c r="CG65" i="26"/>
  <c r="AO69" i="26"/>
  <c r="Y80" i="26"/>
  <c r="ES68" i="26"/>
  <c r="EC125" i="26"/>
  <c r="AW81" i="26"/>
  <c r="FQ73" i="26"/>
  <c r="AW57" i="26"/>
  <c r="CO53" i="26"/>
  <c r="AS49" i="26"/>
  <c r="CG58" i="26"/>
  <c r="DM43" i="26"/>
  <c r="BQ47" i="26"/>
  <c r="AK98" i="26"/>
  <c r="GC36" i="26"/>
  <c r="GS59" i="26"/>
  <c r="AC53" i="26"/>
  <c r="Q71" i="26"/>
  <c r="DQ47" i="26"/>
  <c r="BE44" i="26"/>
  <c r="HQ33" i="26"/>
  <c r="FI52" i="26"/>
  <c r="HM44" i="26"/>
  <c r="EC57" i="26"/>
  <c r="FM55" i="26"/>
  <c r="EK58" i="26"/>
  <c r="BE58" i="26"/>
  <c r="FE74" i="26"/>
  <c r="CS83" i="26"/>
  <c r="AO100" i="26"/>
  <c r="FQ77" i="26"/>
  <c r="CK30" i="26"/>
  <c r="CC59" i="26"/>
  <c r="AO63" i="26"/>
  <c r="FQ38" i="26"/>
  <c r="DA61" i="26"/>
  <c r="Q31" i="26"/>
  <c r="DI50" i="26"/>
  <c r="DE35" i="26"/>
  <c r="U50" i="26"/>
  <c r="Q51" i="26"/>
  <c r="U53" i="26"/>
  <c r="DQ35" i="26"/>
  <c r="HM36" i="26"/>
  <c r="HA68" i="26"/>
  <c r="U43" i="26"/>
  <c r="EW45" i="26"/>
  <c r="CS53" i="26"/>
  <c r="EO62" i="26"/>
  <c r="FA59" i="26"/>
  <c r="AS52" i="26"/>
  <c r="I64" i="26"/>
  <c r="FY90" i="26"/>
  <c r="CO71" i="26"/>
  <c r="HA45" i="26"/>
  <c r="IG36" i="26"/>
  <c r="DE51" i="26"/>
  <c r="CC53" i="26"/>
  <c r="CG56" i="26"/>
  <c r="HU54" i="26"/>
  <c r="BY37" i="26"/>
  <c r="FM33" i="26"/>
  <c r="Y39" i="26"/>
  <c r="CC50" i="26"/>
  <c r="FQ43" i="26"/>
  <c r="HQ57" i="26"/>
  <c r="IC50" i="26"/>
  <c r="Q60" i="26"/>
  <c r="DA35" i="26"/>
  <c r="CS59" i="26"/>
  <c r="FE80" i="26"/>
  <c r="I53" i="26"/>
  <c r="DE83" i="26"/>
  <c r="BQ87" i="26"/>
  <c r="CW84" i="26"/>
  <c r="AK77" i="26"/>
  <c r="GW83" i="26"/>
  <c r="AG53" i="26"/>
  <c r="GG53" i="26"/>
  <c r="JA39" i="26"/>
  <c r="FA32" i="26"/>
  <c r="HY59" i="26"/>
  <c r="GC60" i="26"/>
  <c r="AS46" i="26"/>
  <c r="AW37" i="26"/>
  <c r="GK40" i="26"/>
  <c r="DY55" i="26"/>
  <c r="EO66" i="26"/>
  <c r="I56" i="26"/>
  <c r="DU57" i="26"/>
  <c r="DE41" i="26"/>
  <c r="CC74" i="26"/>
  <c r="CG41" i="26"/>
  <c r="CW60" i="26"/>
  <c r="JM52" i="26"/>
  <c r="BI48" i="26"/>
  <c r="HY48" i="26"/>
  <c r="FU35" i="26"/>
  <c r="JE59" i="26"/>
  <c r="FA34" i="26"/>
  <c r="EC39" i="26"/>
  <c r="E53" i="26"/>
  <c r="IC47" i="26"/>
  <c r="DY33" i="26"/>
  <c r="DQ102" i="26"/>
  <c r="BU82" i="26"/>
  <c r="FQ75" i="26"/>
  <c r="AW79" i="26"/>
  <c r="DM74" i="26"/>
  <c r="GC43" i="26"/>
  <c r="EW44" i="26"/>
  <c r="IS60" i="26"/>
  <c r="FE86" i="26"/>
  <c r="CK51" i="26"/>
  <c r="DA52" i="26"/>
  <c r="FA36" i="26"/>
  <c r="IC60" i="26"/>
  <c r="HE61" i="26"/>
  <c r="BQ48" i="26"/>
  <c r="FE82" i="26"/>
  <c r="AO47" i="26"/>
  <c r="DQ48" i="26"/>
  <c r="GG61" i="26"/>
  <c r="E65" i="26"/>
  <c r="FM32" i="26"/>
  <c r="IS48" i="26"/>
  <c r="DQ42" i="26"/>
  <c r="HM38" i="26"/>
  <c r="EO41" i="26"/>
  <c r="BE57" i="26"/>
  <c r="EG38" i="26"/>
  <c r="JA75" i="26"/>
  <c r="HU55" i="26"/>
  <c r="I42" i="26"/>
  <c r="GK34" i="26"/>
  <c r="JA27" i="26"/>
  <c r="CK22" i="26"/>
  <c r="JA19" i="26"/>
  <c r="AC4" i="26"/>
  <c r="JM21" i="26"/>
  <c r="Y10" i="26"/>
  <c r="HI8" i="26"/>
  <c r="EG42" i="26"/>
  <c r="IG12" i="26"/>
  <c r="CS29" i="26"/>
  <c r="M22" i="26"/>
  <c r="AW30" i="26"/>
  <c r="HY26" i="26"/>
  <c r="GC24" i="26"/>
  <c r="HA11" i="26"/>
  <c r="DI23" i="26"/>
  <c r="FU12" i="26"/>
  <c r="BI11" i="26"/>
  <c r="BM3" i="26"/>
  <c r="IC22" i="26"/>
  <c r="ES11" i="26"/>
  <c r="AW10" i="26"/>
  <c r="IK14" i="26"/>
  <c r="CW35" i="26"/>
  <c r="IO27" i="26"/>
  <c r="EG24" i="26"/>
  <c r="E50" i="26"/>
  <c r="HU44" i="26"/>
  <c r="DI57" i="26"/>
  <c r="FU46" i="26"/>
  <c r="HE62" i="26"/>
  <c r="Y58" i="26"/>
  <c r="FU23" i="26"/>
  <c r="AC13" i="26"/>
  <c r="GG11" i="26"/>
  <c r="GK3" i="26"/>
  <c r="JR12" i="26"/>
  <c r="FI30" i="26"/>
  <c r="E27" i="26"/>
  <c r="CG33" i="26"/>
  <c r="EC32" i="26"/>
  <c r="EK29" i="26"/>
  <c r="M14" i="26"/>
  <c r="HY25" i="26"/>
  <c r="DQ17" i="26"/>
  <c r="IG15" i="26"/>
  <c r="EC8" i="26"/>
  <c r="FQ15" i="26"/>
  <c r="DI30" i="26"/>
  <c r="FA29" i="26"/>
  <c r="BI2" i="26"/>
  <c r="EK14" i="26"/>
  <c r="BY33" i="26"/>
  <c r="EG28" i="26"/>
  <c r="FA35" i="26"/>
  <c r="HM23" i="26"/>
  <c r="DM21" i="26"/>
  <c r="CC16" i="26"/>
  <c r="CO39" i="26"/>
  <c r="AS58" i="26"/>
  <c r="HY43" i="26"/>
  <c r="DI40" i="26"/>
  <c r="HM54" i="26"/>
  <c r="FY49" i="26"/>
  <c r="AS16" i="26"/>
  <c r="I31" i="26"/>
  <c r="U30" i="26"/>
  <c r="AS59" i="26"/>
  <c r="BE26" i="26"/>
  <c r="FY22" i="26"/>
  <c r="HA18" i="26"/>
  <c r="CG28" i="26"/>
  <c r="M23" i="26"/>
  <c r="JR20" i="26"/>
  <c r="HM4" i="26"/>
  <c r="GW20" i="26"/>
  <c r="IW8" i="26"/>
  <c r="FQ7" i="26"/>
  <c r="GK7" i="26"/>
  <c r="FE28" i="26"/>
  <c r="DU24" i="26"/>
  <c r="JA20" i="26"/>
  <c r="HY13" i="26"/>
  <c r="FQ27" i="26"/>
  <c r="DA23" i="26"/>
  <c r="BM20" i="26"/>
  <c r="DA46" i="26"/>
  <c r="Y16" i="26"/>
  <c r="BA17" i="26"/>
  <c r="HM7" i="26"/>
  <c r="GC52" i="26"/>
  <c r="EG69" i="26"/>
  <c r="JA52" i="26"/>
  <c r="AW39" i="26"/>
  <c r="EW62" i="26"/>
  <c r="EK26" i="26"/>
  <c r="HY18" i="26"/>
  <c r="AW17" i="26"/>
  <c r="DY11" i="26"/>
  <c r="M19" i="26"/>
  <c r="CG7" i="26"/>
  <c r="BU33" i="26"/>
  <c r="I39" i="26"/>
  <c r="AO10" i="26"/>
  <c r="CW26" i="26"/>
  <c r="CO19" i="26"/>
  <c r="GO28" i="26"/>
  <c r="IC23" i="26"/>
  <c r="HQ21" i="26"/>
  <c r="BY6" i="26"/>
  <c r="FQ21" i="26"/>
  <c r="GW9" i="26"/>
  <c r="DQ8" i="26"/>
  <c r="CK9" i="26"/>
  <c r="EK20" i="26"/>
  <c r="GK8" i="26"/>
  <c r="DE7" i="26"/>
  <c r="BM7" i="26"/>
  <c r="CG29" i="26"/>
  <c r="AW25" i="26"/>
  <c r="FU21" i="26"/>
  <c r="BU46" i="26"/>
  <c r="EG37" i="26"/>
  <c r="BQ54" i="26"/>
  <c r="GO43" i="26"/>
  <c r="EC60" i="26"/>
  <c r="AS55" i="26"/>
  <c r="AC22" i="26"/>
  <c r="BE10" i="26"/>
  <c r="IO8" i="26"/>
  <c r="BQ10" i="26"/>
  <c r="IC33" i="26"/>
  <c r="EW27" i="26"/>
  <c r="AO24" i="26"/>
  <c r="FE32" i="26"/>
  <c r="E29" i="26"/>
  <c r="GK26" i="26"/>
  <c r="DA11" i="26"/>
  <c r="DM24" i="26"/>
  <c r="FM14" i="26"/>
  <c r="AK13" i="26"/>
  <c r="BE5" i="26"/>
  <c r="FI12" i="26"/>
  <c r="JA29" i="26"/>
  <c r="FU26" i="26"/>
  <c r="U8" i="26"/>
  <c r="EW11" i="26"/>
  <c r="IS28" i="26"/>
  <c r="FA25" i="26"/>
  <c r="HM55" i="26"/>
  <c r="I21" i="26"/>
  <c r="E20" i="26"/>
  <c r="DM13" i="26"/>
  <c r="HQ35" i="26"/>
  <c r="DQ30" i="26"/>
  <c r="CK60" i="26"/>
  <c r="CK45" i="26"/>
  <c r="IC39" i="26"/>
  <c r="BY27" i="26"/>
  <c r="BE23" i="26"/>
  <c r="IG19" i="26"/>
  <c r="BI47" i="26"/>
  <c r="GC16" i="26"/>
  <c r="EC17" i="26"/>
  <c r="DA8" i="26"/>
  <c r="Q23" i="26"/>
  <c r="IK11" i="26"/>
  <c r="EO10" i="26"/>
  <c r="CG16" i="26"/>
  <c r="IC31" i="26"/>
  <c r="DA27" i="26"/>
  <c r="IK23" i="26"/>
  <c r="DA50" i="26"/>
  <c r="I19" i="26"/>
  <c r="GO18" i="26"/>
  <c r="HQ10" i="26"/>
  <c r="U49" i="26"/>
  <c r="I18" i="26"/>
  <c r="BA18" i="26"/>
  <c r="HE9" i="26"/>
  <c r="GK70" i="26"/>
  <c r="FY75" i="26"/>
  <c r="CG71" i="26"/>
  <c r="GW63" i="26"/>
  <c r="DU81" i="26"/>
  <c r="BE74" i="26"/>
  <c r="U100" i="26"/>
  <c r="DY95" i="26"/>
  <c r="EK109" i="26"/>
  <c r="CG86" i="26"/>
  <c r="FU97" i="26"/>
  <c r="EK79" i="26"/>
  <c r="HU80" i="26"/>
  <c r="EK97" i="26"/>
  <c r="HI85" i="26"/>
  <c r="JA102" i="26"/>
  <c r="BA90" i="26"/>
  <c r="AC97" i="26"/>
  <c r="FQ57" i="26"/>
  <c r="FU39" i="26"/>
  <c r="GK62" i="26"/>
  <c r="HA58" i="26"/>
  <c r="BQ60" i="26"/>
  <c r="GC58" i="26"/>
  <c r="BY105" i="26"/>
  <c r="GC62" i="26"/>
  <c r="EW60" i="26"/>
  <c r="DI39" i="26"/>
  <c r="DE71" i="26"/>
  <c r="GC48" i="26"/>
  <c r="BA52" i="26"/>
  <c r="I52" i="26"/>
  <c r="E37" i="26"/>
  <c r="BU62" i="26"/>
  <c r="AS39" i="26"/>
  <c r="GS47" i="26"/>
  <c r="FY48" i="26"/>
  <c r="GS50" i="26"/>
  <c r="BI72" i="26"/>
  <c r="DQ68" i="26"/>
  <c r="FI100" i="26"/>
  <c r="AC69" i="26"/>
  <c r="DE56" i="26"/>
  <c r="DA49" i="26"/>
  <c r="EW81" i="26"/>
  <c r="AG31" i="26"/>
  <c r="FA54" i="26"/>
  <c r="AG57" i="26"/>
  <c r="GK61" i="26"/>
  <c r="EK59" i="26"/>
  <c r="CG42" i="26"/>
  <c r="BM43" i="26"/>
  <c r="CC86" i="26"/>
  <c r="CC58" i="26"/>
  <c r="EO59" i="26"/>
  <c r="FY58" i="26"/>
  <c r="U39" i="26"/>
  <c r="IC36" i="26"/>
  <c r="Q45" i="26"/>
  <c r="Y56" i="26"/>
  <c r="EW50" i="26"/>
  <c r="BQ69" i="26"/>
  <c r="BE66" i="26"/>
  <c r="GC77" i="26"/>
  <c r="GW97" i="26"/>
  <c r="DI37" i="26"/>
  <c r="HI56" i="26"/>
  <c r="HY41" i="26"/>
  <c r="CS45" i="26"/>
  <c r="DU46" i="26"/>
  <c r="ES46" i="26"/>
  <c r="FA57" i="26"/>
  <c r="BM52" i="26"/>
  <c r="IO30" i="26"/>
  <c r="FA61" i="26"/>
  <c r="BY35" i="26"/>
  <c r="JM49" i="26"/>
  <c r="AW43" i="26"/>
  <c r="AW86" i="26"/>
  <c r="AW58" i="26"/>
  <c r="U52" i="26"/>
  <c r="FU70" i="26"/>
  <c r="HI44" i="26"/>
  <c r="HY65" i="26"/>
  <c r="HQ89" i="26"/>
  <c r="GO76" i="26"/>
  <c r="DY81" i="26"/>
  <c r="EK75" i="26"/>
  <c r="GW44" i="26"/>
  <c r="FA45" i="26"/>
  <c r="DQ61" i="26"/>
  <c r="EG87" i="26"/>
  <c r="CO52" i="26"/>
  <c r="FQ53" i="26"/>
  <c r="DQ37" i="26"/>
  <c r="DI61" i="26"/>
  <c r="HA36" i="26"/>
  <c r="BU49" i="26"/>
  <c r="HY83" i="26"/>
  <c r="AS48" i="26"/>
  <c r="DE49" i="26"/>
  <c r="EG33" i="26"/>
  <c r="JA65" i="26"/>
  <c r="EO33" i="26"/>
  <c r="HY49" i="26"/>
  <c r="EK43" i="26"/>
  <c r="HI39" i="26"/>
  <c r="Q42" i="26"/>
  <c r="BY58" i="26"/>
  <c r="HA52" i="26"/>
  <c r="AC60" i="26"/>
  <c r="HY60" i="26"/>
  <c r="EK46" i="26"/>
  <c r="E41" i="26"/>
  <c r="EG59" i="26"/>
  <c r="EW66" i="26"/>
  <c r="HU96" i="26"/>
  <c r="IS66" i="26"/>
  <c r="DY87" i="26"/>
  <c r="GG65" i="26"/>
  <c r="CK35" i="26"/>
  <c r="HU39" i="26"/>
  <c r="GC53" i="26"/>
  <c r="IK76" i="26"/>
  <c r="DA43" i="26"/>
  <c r="DQ44" i="26"/>
  <c r="E63" i="26"/>
  <c r="BA54" i="26"/>
  <c r="ES55" i="26"/>
  <c r="DY39" i="26"/>
  <c r="AW72" i="26"/>
  <c r="DA39" i="26"/>
  <c r="JA57" i="26"/>
  <c r="JA50" i="26"/>
  <c r="FI54" i="26"/>
  <c r="BQ55" i="26"/>
  <c r="DU41" i="26"/>
  <c r="Q34" i="26"/>
  <c r="GC30" i="26"/>
  <c r="FA37" i="26"/>
  <c r="JE50" i="26"/>
  <c r="FM53" i="26"/>
  <c r="DA59" i="26"/>
  <c r="FY47" i="26"/>
  <c r="CG34" i="26"/>
  <c r="JA58" i="26"/>
  <c r="AK24" i="26"/>
  <c r="I14" i="26"/>
  <c r="EW12" i="26"/>
  <c r="FQ4" i="26"/>
  <c r="JM13" i="26"/>
  <c r="GK32" i="26"/>
  <c r="I28" i="26"/>
  <c r="CC34" i="26"/>
  <c r="Y34" i="26"/>
  <c r="FY30" i="26"/>
  <c r="IC14" i="26"/>
  <c r="CO26" i="26"/>
  <c r="DQ18" i="26"/>
  <c r="HQ16" i="26"/>
  <c r="CO10" i="26"/>
  <c r="FQ16" i="26"/>
  <c r="GO31" i="26"/>
  <c r="DU30" i="26"/>
  <c r="BI3" i="26"/>
  <c r="EK15" i="26"/>
  <c r="BY30" i="26"/>
  <c r="DU29" i="26"/>
  <c r="FU44" i="26"/>
  <c r="HA24" i="26"/>
  <c r="IK21" i="26"/>
  <c r="BM17" i="26"/>
  <c r="EG40" i="26"/>
  <c r="BM59" i="26"/>
  <c r="IK45" i="26"/>
  <c r="IK40" i="26"/>
  <c r="HQ55" i="26"/>
  <c r="FM50" i="26"/>
  <c r="AS17" i="26"/>
  <c r="BU34" i="26"/>
  <c r="BI31" i="26"/>
  <c r="GG3" i="26"/>
  <c r="AS27" i="26"/>
  <c r="AO23" i="26"/>
  <c r="HA19" i="26"/>
  <c r="HE28" i="26"/>
  <c r="JR23" i="26"/>
  <c r="JA21" i="26"/>
  <c r="DI6" i="26"/>
  <c r="GW21" i="26"/>
  <c r="IC9" i="26"/>
  <c r="FM8" i="26"/>
  <c r="EW9" i="26"/>
  <c r="ES29" i="26"/>
  <c r="DI25" i="26"/>
  <c r="IG21" i="26"/>
  <c r="AG2" i="26"/>
  <c r="EO28" i="26"/>
  <c r="CO24" i="26"/>
  <c r="HQ20" i="26"/>
  <c r="EK47" i="26"/>
  <c r="I17" i="26"/>
  <c r="FY17" i="26"/>
  <c r="GC8" i="26"/>
  <c r="FY35" i="26"/>
  <c r="DI43" i="26"/>
  <c r="DU34" i="26"/>
  <c r="CK62" i="26"/>
  <c r="FI48" i="26"/>
  <c r="GS42" i="26"/>
  <c r="I30" i="26"/>
  <c r="IG25" i="26"/>
  <c r="CS22" i="26"/>
  <c r="AC51" i="26"/>
  <c r="DA19" i="26"/>
  <c r="IK18" i="26"/>
  <c r="AS11" i="26"/>
  <c r="EC24" i="26"/>
  <c r="GS14" i="26"/>
  <c r="BQ13" i="26"/>
  <c r="CK5" i="26"/>
  <c r="HE12" i="26"/>
  <c r="Y30" i="26"/>
  <c r="HA26" i="26"/>
  <c r="DY56" i="26"/>
  <c r="BU21" i="26"/>
  <c r="AK20" i="26"/>
  <c r="FY13" i="26"/>
  <c r="FY53" i="26"/>
  <c r="DQ20" i="26"/>
  <c r="FI19" i="26"/>
  <c r="FM12" i="26"/>
  <c r="ES37" i="26"/>
  <c r="HA8" i="26"/>
  <c r="IC24" i="26"/>
  <c r="JM17" i="26"/>
  <c r="CC39" i="26"/>
  <c r="BU55" i="26"/>
  <c r="GC44" i="26"/>
  <c r="E61" i="26"/>
  <c r="AG56" i="26"/>
  <c r="GG22" i="26"/>
  <c r="BA11" i="26"/>
  <c r="HU9" i="26"/>
  <c r="EG13" i="26"/>
  <c r="I11" i="26"/>
  <c r="EK28" i="26"/>
  <c r="AC25" i="26"/>
  <c r="BE34" i="26"/>
  <c r="JE29" i="26"/>
  <c r="FI27" i="26"/>
  <c r="CG12" i="26"/>
  <c r="IK24" i="26"/>
  <c r="EW15" i="26"/>
  <c r="Q14" i="26"/>
  <c r="HY5" i="26"/>
  <c r="FU13" i="26"/>
  <c r="U32" i="26"/>
  <c r="FY27" i="26"/>
  <c r="IW9" i="26"/>
  <c r="EC12" i="26"/>
  <c r="HQ29" i="26"/>
  <c r="EO26" i="26"/>
  <c r="DA58" i="26"/>
  <c r="JI21" i="26"/>
  <c r="EC20" i="26"/>
  <c r="CS14" i="26"/>
  <c r="DM37" i="26"/>
  <c r="EC52" i="26"/>
  <c r="EC40" i="26"/>
  <c r="DM39" i="26"/>
  <c r="IS52" i="26"/>
  <c r="GW47" i="26"/>
  <c r="AS14" i="26"/>
  <c r="HE32" i="26"/>
  <c r="AO28" i="26"/>
  <c r="GC40" i="26"/>
  <c r="DI24" i="26"/>
  <c r="GO21" i="26"/>
  <c r="IG16" i="26"/>
  <c r="CS27" i="26"/>
  <c r="Y21" i="26"/>
  <c r="HQ18" i="26"/>
  <c r="DM2" i="26"/>
  <c r="HM18" i="26"/>
  <c r="U7" i="26"/>
  <c r="E33" i="26"/>
  <c r="BA5" i="26"/>
  <c r="HI26" i="26"/>
  <c r="JE22" i="26"/>
  <c r="CS19" i="26"/>
  <c r="HI54" i="26"/>
  <c r="GO25" i="26"/>
  <c r="DM22" i="26"/>
  <c r="CC18" i="26"/>
  <c r="AG44" i="26"/>
  <c r="BE14" i="26"/>
  <c r="IO31" i="26"/>
  <c r="GW31" i="26"/>
  <c r="BE46" i="26"/>
  <c r="EG55" i="26"/>
  <c r="EW52" i="26"/>
  <c r="GG36" i="26"/>
  <c r="IK52" i="26"/>
  <c r="BU20" i="26"/>
  <c r="DM19" i="26"/>
  <c r="BU12" i="26"/>
  <c r="AG38" i="26"/>
  <c r="CO9" i="26"/>
  <c r="DY25" i="26"/>
  <c r="FA18" i="26"/>
  <c r="IS15" i="26"/>
  <c r="GW30" i="26"/>
  <c r="HM29" i="26"/>
  <c r="FE38" i="26"/>
  <c r="AW24" i="26"/>
  <c r="FI21" i="26"/>
  <c r="FU16" i="26"/>
  <c r="AO41" i="26"/>
  <c r="GO11" i="26"/>
  <c r="AC28" i="26"/>
  <c r="IS20" i="26"/>
  <c r="FA39" i="26"/>
  <c r="GC10" i="26"/>
  <c r="JE26" i="26"/>
  <c r="IC19" i="26"/>
  <c r="CS69" i="26"/>
  <c r="IK78" i="26"/>
  <c r="GO68" i="26"/>
  <c r="JE41" i="26"/>
  <c r="AK60" i="26"/>
  <c r="HA78" i="26"/>
  <c r="FE58" i="26"/>
  <c r="BA59" i="26"/>
  <c r="EG64" i="26"/>
  <c r="FA41" i="26"/>
  <c r="AK44" i="26"/>
  <c r="EW63" i="26"/>
  <c r="CC46" i="26"/>
  <c r="AW50" i="26"/>
  <c r="ES60" i="26"/>
  <c r="JA51" i="26"/>
  <c r="BM40" i="26"/>
  <c r="GW58" i="26"/>
  <c r="EG49" i="26"/>
  <c r="AG16" i="26"/>
  <c r="FA16" i="26"/>
  <c r="IC12" i="26"/>
  <c r="AC41" i="26"/>
  <c r="IC7" i="26"/>
  <c r="EG9" i="26"/>
  <c r="AW11" i="26"/>
  <c r="EG61" i="26"/>
  <c r="Q26" i="26"/>
  <c r="FI6" i="26"/>
  <c r="HA60" i="26"/>
  <c r="IS39" i="26"/>
  <c r="CC48" i="26"/>
  <c r="IW13" i="26"/>
  <c r="BU9" i="26"/>
  <c r="AK19" i="26"/>
  <c r="DE15" i="26"/>
  <c r="DM14" i="26"/>
  <c r="EK56" i="26"/>
  <c r="DM61" i="26"/>
  <c r="Y24" i="26"/>
  <c r="BU10" i="26"/>
  <c r="JE37" i="26"/>
  <c r="IS30" i="26"/>
  <c r="U25" i="26"/>
  <c r="FE17" i="26"/>
  <c r="FE12" i="26"/>
  <c r="HM21" i="26"/>
  <c r="FI11" i="26"/>
  <c r="HM20" i="26"/>
  <c r="EG26" i="26"/>
  <c r="HA20" i="26"/>
  <c r="FE66" i="26"/>
  <c r="EK54" i="26"/>
  <c r="AO54" i="26"/>
  <c r="BQ25" i="26"/>
  <c r="AK27" i="26"/>
  <c r="M17" i="26"/>
  <c r="JA18" i="26"/>
  <c r="ES31" i="26"/>
  <c r="JE16" i="26"/>
  <c r="BQ14" i="26"/>
  <c r="IO21" i="26"/>
  <c r="BI19" i="26"/>
  <c r="FM11" i="26"/>
  <c r="JA13" i="26"/>
  <c r="HE45" i="26"/>
  <c r="HY6" i="26"/>
  <c r="DU4" i="26"/>
  <c r="DE21" i="26"/>
  <c r="EK9" i="26"/>
  <c r="BE8" i="26"/>
  <c r="IC8" i="26"/>
  <c r="HE43" i="26"/>
  <c r="FM65" i="26"/>
  <c r="GW49" i="26"/>
  <c r="BY36" i="26"/>
  <c r="CS60" i="26"/>
  <c r="Y25" i="26"/>
  <c r="IO15" i="26"/>
  <c r="DI14" i="26"/>
  <c r="E6" i="26"/>
  <c r="M16" i="26"/>
  <c r="IG30" i="26"/>
  <c r="IS29" i="26"/>
  <c r="AO36" i="26"/>
  <c r="CW7" i="26"/>
  <c r="DQ23" i="26"/>
  <c r="GG16" i="26"/>
  <c r="CC27" i="26"/>
  <c r="JI20" i="26"/>
  <c r="GK18" i="26"/>
  <c r="CG2" i="26"/>
  <c r="GG18" i="26"/>
  <c r="JE6" i="26"/>
  <c r="HU32" i="26"/>
  <c r="U5" i="26"/>
  <c r="FA17" i="26"/>
  <c r="GO35" i="26"/>
  <c r="GG31" i="26"/>
  <c r="I4" i="26"/>
  <c r="EW26" i="26"/>
  <c r="HU22" i="26"/>
  <c r="ES58" i="26"/>
  <c r="BM56" i="26"/>
  <c r="FA44" i="26"/>
  <c r="BQ62" i="26"/>
  <c r="E54" i="26"/>
  <c r="DA40" i="26"/>
  <c r="BQ11" i="26"/>
  <c r="FM27" i="26"/>
  <c r="DU20" i="26"/>
  <c r="CW30" i="26"/>
  <c r="AC27" i="26"/>
  <c r="IO24" i="26"/>
  <c r="GG12" i="26"/>
  <c r="IS27" i="26"/>
  <c r="GS23" i="26"/>
  <c r="EO20" i="26"/>
  <c r="ES45" i="26"/>
  <c r="EG15" i="26"/>
  <c r="IK16" i="26"/>
  <c r="BI7" i="26"/>
  <c r="CK33" i="26"/>
  <c r="GO29" i="26"/>
  <c r="DM27" i="26"/>
  <c r="E21" i="26"/>
  <c r="CS38" i="26"/>
  <c r="CS28" i="26"/>
  <c r="AG26" i="26"/>
  <c r="IC10" i="26"/>
  <c r="DI4" i="26"/>
  <c r="GK11" i="26"/>
  <c r="AW5" i="26"/>
  <c r="IK8" i="26"/>
  <c r="E3" i="26"/>
  <c r="BE16" i="26"/>
  <c r="IS57" i="26"/>
  <c r="GO7" i="26"/>
  <c r="HI23" i="26"/>
  <c r="JM16" i="26"/>
  <c r="FA6" i="26"/>
  <c r="EO11" i="26"/>
  <c r="HU5" i="26"/>
  <c r="IK6" i="26"/>
  <c r="E10" i="26"/>
  <c r="JR24" i="26"/>
  <c r="FU34" i="26"/>
  <c r="DA26" i="26"/>
  <c r="BE24" i="26"/>
  <c r="DM10" i="26"/>
  <c r="BA8" i="26"/>
  <c r="GC7" i="26"/>
  <c r="CK3" i="26"/>
  <c r="IS5" i="26"/>
  <c r="GC9" i="26"/>
  <c r="GO13" i="26"/>
  <c r="DE27" i="26"/>
  <c r="BU23" i="26"/>
  <c r="JR19" i="26"/>
  <c r="FM9" i="26"/>
  <c r="GK5" i="26"/>
  <c r="CC9" i="26"/>
  <c r="AO7" i="26"/>
  <c r="AW6" i="26"/>
  <c r="CO5" i="26"/>
  <c r="AS2" i="26"/>
  <c r="DY18" i="26"/>
  <c r="IK32" i="26"/>
  <c r="CS24" i="26"/>
  <c r="CC22" i="26"/>
  <c r="IG6" i="26"/>
  <c r="HE3" i="26"/>
  <c r="FE5" i="26"/>
  <c r="HE10" i="26"/>
  <c r="AG4" i="26"/>
  <c r="HQ5" i="26"/>
  <c r="DQ11" i="26"/>
  <c r="BY19" i="26"/>
  <c r="ES7" i="26"/>
  <c r="HM33" i="26"/>
  <c r="FY5" i="26"/>
  <c r="E5" i="26"/>
  <c r="DE10" i="26"/>
  <c r="AG9" i="26"/>
  <c r="EG7" i="26"/>
  <c r="EK16" i="26"/>
  <c r="JR6" i="26"/>
  <c r="EG10" i="26"/>
  <c r="GO26" i="26"/>
  <c r="FQ19" i="26"/>
  <c r="FQ12" i="26"/>
  <c r="IO4" i="26"/>
  <c r="AK14" i="26"/>
  <c r="BA14" i="26"/>
  <c r="DY4" i="26"/>
  <c r="GK22" i="26"/>
  <c r="JE28" i="26"/>
  <c r="DQ21" i="26"/>
  <c r="AW19" i="26"/>
  <c r="CC3" i="26"/>
  <c r="CW3" i="26"/>
  <c r="FI15" i="26"/>
  <c r="M6" i="26"/>
  <c r="HU6" i="26"/>
  <c r="IO3" i="26"/>
  <c r="CO2" i="26"/>
  <c r="FE3" i="26"/>
  <c r="JR3" i="26"/>
  <c r="DE19" i="26"/>
  <c r="AS7" i="26"/>
  <c r="FI14" i="26"/>
  <c r="HQ4" i="26"/>
  <c r="CG22" i="26"/>
  <c r="Y7" i="26"/>
  <c r="DQ4" i="26"/>
  <c r="BQ30" i="26"/>
  <c r="Q20" i="26"/>
  <c r="GS3" i="26"/>
  <c r="HU4" i="26"/>
  <c r="BY17" i="26"/>
  <c r="HM3" i="26"/>
  <c r="I6" i="26"/>
  <c r="GK4" i="26"/>
  <c r="CS6" i="26"/>
  <c r="ES18" i="26"/>
  <c r="JI5" i="26"/>
  <c r="BA24" i="26"/>
  <c r="GW4" i="26"/>
  <c r="AG7" i="26"/>
  <c r="DM23" i="26"/>
  <c r="CS80" i="26"/>
  <c r="FI92" i="26"/>
  <c r="DE69" i="26"/>
  <c r="GK43" i="26"/>
  <c r="HM52" i="26"/>
  <c r="FQ63" i="26"/>
  <c r="CG53" i="26"/>
  <c r="ES52" i="26"/>
  <c r="EO64" i="26"/>
  <c r="HI55" i="26"/>
  <c r="AS97" i="26"/>
  <c r="BM31" i="26"/>
  <c r="CG62" i="26"/>
  <c r="BQ34" i="26"/>
  <c r="BI55" i="26"/>
  <c r="HY52" i="26"/>
  <c r="DU54" i="26"/>
  <c r="IC51" i="26"/>
  <c r="AS43" i="26"/>
  <c r="CC52" i="26"/>
  <c r="BM27" i="26"/>
  <c r="DE18" i="26"/>
  <c r="GO33" i="26"/>
  <c r="DA41" i="26"/>
  <c r="IS22" i="26"/>
  <c r="DE31" i="26"/>
  <c r="AK57" i="26"/>
  <c r="DE32" i="26"/>
  <c r="FQ14" i="26"/>
  <c r="HY22" i="26"/>
  <c r="FA30" i="26"/>
  <c r="EG17" i="26"/>
  <c r="FM29" i="26"/>
  <c r="BQ8" i="26"/>
  <c r="EO22" i="26"/>
  <c r="HU7" i="26"/>
  <c r="CC60" i="26"/>
  <c r="DA30" i="26"/>
  <c r="I55" i="26"/>
  <c r="BM16" i="26"/>
  <c r="IC13" i="26"/>
  <c r="IS16" i="26"/>
  <c r="U23" i="26"/>
  <c r="BU18" i="26"/>
  <c r="JR9" i="26"/>
  <c r="BI33" i="26"/>
  <c r="GG14" i="26"/>
  <c r="AW32" i="26"/>
  <c r="GK13" i="26"/>
  <c r="Y18" i="26"/>
  <c r="GS43" i="26"/>
  <c r="AO51" i="26"/>
  <c r="HE44" i="26"/>
  <c r="HI46" i="26"/>
  <c r="HY16" i="26"/>
  <c r="AC15" i="26"/>
  <c r="IK30" i="26"/>
  <c r="FA11" i="26"/>
  <c r="IC26" i="26"/>
  <c r="DE24" i="26"/>
  <c r="IG38" i="26"/>
  <c r="FQ13" i="26"/>
  <c r="BA12" i="26"/>
  <c r="HU25" i="26"/>
  <c r="CG35" i="26"/>
  <c r="AK28" i="26"/>
  <c r="M28" i="26"/>
  <c r="JI4" i="26"/>
  <c r="CS13" i="26"/>
  <c r="DQ31" i="26"/>
  <c r="CW27" i="26"/>
  <c r="DU55" i="26"/>
  <c r="EO35" i="26"/>
  <c r="Q49" i="26"/>
  <c r="DI42" i="26"/>
  <c r="AG59" i="26"/>
  <c r="EC53" i="26"/>
  <c r="AS20" i="26"/>
  <c r="CS8" i="26"/>
  <c r="M7" i="26"/>
  <c r="FY6" i="26"/>
  <c r="IK29" i="26"/>
  <c r="HA25" i="26"/>
  <c r="BM22" i="26"/>
  <c r="BM30" i="26"/>
  <c r="JM26" i="26"/>
  <c r="HI24" i="26"/>
  <c r="BI12" i="26"/>
  <c r="DY23" i="26"/>
  <c r="HA12" i="26"/>
  <c r="CO11" i="26"/>
  <c r="CS3" i="26"/>
  <c r="CS36" i="26"/>
  <c r="AS28" i="26"/>
  <c r="GS24" i="26"/>
  <c r="EC5" i="26"/>
  <c r="FI31" i="26"/>
  <c r="AO27" i="26"/>
  <c r="FY23" i="26"/>
  <c r="DU51" i="26"/>
  <c r="GC19" i="26"/>
  <c r="U19" i="26"/>
  <c r="BA36" i="26"/>
  <c r="IS41" i="26"/>
  <c r="AO35" i="26"/>
  <c r="EK50" i="26"/>
  <c r="IK44" i="26"/>
  <c r="FQ32" i="26"/>
  <c r="FY31" i="26"/>
  <c r="HI28" i="26"/>
  <c r="DI13" i="26"/>
  <c r="DU26" i="26"/>
  <c r="GS18" i="26"/>
  <c r="Q17" i="26"/>
  <c r="EG54" i="26"/>
  <c r="FM20" i="26"/>
  <c r="HE19" i="26"/>
  <c r="JE12" i="26"/>
  <c r="JM36" i="26"/>
  <c r="AW8" i="26"/>
  <c r="BY24" i="26"/>
  <c r="DE17" i="26"/>
  <c r="GK27" i="26"/>
  <c r="HI21" i="26"/>
  <c r="EO19" i="26"/>
  <c r="DY15" i="26"/>
  <c r="EO27" i="26"/>
  <c r="IO19" i="26"/>
  <c r="BM18" i="26"/>
  <c r="FY15" i="26"/>
  <c r="HQ9" i="26"/>
  <c r="IG11" i="26"/>
  <c r="CS5" i="26"/>
  <c r="AG5" i="26"/>
  <c r="ES3" i="26"/>
  <c r="BQ17" i="26"/>
  <c r="EG36" i="26"/>
  <c r="CO27" i="26"/>
  <c r="AS25" i="26"/>
  <c r="FM13" i="26"/>
  <c r="DQ13" i="26"/>
  <c r="EO9" i="26"/>
  <c r="BQ4" i="26"/>
  <c r="I7" i="26"/>
  <c r="BU13" i="26"/>
  <c r="AC18" i="26"/>
  <c r="AC26" i="26"/>
  <c r="JI17" i="26"/>
  <c r="CS16" i="26"/>
  <c r="DI9" i="26"/>
  <c r="GS7" i="26"/>
  <c r="FE7" i="26"/>
  <c r="EG3" i="26"/>
  <c r="CW10" i="26"/>
  <c r="U12" i="26"/>
  <c r="GG20" i="26"/>
  <c r="CK20" i="26"/>
  <c r="EC19" i="26"/>
  <c r="DA12" i="26"/>
  <c r="FE6" i="26"/>
  <c r="EK12" i="26"/>
  <c r="BE9" i="26"/>
  <c r="Q5" i="26"/>
  <c r="BA4" i="26"/>
  <c r="BI5" i="26"/>
  <c r="JR8" i="26"/>
  <c r="M2" i="26"/>
  <c r="AO25" i="26"/>
  <c r="I16" i="26"/>
  <c r="DY14" i="26"/>
  <c r="U6" i="26"/>
  <c r="CS4" i="26"/>
  <c r="AC5" i="26"/>
  <c r="JA10" i="26"/>
  <c r="DE5" i="26"/>
  <c r="GW5" i="26"/>
  <c r="HM28" i="26"/>
  <c r="BU11" i="26"/>
  <c r="GG28" i="26"/>
  <c r="CO25" i="26"/>
  <c r="Q6" i="26"/>
  <c r="GC3" i="26"/>
  <c r="FU6" i="26"/>
  <c r="GO14" i="26"/>
  <c r="FI5" i="26"/>
  <c r="EK31" i="26"/>
  <c r="AC43" i="26"/>
  <c r="EC30" i="26"/>
  <c r="JE27" i="26"/>
  <c r="FY12" i="26"/>
  <c r="IO9" i="26"/>
  <c r="EW3" i="26"/>
  <c r="BI8" i="26"/>
  <c r="HU14" i="26"/>
  <c r="GO6" i="26"/>
  <c r="AO50" i="26"/>
  <c r="GK23" i="26"/>
  <c r="BI13" i="26"/>
  <c r="HM11" i="26"/>
  <c r="HQ3" i="26"/>
  <c r="EO6" i="26"/>
  <c r="BY5" i="26"/>
  <c r="HM5" i="26"/>
  <c r="HQ6" i="26"/>
  <c r="U4" i="26"/>
  <c r="Y2" i="26"/>
  <c r="FQ10" i="26"/>
  <c r="FU4" i="26"/>
  <c r="BY20" i="26"/>
  <c r="IC6" i="26"/>
  <c r="FE11" i="26"/>
  <c r="JA4" i="26"/>
  <c r="ES25" i="26"/>
  <c r="HY3" i="26"/>
  <c r="E4" i="26"/>
  <c r="DA22" i="26"/>
  <c r="BI4" i="26"/>
  <c r="BE7" i="26"/>
  <c r="HI18" i="26"/>
  <c r="DM31" i="26"/>
  <c r="AO3" i="26"/>
  <c r="I13" i="26"/>
  <c r="I2" i="26"/>
  <c r="GC18" i="26"/>
  <c r="JI3" i="26"/>
  <c r="BE3" i="26"/>
  <c r="AO14" i="26"/>
  <c r="BI6" i="26"/>
  <c r="JR4" i="26"/>
  <c r="AS12" i="26"/>
  <c r="DQ106" i="26"/>
  <c r="GC68" i="26"/>
  <c r="EW37" i="26"/>
  <c r="HE53" i="26"/>
  <c r="IO37" i="26"/>
  <c r="DU38" i="26"/>
  <c r="JA31" i="26"/>
  <c r="GS71" i="26"/>
  <c r="HQ40" i="26"/>
  <c r="GG37" i="26"/>
  <c r="AC38" i="26"/>
  <c r="DY47" i="26"/>
  <c r="FY57" i="26"/>
  <c r="FA56" i="26"/>
  <c r="EC41" i="26"/>
  <c r="AG39" i="26"/>
  <c r="CS64" i="26"/>
  <c r="BE47" i="26"/>
  <c r="BA35" i="26"/>
  <c r="AO20" i="26"/>
  <c r="HY20" i="26"/>
  <c r="GS6" i="26"/>
  <c r="DY27" i="26"/>
  <c r="JA11" i="26"/>
  <c r="FY11" i="26"/>
  <c r="I27" i="26"/>
  <c r="AW23" i="26"/>
  <c r="CK31" i="26"/>
  <c r="DU33" i="26"/>
  <c r="JE20" i="26"/>
  <c r="BI27" i="26"/>
  <c r="IK17" i="26"/>
  <c r="HI25" i="26"/>
  <c r="JE51" i="26"/>
  <c r="HA14" i="26"/>
  <c r="DM11" i="26"/>
  <c r="Q27" i="26"/>
  <c r="Y52" i="26"/>
  <c r="HY29" i="26"/>
  <c r="BA13" i="26"/>
  <c r="DA6" i="26"/>
  <c r="EW16" i="26"/>
  <c r="BU8" i="26"/>
  <c r="BA31" i="26"/>
  <c r="Q13" i="26"/>
  <c r="DA16" i="26"/>
  <c r="DY6" i="26"/>
  <c r="CK15" i="26"/>
  <c r="GS5" i="26"/>
  <c r="BE33" i="26"/>
  <c r="JM42" i="26"/>
  <c r="EW39" i="26"/>
  <c r="DA37" i="26"/>
  <c r="EO34" i="26"/>
  <c r="BY9" i="26"/>
  <c r="CO8" i="26"/>
  <c r="DU23" i="26"/>
  <c r="Y31" i="26"/>
  <c r="DQ22" i="26"/>
  <c r="GW25" i="26"/>
  <c r="GG33" i="26"/>
  <c r="AO6" i="26"/>
  <c r="HA3" i="26"/>
  <c r="GW23" i="26"/>
  <c r="GG25" i="26"/>
  <c r="CG24" i="26"/>
  <c r="JE21" i="26"/>
  <c r="JE4" i="26"/>
  <c r="EK27" i="26"/>
  <c r="CK23" i="26"/>
  <c r="AG20" i="26"/>
  <c r="Q44" i="26"/>
  <c r="DY51" i="26"/>
  <c r="FA38" i="26"/>
  <c r="DQ38" i="26"/>
  <c r="IK51" i="26"/>
  <c r="IS45" i="26"/>
  <c r="AK12" i="26"/>
  <c r="EO29" i="26"/>
  <c r="AW26" i="26"/>
  <c r="GW59" i="26"/>
  <c r="EG22" i="26"/>
  <c r="HE20" i="26"/>
  <c r="JR14" i="26"/>
  <c r="DE26" i="26"/>
  <c r="FM18" i="26"/>
  <c r="JA16" i="26"/>
  <c r="FA10" i="26"/>
  <c r="GW16" i="26"/>
  <c r="HY31" i="26"/>
  <c r="FE30" i="26"/>
  <c r="HY46" i="26"/>
  <c r="E25" i="26"/>
  <c r="E22" i="26"/>
  <c r="DY17" i="26"/>
  <c r="EW36" i="26"/>
  <c r="IS23" i="26"/>
  <c r="EC21" i="26"/>
  <c r="DI16" i="26"/>
  <c r="Y42" i="26"/>
  <c r="DI12" i="26"/>
  <c r="IC28" i="26"/>
  <c r="JM38" i="26"/>
  <c r="HQ78" i="26"/>
  <c r="HY56" i="26"/>
  <c r="HM42" i="26"/>
  <c r="HM35" i="26"/>
  <c r="DM28" i="26"/>
  <c r="BY23" i="26"/>
  <c r="BM21" i="26"/>
  <c r="I5" i="26"/>
  <c r="FQ22" i="26"/>
  <c r="U11" i="26"/>
  <c r="GO9" i="26"/>
  <c r="HM43" i="26"/>
  <c r="HM13" i="26"/>
  <c r="DY30" i="26"/>
  <c r="AO31" i="26"/>
  <c r="CO31" i="26"/>
  <c r="IC27" i="26"/>
  <c r="FQ25" i="26"/>
  <c r="EC15" i="26"/>
  <c r="IG23" i="26"/>
  <c r="EK13" i="26"/>
  <c r="Y12" i="26"/>
  <c r="FM40" i="26"/>
  <c r="BM23" i="26"/>
  <c r="BM12" i="26"/>
  <c r="IG10" i="26"/>
  <c r="CW2" i="26"/>
  <c r="DU3" i="26"/>
  <c r="JM3" i="26"/>
  <c r="IG4" i="26"/>
  <c r="IW4" i="26"/>
  <c r="Y13" i="26"/>
  <c r="IS7" i="26"/>
  <c r="FA26" i="26"/>
  <c r="JI18" i="26"/>
  <c r="CC17" i="26"/>
  <c r="IW11" i="26"/>
  <c r="FY3" i="26"/>
  <c r="DQ9" i="26"/>
  <c r="DM4" i="26"/>
  <c r="BU3" i="26"/>
  <c r="BY2" i="26"/>
  <c r="ES28" i="26"/>
  <c r="BI22" i="26"/>
  <c r="CK10" i="26"/>
  <c r="E9" i="26"/>
  <c r="EC10" i="26"/>
  <c r="IK10" i="26"/>
  <c r="HY4" i="26"/>
  <c r="DQ2" i="26"/>
  <c r="FE4" i="26"/>
  <c r="BA32" i="26"/>
  <c r="AK6" i="26"/>
  <c r="AS13" i="26"/>
  <c r="GK29" i="26"/>
  <c r="CG30" i="26"/>
  <c r="GO4" i="26"/>
  <c r="BM5" i="26"/>
  <c r="DU5" i="26"/>
  <c r="DY8" i="26"/>
  <c r="BQ6" i="26"/>
  <c r="DU25" i="26"/>
  <c r="Q18" i="26"/>
  <c r="AC6" i="26"/>
  <c r="DQ29" i="26"/>
  <c r="CC6" i="26"/>
  <c r="AC2" i="26"/>
  <c r="GS34" i="26"/>
  <c r="JA5" i="26"/>
  <c r="FI3" i="26"/>
  <c r="DU14" i="26"/>
  <c r="DM3" i="26"/>
  <c r="DM53" i="26"/>
  <c r="JE5" i="26"/>
  <c r="BU31" i="26"/>
  <c r="M3" i="26"/>
  <c r="AC65" i="26"/>
  <c r="HU82" i="26"/>
  <c r="FQ52" i="26"/>
  <c r="DE52" i="26"/>
  <c r="FU37" i="26"/>
  <c r="HM57" i="26"/>
  <c r="AK43" i="26"/>
  <c r="HM45" i="26"/>
  <c r="GG40" i="26"/>
  <c r="AK53" i="26"/>
  <c r="BQ75" i="26"/>
  <c r="HI40" i="26"/>
  <c r="DI62" i="26"/>
  <c r="AS57" i="26"/>
  <c r="HU74" i="26"/>
  <c r="DM62" i="26"/>
  <c r="Y55" i="26"/>
  <c r="IS47" i="26"/>
  <c r="BI30" i="26"/>
  <c r="CG19" i="26"/>
  <c r="FE18" i="26"/>
  <c r="FI32" i="26"/>
  <c r="CK21" i="26"/>
  <c r="CO28" i="26"/>
  <c r="CC10" i="26"/>
  <c r="ES23" i="26"/>
  <c r="AG12" i="26"/>
  <c r="EW28" i="26"/>
  <c r="FM28" i="26"/>
  <c r="CS15" i="26"/>
  <c r="M25" i="26"/>
  <c r="BA9" i="26"/>
  <c r="HE25" i="26"/>
  <c r="Y29" i="26"/>
  <c r="FQ11" i="26"/>
  <c r="DI36" i="26"/>
  <c r="IC49" i="26"/>
  <c r="IC53" i="26"/>
  <c r="M26" i="26"/>
  <c r="BA10" i="26"/>
  <c r="EC26" i="26"/>
  <c r="BI9" i="26"/>
  <c r="DU18" i="26"/>
  <c r="IO22" i="26"/>
  <c r="GG4" i="26"/>
  <c r="HQ8" i="26"/>
  <c r="DY7" i="26"/>
  <c r="HE7" i="26"/>
  <c r="IK5" i="26"/>
  <c r="BI24" i="26"/>
  <c r="HY44" i="26"/>
  <c r="JA37" i="26"/>
  <c r="IK59" i="26"/>
  <c r="DA29" i="26"/>
  <c r="JA30" i="26"/>
  <c r="CK7" i="26"/>
  <c r="BE21" i="26"/>
  <c r="BA23" i="26"/>
  <c r="FM15" i="26"/>
  <c r="IG17" i="26"/>
  <c r="HA27" i="26"/>
  <c r="BQ26" i="26"/>
  <c r="BY4" i="26"/>
  <c r="DQ15" i="26"/>
  <c r="DI18" i="26"/>
  <c r="EK18" i="26"/>
  <c r="CC20" i="26"/>
  <c r="CW53" i="26"/>
  <c r="DA20" i="26"/>
  <c r="ES19" i="26"/>
  <c r="EG12" i="26"/>
  <c r="EK35" i="26"/>
  <c r="IK34" i="26"/>
  <c r="FY61" i="26"/>
  <c r="GO59" i="26"/>
  <c r="BQ44" i="26"/>
  <c r="E62" i="26"/>
  <c r="CK26" i="26"/>
  <c r="GO22" i="26"/>
  <c r="IG18" i="26"/>
  <c r="GO45" i="26"/>
  <c r="GS15" i="26"/>
  <c r="E17" i="26"/>
  <c r="DU7" i="26"/>
  <c r="FA22" i="26"/>
  <c r="JE10" i="26"/>
  <c r="FI9" i="26"/>
  <c r="FA12" i="26"/>
  <c r="FQ30" i="26"/>
  <c r="DM26" i="26"/>
  <c r="JA22" i="26"/>
  <c r="BA49" i="26"/>
  <c r="AO18" i="26"/>
  <c r="BQ18" i="26"/>
  <c r="IK9" i="26"/>
  <c r="FQ47" i="26"/>
  <c r="AO17" i="26"/>
  <c r="GO17" i="26"/>
  <c r="HY8" i="26"/>
  <c r="HE33" i="26"/>
  <c r="JE32" i="26"/>
  <c r="JR29" i="26"/>
  <c r="FQ54" i="26"/>
  <c r="FU64" i="26"/>
  <c r="FM48" i="26"/>
  <c r="DI35" i="26"/>
  <c r="HM59" i="26"/>
  <c r="FI24" i="26"/>
  <c r="JI14" i="26"/>
  <c r="EC13" i="26"/>
  <c r="EW5" i="26"/>
  <c r="M15" i="26"/>
  <c r="IO34" i="26"/>
  <c r="JM28" i="26"/>
  <c r="BI35" i="26"/>
  <c r="DQ6" i="26"/>
  <c r="JM31" i="26"/>
  <c r="GW15" i="26"/>
  <c r="HM26" i="26"/>
  <c r="DQ19" i="26"/>
  <c r="HA17" i="26"/>
  <c r="HI13" i="26"/>
  <c r="GG17" i="26"/>
  <c r="BM36" i="26"/>
  <c r="IK31" i="26"/>
  <c r="EC11" i="26"/>
  <c r="BY16" i="26"/>
  <c r="BQ31" i="26"/>
  <c r="AK30" i="26"/>
  <c r="CS2" i="26"/>
  <c r="JM11" i="26"/>
  <c r="HI4" i="26"/>
  <c r="AS5" i="26"/>
  <c r="BU4" i="26"/>
  <c r="DA2" i="26"/>
  <c r="IC32" i="26"/>
  <c r="GW22" i="26"/>
  <c r="CG11" i="26"/>
  <c r="JA9" i="26"/>
  <c r="JE13" i="26"/>
  <c r="E16" i="26"/>
  <c r="EK4" i="26"/>
  <c r="JA3" i="26"/>
  <c r="AK3" i="26"/>
  <c r="DA13" i="26"/>
  <c r="EK23" i="26"/>
  <c r="BY14" i="26"/>
  <c r="I33" i="26"/>
  <c r="BU28" i="26"/>
  <c r="CS11" i="26"/>
  <c r="Q7" i="26"/>
  <c r="GO15" i="26"/>
  <c r="CG3" i="26"/>
  <c r="BE13" i="26"/>
  <c r="FU28" i="26"/>
  <c r="CO51" i="26"/>
  <c r="ES35" i="26"/>
  <c r="AS31" i="26"/>
  <c r="BI15" i="26"/>
  <c r="IK4" i="26"/>
  <c r="HE6" i="26"/>
  <c r="DE3" i="26"/>
  <c r="HA4" i="26"/>
  <c r="Q2" i="26"/>
  <c r="IS6" i="26"/>
  <c r="JE7" i="26"/>
  <c r="FY7" i="26"/>
  <c r="BQ12" i="26"/>
  <c r="FU29" i="26"/>
  <c r="CC26" i="26"/>
  <c r="DA7" i="26"/>
  <c r="FI4" i="26"/>
  <c r="DU8" i="26"/>
  <c r="AS4" i="26"/>
  <c r="DY10" i="26"/>
  <c r="BA3" i="26"/>
  <c r="GC12" i="26"/>
  <c r="EK10" i="26"/>
  <c r="DA4" i="26"/>
  <c r="I74" i="26"/>
  <c r="U82" i="26"/>
  <c r="HY47" i="26"/>
  <c r="AK83" i="26"/>
  <c r="AC49" i="26"/>
  <c r="I43" i="26"/>
  <c r="CK36" i="26"/>
  <c r="I40" i="26"/>
  <c r="BE35" i="26"/>
  <c r="IO39" i="26"/>
  <c r="GG109" i="26"/>
  <c r="BI34" i="26"/>
  <c r="BI37" i="26"/>
  <c r="Q43" i="26"/>
  <c r="EK84" i="26"/>
  <c r="CK59" i="26"/>
  <c r="DQ56" i="26"/>
  <c r="FY34" i="26"/>
  <c r="HU27" i="26"/>
  <c r="I12" i="26"/>
  <c r="U2" i="26"/>
  <c r="CS52" i="26"/>
  <c r="Q19" i="26"/>
  <c r="AC21" i="26"/>
  <c r="CW15" i="26"/>
  <c r="FE48" i="26"/>
  <c r="HA10" i="26"/>
  <c r="AW13" i="26"/>
  <c r="GW12" i="26"/>
  <c r="AK51" i="26"/>
  <c r="AO13" i="26"/>
  <c r="BQ33" i="26"/>
  <c r="CK17" i="26"/>
  <c r="BU25" i="26"/>
  <c r="AW7" i="26"/>
  <c r="IO23" i="26"/>
  <c r="HE51" i="26"/>
  <c r="GS45" i="26"/>
  <c r="HI20" i="26"/>
  <c r="AW9" i="26"/>
  <c r="DQ12" i="26"/>
  <c r="JR31" i="26"/>
  <c r="JE47" i="26"/>
  <c r="U22" i="26"/>
  <c r="BU42" i="26"/>
  <c r="AG29" i="26"/>
  <c r="GS40" i="26"/>
  <c r="JM27" i="26"/>
  <c r="JM29" i="26"/>
  <c r="CK24" i="26"/>
  <c r="DU36" i="26"/>
  <c r="JE61" i="26"/>
  <c r="DM52" i="26"/>
  <c r="EW25" i="26"/>
  <c r="E31" i="26"/>
  <c r="DE8" i="26"/>
  <c r="JM12" i="26"/>
  <c r="JA15" i="26"/>
  <c r="CC8" i="26"/>
  <c r="IG14" i="26"/>
  <c r="JA23" i="26"/>
  <c r="ES27" i="26"/>
  <c r="IC55" i="26"/>
  <c r="IK7" i="26"/>
  <c r="EG5" i="26"/>
  <c r="HU35" i="26"/>
  <c r="IO12" i="26"/>
  <c r="BI43" i="26"/>
  <c r="BY13" i="26"/>
  <c r="IG29" i="26"/>
  <c r="EK30" i="26"/>
  <c r="IO29" i="26"/>
  <c r="AK45" i="26"/>
  <c r="ES54" i="26"/>
  <c r="FY51" i="26"/>
  <c r="GK35" i="26"/>
  <c r="BI51" i="26"/>
  <c r="EG19" i="26"/>
  <c r="JE18" i="26"/>
  <c r="BY11" i="26"/>
  <c r="BA37" i="26"/>
  <c r="DI8" i="26"/>
  <c r="EK24" i="26"/>
  <c r="FQ17" i="26"/>
  <c r="IS14" i="26"/>
  <c r="DQ34" i="26"/>
  <c r="HY28" i="26"/>
  <c r="CW61" i="26"/>
  <c r="BI23" i="26"/>
  <c r="AK21" i="26"/>
  <c r="GK15" i="26"/>
  <c r="GG39" i="26"/>
  <c r="HI10" i="26"/>
  <c r="Y27" i="26"/>
  <c r="JM19" i="26"/>
  <c r="FU38" i="26"/>
  <c r="HM9" i="26"/>
  <c r="JA25" i="26"/>
  <c r="JM18" i="26"/>
  <c r="I29" i="26"/>
  <c r="DY24" i="26"/>
  <c r="DI22" i="26"/>
  <c r="Y61" i="26"/>
  <c r="JA47" i="26"/>
  <c r="IK41" i="26"/>
  <c r="I58" i="26"/>
  <c r="EO52" i="26"/>
  <c r="AS19" i="26"/>
  <c r="DM7" i="26"/>
  <c r="CO33" i="26"/>
  <c r="ES5" i="26"/>
  <c r="JA28" i="26"/>
  <c r="HM24" i="26"/>
  <c r="CC21" i="26"/>
  <c r="GS29" i="26"/>
  <c r="I26" i="26"/>
  <c r="HU23" i="26"/>
  <c r="GS9" i="26"/>
  <c r="JR22" i="26"/>
  <c r="HE11" i="26"/>
  <c r="DI10" i="26"/>
  <c r="HU15" i="26"/>
  <c r="GS31" i="26"/>
  <c r="BU27" i="26"/>
  <c r="HE23" i="26"/>
  <c r="HY27" i="26"/>
  <c r="AS30" i="26"/>
  <c r="E26" i="26"/>
  <c r="DY22" i="26"/>
  <c r="BY3" i="26"/>
  <c r="HA9" i="26"/>
  <c r="DQ3" i="26"/>
  <c r="CC2" i="26"/>
  <c r="CG14" i="26"/>
  <c r="IS3" i="26"/>
  <c r="IS31" i="26"/>
  <c r="BY15" i="26"/>
  <c r="IK35" i="26"/>
  <c r="BI29" i="26"/>
  <c r="U15" i="26"/>
  <c r="IS8" i="26"/>
  <c r="EK3" i="26"/>
  <c r="BM4" i="26"/>
  <c r="AW2" i="26"/>
  <c r="BY10" i="26"/>
  <c r="DY21" i="26"/>
  <c r="CC28" i="26"/>
  <c r="AC24" i="26"/>
  <c r="GK20" i="26"/>
  <c r="DU12" i="26"/>
  <c r="CW6" i="26"/>
  <c r="BM11" i="26"/>
  <c r="GK9" i="26"/>
  <c r="HA7" i="26"/>
  <c r="CS26" i="26"/>
  <c r="FY33" i="26"/>
  <c r="CW25" i="26"/>
  <c r="BQ23" i="26"/>
  <c r="FA8" i="26"/>
  <c r="FQ5" i="26"/>
  <c r="BM6" i="26"/>
  <c r="EC14" i="26"/>
  <c r="M5" i="26"/>
  <c r="DA9" i="26"/>
  <c r="GS13" i="26"/>
  <c r="BU2" i="26"/>
  <c r="CK34" i="26"/>
  <c r="DQ26" i="26"/>
  <c r="HE22" i="26"/>
  <c r="JR18" i="26"/>
  <c r="AC8" i="26"/>
  <c r="HE4" i="26"/>
  <c r="DQ7" i="26"/>
  <c r="GO5" i="26"/>
  <c r="EO7" i="26"/>
  <c r="CS23" i="26"/>
  <c r="GO10" i="26"/>
  <c r="CW11" i="26"/>
  <c r="GS27" i="26"/>
  <c r="FA20" i="26"/>
  <c r="CW16" i="26"/>
  <c r="AG6" i="26"/>
  <c r="DY2" i="26"/>
  <c r="DA3" i="26"/>
  <c r="IG5" i="26"/>
  <c r="FY25" i="26"/>
  <c r="CO18" i="26"/>
  <c r="FM6" i="26"/>
  <c r="EO32" i="26"/>
  <c r="GS4" i="26"/>
  <c r="IC3" i="26"/>
  <c r="HY7" i="26"/>
  <c r="BU7" i="26"/>
  <c r="JR10" i="26"/>
  <c r="EO4" i="26"/>
  <c r="AW18" i="26"/>
  <c r="GG23" i="26"/>
  <c r="CW21" i="26"/>
  <c r="AW16" i="26"/>
  <c r="FA3" i="26"/>
  <c r="HQ7" i="26"/>
  <c r="ES4" i="26"/>
  <c r="HE14" i="26"/>
  <c r="EW13" i="26"/>
  <c r="EC6" i="26"/>
  <c r="IO13" i="26"/>
  <c r="DE9" i="26"/>
  <c r="AC3" i="26"/>
  <c r="BQ16" i="26"/>
  <c r="GC5" i="26"/>
  <c r="CC12" i="26"/>
  <c r="HI3" i="26"/>
  <c r="EC3" i="26"/>
  <c r="GK30" i="26"/>
  <c r="AO5" i="26"/>
  <c r="Q9" i="26"/>
  <c r="M10" i="26"/>
  <c r="HU21" i="26"/>
  <c r="U16" i="26"/>
  <c r="AS3" i="26"/>
  <c r="HE5" i="26"/>
  <c r="GW18" i="26"/>
  <c r="GW3" i="26"/>
  <c r="Y6" i="26"/>
  <c r="JE3" i="26"/>
  <c r="AG3" i="26"/>
  <c r="FI13" i="26"/>
  <c r="AW4" i="26"/>
  <c r="FE13" i="26"/>
  <c r="BM2" i="26"/>
  <c r="JM4" i="26"/>
  <c r="GC41" i="26"/>
  <c r="DM6" i="26"/>
  <c r="EK6" i="26"/>
  <c r="Y96" i="11"/>
  <c r="CS67" i="26"/>
  <c r="AS91" i="26"/>
  <c r="DM86" i="26"/>
  <c r="BE83" i="26"/>
  <c r="AO42" i="26"/>
  <c r="CW46" i="26"/>
  <c r="IS50" i="26"/>
  <c r="EO70" i="26"/>
  <c r="FE46" i="26"/>
  <c r="U51" i="26"/>
  <c r="CG98" i="26"/>
  <c r="CG39" i="26"/>
  <c r="BI50" i="26"/>
  <c r="Y36" i="26"/>
  <c r="HM83" i="26"/>
  <c r="BE60" i="26"/>
  <c r="DE40" i="26"/>
  <c r="BU35" i="26"/>
  <c r="ES12" i="26"/>
  <c r="E36" i="26"/>
  <c r="GG26" i="26"/>
  <c r="DA60" i="26"/>
  <c r="AW3" i="26"/>
  <c r="GC29" i="26"/>
  <c r="CO22" i="26"/>
  <c r="JM43" i="26"/>
  <c r="BQ2" i="26"/>
  <c r="DA25" i="26"/>
  <c r="EO13" i="26"/>
  <c r="FM87" i="26"/>
  <c r="ES24" i="26"/>
  <c r="DI32" i="26"/>
  <c r="FI23" i="26"/>
  <c r="HY19" i="26"/>
  <c r="CO6" i="26"/>
  <c r="Q10" i="26"/>
  <c r="BY47" i="26"/>
  <c r="CG38" i="26"/>
  <c r="BU26" i="26"/>
  <c r="AC39" i="26"/>
  <c r="CC32" i="26"/>
  <c r="ES26" i="26"/>
  <c r="CG49" i="26"/>
  <c r="CG18" i="26"/>
  <c r="AG34" i="26"/>
  <c r="DE30" i="26"/>
  <c r="JR32" i="26"/>
  <c r="AS29" i="26"/>
  <c r="AS26" i="26"/>
  <c r="DY16" i="26"/>
  <c r="JM51" i="26"/>
  <c r="IK50" i="26"/>
  <c r="AS47" i="26"/>
  <c r="AS21" i="26"/>
  <c r="AK23" i="26"/>
  <c r="DU32" i="26"/>
  <c r="GW33" i="26"/>
  <c r="FQ59" i="26"/>
  <c r="JR27" i="26"/>
  <c r="CO7" i="26"/>
  <c r="HM17" i="26"/>
  <c r="FU19" i="26"/>
  <c r="FY28" i="26"/>
  <c r="Q29" i="26"/>
  <c r="HI5" i="26"/>
  <c r="IG24" i="26"/>
  <c r="HA32" i="26"/>
  <c r="HA34" i="26"/>
  <c r="Q36" i="26"/>
  <c r="CW31" i="26"/>
  <c r="CO15" i="26"/>
  <c r="FU68" i="26"/>
  <c r="IC59" i="26"/>
  <c r="FE45" i="26"/>
  <c r="FI43" i="26"/>
  <c r="AC55" i="26"/>
  <c r="FM41" i="26"/>
  <c r="AW12" i="26"/>
  <c r="FQ28" i="26"/>
  <c r="CO21" i="26"/>
  <c r="GC31" i="26"/>
  <c r="AG28" i="26"/>
  <c r="IC25" i="26"/>
  <c r="DM16" i="26"/>
  <c r="HQ28" i="26"/>
  <c r="GG24" i="26"/>
  <c r="AW21" i="26"/>
  <c r="GS46" i="26"/>
  <c r="DQ16" i="26"/>
  <c r="CW17" i="26"/>
  <c r="AO8" i="26"/>
  <c r="AS32" i="26"/>
  <c r="JE30" i="26"/>
  <c r="CK28" i="26"/>
  <c r="JA12" i="26"/>
  <c r="AS33" i="26"/>
  <c r="FI29" i="26"/>
  <c r="CG27" i="26"/>
  <c r="JE11" i="26"/>
  <c r="BE25" i="26"/>
  <c r="AO16" i="26"/>
  <c r="FU14" i="26"/>
  <c r="FU47" i="26"/>
  <c r="EO37" i="26"/>
  <c r="IS37" i="26"/>
  <c r="DI51" i="26"/>
  <c r="JM44" i="26"/>
  <c r="AO11" i="26"/>
  <c r="FA28" i="26"/>
  <c r="BI25" i="26"/>
  <c r="DM57" i="26"/>
  <c r="FM21" i="26"/>
  <c r="CG20" i="26"/>
  <c r="JR13" i="26"/>
  <c r="IO25" i="26"/>
  <c r="EW17" i="26"/>
  <c r="JR15" i="26"/>
  <c r="GO8" i="26"/>
  <c r="HM15" i="26"/>
  <c r="ES30" i="26"/>
  <c r="GG29" i="26"/>
  <c r="FI37" i="26"/>
  <c r="Q24" i="26"/>
  <c r="ES21" i="26"/>
  <c r="EO16" i="26"/>
  <c r="EK11" i="26"/>
  <c r="GS22" i="26"/>
  <c r="IK20" i="26"/>
  <c r="BM15" i="26"/>
  <c r="DU2" i="26"/>
  <c r="CC4" i="26"/>
  <c r="FM3" i="26"/>
  <c r="U10" i="26"/>
  <c r="CW14" i="26"/>
  <c r="M8" i="26"/>
  <c r="M29" i="26"/>
  <c r="BA29" i="26"/>
  <c r="Q25" i="26"/>
  <c r="EO21" i="26"/>
  <c r="BA16" i="26"/>
  <c r="IO7" i="26"/>
  <c r="JE14" i="26"/>
  <c r="GC13" i="26"/>
  <c r="HY9" i="26"/>
  <c r="AC19" i="26"/>
  <c r="FA21" i="26"/>
  <c r="IO20" i="26"/>
  <c r="JE19" i="26"/>
  <c r="CG13" i="26"/>
  <c r="HE8" i="26"/>
  <c r="EK5" i="26"/>
  <c r="DI11" i="26"/>
  <c r="CG6" i="26"/>
  <c r="IW5" i="26"/>
  <c r="Y11" i="26"/>
  <c r="FM25" i="26"/>
  <c r="JI16" i="26"/>
  <c r="DI15" i="26"/>
  <c r="EW7" i="26"/>
  <c r="HE15" i="26"/>
  <c r="AS6" i="26"/>
  <c r="FY14" i="26"/>
  <c r="HA6" i="26"/>
  <c r="CW8" i="26"/>
  <c r="BY12" i="26"/>
  <c r="FU3" i="26"/>
  <c r="BI16" i="26"/>
  <c r="FM19" i="26"/>
  <c r="E19" i="26"/>
  <c r="DE11" i="26"/>
  <c r="BQ5" i="26"/>
  <c r="AO2" i="26"/>
  <c r="CS7" i="26"/>
  <c r="AK4" i="26"/>
  <c r="FQ6" i="26"/>
  <c r="EO12" i="26"/>
  <c r="HQ44" i="26"/>
  <c r="HI31" i="26"/>
  <c r="IO28" i="26"/>
  <c r="DY13" i="26"/>
  <c r="HM12" i="26"/>
  <c r="EC4" i="26"/>
  <c r="ES10" i="26"/>
  <c r="CK2" i="26"/>
  <c r="BA2" i="26"/>
  <c r="CW22" i="26"/>
  <c r="HY34" i="26"/>
  <c r="HI27" i="26"/>
  <c r="DA24" i="26"/>
  <c r="AK5" i="26"/>
  <c r="IK15" i="26"/>
  <c r="CC5" i="26"/>
  <c r="E2" i="26"/>
  <c r="CK4" i="26"/>
  <c r="EW4" i="26"/>
  <c r="FY10" i="26"/>
  <c r="IO16" i="26"/>
  <c r="FI17" i="26"/>
  <c r="EW8" i="26"/>
  <c r="IS12" i="26"/>
  <c r="DQ5" i="26"/>
  <c r="Q4" i="26"/>
  <c r="GG10" i="26"/>
  <c r="GO3" i="26"/>
  <c r="FE9" i="26"/>
  <c r="CS9" i="26"/>
  <c r="BY21" i="26"/>
  <c r="ES8" i="26"/>
  <c r="BY8" i="26"/>
  <c r="AW27" i="26"/>
  <c r="GW28" i="26"/>
  <c r="CG8" i="26"/>
  <c r="CG4" i="26"/>
  <c r="AC11" i="26"/>
  <c r="CS21" i="26"/>
  <c r="FY4" i="26"/>
  <c r="BQ3" i="26"/>
  <c r="FU24" i="26"/>
  <c r="AG17" i="26"/>
  <c r="DY5" i="26"/>
  <c r="CC30" i="26"/>
  <c r="FA9" i="26"/>
  <c r="JM9" i="26"/>
  <c r="FI10" i="26"/>
  <c r="DU10" i="26"/>
  <c r="DI5" i="26"/>
  <c r="EK8" i="26"/>
  <c r="Y15" i="26"/>
  <c r="ES6" i="26"/>
  <c r="AO4" i="26"/>
  <c r="HI17" i="26"/>
  <c r="IS4" i="26"/>
  <c r="BA26" i="26"/>
  <c r="U27" i="26"/>
  <c r="DM15" i="26"/>
  <c r="JA8" i="26"/>
  <c r="FI18" i="26"/>
  <c r="CW4" i="26"/>
  <c r="DI2" i="26"/>
  <c r="BA65" i="26"/>
  <c r="EW96" i="26"/>
  <c r="BQ42" i="26"/>
  <c r="BE43" i="26"/>
  <c r="AG103" i="26"/>
  <c r="DI47" i="26"/>
  <c r="BA44" i="26"/>
  <c r="BM72" i="26"/>
  <c r="DQ73" i="26"/>
  <c r="BE36" i="26"/>
  <c r="DU74" i="26"/>
  <c r="HE52" i="26"/>
  <c r="FE84" i="26"/>
  <c r="HU42" i="26"/>
  <c r="BY74" i="26"/>
  <c r="Y45" i="26"/>
  <c r="AO73" i="26"/>
  <c r="E40" i="26"/>
  <c r="JM25" i="26"/>
  <c r="BQ7" i="26"/>
  <c r="BE19" i="26"/>
  <c r="HQ74" i="26"/>
  <c r="M21" i="26"/>
  <c r="IK25" i="26"/>
  <c r="FM10" i="26"/>
  <c r="CO56" i="26"/>
  <c r="E12" i="26"/>
  <c r="EG16" i="26"/>
  <c r="HE31" i="26"/>
  <c r="CS31" i="26"/>
  <c r="HY14" i="26"/>
  <c r="DE29" i="26"/>
  <c r="HA15" i="26"/>
  <c r="FE24" i="26"/>
  <c r="FM36" i="26"/>
  <c r="CO29" i="26"/>
  <c r="Q86" i="26"/>
  <c r="GC37" i="26"/>
  <c r="HY17" i="26"/>
  <c r="U24" i="26"/>
  <c r="DU19" i="26"/>
  <c r="DM17" i="26"/>
  <c r="BY32" i="26"/>
  <c r="DQ28" i="26"/>
  <c r="CK25" i="26"/>
  <c r="HQ14" i="26"/>
  <c r="HE24" i="26"/>
  <c r="HU13" i="26"/>
  <c r="DE14" i="26"/>
  <c r="AK9" i="26"/>
  <c r="E46" i="26"/>
  <c r="IK42" i="26"/>
  <c r="IK37" i="26"/>
  <c r="AG13" i="26"/>
  <c r="CC15" i="26"/>
  <c r="DI27" i="26"/>
  <c r="FY26" i="26"/>
  <c r="FY45" i="26"/>
  <c r="EW19" i="26"/>
  <c r="EK17" i="26"/>
  <c r="I10" i="26"/>
  <c r="BE12" i="26"/>
  <c r="HU24" i="26"/>
  <c r="EC22" i="26"/>
  <c r="JR5" i="26"/>
  <c r="GC22" i="26"/>
  <c r="FM24" i="26"/>
  <c r="EG29" i="26"/>
  <c r="EC25" i="26"/>
  <c r="CW23" i="26"/>
  <c r="HM8" i="26"/>
  <c r="HE42" i="26"/>
  <c r="U45" i="26"/>
  <c r="JE36" i="26"/>
  <c r="EG53" i="26"/>
  <c r="Y46" i="26"/>
  <c r="ES33" i="26"/>
  <c r="GO32" i="26"/>
  <c r="GW29" i="26"/>
  <c r="BI14" i="26"/>
  <c r="IS26" i="26"/>
  <c r="GS19" i="26"/>
  <c r="JR17" i="26"/>
  <c r="IK56" i="26"/>
  <c r="EG21" i="26"/>
  <c r="BQ20" i="26"/>
  <c r="IK13" i="26"/>
  <c r="HU37" i="26"/>
  <c r="AC9" i="26"/>
  <c r="BM25" i="26"/>
  <c r="BY18" i="26"/>
  <c r="BA28" i="26"/>
  <c r="HI22" i="26"/>
  <c r="DI20" i="26"/>
  <c r="FA4" i="26"/>
  <c r="FU27" i="26"/>
  <c r="GC21" i="26"/>
  <c r="DI19" i="26"/>
  <c r="EO3" i="26"/>
  <c r="DE20" i="26"/>
  <c r="FE8" i="26"/>
  <c r="BY7" i="26"/>
  <c r="DQ58" i="26"/>
  <c r="AG61" i="26"/>
  <c r="JM58" i="26"/>
  <c r="CC43" i="26"/>
  <c r="BY51" i="26"/>
  <c r="DM25" i="26"/>
  <c r="BQ22" i="26"/>
  <c r="JA17" i="26"/>
  <c r="FE44" i="26"/>
  <c r="HI14" i="26"/>
  <c r="ES16" i="26"/>
  <c r="JM34" i="26"/>
  <c r="IC21" i="26"/>
  <c r="JI9" i="26"/>
  <c r="GS8" i="26"/>
  <c r="HI9" i="26"/>
  <c r="FY29" i="26"/>
  <c r="EO25" i="26"/>
  <c r="JR21" i="26"/>
  <c r="Q48" i="26"/>
  <c r="BU17" i="26"/>
  <c r="HE17" i="26"/>
  <c r="HQ60" i="26"/>
  <c r="JA6" i="26"/>
  <c r="JI15" i="26"/>
  <c r="AK17" i="26"/>
  <c r="GG7" i="26"/>
  <c r="AO9" i="26"/>
  <c r="DM5" i="26"/>
  <c r="U3" i="26"/>
  <c r="HU8" i="26"/>
  <c r="Y4" i="26"/>
  <c r="JE8" i="26"/>
  <c r="FE10" i="26"/>
  <c r="HY21" i="26"/>
  <c r="DM20" i="26"/>
  <c r="BM14" i="26"/>
  <c r="HQ11" i="26"/>
  <c r="JI12" i="26"/>
  <c r="AK15" i="26"/>
  <c r="JM7" i="26"/>
  <c r="FI8" i="26"/>
  <c r="FY37" i="26"/>
  <c r="FU9" i="26"/>
  <c r="Y14" i="26"/>
  <c r="FA31" i="26"/>
  <c r="FM31" i="26"/>
  <c r="FU5" i="26"/>
  <c r="ES15" i="26"/>
  <c r="Q3" i="26"/>
  <c r="JM5" i="26"/>
  <c r="IC5" i="26"/>
  <c r="GO24" i="26"/>
  <c r="Y8" i="26"/>
  <c r="FQ8" i="26"/>
  <c r="CG15" i="26"/>
  <c r="GK6" i="26"/>
  <c r="DU21" i="26"/>
  <c r="EG4" i="26"/>
  <c r="DE23" i="26"/>
  <c r="CO12" i="26"/>
  <c r="AG19" i="26"/>
  <c r="AS8" i="26"/>
  <c r="Y3" i="26"/>
  <c r="GK25" i="26"/>
  <c r="AS10" i="26"/>
  <c r="AK10" i="26"/>
  <c r="BQ15" i="26"/>
  <c r="FM5" i="26"/>
  <c r="BE2" i="26"/>
  <c r="U18" i="26"/>
  <c r="E14" i="26"/>
  <c r="CW29" i="26"/>
  <c r="AG11" i="26"/>
  <c r="IK26" i="26"/>
  <c r="IK3" i="26"/>
  <c r="CO70" i="26"/>
  <c r="FQ112" i="26"/>
  <c r="JM45" i="26"/>
  <c r="IO41" i="26"/>
  <c r="BE68" i="26"/>
  <c r="EW47" i="26"/>
  <c r="Y87" i="26"/>
  <c r="BI69" i="26"/>
  <c r="CG47" i="26"/>
  <c r="HE50" i="26"/>
  <c r="AS93" i="26"/>
  <c r="EO45" i="26"/>
  <c r="JE48" i="26"/>
  <c r="HU43" i="26"/>
  <c r="I83" i="26"/>
  <c r="AK36" i="26"/>
  <c r="BQ40" i="26"/>
  <c r="AS34" i="26"/>
  <c r="GS17" i="26"/>
  <c r="FE36" i="26"/>
  <c r="EO17" i="26"/>
  <c r="HQ54" i="26"/>
  <c r="AS9" i="26"/>
  <c r="GO23" i="26"/>
  <c r="BQ9" i="26"/>
  <c r="GG45" i="26"/>
  <c r="DI29" i="26"/>
  <c r="JA14" i="26"/>
  <c r="EC27" i="26"/>
  <c r="GG46" i="26"/>
  <c r="CW13" i="26"/>
  <c r="JM20" i="26"/>
  <c r="GS12" i="26"/>
  <c r="BU16" i="26"/>
  <c r="HM22" i="26"/>
  <c r="AC17" i="26"/>
  <c r="EW67" i="26"/>
  <c r="HQ38" i="26"/>
  <c r="IK19" i="26"/>
  <c r="M18" i="26"/>
  <c r="AC47" i="26"/>
  <c r="CS25" i="26"/>
  <c r="BQ28" i="26"/>
  <c r="IG20" i="26"/>
  <c r="FQ20" i="26"/>
  <c r="EK7" i="26"/>
  <c r="FA19" i="26"/>
  <c r="HI34" i="26"/>
  <c r="DI28" i="26"/>
  <c r="DA28" i="26"/>
  <c r="AO85" i="26"/>
  <c r="IO38" i="26"/>
  <c r="IK60" i="26"/>
  <c r="U35" i="26"/>
  <c r="JI7" i="26"/>
  <c r="FE23" i="26"/>
  <c r="BQ21" i="26"/>
  <c r="U37" i="26"/>
  <c r="GO20" i="26"/>
  <c r="JE15" i="26"/>
  <c r="HU29" i="26"/>
  <c r="Q32" i="26"/>
  <c r="GG19" i="26"/>
  <c r="GK21" i="26"/>
  <c r="DU6" i="26"/>
  <c r="DA14" i="26"/>
  <c r="CS17" i="26"/>
  <c r="GC25" i="26"/>
  <c r="Y17" i="26"/>
  <c r="EO15" i="26"/>
  <c r="HI7" i="26"/>
  <c r="DY42" i="26"/>
  <c r="CS84" i="26"/>
  <c r="IC57" i="26"/>
  <c r="HQ43" i="26"/>
  <c r="HI36" i="26"/>
  <c r="IK28" i="26"/>
  <c r="BM24" i="26"/>
  <c r="AW22" i="26"/>
  <c r="GW6" i="26"/>
  <c r="AG23" i="26"/>
  <c r="JR11" i="26"/>
  <c r="FU10" i="26"/>
  <c r="DY44" i="26"/>
  <c r="GC14" i="26"/>
  <c r="EC16" i="26"/>
  <c r="EG34" i="26"/>
  <c r="DM32" i="26"/>
  <c r="IG28" i="26"/>
  <c r="FE26" i="26"/>
  <c r="CK11" i="26"/>
  <c r="CW24" i="26"/>
  <c r="DQ14" i="26"/>
  <c r="E13" i="26"/>
  <c r="Y5" i="26"/>
  <c r="HQ23" i="26"/>
  <c r="DE13" i="26"/>
  <c r="JI11" i="26"/>
  <c r="M4" i="26"/>
  <c r="CW12" i="26"/>
  <c r="HA29" i="26"/>
  <c r="DI26" i="26"/>
  <c r="Y40" i="26"/>
  <c r="EO53" i="26"/>
  <c r="GK50" i="26"/>
  <c r="HE34" i="26"/>
  <c r="IS49" i="26"/>
  <c r="EW18" i="26"/>
  <c r="EC18" i="26"/>
  <c r="CS10" i="26"/>
  <c r="BU36" i="26"/>
  <c r="EC7" i="26"/>
  <c r="EW23" i="26"/>
  <c r="HM16" i="26"/>
  <c r="IG13" i="26"/>
  <c r="ES32" i="26"/>
  <c r="IK27" i="26"/>
  <c r="CO59" i="26"/>
  <c r="BU22" i="26"/>
  <c r="FY20" i="26"/>
  <c r="GK14" i="26"/>
  <c r="GK38" i="26"/>
  <c r="IS9" i="26"/>
  <c r="AK26" i="26"/>
  <c r="JM22" i="26"/>
  <c r="DY34" i="26"/>
  <c r="FU8" i="26"/>
  <c r="GW24" i="26"/>
  <c r="IC17" i="26"/>
  <c r="AK8" i="26"/>
  <c r="DE2" i="26"/>
  <c r="FM7" i="26"/>
  <c r="GW8" i="26"/>
  <c r="I3" i="26"/>
  <c r="EG46" i="26"/>
  <c r="BU5" i="26"/>
  <c r="I15" i="26"/>
  <c r="FY16" i="26"/>
  <c r="JE35" i="26"/>
  <c r="CC7" i="26"/>
  <c r="CO3" i="26"/>
  <c r="M12" i="26"/>
  <c r="JI6" i="26"/>
  <c r="FY8" i="26"/>
  <c r="IG8" i="26"/>
  <c r="BQ53" i="26"/>
  <c r="HI6" i="26"/>
  <c r="FM34" i="26"/>
  <c r="AC16" i="26"/>
  <c r="HA5" i="26"/>
  <c r="GG8" i="26"/>
  <c r="GC4" i="26"/>
  <c r="GG5" i="26"/>
  <c r="BI10" i="26"/>
  <c r="BE15" i="26"/>
  <c r="BM13" i="26"/>
  <c r="AC31" i="26"/>
  <c r="BQ27" i="26"/>
  <c r="BM9" i="26"/>
  <c r="EO5" i="26"/>
  <c r="Q11" i="26"/>
  <c r="AK2" i="26"/>
  <c r="DY9" i="26"/>
  <c r="DM8" i="26"/>
  <c r="GG6" i="26"/>
  <c r="GS20" i="26"/>
  <c r="DU47" i="26"/>
  <c r="IG32" i="26"/>
  <c r="IC29" i="26"/>
  <c r="CO14" i="26"/>
  <c r="HU3" i="26"/>
  <c r="FY24" i="26"/>
  <c r="JI8" i="26"/>
  <c r="ES9" i="26"/>
  <c r="FA5" i="26"/>
  <c r="HI11" i="26"/>
  <c r="CW5" i="26"/>
  <c r="BE4" i="26"/>
  <c r="BE68" i="23"/>
  <c r="Q55" i="4"/>
  <c r="U75" i="11"/>
  <c r="I71" i="4"/>
  <c r="BM34" i="23"/>
  <c r="I79" i="2"/>
  <c r="Y75" i="4"/>
  <c r="Y38" i="23"/>
  <c r="Q85" i="2"/>
  <c r="Q61" i="11"/>
  <c r="E77" i="4"/>
  <c r="AC84" i="23"/>
  <c r="Q74" i="4"/>
  <c r="I4" i="4"/>
  <c r="M78" i="11"/>
  <c r="Y73" i="4"/>
  <c r="BM66" i="23"/>
  <c r="AC82" i="2"/>
  <c r="AW46" i="23"/>
  <c r="M13" i="11"/>
  <c r="Q43" i="4"/>
  <c r="I93" i="4"/>
  <c r="AS80" i="23"/>
  <c r="BQ47" i="23"/>
  <c r="Y94" i="11"/>
  <c r="M11" i="11"/>
  <c r="BM76" i="23"/>
  <c r="I14" i="11"/>
  <c r="U9" i="4"/>
  <c r="BM75" i="23"/>
  <c r="AG78" i="23"/>
  <c r="E58" i="11"/>
  <c r="Q8" i="11"/>
  <c r="I47" i="23"/>
  <c r="U14" i="11"/>
  <c r="I46" i="4"/>
  <c r="E44" i="4"/>
  <c r="M6" i="4"/>
  <c r="Y49" i="11"/>
  <c r="U80" i="4"/>
  <c r="E45" i="4"/>
  <c r="I69" i="11"/>
  <c r="I72" i="23"/>
  <c r="I4" i="11"/>
  <c r="AO91" i="23"/>
  <c r="AC63" i="23"/>
  <c r="I94" i="11"/>
  <c r="U10" i="11"/>
  <c r="Y38" i="4"/>
  <c r="U82" i="4"/>
  <c r="BE44" i="23"/>
  <c r="I3" i="11"/>
  <c r="Y92" i="11"/>
  <c r="U65" i="4"/>
  <c r="E75" i="23"/>
  <c r="I92" i="11"/>
  <c r="U8" i="11"/>
  <c r="Y34" i="4"/>
  <c r="BI68" i="23"/>
  <c r="M45" i="11"/>
  <c r="I94" i="4"/>
  <c r="E29" i="11"/>
  <c r="BE76" i="23"/>
  <c r="Q79" i="4"/>
  <c r="Y68" i="11"/>
  <c r="BI72" i="23"/>
  <c r="Q37" i="2"/>
  <c r="M73" i="4"/>
  <c r="AS38" i="23"/>
  <c r="I79" i="11"/>
  <c r="BQ110" i="23"/>
  <c r="E48" i="11"/>
  <c r="Q97" i="4"/>
  <c r="E21" i="11"/>
  <c r="E71" i="23"/>
  <c r="Y62" i="4"/>
  <c r="I63" i="2"/>
  <c r="BI70" i="23"/>
  <c r="Q82" i="11"/>
  <c r="M9" i="4"/>
  <c r="Q100" i="4"/>
  <c r="E89" i="23"/>
  <c r="AO57" i="23"/>
  <c r="M56" i="11"/>
  <c r="E40" i="11"/>
  <c r="Y88" i="4"/>
  <c r="M66" i="11"/>
  <c r="I73" i="23"/>
  <c r="I68" i="4"/>
  <c r="BM43" i="23"/>
  <c r="E24" i="3"/>
  <c r="I87" i="3"/>
  <c r="E86" i="23"/>
  <c r="Q9" i="4"/>
  <c r="E50" i="3"/>
  <c r="Y78" i="11"/>
  <c r="E51" i="4"/>
  <c r="BU64" i="23"/>
  <c r="Q83" i="11"/>
  <c r="E99" i="4"/>
  <c r="I52" i="23"/>
  <c r="I79" i="23"/>
  <c r="M17" i="11"/>
  <c r="Q51" i="4"/>
  <c r="E49" i="11"/>
  <c r="BA100" i="23"/>
  <c r="Y30" i="4"/>
  <c r="M8" i="3"/>
  <c r="AK34" i="23"/>
  <c r="I73" i="11"/>
  <c r="M10" i="11"/>
  <c r="AG64" i="23"/>
  <c r="Q72" i="11"/>
  <c r="AW62" i="23"/>
  <c r="E36" i="11"/>
  <c r="Y84" i="4"/>
  <c r="BM134" i="23"/>
  <c r="E78" i="11"/>
  <c r="Q28" i="11"/>
  <c r="Q95" i="11"/>
  <c r="E12" i="11"/>
  <c r="Q41" i="4"/>
  <c r="E100" i="4"/>
  <c r="I57" i="23"/>
  <c r="Q19" i="4"/>
  <c r="U84" i="3"/>
  <c r="BM97" i="23"/>
  <c r="Q45" i="23"/>
  <c r="M90" i="11"/>
  <c r="Y85" i="4"/>
  <c r="I75" i="23"/>
  <c r="M42" i="2"/>
  <c r="U39" i="4"/>
  <c r="Q66" i="11"/>
  <c r="U3" i="11"/>
  <c r="BQ58" i="23"/>
  <c r="Y65" i="11"/>
  <c r="Q55" i="3"/>
  <c r="I22" i="11"/>
  <c r="Y70" i="23"/>
  <c r="E32" i="2"/>
  <c r="E64" i="4"/>
  <c r="M46" i="4"/>
  <c r="I27" i="11"/>
  <c r="Y78" i="2"/>
  <c r="Y41" i="2"/>
  <c r="BM72" i="23"/>
  <c r="I85" i="11"/>
  <c r="U30" i="3"/>
  <c r="Y62" i="11"/>
  <c r="M78" i="4"/>
  <c r="BM103" i="23"/>
  <c r="Q67" i="11"/>
  <c r="E83" i="4"/>
  <c r="AO90" i="23"/>
  <c r="E56" i="4"/>
  <c r="M30" i="4"/>
  <c r="Y61" i="11"/>
  <c r="E87" i="23"/>
  <c r="E68" i="11"/>
  <c r="Q18" i="11"/>
  <c r="M97" i="4"/>
  <c r="E55" i="23"/>
  <c r="I14" i="4"/>
  <c r="AK96" i="2"/>
  <c r="BQ50" i="23"/>
  <c r="Q54" i="11"/>
  <c r="Y45" i="3"/>
  <c r="Y26" i="11"/>
  <c r="E35" i="4"/>
  <c r="Y23" i="4"/>
  <c r="E67" i="23"/>
  <c r="Q44" i="23"/>
  <c r="I51" i="4"/>
  <c r="Y44" i="3"/>
  <c r="M72" i="3"/>
  <c r="AS53" i="23"/>
  <c r="AK91" i="2"/>
  <c r="AK54" i="2"/>
  <c r="BU15" i="23"/>
  <c r="AG43" i="23"/>
  <c r="M22" i="3"/>
  <c r="I86" i="3"/>
  <c r="M16" i="2"/>
  <c r="I26" i="2"/>
  <c r="AG90" i="3"/>
  <c r="E19" i="3"/>
  <c r="AC35" i="2"/>
  <c r="U39" i="2"/>
  <c r="BM79" i="23"/>
  <c r="Q62" i="23"/>
  <c r="E48" i="2"/>
  <c r="U12" i="3"/>
  <c r="Y80" i="3"/>
  <c r="Q11" i="2"/>
  <c r="Q38" i="3"/>
  <c r="U4" i="3"/>
  <c r="I76" i="3"/>
  <c r="Q7" i="2"/>
  <c r="BM51" i="23"/>
  <c r="U47" i="4"/>
  <c r="M53" i="4"/>
  <c r="I59" i="11"/>
  <c r="M57" i="2"/>
  <c r="I79" i="3"/>
  <c r="I44" i="3"/>
  <c r="AK8" i="3"/>
  <c r="Y78" i="3"/>
  <c r="Y9" i="2"/>
  <c r="AC33" i="2"/>
  <c r="M95" i="3"/>
  <c r="E23" i="3"/>
  <c r="E45" i="23"/>
  <c r="Q34" i="3"/>
  <c r="AC96" i="2"/>
  <c r="BU7" i="23"/>
  <c r="AK48" i="2"/>
  <c r="BI47" i="23"/>
  <c r="M91" i="2"/>
  <c r="BQ25" i="23"/>
  <c r="Q24" i="2"/>
  <c r="AG89" i="3"/>
  <c r="I18" i="3"/>
  <c r="Y28" i="2"/>
  <c r="AG72" i="2"/>
  <c r="I41" i="2"/>
  <c r="AC13" i="3"/>
  <c r="E70" i="23"/>
  <c r="I90" i="4"/>
  <c r="E91" i="4"/>
  <c r="E48" i="4"/>
  <c r="Y53" i="11"/>
  <c r="M88" i="2"/>
  <c r="U7" i="3"/>
  <c r="I36" i="3"/>
  <c r="M101" i="2"/>
  <c r="I53" i="23"/>
  <c r="M38" i="2"/>
  <c r="AS43" i="23"/>
  <c r="I78" i="3"/>
  <c r="I9" i="2"/>
  <c r="Q68" i="2"/>
  <c r="AG82" i="3"/>
  <c r="U11" i="3"/>
  <c r="BM61" i="23"/>
  <c r="I82" i="2"/>
  <c r="I45" i="2"/>
  <c r="I11" i="23"/>
  <c r="AG2" i="2"/>
  <c r="Q96" i="3"/>
  <c r="I27" i="4"/>
  <c r="M4" i="2"/>
  <c r="Q67" i="23"/>
  <c r="BI75" i="23"/>
  <c r="AC35" i="3"/>
  <c r="AO87" i="23"/>
  <c r="AK70" i="3"/>
  <c r="BQ75" i="23"/>
  <c r="AK26" i="3"/>
  <c r="I51" i="3"/>
  <c r="Q18" i="4"/>
  <c r="BA13" i="23"/>
  <c r="M35" i="3"/>
  <c r="U98" i="2"/>
  <c r="AO48" i="23"/>
  <c r="Q7" i="3"/>
  <c r="AG41" i="3"/>
  <c r="I5" i="4"/>
  <c r="U73" i="2"/>
  <c r="AK72" i="3"/>
  <c r="M54" i="3"/>
  <c r="AK21" i="2"/>
  <c r="I28" i="23"/>
  <c r="BM108" i="23"/>
  <c r="BU47" i="23"/>
  <c r="AS73" i="23"/>
  <c r="AK2" i="3"/>
  <c r="Y77" i="11"/>
  <c r="U94" i="3"/>
  <c r="AS74" i="23"/>
  <c r="U95" i="4"/>
  <c r="AK66" i="3"/>
  <c r="M19" i="4"/>
  <c r="Y20" i="3"/>
  <c r="AG31" i="2"/>
  <c r="AC37" i="3"/>
  <c r="E13" i="23"/>
  <c r="AC69" i="2"/>
  <c r="M32" i="2"/>
  <c r="AC36" i="23"/>
  <c r="U92" i="2"/>
  <c r="AO75" i="23"/>
  <c r="BQ35" i="23"/>
  <c r="Q34" i="23"/>
  <c r="U67" i="2"/>
  <c r="M36" i="2"/>
  <c r="E11" i="3"/>
  <c r="BE24" i="23"/>
  <c r="AK59" i="2"/>
  <c r="I41" i="4"/>
  <c r="E46" i="23"/>
  <c r="AO56" i="23"/>
  <c r="AK32" i="3"/>
  <c r="I92" i="3"/>
  <c r="M83" i="11"/>
  <c r="Q69" i="4"/>
  <c r="Y77" i="4"/>
  <c r="AG27" i="3"/>
  <c r="AC60" i="2"/>
  <c r="U3" i="2"/>
  <c r="Q62" i="3"/>
  <c r="Y35" i="3"/>
  <c r="AW26" i="23"/>
  <c r="E10" i="3"/>
  <c r="Q94" i="23"/>
  <c r="BE43" i="23"/>
  <c r="E77" i="2"/>
  <c r="Y4" i="3"/>
  <c r="AG71" i="2"/>
  <c r="I58" i="3"/>
  <c r="AK33" i="23"/>
  <c r="Y3" i="4"/>
  <c r="M78" i="3"/>
  <c r="Q12" i="2"/>
  <c r="Q21" i="23"/>
  <c r="Y60" i="3"/>
  <c r="Y31" i="3"/>
  <c r="Q8" i="2"/>
  <c r="Y16" i="2"/>
  <c r="Q2" i="3"/>
  <c r="AC64" i="2"/>
  <c r="BM20" i="23"/>
  <c r="Y12" i="2"/>
  <c r="BM120" i="23"/>
  <c r="Q65" i="23"/>
  <c r="M36" i="4"/>
  <c r="U80" i="23"/>
  <c r="I11" i="11"/>
  <c r="BM102" i="23"/>
  <c r="U59" i="3"/>
  <c r="AG48" i="2"/>
  <c r="M21" i="4"/>
  <c r="Y30" i="3"/>
  <c r="AC8" i="23"/>
  <c r="AK61" i="3"/>
  <c r="AC34" i="3"/>
  <c r="AC9" i="2"/>
  <c r="AK17" i="2"/>
  <c r="Q40" i="2"/>
  <c r="I80" i="23"/>
  <c r="AG69" i="23"/>
  <c r="BA57" i="23"/>
  <c r="M34" i="3"/>
  <c r="I93" i="3"/>
  <c r="U41" i="2"/>
  <c r="Q88" i="3"/>
  <c r="AG69" i="3"/>
  <c r="U89" i="2"/>
  <c r="AW13" i="23"/>
  <c r="AK83" i="3"/>
  <c r="M65" i="3"/>
  <c r="AK81" i="2"/>
  <c r="BQ53" i="23"/>
  <c r="Q49" i="4"/>
  <c r="I6" i="11"/>
  <c r="AS68" i="23"/>
  <c r="Q93" i="4"/>
  <c r="U79" i="23"/>
  <c r="Q52" i="3"/>
  <c r="AC41" i="2"/>
  <c r="U10" i="4"/>
  <c r="AK85" i="2"/>
  <c r="E24" i="2"/>
  <c r="BM67" i="23"/>
  <c r="AG8" i="3"/>
  <c r="E31" i="23"/>
  <c r="E49" i="3"/>
  <c r="E58" i="2"/>
  <c r="E51" i="3"/>
  <c r="AC26" i="23"/>
  <c r="U57" i="3"/>
  <c r="Q25" i="3"/>
  <c r="M5" i="2"/>
  <c r="I14" i="23"/>
  <c r="Y38" i="2"/>
  <c r="AW79" i="23"/>
  <c r="BQ61" i="23"/>
  <c r="BU22" i="23"/>
  <c r="U87" i="2"/>
  <c r="U50" i="2"/>
  <c r="BE13" i="23"/>
  <c r="AK67" i="23"/>
  <c r="AC38" i="3"/>
  <c r="U35" i="3"/>
  <c r="BM104" i="23"/>
  <c r="Y95" i="3"/>
  <c r="M59" i="2"/>
  <c r="Y20" i="23"/>
  <c r="Q46" i="2"/>
  <c r="I88" i="23"/>
  <c r="AS65" i="23"/>
  <c r="BI39" i="23"/>
  <c r="AC15" i="23"/>
  <c r="AK31" i="3"/>
  <c r="I52" i="3"/>
  <c r="E15" i="3"/>
  <c r="AC32" i="23"/>
  <c r="M11" i="2"/>
  <c r="M15" i="2"/>
  <c r="BQ73" i="23"/>
  <c r="AW3" i="23"/>
  <c r="BI24" i="23"/>
  <c r="AW7" i="23"/>
  <c r="BI38" i="23"/>
  <c r="Y79" i="11"/>
  <c r="E33" i="11"/>
  <c r="AG80" i="23"/>
  <c r="I95" i="11"/>
  <c r="M22" i="2"/>
  <c r="AO84" i="23"/>
  <c r="Y6" i="4"/>
  <c r="U28" i="2"/>
  <c r="Y18" i="11"/>
  <c r="E19" i="4"/>
  <c r="AK42" i="3"/>
  <c r="Y52" i="23"/>
  <c r="Y55" i="11"/>
  <c r="U35" i="11"/>
  <c r="AC82" i="23"/>
  <c r="BA36" i="23"/>
  <c r="AG25" i="2"/>
  <c r="I54" i="11"/>
  <c r="U69" i="4"/>
  <c r="AK78" i="23"/>
  <c r="Q50" i="4"/>
  <c r="AW50" i="23"/>
  <c r="M16" i="3"/>
  <c r="I52" i="11"/>
  <c r="U67" i="4"/>
  <c r="U71" i="23"/>
  <c r="Q70" i="4"/>
  <c r="AS64" i="23"/>
  <c r="AC36" i="3"/>
  <c r="U48" i="23"/>
  <c r="M15" i="11"/>
  <c r="Q47" i="4"/>
  <c r="Q55" i="11"/>
  <c r="E71" i="4"/>
  <c r="BQ78" i="23"/>
  <c r="BI76" i="23"/>
  <c r="U56" i="11"/>
  <c r="I7" i="11"/>
  <c r="BM95" i="23"/>
  <c r="E76" i="11"/>
  <c r="Q26" i="11"/>
  <c r="E65" i="11"/>
  <c r="Q60" i="4"/>
  <c r="E57" i="23"/>
  <c r="U22" i="3"/>
  <c r="Q51" i="11"/>
  <c r="E67" i="4"/>
  <c r="AW76" i="23"/>
  <c r="E40" i="4"/>
  <c r="M95" i="11"/>
  <c r="Q37" i="4"/>
  <c r="I50" i="11"/>
  <c r="BQ95" i="23"/>
  <c r="AO67" i="23"/>
  <c r="Q49" i="11"/>
  <c r="E65" i="4"/>
  <c r="BI74" i="23"/>
  <c r="I86" i="11"/>
  <c r="U2" i="11"/>
  <c r="Q23" i="4"/>
  <c r="M85" i="4"/>
  <c r="BI46" i="23"/>
  <c r="I91" i="11"/>
  <c r="I26" i="11"/>
  <c r="BM42" i="23"/>
  <c r="E85" i="3"/>
  <c r="U30" i="4"/>
  <c r="E86" i="11"/>
  <c r="Q36" i="11"/>
  <c r="BM70" i="23"/>
  <c r="M5" i="11"/>
  <c r="Y28" i="4"/>
  <c r="M77" i="4"/>
  <c r="I41" i="23"/>
  <c r="I83" i="11"/>
  <c r="I11" i="4"/>
  <c r="BM40" i="23"/>
  <c r="Y39" i="11"/>
  <c r="M62" i="11"/>
  <c r="Y57" i="4"/>
  <c r="BU54" i="23"/>
  <c r="Q19" i="3"/>
  <c r="Y80" i="11"/>
  <c r="M96" i="4"/>
  <c r="Q13" i="4"/>
  <c r="U23" i="11"/>
  <c r="BQ42" i="23"/>
  <c r="Y85" i="11"/>
  <c r="M104" i="2"/>
  <c r="AG67" i="2"/>
  <c r="AK55" i="3"/>
  <c r="AC54" i="23"/>
  <c r="Q58" i="11"/>
  <c r="M94" i="2"/>
  <c r="I36" i="11"/>
  <c r="AC80" i="23"/>
  <c r="BA47" i="23"/>
  <c r="Y40" i="11"/>
  <c r="M56" i="4"/>
  <c r="M58" i="11"/>
  <c r="I58" i="11"/>
  <c r="U73" i="4"/>
  <c r="BE80" i="23"/>
  <c r="M6" i="11"/>
  <c r="BE60" i="23"/>
  <c r="Q68" i="11"/>
  <c r="AC50" i="2"/>
  <c r="E80" i="11"/>
  <c r="Q30" i="11"/>
  <c r="U66" i="4"/>
  <c r="M79" i="11"/>
  <c r="Y29" i="11"/>
  <c r="Y76" i="11"/>
  <c r="M92" i="4"/>
  <c r="I6" i="4"/>
  <c r="AG62" i="23"/>
  <c r="M35" i="11"/>
  <c r="I84" i="4"/>
  <c r="Y52" i="11"/>
  <c r="M68" i="4"/>
  <c r="I77" i="23"/>
  <c r="M57" i="4"/>
  <c r="E33" i="4"/>
  <c r="I63" i="11"/>
  <c r="M107" i="2"/>
  <c r="AO60" i="23"/>
  <c r="Q29" i="4"/>
  <c r="U47" i="11"/>
  <c r="AO96" i="23"/>
  <c r="I28" i="4"/>
  <c r="U87" i="3"/>
  <c r="M73" i="11"/>
  <c r="Y23" i="11"/>
  <c r="E60" i="4"/>
  <c r="M38" i="4"/>
  <c r="I23" i="11"/>
  <c r="AC4" i="3"/>
  <c r="Q78" i="4"/>
  <c r="AC40" i="23"/>
  <c r="AK50" i="3"/>
  <c r="BM99" i="23"/>
  <c r="U76" i="11"/>
  <c r="Y82" i="4"/>
  <c r="M21" i="2"/>
  <c r="AW60" i="23"/>
  <c r="E92" i="11"/>
  <c r="Q42" i="11"/>
  <c r="Q38" i="4"/>
  <c r="I20" i="11"/>
  <c r="U21" i="4"/>
  <c r="M86" i="2"/>
  <c r="Y24" i="11"/>
  <c r="E31" i="4"/>
  <c r="BM117" i="23"/>
  <c r="AC87" i="23"/>
  <c r="U68" i="11"/>
  <c r="I19" i="11"/>
  <c r="BM54" i="23"/>
  <c r="M25" i="11"/>
  <c r="I66" i="4"/>
  <c r="U54" i="4"/>
  <c r="U27" i="4"/>
  <c r="Q60" i="11"/>
  <c r="E40" i="2"/>
  <c r="U15" i="4"/>
  <c r="Y11" i="11"/>
  <c r="AS51" i="23"/>
  <c r="I83" i="4"/>
  <c r="E73" i="23"/>
  <c r="I40" i="11"/>
  <c r="Q57" i="23"/>
  <c r="M17" i="4"/>
  <c r="Q35" i="23"/>
  <c r="AK63" i="2"/>
  <c r="Y7" i="3"/>
  <c r="Y9" i="23"/>
  <c r="E35" i="2"/>
  <c r="BA75" i="23"/>
  <c r="BM60" i="23"/>
  <c r="E99" i="2"/>
  <c r="E66" i="2"/>
  <c r="E55" i="3"/>
  <c r="M30" i="23"/>
  <c r="Q77" i="3"/>
  <c r="AC58" i="3"/>
  <c r="U49" i="2"/>
  <c r="I32" i="23"/>
  <c r="AW57" i="23"/>
  <c r="M102" i="2"/>
  <c r="AS26" i="23"/>
  <c r="M47" i="3"/>
  <c r="M56" i="2"/>
  <c r="I50" i="3"/>
  <c r="AK25" i="23"/>
  <c r="AK79" i="2"/>
  <c r="M48" i="2"/>
  <c r="I46" i="3"/>
  <c r="AK21" i="23"/>
  <c r="E84" i="11"/>
  <c r="E8" i="11"/>
  <c r="E53" i="23"/>
  <c r="I62" i="4"/>
  <c r="AO51" i="23"/>
  <c r="M45" i="3"/>
  <c r="Q84" i="2"/>
  <c r="AC52" i="2"/>
  <c r="Q48" i="3"/>
  <c r="BA23" i="23"/>
  <c r="AK81" i="3"/>
  <c r="M63" i="3"/>
  <c r="AG78" i="2"/>
  <c r="I8" i="23"/>
  <c r="AK75" i="2"/>
  <c r="AK38" i="2"/>
  <c r="AG41" i="23"/>
  <c r="I48" i="3"/>
  <c r="Q13" i="3"/>
  <c r="I81" i="3"/>
  <c r="Y60" i="2"/>
  <c r="Q76" i="3"/>
  <c r="AG57" i="3"/>
  <c r="Q42" i="2"/>
  <c r="Q31" i="23"/>
  <c r="Q22" i="4"/>
  <c r="M85" i="3"/>
  <c r="AC19" i="2"/>
  <c r="Q27" i="23"/>
  <c r="E57" i="11"/>
  <c r="BM58" i="23"/>
  <c r="Q49" i="23"/>
  <c r="I52" i="4"/>
  <c r="I23" i="4"/>
  <c r="I14" i="2"/>
  <c r="AC77" i="2"/>
  <c r="AC40" i="2"/>
  <c r="BM8" i="23"/>
  <c r="AK41" i="3"/>
  <c r="E8" i="3"/>
  <c r="AK47" i="3"/>
  <c r="E23" i="23"/>
  <c r="Q69" i="3"/>
  <c r="E48" i="3"/>
  <c r="Q16" i="2"/>
  <c r="Q25" i="23"/>
  <c r="AG24" i="2"/>
  <c r="I64" i="23"/>
  <c r="AK49" i="23"/>
  <c r="E34" i="3"/>
  <c r="AC54" i="3"/>
  <c r="Y72" i="3"/>
  <c r="AC18" i="23"/>
  <c r="Y50" i="4"/>
  <c r="I70" i="11"/>
  <c r="M18" i="11"/>
  <c r="Y56" i="4"/>
  <c r="AG14" i="3"/>
  <c r="M79" i="2"/>
  <c r="BM121" i="23"/>
  <c r="U94" i="2"/>
  <c r="Y70" i="3"/>
  <c r="U2" i="2"/>
  <c r="AG76" i="2"/>
  <c r="AG39" i="2"/>
  <c r="AG8" i="23"/>
  <c r="BM71" i="23"/>
  <c r="Y85" i="2"/>
  <c r="Y65" i="3"/>
  <c r="M12" i="23"/>
  <c r="U33" i="3"/>
  <c r="M96" i="2"/>
  <c r="BM44" i="23"/>
  <c r="U5" i="23"/>
  <c r="Y47" i="3"/>
  <c r="I13" i="4"/>
  <c r="BQ11" i="23"/>
  <c r="Q68" i="23"/>
  <c r="U95" i="3"/>
  <c r="BM126" i="23"/>
  <c r="M46" i="2"/>
  <c r="BI80" i="23"/>
  <c r="M7" i="3"/>
  <c r="I67" i="3"/>
  <c r="E63" i="2"/>
  <c r="AG79" i="3"/>
  <c r="Y6" i="3"/>
  <c r="Y55" i="23"/>
  <c r="BM114" i="23"/>
  <c r="BA51" i="23"/>
  <c r="U13" i="23"/>
  <c r="Y63" i="23"/>
  <c r="I35" i="3"/>
  <c r="Y93" i="3"/>
  <c r="E45" i="2"/>
  <c r="Q14" i="4"/>
  <c r="M82" i="3"/>
  <c r="AK15" i="2"/>
  <c r="AG54" i="2"/>
  <c r="BQ79" i="23"/>
  <c r="Q2" i="4"/>
  <c r="Q66" i="2"/>
  <c r="E9" i="3"/>
  <c r="M76" i="2"/>
  <c r="U84" i="11"/>
  <c r="Y33" i="11"/>
  <c r="Q22" i="11"/>
  <c r="AS54" i="23"/>
  <c r="BU63" i="23"/>
  <c r="M84" i="3"/>
  <c r="BU19" i="23"/>
  <c r="AK13" i="3"/>
  <c r="AC76" i="2"/>
  <c r="AG50" i="2"/>
  <c r="AC75" i="23"/>
  <c r="I43" i="3"/>
  <c r="I66" i="3"/>
  <c r="E74" i="23"/>
  <c r="E47" i="2"/>
  <c r="U18" i="4"/>
  <c r="AC29" i="3"/>
  <c r="BQ7" i="23"/>
  <c r="AK64" i="3"/>
  <c r="E40" i="3"/>
  <c r="AW28" i="23"/>
  <c r="Q26" i="2"/>
  <c r="Q10" i="3"/>
  <c r="I73" i="2"/>
  <c r="AW24" i="23"/>
  <c r="BM29" i="23"/>
  <c r="AG44" i="2"/>
  <c r="BA97" i="23"/>
  <c r="AS77" i="23"/>
  <c r="I29" i="3"/>
  <c r="AK52" i="3"/>
  <c r="U40" i="11"/>
  <c r="Q35" i="4"/>
  <c r="Y58" i="11"/>
  <c r="BU80" i="23"/>
  <c r="I31" i="3"/>
  <c r="AK23" i="3"/>
  <c r="Q90" i="3"/>
  <c r="AG71" i="3"/>
  <c r="Y92" i="2"/>
  <c r="BM36" i="23"/>
  <c r="E13" i="3"/>
  <c r="AG75" i="2"/>
  <c r="Q26" i="23"/>
  <c r="U73" i="3"/>
  <c r="BM57" i="23"/>
  <c r="E105" i="2"/>
  <c r="E27" i="23"/>
  <c r="AG10" i="3"/>
  <c r="E78" i="2"/>
  <c r="M61" i="3"/>
  <c r="AK9" i="23"/>
  <c r="E57" i="3"/>
  <c r="U24" i="3"/>
  <c r="AG4" i="2"/>
  <c r="E13" i="2"/>
  <c r="Y52" i="3"/>
  <c r="U16" i="3"/>
  <c r="Q87" i="23"/>
  <c r="BM9" i="23"/>
  <c r="I55" i="2"/>
  <c r="U34" i="11"/>
  <c r="Y42" i="11"/>
  <c r="AK70" i="23"/>
  <c r="AK16" i="3"/>
  <c r="Q20" i="3"/>
  <c r="Q86" i="3"/>
  <c r="AG67" i="3"/>
  <c r="E3" i="2"/>
  <c r="AC50" i="23"/>
  <c r="Q29" i="3"/>
  <c r="I90" i="3"/>
  <c r="Q22" i="2"/>
  <c r="AC89" i="2"/>
  <c r="AG94" i="3"/>
  <c r="Y22" i="3"/>
  <c r="I64" i="2"/>
  <c r="I4" i="3"/>
  <c r="U66" i="2"/>
  <c r="BE21" i="23"/>
  <c r="U13" i="2"/>
  <c r="AG57" i="23"/>
  <c r="U99" i="2"/>
  <c r="M26" i="23"/>
  <c r="M31" i="4"/>
  <c r="U86" i="11"/>
  <c r="I37" i="11"/>
  <c r="M89" i="4"/>
  <c r="U11" i="4"/>
  <c r="Q52" i="11"/>
  <c r="U76" i="3"/>
  <c r="BE52" i="23"/>
  <c r="I57" i="11"/>
  <c r="U79" i="11"/>
  <c r="I75" i="4"/>
  <c r="U68" i="23"/>
  <c r="U84" i="2"/>
  <c r="M18" i="4"/>
  <c r="I13" i="11"/>
  <c r="E92" i="4"/>
  <c r="Q51" i="23"/>
  <c r="Y2" i="4"/>
  <c r="U78" i="3"/>
  <c r="Q11" i="11"/>
  <c r="M4" i="4"/>
  <c r="BQ71" i="23"/>
  <c r="I65" i="23"/>
  <c r="I44" i="4"/>
  <c r="BU79" i="23"/>
  <c r="Q9" i="11"/>
  <c r="BM122" i="23"/>
  <c r="E72" i="2"/>
  <c r="E79" i="23"/>
  <c r="AW34" i="23"/>
  <c r="M78" i="2"/>
  <c r="I56" i="11"/>
  <c r="U71" i="4"/>
  <c r="Q79" i="23"/>
  <c r="Y12" i="11"/>
  <c r="E7" i="4"/>
  <c r="AG75" i="23"/>
  <c r="BM46" i="23"/>
  <c r="E14" i="11"/>
  <c r="Y44" i="4"/>
  <c r="AS60" i="23"/>
  <c r="M33" i="11"/>
  <c r="Q81" i="4"/>
  <c r="M22" i="11"/>
  <c r="AW72" i="23"/>
  <c r="Q65" i="4"/>
  <c r="AK64" i="2"/>
  <c r="Y8" i="11"/>
  <c r="BQ99" i="23"/>
  <c r="BU67" i="23"/>
  <c r="Y74" i="23"/>
  <c r="U52" i="11"/>
  <c r="AG76" i="23"/>
  <c r="Q7" i="11"/>
  <c r="U60" i="23"/>
  <c r="Q69" i="2"/>
  <c r="Y6" i="11"/>
  <c r="BA95" i="23"/>
  <c r="Y67" i="23"/>
  <c r="Q43" i="11"/>
  <c r="E59" i="4"/>
  <c r="Y57" i="23"/>
  <c r="U42" i="4"/>
  <c r="U3" i="4"/>
  <c r="Q48" i="11"/>
  <c r="Q82" i="4"/>
  <c r="Q21" i="4"/>
  <c r="Y53" i="3"/>
  <c r="BU66" i="23"/>
  <c r="M43" i="11"/>
  <c r="I92" i="4"/>
  <c r="Y88" i="11"/>
  <c r="U61" i="4"/>
  <c r="AO72" i="23"/>
  <c r="U34" i="4"/>
  <c r="E90" i="11"/>
  <c r="Q40" i="11"/>
  <c r="U67" i="3"/>
  <c r="M89" i="11"/>
  <c r="Q95" i="4"/>
  <c r="U19" i="11"/>
  <c r="AS70" i="23"/>
  <c r="I60" i="4"/>
  <c r="Q61" i="2"/>
  <c r="I38" i="11"/>
  <c r="E53" i="4"/>
  <c r="BI66" i="23"/>
  <c r="E80" i="4"/>
  <c r="U92" i="11"/>
  <c r="I43" i="11"/>
  <c r="Y42" i="2"/>
  <c r="Q12" i="4"/>
  <c r="U27" i="3"/>
  <c r="U23" i="4"/>
  <c r="Y15" i="11"/>
  <c r="AK57" i="23"/>
  <c r="Q92" i="4"/>
  <c r="AG50" i="23"/>
  <c r="U92" i="3"/>
  <c r="I97" i="4"/>
  <c r="Y52" i="4"/>
  <c r="U15" i="11"/>
  <c r="Q15" i="11"/>
  <c r="M12" i="4"/>
  <c r="AC79" i="23"/>
  <c r="U62" i="4"/>
  <c r="U43" i="4"/>
  <c r="Y25" i="11"/>
  <c r="I63" i="23"/>
  <c r="M37" i="11"/>
  <c r="I86" i="4"/>
  <c r="E24" i="4"/>
  <c r="U36" i="11"/>
  <c r="Q85" i="4"/>
  <c r="I34" i="11"/>
  <c r="E49" i="4"/>
  <c r="Y64" i="23"/>
  <c r="I76" i="11"/>
  <c r="U91" i="4"/>
  <c r="Y4" i="4"/>
  <c r="I10" i="11"/>
  <c r="BM130" i="23"/>
  <c r="AK71" i="23"/>
  <c r="BQ87" i="23"/>
  <c r="E70" i="11"/>
  <c r="Q20" i="11"/>
  <c r="Y43" i="2"/>
  <c r="M42" i="4"/>
  <c r="Y67" i="11"/>
  <c r="E5" i="11"/>
  <c r="Y60" i="23"/>
  <c r="I67" i="11"/>
  <c r="BA91" i="23"/>
  <c r="U30" i="11"/>
  <c r="Y76" i="4"/>
  <c r="AC91" i="23"/>
  <c r="U72" i="11"/>
  <c r="Q75" i="4"/>
  <c r="I47" i="2"/>
  <c r="BI54" i="23"/>
  <c r="Y12" i="4"/>
  <c r="E96" i="2"/>
  <c r="BI60" i="23"/>
  <c r="E34" i="11"/>
  <c r="I2" i="4"/>
  <c r="BU35" i="23"/>
  <c r="E23" i="11"/>
  <c r="M49" i="11"/>
  <c r="Y98" i="4"/>
  <c r="E81" i="11"/>
  <c r="Q76" i="4"/>
  <c r="BA68" i="23"/>
  <c r="Q29" i="2"/>
  <c r="I81" i="4"/>
  <c r="AC72" i="23"/>
  <c r="AW35" i="23"/>
  <c r="I55" i="23"/>
  <c r="E26" i="11"/>
  <c r="Q67" i="4"/>
  <c r="I66" i="11"/>
  <c r="U81" i="4"/>
  <c r="BA88" i="23"/>
  <c r="BM85" i="23"/>
  <c r="M67" i="11"/>
  <c r="Y17" i="11"/>
  <c r="Q58" i="23"/>
  <c r="M61" i="11"/>
  <c r="Q53" i="4"/>
  <c r="U87" i="11"/>
  <c r="BQ90" i="23"/>
  <c r="I43" i="23"/>
  <c r="E55" i="4"/>
  <c r="I89" i="4"/>
  <c r="AG3" i="3"/>
  <c r="M39" i="11"/>
  <c r="AK90" i="3"/>
  <c r="AK26" i="2"/>
  <c r="Y55" i="2"/>
  <c r="Y51" i="23"/>
  <c r="AK93" i="2"/>
  <c r="AC24" i="23"/>
  <c r="AG40" i="2"/>
  <c r="Y9" i="4"/>
  <c r="Y26" i="3"/>
  <c r="AC6" i="23"/>
  <c r="U41" i="3"/>
  <c r="AK4" i="3"/>
  <c r="AK65" i="23"/>
  <c r="U69" i="3"/>
  <c r="U20" i="3"/>
  <c r="I85" i="3"/>
  <c r="Q15" i="2"/>
  <c r="AK87" i="2"/>
  <c r="AG93" i="3"/>
  <c r="AC21" i="3"/>
  <c r="E57" i="2"/>
  <c r="U23" i="2"/>
  <c r="M89" i="3"/>
  <c r="AC17" i="3"/>
  <c r="E25" i="2"/>
  <c r="Q34" i="11"/>
  <c r="AG74" i="23"/>
  <c r="Q21" i="11"/>
  <c r="AK38" i="23"/>
  <c r="Q95" i="2"/>
  <c r="AG12" i="3"/>
  <c r="AK27" i="2"/>
  <c r="AG91" i="3"/>
  <c r="AK19" i="3"/>
  <c r="AG42" i="2"/>
  <c r="U49" i="3"/>
  <c r="AK12" i="3"/>
  <c r="AO15" i="23"/>
  <c r="M7" i="2"/>
  <c r="Y31" i="4"/>
  <c r="Y37" i="4"/>
  <c r="AC16" i="23"/>
  <c r="AG88" i="2"/>
  <c r="I57" i="2"/>
  <c r="Y50" i="3"/>
  <c r="BA39" i="23"/>
  <c r="AC39" i="3"/>
  <c r="I3" i="3"/>
  <c r="BA59" i="23"/>
  <c r="AG3" i="23"/>
  <c r="AK71" i="3"/>
  <c r="U52" i="3"/>
  <c r="AS39" i="23"/>
  <c r="I76" i="2"/>
  <c r="Q52" i="4"/>
  <c r="I65" i="11"/>
  <c r="I16" i="11"/>
  <c r="AG41" i="2"/>
  <c r="U60" i="3"/>
  <c r="AG30" i="23"/>
  <c r="Q42" i="4"/>
  <c r="E59" i="23"/>
  <c r="BM41" i="23"/>
  <c r="U83" i="2"/>
  <c r="AG51" i="2"/>
  <c r="U19" i="3"/>
  <c r="M39" i="2"/>
  <c r="AG26" i="3"/>
  <c r="Y89" i="2"/>
  <c r="AW32" i="23"/>
  <c r="M48" i="3"/>
  <c r="BU40" i="23"/>
  <c r="M83" i="2"/>
  <c r="BA19" i="23"/>
  <c r="M31" i="3"/>
  <c r="E100" i="2"/>
  <c r="E43" i="3"/>
  <c r="Y77" i="23"/>
  <c r="I82" i="11"/>
  <c r="Q46" i="4"/>
  <c r="E32" i="4"/>
  <c r="Y37" i="11"/>
  <c r="AK35" i="2"/>
  <c r="I71" i="3"/>
  <c r="M27" i="3"/>
  <c r="U38" i="2"/>
  <c r="M41" i="3"/>
  <c r="AS16" i="23"/>
  <c r="I37" i="4"/>
  <c r="E58" i="23"/>
  <c r="AW41" i="23"/>
  <c r="AG18" i="3"/>
  <c r="E30" i="2"/>
  <c r="AG36" i="3"/>
  <c r="BM49" i="23"/>
  <c r="E75" i="2"/>
  <c r="E38" i="2"/>
  <c r="AO7" i="23"/>
  <c r="BU56" i="23"/>
  <c r="AK90" i="2"/>
  <c r="Y68" i="3"/>
  <c r="I85" i="23"/>
  <c r="I16" i="3"/>
  <c r="Q39" i="11"/>
  <c r="Y48" i="11"/>
  <c r="E29" i="3"/>
  <c r="Q45" i="4"/>
  <c r="Q28" i="2"/>
  <c r="Y34" i="3"/>
  <c r="Q66" i="3"/>
  <c r="AC42" i="3"/>
  <c r="AC13" i="2"/>
  <c r="BQ114" i="23"/>
  <c r="M50" i="3"/>
  <c r="I70" i="3"/>
  <c r="I91" i="23"/>
  <c r="AC11" i="3"/>
  <c r="AK78" i="2"/>
  <c r="AC61" i="3"/>
  <c r="Q47" i="23"/>
  <c r="AK68" i="3"/>
  <c r="I47" i="3"/>
  <c r="Q32" i="23"/>
  <c r="Y5" i="3"/>
  <c r="U40" i="3"/>
  <c r="Y64" i="3"/>
  <c r="AG65" i="23"/>
  <c r="U51" i="2"/>
  <c r="Y33" i="4"/>
  <c r="I35" i="11"/>
  <c r="U62" i="3"/>
  <c r="BQ62" i="23"/>
  <c r="E66" i="11"/>
  <c r="Q92" i="2"/>
  <c r="U36" i="3"/>
  <c r="E88" i="2"/>
  <c r="Q56" i="2"/>
  <c r="M96" i="3"/>
  <c r="AO39" i="23"/>
  <c r="AC19" i="3"/>
  <c r="U86" i="2"/>
  <c r="M37" i="3"/>
  <c r="AS12" i="23"/>
  <c r="Q89" i="3"/>
  <c r="AG70" i="3"/>
  <c r="AG90" i="2"/>
  <c r="AC68" i="23"/>
  <c r="E44" i="11"/>
  <c r="Y92" i="4"/>
  <c r="U46" i="4"/>
  <c r="M59" i="11"/>
  <c r="Y9" i="11"/>
  <c r="Q43" i="3"/>
  <c r="E21" i="4"/>
  <c r="Q14" i="11"/>
  <c r="E37" i="11"/>
  <c r="BQ82" i="23"/>
  <c r="Q37" i="23"/>
  <c r="Y27" i="2"/>
  <c r="U62" i="11"/>
  <c r="I56" i="4"/>
  <c r="M49" i="4"/>
  <c r="E17" i="4"/>
  <c r="I55" i="11"/>
  <c r="U46" i="3"/>
  <c r="Y67" i="4"/>
  <c r="AO62" i="23"/>
  <c r="AC74" i="2"/>
  <c r="BQ34" i="23"/>
  <c r="Q74" i="11"/>
  <c r="M70" i="11"/>
  <c r="Y65" i="4"/>
  <c r="I76" i="4"/>
  <c r="Y25" i="4"/>
  <c r="I49" i="23"/>
  <c r="Q94" i="11"/>
  <c r="Q21" i="2"/>
  <c r="Q13" i="11"/>
  <c r="M8" i="4"/>
  <c r="AW75" i="23"/>
  <c r="I69" i="4"/>
  <c r="BU62" i="23"/>
  <c r="U76" i="2"/>
  <c r="Y54" i="11"/>
  <c r="M70" i="4"/>
  <c r="Q72" i="23"/>
  <c r="I74" i="11"/>
  <c r="U89" i="4"/>
  <c r="Y96" i="3"/>
  <c r="U78" i="4"/>
  <c r="AK42" i="23"/>
  <c r="Q84" i="11"/>
  <c r="Y13" i="4"/>
  <c r="I65" i="4"/>
  <c r="BA60" i="23"/>
  <c r="AC28" i="3"/>
  <c r="Q93" i="11"/>
  <c r="E10" i="11"/>
  <c r="BE67" i="23"/>
  <c r="Y63" i="4"/>
  <c r="I72" i="4"/>
  <c r="E20" i="4"/>
  <c r="I63" i="4"/>
  <c r="I59" i="23"/>
  <c r="U68" i="2"/>
  <c r="Y99" i="4"/>
  <c r="BM87" i="23"/>
  <c r="U60" i="2"/>
  <c r="AC76" i="23"/>
  <c r="M55" i="11"/>
  <c r="Y5" i="11"/>
  <c r="M34" i="4"/>
  <c r="Y63" i="11"/>
  <c r="E2" i="3"/>
  <c r="I84" i="11"/>
  <c r="U99" i="4"/>
  <c r="I20" i="4"/>
  <c r="I46" i="11"/>
  <c r="BQ89" i="23"/>
  <c r="AS58" i="23"/>
  <c r="AW70" i="23"/>
  <c r="M47" i="11"/>
  <c r="Y96" i="4"/>
  <c r="AG70" i="23"/>
  <c r="U46" i="11"/>
  <c r="I26" i="4"/>
  <c r="E76" i="4"/>
  <c r="AW40" i="23"/>
  <c r="Y81" i="11"/>
  <c r="Q8" i="4"/>
  <c r="Q94" i="4"/>
  <c r="E81" i="23"/>
  <c r="BI50" i="23"/>
  <c r="M37" i="4"/>
  <c r="E50" i="11"/>
  <c r="Q99" i="4"/>
  <c r="AK86" i="3"/>
  <c r="M68" i="3"/>
  <c r="BA83" i="23"/>
  <c r="M65" i="11"/>
  <c r="Y60" i="4"/>
  <c r="M54" i="11"/>
  <c r="Y49" i="4"/>
  <c r="I42" i="4"/>
  <c r="AC60" i="3"/>
  <c r="Q54" i="4"/>
  <c r="Q78" i="11"/>
  <c r="E72" i="4"/>
  <c r="Y71" i="4"/>
  <c r="E65" i="23"/>
  <c r="U38" i="3"/>
  <c r="I95" i="23"/>
  <c r="M75" i="11"/>
  <c r="I80" i="4"/>
  <c r="I78" i="11"/>
  <c r="U93" i="4"/>
  <c r="Y8" i="4"/>
  <c r="BM62" i="23"/>
  <c r="E93" i="4"/>
  <c r="Q7" i="4"/>
  <c r="Q90" i="4"/>
  <c r="AO78" i="23"/>
  <c r="BQ46" i="23"/>
  <c r="Q33" i="11"/>
  <c r="M48" i="4"/>
  <c r="Q63" i="23"/>
  <c r="Q66" i="4"/>
  <c r="Q61" i="23"/>
  <c r="AK72" i="2"/>
  <c r="AK56" i="23"/>
  <c r="M27" i="11"/>
  <c r="I70" i="4"/>
  <c r="Q93" i="23"/>
  <c r="U74" i="11"/>
  <c r="I25" i="11"/>
  <c r="M61" i="4"/>
  <c r="E41" i="4"/>
  <c r="Q24" i="11"/>
  <c r="AO58" i="23"/>
  <c r="E87" i="4"/>
  <c r="Q95" i="23"/>
  <c r="Y58" i="23"/>
  <c r="E30" i="11"/>
  <c r="BQ93" i="23"/>
  <c r="BQ67" i="23"/>
  <c r="M26" i="4"/>
  <c r="Y59" i="11"/>
  <c r="I39" i="2"/>
  <c r="Y74" i="11"/>
  <c r="M90" i="4"/>
  <c r="Y36" i="3"/>
  <c r="AC2" i="3"/>
  <c r="U72" i="23"/>
  <c r="U6" i="11"/>
  <c r="Q31" i="4"/>
  <c r="M38" i="11"/>
  <c r="BM84" i="23"/>
  <c r="AO38" i="23"/>
  <c r="U80" i="3"/>
  <c r="E90" i="23"/>
  <c r="AG42" i="23"/>
  <c r="Y35" i="2"/>
  <c r="Y66" i="11"/>
  <c r="M82" i="4"/>
  <c r="BM115" i="23"/>
  <c r="Q23" i="11"/>
  <c r="M28" i="4"/>
  <c r="BM113" i="23"/>
  <c r="AW54" i="23"/>
  <c r="U24" i="11"/>
  <c r="Y64" i="4"/>
  <c r="Y50" i="23"/>
  <c r="U18" i="11"/>
  <c r="AO82" i="23"/>
  <c r="E45" i="11"/>
  <c r="AK58" i="23"/>
  <c r="Y22" i="4"/>
  <c r="AW68" i="23"/>
  <c r="Q43" i="23"/>
  <c r="BA67" i="23"/>
  <c r="M52" i="4"/>
  <c r="AC43" i="3"/>
  <c r="Y10" i="3"/>
  <c r="Y56" i="3"/>
  <c r="E16" i="3"/>
  <c r="Y82" i="3"/>
  <c r="I13" i="2"/>
  <c r="AK85" i="3"/>
  <c r="M67" i="3"/>
  <c r="E85" i="2"/>
  <c r="AW11" i="23"/>
  <c r="E83" i="2"/>
  <c r="E46" i="2"/>
  <c r="AO11" i="23"/>
  <c r="AK95" i="2"/>
  <c r="M64" i="2"/>
  <c r="I54" i="3"/>
  <c r="AK29" i="23"/>
  <c r="E31" i="2"/>
  <c r="AG61" i="3"/>
  <c r="AG70" i="2"/>
  <c r="U39" i="23"/>
  <c r="AK75" i="3"/>
  <c r="Q57" i="3"/>
  <c r="AG38" i="2"/>
  <c r="BU30" i="23"/>
  <c r="I95" i="4"/>
  <c r="Q70" i="11"/>
  <c r="AC86" i="23"/>
  <c r="E56" i="2"/>
  <c r="Y25" i="2"/>
  <c r="AC17" i="2"/>
  <c r="Q78" i="3"/>
  <c r="E60" i="3"/>
  <c r="Y56" i="2"/>
  <c r="BU32" i="23"/>
  <c r="E91" i="2"/>
  <c r="E54" i="2"/>
  <c r="BI58" i="23"/>
  <c r="AG35" i="3"/>
  <c r="Y35" i="23"/>
  <c r="Y73" i="3"/>
  <c r="I5" i="2"/>
  <c r="AK31" i="2"/>
  <c r="M94" i="3"/>
  <c r="I22" i="3"/>
  <c r="Q7" i="23"/>
  <c r="M81" i="2"/>
  <c r="M44" i="2"/>
  <c r="AW10" i="23"/>
  <c r="Q2" i="2"/>
  <c r="AC31" i="3"/>
  <c r="E94" i="2"/>
  <c r="AW6" i="23"/>
  <c r="U89" i="3"/>
  <c r="U52" i="23"/>
  <c r="Q3" i="4"/>
  <c r="BM80" i="23"/>
  <c r="E21" i="3"/>
  <c r="I85" i="2"/>
  <c r="M4" i="23"/>
  <c r="BE35" i="23"/>
  <c r="Q78" i="2"/>
  <c r="U17" i="23"/>
  <c r="E27" i="2"/>
  <c r="M91" i="3"/>
  <c r="E53" i="2"/>
  <c r="AO32" i="23"/>
  <c r="AG68" i="2"/>
  <c r="Q31" i="2"/>
  <c r="AG4" i="23"/>
  <c r="I40" i="3"/>
  <c r="M6" i="3"/>
  <c r="I77" i="3"/>
  <c r="M8" i="2"/>
  <c r="AC73" i="2"/>
  <c r="E42" i="2"/>
  <c r="I14" i="3"/>
  <c r="BM27" i="23"/>
  <c r="U97" i="4"/>
  <c r="M93" i="11"/>
  <c r="Q85" i="11"/>
  <c r="I22" i="4"/>
  <c r="E52" i="3"/>
  <c r="I38" i="3"/>
  <c r="I70" i="2"/>
  <c r="AG83" i="3"/>
  <c r="Q12" i="3"/>
  <c r="I26" i="23"/>
  <c r="AO35" i="23"/>
  <c r="I43" i="4"/>
  <c r="BI16" i="23"/>
  <c r="M61" i="2"/>
  <c r="AG78" i="3"/>
  <c r="M5" i="3"/>
  <c r="AW21" i="23"/>
  <c r="Q26" i="4"/>
  <c r="AS57" i="23"/>
  <c r="Q38" i="23"/>
  <c r="AC23" i="3"/>
  <c r="Q35" i="2"/>
  <c r="U39" i="3"/>
  <c r="BI14" i="23"/>
  <c r="Y58" i="2"/>
  <c r="M54" i="4"/>
  <c r="I93" i="23"/>
  <c r="E13" i="11"/>
  <c r="Q32" i="11"/>
  <c r="AK44" i="3"/>
  <c r="U93" i="2"/>
  <c r="U21" i="3"/>
  <c r="M84" i="2"/>
  <c r="BU29" i="23"/>
  <c r="Q26" i="3"/>
  <c r="Y93" i="2"/>
  <c r="AG40" i="3"/>
  <c r="M16" i="23"/>
  <c r="I54" i="2"/>
  <c r="AK22" i="2"/>
  <c r="M33" i="3"/>
  <c r="BA9" i="23"/>
  <c r="AK25" i="3"/>
  <c r="AC88" i="2"/>
  <c r="BU3" i="23"/>
  <c r="AG71" i="23"/>
  <c r="AG83" i="2"/>
  <c r="AK35" i="3"/>
  <c r="U11" i="23"/>
  <c r="AK91" i="3"/>
  <c r="M73" i="3"/>
  <c r="U63" i="3"/>
  <c r="M88" i="11"/>
  <c r="Y67" i="2"/>
  <c r="U79" i="4"/>
  <c r="Y19" i="4"/>
  <c r="AG55" i="2"/>
  <c r="M99" i="2"/>
  <c r="BU75" i="23"/>
  <c r="Y94" i="3"/>
  <c r="I52" i="2"/>
  <c r="I62" i="2"/>
  <c r="AK30" i="2"/>
  <c r="I6" i="3"/>
  <c r="I50" i="23"/>
  <c r="AK57" i="3"/>
  <c r="M26" i="3"/>
  <c r="AC5" i="2"/>
  <c r="M24" i="3"/>
  <c r="AG60" i="2"/>
  <c r="Q23" i="2"/>
  <c r="AO53" i="23"/>
  <c r="AC90" i="2"/>
  <c r="E72" i="23"/>
  <c r="AK35" i="23"/>
  <c r="U33" i="23"/>
  <c r="AW47" i="23"/>
  <c r="AG25" i="3"/>
  <c r="I88" i="3"/>
  <c r="E18" i="2"/>
  <c r="AK29" i="3"/>
  <c r="M40" i="2"/>
  <c r="AK18" i="3"/>
  <c r="I29" i="4"/>
  <c r="BA50" i="23"/>
  <c r="E52" i="23"/>
  <c r="M80" i="3"/>
  <c r="Q83" i="23"/>
  <c r="Q6" i="3"/>
  <c r="I69" i="2"/>
  <c r="BM22" i="23"/>
  <c r="I95" i="2"/>
  <c r="BE75" i="23"/>
  <c r="Q36" i="23"/>
  <c r="E35" i="23"/>
  <c r="AG96" i="2"/>
  <c r="I65" i="2"/>
  <c r="Y54" i="3"/>
  <c r="BQ29" i="23"/>
  <c r="AK92" i="3"/>
  <c r="M74" i="3"/>
  <c r="Y96" i="2"/>
  <c r="E17" i="2"/>
  <c r="AC45" i="2"/>
  <c r="BM100" i="23"/>
  <c r="BA29" i="23"/>
  <c r="Y61" i="3"/>
  <c r="AC37" i="2"/>
  <c r="AG79" i="23"/>
  <c r="BA61" i="23"/>
  <c r="U14" i="3"/>
  <c r="E97" i="4"/>
  <c r="I24" i="4"/>
  <c r="E39" i="23"/>
  <c r="AC35" i="23"/>
  <c r="M76" i="3"/>
  <c r="Q66" i="23"/>
  <c r="E103" i="2"/>
  <c r="E62" i="2"/>
  <c r="BM69" i="23"/>
  <c r="AK47" i="2"/>
  <c r="Q20" i="4"/>
  <c r="I30" i="3"/>
  <c r="M8" i="23"/>
  <c r="Q81" i="3"/>
  <c r="E12" i="3"/>
  <c r="AS81" i="23"/>
  <c r="Q16" i="4"/>
  <c r="AG67" i="23"/>
  <c r="E7" i="3"/>
  <c r="AC30" i="23"/>
  <c r="E95" i="2"/>
  <c r="Q63" i="2"/>
  <c r="AC53" i="3"/>
  <c r="E29" i="23"/>
  <c r="Q46" i="3"/>
  <c r="Y11" i="3"/>
  <c r="I80" i="3"/>
  <c r="E25" i="23"/>
  <c r="Q95" i="3"/>
  <c r="AG76" i="3"/>
  <c r="BI10" i="23"/>
  <c r="AG80" i="3"/>
  <c r="E109" i="2"/>
  <c r="AS42" i="23"/>
  <c r="AC71" i="2"/>
  <c r="AK25" i="2"/>
  <c r="Q22" i="23"/>
  <c r="M14" i="2"/>
  <c r="Y22" i="23"/>
  <c r="AG33" i="23"/>
  <c r="E9" i="23"/>
  <c r="Q47" i="2"/>
  <c r="U31" i="3"/>
  <c r="BI8" i="23"/>
  <c r="M43" i="2"/>
  <c r="BQ31" i="23"/>
  <c r="AG18" i="23"/>
  <c r="Y84" i="11"/>
  <c r="M100" i="4"/>
  <c r="Y20" i="4"/>
  <c r="BM78" i="23"/>
  <c r="U16" i="11"/>
  <c r="I50" i="4"/>
  <c r="E83" i="23"/>
  <c r="E64" i="11"/>
  <c r="Y58" i="4"/>
  <c r="M93" i="4"/>
  <c r="AO52" i="23"/>
  <c r="Q5" i="4"/>
  <c r="U79" i="3"/>
  <c r="E20" i="11"/>
  <c r="BA96" i="23"/>
  <c r="BA80" i="23"/>
  <c r="E62" i="11"/>
  <c r="Q12" i="11"/>
  <c r="AG89" i="2"/>
  <c r="BU76" i="23"/>
  <c r="Y80" i="4"/>
  <c r="Y41" i="4"/>
  <c r="M81" i="11"/>
  <c r="Y31" i="11"/>
  <c r="U27" i="11"/>
  <c r="Y76" i="23"/>
  <c r="Y89" i="11"/>
  <c r="U72" i="3"/>
  <c r="M10" i="4"/>
  <c r="Y51" i="11"/>
  <c r="M74" i="11"/>
  <c r="Y69" i="4"/>
  <c r="AC64" i="23"/>
  <c r="Q77" i="2"/>
  <c r="AS78" i="23"/>
  <c r="I96" i="4"/>
  <c r="Y19" i="2"/>
  <c r="I12" i="11"/>
  <c r="U5" i="4"/>
  <c r="Y75" i="2"/>
  <c r="Q31" i="11"/>
  <c r="M44" i="4"/>
  <c r="AK62" i="23"/>
  <c r="E36" i="4"/>
  <c r="M91" i="11"/>
  <c r="Y41" i="11"/>
  <c r="U68" i="3"/>
  <c r="Q75" i="23"/>
  <c r="Y74" i="4"/>
  <c r="I71" i="2"/>
  <c r="Y50" i="11"/>
  <c r="M66" i="4"/>
  <c r="M70" i="2"/>
  <c r="AO44" i="23"/>
  <c r="Y87" i="11"/>
  <c r="U67" i="11"/>
  <c r="AK74" i="23"/>
  <c r="Y70" i="4"/>
  <c r="I19" i="4"/>
  <c r="I57" i="4"/>
  <c r="BE54" i="23"/>
  <c r="U6" i="4"/>
  <c r="I96" i="11"/>
  <c r="U12" i="11"/>
  <c r="Y42" i="4"/>
  <c r="U70" i="11"/>
  <c r="I21" i="11"/>
  <c r="U44" i="2"/>
  <c r="Q41" i="11"/>
  <c r="E57" i="4"/>
  <c r="I69" i="23"/>
  <c r="Q3" i="11"/>
  <c r="BI56" i="23"/>
  <c r="Y21" i="3"/>
  <c r="I88" i="11"/>
  <c r="U4" i="11"/>
  <c r="Q27" i="4"/>
  <c r="Q87" i="11"/>
  <c r="E4" i="11"/>
  <c r="Q71" i="23"/>
  <c r="M33" i="4"/>
  <c r="U88" i="11"/>
  <c r="I39" i="11"/>
  <c r="U66" i="3"/>
  <c r="Y51" i="4"/>
  <c r="I51" i="23"/>
  <c r="Q11" i="3"/>
  <c r="Y90" i="11"/>
  <c r="M7" i="11"/>
  <c r="I32" i="4"/>
  <c r="M55" i="3"/>
  <c r="AG21" i="3"/>
  <c r="BI52" i="23"/>
  <c r="U22" i="11"/>
  <c r="AO86" i="23"/>
  <c r="U11" i="11"/>
  <c r="BM64" i="23"/>
  <c r="Y73" i="11"/>
  <c r="Q15" i="3"/>
  <c r="Y68" i="23"/>
  <c r="Y35" i="11"/>
  <c r="M29" i="4"/>
  <c r="AW80" i="23"/>
  <c r="I35" i="23"/>
  <c r="E80" i="2"/>
  <c r="AC60" i="23"/>
  <c r="U32" i="11"/>
  <c r="BM132" i="23"/>
  <c r="Q35" i="11"/>
  <c r="M50" i="4"/>
  <c r="BE64" i="23"/>
  <c r="Q77" i="11"/>
  <c r="U49" i="4"/>
  <c r="AO64" i="23"/>
  <c r="Y47" i="4"/>
  <c r="AS48" i="23"/>
  <c r="M94" i="11"/>
  <c r="Y89" i="4"/>
  <c r="Y78" i="23"/>
  <c r="I5" i="3"/>
  <c r="AO76" i="23"/>
  <c r="I78" i="4"/>
  <c r="I31" i="4"/>
  <c r="I68" i="11"/>
  <c r="U83" i="4"/>
  <c r="BM90" i="23"/>
  <c r="BU58" i="23"/>
  <c r="E32" i="11"/>
  <c r="Y78" i="4"/>
  <c r="BQ91" i="23"/>
  <c r="E74" i="11"/>
  <c r="Q77" i="4"/>
  <c r="Q71" i="11"/>
  <c r="E39" i="4"/>
  <c r="Y39" i="4"/>
  <c r="Y70" i="11"/>
  <c r="M86" i="4"/>
  <c r="Q34" i="4"/>
  <c r="U96" i="4"/>
  <c r="U66" i="11"/>
  <c r="I17" i="11"/>
  <c r="BQ57" i="23"/>
  <c r="I32" i="11"/>
  <c r="U45" i="4"/>
  <c r="I78" i="2"/>
  <c r="U46" i="2"/>
  <c r="I90" i="11"/>
  <c r="E63" i="4"/>
  <c r="BU72" i="23"/>
  <c r="U94" i="4"/>
  <c r="BU52" i="23"/>
  <c r="I8" i="4"/>
  <c r="Q93" i="2"/>
  <c r="BM56" i="23"/>
  <c r="I18" i="4"/>
  <c r="E84" i="3"/>
  <c r="I24" i="11"/>
  <c r="U29" i="4"/>
  <c r="AG35" i="23"/>
  <c r="Y79" i="4"/>
  <c r="BE70" i="23"/>
  <c r="AG33" i="2"/>
  <c r="Q65" i="11"/>
  <c r="E81" i="4"/>
  <c r="AC88" i="23"/>
  <c r="Q59" i="11"/>
  <c r="E75" i="4"/>
  <c r="BI79" i="23"/>
  <c r="M2" i="11"/>
  <c r="U35" i="4"/>
  <c r="Q64" i="11"/>
  <c r="BE36" i="23"/>
  <c r="M29" i="11"/>
  <c r="U55" i="11"/>
  <c r="BM50" i="23"/>
  <c r="Q64" i="2"/>
  <c r="I83" i="3"/>
  <c r="U91" i="2"/>
  <c r="AG59" i="2"/>
  <c r="AK51" i="3"/>
  <c r="U27" i="23"/>
  <c r="Q54" i="3"/>
  <c r="E20" i="3"/>
  <c r="Y2" i="2"/>
  <c r="AG10" i="2"/>
  <c r="AC25" i="2"/>
  <c r="AC67" i="23"/>
  <c r="BA49" i="23"/>
  <c r="E39" i="2"/>
  <c r="I7" i="4"/>
  <c r="AC25" i="3"/>
  <c r="BQ5" i="23"/>
  <c r="Q80" i="3"/>
  <c r="M10" i="3"/>
  <c r="I74" i="23"/>
  <c r="BE6" i="23"/>
  <c r="AG38" i="3"/>
  <c r="M2" i="3"/>
  <c r="U59" i="23"/>
  <c r="BU2" i="23"/>
  <c r="AO83" i="23"/>
  <c r="Q33" i="4"/>
  <c r="E25" i="4"/>
  <c r="I28" i="3"/>
  <c r="M64" i="3"/>
  <c r="BU33" i="23"/>
  <c r="M43" i="3"/>
  <c r="AC6" i="3"/>
  <c r="BQ65" i="23"/>
  <c r="E58" i="3"/>
  <c r="I34" i="2"/>
  <c r="AK75" i="23"/>
  <c r="BQ23" i="23"/>
  <c r="E33" i="3"/>
  <c r="M105" i="2"/>
  <c r="AK43" i="3"/>
  <c r="E19" i="23"/>
  <c r="AK80" i="3"/>
  <c r="M62" i="3"/>
  <c r="Q74" i="2"/>
  <c r="Q6" i="2"/>
  <c r="AK23" i="2"/>
  <c r="BM63" i="23"/>
  <c r="U49" i="23"/>
  <c r="AW15" i="23"/>
  <c r="M73" i="2"/>
  <c r="AG35" i="2"/>
  <c r="BA37" i="23"/>
  <c r="Y53" i="4"/>
  <c r="BQ102" i="23"/>
  <c r="I25" i="3"/>
  <c r="M14" i="4"/>
  <c r="AC49" i="2"/>
  <c r="BQ109" i="23"/>
  <c r="AG34" i="3"/>
  <c r="M109" i="2"/>
  <c r="Y74" i="3"/>
  <c r="E6" i="2"/>
  <c r="AK77" i="3"/>
  <c r="I59" i="3"/>
  <c r="BA65" i="23"/>
  <c r="BE4" i="23"/>
  <c r="BM112" i="23"/>
  <c r="AK51" i="23"/>
  <c r="Y81" i="23"/>
  <c r="AC81" i="2"/>
  <c r="E50" i="2"/>
  <c r="E47" i="3"/>
  <c r="M22" i="23"/>
  <c r="Q24" i="4"/>
  <c r="AG85" i="3"/>
  <c r="AC20" i="2"/>
  <c r="U3" i="23"/>
  <c r="I16" i="4"/>
  <c r="U85" i="4"/>
  <c r="I99" i="4"/>
  <c r="AG59" i="3"/>
  <c r="Y81" i="2"/>
  <c r="M106" i="2"/>
  <c r="Q70" i="3"/>
  <c r="AG49" i="3"/>
  <c r="M17" i="2"/>
  <c r="AK33" i="3"/>
  <c r="E108" i="2"/>
  <c r="I74" i="3"/>
  <c r="Y5" i="2"/>
  <c r="Q65" i="3"/>
  <c r="AK40" i="3"/>
  <c r="AG12" i="2"/>
  <c r="AK34" i="3"/>
  <c r="Y59" i="3"/>
  <c r="Q32" i="4"/>
  <c r="BQ15" i="23"/>
  <c r="Y66" i="2"/>
  <c r="AG81" i="3"/>
  <c r="I10" i="3"/>
  <c r="AG61" i="23"/>
  <c r="AK95" i="3"/>
  <c r="AG68" i="23"/>
  <c r="M77" i="11"/>
  <c r="U26" i="4"/>
  <c r="I12" i="4"/>
  <c r="U74" i="2"/>
  <c r="E7" i="2"/>
  <c r="U63" i="2"/>
  <c r="E26" i="2"/>
  <c r="AS2" i="23"/>
  <c r="M69" i="2"/>
  <c r="Y37" i="2"/>
  <c r="AK11" i="3"/>
  <c r="I62" i="23"/>
  <c r="Q93" i="3"/>
  <c r="AG74" i="3"/>
  <c r="M98" i="2"/>
  <c r="AS41" i="23"/>
  <c r="AK67" i="2"/>
  <c r="U30" i="2"/>
  <c r="AC12" i="23"/>
  <c r="E17" i="3"/>
  <c r="M28" i="2"/>
  <c r="U3" i="3"/>
  <c r="AG49" i="23"/>
  <c r="I60" i="3"/>
  <c r="AC30" i="3"/>
  <c r="Y95" i="4"/>
  <c r="E91" i="23"/>
  <c r="M82" i="11"/>
  <c r="Q69" i="23"/>
  <c r="AK62" i="3"/>
  <c r="Q52" i="23"/>
  <c r="M96" i="11"/>
  <c r="E95" i="11"/>
  <c r="U93" i="11"/>
  <c r="M92" i="11"/>
  <c r="E91" i="11"/>
  <c r="U89" i="11"/>
  <c r="E87" i="11"/>
  <c r="U85" i="11"/>
  <c r="M84" i="11"/>
  <c r="E83" i="11"/>
  <c r="U81" i="11"/>
  <c r="M80" i="11"/>
  <c r="E79" i="11"/>
  <c r="U77" i="11"/>
  <c r="M76" i="11"/>
  <c r="E75" i="11"/>
  <c r="U73" i="11"/>
  <c r="M72" i="11"/>
  <c r="E71" i="11"/>
  <c r="U69" i="11"/>
  <c r="M68" i="11"/>
  <c r="E67" i="11"/>
  <c r="U65" i="11"/>
  <c r="M64" i="11"/>
  <c r="E63" i="11"/>
  <c r="U61" i="11"/>
  <c r="M60" i="11"/>
  <c r="E59" i="11"/>
  <c r="U57" i="11"/>
  <c r="E55" i="11"/>
  <c r="U53" i="11"/>
  <c r="M52" i="11"/>
  <c r="E51" i="11"/>
  <c r="U49" i="11"/>
  <c r="M48" i="11"/>
  <c r="E47" i="11"/>
  <c r="M44" i="11"/>
  <c r="E43" i="11"/>
  <c r="U41" i="11"/>
  <c r="M40" i="11"/>
  <c r="E39" i="11"/>
  <c r="U37" i="11"/>
  <c r="M36" i="11"/>
  <c r="E35" i="11"/>
  <c r="U33" i="11"/>
  <c r="M32" i="11"/>
  <c r="E31" i="11"/>
  <c r="M28" i="11"/>
  <c r="E27" i="11"/>
  <c r="U25" i="11"/>
  <c r="M24" i="11"/>
  <c r="U21" i="11"/>
  <c r="M20" i="11"/>
  <c r="E19" i="11"/>
  <c r="U17" i="11"/>
  <c r="M16" i="11"/>
  <c r="E15" i="11"/>
  <c r="U13" i="11"/>
  <c r="M12" i="11"/>
  <c r="E11" i="11"/>
  <c r="U9" i="11"/>
  <c r="M8" i="11"/>
  <c r="E7" i="11"/>
  <c r="U5" i="11"/>
  <c r="M4" i="11"/>
  <c r="E3" i="11"/>
  <c r="U100" i="4"/>
  <c r="M99" i="4"/>
  <c r="E98" i="4"/>
  <c r="M95" i="4"/>
  <c r="E94" i="4"/>
  <c r="U92" i="4"/>
  <c r="M91" i="4"/>
  <c r="E90" i="4"/>
  <c r="U88" i="4"/>
  <c r="M87" i="4"/>
  <c r="E86" i="4"/>
  <c r="U84" i="4"/>
  <c r="M83" i="4"/>
  <c r="E82" i="4"/>
  <c r="M79" i="4"/>
  <c r="E78" i="4"/>
  <c r="U76" i="4"/>
  <c r="M75" i="4"/>
  <c r="E74" i="4"/>
  <c r="U72" i="4"/>
  <c r="M71" i="4"/>
  <c r="E70" i="4"/>
  <c r="U68" i="4"/>
  <c r="M67" i="4"/>
  <c r="E66" i="4"/>
  <c r="U64" i="4"/>
  <c r="M63" i="4"/>
  <c r="E62" i="4"/>
  <c r="U60" i="4"/>
  <c r="M59" i="4"/>
  <c r="E54" i="4"/>
  <c r="U52" i="4"/>
  <c r="M51" i="4"/>
  <c r="E50" i="4"/>
  <c r="U48" i="4"/>
  <c r="E46" i="4"/>
  <c r="U44" i="4"/>
  <c r="M43" i="4"/>
  <c r="E42" i="4"/>
  <c r="U40" i="4"/>
  <c r="M39" i="4"/>
  <c r="E38" i="4"/>
  <c r="U36" i="4"/>
  <c r="M35" i="4"/>
  <c r="E34" i="4"/>
  <c r="E30" i="4"/>
  <c r="U28" i="4"/>
  <c r="M27" i="4"/>
  <c r="E26" i="4"/>
  <c r="U24" i="4"/>
  <c r="M23" i="4"/>
  <c r="E22" i="4"/>
  <c r="U20" i="4"/>
  <c r="E18" i="4"/>
  <c r="U16" i="4"/>
  <c r="M15" i="4"/>
  <c r="E14" i="4"/>
  <c r="U12" i="4"/>
  <c r="M11" i="4"/>
  <c r="E10" i="4"/>
  <c r="U8" i="4"/>
  <c r="M7" i="4"/>
  <c r="E6" i="4"/>
  <c r="U4" i="4"/>
  <c r="M3" i="4"/>
  <c r="E2" i="4"/>
  <c r="E96" i="3"/>
  <c r="E95" i="3"/>
  <c r="E94" i="3"/>
  <c r="E93" i="3"/>
  <c r="E92" i="3"/>
  <c r="E91" i="3"/>
  <c r="E90" i="3"/>
  <c r="E89" i="3"/>
  <c r="E88" i="3"/>
  <c r="E87" i="3"/>
  <c r="E86" i="3"/>
  <c r="E82" i="3"/>
  <c r="E81" i="3"/>
  <c r="E80" i="3"/>
  <c r="E79" i="3"/>
  <c r="E78" i="3"/>
  <c r="E76" i="3"/>
  <c r="E75" i="3"/>
  <c r="E74" i="3"/>
  <c r="E73" i="3"/>
  <c r="E72" i="3"/>
  <c r="E71" i="3"/>
  <c r="E70" i="3"/>
  <c r="E69" i="3"/>
  <c r="E68" i="3"/>
  <c r="E67" i="3"/>
  <c r="E64" i="3"/>
  <c r="E63" i="3"/>
  <c r="E62" i="3"/>
  <c r="I61" i="3"/>
  <c r="M60" i="3"/>
  <c r="Q59" i="3"/>
  <c r="U58" i="3"/>
  <c r="Y57" i="3"/>
  <c r="AC56" i="3"/>
  <c r="AG55" i="3"/>
  <c r="AK54" i="3"/>
  <c r="E54" i="3"/>
  <c r="I53" i="3"/>
  <c r="M52" i="3"/>
  <c r="Q51" i="3"/>
  <c r="U50" i="3"/>
  <c r="Y49" i="3"/>
  <c r="AC48" i="3"/>
  <c r="AG47" i="3"/>
  <c r="AK46" i="3"/>
  <c r="E46" i="3"/>
  <c r="I45" i="3"/>
  <c r="M44" i="3"/>
  <c r="U42" i="3"/>
  <c r="Y41" i="3"/>
  <c r="AC40" i="3"/>
  <c r="AG39" i="3"/>
  <c r="AK38" i="3"/>
  <c r="E38" i="3"/>
  <c r="M36" i="3"/>
  <c r="Q35" i="3"/>
  <c r="U34" i="3"/>
  <c r="Y33" i="3"/>
  <c r="AC32" i="3"/>
  <c r="AG31" i="3"/>
  <c r="AK30" i="3"/>
  <c r="E30" i="3"/>
  <c r="M28" i="3"/>
  <c r="Q27" i="3"/>
  <c r="U26" i="3"/>
  <c r="Y25" i="3"/>
  <c r="AC24" i="3"/>
  <c r="AG23" i="3"/>
  <c r="AK22" i="3"/>
  <c r="E22" i="3"/>
  <c r="I21" i="3"/>
  <c r="M20" i="3"/>
  <c r="U18" i="3"/>
  <c r="Y17" i="3"/>
  <c r="AC16" i="3"/>
  <c r="AG15" i="3"/>
  <c r="AK14" i="3"/>
  <c r="E14" i="3"/>
  <c r="I13" i="3"/>
  <c r="M12" i="3"/>
  <c r="U10" i="3"/>
  <c r="Y9" i="3"/>
  <c r="AC8" i="3"/>
  <c r="AG7" i="3"/>
  <c r="E6" i="3"/>
  <c r="M4" i="3"/>
  <c r="Q3" i="3"/>
  <c r="U2" i="3"/>
  <c r="U108" i="2"/>
  <c r="E106" i="2"/>
  <c r="M103" i="2"/>
  <c r="U100" i="2"/>
  <c r="E98" i="2"/>
  <c r="U96" i="2"/>
  <c r="Y95" i="2"/>
  <c r="AC94" i="2"/>
  <c r="AG93" i="2"/>
  <c r="AK92" i="2"/>
  <c r="E92" i="2"/>
  <c r="I91" i="2"/>
  <c r="M90" i="2"/>
  <c r="Q89" i="2"/>
  <c r="U88" i="2"/>
  <c r="Y87" i="2"/>
  <c r="AC86" i="2"/>
  <c r="AG85" i="2"/>
  <c r="AK84" i="2"/>
  <c r="E84" i="2"/>
  <c r="I83" i="2"/>
  <c r="M82" i="2"/>
  <c r="Q81" i="2"/>
  <c r="U80" i="2"/>
  <c r="AC78" i="2"/>
  <c r="AG77" i="2"/>
  <c r="AK76" i="2"/>
  <c r="E76" i="2"/>
  <c r="M74" i="2"/>
  <c r="Q73" i="2"/>
  <c r="U72" i="2"/>
  <c r="Y71" i="2"/>
  <c r="AG69" i="2"/>
  <c r="AK68" i="2"/>
  <c r="E68" i="2"/>
  <c r="I67" i="2"/>
  <c r="M66" i="2"/>
  <c r="Q65" i="2"/>
  <c r="U64" i="2"/>
  <c r="Y63" i="2"/>
  <c r="AC62" i="2"/>
  <c r="AG61" i="2"/>
  <c r="AK60" i="2"/>
  <c r="I59" i="2"/>
  <c r="M58" i="2"/>
  <c r="Q57" i="2"/>
  <c r="U56" i="2"/>
  <c r="AC54" i="2"/>
  <c r="AG53" i="2"/>
  <c r="AK52" i="2"/>
  <c r="E52" i="2"/>
  <c r="I51" i="2"/>
  <c r="M50" i="2"/>
  <c r="Q49" i="2"/>
  <c r="U48" i="2"/>
  <c r="Y47" i="2"/>
  <c r="AG45" i="2"/>
  <c r="AK44" i="2"/>
  <c r="E44" i="2"/>
  <c r="I43" i="2"/>
  <c r="Q41" i="2"/>
  <c r="Y39" i="2"/>
  <c r="AC38" i="2"/>
  <c r="AG37" i="2"/>
  <c r="AK36" i="2"/>
  <c r="E36" i="2"/>
  <c r="I35" i="2"/>
  <c r="M34" i="2"/>
  <c r="Q33" i="2"/>
  <c r="U32" i="2"/>
  <c r="Y31" i="2"/>
  <c r="AC30" i="2"/>
  <c r="AG29" i="2"/>
  <c r="AK28" i="2"/>
  <c r="E28" i="2"/>
  <c r="I27" i="2"/>
  <c r="M26" i="2"/>
  <c r="Q25" i="2"/>
  <c r="U24" i="2"/>
  <c r="Y23" i="2"/>
  <c r="AC22" i="2"/>
  <c r="AG21" i="2"/>
  <c r="AK20" i="2"/>
  <c r="E20" i="2"/>
  <c r="I19" i="2"/>
  <c r="M18" i="2"/>
  <c r="Q17" i="2"/>
  <c r="U16" i="2"/>
  <c r="Y15" i="2"/>
  <c r="AC14" i="2"/>
  <c r="AG13" i="2"/>
  <c r="AK12" i="2"/>
  <c r="E12" i="2"/>
  <c r="I11" i="2"/>
  <c r="M10" i="2"/>
  <c r="Q9" i="2"/>
  <c r="U8" i="2"/>
  <c r="Y7" i="2"/>
  <c r="AC6" i="2"/>
  <c r="AG5" i="2"/>
  <c r="AK4" i="2"/>
  <c r="I3" i="2"/>
  <c r="M2" i="2"/>
  <c r="BQ116" i="23"/>
  <c r="BQ112" i="23"/>
  <c r="BQ104" i="23"/>
  <c r="BQ100" i="23"/>
  <c r="BA98" i="23"/>
  <c r="BQ96" i="23"/>
  <c r="E96" i="23"/>
  <c r="BA94" i="23"/>
  <c r="BQ92" i="23"/>
  <c r="E92" i="23"/>
  <c r="BA90" i="23"/>
  <c r="AC89" i="23"/>
  <c r="BQ88" i="23"/>
  <c r="E88" i="23"/>
  <c r="BA86" i="23"/>
  <c r="AC85" i="23"/>
  <c r="BQ84" i="23"/>
  <c r="E84" i="23"/>
  <c r="BA82" i="23"/>
  <c r="BI81" i="23"/>
  <c r="AC81" i="23"/>
  <c r="BQ80" i="23"/>
  <c r="AK80" i="23"/>
  <c r="E80" i="23"/>
  <c r="AS79" i="23"/>
  <c r="BA78" i="23"/>
  <c r="U78" i="23"/>
  <c r="BI77" i="23"/>
  <c r="AC77" i="23"/>
  <c r="BQ76" i="23"/>
  <c r="AK76" i="23"/>
  <c r="AS75" i="23"/>
  <c r="BA74" i="23"/>
  <c r="U74" i="23"/>
  <c r="BI73" i="23"/>
  <c r="AC73" i="23"/>
  <c r="BQ72" i="23"/>
  <c r="AK72" i="23"/>
  <c r="AS71" i="23"/>
  <c r="BA70" i="23"/>
  <c r="U70" i="23"/>
  <c r="BI69" i="23"/>
  <c r="AC69" i="23"/>
  <c r="BQ68" i="23"/>
  <c r="AK68" i="23"/>
  <c r="E68" i="23"/>
  <c r="AS67" i="23"/>
  <c r="BA66" i="23"/>
  <c r="U66" i="23"/>
  <c r="BI65" i="23"/>
  <c r="AC65" i="23"/>
  <c r="BQ64" i="23"/>
  <c r="E64" i="23"/>
  <c r="AS63" i="23"/>
  <c r="BA62" i="23"/>
  <c r="U62" i="23"/>
  <c r="BI61" i="23"/>
  <c r="AC61" i="23"/>
  <c r="BQ60" i="23"/>
  <c r="AK60" i="23"/>
  <c r="E60" i="23"/>
  <c r="BA58" i="23"/>
  <c r="U58" i="23"/>
  <c r="BI57" i="23"/>
  <c r="AC57" i="23"/>
  <c r="BQ56" i="23"/>
  <c r="E56" i="23"/>
  <c r="AS55" i="23"/>
  <c r="BA54" i="23"/>
  <c r="U54" i="23"/>
  <c r="BI53" i="23"/>
  <c r="AC53" i="23"/>
  <c r="BQ52" i="23"/>
  <c r="AK52" i="23"/>
  <c r="U50" i="23"/>
  <c r="BI49" i="23"/>
  <c r="AC49" i="23"/>
  <c r="BQ48" i="23"/>
  <c r="AK48" i="23"/>
  <c r="E48" i="23"/>
  <c r="AS47" i="23"/>
  <c r="BA46" i="23"/>
  <c r="U46" i="23"/>
  <c r="BI45" i="23"/>
  <c r="AC45" i="23"/>
  <c r="BQ44" i="23"/>
  <c r="AK44" i="23"/>
  <c r="E44" i="23"/>
  <c r="BA42" i="23"/>
  <c r="U42" i="23"/>
  <c r="BI41" i="23"/>
  <c r="AC41" i="23"/>
  <c r="BQ40" i="23"/>
  <c r="AK40" i="23"/>
  <c r="E40" i="23"/>
  <c r="BA38" i="23"/>
  <c r="U38" i="23"/>
  <c r="BI37" i="23"/>
  <c r="AC37" i="23"/>
  <c r="BQ36" i="23"/>
  <c r="AK36" i="23"/>
  <c r="E36" i="23"/>
  <c r="AS35" i="23"/>
  <c r="BA34" i="23"/>
  <c r="U34" i="23"/>
  <c r="BI33" i="23"/>
  <c r="AC33" i="23"/>
  <c r="BQ32" i="23"/>
  <c r="AK32" i="23"/>
  <c r="E32" i="23"/>
  <c r="M31" i="23"/>
  <c r="BA30" i="23"/>
  <c r="U30" i="23"/>
  <c r="BI29" i="23"/>
  <c r="BQ28" i="23"/>
  <c r="AK28" i="23"/>
  <c r="E28" i="23"/>
  <c r="AS27" i="23"/>
  <c r="M27" i="23"/>
  <c r="BA26" i="23"/>
  <c r="U26" i="23"/>
  <c r="BI25" i="23"/>
  <c r="AC25" i="23"/>
  <c r="BQ24" i="23"/>
  <c r="E24" i="23"/>
  <c r="AS23" i="23"/>
  <c r="M23" i="23"/>
  <c r="BA22" i="23"/>
  <c r="U22" i="23"/>
  <c r="BI21" i="23"/>
  <c r="AC21" i="23"/>
  <c r="BQ20" i="23"/>
  <c r="AK20" i="23"/>
  <c r="E20" i="23"/>
  <c r="AS19" i="23"/>
  <c r="BA18" i="23"/>
  <c r="U18" i="23"/>
  <c r="BI17" i="23"/>
  <c r="AC17" i="23"/>
  <c r="BQ16" i="23"/>
  <c r="AK16" i="23"/>
  <c r="E16" i="23"/>
  <c r="AS15" i="23"/>
  <c r="BA14" i="23"/>
  <c r="U14" i="23"/>
  <c r="BI13" i="23"/>
  <c r="BQ12" i="23"/>
  <c r="AK12" i="23"/>
  <c r="E12" i="23"/>
  <c r="AS11" i="23"/>
  <c r="M11" i="23"/>
  <c r="BA10" i="23"/>
  <c r="U10" i="23"/>
  <c r="AC9" i="23"/>
  <c r="AK8" i="23"/>
  <c r="E8" i="23"/>
  <c r="AS7" i="23"/>
  <c r="M7" i="23"/>
  <c r="U6" i="23"/>
  <c r="BI5" i="23"/>
  <c r="AC5" i="23"/>
  <c r="BQ4" i="23"/>
  <c r="AK4" i="23"/>
  <c r="AS3" i="23"/>
  <c r="M3" i="23"/>
  <c r="BA2" i="23"/>
  <c r="U2" i="23"/>
  <c r="I42" i="11"/>
  <c r="U57" i="4"/>
  <c r="AC58" i="2"/>
  <c r="BA48" i="23"/>
  <c r="E73" i="4"/>
  <c r="AO80" i="23"/>
  <c r="AC52" i="23"/>
  <c r="M21" i="11"/>
  <c r="BA84" i="23"/>
  <c r="U50" i="4"/>
  <c r="U19" i="4"/>
  <c r="Q56" i="11"/>
  <c r="BE50" i="23"/>
  <c r="M76" i="4"/>
  <c r="E42" i="3"/>
  <c r="AO50" i="23"/>
  <c r="M19" i="11"/>
  <c r="Y54" i="4"/>
  <c r="BI51" i="23"/>
  <c r="E47" i="23"/>
  <c r="Q98" i="4"/>
  <c r="BQ85" i="23"/>
  <c r="E4" i="4"/>
  <c r="Q57" i="11"/>
  <c r="E11" i="4"/>
  <c r="I76" i="23"/>
  <c r="I62" i="11"/>
  <c r="U77" i="4"/>
  <c r="BM101" i="23"/>
  <c r="Q81" i="23"/>
  <c r="M63" i="11"/>
  <c r="Y13" i="11"/>
  <c r="Y60" i="11"/>
  <c r="U17" i="4"/>
  <c r="Y83" i="2"/>
  <c r="I60" i="11"/>
  <c r="U75" i="4"/>
  <c r="BM82" i="23"/>
  <c r="U29" i="11"/>
  <c r="E5" i="4"/>
  <c r="I49" i="11"/>
  <c r="Q79" i="11"/>
  <c r="E95" i="4"/>
  <c r="Y10" i="4"/>
  <c r="M41" i="4"/>
  <c r="U96" i="11"/>
  <c r="Q4" i="11"/>
  <c r="AW78" i="23"/>
  <c r="E16" i="11"/>
  <c r="Y48" i="4"/>
  <c r="E88" i="4"/>
  <c r="BM48" i="23"/>
  <c r="Y93" i="11"/>
  <c r="U75" i="3"/>
  <c r="U7" i="4"/>
  <c r="Q50" i="11"/>
  <c r="M30" i="11"/>
  <c r="AC78" i="23"/>
  <c r="I82" i="4"/>
  <c r="U74" i="3"/>
  <c r="BM128" i="23"/>
  <c r="AO46" i="23"/>
  <c r="I9" i="3"/>
  <c r="Q89" i="11"/>
  <c r="E6" i="11"/>
  <c r="I30" i="4"/>
  <c r="I33" i="4"/>
  <c r="E96" i="11"/>
  <c r="Q46" i="11"/>
  <c r="E69" i="11"/>
  <c r="Q64" i="4"/>
  <c r="Q88" i="11"/>
  <c r="U71" i="3"/>
  <c r="E52" i="11"/>
  <c r="Q2" i="11"/>
  <c r="M81" i="4"/>
  <c r="E94" i="11"/>
  <c r="Q44" i="11"/>
  <c r="I33" i="3"/>
  <c r="AG40" i="23"/>
  <c r="I81" i="11"/>
  <c r="AK49" i="3"/>
  <c r="Y10" i="11"/>
  <c r="E3" i="4"/>
  <c r="AO89" i="23"/>
  <c r="M84" i="4"/>
  <c r="BM125" i="23"/>
  <c r="U59" i="11"/>
  <c r="I55" i="4"/>
  <c r="Q53" i="23"/>
  <c r="I3" i="4"/>
  <c r="AG72" i="23"/>
  <c r="Y83" i="11"/>
  <c r="E12" i="4"/>
  <c r="Y2" i="11"/>
  <c r="BA89" i="23"/>
  <c r="BU57" i="23"/>
  <c r="I2" i="11"/>
  <c r="AC56" i="23"/>
  <c r="AG19" i="3"/>
  <c r="Y86" i="11"/>
  <c r="M3" i="11"/>
  <c r="Y24" i="4"/>
  <c r="BQ118" i="23"/>
  <c r="Y36" i="23"/>
  <c r="Y75" i="11"/>
  <c r="E18" i="3"/>
  <c r="Q5" i="11"/>
  <c r="E94" i="23"/>
  <c r="U85" i="3"/>
  <c r="E43" i="2"/>
  <c r="AO93" i="23"/>
  <c r="Y20" i="11"/>
  <c r="E23" i="4"/>
  <c r="I87" i="2"/>
  <c r="M25" i="4"/>
  <c r="E38" i="11"/>
  <c r="Y86" i="4"/>
  <c r="BE79" i="23"/>
  <c r="M85" i="11"/>
  <c r="Y18" i="4"/>
  <c r="Y82" i="11"/>
  <c r="E13" i="4"/>
  <c r="I53" i="11"/>
  <c r="E77" i="3"/>
  <c r="Y30" i="11"/>
  <c r="E43" i="4"/>
  <c r="U88" i="3"/>
  <c r="I49" i="4"/>
  <c r="E49" i="23"/>
  <c r="U95" i="11"/>
  <c r="I91" i="4"/>
  <c r="BI48" i="23"/>
  <c r="AK6" i="3"/>
  <c r="G1" i="23"/>
  <c r="Y71" i="11"/>
  <c r="E9" i="11"/>
  <c r="BI62" i="23"/>
  <c r="Y36" i="4"/>
  <c r="AK58" i="3"/>
  <c r="M2" i="4"/>
  <c r="Y47" i="11"/>
  <c r="M86" i="11"/>
  <c r="Y81" i="4"/>
  <c r="AS72" i="23"/>
  <c r="BM35" i="23"/>
  <c r="I30" i="11"/>
  <c r="U41" i="4"/>
  <c r="I61" i="23"/>
  <c r="I72" i="11"/>
  <c r="U87" i="4"/>
  <c r="I45" i="4"/>
  <c r="I85" i="4"/>
  <c r="BA44" i="23"/>
  <c r="E89" i="11"/>
  <c r="Q84" i="4"/>
  <c r="AW74" i="23"/>
  <c r="U40" i="2"/>
  <c r="AG54" i="23"/>
  <c r="M80" i="4"/>
  <c r="BM109" i="23"/>
  <c r="M50" i="11"/>
  <c r="Y45" i="4"/>
  <c r="I34" i="4"/>
  <c r="AK74" i="3"/>
  <c r="U56" i="3"/>
  <c r="Y4" i="11"/>
  <c r="AG58" i="23"/>
  <c r="AG65" i="2"/>
  <c r="AC83" i="23"/>
  <c r="U64" i="11"/>
  <c r="I15" i="11"/>
  <c r="BA87" i="23"/>
  <c r="M69" i="11"/>
  <c r="Y19" i="11"/>
  <c r="M42" i="11"/>
  <c r="BM88" i="23"/>
  <c r="E41" i="23"/>
  <c r="U83" i="3"/>
  <c r="AG56" i="23"/>
  <c r="Q15" i="4"/>
  <c r="U83" i="11"/>
  <c r="I79" i="4"/>
  <c r="AO70" i="23"/>
  <c r="AK32" i="2"/>
  <c r="I73" i="4"/>
  <c r="AW66" i="23"/>
  <c r="AG81" i="2"/>
  <c r="BM89" i="23"/>
  <c r="U28" i="11"/>
  <c r="Y72" i="4"/>
  <c r="Y38" i="11"/>
  <c r="Q86" i="11"/>
  <c r="BA64" i="23"/>
  <c r="I88" i="4"/>
  <c r="AG9" i="3"/>
  <c r="AG16" i="3"/>
  <c r="Q82" i="3"/>
  <c r="AG63" i="3"/>
  <c r="AC79" i="2"/>
  <c r="AO45" i="23"/>
  <c r="M41" i="2"/>
  <c r="BA92" i="23"/>
  <c r="AW69" i="23"/>
  <c r="E41" i="3"/>
  <c r="I7" i="3"/>
  <c r="Y77" i="3"/>
  <c r="AC8" i="2"/>
  <c r="U53" i="3"/>
  <c r="M18" i="3"/>
  <c r="Q91" i="23"/>
  <c r="BE10" i="23"/>
  <c r="Q88" i="2"/>
  <c r="BE71" i="23"/>
  <c r="BI55" i="23"/>
  <c r="AG19" i="23"/>
  <c r="E23" i="2"/>
  <c r="AW63" i="23"/>
  <c r="BU42" i="23"/>
  <c r="Q96" i="4"/>
  <c r="Q91" i="11"/>
  <c r="AK46" i="23"/>
  <c r="M24" i="4"/>
  <c r="AK82" i="3"/>
  <c r="I25" i="4"/>
  <c r="AG51" i="3"/>
  <c r="U27" i="2"/>
  <c r="BI67" i="23"/>
  <c r="Q50" i="23"/>
  <c r="AC51" i="3"/>
  <c r="I15" i="3"/>
  <c r="I82" i="3"/>
  <c r="BI26" i="23"/>
  <c r="I35" i="4"/>
  <c r="AG86" i="3"/>
  <c r="U22" i="2"/>
  <c r="AO28" i="23"/>
  <c r="M89" i="2"/>
  <c r="M52" i="2"/>
  <c r="U23" i="23"/>
  <c r="M39" i="3"/>
  <c r="Q5" i="3"/>
  <c r="Y76" i="3"/>
  <c r="AG7" i="2"/>
  <c r="Y43" i="4"/>
  <c r="AG53" i="3"/>
  <c r="I72" i="3"/>
  <c r="AG3" i="2"/>
  <c r="Y66" i="23"/>
  <c r="Q62" i="4"/>
  <c r="AG38" i="23"/>
  <c r="U13" i="4"/>
  <c r="Q22" i="3"/>
  <c r="I75" i="3"/>
  <c r="AG20" i="2"/>
  <c r="AG87" i="3"/>
  <c r="Q16" i="3"/>
  <c r="BM94" i="23"/>
  <c r="AK83" i="2"/>
  <c r="AK46" i="2"/>
  <c r="BQ49" i="23"/>
  <c r="BQ108" i="23"/>
  <c r="AC92" i="2"/>
  <c r="Y69" i="3"/>
  <c r="I89" i="23"/>
  <c r="AK76" i="3"/>
  <c r="M58" i="3"/>
  <c r="AK45" i="2"/>
  <c r="AW31" i="23"/>
  <c r="Y32" i="3"/>
  <c r="AK94" i="2"/>
  <c r="BQ37" i="23"/>
  <c r="Q48" i="23"/>
  <c r="I48" i="4"/>
  <c r="Y43" i="11"/>
  <c r="M87" i="11"/>
  <c r="Q14" i="3"/>
  <c r="AC50" i="3"/>
  <c r="I27" i="23"/>
  <c r="Y70" i="2"/>
  <c r="I33" i="2"/>
  <c r="Y5" i="23"/>
  <c r="Q40" i="4"/>
  <c r="M87" i="3"/>
  <c r="AK15" i="3"/>
  <c r="BU77" i="23"/>
  <c r="AC61" i="2"/>
  <c r="M24" i="2"/>
  <c r="I72" i="2"/>
  <c r="Y74" i="2"/>
  <c r="AK42" i="2"/>
  <c r="U43" i="3"/>
  <c r="AS18" i="23"/>
  <c r="E25" i="3"/>
  <c r="AG87" i="2"/>
  <c r="BE31" i="23"/>
  <c r="M51" i="2"/>
  <c r="Y16" i="3"/>
  <c r="AO36" i="23"/>
  <c r="U44" i="23"/>
  <c r="Y93" i="4"/>
  <c r="AC7" i="3"/>
  <c r="Y43" i="3"/>
  <c r="AC12" i="3"/>
  <c r="E44" i="3"/>
  <c r="Y7" i="4"/>
  <c r="AC2" i="23"/>
  <c r="AK69" i="3"/>
  <c r="AK48" i="3"/>
  <c r="I33" i="23"/>
  <c r="AK61" i="2"/>
  <c r="I12" i="3"/>
  <c r="AK74" i="2"/>
  <c r="AO25" i="23"/>
  <c r="BQ106" i="23"/>
  <c r="U48" i="3"/>
  <c r="I69" i="3"/>
  <c r="U15" i="23"/>
  <c r="Q64" i="3"/>
  <c r="I39" i="3"/>
  <c r="Q28" i="23"/>
  <c r="AG22" i="2"/>
  <c r="AK51" i="2"/>
  <c r="BQ113" i="23"/>
  <c r="AW51" i="23"/>
  <c r="E72" i="11"/>
  <c r="BQ83" i="23"/>
  <c r="Q16" i="11"/>
  <c r="BM118" i="23"/>
  <c r="E31" i="3"/>
  <c r="AK55" i="2"/>
  <c r="AC24" i="2"/>
  <c r="U103" i="2"/>
  <c r="E42" i="23"/>
  <c r="I20" i="3"/>
  <c r="AK82" i="2"/>
  <c r="AC75" i="2"/>
  <c r="Q36" i="4"/>
  <c r="AW67" i="23"/>
  <c r="AK7" i="3"/>
  <c r="BI30" i="23"/>
  <c r="Y37" i="3"/>
  <c r="I67" i="23"/>
  <c r="Q6" i="11"/>
  <c r="BE74" i="23"/>
  <c r="M72" i="4"/>
  <c r="I51" i="11"/>
  <c r="U86" i="4"/>
  <c r="BU60" i="23"/>
  <c r="M62" i="4"/>
  <c r="Y3" i="11"/>
  <c r="Q73" i="23"/>
  <c r="M51" i="11"/>
  <c r="Q38" i="11"/>
  <c r="BA56" i="23"/>
  <c r="AO68" i="23"/>
  <c r="I41" i="11"/>
  <c r="AC20" i="3"/>
  <c r="I44" i="11"/>
  <c r="U82" i="11"/>
  <c r="AW58" i="23"/>
  <c r="I77" i="4"/>
  <c r="M94" i="4"/>
  <c r="BM68" i="23"/>
  <c r="U91" i="11"/>
  <c r="AW64" i="23"/>
  <c r="Q39" i="4"/>
  <c r="M65" i="4"/>
  <c r="U54" i="11"/>
  <c r="AW42" i="23"/>
  <c r="U43" i="23"/>
  <c r="Q59" i="23"/>
  <c r="Q25" i="4"/>
  <c r="AK88" i="2"/>
  <c r="E37" i="3"/>
  <c r="U14" i="4"/>
  <c r="U56" i="23"/>
  <c r="AW56" i="23"/>
  <c r="I61" i="11"/>
  <c r="U82" i="3"/>
  <c r="Q69" i="11"/>
  <c r="I74" i="4"/>
  <c r="AC31" i="2"/>
  <c r="U77" i="3"/>
  <c r="Y82" i="2"/>
  <c r="Q96" i="2"/>
  <c r="U31" i="2"/>
  <c r="BQ38" i="23"/>
  <c r="Y83" i="4"/>
  <c r="AG94" i="2"/>
  <c r="BI20" i="23"/>
  <c r="AC67" i="2"/>
  <c r="M56" i="3"/>
  <c r="AG80" i="2"/>
  <c r="AG30" i="3"/>
  <c r="M41" i="11"/>
  <c r="I50" i="2"/>
  <c r="I28" i="2"/>
  <c r="AS20" i="23"/>
  <c r="BA15" i="23"/>
  <c r="BM3" i="23"/>
  <c r="I17" i="3"/>
  <c r="U35" i="2"/>
  <c r="BQ51" i="23"/>
  <c r="Y24" i="2"/>
  <c r="BU53" i="23"/>
  <c r="AO77" i="23"/>
  <c r="U53" i="23"/>
  <c r="E82" i="11"/>
  <c r="Q87" i="2"/>
  <c r="U90" i="2"/>
  <c r="BQ119" i="23"/>
  <c r="AK39" i="3"/>
  <c r="E65" i="2"/>
  <c r="E28" i="4"/>
  <c r="AG37" i="3"/>
  <c r="AG75" i="3"/>
  <c r="AK65" i="3"/>
  <c r="I22" i="23"/>
  <c r="Y89" i="3"/>
  <c r="Q60" i="2"/>
  <c r="I65" i="3"/>
  <c r="Y59" i="2"/>
  <c r="I39" i="4"/>
  <c r="AK37" i="2"/>
  <c r="I56" i="3"/>
  <c r="Q28" i="3"/>
  <c r="Y27" i="4"/>
  <c r="Y90" i="4"/>
  <c r="AC46" i="2"/>
  <c r="Q96" i="11"/>
  <c r="AC48" i="2"/>
  <c r="AG58" i="3"/>
  <c r="Y90" i="3"/>
  <c r="AO63" i="23"/>
  <c r="M75" i="3"/>
  <c r="Y53" i="23"/>
  <c r="Q21" i="3"/>
  <c r="I2" i="2"/>
  <c r="E61" i="3"/>
  <c r="BA35" i="23"/>
  <c r="BM47" i="23"/>
  <c r="Y65" i="2"/>
  <c r="AK7" i="23"/>
  <c r="BU51" i="23"/>
  <c r="AG24" i="3"/>
  <c r="M98" i="4"/>
  <c r="AO94" i="23"/>
  <c r="AO54" i="23"/>
  <c r="AC14" i="3"/>
  <c r="U101" i="2"/>
  <c r="Y86" i="3"/>
  <c r="U5" i="3"/>
  <c r="M68" i="2"/>
  <c r="AS36" i="23"/>
  <c r="M14" i="3"/>
  <c r="Y56" i="23"/>
  <c r="Y46" i="2"/>
  <c r="M29" i="3"/>
  <c r="I38" i="2"/>
  <c r="U58" i="2"/>
  <c r="BQ54" i="23"/>
  <c r="AK45" i="3"/>
  <c r="E89" i="2"/>
  <c r="AC34" i="23"/>
  <c r="AK79" i="23"/>
  <c r="BI32" i="23"/>
  <c r="U78" i="2"/>
  <c r="I45" i="23"/>
  <c r="BI27" i="23"/>
  <c r="AW23" i="23"/>
  <c r="BI6" i="23"/>
  <c r="E69" i="2"/>
  <c r="BA79" i="23"/>
  <c r="Q91" i="3"/>
  <c r="AK59" i="3"/>
  <c r="Y16" i="23"/>
  <c r="Y15" i="23"/>
  <c r="Y49" i="23"/>
  <c r="AG32" i="23"/>
  <c r="U73" i="23"/>
  <c r="M29" i="23"/>
  <c r="E4" i="23"/>
  <c r="M21" i="23"/>
  <c r="Q45" i="3"/>
  <c r="E45" i="3"/>
  <c r="I94" i="23"/>
  <c r="BI28" i="23"/>
  <c r="I4" i="2"/>
  <c r="BU34" i="23"/>
  <c r="AW53" i="23"/>
  <c r="BA3" i="23"/>
  <c r="Q13" i="2"/>
  <c r="BE37" i="23"/>
  <c r="AK77" i="23"/>
  <c r="AG46" i="2"/>
  <c r="BE61" i="23"/>
  <c r="M25" i="23"/>
  <c r="Y39" i="3"/>
  <c r="Q83" i="3"/>
  <c r="AC56" i="2"/>
  <c r="I17" i="23"/>
  <c r="Y8" i="2"/>
  <c r="BM21" i="23"/>
  <c r="BA4" i="23"/>
  <c r="Y52" i="2"/>
  <c r="BE65" i="23"/>
  <c r="AG10" i="23"/>
  <c r="E22" i="23"/>
  <c r="U37" i="23"/>
  <c r="BU49" i="23"/>
  <c r="U77" i="23"/>
  <c r="AK67" i="3"/>
  <c r="AC52" i="3"/>
  <c r="M13" i="4"/>
  <c r="AG20" i="3"/>
  <c r="AK49" i="2"/>
  <c r="Y11" i="2"/>
  <c r="AO73" i="23"/>
  <c r="I70" i="23"/>
  <c r="AO21" i="23"/>
  <c r="AS44" i="23"/>
  <c r="E50" i="23"/>
  <c r="Q83" i="2"/>
  <c r="Q36" i="2"/>
  <c r="U106" i="2"/>
  <c r="E54" i="23"/>
  <c r="AO2" i="23"/>
  <c r="I96" i="23"/>
  <c r="AS37" i="23"/>
  <c r="BU18" i="23"/>
  <c r="BE49" i="23"/>
  <c r="BU31" i="23"/>
  <c r="Y44" i="2"/>
  <c r="BE12" i="23"/>
  <c r="U34" i="2"/>
  <c r="E107" i="2"/>
  <c r="Y51" i="3"/>
  <c r="I18" i="2"/>
  <c r="Y72" i="2"/>
  <c r="U20" i="23"/>
  <c r="BM31" i="23"/>
  <c r="I17" i="2"/>
  <c r="BE41" i="23"/>
  <c r="AW52" i="23"/>
  <c r="M19" i="2"/>
  <c r="E16" i="2"/>
  <c r="I23" i="23"/>
  <c r="BE32" i="23"/>
  <c r="BE16" i="23"/>
  <c r="Y61" i="2"/>
  <c r="Y38" i="3"/>
  <c r="BQ13" i="23"/>
  <c r="AC31" i="23"/>
  <c r="M2" i="23"/>
  <c r="BQ69" i="23"/>
  <c r="AK55" i="23"/>
  <c r="AO8" i="23"/>
  <c r="U21" i="23"/>
  <c r="U8" i="23"/>
  <c r="AW5" i="23"/>
  <c r="U21" i="2"/>
  <c r="AO26" i="23"/>
  <c r="AS46" i="23"/>
  <c r="Q31" i="3"/>
  <c r="AC4" i="2"/>
  <c r="AC80" i="2"/>
  <c r="AK87" i="3"/>
  <c r="AK80" i="2"/>
  <c r="E16" i="4"/>
  <c r="Q39" i="2"/>
  <c r="U65" i="3"/>
  <c r="Q96" i="23"/>
  <c r="AK41" i="23"/>
  <c r="Q87" i="3"/>
  <c r="AG17" i="23"/>
  <c r="Q85" i="23"/>
  <c r="E14" i="23"/>
  <c r="AC13" i="23"/>
  <c r="AW9" i="23"/>
  <c r="BI23" i="23"/>
  <c r="I66" i="2"/>
  <c r="AG28" i="23"/>
  <c r="BU81" i="23"/>
  <c r="AK45" i="23"/>
  <c r="Q19" i="11"/>
  <c r="AC26" i="2"/>
  <c r="AK64" i="23"/>
  <c r="AC46" i="23"/>
  <c r="I9" i="11"/>
  <c r="U20" i="2"/>
  <c r="Q68" i="4"/>
  <c r="BA76" i="23"/>
  <c r="I98" i="4"/>
  <c r="U22" i="4"/>
  <c r="U94" i="11"/>
  <c r="I87" i="11"/>
  <c r="E66" i="3"/>
  <c r="E28" i="11"/>
  <c r="BA85" i="23"/>
  <c r="E64" i="2"/>
  <c r="Y44" i="11"/>
  <c r="E46" i="11"/>
  <c r="Y46" i="4"/>
  <c r="AC74" i="23"/>
  <c r="E79" i="4"/>
  <c r="I31" i="11"/>
  <c r="AO66" i="23"/>
  <c r="Q73" i="11"/>
  <c r="BU78" i="23"/>
  <c r="U47" i="23"/>
  <c r="I47" i="4"/>
  <c r="Q90" i="11"/>
  <c r="BM119" i="23"/>
  <c r="BE58" i="23"/>
  <c r="BM74" i="23"/>
  <c r="U40" i="23"/>
  <c r="E93" i="11"/>
  <c r="M88" i="3"/>
  <c r="E52" i="4"/>
  <c r="U31" i="4"/>
  <c r="BU70" i="23"/>
  <c r="E83" i="3"/>
  <c r="Y16" i="11"/>
  <c r="M71" i="11"/>
  <c r="M69" i="4"/>
  <c r="Y34" i="2"/>
  <c r="M100" i="2"/>
  <c r="AC43" i="23"/>
  <c r="M66" i="3"/>
  <c r="Q51" i="2"/>
  <c r="Q43" i="2"/>
  <c r="I39" i="23"/>
  <c r="BE5" i="23"/>
  <c r="U52" i="2"/>
  <c r="U75" i="2"/>
  <c r="AC47" i="3"/>
  <c r="BA40" i="23"/>
  <c r="BM133" i="23"/>
  <c r="Q75" i="11"/>
  <c r="M87" i="2"/>
  <c r="BQ19" i="23"/>
  <c r="BA71" i="23"/>
  <c r="M25" i="2"/>
  <c r="Q72" i="3"/>
  <c r="M14" i="11"/>
  <c r="AK96" i="3"/>
  <c r="AO33" i="23"/>
  <c r="AK19" i="23"/>
  <c r="I32" i="3"/>
  <c r="Q68" i="3"/>
  <c r="AK63" i="3"/>
  <c r="Y79" i="23"/>
  <c r="BU43" i="23"/>
  <c r="AG16" i="2"/>
  <c r="M9" i="2"/>
  <c r="I87" i="23"/>
  <c r="AO20" i="23"/>
  <c r="Y32" i="11"/>
  <c r="I63" i="3"/>
  <c r="Y62" i="3"/>
  <c r="Y62" i="2"/>
  <c r="U33" i="2"/>
  <c r="BU21" i="23"/>
  <c r="Q18" i="3"/>
  <c r="Q36" i="3"/>
  <c r="U57" i="23"/>
  <c r="AG73" i="3"/>
  <c r="U9" i="23"/>
  <c r="BQ63" i="23"/>
  <c r="Y88" i="2"/>
  <c r="AK71" i="2"/>
  <c r="I53" i="4"/>
  <c r="M32" i="3"/>
  <c r="Y13" i="3"/>
  <c r="Y47" i="23"/>
  <c r="M49" i="2"/>
  <c r="E59" i="3"/>
  <c r="Y12" i="3"/>
  <c r="BM129" i="23"/>
  <c r="BQ9" i="23"/>
  <c r="E8" i="4"/>
  <c r="AW18" i="23"/>
  <c r="M11" i="3"/>
  <c r="AG32" i="3"/>
  <c r="AG2" i="3"/>
  <c r="AC5" i="3"/>
  <c r="AK81" i="23"/>
  <c r="AC18" i="3"/>
  <c r="Y17" i="23"/>
  <c r="Q17" i="4"/>
  <c r="Q83" i="4"/>
  <c r="Q80" i="11"/>
  <c r="E34" i="2"/>
  <c r="AG54" i="3"/>
  <c r="U55" i="3"/>
  <c r="AK89" i="3"/>
  <c r="BQ105" i="23"/>
  <c r="BU14" i="23"/>
  <c r="AG62" i="3"/>
  <c r="AK23" i="23"/>
  <c r="Y27" i="3"/>
  <c r="AK89" i="2"/>
  <c r="Q84" i="3"/>
  <c r="Y84" i="3"/>
  <c r="Y10" i="23"/>
  <c r="I30" i="2"/>
  <c r="AC49" i="3"/>
  <c r="Y6" i="23"/>
  <c r="U82" i="2"/>
  <c r="AC47" i="2"/>
  <c r="Q30" i="4"/>
  <c r="AW59" i="23"/>
  <c r="Q74" i="23"/>
  <c r="AC27" i="2"/>
  <c r="AG7" i="23"/>
  <c r="Q20" i="2"/>
  <c r="M77" i="3"/>
  <c r="U79" i="2"/>
  <c r="Q94" i="2"/>
  <c r="AC15" i="2"/>
  <c r="E29" i="2"/>
  <c r="I10" i="23"/>
  <c r="Q90" i="23"/>
  <c r="E43" i="23"/>
  <c r="BQ3" i="23"/>
  <c r="Q30" i="23"/>
  <c r="AW77" i="23"/>
  <c r="M9" i="3"/>
  <c r="M65" i="2"/>
  <c r="AK3" i="3"/>
  <c r="Y17" i="2"/>
  <c r="BM11" i="23"/>
  <c r="M6" i="2"/>
  <c r="U41" i="23"/>
  <c r="I54" i="23"/>
  <c r="AG6" i="23"/>
  <c r="BU13" i="23"/>
  <c r="AK53" i="2"/>
  <c r="Q12" i="23"/>
  <c r="AO23" i="23"/>
  <c r="AS9" i="23"/>
  <c r="M38" i="3"/>
  <c r="AK37" i="3"/>
  <c r="Q76" i="23"/>
  <c r="AK61" i="23"/>
  <c r="AC10" i="23"/>
  <c r="U45" i="23"/>
  <c r="U65" i="23"/>
  <c r="E34" i="23"/>
  <c r="BA27" i="23"/>
  <c r="AC59" i="23"/>
  <c r="U25" i="2"/>
  <c r="Y40" i="2"/>
  <c r="BE19" i="23"/>
  <c r="BU59" i="23"/>
  <c r="E90" i="2"/>
  <c r="U37" i="3"/>
  <c r="AK60" i="3"/>
  <c r="AC63" i="2"/>
  <c r="BM33" i="23"/>
  <c r="AC27" i="23"/>
  <c r="BM7" i="23"/>
  <c r="AG2" i="23"/>
  <c r="AK73" i="2"/>
  <c r="BM6" i="23"/>
  <c r="Q82" i="23"/>
  <c r="Q79" i="2"/>
  <c r="Q75" i="3"/>
  <c r="U42" i="2"/>
  <c r="BE9" i="23"/>
  <c r="Q92" i="23"/>
  <c r="BE29" i="23"/>
  <c r="BQ26" i="23"/>
  <c r="Q78" i="23"/>
  <c r="BU45" i="23"/>
  <c r="Y3" i="23"/>
  <c r="AC39" i="23"/>
  <c r="AS21" i="23"/>
  <c r="AC28" i="2"/>
  <c r="AC29" i="2"/>
  <c r="I93" i="2"/>
  <c r="BI34" i="23"/>
  <c r="E66" i="23"/>
  <c r="Q70" i="23"/>
  <c r="E5" i="23"/>
  <c r="E9" i="2"/>
  <c r="I48" i="2"/>
  <c r="AK18" i="23"/>
  <c r="I31" i="23"/>
  <c r="AS31" i="23"/>
  <c r="AG25" i="23"/>
  <c r="E59" i="2"/>
  <c r="AC42" i="2"/>
  <c r="AG88" i="3"/>
  <c r="Q8" i="3"/>
  <c r="BE55" i="23"/>
  <c r="I90" i="23"/>
  <c r="Q11" i="23"/>
  <c r="BE25" i="23"/>
  <c r="AG17" i="2"/>
  <c r="BE26" i="23"/>
  <c r="BI36" i="23"/>
  <c r="BM77" i="23"/>
  <c r="Y41" i="23"/>
  <c r="U69" i="23"/>
  <c r="AC11" i="23"/>
  <c r="BA63" i="23"/>
  <c r="BQ55" i="23"/>
  <c r="BM14" i="23"/>
  <c r="Y13" i="2"/>
  <c r="Y65" i="23"/>
  <c r="Q5" i="23"/>
  <c r="Q16" i="23"/>
  <c r="AG96" i="3"/>
  <c r="AC95" i="2"/>
  <c r="BA81" i="23"/>
  <c r="BE7" i="23"/>
  <c r="E2" i="2"/>
  <c r="AC44" i="23"/>
  <c r="BU20" i="23"/>
  <c r="BQ41" i="23"/>
  <c r="AK86" i="2"/>
  <c r="U8" i="3"/>
  <c r="BM5" i="23"/>
  <c r="AK33" i="2"/>
  <c r="AG23" i="23"/>
  <c r="BM17" i="23"/>
  <c r="I64" i="3"/>
  <c r="I8" i="3"/>
  <c r="AC42" i="23"/>
  <c r="Y11" i="23"/>
  <c r="Y64" i="2"/>
  <c r="AK39" i="23"/>
  <c r="BU5" i="23"/>
  <c r="E22" i="2"/>
  <c r="Q67" i="3"/>
  <c r="Q6" i="23"/>
  <c r="BU25" i="23"/>
  <c r="AO59" i="23"/>
  <c r="AG26" i="23"/>
  <c r="BI4" i="23"/>
  <c r="U69" i="2"/>
  <c r="Q27" i="2"/>
  <c r="U44" i="3"/>
  <c r="Y14" i="2"/>
  <c r="BA16" i="23"/>
  <c r="AC7" i="2"/>
  <c r="E49" i="2"/>
  <c r="AO27" i="23"/>
  <c r="U12" i="2"/>
  <c r="AK3" i="23"/>
  <c r="I58" i="4"/>
  <c r="U51" i="11"/>
  <c r="AC21" i="2"/>
  <c r="BI40" i="23"/>
  <c r="M71" i="2"/>
  <c r="AG51" i="23"/>
  <c r="Q47" i="3"/>
  <c r="BI12" i="23"/>
  <c r="I29" i="23"/>
  <c r="Q33" i="3"/>
  <c r="Q6" i="4"/>
  <c r="Y36" i="2"/>
  <c r="AG66" i="23"/>
  <c r="AG23" i="2"/>
  <c r="Y5" i="4"/>
  <c r="M53" i="3"/>
  <c r="I2" i="3"/>
  <c r="I15" i="23"/>
  <c r="AO71" i="23"/>
  <c r="AK57" i="2"/>
  <c r="AG22" i="3"/>
  <c r="E61" i="2"/>
  <c r="AG20" i="23"/>
  <c r="BM25" i="23"/>
  <c r="AS17" i="23"/>
  <c r="Q8" i="23"/>
  <c r="Q56" i="23"/>
  <c r="BM37" i="23"/>
  <c r="BE42" i="23"/>
  <c r="AK21" i="3"/>
  <c r="AK18" i="2"/>
  <c r="AG92" i="3"/>
  <c r="AG14" i="23"/>
  <c r="AC14" i="23"/>
  <c r="AO37" i="23"/>
  <c r="BA53" i="23"/>
  <c r="M20" i="4"/>
  <c r="Q17" i="11"/>
  <c r="Y36" i="11"/>
  <c r="E54" i="11"/>
  <c r="Y80" i="23"/>
  <c r="E77" i="23"/>
  <c r="AG48" i="23"/>
  <c r="Y32" i="4"/>
  <c r="BE72" i="23"/>
  <c r="M26" i="11"/>
  <c r="M9" i="11"/>
  <c r="Y100" i="4"/>
  <c r="U71" i="11"/>
  <c r="U33" i="4"/>
  <c r="I54" i="4"/>
  <c r="U63" i="11"/>
  <c r="Q58" i="4"/>
  <c r="U59" i="4"/>
  <c r="I33" i="11"/>
  <c r="AC70" i="2"/>
  <c r="BE38" i="23"/>
  <c r="I10" i="4"/>
  <c r="M47" i="4"/>
  <c r="I87" i="4"/>
  <c r="Y40" i="4"/>
  <c r="U91" i="3"/>
  <c r="U55" i="4"/>
  <c r="I5" i="11"/>
  <c r="U36" i="2"/>
  <c r="Q29" i="11"/>
  <c r="Y26" i="4"/>
  <c r="U86" i="3"/>
  <c r="U7" i="11"/>
  <c r="E104" i="2"/>
  <c r="AS52" i="23"/>
  <c r="U26" i="11"/>
  <c r="Y16" i="4"/>
  <c r="E41" i="11"/>
  <c r="I81" i="23"/>
  <c r="E85" i="4"/>
  <c r="Q37" i="11"/>
  <c r="Q50" i="3"/>
  <c r="I58" i="23"/>
  <c r="AK50" i="2"/>
  <c r="Q59" i="2"/>
  <c r="Q90" i="2"/>
  <c r="U81" i="2"/>
  <c r="U39" i="11"/>
  <c r="AK40" i="2"/>
  <c r="Y90" i="2"/>
  <c r="Q73" i="3"/>
  <c r="Q32" i="2"/>
  <c r="I49" i="2"/>
  <c r="M97" i="2"/>
  <c r="E37" i="4"/>
  <c r="AC41" i="3"/>
  <c r="AG29" i="23"/>
  <c r="U25" i="3"/>
  <c r="Y40" i="3"/>
  <c r="I74" i="2"/>
  <c r="M54" i="2"/>
  <c r="Y77" i="2"/>
  <c r="AW36" i="23"/>
  <c r="BU28" i="23"/>
  <c r="Y29" i="4"/>
  <c r="E67" i="2"/>
  <c r="BU36" i="23"/>
  <c r="AG28" i="2"/>
  <c r="Y66" i="3"/>
  <c r="BM4" i="23"/>
  <c r="AC43" i="2"/>
  <c r="AW61" i="23"/>
  <c r="AW33" i="23"/>
  <c r="E47" i="4"/>
  <c r="AG86" i="2"/>
  <c r="I34" i="3"/>
  <c r="M79" i="3"/>
  <c r="BE48" i="23"/>
  <c r="BQ98" i="23"/>
  <c r="Q80" i="23"/>
  <c r="Q4" i="3"/>
  <c r="AK9" i="3"/>
  <c r="BQ115" i="23"/>
  <c r="I38" i="23"/>
  <c r="Y69" i="2"/>
  <c r="Q4" i="2"/>
  <c r="Q71" i="3"/>
  <c r="Q89" i="4"/>
  <c r="E77" i="11"/>
  <c r="M85" i="2"/>
  <c r="I95" i="3"/>
  <c r="I68" i="23"/>
  <c r="Y6" i="2"/>
  <c r="E55" i="2"/>
  <c r="I94" i="3"/>
  <c r="Y18" i="23"/>
  <c r="AG66" i="3"/>
  <c r="AG15" i="2"/>
  <c r="AC53" i="2"/>
  <c r="AG8" i="2"/>
  <c r="M45" i="2"/>
  <c r="Y88" i="3"/>
  <c r="Y26" i="23"/>
  <c r="U62" i="2"/>
  <c r="BA25" i="23"/>
  <c r="BQ66" i="23"/>
  <c r="AK10" i="3"/>
  <c r="E102" i="2"/>
  <c r="BM38" i="23"/>
  <c r="I42" i="2"/>
  <c r="E27" i="3"/>
  <c r="Q58" i="3"/>
  <c r="Y58" i="3"/>
  <c r="Q14" i="2"/>
  <c r="I53" i="2"/>
  <c r="M12" i="2"/>
  <c r="Q71" i="2"/>
  <c r="E78" i="23"/>
  <c r="E53" i="3"/>
  <c r="M25" i="3"/>
  <c r="U9" i="2"/>
  <c r="AC47" i="23"/>
  <c r="M21" i="3"/>
  <c r="U104" i="2"/>
  <c r="U26" i="2"/>
  <c r="I86" i="2"/>
  <c r="Q39" i="23"/>
  <c r="AS10" i="23"/>
  <c r="M13" i="23"/>
  <c r="BQ30" i="23"/>
  <c r="AO42" i="23"/>
  <c r="E30" i="23"/>
  <c r="Y40" i="23"/>
  <c r="AG17" i="3"/>
  <c r="U7" i="2"/>
  <c r="AC55" i="2"/>
  <c r="BU9" i="23"/>
  <c r="BA99" i="23"/>
  <c r="AK5" i="23"/>
  <c r="AO17" i="23"/>
  <c r="BM81" i="23"/>
  <c r="AO14" i="23"/>
  <c r="BM26" i="23"/>
  <c r="Q24" i="23"/>
  <c r="Y87" i="3"/>
  <c r="BA31" i="23"/>
  <c r="Y59" i="23"/>
  <c r="BI9" i="23"/>
  <c r="U65" i="2"/>
  <c r="BE81" i="23"/>
  <c r="E51" i="2"/>
  <c r="U25" i="23"/>
  <c r="M17" i="23"/>
  <c r="E6" i="23"/>
  <c r="AG9" i="2"/>
  <c r="AO55" i="23"/>
  <c r="U43" i="2"/>
  <c r="AW73" i="23"/>
  <c r="BI42" i="23"/>
  <c r="AS25" i="23"/>
  <c r="M14" i="23"/>
  <c r="AG63" i="23"/>
  <c r="AO22" i="23"/>
  <c r="Q30" i="2"/>
  <c r="BE2" i="23"/>
  <c r="Q60" i="3"/>
  <c r="AK34" i="2"/>
  <c r="I12" i="23"/>
  <c r="BE14" i="23"/>
  <c r="AK65" i="2"/>
  <c r="BA32" i="23"/>
  <c r="M93" i="2"/>
  <c r="Q23" i="23"/>
  <c r="AW27" i="23"/>
  <c r="U4" i="23"/>
  <c r="Y76" i="2"/>
  <c r="AG5" i="23"/>
  <c r="Y72" i="23"/>
  <c r="U37" i="4"/>
  <c r="U58" i="4"/>
  <c r="AG46" i="3"/>
  <c r="BU11" i="23"/>
  <c r="Q44" i="3"/>
  <c r="AK11" i="2"/>
  <c r="AK17" i="3"/>
  <c r="I100" i="4"/>
  <c r="U97" i="2"/>
  <c r="Y94" i="2"/>
  <c r="AW43" i="23"/>
  <c r="Q17" i="3"/>
  <c r="Y31" i="23"/>
  <c r="Y91" i="3"/>
  <c r="Q5" i="2"/>
  <c r="BA45" i="23"/>
  <c r="Y50" i="2"/>
  <c r="AS61" i="23"/>
  <c r="AS24" i="23"/>
  <c r="I24" i="3"/>
  <c r="U5" i="2"/>
  <c r="U4" i="2"/>
  <c r="AW8" i="23"/>
  <c r="BI19" i="23"/>
  <c r="Y55" i="4"/>
  <c r="AG43" i="3"/>
  <c r="M16" i="4"/>
  <c r="U38" i="11"/>
  <c r="I47" i="11"/>
  <c r="U31" i="11"/>
  <c r="AW48" i="23"/>
  <c r="BE62" i="23"/>
  <c r="BA43" i="23"/>
  <c r="Y29" i="3"/>
  <c r="I8" i="11"/>
  <c r="I45" i="11"/>
  <c r="U70" i="3"/>
  <c r="Q53" i="11"/>
  <c r="Q71" i="4"/>
  <c r="AG52" i="23"/>
  <c r="Q45" i="11"/>
  <c r="M60" i="4"/>
  <c r="Y94" i="4"/>
  <c r="Q53" i="2"/>
  <c r="U105" i="2"/>
  <c r="BM105" i="23"/>
  <c r="AG57" i="2"/>
  <c r="AK50" i="23"/>
  <c r="E89" i="4"/>
  <c r="AK47" i="23"/>
  <c r="E63" i="23"/>
  <c r="AC48" i="23"/>
  <c r="I37" i="3"/>
  <c r="Y72" i="11"/>
  <c r="M31" i="11"/>
  <c r="AO40" i="23"/>
  <c r="AO85" i="23"/>
  <c r="Q88" i="4"/>
  <c r="Q47" i="11"/>
  <c r="M22" i="4"/>
  <c r="Q62" i="11"/>
  <c r="AC34" i="2"/>
  <c r="Y22" i="11"/>
  <c r="E15" i="4"/>
  <c r="Y21" i="11"/>
  <c r="I75" i="11"/>
  <c r="AG95" i="3"/>
  <c r="I61" i="2"/>
  <c r="I84" i="2"/>
  <c r="AC83" i="2"/>
  <c r="Q14" i="23"/>
  <c r="Q10" i="23"/>
  <c r="M23" i="11"/>
  <c r="AG84" i="2"/>
  <c r="Y48" i="23"/>
  <c r="AG43" i="2"/>
  <c r="I11" i="3"/>
  <c r="Q82" i="2"/>
  <c r="Q55" i="23"/>
  <c r="I75" i="2"/>
  <c r="M77" i="2"/>
  <c r="Q42" i="3"/>
  <c r="Q49" i="3"/>
  <c r="M90" i="3"/>
  <c r="Q53" i="3"/>
  <c r="BU46" i="23"/>
  <c r="Y10" i="2"/>
  <c r="Q76" i="2"/>
  <c r="M19" i="3"/>
  <c r="U102" i="2"/>
  <c r="M46" i="3"/>
  <c r="U70" i="4"/>
  <c r="M92" i="3"/>
  <c r="BM59" i="23"/>
  <c r="AW25" i="23"/>
  <c r="BI63" i="23"/>
  <c r="U59" i="2"/>
  <c r="U9" i="3"/>
  <c r="E96" i="4"/>
  <c r="BE63" i="23"/>
  <c r="I10" i="2"/>
  <c r="M42" i="3"/>
  <c r="E5" i="3"/>
  <c r="I21" i="2"/>
  <c r="Q41" i="3"/>
  <c r="Y68" i="2"/>
  <c r="Q52" i="2"/>
  <c r="Y92" i="3"/>
  <c r="Q17" i="23"/>
  <c r="I15" i="4"/>
  <c r="U29" i="23"/>
  <c r="Q30" i="3"/>
  <c r="BA72" i="23"/>
  <c r="U90" i="4"/>
  <c r="I9" i="4"/>
  <c r="Y80" i="2"/>
  <c r="M30" i="3"/>
  <c r="I20" i="2"/>
  <c r="AK93" i="3"/>
  <c r="I62" i="3"/>
  <c r="BE40" i="23"/>
  <c r="I19" i="3"/>
  <c r="M6" i="23"/>
  <c r="Y75" i="23"/>
  <c r="I25" i="23"/>
  <c r="M3" i="3"/>
  <c r="M57" i="3"/>
  <c r="E60" i="2"/>
  <c r="Q4" i="4"/>
  <c r="U14" i="2"/>
  <c r="Q81" i="11"/>
  <c r="E61" i="11"/>
  <c r="E71" i="2"/>
  <c r="I91" i="3"/>
  <c r="U63" i="23"/>
  <c r="AO19" i="23"/>
  <c r="AK5" i="3"/>
  <c r="AC91" i="2"/>
  <c r="AG49" i="2"/>
  <c r="U75" i="23"/>
  <c r="Q40" i="23"/>
  <c r="Y17" i="4"/>
  <c r="Y20" i="2"/>
  <c r="U95" i="2"/>
  <c r="AG82" i="2"/>
  <c r="U54" i="3"/>
  <c r="Q55" i="2"/>
  <c r="M67" i="2"/>
  <c r="M15" i="3"/>
  <c r="BM92" i="23"/>
  <c r="AC55" i="3"/>
  <c r="Y63" i="3"/>
  <c r="AW19" i="23"/>
  <c r="AO49" i="23"/>
  <c r="U16" i="23"/>
  <c r="M55" i="2"/>
  <c r="E2" i="23"/>
  <c r="BE27" i="23"/>
  <c r="AG72" i="3"/>
  <c r="BE23" i="23"/>
  <c r="I16" i="23"/>
  <c r="AK19" i="2"/>
  <c r="Y73" i="23"/>
  <c r="AW20" i="23"/>
  <c r="BE56" i="23"/>
  <c r="AK14" i="23"/>
  <c r="Q29" i="23"/>
  <c r="AG60" i="23"/>
  <c r="AG62" i="2"/>
  <c r="AC10" i="3"/>
  <c r="Q56" i="3"/>
  <c r="E7" i="23"/>
  <c r="AG19" i="2"/>
  <c r="M27" i="2"/>
  <c r="U45" i="2"/>
  <c r="I7" i="2"/>
  <c r="I8" i="2"/>
  <c r="U57" i="2"/>
  <c r="E10" i="23"/>
  <c r="BU24" i="23"/>
  <c r="AO16" i="23"/>
  <c r="E37" i="23"/>
  <c r="Y2" i="3"/>
  <c r="BE51" i="23"/>
  <c r="Y83" i="3"/>
  <c r="E14" i="2"/>
  <c r="Y8" i="23"/>
  <c r="Y39" i="23"/>
  <c r="AK54" i="23"/>
  <c r="Y3" i="2"/>
  <c r="AO10" i="23"/>
  <c r="Y13" i="23"/>
  <c r="BA6" i="23"/>
  <c r="BM131" i="23"/>
  <c r="BE8" i="23"/>
  <c r="AK2" i="23"/>
  <c r="I68" i="3"/>
  <c r="Q79" i="3"/>
  <c r="Y49" i="2"/>
  <c r="AO13" i="23"/>
  <c r="E5" i="2"/>
  <c r="Y33" i="23"/>
  <c r="AG58" i="2"/>
  <c r="I24" i="2"/>
  <c r="AG74" i="2"/>
  <c r="I82" i="23"/>
  <c r="Q50" i="2"/>
  <c r="E15" i="2"/>
  <c r="AG36" i="2"/>
  <c r="I80" i="2"/>
  <c r="M18" i="23"/>
  <c r="Y32" i="23"/>
  <c r="BA77" i="23"/>
  <c r="BM32" i="23"/>
  <c r="AK73" i="23"/>
  <c r="Q3" i="23"/>
  <c r="BA20" i="23"/>
  <c r="BE28" i="23"/>
  <c r="BM39" i="23"/>
  <c r="U11" i="2"/>
  <c r="M108" i="2"/>
  <c r="BM52" i="23"/>
  <c r="AK37" i="23"/>
  <c r="Y28" i="23"/>
  <c r="Q4" i="23"/>
  <c r="AC23" i="23"/>
  <c r="Y69" i="23"/>
  <c r="I18" i="23"/>
  <c r="I30" i="23"/>
  <c r="BE20" i="23"/>
  <c r="I9" i="23"/>
  <c r="BU23" i="23"/>
  <c r="Y35" i="4"/>
  <c r="Y22" i="2"/>
  <c r="E86" i="2"/>
  <c r="BM30" i="23"/>
  <c r="I44" i="2"/>
  <c r="Y61" i="23"/>
  <c r="I56" i="2"/>
  <c r="AK16" i="2"/>
  <c r="BQ59" i="23"/>
  <c r="AS33" i="23"/>
  <c r="BA41" i="23"/>
  <c r="AC4" i="23"/>
  <c r="E41" i="2"/>
  <c r="AK41" i="2"/>
  <c r="Y75" i="3"/>
  <c r="AW2" i="23"/>
  <c r="M24" i="23"/>
  <c r="I37" i="23"/>
  <c r="U18" i="2"/>
  <c r="AW12" i="23"/>
  <c r="M29" i="2"/>
  <c r="AS14" i="23"/>
  <c r="Q46" i="23"/>
  <c r="AO95" i="23"/>
  <c r="BE30" i="23"/>
  <c r="I34" i="23"/>
  <c r="Y4" i="2"/>
  <c r="E39" i="3"/>
  <c r="AG27" i="2"/>
  <c r="Q2" i="23"/>
  <c r="AW22" i="23"/>
  <c r="BM2" i="23"/>
  <c r="BM10" i="23"/>
  <c r="AG15" i="23"/>
  <c r="Y12" i="23"/>
  <c r="E18" i="23"/>
  <c r="I92" i="23"/>
  <c r="BI44" i="23"/>
  <c r="Q3" i="2"/>
  <c r="Y29" i="23"/>
  <c r="U77" i="2"/>
  <c r="E17" i="23"/>
  <c r="AK7" i="2"/>
  <c r="AW65" i="23"/>
  <c r="AK6" i="23"/>
  <c r="U31" i="23"/>
  <c r="AW29" i="23"/>
  <c r="BU61" i="23"/>
  <c r="Q10" i="4"/>
  <c r="AK22" i="23"/>
  <c r="M3" i="2"/>
  <c r="AS69" i="23"/>
  <c r="Y91" i="11"/>
  <c r="E73" i="11"/>
  <c r="Y21" i="4"/>
  <c r="Y97" i="4"/>
  <c r="E69" i="23"/>
  <c r="U80" i="11"/>
  <c r="Y91" i="4"/>
  <c r="Y28" i="11"/>
  <c r="U56" i="4"/>
  <c r="Q77" i="23"/>
  <c r="AK84" i="3"/>
  <c r="AG12" i="23"/>
  <c r="AK78" i="3"/>
  <c r="U96" i="3"/>
  <c r="Y24" i="23"/>
  <c r="U51" i="23"/>
  <c r="BQ103" i="23"/>
  <c r="I77" i="2"/>
  <c r="Q13" i="23"/>
  <c r="AC9" i="3"/>
  <c r="BQ117" i="23"/>
  <c r="M58" i="4"/>
  <c r="I27" i="3"/>
  <c r="AK88" i="3"/>
  <c r="AK79" i="3"/>
  <c r="Q37" i="3"/>
  <c r="U61" i="23"/>
  <c r="AG26" i="2"/>
  <c r="AG63" i="2"/>
  <c r="BE11" i="23"/>
  <c r="BM98" i="23"/>
  <c r="AG9" i="23"/>
  <c r="BM13" i="23"/>
  <c r="AW30" i="23"/>
  <c r="AS8" i="23"/>
  <c r="AK56" i="3"/>
  <c r="M23" i="2"/>
  <c r="M13" i="3"/>
  <c r="BI11" i="23"/>
  <c r="E32" i="3"/>
  <c r="I5" i="23"/>
  <c r="BQ10" i="23"/>
  <c r="Y54" i="23"/>
  <c r="BU50" i="23"/>
  <c r="I41" i="3"/>
  <c r="U51" i="4"/>
  <c r="I40" i="4"/>
  <c r="M45" i="4"/>
  <c r="M57" i="11"/>
  <c r="Q92" i="11"/>
  <c r="Y51" i="2"/>
  <c r="AO74" i="23"/>
  <c r="BQ74" i="23"/>
  <c r="I36" i="4"/>
  <c r="U32" i="4"/>
  <c r="I67" i="4"/>
  <c r="I36" i="23"/>
  <c r="U64" i="3"/>
  <c r="I59" i="4"/>
  <c r="Q61" i="4"/>
  <c r="BQ70" i="23"/>
  <c r="AG42" i="3"/>
  <c r="AK63" i="23"/>
  <c r="M30" i="2"/>
  <c r="BE66" i="23"/>
  <c r="E60" i="11"/>
  <c r="Y46" i="23"/>
  <c r="E53" i="11"/>
  <c r="U78" i="11"/>
  <c r="I71" i="11"/>
  <c r="U43" i="11"/>
  <c r="Q86" i="4"/>
  <c r="M40" i="4"/>
  <c r="M46" i="11"/>
  <c r="Y64" i="11"/>
  <c r="AC62" i="23"/>
  <c r="I61" i="4"/>
  <c r="E22" i="11"/>
  <c r="Y68" i="4"/>
  <c r="M55" i="4"/>
  <c r="BQ86" i="23"/>
  <c r="I96" i="3"/>
  <c r="AO92" i="23"/>
  <c r="AS66" i="23"/>
  <c r="AG13" i="3"/>
  <c r="U107" i="2"/>
  <c r="U47" i="3"/>
  <c r="Q18" i="23"/>
  <c r="BI22" i="23"/>
  <c r="BI18" i="23"/>
  <c r="BU38" i="23"/>
  <c r="BI43" i="23"/>
  <c r="AK58" i="2"/>
  <c r="I55" i="3"/>
  <c r="BU71" i="23"/>
  <c r="Y46" i="3"/>
  <c r="Y42" i="3"/>
  <c r="M34" i="11"/>
  <c r="Q74" i="3"/>
  <c r="Y26" i="2"/>
  <c r="AC36" i="2"/>
  <c r="E4" i="3"/>
  <c r="I37" i="2"/>
  <c r="BA93" i="23"/>
  <c r="BM107" i="23"/>
  <c r="AK73" i="3"/>
  <c r="E93" i="23"/>
  <c r="M86" i="3"/>
  <c r="Y29" i="2"/>
  <c r="Q76" i="11"/>
  <c r="E70" i="2"/>
  <c r="AO81" i="23"/>
  <c r="AG73" i="2"/>
  <c r="Y24" i="3"/>
  <c r="U17" i="3"/>
  <c r="BI71" i="23"/>
  <c r="I64" i="11"/>
  <c r="U13" i="3"/>
  <c r="BE53" i="23"/>
  <c r="I25" i="2"/>
  <c r="U47" i="2"/>
  <c r="Q84" i="23"/>
  <c r="AC84" i="2"/>
  <c r="AK69" i="2"/>
  <c r="Q92" i="3"/>
  <c r="AG60" i="3"/>
  <c r="U93" i="3"/>
  <c r="M69" i="3"/>
  <c r="M32" i="23"/>
  <c r="Q72" i="2"/>
  <c r="Q27" i="11"/>
  <c r="Q72" i="4"/>
  <c r="M59" i="3"/>
  <c r="AW16" i="23"/>
  <c r="Y73" i="2"/>
  <c r="AK31" i="23"/>
  <c r="U55" i="2"/>
  <c r="AC33" i="3"/>
  <c r="AK39" i="2"/>
  <c r="M60" i="2"/>
  <c r="BI59" i="23"/>
  <c r="Q44" i="4"/>
  <c r="I40" i="2"/>
  <c r="Q64" i="23"/>
  <c r="AG28" i="3"/>
  <c r="BI35" i="23"/>
  <c r="Y57" i="2"/>
  <c r="AS28" i="23"/>
  <c r="Y14" i="4"/>
  <c r="U74" i="4"/>
  <c r="AK94" i="3"/>
  <c r="I60" i="2"/>
  <c r="I23" i="3"/>
  <c r="BQ27" i="23"/>
  <c r="Q48" i="2"/>
  <c r="I6" i="2"/>
  <c r="AG32" i="2"/>
  <c r="I92" i="2"/>
  <c r="I48" i="23"/>
  <c r="M70" i="3"/>
  <c r="E33" i="23"/>
  <c r="Y19" i="3"/>
  <c r="Q89" i="23"/>
  <c r="Q45" i="2"/>
  <c r="M93" i="3"/>
  <c r="BM73" i="23"/>
  <c r="AC57" i="2"/>
  <c r="BM106" i="23"/>
  <c r="Y86" i="2"/>
  <c r="E35" i="3"/>
  <c r="E21" i="2"/>
  <c r="BM18" i="23"/>
  <c r="I56" i="23"/>
  <c r="AG45" i="23"/>
  <c r="I84" i="23"/>
  <c r="AK11" i="23"/>
  <c r="AG29" i="3"/>
  <c r="U29" i="2"/>
  <c r="BE69" i="23"/>
  <c r="BM19" i="23"/>
  <c r="BQ39" i="23"/>
  <c r="U17" i="2"/>
  <c r="I42" i="23"/>
  <c r="E51" i="23"/>
  <c r="AG66" i="2"/>
  <c r="AO24" i="23"/>
  <c r="BU55" i="23"/>
  <c r="Y33" i="2"/>
  <c r="AK27" i="3"/>
  <c r="BE73" i="23"/>
  <c r="Y34" i="23"/>
  <c r="Q10" i="2"/>
  <c r="BQ14" i="23"/>
  <c r="BQ22" i="23"/>
  <c r="Y14" i="23"/>
  <c r="AG24" i="23"/>
  <c r="Q42" i="23"/>
  <c r="Q38" i="2"/>
  <c r="U28" i="23"/>
  <c r="AC7" i="23"/>
  <c r="I3" i="23"/>
  <c r="Y3" i="3"/>
  <c r="AG52" i="3"/>
  <c r="M28" i="23"/>
  <c r="I15" i="2"/>
  <c r="AC3" i="2"/>
  <c r="M20" i="2"/>
  <c r="AC19" i="23"/>
  <c r="U55" i="23"/>
  <c r="U6" i="2"/>
  <c r="Y37" i="23"/>
  <c r="BA28" i="23"/>
  <c r="AS13" i="23"/>
  <c r="AG77" i="23"/>
  <c r="M95" i="2"/>
  <c r="M23" i="3"/>
  <c r="Y71" i="23"/>
  <c r="AC55" i="23"/>
  <c r="Y42" i="23"/>
  <c r="AW4" i="23"/>
  <c r="BM45" i="23"/>
  <c r="AK30" i="23"/>
  <c r="BU6" i="23"/>
  <c r="AG81" i="23"/>
  <c r="AO12" i="23"/>
  <c r="E33" i="2"/>
  <c r="AW38" i="23"/>
  <c r="AK6" i="2"/>
  <c r="AG36" i="23"/>
  <c r="BU48" i="23"/>
  <c r="BI31" i="23"/>
  <c r="I66" i="23"/>
  <c r="I21" i="4"/>
  <c r="AC59" i="2"/>
  <c r="I36" i="2"/>
  <c r="AK24" i="23"/>
  <c r="BU4" i="23"/>
  <c r="AC59" i="3"/>
  <c r="Q54" i="2"/>
  <c r="AS34" i="23"/>
  <c r="AS5" i="23"/>
  <c r="AO34" i="23"/>
  <c r="Q54" i="23"/>
  <c r="AG45" i="3"/>
  <c r="AW39" i="23"/>
  <c r="BQ45" i="23"/>
  <c r="BU69" i="23"/>
  <c r="AO47" i="23"/>
  <c r="BE3" i="23"/>
  <c r="AS29" i="23"/>
  <c r="M9" i="23"/>
  <c r="AS45" i="23"/>
  <c r="E11" i="23"/>
  <c r="AG55" i="23"/>
  <c r="AK13" i="23"/>
  <c r="I18" i="11"/>
  <c r="AG34" i="23"/>
  <c r="I89" i="11"/>
  <c r="E58" i="4"/>
  <c r="U63" i="4"/>
  <c r="I23" i="2"/>
  <c r="BM124" i="23"/>
  <c r="Q80" i="4"/>
  <c r="I49" i="3"/>
  <c r="AC12" i="2"/>
  <c r="AG44" i="3"/>
  <c r="Q91" i="2"/>
  <c r="M83" i="3"/>
  <c r="AG59" i="23"/>
  <c r="AG56" i="3"/>
  <c r="AG6" i="3"/>
  <c r="M53" i="2"/>
  <c r="E61" i="23"/>
  <c r="M33" i="2"/>
  <c r="U53" i="2"/>
  <c r="U24" i="23"/>
  <c r="BA12" i="23"/>
  <c r="AC46" i="3"/>
  <c r="AG31" i="23"/>
  <c r="Y15" i="3"/>
  <c r="AK59" i="23"/>
  <c r="M49" i="3"/>
  <c r="M35" i="2"/>
  <c r="AK10" i="23"/>
  <c r="Q19" i="23"/>
  <c r="BU65" i="23"/>
  <c r="BU10" i="23"/>
  <c r="E65" i="3"/>
  <c r="U20" i="11"/>
  <c r="AS76" i="23"/>
  <c r="Q87" i="4"/>
  <c r="Y79" i="2"/>
  <c r="BI78" i="23"/>
  <c r="I93" i="11"/>
  <c r="AC18" i="2"/>
  <c r="I71" i="23"/>
  <c r="BU44" i="23"/>
  <c r="Q73" i="4"/>
  <c r="E25" i="11"/>
  <c r="AC70" i="23"/>
  <c r="E69" i="4"/>
  <c r="U67" i="23"/>
  <c r="Y59" i="4"/>
  <c r="E61" i="4"/>
  <c r="BE57" i="23"/>
  <c r="E26" i="3"/>
  <c r="I48" i="11"/>
  <c r="AK62" i="2"/>
  <c r="E68" i="4"/>
  <c r="AC38" i="23"/>
  <c r="Y95" i="11"/>
  <c r="AK43" i="23"/>
  <c r="Y34" i="11"/>
  <c r="I38" i="4"/>
  <c r="U90" i="3"/>
  <c r="Q25" i="11"/>
  <c r="M88" i="4"/>
  <c r="BQ97" i="23"/>
  <c r="I28" i="11"/>
  <c r="E24" i="11"/>
  <c r="BE46" i="23"/>
  <c r="BM91" i="23"/>
  <c r="Y57" i="11"/>
  <c r="E85" i="11"/>
  <c r="AO88" i="23"/>
  <c r="E27" i="4"/>
  <c r="M40" i="3"/>
  <c r="I77" i="11"/>
  <c r="AC71" i="23"/>
  <c r="U23" i="3"/>
  <c r="I19" i="23"/>
  <c r="M20" i="23"/>
  <c r="AS59" i="23"/>
  <c r="AK5" i="2"/>
  <c r="Y8" i="3"/>
  <c r="AG56" i="2"/>
  <c r="AG47" i="2"/>
  <c r="E93" i="2"/>
  <c r="U15" i="3"/>
  <c r="AW14" i="23"/>
  <c r="U19" i="23"/>
  <c r="E15" i="23"/>
  <c r="E18" i="11"/>
  <c r="Y45" i="2"/>
  <c r="AG5" i="3"/>
  <c r="Y15" i="4"/>
  <c r="Y18" i="3"/>
  <c r="I7" i="23"/>
  <c r="BU68" i="23"/>
  <c r="Y28" i="3"/>
  <c r="AC44" i="2"/>
  <c r="E82" i="2"/>
  <c r="I73" i="3"/>
  <c r="U15" i="2"/>
  <c r="M64" i="4"/>
  <c r="Y23" i="23"/>
  <c r="I17" i="4"/>
  <c r="U61" i="3"/>
  <c r="BM110" i="23"/>
  <c r="AG77" i="3"/>
  <c r="M72" i="2"/>
  <c r="Q11" i="4"/>
  <c r="Q94" i="3"/>
  <c r="M10" i="23"/>
  <c r="M13" i="2"/>
  <c r="U28" i="3"/>
  <c r="U6" i="3"/>
  <c r="I29" i="2"/>
  <c r="BM65" i="23"/>
  <c r="AG52" i="2"/>
  <c r="Q32" i="3"/>
  <c r="U109" i="2"/>
  <c r="Y23" i="3"/>
  <c r="U7" i="23"/>
  <c r="AG95" i="2"/>
  <c r="AS62" i="23"/>
  <c r="U60" i="11"/>
  <c r="AC85" i="2"/>
  <c r="I31" i="2"/>
  <c r="E28" i="3"/>
  <c r="AC23" i="2"/>
  <c r="E36" i="3"/>
  <c r="E101" i="2"/>
  <c r="Q85" i="3"/>
  <c r="Y85" i="3"/>
  <c r="AC66" i="2"/>
  <c r="U32" i="3"/>
  <c r="BA33" i="23"/>
  <c r="AC26" i="3"/>
  <c r="Y21" i="23"/>
  <c r="I94" i="2"/>
  <c r="E97" i="2"/>
  <c r="AS4" i="23"/>
  <c r="AG11" i="3"/>
  <c r="Q56" i="4"/>
  <c r="M51" i="3"/>
  <c r="BM12" i="23"/>
  <c r="AK66" i="2"/>
  <c r="AC16" i="2"/>
  <c r="AC72" i="2"/>
  <c r="AG22" i="23"/>
  <c r="Y48" i="3"/>
  <c r="Y81" i="3"/>
  <c r="AC3" i="3"/>
  <c r="BQ101" i="23"/>
  <c r="BA7" i="23"/>
  <c r="M5" i="4"/>
  <c r="BE17" i="23"/>
  <c r="E87" i="2"/>
  <c r="Q61" i="3"/>
  <c r="AC22" i="23"/>
  <c r="Q63" i="3"/>
  <c r="M81" i="3"/>
  <c r="AK24" i="3"/>
  <c r="E11" i="2"/>
  <c r="BU39" i="23"/>
  <c r="BA8" i="23"/>
  <c r="Y30" i="23"/>
  <c r="E10" i="2"/>
  <c r="AW55" i="23"/>
  <c r="Y21" i="2"/>
  <c r="AK70" i="2"/>
  <c r="AG30" i="2"/>
  <c r="BM53" i="23"/>
  <c r="E95" i="23"/>
  <c r="AC10" i="2"/>
  <c r="AO18" i="23"/>
  <c r="Q58" i="2"/>
  <c r="Q20" i="23"/>
  <c r="AW44" i="23"/>
  <c r="I40" i="23"/>
  <c r="I16" i="2"/>
  <c r="AG68" i="3"/>
  <c r="AC87" i="2"/>
  <c r="BU12" i="23"/>
  <c r="M5" i="23"/>
  <c r="Q15" i="23"/>
  <c r="AS50" i="23"/>
  <c r="BQ94" i="23"/>
  <c r="E62" i="23"/>
  <c r="BA17" i="23"/>
  <c r="AG16" i="23"/>
  <c r="U32" i="23"/>
  <c r="AG39" i="23"/>
  <c r="BA24" i="23"/>
  <c r="Q34" i="2"/>
  <c r="Q28" i="4"/>
  <c r="Q24" i="3"/>
  <c r="E3" i="23"/>
  <c r="Q62" i="2"/>
  <c r="AG11" i="23"/>
  <c r="BE15" i="23"/>
  <c r="BA69" i="23"/>
  <c r="M19" i="23"/>
  <c r="AG6" i="2"/>
  <c r="I13" i="23"/>
  <c r="BI2" i="23"/>
  <c r="E73" i="2"/>
  <c r="AG34" i="2"/>
  <c r="U61" i="2"/>
  <c r="AK43" i="2"/>
  <c r="I88" i="2"/>
  <c r="BQ21" i="23"/>
  <c r="Y45" i="23"/>
  <c r="AO6" i="23"/>
  <c r="Y7" i="23"/>
  <c r="I86" i="23"/>
  <c r="BU41" i="23"/>
  <c r="AC20" i="23"/>
  <c r="E37" i="2"/>
  <c r="I60" i="23"/>
  <c r="Q75" i="2"/>
  <c r="AC45" i="3"/>
  <c r="E21" i="23"/>
  <c r="BE59" i="23"/>
  <c r="AG37" i="23"/>
  <c r="AO31" i="23"/>
  <c r="BU17" i="23"/>
  <c r="U12" i="23"/>
  <c r="BE33" i="23"/>
  <c r="Y71" i="3"/>
  <c r="I78" i="23"/>
  <c r="Y2" i="23"/>
  <c r="AO61" i="23"/>
  <c r="AC93" i="2"/>
  <c r="I2" i="23"/>
  <c r="BQ18" i="23"/>
  <c r="AO5" i="23"/>
  <c r="Q33" i="23"/>
  <c r="I24" i="23"/>
  <c r="AK69" i="23"/>
  <c r="BE45" i="23"/>
  <c r="BI64" i="23"/>
  <c r="U58" i="11"/>
  <c r="Y87" i="4"/>
  <c r="Y44" i="23"/>
  <c r="AK66" i="23"/>
  <c r="Q91" i="4"/>
  <c r="M32" i="4"/>
  <c r="Q23" i="3"/>
  <c r="AG48" i="3"/>
  <c r="M92" i="2"/>
  <c r="BA52" i="23"/>
  <c r="BU73" i="23"/>
  <c r="BM96" i="23"/>
  <c r="AG92" i="2"/>
  <c r="AW49" i="23"/>
  <c r="AK28" i="3"/>
  <c r="Y84" i="2"/>
  <c r="AO79" i="23"/>
  <c r="BQ33" i="23"/>
  <c r="BA5" i="23"/>
  <c r="BQ2" i="23"/>
  <c r="AW37" i="23"/>
  <c r="M63" i="2"/>
  <c r="AC39" i="2"/>
  <c r="Y11" i="4"/>
  <c r="AG27" i="23"/>
  <c r="I89" i="2"/>
  <c r="AC51" i="2"/>
  <c r="I4" i="23"/>
  <c r="AK56" i="2"/>
  <c r="BM16" i="23"/>
  <c r="Y67" i="3"/>
  <c r="BM24" i="23"/>
  <c r="Y14" i="11"/>
  <c r="Q57" i="4"/>
  <c r="E56" i="11"/>
  <c r="AC66" i="23"/>
  <c r="Y56" i="11"/>
  <c r="E9" i="4"/>
  <c r="Y7" i="11"/>
  <c r="AG47" i="23"/>
  <c r="Y46" i="11"/>
  <c r="M53" i="11"/>
  <c r="Y45" i="11"/>
  <c r="U38" i="4"/>
  <c r="E88" i="11"/>
  <c r="Y62" i="23"/>
  <c r="E17" i="11"/>
  <c r="U90" i="11"/>
  <c r="AS56" i="23"/>
  <c r="M62" i="2"/>
  <c r="AG50" i="3"/>
  <c r="Y61" i="4"/>
  <c r="E3" i="3"/>
  <c r="U64" i="23"/>
  <c r="U42" i="11"/>
  <c r="Q10" i="11"/>
  <c r="I57" i="3"/>
  <c r="Q48" i="4"/>
  <c r="I29" i="11"/>
  <c r="BU74" i="23"/>
  <c r="AC90" i="23"/>
  <c r="U76" i="23"/>
  <c r="Q41" i="23"/>
  <c r="BM93" i="23"/>
  <c r="U25" i="4"/>
  <c r="Y69" i="11"/>
  <c r="Y66" i="4"/>
  <c r="Q59" i="4"/>
  <c r="U98" i="4"/>
  <c r="E29" i="4"/>
  <c r="AS40" i="23"/>
  <c r="AK24" i="2"/>
  <c r="U53" i="4"/>
  <c r="AC32" i="2"/>
  <c r="E82" i="23"/>
  <c r="AK27" i="23"/>
  <c r="AS22" i="23"/>
  <c r="AK9" i="2"/>
  <c r="AC44" i="3"/>
  <c r="E85" i="23"/>
  <c r="U29" i="3"/>
  <c r="Q86" i="2"/>
  <c r="U51" i="3"/>
  <c r="AW45" i="23"/>
  <c r="AG11" i="2"/>
  <c r="BA21" i="23"/>
  <c r="BQ17" i="23"/>
  <c r="U36" i="23"/>
  <c r="E56" i="3"/>
  <c r="U85" i="2"/>
  <c r="Q40" i="3"/>
  <c r="Q60" i="23"/>
  <c r="AK15" i="23"/>
  <c r="E2" i="11"/>
  <c r="BM116" i="23"/>
  <c r="Y55" i="3"/>
  <c r="AO43" i="23"/>
  <c r="Y14" i="3"/>
  <c r="AO3" i="23"/>
  <c r="Y27" i="11"/>
  <c r="E76" i="23"/>
  <c r="AC27" i="3"/>
  <c r="Y54" i="2"/>
  <c r="AG91" i="2"/>
  <c r="M80" i="2"/>
  <c r="U35" i="23"/>
  <c r="BM86" i="23"/>
  <c r="AK36" i="3"/>
  <c r="Q39" i="3"/>
  <c r="AO29" i="23"/>
  <c r="Q67" i="2"/>
  <c r="AW71" i="23"/>
  <c r="I81" i="2"/>
  <c r="BA11" i="23"/>
  <c r="AG33" i="3"/>
  <c r="I96" i="2"/>
  <c r="Q44" i="2"/>
  <c r="AG4" i="3"/>
  <c r="U81" i="23"/>
  <c r="AG84" i="3"/>
  <c r="U50" i="11"/>
  <c r="M74" i="4"/>
  <c r="Y53" i="2"/>
  <c r="AC51" i="23"/>
  <c r="BQ107" i="23"/>
  <c r="BE34" i="23"/>
  <c r="AG79" i="2"/>
  <c r="M47" i="2"/>
  <c r="AK53" i="3"/>
  <c r="I26" i="3"/>
  <c r="Y91" i="2"/>
  <c r="E74" i="2"/>
  <c r="AW17" i="23"/>
  <c r="U70" i="2"/>
  <c r="E19" i="2"/>
  <c r="M37" i="2"/>
  <c r="I84" i="3"/>
  <c r="BQ43" i="23"/>
  <c r="U45" i="11"/>
  <c r="U44" i="11"/>
  <c r="U71" i="2"/>
  <c r="U81" i="3"/>
  <c r="AK20" i="3"/>
  <c r="AS30" i="23"/>
  <c r="M71" i="3"/>
  <c r="Y18" i="2"/>
  <c r="I90" i="2"/>
  <c r="AK77" i="2"/>
  <c r="I46" i="2"/>
  <c r="I89" i="3"/>
  <c r="BQ81" i="23"/>
  <c r="AG65" i="3"/>
  <c r="AK14" i="2"/>
  <c r="Y30" i="2"/>
  <c r="Q9" i="3"/>
  <c r="AK10" i="2"/>
  <c r="AC15" i="3"/>
  <c r="BE47" i="23"/>
  <c r="U54" i="2"/>
  <c r="Y27" i="23"/>
  <c r="AK29" i="2"/>
  <c r="BU27" i="23"/>
  <c r="AC2" i="2"/>
  <c r="M15" i="23"/>
  <c r="I21" i="23"/>
  <c r="I44" i="23"/>
  <c r="BQ111" i="23"/>
  <c r="BE39" i="23"/>
  <c r="BQ8" i="23"/>
  <c r="I68" i="2"/>
  <c r="AK26" i="23"/>
  <c r="BQ77" i="23"/>
  <c r="AG21" i="23"/>
  <c r="BE22" i="23"/>
  <c r="BI7" i="23"/>
  <c r="AC65" i="2"/>
  <c r="AG64" i="2"/>
  <c r="AC22" i="3"/>
  <c r="AK3" i="2"/>
  <c r="I12" i="2"/>
  <c r="AG73" i="23"/>
  <c r="AO69" i="23"/>
  <c r="BE18" i="23"/>
  <c r="BM28" i="23"/>
  <c r="Y32" i="2"/>
  <c r="AG14" i="2"/>
  <c r="Y4" i="23"/>
  <c r="BM127" i="23"/>
  <c r="AO65" i="23"/>
  <c r="E38" i="23"/>
  <c r="U45" i="3"/>
  <c r="AG64" i="3"/>
  <c r="E81" i="2"/>
  <c r="AK53" i="23"/>
  <c r="I46" i="23"/>
  <c r="BA55" i="23"/>
  <c r="BU8" i="23"/>
  <c r="Y25" i="23"/>
  <c r="BI3" i="23"/>
  <c r="AG13" i="23"/>
  <c r="AC11" i="2"/>
  <c r="AW81" i="23"/>
  <c r="AO9" i="23"/>
  <c r="AC3" i="23"/>
  <c r="I83" i="23"/>
  <c r="AG46" i="23"/>
  <c r="Y79" i="3"/>
  <c r="U10" i="2"/>
  <c r="AO4" i="23"/>
  <c r="U37" i="2"/>
  <c r="M33" i="23"/>
  <c r="BI15" i="23"/>
  <c r="AC29" i="23"/>
  <c r="Q88" i="23"/>
  <c r="AK8" i="2"/>
  <c r="BM23" i="23"/>
  <c r="U2" i="4"/>
  <c r="M17" i="3"/>
  <c r="U19" i="2"/>
  <c r="E8" i="2"/>
  <c r="AG44" i="23"/>
  <c r="AC28" i="23"/>
  <c r="Q19" i="2"/>
  <c r="E26" i="23"/>
  <c r="I6" i="23"/>
  <c r="AK2" i="2"/>
  <c r="BM123" i="23"/>
  <c r="I20" i="23"/>
  <c r="AC68" i="2"/>
  <c r="I42" i="3"/>
  <c r="AK17" i="23"/>
  <c r="BQ6" i="23"/>
  <c r="Y19" i="23"/>
  <c r="BM15" i="23"/>
  <c r="BU37" i="23"/>
  <c r="AG53" i="23"/>
  <c r="BA73" i="23"/>
  <c r="Q86" i="23"/>
  <c r="M75" i="2"/>
  <c r="I22" i="2"/>
  <c r="E4" i="2"/>
  <c r="Q70" i="2"/>
  <c r="E84" i="4"/>
  <c r="U48" i="11"/>
  <c r="I64" i="4"/>
  <c r="Q63" i="11"/>
  <c r="BE78" i="23"/>
  <c r="Q63" i="4"/>
  <c r="BM111" i="23"/>
  <c r="Q80" i="2"/>
  <c r="BE77" i="23"/>
  <c r="I32" i="2"/>
  <c r="I80" i="11"/>
  <c r="BM83" i="23"/>
  <c r="Y43" i="23"/>
  <c r="E42" i="11"/>
  <c r="Y48" i="2"/>
  <c r="AS32" i="23"/>
  <c r="AS6" i="23"/>
  <c r="AC57" i="3"/>
  <c r="I58" i="2"/>
  <c r="E79" i="2"/>
  <c r="Q18" i="2"/>
  <c r="AC58" i="23"/>
  <c r="BU16" i="23"/>
  <c r="AG18" i="2"/>
  <c r="AK13" i="2"/>
  <c r="BM55" i="23"/>
  <c r="AO30" i="23"/>
  <c r="AO41" i="23"/>
  <c r="BU26" i="23"/>
  <c r="Q9" i="23"/>
  <c r="M31" i="2"/>
  <c r="AS49" i="23"/>
  <c r="AC21" i="21"/>
  <c r="AE21" i="21"/>
  <c r="AA21" i="21"/>
  <c r="Q21" i="21"/>
  <c r="AB21" i="21"/>
  <c r="AG21" i="21"/>
  <c r="AF21" i="21"/>
  <c r="AI2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anaji1</author>
  </authors>
  <commentList>
    <comment ref="A1" authorId="0" shapeId="0" xr:uid="{00000000-0006-0000-0600-000001000000}">
      <text>
        <r>
          <rPr>
            <b/>
            <sz val="9"/>
            <color indexed="81"/>
            <rFont val="Tahoma"/>
            <family val="2"/>
          </rPr>
          <t>Modifications to the "AD" Grid compared to standard grids on this template:</t>
        </r>
        <r>
          <rPr>
            <sz val="9"/>
            <color indexed="81"/>
            <rFont val="Tahoma"/>
            <family val="2"/>
          </rPr>
          <t xml:space="preserve">
- Each grid starts with a title (same as the the title in the named range ADGridnames. This is necessary because the ADDL tab will stack multiple grids and we need to differentiate them (unlike FA)
- Each grid title also displays the count of "Total Rows" in the grid. This hardcoded- includes total fields, and labels. It is needed so that the "DataChecker" does not run too many formulas, and knows were to stop looking for a blank rows in a grid. We want the blank rows that show within the grids because they are important to derive meaning from the grid. The Hardcoded "Total Rows" ensures that we can cleanly stack the grids, and not lose the meaning of the necessary blank rows. In the Datachecker, we are actually taking the number of total rows +1 to insert a blank row in between grids.
- Labels are identified in the "Field Row" with the text "Label" or "Glabel" (when differentiating grids). The DataChecker is looking for spaces, labels, Glabels, AND fields.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anaji1</author>
  </authors>
  <commentList>
    <comment ref="C12" authorId="0" shapeId="0" xr:uid="{00000000-0006-0000-0700-000001000000}">
      <text>
        <r>
          <rPr>
            <b/>
            <sz val="9"/>
            <color indexed="81"/>
            <rFont val="Tahoma"/>
            <family val="2"/>
          </rPr>
          <t xml:space="preserve">+1 For Field Names
+2 For Calc Routes
</t>
        </r>
      </text>
    </comment>
    <comment ref="H12" authorId="0" shapeId="0" xr:uid="{00000000-0006-0000-0700-000002000000}">
      <text>
        <r>
          <rPr>
            <b/>
            <sz val="9"/>
            <color indexed="81"/>
            <rFont val="Tahoma"/>
            <family val="2"/>
          </rPr>
          <t>Formatting</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anaji1</author>
  </authors>
  <commentList>
    <comment ref="C12" authorId="0" shapeId="0" xr:uid="{00000000-0006-0000-0800-000001000000}">
      <text>
        <r>
          <rPr>
            <b/>
            <sz val="9"/>
            <color indexed="81"/>
            <rFont val="Tahoma"/>
            <family val="2"/>
          </rPr>
          <t xml:space="preserve">+1 For Field Names
+2 For Calc Routes
</t>
        </r>
      </text>
    </comment>
    <comment ref="H12" authorId="0" shapeId="0" xr:uid="{00000000-0006-0000-0800-000002000000}">
      <text>
        <r>
          <rPr>
            <b/>
            <sz val="9"/>
            <color indexed="81"/>
            <rFont val="Tahoma"/>
            <family val="2"/>
          </rPr>
          <t>Formatting</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anaji1</author>
  </authors>
  <commentList>
    <comment ref="C12" authorId="0" shapeId="0" xr:uid="{00000000-0006-0000-0900-000001000000}">
      <text>
        <r>
          <rPr>
            <b/>
            <sz val="9"/>
            <color indexed="81"/>
            <rFont val="Tahoma"/>
            <family val="2"/>
          </rPr>
          <t xml:space="preserve">+1 For Field Names
+2 For Calc Routes
</t>
        </r>
      </text>
    </comment>
    <comment ref="G12" authorId="0" shapeId="0" xr:uid="{00000000-0006-0000-0900-000002000000}">
      <text>
        <r>
          <rPr>
            <b/>
            <sz val="9"/>
            <color indexed="81"/>
            <rFont val="Tahoma"/>
            <family val="2"/>
          </rPr>
          <t>Formatting</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anaji1</author>
  </authors>
  <commentList>
    <comment ref="R7" authorId="0" shapeId="0" xr:uid="{00000000-0006-0000-0A00-000001000000}">
      <text>
        <r>
          <rPr>
            <b/>
            <sz val="9"/>
            <color indexed="81"/>
            <rFont val="Tahoma"/>
            <family val="2"/>
          </rPr>
          <t>Control whether output is for product or geographic breakdown.</t>
        </r>
        <r>
          <rPr>
            <sz val="9"/>
            <color indexed="81"/>
            <rFont val="Tahoma"/>
            <family val="2"/>
          </rPr>
          <t xml:space="preserve">
</t>
        </r>
      </text>
    </comment>
    <comment ref="V7" authorId="0" shapeId="0" xr:uid="{00000000-0006-0000-0A00-000002000000}">
      <text>
        <r>
          <rPr>
            <b/>
            <sz val="9"/>
            <color indexed="81"/>
            <rFont val="Tahoma"/>
            <family val="2"/>
          </rPr>
          <t>Control whether output is grouped by measure, or by segment</t>
        </r>
        <r>
          <rPr>
            <sz val="9"/>
            <color indexed="81"/>
            <rFont val="Tahoma"/>
            <family val="2"/>
          </rPr>
          <t xml:space="preserve">
</t>
        </r>
      </text>
    </comment>
    <comment ref="R8" authorId="0" shapeId="0" xr:uid="{00000000-0006-0000-0A00-000003000000}">
      <text>
        <r>
          <rPr>
            <b/>
            <sz val="9"/>
            <color indexed="81"/>
            <rFont val="Tahoma"/>
            <family val="2"/>
          </rPr>
          <t>Select # levels of detailed segmentation in output.</t>
        </r>
        <r>
          <rPr>
            <sz val="9"/>
            <color indexed="81"/>
            <rFont val="Tahoma"/>
            <family val="2"/>
          </rPr>
          <t xml:space="preserve">
On FA &lt;GO&gt;, a company may disclose Revenues by geographical segment in North America. As an example, Level 1 could refer to North America; level 2 could refer to the United States; and level 3 could refer to the Midwest region.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anaji1</author>
  </authors>
  <commentList>
    <comment ref="U7" authorId="0" shapeId="0" xr:uid="{00000000-0006-0000-0B00-000001000000}">
      <text>
        <r>
          <rPr>
            <b/>
            <sz val="10"/>
            <color indexed="81"/>
            <rFont val="Tahoma"/>
            <family val="2"/>
          </rPr>
          <t xml:space="preserve">This is the minimum threshold to retrieve industry specific data. </t>
        </r>
        <r>
          <rPr>
            <sz val="10"/>
            <color indexed="81"/>
            <rFont val="Tahoma"/>
            <family val="2"/>
          </rPr>
          <t xml:space="preserve">
If set to 10%, data for segments representing less than 10% of revenue will be omitted. Run CCB &lt;GO&gt; for Company Classification.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anaji1</author>
  </authors>
  <commentList>
    <comment ref="B12" authorId="0" shapeId="0" xr:uid="{00000000-0006-0000-0C00-000001000000}">
      <text>
        <r>
          <rPr>
            <b/>
            <sz val="9"/>
            <color indexed="81"/>
            <rFont val="Tahoma"/>
            <family val="2"/>
          </rPr>
          <t>Formatting</t>
        </r>
        <r>
          <rPr>
            <sz val="9"/>
            <color indexed="81"/>
            <rFont val="Tahoma"/>
            <family val="2"/>
          </rPr>
          <t xml:space="preserve">
</t>
        </r>
      </text>
    </comment>
    <comment ref="C12" authorId="0" shapeId="0" xr:uid="{00000000-0006-0000-0C00-000002000000}">
      <text>
        <r>
          <rPr>
            <b/>
            <sz val="9"/>
            <color indexed="81"/>
            <rFont val="Tahoma"/>
            <family val="2"/>
          </rPr>
          <t xml:space="preserve">+1 For Field Names
+2 For Calc Routes
</t>
        </r>
      </text>
    </comment>
    <comment ref="D12" authorId="0" shapeId="0" xr:uid="{00000000-0006-0000-0C00-000003000000}">
      <text>
        <r>
          <rPr>
            <b/>
            <sz val="9"/>
            <color indexed="81"/>
            <rFont val="Tahoma"/>
            <family val="2"/>
          </rPr>
          <t>Labels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anaji1</author>
  </authors>
  <commentList>
    <comment ref="C12" authorId="0" shapeId="0" xr:uid="{00000000-0006-0000-0D00-000001000000}">
      <text>
        <r>
          <rPr>
            <b/>
            <sz val="9"/>
            <color indexed="81"/>
            <rFont val="Tahoma"/>
            <family val="2"/>
          </rPr>
          <t xml:space="preserve">+1 For Field Names
+2 For Calc Routes
</t>
        </r>
      </text>
    </comment>
    <comment ref="G12" authorId="0" shapeId="0" xr:uid="{00000000-0006-0000-0D00-000002000000}">
      <text>
        <r>
          <rPr>
            <b/>
            <sz val="9"/>
            <color indexed="81"/>
            <rFont val="Tahoma"/>
            <family val="2"/>
          </rPr>
          <t>Formatting</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anaji1</author>
  </authors>
  <commentList>
    <comment ref="C12" authorId="0" shapeId="0" xr:uid="{00000000-0006-0000-0E00-000001000000}">
      <text>
        <r>
          <rPr>
            <b/>
            <sz val="9"/>
            <color indexed="81"/>
            <rFont val="Tahoma"/>
            <family val="2"/>
          </rPr>
          <t xml:space="preserve">+1 For Field Names
+2 For Calc Routes
</t>
        </r>
      </text>
    </comment>
    <comment ref="G12" authorId="0" shapeId="0" xr:uid="{00000000-0006-0000-0E00-000002000000}">
      <text>
        <r>
          <rPr>
            <b/>
            <sz val="9"/>
            <color indexed="81"/>
            <rFont val="Tahoma"/>
            <family val="2"/>
          </rPr>
          <t>Formatting</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anaji1</author>
  </authors>
  <commentList>
    <comment ref="C12" authorId="0" shapeId="0" xr:uid="{00000000-0006-0000-1000-000001000000}">
      <text>
        <r>
          <rPr>
            <b/>
            <sz val="9"/>
            <color indexed="81"/>
            <rFont val="Tahoma"/>
            <family val="2"/>
          </rPr>
          <t xml:space="preserve">+1 For Field Names
+2 For Calc Routes
</t>
        </r>
      </text>
    </comment>
    <comment ref="L12" authorId="0" shapeId="0" xr:uid="{00000000-0006-0000-1000-000002000000}">
      <text>
        <r>
          <rPr>
            <b/>
            <sz val="9"/>
            <color indexed="81"/>
            <rFont val="Tahoma"/>
            <family val="2"/>
          </rPr>
          <t>Formatting</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jlearman1</author>
  </authors>
  <commentList>
    <comment ref="C3" authorId="0" shapeId="0" xr:uid="{00000000-0006-0000-1200-000001000000}">
      <text>
        <r>
          <rPr>
            <b/>
            <sz val="9"/>
            <color indexed="81"/>
            <rFont val="Tahoma"/>
            <family val="2"/>
          </rPr>
          <t>jlearman1:</t>
        </r>
        <r>
          <rPr>
            <sz val="9"/>
            <color indexed="81"/>
            <rFont val="Tahoma"/>
            <family val="2"/>
          </rPr>
          <t xml:space="preserve">
Leave these formulas (they are copied down by the macro)</t>
        </r>
      </text>
    </comment>
  </commentList>
</comments>
</file>

<file path=xl/sharedStrings.xml><?xml version="1.0" encoding="utf-8"?>
<sst xmlns="http://schemas.openxmlformats.org/spreadsheetml/2006/main" count="22521" uniqueCount="9143">
  <si>
    <t>Industrial</t>
  </si>
  <si>
    <t>Bank- Enhanced</t>
  </si>
  <si>
    <t>Bank</t>
  </si>
  <si>
    <t>Insurance</t>
  </si>
  <si>
    <t>Utility</t>
  </si>
  <si>
    <t>REIT</t>
  </si>
  <si>
    <t>Revenue</t>
  </si>
  <si>
    <t>SALES_REV_TURN</t>
  </si>
  <si>
    <t>Net Revenue</t>
  </si>
  <si>
    <t>IS_ADJUSTED_NET_REVENUE</t>
  </si>
  <si>
    <t>NET_REV</t>
  </si>
  <si>
    <t>INTEREST_INCOME</t>
  </si>
  <si>
    <t>Total Revenue</t>
  </si>
  <si>
    <t>IS_TOT_NET_PREM_EARN</t>
  </si>
  <si>
    <t>IS_REV_FROM_ELECT</t>
  </si>
  <si>
    <t>IS_S&amp;SR_GAAP</t>
  </si>
  <si>
    <t>IS_COGS_TO_FE_AND_PP_AND_G</t>
  </si>
  <si>
    <t>NET_INT_INC</t>
  </si>
  <si>
    <t>IS_INT_EXPENSES</t>
  </si>
  <si>
    <t>IS_TRADING_ACCT_PROF</t>
  </si>
  <si>
    <t>IS_REV_FROM_GAS</t>
  </si>
  <si>
    <t>IS_RENT_INC</t>
  </si>
  <si>
    <t>IS_ADJUSTED_FIN_SUBSIDIARY_REV</t>
  </si>
  <si>
    <t>IS_FINANCING_REVENUE_GAAP</t>
  </si>
  <si>
    <t>Gross Profit</t>
  </si>
  <si>
    <t>GROSS_PROFIT</t>
  </si>
  <si>
    <t>IS_NET_PREMS_EARNED_NON_LIFE</t>
  </si>
  <si>
    <t>IS_UNRLZD_GAIN</t>
  </si>
  <si>
    <t>IS_REGULATED_ELECTRIC_REVENUES</t>
  </si>
  <si>
    <t>IS_REV_FROM_WATER</t>
  </si>
  <si>
    <t>IS_MINIMUM_BASE_RENTAL_INCOME</t>
  </si>
  <si>
    <t>IS_OTHER_REV</t>
  </si>
  <si>
    <t>IS_OTHER_REVENUE_GAAP</t>
  </si>
  <si>
    <t>IS_OTHER_OPER_INC</t>
  </si>
  <si>
    <t>IS_INT_INC</t>
  </si>
  <si>
    <t>IS_NET_PREMS_EARNED_LIFE</t>
  </si>
  <si>
    <t>TOTAL_INVESTMENT_INCOME</t>
  </si>
  <si>
    <t>IS_UNREGULATED_ELECTRIC_REVENUE</t>
  </si>
  <si>
    <t>IS_TENANT_EXPENSE_REIMBURSEMENTS</t>
  </si>
  <si>
    <t>IS_OPERATING_EXPN</t>
  </si>
  <si>
    <t>IS_ADJ_INVESTMENT_INCOME</t>
  </si>
  <si>
    <t>IS_INVEST_INCOME</t>
  </si>
  <si>
    <t>IS_COMM_AND_FEE_EARN_INC_REO</t>
  </si>
  <si>
    <t>IS_ADJ_OTH_PREM_EARNED_NL_&amp;_LIFE</t>
  </si>
  <si>
    <t>IS_OTHER_OPER_INC_LOSSES</t>
  </si>
  <si>
    <t>IS_OTHER_ELECTRIC_REVENUES</t>
  </si>
  <si>
    <t>INTRACOMPANY_INTERSEGMENT_REVS</t>
  </si>
  <si>
    <t>IS_PERCENTAGE_RENTAL_INCOME</t>
  </si>
  <si>
    <t>IS_COG&amp;SS_GAAP</t>
  </si>
  <si>
    <t>Operating Income</t>
  </si>
  <si>
    <t>IS_OPER_INC</t>
  </si>
  <si>
    <t>INVESTMENT_INCOME_GAAP_RATIO</t>
  </si>
  <si>
    <t>IS_OTHER_RENTAL_INCOME</t>
  </si>
  <si>
    <t>IS_COST_OF_FINANCING_REV_GAAP</t>
  </si>
  <si>
    <t>IS_INT_EXPENSE</t>
  </si>
  <si>
    <t>IS_TOTAL_NON-INTEREST_INCOME</t>
  </si>
  <si>
    <t>NON_INT_INC</t>
  </si>
  <si>
    <t>INS_CLMS_CHGS</t>
  </si>
  <si>
    <t>IS_REGULATED_GAS_REVENUE</t>
  </si>
  <si>
    <t>IS_FUEL_COST</t>
  </si>
  <si>
    <t>IS_TRANS_FOR_FUT_APPROP</t>
  </si>
  <si>
    <t>IS_D&amp;A_COR_GAAP</t>
  </si>
  <si>
    <t>IS_FOREIGN_EXCH_LOSS</t>
  </si>
  <si>
    <t>IS_TRAD_ACCT_PROFITS_LOSSES_GAAP</t>
  </si>
  <si>
    <t>IS_PROV_FOR_LOAN_LOSS</t>
  </si>
  <si>
    <t>UNDW_COSTS</t>
  </si>
  <si>
    <t>IS_UNREGULATED_GAS_REVENUE</t>
  </si>
  <si>
    <t>IS_PURCH_POWER_COST</t>
  </si>
  <si>
    <t>IS_R&amp;D_GAAP</t>
  </si>
  <si>
    <t>IS_NET_NON_OPER_LOSS</t>
  </si>
  <si>
    <t>IS_GAIN_OR_LOSS_INVESTMENTS_LNS</t>
  </si>
  <si>
    <t>Net Revenue After Provisions</t>
  </si>
  <si>
    <t>NET_REV_AFT_PROV</t>
  </si>
  <si>
    <t>IS_ADJ_POLICY_CHRG_&amp;_FEES</t>
  </si>
  <si>
    <t>IS_OTHER_GAS_REVENUES</t>
  </si>
  <si>
    <t>IS_PURCH_GAS_COST</t>
  </si>
  <si>
    <t>Pretax Income</t>
  </si>
  <si>
    <t>PRETAX_INC</t>
  </si>
  <si>
    <t>IS_GAIN_OR_LOSS_INVESTMENTS</t>
  </si>
  <si>
    <t>NON_INT_EXP</t>
  </si>
  <si>
    <t>IS_ADJ_OTHER_INCOME</t>
  </si>
  <si>
    <t>INTRACOMPANY_INTERSEGMENT_COST</t>
  </si>
  <si>
    <t>OTHER_OPERATING_INC_RATIO_REIT</t>
  </si>
  <si>
    <t>IS_INC_TAX_EXP</t>
  </si>
  <si>
    <t>IS_GAIN_OR_LOSS_SALE_LOANS</t>
  </si>
  <si>
    <t>IS_ADJ_TOT_CLAIMS_&amp;_LOSSES</t>
  </si>
  <si>
    <t>IS_TOTAL_ADJUSTED_OPEX_REITS</t>
  </si>
  <si>
    <t>TOTAL_OPERATING_EXPENSES_RATIO</t>
  </si>
  <si>
    <t>GAIN_LOSS_MONETARY_POSITION</t>
  </si>
  <si>
    <t>IS_OTHER_GAIN_OR_LOSS</t>
  </si>
  <si>
    <t>IS_ADJ_CLAIMS_AND_LOSSES_NL</t>
  </si>
  <si>
    <t>IS_MAINT_EXP</t>
  </si>
  <si>
    <t>PRPTY_OPER_EXP</t>
  </si>
  <si>
    <t>IS_SG&amp;A_EXPENSE</t>
  </si>
  <si>
    <t>Income Before XO Items</t>
  </si>
  <si>
    <t>IS_INC_BEF_XO_ITEM</t>
  </si>
  <si>
    <t>IS_INS_CLAIM_AND_LOSS_L</t>
  </si>
  <si>
    <t>IS_DEPR_EXP</t>
  </si>
  <si>
    <t>IS_ADJUSTED_REAL_ESTATE_TAX_EXPN</t>
  </si>
  <si>
    <t>IS_SELLING_EXPENSES</t>
  </si>
  <si>
    <t>XO_GL_NET_OF_TAX</t>
  </si>
  <si>
    <t>IS_LT_INS_CHRG_L</t>
  </si>
  <si>
    <t>IS_FUEL_&amp;_PURCH_PWR_CST_DETAILED</t>
  </si>
  <si>
    <t>IS_TAX_OTHER_THAN_INC_TAX</t>
  </si>
  <si>
    <t>IS_ADJUSTED_MAINTENANCE_EXPENSE</t>
  </si>
  <si>
    <t>IS_GNRL_AND_ADMIN_EXP</t>
  </si>
  <si>
    <t>IS_GENERAL_AND_ADMIN_GAAP</t>
  </si>
  <si>
    <t>MIN_NONCONTROL_INTEREST_CREDITS</t>
  </si>
  <si>
    <t>IS_ADJ_OTH_CLM_&amp;_LOSSES_NL_LIFE</t>
  </si>
  <si>
    <t>IS_OTHER_OPER_EXP</t>
  </si>
  <si>
    <t>IS_OTHER_PROPERTY_OPEX</t>
  </si>
  <si>
    <t>IS_OPEX_R&amp;D</t>
  </si>
  <si>
    <t>Net Income</t>
  </si>
  <si>
    <t>NET_INCOME</t>
  </si>
  <si>
    <t>Net Revenue after Provisions</t>
  </si>
  <si>
    <t>IS_ADJ_TOT_UW_EXPN_&amp;_ACQUIS_CST</t>
  </si>
  <si>
    <t>IS_D&amp;A_GAAP</t>
  </si>
  <si>
    <t>IS_TOT_CASH_PFD_DVD</t>
  </si>
  <si>
    <t>IS_ADJ_UNDWRT_&amp;_ACQUIS_COSTS_NL</t>
  </si>
  <si>
    <t>IS_PROVISION_DOUBTFUL_ACCOUNTS</t>
  </si>
  <si>
    <t>OTHER_ADJUSTMENTS</t>
  </si>
  <si>
    <t>IS_COMM_FEE_PAID_TO_MGMT_EXP</t>
  </si>
  <si>
    <t>IS_ADJ_UNDERWRITING_EXPN_NL</t>
  </si>
  <si>
    <t>IS_PURCHASED_GAS_COSTS_DETAILED</t>
  </si>
  <si>
    <t>IS_AFUDC_EQY</t>
  </si>
  <si>
    <t>IS_OPEX_OTHER_OPEX</t>
  </si>
  <si>
    <t>Net Inc Avail to Common Shareholders</t>
  </si>
  <si>
    <t>EARN_FOR_COMMON</t>
  </si>
  <si>
    <t>IS_ADJ_AMORT_DEF_POL_ACQ_CST_NL</t>
  </si>
  <si>
    <t>IS_PURCHASED_H2O_COSTS_DETAILED</t>
  </si>
  <si>
    <t>Operating Income (Loss)</t>
  </si>
  <si>
    <t>IS_ADJUSTED_OPERATING_INCOME</t>
  </si>
  <si>
    <t>IS_ABNORMAL_ITEM</t>
  </si>
  <si>
    <t>IS_ADJ_OTH_INSUR_UNDWRT_COSTS_NL</t>
  </si>
  <si>
    <t>IS_OTHER_COST_REVENUES_DETAILED</t>
  </si>
  <si>
    <t>IS_INT_EXP_BOND</t>
  </si>
  <si>
    <t>EBIT</t>
  </si>
  <si>
    <t>IS_TAX_EFF_ON_ABNORMAL_ITEM</t>
  </si>
  <si>
    <t>IS_ADJ_UNDWRT_&amp;_ACQUIS_COSTS_LF</t>
  </si>
  <si>
    <t>Net Income Available to Shareholders</t>
  </si>
  <si>
    <t>IS_AFUDC_DEBT</t>
  </si>
  <si>
    <t>IS_NET_INTEREST_EXPENSE</t>
  </si>
  <si>
    <t>Normalized Income</t>
  </si>
  <si>
    <t>NORMALIZED_INCOME</t>
  </si>
  <si>
    <t>IS_OTHER_NONOP_INCOME_LOSS</t>
  </si>
  <si>
    <t>IS_ADJ_UNDERWRITING_COSTS_LIFE</t>
  </si>
  <si>
    <t>IS_OTHER_INT_EXP</t>
  </si>
  <si>
    <t>Pretax Income (Adjusted)</t>
  </si>
  <si>
    <t>IS_ADJ_AMORT_DEFERRED_POL_CST_LF</t>
  </si>
  <si>
    <t>IS_ADJ_OTHER_UNDWRT_COSTS_LIFE</t>
  </si>
  <si>
    <t>IS_OTHER_INVEST_INC_LOSS_GAAP</t>
  </si>
  <si>
    <t>IS_FAIR_VALUE_ADJ_OWN_DEBT</t>
  </si>
  <si>
    <t>IS_CURRENT_INCOME_TAX_BENEFIT</t>
  </si>
  <si>
    <t>IS_ADJ_OTH_UW_ACQ_CST_NL_&amp;_LIFE</t>
  </si>
  <si>
    <t>IS_ADJ_UNCONS_EQTY_INT_INC</t>
  </si>
  <si>
    <t>IS_INC_UNCONS_EQTY_INT</t>
  </si>
  <si>
    <t>IS_ADJUSTED_FX_LOSSES_GAINS</t>
  </si>
  <si>
    <t>IS_AVG_NUM_SH_FOR_EPS</t>
  </si>
  <si>
    <t>IS_CREDIT_VALUATION_ADJUSTMENT</t>
  </si>
  <si>
    <t>IS_DEFERRED_INCOME_TAX_BENEFIT</t>
  </si>
  <si>
    <t>IS_GL_ON_SALE_OF_PRPTY_MTG</t>
  </si>
  <si>
    <t>IS_MERGER_ACQUISITION_EXPENSE</t>
  </si>
  <si>
    <t>IS_TAX_VALN_ALLOWNCE_CREDITS</t>
  </si>
  <si>
    <t>IS_GAIN_LOSS_DISPOSAL_ASSETS</t>
  </si>
  <si>
    <t>Basic Weighted Avg Shares</t>
  </si>
  <si>
    <t>Pretax Income (Loss), Adjusted</t>
  </si>
  <si>
    <t>Pretax Income (Loss), GAAP</t>
  </si>
  <si>
    <t>IS_G_L_ON_EXT_DBT_OR_SETTLE_DBT</t>
  </si>
  <si>
    <t>IS_DISCONTINUED_OPERATIONS</t>
  </si>
  <si>
    <t>IS_SH_FOR_DILUTED_EPS</t>
  </si>
  <si>
    <t>IS_IMPAIRMENT_ASSETS</t>
  </si>
  <si>
    <t>IS_EXTRAORD_ITEMS_&amp;_ACCTG_CHNG</t>
  </si>
  <si>
    <t>IS_ACQUIRED_IN_PROCESS_R&amp;D</t>
  </si>
  <si>
    <t>Special EPS</t>
  </si>
  <si>
    <t>IS_SPECIAL_EPS</t>
  </si>
  <si>
    <t>IS_IMPAIRMENT_GOODWILL_INTANGIBL</t>
  </si>
  <si>
    <t>TOTAL_INTEREST_INC</t>
  </si>
  <si>
    <t>EBITDA</t>
  </si>
  <si>
    <t>IS_IMPAIR_OF_INTANG_ASSETS</t>
  </si>
  <si>
    <t>Diluted Weighted Avg Shares</t>
  </si>
  <si>
    <t>IS_DERIVATIVES_HEDGING</t>
  </si>
  <si>
    <t>IS_SALE_OF_BUSINESS</t>
  </si>
  <si>
    <t>Net Income, GAAP</t>
  </si>
  <si>
    <t>Cash EPS</t>
  </si>
  <si>
    <t>CASH_EPS</t>
  </si>
  <si>
    <t>Income (Loss) from Cont Ops</t>
  </si>
  <si>
    <t>IS_SH_PRO_EQY_MT_INV_NET_OF_TAX</t>
  </si>
  <si>
    <t>IS_LEGAL_LITIGATION_SETTLEMENT</t>
  </si>
  <si>
    <t>Net Interest Income Less Provisions</t>
  </si>
  <si>
    <t>NET_INT_INC_AFT_PROV</t>
  </si>
  <si>
    <t>Pre-Tax Pre-Provision Profit</t>
  </si>
  <si>
    <t>PRETAX_PRE-PROVISION_PROFIT</t>
  </si>
  <si>
    <t>IS_RESTRUCTURING_CHARGES</t>
  </si>
  <si>
    <t>Net Revenue - Net of Commissions Paid</t>
  </si>
  <si>
    <t>NET_REV_EXCL_COMMISSIONS_PAID</t>
  </si>
  <si>
    <t>Untaxed Reserves</t>
  </si>
  <si>
    <t>IS_UNTAXED_RSRV</t>
  </si>
  <si>
    <t>Net Interest Margin</t>
  </si>
  <si>
    <t>T12_NET_INT_MARGIN</t>
  </si>
  <si>
    <t>IS_OTHER_ONE_TIME_ITEMS</t>
  </si>
  <si>
    <t>Net Income Avail to Common, GAAP</t>
  </si>
  <si>
    <t>Loss Ratio (Non-Life)</t>
  </si>
  <si>
    <t>LOSS_RATIO_NL</t>
  </si>
  <si>
    <t>IS_GAIN_LOSS_ON_INVESTMENTS</t>
  </si>
  <si>
    <t>Efficiency Ratio</t>
  </si>
  <si>
    <t>EFF_RATIO</t>
  </si>
  <si>
    <t>Income (Loss) incl. Minority Interest</t>
  </si>
  <si>
    <t>IS_NET_ABNORMAL_ITEMS</t>
  </si>
  <si>
    <t>Expense Ratio (Non-Life)</t>
  </si>
  <si>
    <t>EXP_RATIO_NL</t>
  </si>
  <si>
    <t>IS_UNREALIZED_INVESTMENTS</t>
  </si>
  <si>
    <t>Actual Loan Losses</t>
  </si>
  <si>
    <t>IS_ACT_LOAN_LOSS_NET</t>
  </si>
  <si>
    <t>Combined Ratio (Non-Life)</t>
  </si>
  <si>
    <t>COMB_RATIO_NL</t>
  </si>
  <si>
    <t>Loan Production Original</t>
  </si>
  <si>
    <t>LOAN_PRODUCTION_ORIGINAL</t>
  </si>
  <si>
    <t>Cost Ratio (Life)</t>
  </si>
  <si>
    <t>COST_RATIO_LIFE</t>
  </si>
  <si>
    <t>Basic EPS, GAAP</t>
  </si>
  <si>
    <t>IS_EPS</t>
  </si>
  <si>
    <t>Reinvested Earnings</t>
  </si>
  <si>
    <t>REINVEST_EARN</t>
  </si>
  <si>
    <t>Benefit Ratio (Life)</t>
  </si>
  <si>
    <t>BENEFIT_RATIO_LIFE</t>
  </si>
  <si>
    <t>Basic EPS from Cont Ops</t>
  </si>
  <si>
    <t>IS_EARN_BEF_XO_ITEMS_PER_SH</t>
  </si>
  <si>
    <t>IS_INSURANCE_SETTLEMENTS</t>
  </si>
  <si>
    <t>Basic EPS from Cont Ops, Adjusted</t>
  </si>
  <si>
    <t>IS_BASIC_EPS_CONT_OPS</t>
  </si>
  <si>
    <t>Diluted EPS, GAAP</t>
  </si>
  <si>
    <t>IS_DILUTED_EPS</t>
  </si>
  <si>
    <t>Diluted EPS from Cont Ops</t>
  </si>
  <si>
    <t>IS_DIL_EPS_BEF_XO</t>
  </si>
  <si>
    <t>Diluted EPS from Cont Ops, Adjusted</t>
  </si>
  <si>
    <t>IS_DIL_EPS_CONT_OPS</t>
  </si>
  <si>
    <t>Diluted EPS from Cont Ops Adjusted</t>
  </si>
  <si>
    <t>EBITA</t>
  </si>
  <si>
    <t>C&amp;CE_AND_STI_DETAILED</t>
  </si>
  <si>
    <t>BS_CASH_NEAR_CASH_ITEM</t>
  </si>
  <si>
    <t>BS_LT_INVEST</t>
  </si>
  <si>
    <t>BS_NET_PLANT_IN_SERV</t>
  </si>
  <si>
    <t>BS_MKT_SEC_OTHER_ST_INVEST</t>
  </si>
  <si>
    <t>BS_INTERBANK_ASSET</t>
  </si>
  <si>
    <t>INTERBANKING_ASSETS</t>
  </si>
  <si>
    <t>BS_GROSS_UTIL_PLANT_IN_SERV</t>
  </si>
  <si>
    <t>BS_INVEST_IN_ASSOC_CO</t>
  </si>
  <si>
    <t>BS_ACCT_NOTE_RCV</t>
  </si>
  <si>
    <t>BS_FED_FDS_SLD_&amp;_SEC_PR_U_RES_AG</t>
  </si>
  <si>
    <t>BS_LOAN_MTG</t>
  </si>
  <si>
    <t>BS_ACCUM_DEPR_FOR_PLANT_ASSET</t>
  </si>
  <si>
    <t>BS_NET_FIX_ASSET</t>
  </si>
  <si>
    <t>BS_INVENTORIES</t>
  </si>
  <si>
    <t>BS_OTHER_INTERBANK_ASSETS</t>
  </si>
  <si>
    <t>BS_FIX_INCOME_SEC</t>
  </si>
  <si>
    <t>BS_PLANT_CONST_IN_PROG</t>
  </si>
  <si>
    <t>BS_GROSS_FIX_ASSET</t>
  </si>
  <si>
    <t>BS_ACCTS_REC_EXCL_NOTES_REC</t>
  </si>
  <si>
    <t>BS_OTHER_CUR_ASSET</t>
  </si>
  <si>
    <t>BS_TOT_LOAN</t>
  </si>
  <si>
    <t>BS_EQY_SEC</t>
  </si>
  <si>
    <t>BS_NET_NUCLR_FUEL</t>
  </si>
  <si>
    <t>BS_ACCUM_DEPR</t>
  </si>
  <si>
    <t>NOTES_RECEIVABLE</t>
  </si>
  <si>
    <t>Total Current Assets</t>
  </si>
  <si>
    <t>BS_CUR_ASSET_REPORT</t>
  </si>
  <si>
    <t>BS_TRADING_SECURITIES</t>
  </si>
  <si>
    <t>BS_RSRV_LOAN_LOSS</t>
  </si>
  <si>
    <t>BS_RE_INVEST</t>
  </si>
  <si>
    <t>Total Utility Plant</t>
  </si>
  <si>
    <t>BS_TOT_UTIL_PLANT</t>
  </si>
  <si>
    <t>BS_TOT_MTG_BACK_INVEST_CMO</t>
  </si>
  <si>
    <t>BS_UNBILLED_REVENUES</t>
  </si>
  <si>
    <t>BS_INVEST_SECS_AVAIL_FOR_SALE</t>
  </si>
  <si>
    <t>BS_LT_INVEST_OTHER</t>
  </si>
  <si>
    <t>NET_MORTGAGES_NOTES</t>
  </si>
  <si>
    <t>BS_INVEST_SECS_HELD_TO_MATURITY</t>
  </si>
  <si>
    <t>INVTRY_RAW_MATERIALS</t>
  </si>
  <si>
    <t>BS_OTHER_ASSETS_DEF_CHRG_OTHER</t>
  </si>
  <si>
    <t>BS_RESTRICT_BOND_PROCEED</t>
  </si>
  <si>
    <t>INVTRY_IN_PROGRESS</t>
  </si>
  <si>
    <t>BS_OTHER_INVESTMENTS</t>
  </si>
  <si>
    <t>BS_CUST_ACCPT_LIAB_CUSTDY_SEC</t>
  </si>
  <si>
    <t>Total Assets</t>
  </si>
  <si>
    <t>BS_TOT_ASSET</t>
  </si>
  <si>
    <t>BS_LESS_ALLOW</t>
  </si>
  <si>
    <t>INVTRY_FINISHED_GOODS</t>
  </si>
  <si>
    <t>Liabilities &amp; Shareholders' Equity</t>
  </si>
  <si>
    <t>Total Real Estate Investments</t>
  </si>
  <si>
    <t>BS_OTHER_INV</t>
  </si>
  <si>
    <t>Total Long-Term Assets</t>
  </si>
  <si>
    <t>BS_TOT_NON_CUR_ASSET</t>
  </si>
  <si>
    <t>BS_COMM_LOAN</t>
  </si>
  <si>
    <t>BS_CUSTOMER_DEPOSITS</t>
  </si>
  <si>
    <t>BS_PREPAY</t>
  </si>
  <si>
    <t>OTHER_CURRENT_ASSETS_DETAILED</t>
  </si>
  <si>
    <t>BS_COMMERCIAL_REAL_ESTATE_LOANS</t>
  </si>
  <si>
    <t>BS_DEMAND_DPST</t>
  </si>
  <si>
    <t>ST_BORROW_&amp;_SECS_SOLD_UND_REPO</t>
  </si>
  <si>
    <t>BS_OTHER_COMMERCIAL_LOANS</t>
  </si>
  <si>
    <t>INTEREST_BEARING_DEPOSITS_RATIO</t>
  </si>
  <si>
    <t>BS_LT_BORROW</t>
  </si>
  <si>
    <t>BS_DERIV_&amp;_HEDGING_ASSETS_ST</t>
  </si>
  <si>
    <t>BS_ACCT_PAYABLE</t>
  </si>
  <si>
    <t>BS_CONS_LOAN</t>
  </si>
  <si>
    <t>BS_SVNG_DPST</t>
  </si>
  <si>
    <t>SHORT_AND_LONG_TERM_DEBT</t>
  </si>
  <si>
    <t>BS_RSRV_FOR_OUT_CLAIM_LOSS</t>
  </si>
  <si>
    <t>BS_DECOMM_FUND</t>
  </si>
  <si>
    <t>BS_ASSETS_HELD_FOR_SALE_ST</t>
  </si>
  <si>
    <t>BS_ST_BORROW</t>
  </si>
  <si>
    <t>BS_CREDIT_CARD_LOANS</t>
  </si>
  <si>
    <t>BS_TIME_DPST</t>
  </si>
  <si>
    <t>BS_OTHER_ST_LIAB</t>
  </si>
  <si>
    <t>BS_PREM_RSRV</t>
  </si>
  <si>
    <t>RESTRICTED_ASSETS</t>
  </si>
  <si>
    <t>BS_DEFERRED_TAX_ASSETS_ST</t>
  </si>
  <si>
    <t>BS_HOME_EQUITY_LOANS</t>
  </si>
  <si>
    <t>BS_OTHER_DPST</t>
  </si>
  <si>
    <t>BS_OTHER_LT_LIABILITIES</t>
  </si>
  <si>
    <t>BS_LIFE_PLCY_BNFT</t>
  </si>
  <si>
    <t>BS_INCOME_TAX_RECEIVABLE_ST</t>
  </si>
  <si>
    <t>Total Current Liabilities</t>
  </si>
  <si>
    <t>BS_CUR_LIAB</t>
  </si>
  <si>
    <t>BS_1-4_FAMILY_RESIDENTIAL_LOANS</t>
  </si>
  <si>
    <t>Total Liabilities</t>
  </si>
  <si>
    <t>BS_TOT_LIAB2</t>
  </si>
  <si>
    <t>BS_OTHER_OPER_RSRV</t>
  </si>
  <si>
    <t>BS_TOT_OTHER_PRPTY_AND_EQUIP</t>
  </si>
  <si>
    <t>BS_ASSETS_OF_DISCONTINUED_OPS_ST</t>
  </si>
  <si>
    <t>BS_PFD_EQY</t>
  </si>
  <si>
    <t>BS_TOT_INSUR_RSRV</t>
  </si>
  <si>
    <t>BS_OTHER_CUR_ASSET_LESS_PREPAY</t>
  </si>
  <si>
    <t>ST_LIAB_AND_CUST_ACC</t>
  </si>
  <si>
    <t>MINORITY_NONCONTROLLING_INTEREST</t>
  </si>
  <si>
    <t>Total Long Term Assets</t>
  </si>
  <si>
    <t>OTHER_ASSETS_AND_LT_INVESTMENTS</t>
  </si>
  <si>
    <t>ST_LIAB_AND_DPST</t>
  </si>
  <si>
    <t>Total Long-Term Liabilities</t>
  </si>
  <si>
    <t>NON_CUR_LIAB</t>
  </si>
  <si>
    <t>BS_OTHER_CONSUMER_LOANS</t>
  </si>
  <si>
    <t>BS_SH_CAP_AND_APIC</t>
  </si>
  <si>
    <t>Other Loans</t>
  </si>
  <si>
    <t>BS_OTHER_LOAN</t>
  </si>
  <si>
    <t>BS_RETAIN_EARN</t>
  </si>
  <si>
    <t>Total Equity</t>
  </si>
  <si>
    <t>TOTAL_EQUITY</t>
  </si>
  <si>
    <t>BS_ST_PORTION_OF_LT_DEBT</t>
  </si>
  <si>
    <t>Total Liabilities &amp; Equity</t>
  </si>
  <si>
    <t>TOT_LIAB_AND_EQY</t>
  </si>
  <si>
    <t>BS_FUND_FOR_FUT_APPROP</t>
  </si>
  <si>
    <t>BS_ST_DEBT</t>
  </si>
  <si>
    <t>BS_LONG_TERM_INVESTMENTS</t>
  </si>
  <si>
    <t>BS_ACCRUAL</t>
  </si>
  <si>
    <t>BS_LT_MARKETABLE_SECURITIES</t>
  </si>
  <si>
    <t>BS_OPERATING_LEASE_ASSETS</t>
  </si>
  <si>
    <t>BS_OTHER_CUR_LIAB</t>
  </si>
  <si>
    <t>BS_LT_RECEIVABLES</t>
  </si>
  <si>
    <t>BS_DISCLOSED_INTANGIBLES</t>
  </si>
  <si>
    <t>BS_PLCY_HOLD_EQY</t>
  </si>
  <si>
    <t>BS_GOODWILL</t>
  </si>
  <si>
    <t>BS_ACCUM_DEF_INC_TAXES</t>
  </si>
  <si>
    <t>BS_OTHER_INTANGIBLE_ASSETS</t>
  </si>
  <si>
    <t>BS_ACCUM_DEF_ITC</t>
  </si>
  <si>
    <t>BS_TOT_LIAB_EQY</t>
  </si>
  <si>
    <t>BS_TOTAL_DEF_TAX_LIABILITIES</t>
  </si>
  <si>
    <t>OTHER_INTANGIBLE_ASSETS_DETAILED</t>
  </si>
  <si>
    <t>BS_TOTAL_DERIVATIVE_ASSETS</t>
  </si>
  <si>
    <t>BS_OTHER_LIAB</t>
  </si>
  <si>
    <t>BS_PREPAID_EXPENSE_LT</t>
  </si>
  <si>
    <t>BS_ASSETS_OF_DISCONTINUED_OPS_LT</t>
  </si>
  <si>
    <t>BS_DEFERRED_TAX_ASSETS_LT</t>
  </si>
  <si>
    <t>BS_COMMON_STOCK</t>
  </si>
  <si>
    <t>BS_DERIV_&amp;_HEDGING_ASSETS_LT</t>
  </si>
  <si>
    <t>BS_ADD_PAID_IN_CAP</t>
  </si>
  <si>
    <t>BS_PREPAID_PENSION_COSTS_LT</t>
  </si>
  <si>
    <t>OTHER_NONCURRENT_ASSETS_DETAILED</t>
  </si>
  <si>
    <t>Total Noncurrent Assets</t>
  </si>
  <si>
    <t>Shareholders Equity</t>
  </si>
  <si>
    <t>Total Capitalization &amp; Liabilities</t>
  </si>
  <si>
    <t>BS_TOT_CAP_AND_LIAB</t>
  </si>
  <si>
    <t>ACCT_PAYABLE_&amp;_ACCRUALS_DETAILED</t>
  </si>
  <si>
    <t>BS_TAXES_PAYABLE</t>
  </si>
  <si>
    <t>BS_SEC_SOLD_REPO_AGRMNT</t>
  </si>
  <si>
    <t>BS_INTEREST_&amp;_DIVIDENDS_PAYABLE</t>
  </si>
  <si>
    <t>BS_TRADING_ACCOUNT_LIABILITIES</t>
  </si>
  <si>
    <t>ST_CAPITAL_LEASE_OBLIGATIONS</t>
  </si>
  <si>
    <t>BS_CURR_PORTION_LT_DEBT</t>
  </si>
  <si>
    <t>BS_PAYABLES_BRKR_DLR_&amp;_CLRNG_ORG</t>
  </si>
  <si>
    <t>OTHER_CURRENT_LIABS_SUB_DETAILED</t>
  </si>
  <si>
    <t>ST_DEFERRED_REVENUE</t>
  </si>
  <si>
    <t>LT_CAPITAL_LEASE_OBLIGATIONS</t>
  </si>
  <si>
    <t>BS_DERIVATIVE_&amp;_HEDGING_LIABS_ST</t>
  </si>
  <si>
    <t>Deferred Tax Liabilities</t>
  </si>
  <si>
    <t>BS_DEFERRED_TAX_LIABS_ST</t>
  </si>
  <si>
    <t>PENSION_LIABILITIES</t>
  </si>
  <si>
    <t>BS_LIABS_OF_DISCONTINUED_OPS_ST</t>
  </si>
  <si>
    <t>BS_PENSIONS_LT_LIABS</t>
  </si>
  <si>
    <t>OTHER_CURRENT_LIABS_DETAILED</t>
  </si>
  <si>
    <t>BS_OPRB_LT_LIABS</t>
  </si>
  <si>
    <t>BS_ADJ_DEFERRED_TAX_LIABS</t>
  </si>
  <si>
    <t>BS_TOTAL_DERIVATIVE_LIABILITIES</t>
  </si>
  <si>
    <t>LONG_TERM_BORROWINGS_DETAILED</t>
  </si>
  <si>
    <t>BS_LIABS_OF_DISCONTINUED_OPS_LT</t>
  </si>
  <si>
    <t>OTHER_NONCUR_LIABS_SUB_DETAILED</t>
  </si>
  <si>
    <t>BS_ACCRUED_LIABILITIES</t>
  </si>
  <si>
    <t>BS_DEFERRED_COMP_LT_LIABS</t>
  </si>
  <si>
    <t>BS_OTHER_SHARE_CAPITAL</t>
  </si>
  <si>
    <t>LT_DEFERRED_REVENUE</t>
  </si>
  <si>
    <t>BS_AMT_OF_TSY_STOCK</t>
  </si>
  <si>
    <t>BS_DEFERRED_TAX_LIABILITIES_LT</t>
  </si>
  <si>
    <t>BS_PURE_RETAINED_EARNINGS</t>
  </si>
  <si>
    <t>BS_DERIVATIVE_&amp;_HEDGING_LIABS_LT</t>
  </si>
  <si>
    <t>Equity before Minority Interest</t>
  </si>
  <si>
    <t>OTHER_NONCURRENT_LIABS_DETAILED</t>
  </si>
  <si>
    <t>Equity Before Minority Interest</t>
  </si>
  <si>
    <t>EQTY_BEF_MINORITY_INT_DETAILED</t>
  </si>
  <si>
    <t>CF_NET_INC</t>
  </si>
  <si>
    <t>CF_DEPR_AMORT</t>
  </si>
  <si>
    <t>NON_CASH_ITEMS_DETAILED</t>
  </si>
  <si>
    <t>CF_OTHER_NON_CASH_ADJUST</t>
  </si>
  <si>
    <t>CF_STOCK_BASED_COMPENSATION</t>
  </si>
  <si>
    <t>CF_CHNG_NON_CASH_WORK_CAP</t>
  </si>
  <si>
    <t>CF_DEF_INC_TAX</t>
  </si>
  <si>
    <t>Cash From Operations</t>
  </si>
  <si>
    <t>CF_CASH_FROM_OPER</t>
  </si>
  <si>
    <t>OTHER_NON_CASH_ADJ_LESS_DETAILED</t>
  </si>
  <si>
    <t>CF_ACCT_RCV_UNBILLED_REV</t>
  </si>
  <si>
    <t>CF_CHANGE_IN_INVENTORIES</t>
  </si>
  <si>
    <t>CF_CHANGE_IN_ACCOUNTS_PAYABLE</t>
  </si>
  <si>
    <t>INC_DEC_IN_OT_OP_AST_LIAB_DETAIL</t>
  </si>
  <si>
    <t>CF_NET_CASH_DISCONT_OPS_OPER</t>
  </si>
  <si>
    <t>Cash from Investing Activities</t>
  </si>
  <si>
    <t>CHG_IN_FXD_&amp;_INTANG_AST_DETAILED</t>
  </si>
  <si>
    <t>DISP_FXD_&amp;_INTANGIBLES_DETAILED</t>
  </si>
  <si>
    <t>CF_DISP_FIX_ASSET</t>
  </si>
  <si>
    <t>CF_DISPOSAL_OF_INTANGIBLE_ASSETS</t>
  </si>
  <si>
    <t>ACQUIS_FXD_&amp;_INTANG_DETAILED</t>
  </si>
  <si>
    <t>CF_CAP_EXPEND_PRPTY_ADD</t>
  </si>
  <si>
    <t>CF_ACQUISITION_OF_INTANG_ASSETS</t>
  </si>
  <si>
    <t>NET_CHG_IN_LT_INVEST_DETAILED</t>
  </si>
  <si>
    <t>CF_DECR_INVEST</t>
  </si>
  <si>
    <t>CF_INCR_INVEST</t>
  </si>
  <si>
    <t>CF_NT_CSH_RCVD_PD_FOR_ACQUIS_DIV</t>
  </si>
  <si>
    <t>CF_CASH_FOR_DIVESTITURES</t>
  </si>
  <si>
    <t>CF_CASH_FOR_ACQUIS_SUBSIDIARIES</t>
  </si>
  <si>
    <t>CF_CASH_FOR_JOINT_VENTURES_ASSOC</t>
  </si>
  <si>
    <t>OTHER_INVESTING_ACT_DETAILED</t>
  </si>
  <si>
    <t>CF_OTHER_INV_ACT</t>
  </si>
  <si>
    <t>CF_NET_CASH_DISCONTINUED_OPS_INV</t>
  </si>
  <si>
    <t>Cash From Investing Activities</t>
  </si>
  <si>
    <t>CF_CASH_FROM_INV_ACT</t>
  </si>
  <si>
    <t>Cash from Financing Activities</t>
  </si>
  <si>
    <t>CF_DVD_PAID</t>
  </si>
  <si>
    <t>PROC_FR_REPAYMNTS_BOR_DETAILED</t>
  </si>
  <si>
    <t>CF_INCR_ST_BORROW</t>
  </si>
  <si>
    <t>CF_INCR_LT_BORROW</t>
  </si>
  <si>
    <t>CF_REIMB_LT_BORROW</t>
  </si>
  <si>
    <t>PROC_FR_REPURCH_EQTY_DETAILED</t>
  </si>
  <si>
    <t>CF_INCR_CAP_STOCK</t>
  </si>
  <si>
    <t>CF_DECR_CAP_STOCK</t>
  </si>
  <si>
    <t>CF_OTHER_FINANCING_ACT_EXCL_FX</t>
  </si>
  <si>
    <t>CF_OTHER_FNC_ACT</t>
  </si>
  <si>
    <t>CF_NET_CASH_DISCONTINUED_OPS_FIN</t>
  </si>
  <si>
    <t>CF_CASH_FROM_FNC_ACT</t>
  </si>
  <si>
    <t>CFF_ACTIVITIES_DETAILED</t>
  </si>
  <si>
    <t>Net Changes in Cash</t>
  </si>
  <si>
    <t>CF_NET_CHNG_CASH</t>
  </si>
  <si>
    <t>CF_EFFECT_FOREIGN_EXCHANGES</t>
  </si>
  <si>
    <t>Cash Paid for Taxes</t>
  </si>
  <si>
    <t>CF_CASH_PAID_FOR_TAX</t>
  </si>
  <si>
    <t>Cash Paid for Interest</t>
  </si>
  <si>
    <t>CF_ACT_CASH_PAID_FOR_INT_DEBT</t>
  </si>
  <si>
    <t>Cash From Operating Activities</t>
  </si>
  <si>
    <t>CF_PROVISION_FOR_LOAN_LOSSES</t>
  </si>
  <si>
    <t>CF_GAIN_ON_SALES_SECS_&amp;_LOANS</t>
  </si>
  <si>
    <t>CF_OTHER_NON_CASH_ADJ_LESS</t>
  </si>
  <si>
    <t>CF_NET_CHG_TRAD_AST_&amp;_TRAD_LIABS</t>
  </si>
  <si>
    <t>CF_NET_CHANGES_INVEST_IN_OPER</t>
  </si>
  <si>
    <t>CF_NET_CHANGES_INTERBANK_ASSETS</t>
  </si>
  <si>
    <t>CF_NET_CHANGES_INTERBANK_LIABS</t>
  </si>
  <si>
    <t>CF_NET_CHANGES_OPERATING_LOANS</t>
  </si>
  <si>
    <t>CF_CHANGE_ACCRUED_INT_RECEIVABLE</t>
  </si>
  <si>
    <t>CF_CHANGE_ACCRUED_INT_PAYABLE</t>
  </si>
  <si>
    <t>CF_INC_DEC_IN_OT_OP_AST_LIAB</t>
  </si>
  <si>
    <t>CF_PROCEEDS_HTM_INVESTMENTS</t>
  </si>
  <si>
    <t>CF_PROCEEDS_AFS_INVESTMENTS</t>
  </si>
  <si>
    <t>CF_PROCEEDS_OTHER_INVESTMENTS</t>
  </si>
  <si>
    <t>CF_PURCHASE_HTM_INVESTMENTS</t>
  </si>
  <si>
    <t>CF_PURCHASE_AFS_INVESTMENTS</t>
  </si>
  <si>
    <t>CF_PURCHASE_OTHER_INVESTMENTS</t>
  </si>
  <si>
    <t>CF_CHANGE_IN_LOANS</t>
  </si>
  <si>
    <t>CF_NET_CHANGE_IN_LOANS_CUSTOMERS</t>
  </si>
  <si>
    <t>CF_NET_CHG_IN_INTERBANK_ASSETS</t>
  </si>
  <si>
    <t>CF_SALES_PURCHASES_LOANS</t>
  </si>
  <si>
    <t>CF_NET_CHG_IN_ST_DBT_&amp;_CPTL_LEAS</t>
  </si>
  <si>
    <t>CF_NET_CHANGES_INTERBANK_TRANS</t>
  </si>
  <si>
    <t>CF_PROC_LT_DEBT_&amp;_CAPITAL_LEASE</t>
  </si>
  <si>
    <t>CF_PYMT_LT_DEBT_&amp;_CAPITAL_LEASE</t>
  </si>
  <si>
    <t>CF_INCR_DECR_DPST</t>
  </si>
  <si>
    <t>D&amp;A_&amp;_PROVISION_FOR_LOAN_LOSSES</t>
  </si>
  <si>
    <t>Financial</t>
  </si>
  <si>
    <t>CF_DEPR_EXP</t>
  </si>
  <si>
    <t>CF_AMORT_NUCLR_FUEL</t>
  </si>
  <si>
    <t>CF_AFC_DEBT_AND_EQY</t>
  </si>
  <si>
    <t>CF_ITC</t>
  </si>
  <si>
    <t>CF_CHNG_RESTRICT_BOND_PROCEED</t>
  </si>
  <si>
    <t>CF_CHNG_FOSSIL_FUEL</t>
  </si>
  <si>
    <t>CF_PREPAY_OTHER</t>
  </si>
  <si>
    <t>CF_ACCT_PAY_ACCRUAL</t>
  </si>
  <si>
    <t>CF_ACC_TAX</t>
  </si>
  <si>
    <t>CF_OTHERS_NET</t>
  </si>
  <si>
    <t>CF_ADD_TO_UTIL_PLANT_EXCEPT_AFC</t>
  </si>
  <si>
    <t>CF_CHNG_IN_DECOMM_FUND</t>
  </si>
  <si>
    <t>NON_UTIL_CAP_EXP</t>
  </si>
  <si>
    <t>Net income (loss)</t>
  </si>
  <si>
    <t>CF_PROV_DOUBT_ACCT</t>
  </si>
  <si>
    <t>CF_PRPTY_IMPRV</t>
  </si>
  <si>
    <t>DEC_INC_RE_INT</t>
  </si>
  <si>
    <t>PREF_DVDS_OTH_DIST</t>
  </si>
  <si>
    <t>Pretax Income Reconciliation</t>
  </si>
  <si>
    <t xml:space="preserve">  + Merger Expense</t>
  </si>
  <si>
    <t xml:space="preserve">  + Revenue Adjustments</t>
  </si>
  <si>
    <t>IS_REVENUE_ADJUSTMENTS</t>
  </si>
  <si>
    <t xml:space="preserve">  + Acquired In-Process R&amp;D</t>
  </si>
  <si>
    <t xml:space="preserve">  + Debt Valuation Adjustment</t>
  </si>
  <si>
    <t xml:space="preserve">  + Cost of Revenue Adjustments</t>
  </si>
  <si>
    <t>IS_COST_OF_REVENUE_ADJUSTMENTS</t>
  </si>
  <si>
    <t xml:space="preserve">  + Merger/Acquisition Expense</t>
  </si>
  <si>
    <t xml:space="preserve">  + Credit Valuation Adjustment</t>
  </si>
  <si>
    <t xml:space="preserve">  + Disposal of Assets</t>
  </si>
  <si>
    <t>IS_OTHER_OPER_INC_NONGAAP_ADJUST</t>
  </si>
  <si>
    <t xml:space="preserve">  + Early Extinguishment of Debt</t>
  </si>
  <si>
    <t xml:space="preserve">  + SG&amp;A Adjustments</t>
  </si>
  <si>
    <t>IS_SG&amp;A_ADJUSTMENTS</t>
  </si>
  <si>
    <t xml:space="preserve">  + Impairment of Assets</t>
  </si>
  <si>
    <t xml:space="preserve">  + R&amp;D Expense Adjustments</t>
  </si>
  <si>
    <t>IS_R&amp;D_EXPENSE_NONGAAP_ADJUST</t>
  </si>
  <si>
    <t xml:space="preserve">  + Impairment of Goodwill</t>
  </si>
  <si>
    <t>IS_D&amp;A_NONGAAP_ADJUSTMENTS</t>
  </si>
  <si>
    <t xml:space="preserve">  + Write-Off/Impairment of Assets</t>
  </si>
  <si>
    <t xml:space="preserve">  + Asset Write-Down</t>
  </si>
  <si>
    <t>IS_PDA_NONGAAP_ADJUSTMENTS</t>
  </si>
  <si>
    <t xml:space="preserve">  + Sale of Business</t>
  </si>
  <si>
    <t>IS_OTHER_OPERATING_EXPN_ADJUST</t>
  </si>
  <si>
    <t xml:space="preserve">  + Restructuring Expense</t>
  </si>
  <si>
    <t xml:space="preserve">  + Net Investment Gains/Losses</t>
  </si>
  <si>
    <t xml:space="preserve">  + Restructuring Charges</t>
  </si>
  <si>
    <t xml:space="preserve">  + Foreign Exchange</t>
  </si>
  <si>
    <t xml:space="preserve">  + Sale of Investments</t>
  </si>
  <si>
    <t xml:space="preserve">  + Other Abnormal Items</t>
  </si>
  <si>
    <t xml:space="preserve">  + Unrealized Investments</t>
  </si>
  <si>
    <t>Net Income Reconciliation</t>
  </si>
  <si>
    <t xml:space="preserve">  + Other One Time Items</t>
  </si>
  <si>
    <t>Net Inc Avail to Common Sh, GAAP</t>
  </si>
  <si>
    <t>IS_DVA_AFTER_TAX</t>
  </si>
  <si>
    <t>IS_MA_EXPENSE_AFTER_TAX</t>
  </si>
  <si>
    <t>IS_CVA_AFTER_TAX</t>
  </si>
  <si>
    <t>IS_DERIVATIVES_HEDGING_AFTER_TAX</t>
  </si>
  <si>
    <t>IS_DISPOSAL_ASSETS_AFTER_TAX</t>
  </si>
  <si>
    <t>IS_ACQ_IN_PROC_R&amp;D_AFTER_TAX</t>
  </si>
  <si>
    <t>IS_EEOD_AFTER_TAX</t>
  </si>
  <si>
    <t>IS_WRTOFF_IMPAIR_ASSET_AFTER_TAX</t>
  </si>
  <si>
    <t>IS_IMPAIRMENT_GOODWILL_AFTER_TAX</t>
  </si>
  <si>
    <t>IS_IIA_AFTER_TAX</t>
  </si>
  <si>
    <t>IS_SALE_OF_BUSINESS_AFTER_TAX</t>
  </si>
  <si>
    <t>IS_LEGAL_LITIG_SETTLE_AFTER_TAX</t>
  </si>
  <si>
    <t>IS_RESTRUCTURING_CHRG_AFTER_TAX</t>
  </si>
  <si>
    <t>IS_OTH_ONE_TIME_ITEMS_AFTER_TAX</t>
  </si>
  <si>
    <t>IS_SALE_OF_INVESTMENTS_AFTER_TAX</t>
  </si>
  <si>
    <t>IS_UNREALIZED_INVEST_AFT_TAX</t>
  </si>
  <si>
    <t xml:space="preserve">  - Discontinued Operations</t>
  </si>
  <si>
    <t>Earnings Per Share Reconciliation</t>
  </si>
  <si>
    <t>IS_INSUR_SETTLEMENTS_AFTER_TAX</t>
  </si>
  <si>
    <t>INC_BEF_XO_LESS_MIN_INT_PREF_DVD</t>
  </si>
  <si>
    <t>IS_DISC_OPS_DILUTED_SH</t>
  </si>
  <si>
    <t>IS_XO_ITEMS_&amp;_ACCTG_CHNG_DIL_SH</t>
  </si>
  <si>
    <t>IS_DVA_PER_DILUTED_SHARE</t>
  </si>
  <si>
    <t>IS_CVA_PER_DILUTED_SHARE</t>
  </si>
  <si>
    <t>IS_MERGER_ACQUIS_EXPN_DILUTED_SH</t>
  </si>
  <si>
    <t>IS_DERIV_HEDGING_DILUTED_SHARE</t>
  </si>
  <si>
    <t>IS_DISPOSAL_ASSETS_DILUTED_SHARE</t>
  </si>
  <si>
    <t>IS_EEOD_DILUTED_SHARE</t>
  </si>
  <si>
    <t>IS_WRTOFF_IMPAIR_AST_DILUTED_SH</t>
  </si>
  <si>
    <t>IS_ACQ_IN_PROCESS_R&amp;D_DILUTED_SH</t>
  </si>
  <si>
    <t>IS_IMPAIR_GOODWILL_DILUTED_SH</t>
  </si>
  <si>
    <t>IS_IIA_DILUTED_SHARE</t>
  </si>
  <si>
    <t>IS_SALE_OF_BUSINESS_DILUTED_SH</t>
  </si>
  <si>
    <t>IS_LEGAL_LITIG_SETTLE_DILUTED_SH</t>
  </si>
  <si>
    <t>IS_RESTRUCTURING_CHRG_DILUTED_SH</t>
  </si>
  <si>
    <t xml:space="preserve">  + Income Tax Charge (Benefit)</t>
  </si>
  <si>
    <t>IS_TAX_PROV_BENEFIT_DILUTED_SH</t>
  </si>
  <si>
    <t xml:space="preserve">  + Minority Interest</t>
  </si>
  <si>
    <t>IS_MIN_INTERESTS_DIL_SH_ADJUST</t>
  </si>
  <si>
    <t>IS_FX_GAIN/LOSS_PER_DILUTED_SH</t>
  </si>
  <si>
    <t>IS_ABNORMAL_TAX_PROV_BENEFIT</t>
  </si>
  <si>
    <t>IS_OTH_ONE_TIME_ITEMS_DILUTED_SH</t>
  </si>
  <si>
    <t>IS_SALE_INVESTMENTS_DILUTED_SH</t>
  </si>
  <si>
    <t>IS_UNREALIZED_INVEST_DILUTED_SH</t>
  </si>
  <si>
    <t>IS_INSUR_SETTLEMENTS_DILUTED_SH</t>
  </si>
  <si>
    <t>Index Row</t>
  </si>
  <si>
    <t>Industrial- Adjusted</t>
  </si>
  <si>
    <t>Bank- Adjusted</t>
  </si>
  <si>
    <t>Insurance- Adjusted</t>
  </si>
  <si>
    <t>Utility- Adjusted</t>
  </si>
  <si>
    <t>REIT- Adjusted</t>
  </si>
  <si>
    <t>Industrial- GAAP</t>
  </si>
  <si>
    <t>Bank- GAAP</t>
  </si>
  <si>
    <t>Insurance- GAAP</t>
  </si>
  <si>
    <t>Utility- GAAP</t>
  </si>
  <si>
    <t>REIT- GAAP</t>
  </si>
  <si>
    <t>Q</t>
  </si>
  <si>
    <t>Industrial- Enhanced</t>
  </si>
  <si>
    <t>Financial- Enhanced</t>
  </si>
  <si>
    <t>GAAP</t>
  </si>
  <si>
    <t>NI_INCLUDING_MINORITY_INT_RATIO</t>
  </si>
  <si>
    <t>IS_OPEX_R&amp;D_GAAP</t>
  </si>
  <si>
    <t>OTHER_OPERATING_EXPENSES_RATIO</t>
  </si>
  <si>
    <t>NOI_LOSS_GAAP_RATIO</t>
  </si>
  <si>
    <t>OTHER_NOI_LOSS_GAAP_RATIO</t>
  </si>
  <si>
    <t>GAIN_LOSS_SECURITIES_ADJUSTED</t>
  </si>
  <si>
    <t>OTHER_PREM_ERND_NL_&amp;_LIFE_RATIO</t>
  </si>
  <si>
    <t>TOTAL_CLAIMS_AND_LOSSES_RATIO</t>
  </si>
  <si>
    <t>CLAIMS_AND_LOSSES_NON_LIFE_RATIO</t>
  </si>
  <si>
    <t>FUEL_AND_PURCHASED_PWR_CST_RATIO</t>
  </si>
  <si>
    <t>OTHER_INS_RES_TO_SHRHLDR_EQY</t>
  </si>
  <si>
    <t>ST_AND_LT_INVEST</t>
  </si>
  <si>
    <t>IS_AIP_R&amp;D_EXPENSE_OP</t>
  </si>
  <si>
    <t>IS_GAIN_LOSS_ON_SALE_ACQ_BUSN_OP</t>
  </si>
  <si>
    <t>IS_RESTRUCTURING_OP</t>
  </si>
  <si>
    <t>IS_OTHER_ONE_TIME_ITEMS_OP</t>
  </si>
  <si>
    <t xml:space="preserve">  + Legal Settlement</t>
  </si>
  <si>
    <t>IS_MERGER_&amp;_ACQUIS_EXPN_OP</t>
  </si>
  <si>
    <t>IS_GAIN_LOSS_ON_DERIVATIVES_OP</t>
  </si>
  <si>
    <t>IS_GAIN_LOSS_ON_DISP_OF_AST_OP</t>
  </si>
  <si>
    <t>IS_GAIN_LOSS_ON_EEOD_OBLIG_OP</t>
  </si>
  <si>
    <t>IS_WRTDWN_IOA_OP</t>
  </si>
  <si>
    <t>IS_IMPAIRMENT_OF_GOODWILL_OP</t>
  </si>
  <si>
    <t>IS_IIA_OP</t>
  </si>
  <si>
    <t>IS_LEGAL_LIT_SETTLE_EXPN_OP</t>
  </si>
  <si>
    <t>IS_GAIN_LOSS_SALE_OF_INVEST_OP</t>
  </si>
  <si>
    <t>IS_UNRLZD_GAIN_LOSS_ON_SECS_OP</t>
  </si>
  <si>
    <t>IS_INSURANCE_SETTLEMENTS_OP</t>
  </si>
  <si>
    <t>IS_NET_INVESTMENT_G/L_AT</t>
  </si>
  <si>
    <t>IS_FX_GAINS/LOSSES_AT</t>
  </si>
  <si>
    <t>A</t>
  </si>
  <si>
    <t>Industrial- Recon</t>
  </si>
  <si>
    <t>REIT- Recon</t>
  </si>
  <si>
    <t>Insurance- Recon</t>
  </si>
  <si>
    <t>Stock Based Compensation</t>
  </si>
  <si>
    <t>Amortization of Acquisition Related Intangibles</t>
  </si>
  <si>
    <t>Amortization of Total Intangibles</t>
  </si>
  <si>
    <t>BASIC_EPS_EX_STK_BASED_COMP</t>
  </si>
  <si>
    <t>DILUTED_EPS_EX_STK_BASED_COMP</t>
  </si>
  <si>
    <t>ADJ_EPS_EX_AMORT_TOT_INTANG_BAS</t>
  </si>
  <si>
    <t>ADJ_EPS_EX_AMORT_TOT_INTANG_DIL</t>
  </si>
  <si>
    <t>ADJ_EPS_EX_SBC_AMORT_TOT_INT_BAS</t>
  </si>
  <si>
    <t>ADJ_EPS_EX_SBC_AMORT_TOT_INT_DIL</t>
  </si>
  <si>
    <t>IS_EXPENSE_STOCK_BASED_COMP</t>
  </si>
  <si>
    <t>IS_STK_BASED_COMP_PER_BAS_SH</t>
  </si>
  <si>
    <t>IS_STK_BASED_COMP_PER_DIL_SH</t>
  </si>
  <si>
    <t>IS_SBC_ATTRIB_TO_COGS_PRETX</t>
  </si>
  <si>
    <t>IS_SBC_ATTRIB_TO_SG&amp;A_PRETX</t>
  </si>
  <si>
    <t>IS_SBC_ATTRIBUTABLE_TO_R&amp;D_PRETX</t>
  </si>
  <si>
    <t>IS_SBC_ATTRIBUTABLE_TO_OTH_PRETX</t>
  </si>
  <si>
    <t>IS_AMORT_OF_INTANG_ACQUIS_REL</t>
  </si>
  <si>
    <t>IS_AMORT_INTANG_ACQ_REL_AT</t>
  </si>
  <si>
    <t>IS_AMORT_INTANG_ACQ_REL_BASIC_PS</t>
  </si>
  <si>
    <t>IS_AMORT_INTANG_ACQ_REL_DIL_PS</t>
  </si>
  <si>
    <t>IS_AMORT_ACQD_INTANGIBLES_COGS</t>
  </si>
  <si>
    <t>IS_AMORT_ACQD_INTANGIBLES_SG&amp;A</t>
  </si>
  <si>
    <t>IS_AMORT_OF_TOT_INTANG_PRETX</t>
  </si>
  <si>
    <t>IS_AMORT_OF_TOT_INTANG_AFT_TAX</t>
  </si>
  <si>
    <t>IS_AMORT_OF_TOT_INTANG_P_BAS_SH</t>
  </si>
  <si>
    <t>IS_AMORT_OF_TOT_INTANG_P_DIL_SH</t>
  </si>
  <si>
    <t>Industrial- SA</t>
  </si>
  <si>
    <t>REIT- SA</t>
  </si>
  <si>
    <t>Insurance- SA</t>
  </si>
  <si>
    <t>Returns</t>
  </si>
  <si>
    <t>Margins</t>
  </si>
  <si>
    <t>Additional</t>
  </si>
  <si>
    <t>RETURN_COM_EQY</t>
  </si>
  <si>
    <t>RETURN_ON_ASSET</t>
  </si>
  <si>
    <t>RETURN_ON_CAP</t>
  </si>
  <si>
    <t>GROSS_MARGIN</t>
  </si>
  <si>
    <t>EBITDA_TO_REVENUE</t>
  </si>
  <si>
    <t>OPER_MARGIN</t>
  </si>
  <si>
    <t>INCREMENTAL_OPERATING_MARGIN</t>
  </si>
  <si>
    <t>PRETAX_MARGIN</t>
  </si>
  <si>
    <t>INC_BEF_XO_ITEMS_TO_NET_SALES</t>
  </si>
  <si>
    <t>PROF_MARGIN</t>
  </si>
  <si>
    <t>NET_INCOME_TO_COMMON_MARGIN</t>
  </si>
  <si>
    <t>EFF_TAX_RATE</t>
  </si>
  <si>
    <t>DVD_PAYOUT_RATIO</t>
  </si>
  <si>
    <t>SUSTAIN_GROWTH_RT</t>
  </si>
  <si>
    <t>Industrial- RA</t>
  </si>
  <si>
    <t>REIT- RA</t>
  </si>
  <si>
    <t>Insurance- RA</t>
  </si>
  <si>
    <t>Bank- Recon</t>
  </si>
  <si>
    <t>Bank- SA</t>
  </si>
  <si>
    <t>Bank- RA</t>
  </si>
  <si>
    <t>Financial- Adjusted</t>
  </si>
  <si>
    <t>Financial- GAAP</t>
  </si>
  <si>
    <t>Financial- Recon</t>
  </si>
  <si>
    <t>Financial- SA</t>
  </si>
  <si>
    <t>Financial- RA</t>
  </si>
  <si>
    <t xml:space="preserve">  - Minority Interest</t>
  </si>
  <si>
    <t xml:space="preserve">  - Preferred Dividends</t>
  </si>
  <si>
    <t xml:space="preserve">  - Other Adjustments</t>
  </si>
  <si>
    <t>Y</t>
  </si>
  <si>
    <t xml:space="preserve">  + Total Interest Income</t>
  </si>
  <si>
    <t xml:space="preserve">    + Interest Income</t>
  </si>
  <si>
    <t xml:space="preserve">    + Investment Income</t>
  </si>
  <si>
    <t xml:space="preserve">  - Total Interest Expense</t>
  </si>
  <si>
    <t xml:space="preserve">  + Trading Account Profits/Losses</t>
  </si>
  <si>
    <t xml:space="preserve">  + Investment &amp; Loan Inc (Loss)</t>
  </si>
  <si>
    <t xml:space="preserve">    + Investment Income (Loss)</t>
  </si>
  <si>
    <t xml:space="preserve">    + Sale of Loan Inc (Loss)</t>
  </si>
  <si>
    <t xml:space="preserve">  + Other Income (Loss)</t>
  </si>
  <si>
    <t xml:space="preserve">  + Commissions &amp; Fees Earned</t>
  </si>
  <si>
    <t xml:space="preserve">  + Other Non-Interest Income</t>
  </si>
  <si>
    <t xml:space="preserve">  + Commissions &amp; Fees Paid</t>
  </si>
  <si>
    <t xml:space="preserve">  + Other Operating Expenses</t>
  </si>
  <si>
    <t>INCOME_LOSS_FROM_AFFILIATES</t>
  </si>
  <si>
    <t>IS_OTHER_NONOP_INC_LOSS_GAAP</t>
  </si>
  <si>
    <t xml:space="preserve">  + Current Income Tax</t>
  </si>
  <si>
    <t xml:space="preserve">  + Deferred Income Tax</t>
  </si>
  <si>
    <t xml:space="preserve">  + Tax Allowance/Credit</t>
  </si>
  <si>
    <t>Income (Loss) Incl. MI</t>
  </si>
  <si>
    <t>Net Income Avail to Common, Adj</t>
  </si>
  <si>
    <t xml:space="preserve">  Return on Common Equity</t>
  </si>
  <si>
    <t xml:space="preserve">  Return on Assets</t>
  </si>
  <si>
    <t xml:space="preserve">  Return on Capital</t>
  </si>
  <si>
    <t xml:space="preserve">  Gross Margin</t>
  </si>
  <si>
    <t xml:space="preserve">  EBITDA Margin</t>
  </si>
  <si>
    <t xml:space="preserve">  Operating Margin</t>
  </si>
  <si>
    <t xml:space="preserve">  Incremental Operating Margin</t>
  </si>
  <si>
    <t xml:space="preserve">  Pretax Margin</t>
  </si>
  <si>
    <t xml:space="preserve">  Income before XO Margin</t>
  </si>
  <si>
    <t xml:space="preserve">  Net Income Margin</t>
  </si>
  <si>
    <t xml:space="preserve">  Net Income to Common Margin</t>
  </si>
  <si>
    <t xml:space="preserve">  Effective Tax Rate</t>
  </si>
  <si>
    <t xml:space="preserve">  Dvd Payout Ratio</t>
  </si>
  <si>
    <t>Utility- Recon</t>
  </si>
  <si>
    <t>Utility- SA</t>
  </si>
  <si>
    <t>Utility- RA</t>
  </si>
  <si>
    <t>Name</t>
  </si>
  <si>
    <t>Currency</t>
  </si>
  <si>
    <t>Ticker</t>
  </si>
  <si>
    <t>Acc Standard</t>
  </si>
  <si>
    <t>Consolidated</t>
  </si>
  <si>
    <t>Period</t>
  </si>
  <si>
    <t>Income Statement</t>
  </si>
  <si>
    <t>Data</t>
  </si>
  <si>
    <t>Adjusted (If Available)</t>
  </si>
  <si>
    <t>ADJUSTED</t>
  </si>
  <si>
    <t>Annual</t>
  </si>
  <si>
    <t>Semi-Annual</t>
  </si>
  <si>
    <t>Quarterly</t>
  </si>
  <si>
    <t>S</t>
  </si>
  <si>
    <t>Yes</t>
  </si>
  <si>
    <t>No</t>
  </si>
  <si>
    <t>N</t>
  </si>
  <si>
    <t>Optional Overrides (Do Not Touch)</t>
  </si>
  <si>
    <t>Balance Sheet</t>
  </si>
  <si>
    <t xml:space="preserve">  Sustainable Growth Rate</t>
  </si>
  <si>
    <t>Ratios (%)</t>
  </si>
  <si>
    <t xml:space="preserve">    + Sales &amp; Services Revenue</t>
  </si>
  <si>
    <t xml:space="preserve">    + Financing Revenue</t>
  </si>
  <si>
    <t xml:space="preserve">    + Other Revenue</t>
  </si>
  <si>
    <t xml:space="preserve">  - Cost of Revenue</t>
  </si>
  <si>
    <t xml:space="preserve">    + Cost of Goods &amp; Services</t>
  </si>
  <si>
    <t xml:space="preserve">    + Cost of Financing Revenue</t>
  </si>
  <si>
    <t xml:space="preserve">    + Depreciation &amp; Amortization</t>
  </si>
  <si>
    <t xml:space="preserve">    + Research &amp; Development</t>
  </si>
  <si>
    <t xml:space="preserve">  + Other Operating Income</t>
  </si>
  <si>
    <t xml:space="preserve">  - Operating Expenses</t>
  </si>
  <si>
    <t xml:space="preserve">    + Selling, General &amp; Admin</t>
  </si>
  <si>
    <t xml:space="preserve">    + Selling &amp; Marketing</t>
  </si>
  <si>
    <t xml:space="preserve">    + General &amp; Administrative</t>
  </si>
  <si>
    <t xml:space="preserve">    + Prov For Doubtful Accts</t>
  </si>
  <si>
    <t xml:space="preserve">    + Other Operating Expense</t>
  </si>
  <si>
    <t xml:space="preserve">  - Non-Operating (Income) Loss</t>
  </si>
  <si>
    <t xml:space="preserve">    + Interest Expense, Net</t>
  </si>
  <si>
    <t xml:space="preserve">    + Interest Expense</t>
  </si>
  <si>
    <t xml:space="preserve">    - Interest Income</t>
  </si>
  <si>
    <t xml:space="preserve">    + Other Investment (Inc) Loss</t>
  </si>
  <si>
    <t xml:space="preserve">    + Foreign Exch (Gain) Loss</t>
  </si>
  <si>
    <t xml:space="preserve">    + (Income) Loss from Affiliates</t>
  </si>
  <si>
    <t xml:space="preserve">    + Other Non-Op (Income) Loss</t>
  </si>
  <si>
    <t xml:space="preserve">  - Income Tax Expense (Benefit)</t>
  </si>
  <si>
    <t xml:space="preserve">    + Current Income Tax</t>
  </si>
  <si>
    <t xml:space="preserve">    + Deferred Income Tax</t>
  </si>
  <si>
    <t xml:space="preserve">    + Tax Allowance/Credit</t>
  </si>
  <si>
    <t xml:space="preserve">  - (Income) Loss from Affiliates</t>
  </si>
  <si>
    <t xml:space="preserve">  - Net Extraordinary Losses (Gains)</t>
  </si>
  <si>
    <t xml:space="preserve">    + Discontinued Operations</t>
  </si>
  <si>
    <t xml:space="preserve">    + XO &amp; Accounting Changes</t>
  </si>
  <si>
    <t>Reference Items</t>
  </si>
  <si>
    <t>Accounting Standard</t>
  </si>
  <si>
    <t>ACCOUNTING_STANDARD</t>
  </si>
  <si>
    <t>EBITDA Margin (T12M)</t>
  </si>
  <si>
    <t>EBITDA_MARGIN</t>
  </si>
  <si>
    <t>Gross Margin</t>
  </si>
  <si>
    <t>Operating Margin</t>
  </si>
  <si>
    <t>Profit Margin</t>
  </si>
  <si>
    <t>Current Profit</t>
  </si>
  <si>
    <t>CUR_PROFIT_JAPAN</t>
  </si>
  <si>
    <t>ACTUAL_SALES_PER_EMPL</t>
  </si>
  <si>
    <t>Dividends per Share</t>
  </si>
  <si>
    <t>EQY_DPS</t>
  </si>
  <si>
    <t>Total Cash Common Dividends</t>
  </si>
  <si>
    <t>IS_TOT_CASH_COM_DVD</t>
  </si>
  <si>
    <t>Capitalized Interest Expense</t>
  </si>
  <si>
    <t>IS_CAP_INT_EXP</t>
  </si>
  <si>
    <t>Personnel Expense</t>
  </si>
  <si>
    <t>IS_PERSONNEL_EXP</t>
  </si>
  <si>
    <t>Export sales</t>
  </si>
  <si>
    <t>IS_EXPORT_SALES</t>
  </si>
  <si>
    <t>Depreciation Expense</t>
  </si>
  <si>
    <t>Rental Expense</t>
  </si>
  <si>
    <t>BS_CURR_RENTAL_EXPENSE</t>
  </si>
  <si>
    <t>IS_OTHER_OPERATING_EXPENSES_GAAP</t>
  </si>
  <si>
    <t>IS_NON-OPERATING_INC_LOSS_GAAP</t>
  </si>
  <si>
    <t xml:space="preserve">  - Abnormal Losses (Gains)</t>
  </si>
  <si>
    <t xml:space="preserve">    + Acquired In-Process R&amp;D</t>
  </si>
  <si>
    <t xml:space="preserve">    + Merger Expense</t>
  </si>
  <si>
    <t xml:space="preserve">    + Abnormal Derivatives</t>
  </si>
  <si>
    <t xml:space="preserve">    + Disposal of Assets</t>
  </si>
  <si>
    <t xml:space="preserve">    + Early Extinguishment of Debt</t>
  </si>
  <si>
    <t xml:space="preserve">    + Asset Write-Down</t>
  </si>
  <si>
    <t xml:space="preserve">    + Impairment of Goodwill</t>
  </si>
  <si>
    <t xml:space="preserve">    + Impairment of Intangibles</t>
  </si>
  <si>
    <t xml:space="preserve">    + Sale of Business</t>
  </si>
  <si>
    <t xml:space="preserve">    + Legal Settlement</t>
  </si>
  <si>
    <t xml:space="preserve">    + Restructuring Expense</t>
  </si>
  <si>
    <t xml:space="preserve">    + Sale of Investments</t>
  </si>
  <si>
    <t xml:space="preserve">    + Unrealized Investments</t>
  </si>
  <si>
    <t xml:space="preserve">    + Insurance Settlement</t>
  </si>
  <si>
    <t xml:space="preserve">    + Other Abnormal Items</t>
  </si>
  <si>
    <t xml:space="preserve">  Net Abnormal Losses (Gains)</t>
  </si>
  <si>
    <t xml:space="preserve">  Net Extraordinary Losses (Gains)</t>
  </si>
  <si>
    <t>Research &amp; Development Expense</t>
  </si>
  <si>
    <t>IS_RD_EXPEND</t>
  </si>
  <si>
    <t xml:space="preserve">  + Impairment Of Goodwill</t>
  </si>
  <si>
    <t xml:space="preserve">  + Impairment of Intangibles</t>
  </si>
  <si>
    <t>Current profit</t>
  </si>
  <si>
    <t>Pretax Margin</t>
  </si>
  <si>
    <t>Operating Profit - Japan</t>
  </si>
  <si>
    <t>IS_NET_BUSINESS_PROFIT_JAPAN</t>
  </si>
  <si>
    <t xml:space="preserve">  + Trading Securities G/L</t>
  </si>
  <si>
    <t xml:space="preserve">    + Trading Account Profits/Losses</t>
  </si>
  <si>
    <t xml:space="preserve">  + Other Non-Op (Income) Loss</t>
  </si>
  <si>
    <t xml:space="preserve">  + Discontinued Operations</t>
  </si>
  <si>
    <t xml:space="preserve">  + XO &amp; Accounting Changes</t>
  </si>
  <si>
    <t xml:space="preserve">  + Net Premiums Earned (NL)</t>
  </si>
  <si>
    <t xml:space="preserve">  + Net Premiums Earned (L)</t>
  </si>
  <si>
    <t xml:space="preserve">  + Other Premiums Earned (NL &amp; L)</t>
  </si>
  <si>
    <t xml:space="preserve">  + Policy Charges &amp; Fees</t>
  </si>
  <si>
    <t xml:space="preserve">  + Other Income</t>
  </si>
  <si>
    <t xml:space="preserve">  + Claims &amp; Losses (NL)</t>
  </si>
  <si>
    <t xml:space="preserve">  + Claims &amp; Losses (L)</t>
  </si>
  <si>
    <t xml:space="preserve">  + LT Charges (L)</t>
  </si>
  <si>
    <t xml:space="preserve">  + Oth Claims &amp; Losses (NL &amp; L)</t>
  </si>
  <si>
    <t xml:space="preserve">  + Underwriting &amp; Acq Cost (NL)</t>
  </si>
  <si>
    <t xml:space="preserve">    + Underwriting Cost (NL)</t>
  </si>
  <si>
    <t xml:space="preserve">    + Amort Def Acq Cost (NL)</t>
  </si>
  <si>
    <t xml:space="preserve">    + Other Cost (NL)</t>
  </si>
  <si>
    <t xml:space="preserve">  + Underwriting &amp; Acq Cost (L)</t>
  </si>
  <si>
    <t xml:space="preserve">    + Underwriting Cost (L)</t>
  </si>
  <si>
    <t xml:space="preserve">    + Amort Def Acq Cost (L)</t>
  </si>
  <si>
    <t xml:space="preserve">    + Other Cost (L)</t>
  </si>
  <si>
    <t xml:space="preserve">  + Other Cost (NL &amp; L)</t>
  </si>
  <si>
    <t xml:space="preserve">  + Abnormal Derivatives</t>
  </si>
  <si>
    <t>Basic EPS Before XO Growth</t>
  </si>
  <si>
    <t>EPS_GROWTH</t>
  </si>
  <si>
    <t xml:space="preserve">    + Investments &amp; Loans Income (Loss)</t>
  </si>
  <si>
    <t xml:space="preserve">  + Other Non-Operating (Income) Loss</t>
  </si>
  <si>
    <t xml:space="preserve">  + Extraordinary &amp; Accounting Items</t>
  </si>
  <si>
    <t>Net Revenue Margin</t>
  </si>
  <si>
    <t>NET_REV_MARGIN</t>
  </si>
  <si>
    <t xml:space="preserve">  + Investments &amp; Loans Income (Loss)</t>
  </si>
  <si>
    <t xml:space="preserve">    + Investments Income (Loss)</t>
  </si>
  <si>
    <t xml:space="preserve">    + Sale of Loans Income (Loss)</t>
  </si>
  <si>
    <t xml:space="preserve">  + Debt Extinguishment</t>
  </si>
  <si>
    <t xml:space="preserve">  + Goodwill Impairment</t>
  </si>
  <si>
    <t xml:space="preserve">    + Revenue From Electric</t>
  </si>
  <si>
    <t xml:space="preserve">    + Revenue From Gas</t>
  </si>
  <si>
    <t xml:space="preserve">  + Regulated Gas Revenue</t>
  </si>
  <si>
    <t xml:space="preserve">  + Unregulated Gas Revenue</t>
  </si>
  <si>
    <t xml:space="preserve">  + Other Gas Revenue</t>
  </si>
  <si>
    <t xml:space="preserve">    + Revenue From Water</t>
  </si>
  <si>
    <t xml:space="preserve">    + Intracompany Revenue</t>
  </si>
  <si>
    <t xml:space="preserve">    + Fuel &amp; Purchased Power Cost</t>
  </si>
  <si>
    <t xml:space="preserve">  + Fuel Cost</t>
  </si>
  <si>
    <t xml:space="preserve">  + Purchased Power Cost</t>
  </si>
  <si>
    <t xml:space="preserve">  + Purchased Gas Cost</t>
  </si>
  <si>
    <t xml:space="preserve">  + Purchased Water Cost</t>
  </si>
  <si>
    <t xml:space="preserve">    + Other Cost of Revenue</t>
  </si>
  <si>
    <t xml:space="preserve">    + Intracompany Cost</t>
  </si>
  <si>
    <t xml:space="preserve">    + Maintenance Expense</t>
  </si>
  <si>
    <t xml:space="preserve">    + Depreciation Expense</t>
  </si>
  <si>
    <t xml:space="preserve">    + Taxes Other Than Income</t>
  </si>
  <si>
    <t xml:space="preserve">    - Total Interest Income</t>
  </si>
  <si>
    <t xml:space="preserve">    + AFUDC - Equity</t>
  </si>
  <si>
    <t xml:space="preserve">  + Interest Expense</t>
  </si>
  <si>
    <t xml:space="preserve">    + Interest Expense On Bonds</t>
  </si>
  <si>
    <t xml:space="preserve">    - AFUDC - Debts</t>
  </si>
  <si>
    <t xml:space="preserve">    + Other Interest Expense</t>
  </si>
  <si>
    <t>Supplemental Disclosure</t>
  </si>
  <si>
    <t>Dividend Payout Ratio</t>
  </si>
  <si>
    <t>Dividend Yield</t>
  </si>
  <si>
    <t>DIVIDEND_YIELD</t>
  </si>
  <si>
    <t xml:space="preserve">    + Interest Expenses on Bonds</t>
  </si>
  <si>
    <t xml:space="preserve">    + Other Interest Expenses</t>
  </si>
  <si>
    <t xml:space="preserve">  + Rental Income</t>
  </si>
  <si>
    <t xml:space="preserve">    + Base Rent</t>
  </si>
  <si>
    <t xml:space="preserve">    + Recoveries from Tenants</t>
  </si>
  <si>
    <t xml:space="preserve">    + Percentage Rent</t>
  </si>
  <si>
    <t xml:space="preserve">    + Other Rental Income</t>
  </si>
  <si>
    <t xml:space="preserve">  + Real Estate Sales</t>
  </si>
  <si>
    <t xml:space="preserve">  + Income from REO</t>
  </si>
  <si>
    <t xml:space="preserve">  + Mortgage Income</t>
  </si>
  <si>
    <t xml:space="preserve">  + Property Operating Expenses</t>
  </si>
  <si>
    <t xml:space="preserve">    + Real Estate Tax</t>
  </si>
  <si>
    <t xml:space="preserve">    + Other Property Expense</t>
  </si>
  <si>
    <t xml:space="preserve">  + General &amp; Administrative</t>
  </si>
  <si>
    <t xml:space="preserve">  + Depreciation &amp; Amortization</t>
  </si>
  <si>
    <t xml:space="preserve">  + Provision for Credit Losses</t>
  </si>
  <si>
    <t xml:space="preserve">  + (Income) Loss from Affiliates</t>
  </si>
  <si>
    <t xml:space="preserve">  + Sale Of Property</t>
  </si>
  <si>
    <t>FFO Reconciliation</t>
  </si>
  <si>
    <t>CF_FFO_NET_INCOME</t>
  </si>
  <si>
    <t xml:space="preserve">  D&amp;A of Con Real Estate</t>
  </si>
  <si>
    <t>CF_FFO_DEPR_AMORT_CONSOL_PROP</t>
  </si>
  <si>
    <t xml:space="preserve">  D&amp;A of Uncon Real Estate</t>
  </si>
  <si>
    <t>CF_FFO_DEPR_AMORT_UNCONSOL_PROP</t>
  </si>
  <si>
    <t xml:space="preserve">  D&amp;A of Non-Real Estate Assets</t>
  </si>
  <si>
    <t>CF_FFO_DEPR_AMORT_NON_RE_ASSETS</t>
  </si>
  <si>
    <t xml:space="preserve">  D&amp;A from Disc Ops</t>
  </si>
  <si>
    <t>CF_FFO_DISC_OPS_DEPR_AMORT</t>
  </si>
  <si>
    <t xml:space="preserve">  Impairment of Assets</t>
  </si>
  <si>
    <t>CF_FFO_IOA</t>
  </si>
  <si>
    <t xml:space="preserve">  Impairment from Affiliates</t>
  </si>
  <si>
    <t>CF_FFO_IOA_AFFILIATES</t>
  </si>
  <si>
    <t xml:space="preserve">  Income from Uncon JVs</t>
  </si>
  <si>
    <t>CF_FFO_EQY_INCOME_FROM_UNCONS_JV</t>
  </si>
  <si>
    <t xml:space="preserve">  Disposal of Con Assets</t>
  </si>
  <si>
    <t>CF_FFO_GAIN_SALE_OF_ASSET_CONS</t>
  </si>
  <si>
    <t xml:space="preserve">  Disposal of Uncon Assets</t>
  </si>
  <si>
    <t>CF_FFO_GAIN_SALE_OF_ASSET_UNCONS</t>
  </si>
  <si>
    <t xml:space="preserve">  Disposal of Assets from Disc Ops</t>
  </si>
  <si>
    <t>CF_FFO_DISC_OPS_GAIN_SALE_ASSETS</t>
  </si>
  <si>
    <t xml:space="preserve">  Abnormal Losses/(Gains)</t>
  </si>
  <si>
    <t>CF_FFO_ABNORMAL_UNUSUAL_ITEMS</t>
  </si>
  <si>
    <t xml:space="preserve">  Income Taxes</t>
  </si>
  <si>
    <t>CF_FFO_INCOME_TAXES</t>
  </si>
  <si>
    <t xml:space="preserve">  Income Taxes from Sale of Assets</t>
  </si>
  <si>
    <t>CF_FFO_INCOME_TAXES_SALE_ASSETS</t>
  </si>
  <si>
    <t xml:space="preserve">  Net Income to Partners</t>
  </si>
  <si>
    <t>CF_FFO_NI_ATTRIB_TO_PARTNERSHIPS</t>
  </si>
  <si>
    <t xml:space="preserve">  Deficit/Distributions to Partners</t>
  </si>
  <si>
    <t>CF_FFO_DEFICIT_DIST_TO_PARTNERS</t>
  </si>
  <si>
    <t xml:space="preserve">  Preferred Dividends</t>
  </si>
  <si>
    <t>CF_FFO_PREFERRED_DIVIDENDS</t>
  </si>
  <si>
    <t xml:space="preserve">  Minority Interest</t>
  </si>
  <si>
    <t>CF_FFO_NON_CONTROL_MIN_INT</t>
  </si>
  <si>
    <t xml:space="preserve">  Other FFO Adjustments</t>
  </si>
  <si>
    <t>CF_FFO_OTHER_ADJUSTMENTS_FOR_FFO</t>
  </si>
  <si>
    <t>Funds from Operations</t>
  </si>
  <si>
    <t>CF_FFO</t>
  </si>
  <si>
    <t xml:space="preserve">  Other Abnormal Gains/(Losses)</t>
  </si>
  <si>
    <t>AFFO_ONE_TIME_ITEMS</t>
  </si>
  <si>
    <t>Adjusted Funds from Operations</t>
  </si>
  <si>
    <t>ADJUSTED_FUNDS_FROM_OPERATIONS</t>
  </si>
  <si>
    <t xml:space="preserve">  Straight-Line Rent</t>
  </si>
  <si>
    <t>FAD_STRAIGHT_LINE_RENT</t>
  </si>
  <si>
    <t xml:space="preserve">  Stock-Based Compensation</t>
  </si>
  <si>
    <t>IS_FAD_SBC</t>
  </si>
  <si>
    <t xml:space="preserve">  Amortization of Financing Costs</t>
  </si>
  <si>
    <t>IS_FAD_AMORT_FINANCING_COSTS</t>
  </si>
  <si>
    <t xml:space="preserve">  Recurring Capital Expenditure</t>
  </si>
  <si>
    <t>FAD_RECURRING_CPTL_EXPND_MAINT</t>
  </si>
  <si>
    <t xml:space="preserve">  Accounting Adjustments</t>
  </si>
  <si>
    <t>FAD_ACCOUNTING_ADJUSTMENTS</t>
  </si>
  <si>
    <t xml:space="preserve">  Tenant Improv &amp; Leasing Com</t>
  </si>
  <si>
    <t>FFO_LEASE_TERMINATION_FEES</t>
  </si>
  <si>
    <t xml:space="preserve">  Other Adjustments</t>
  </si>
  <si>
    <t>FAD_OTHER_ADJUSTMENTS</t>
  </si>
  <si>
    <t>Funds Available For Distribution</t>
  </si>
  <si>
    <t>FUNDS_AVAILABLE_FOR_DISTRIBUTION</t>
  </si>
  <si>
    <t>AFFO Per Diluted Share</t>
  </si>
  <si>
    <t>AVAILABLE_FUNDS_FROM_OP_PER_SH</t>
  </si>
  <si>
    <t>FAD Per Diluted Share</t>
  </si>
  <si>
    <t>FUNDS_AVAILABLE_FOR_DIST_PER_SH</t>
  </si>
  <si>
    <t>Dividend Per Share</t>
  </si>
  <si>
    <t>IS_DIV_PER_SHR</t>
  </si>
  <si>
    <t>AFFO Payout Ratio</t>
  </si>
  <si>
    <t>ADJUSTED_FFO_PAYOUT_RATIO</t>
  </si>
  <si>
    <t>FAD Payout Ratio</t>
  </si>
  <si>
    <t>FUNDS_AVAIL_DIST_PAYOUT_RATIO</t>
  </si>
  <si>
    <t>Dividends/FFO</t>
  </si>
  <si>
    <t>FFO_PAYOUT_RATIO</t>
  </si>
  <si>
    <t>Net real (G)L RE</t>
  </si>
  <si>
    <t>Sales per Employee</t>
  </si>
  <si>
    <t>FFO Return</t>
  </si>
  <si>
    <t>FFO_RETURN</t>
  </si>
  <si>
    <t>FFO Per Share - Fully Diluted</t>
  </si>
  <si>
    <t>CF_FFO_PER_SH_DILUTED</t>
  </si>
  <si>
    <t>FFO to Diluted Shares - 1 Yr Growth</t>
  </si>
  <si>
    <t>FFO_TO_SHARE_GROWTH_DILUTED</t>
  </si>
  <si>
    <t>FFO per Share Growth</t>
  </si>
  <si>
    <t>FFO_PER_SH_GROWTH</t>
  </si>
  <si>
    <t>FAD per Share Diluted</t>
  </si>
  <si>
    <t>CF_FAD_PER_SH_DILUTED</t>
  </si>
  <si>
    <t>Real Estate Tax Expense</t>
  </si>
  <si>
    <t>IS_RE_TAX_EXP</t>
  </si>
  <si>
    <t>Maintenance Expense</t>
  </si>
  <si>
    <t>IS_MAINT_EXP_REITS</t>
  </si>
  <si>
    <t>Real Estate Write-Downs</t>
  </si>
  <si>
    <t>Number of Properties Owned</t>
  </si>
  <si>
    <t>IS_NUMBER_OF_PROPERTIES</t>
  </si>
  <si>
    <t>Gross Leaseable Area (Sq Ft)</t>
  </si>
  <si>
    <t>IS_SQUARE_GLA</t>
  </si>
  <si>
    <t>Funds Available for Distribution</t>
  </si>
  <si>
    <t>CF_FUNDS_AVAIL_FOR_DIST</t>
  </si>
  <si>
    <t xml:space="preserve">  + Cash &amp; Cash Equivalents</t>
  </si>
  <si>
    <t xml:space="preserve">  + Interbank assets</t>
  </si>
  <si>
    <t xml:space="preserve">    + Fed Funds Sold &amp; Repos</t>
  </si>
  <si>
    <t xml:space="preserve">    + Other Interbank Assets</t>
  </si>
  <si>
    <t xml:space="preserve">  + ST And LT Investments</t>
  </si>
  <si>
    <t xml:space="preserve">    + Trading Securities</t>
  </si>
  <si>
    <t xml:space="preserve">    + Investment Sec Avail for Sale</t>
  </si>
  <si>
    <t xml:space="preserve">    + Investment Sec Held to Mat</t>
  </si>
  <si>
    <t xml:space="preserve">    + Real Estate Investments</t>
  </si>
  <si>
    <t xml:space="preserve">    + Other Investments</t>
  </si>
  <si>
    <t xml:space="preserve">  + Net Receivables</t>
  </si>
  <si>
    <t xml:space="preserve">  + Total Commercial Loans</t>
  </si>
  <si>
    <t xml:space="preserve">    + Commercial RE Loans</t>
  </si>
  <si>
    <t xml:space="preserve">    + Other Commercial Loans</t>
  </si>
  <si>
    <t xml:space="preserve">  + Total Consumer Loans</t>
  </si>
  <si>
    <t xml:space="preserve">    + Credit Card Loans</t>
  </si>
  <si>
    <t xml:space="preserve">    + Home Equity Loans</t>
  </si>
  <si>
    <t xml:space="preserve">    + 1-4 Family Residential Loans</t>
  </si>
  <si>
    <t xml:space="preserve">    + Auto Loans</t>
  </si>
  <si>
    <t xml:space="preserve">    + Student Loans</t>
  </si>
  <si>
    <t xml:space="preserve">    + Other Consumer Loans</t>
  </si>
  <si>
    <t xml:space="preserve">  + Other Loans</t>
  </si>
  <si>
    <t xml:space="preserve">  + Total Loans</t>
  </si>
  <si>
    <t xml:space="preserve">    - Reserve for Loan Losses</t>
  </si>
  <si>
    <t xml:space="preserve">  + Net Loans</t>
  </si>
  <si>
    <t xml:space="preserve">  + Net Fixed Assets</t>
  </si>
  <si>
    <t xml:space="preserve">    + Property, Plant &amp; Equip</t>
  </si>
  <si>
    <t xml:space="preserve">    + Operating Lease Assets</t>
  </si>
  <si>
    <t xml:space="preserve">  + Total Intangible Assets</t>
  </si>
  <si>
    <t xml:space="preserve">    + Goodwill</t>
  </si>
  <si>
    <t xml:space="preserve">    + Other Intangible Assets</t>
  </si>
  <si>
    <t xml:space="preserve">  + Deferred Tax Assets</t>
  </si>
  <si>
    <t xml:space="preserve">  + Derivatives &amp; Hedging</t>
  </si>
  <si>
    <t xml:space="preserve">  + Customer Acceptances &amp; Liab</t>
  </si>
  <si>
    <t xml:space="preserve">  + Other Assets</t>
  </si>
  <si>
    <t xml:space="preserve">  + Demand Deposits</t>
  </si>
  <si>
    <t xml:space="preserve">  + Interest Bearing Deposits</t>
  </si>
  <si>
    <t xml:space="preserve">    + Saving Deposits</t>
  </si>
  <si>
    <t xml:space="preserve">    + Time Deposits</t>
  </si>
  <si>
    <t xml:space="preserve">  + Other Deposits</t>
  </si>
  <si>
    <t xml:space="preserve">  + Total Deposits</t>
  </si>
  <si>
    <t xml:space="preserve">    + Trading Account Liabilities</t>
  </si>
  <si>
    <t xml:space="preserve">    + ST Capital Leases</t>
  </si>
  <si>
    <t xml:space="preserve">    + Current Portion of LT Debt</t>
  </si>
  <si>
    <t xml:space="preserve">    + ST Borrowings</t>
  </si>
  <si>
    <t>SHORT_TERM_DEBT_DETAILED</t>
  </si>
  <si>
    <t xml:space="preserve">    + Payables Broker Dealers</t>
  </si>
  <si>
    <t xml:space="preserve">  + LT Debt</t>
  </si>
  <si>
    <t xml:space="preserve">    + LT Capital Leases</t>
  </si>
  <si>
    <t xml:space="preserve">    + LT Borrowings</t>
  </si>
  <si>
    <t xml:space="preserve">  + Pension Liabilities</t>
  </si>
  <si>
    <t xml:space="preserve">    + Pensions</t>
  </si>
  <si>
    <t xml:space="preserve">    + Other Post-Ret Benefits</t>
  </si>
  <si>
    <t xml:space="preserve">  + Deferred Tax Liabilities</t>
  </si>
  <si>
    <t xml:space="preserve">  + Other Liabilities</t>
  </si>
  <si>
    <t xml:space="preserve">  + Preferred Equity</t>
  </si>
  <si>
    <t xml:space="preserve">  + Share Capital &amp; APIC</t>
  </si>
  <si>
    <t xml:space="preserve">    + Common Stock</t>
  </si>
  <si>
    <t xml:space="preserve">    + Additional Paid in Capital</t>
  </si>
  <si>
    <t xml:space="preserve">    + Other Share Capital</t>
  </si>
  <si>
    <t xml:space="preserve">  - Treasury Stock</t>
  </si>
  <si>
    <t xml:space="preserve">  + Retained Earnings</t>
  </si>
  <si>
    <t xml:space="preserve">  + Other Equity</t>
  </si>
  <si>
    <t>Publication Date</t>
  </si>
  <si>
    <t>FUNDAMENTAL_PUBLIC_DATE</t>
  </si>
  <si>
    <t>Shares Outstanding</t>
  </si>
  <si>
    <t>BS_SH_OUT</t>
  </si>
  <si>
    <t>Number of Treasury Shares</t>
  </si>
  <si>
    <t>BS_NUM_OF_TSY_SH</t>
  </si>
  <si>
    <t>Pension Obligations</t>
  </si>
  <si>
    <t>BS_PENSION_RSRV</t>
  </si>
  <si>
    <t>Operating Leases</t>
  </si>
  <si>
    <t>BS_FUTURE_MIN_OPER_LEASE_OBLIG</t>
  </si>
  <si>
    <t>Capital Leases - Total</t>
  </si>
  <si>
    <t>BS_TOTAL_CAPITAL_LEASES</t>
  </si>
  <si>
    <t>% Foreign Ownership</t>
  </si>
  <si>
    <t>BS_PERCENT_OF_FOREIGN_OWNERSHIP</t>
  </si>
  <si>
    <t>Number Of Shareholders</t>
  </si>
  <si>
    <t>BS_NUM_OF_SHAREHOLDERS</t>
  </si>
  <si>
    <t>Options Granted During Period</t>
  </si>
  <si>
    <t>BS_OPTIONS_GRANTED</t>
  </si>
  <si>
    <t>Options Outstanding at Period End</t>
  </si>
  <si>
    <t>BS_OPTIONS_OUTSTANDING</t>
  </si>
  <si>
    <t>Book Value per Share</t>
  </si>
  <si>
    <t>BOOK_VAL_PER_SH</t>
  </si>
  <si>
    <t>Tier 1 Risk-Based Capital Ratio</t>
  </si>
  <si>
    <t>BS_TIER1_CAP_RATIO</t>
  </si>
  <si>
    <t>Leverage Ratio</t>
  </si>
  <si>
    <t>BS_LEV_RATIO_TO_TANG_CAP</t>
  </si>
  <si>
    <t>Net Debt</t>
  </si>
  <si>
    <t>NET_DEBT</t>
  </si>
  <si>
    <t>Tangible Common Equity Ratio</t>
  </si>
  <si>
    <t>TCE_RATIO</t>
  </si>
  <si>
    <t>Tangible Common Equity to Risk-Weighted Assets</t>
  </si>
  <si>
    <t>TCE_TO_RWA</t>
  </si>
  <si>
    <t>Total Risk-Based Capital Ratio</t>
  </si>
  <si>
    <t>BS_TOT_CAP_TO_RISK_BASE_CAP</t>
  </si>
  <si>
    <t>Real Estate Loans</t>
  </si>
  <si>
    <t>BS_RE_LOAN</t>
  </si>
  <si>
    <t>Earning Assets</t>
  </si>
  <si>
    <t>EARN_ASSET</t>
  </si>
  <si>
    <t>Non-Performing Assets</t>
  </si>
  <si>
    <t>BS_NON_PERFORM_ASSET</t>
  </si>
  <si>
    <t>Core Deposits</t>
  </si>
  <si>
    <t>BS_CORE_DPST</t>
  </si>
  <si>
    <t>Large Deposits</t>
  </si>
  <si>
    <t>BS_LARGE_DPST</t>
  </si>
  <si>
    <t>Off-Balance Sheet Commitments</t>
  </si>
  <si>
    <t>BS_OFF_BAL_COMMIT_AND_CONT</t>
  </si>
  <si>
    <t>Number of Employees</t>
  </si>
  <si>
    <t>NUM_OF_EMPLOYEES</t>
  </si>
  <si>
    <t xml:space="preserve">  + Cash, Cash Equivalents &amp; STI</t>
  </si>
  <si>
    <t xml:space="preserve">    + Cash &amp; Cash Equivalents</t>
  </si>
  <si>
    <t xml:space="preserve">    + ST Investments</t>
  </si>
  <si>
    <t xml:space="preserve">  + Accounts &amp; Notes Receiv</t>
  </si>
  <si>
    <t xml:space="preserve">    + Accounts Receivable, Net</t>
  </si>
  <si>
    <t xml:space="preserve">    + Notes Receivable, Net</t>
  </si>
  <si>
    <t xml:space="preserve">  + Unbilled Revenues</t>
  </si>
  <si>
    <t xml:space="preserve">  + Inventories</t>
  </si>
  <si>
    <t xml:space="preserve">    + Raw Materials</t>
  </si>
  <si>
    <t xml:space="preserve">    + Work In Process</t>
  </si>
  <si>
    <t xml:space="preserve">    + Finished Goods</t>
  </si>
  <si>
    <t xml:space="preserve">    + Other Inventory</t>
  </si>
  <si>
    <t xml:space="preserve">  + Other ST Assets</t>
  </si>
  <si>
    <t xml:space="preserve">    + Prepaid Expenses</t>
  </si>
  <si>
    <t xml:space="preserve">    + Derivative &amp; Hedging Assets</t>
  </si>
  <si>
    <t xml:space="preserve">    + Assets Held-for-Sale</t>
  </si>
  <si>
    <t xml:space="preserve">    + Deferred Tax Assets</t>
  </si>
  <si>
    <t xml:space="preserve">    + Income Taxes Receivable</t>
  </si>
  <si>
    <t xml:space="preserve">    + Misc ST Assets</t>
  </si>
  <si>
    <t xml:space="preserve">  + Property, Plant &amp; Equip, Net</t>
  </si>
  <si>
    <t xml:space="preserve">    - Accumulated Depreciation</t>
  </si>
  <si>
    <t xml:space="preserve">  + LT Investments &amp; Receivables</t>
  </si>
  <si>
    <t xml:space="preserve">    + LT Investments</t>
  </si>
  <si>
    <t xml:space="preserve">    + LT Marketable Securities</t>
  </si>
  <si>
    <t xml:space="preserve">    + LT Receivables</t>
  </si>
  <si>
    <t xml:space="preserve">  + Other LT Assets</t>
  </si>
  <si>
    <t xml:space="preserve">    + Total Intangible Assets</t>
  </si>
  <si>
    <t xml:space="preserve">    + Prepaid Expense</t>
  </si>
  <si>
    <t xml:space="preserve">    + Prepaid Pension Costs</t>
  </si>
  <si>
    <t xml:space="preserve">    + Investments in Affiliates</t>
  </si>
  <si>
    <t xml:space="preserve">    + Misc LT Assets</t>
  </si>
  <si>
    <t xml:space="preserve">  + Payables &amp; Accruals</t>
  </si>
  <si>
    <t xml:space="preserve">    + Accounts Payable</t>
  </si>
  <si>
    <t xml:space="preserve">    + Interest &amp; Dividends Payable</t>
  </si>
  <si>
    <t xml:space="preserve">  + ST Debt</t>
  </si>
  <si>
    <t xml:space="preserve">  + Other ST Liabilities</t>
  </si>
  <si>
    <t xml:space="preserve">    + Deferred Revenue</t>
  </si>
  <si>
    <t xml:space="preserve">    + Derivatives &amp; Hedging</t>
  </si>
  <si>
    <t xml:space="preserve">    + Deferred Tax Liabilities</t>
  </si>
  <si>
    <t xml:space="preserve">    + Misc ST Liabilities</t>
  </si>
  <si>
    <t xml:space="preserve">  + Other LT Liabilities</t>
  </si>
  <si>
    <t xml:space="preserve">    + Accrued Liabilities</t>
  </si>
  <si>
    <t xml:space="preserve">    + Pension Liabilities</t>
  </si>
  <si>
    <t xml:space="preserve">    + Deferred Compensation</t>
  </si>
  <si>
    <t xml:space="preserve">    + Misc LT Liabilities</t>
  </si>
  <si>
    <t>Total Noncurrent Liabilities</t>
  </si>
  <si>
    <t>Net Debt to Equity</t>
  </si>
  <si>
    <t>NET_DEBT_TO_SHRHLDR_EQTY</t>
  </si>
  <si>
    <t>Current Ratio</t>
  </si>
  <si>
    <t>CUR_RATIO</t>
  </si>
  <si>
    <t>Cash Conversion Cycle</t>
  </si>
  <si>
    <t>CASH_CONVERSION_CYCLE</t>
  </si>
  <si>
    <t>Accumulated Inflation Adjustment</t>
  </si>
  <si>
    <t>BS_ACCUM_INFLATION_ADJ</t>
  </si>
  <si>
    <t xml:space="preserve">  + Interbank Assets</t>
  </si>
  <si>
    <t xml:space="preserve">  + Total investment assets</t>
  </si>
  <si>
    <t xml:space="preserve">    + Real Estate Invest</t>
  </si>
  <si>
    <t>Assets Under Management</t>
  </si>
  <si>
    <t>BS_ASSETS_UNDER_MGMT</t>
  </si>
  <si>
    <t>Customer Assets</t>
  </si>
  <si>
    <t>CUST_ASSTS</t>
  </si>
  <si>
    <t>Return on Assets</t>
  </si>
  <si>
    <t>BS_DEF_TAX_LIAB</t>
  </si>
  <si>
    <t>Interest Bearing Liabilities</t>
  </si>
  <si>
    <t>INT_BEAR_LIAB</t>
  </si>
  <si>
    <t>Return on Common Equity</t>
  </si>
  <si>
    <t>Cash from Operating Activities</t>
  </si>
  <si>
    <t xml:space="preserve">  + Net Income</t>
  </si>
  <si>
    <t xml:space="preserve">  + Non-Cash Items</t>
  </si>
  <si>
    <t xml:space="preserve">    + Stock-Based Compensation</t>
  </si>
  <si>
    <t xml:space="preserve">    + Deferred Income Taxes</t>
  </si>
  <si>
    <t xml:space="preserve">    + Other Non-Cash Adj</t>
  </si>
  <si>
    <t xml:space="preserve">    + (Inc) Dec in Accts Receiv</t>
  </si>
  <si>
    <t xml:space="preserve">    + (Inc) Dec in Inventories</t>
  </si>
  <si>
    <t xml:space="preserve">    + Inc (Dec) in Accts Payable</t>
  </si>
  <si>
    <t xml:space="preserve">    + Inc (Dec) in Other</t>
  </si>
  <si>
    <t xml:space="preserve">  + Net Cash From Disc Ops</t>
  </si>
  <si>
    <t xml:space="preserve">  + Change in Fixed &amp; Intang</t>
  </si>
  <si>
    <t xml:space="preserve">    + Disp in Fixed &amp; Intang</t>
  </si>
  <si>
    <t xml:space="preserve">    + Disp of Fixed Assets</t>
  </si>
  <si>
    <t xml:space="preserve">    + Disp of Intangible Assets</t>
  </si>
  <si>
    <t xml:space="preserve">    + Acq of Fixed &amp; Intang</t>
  </si>
  <si>
    <t xml:space="preserve">    + Capital Expenditures</t>
  </si>
  <si>
    <t xml:space="preserve">    + Acq of Intangible Assets</t>
  </si>
  <si>
    <t xml:space="preserve">  + Net Change in LT Investment</t>
  </si>
  <si>
    <t xml:space="preserve">    + Dec in LT Investment</t>
  </si>
  <si>
    <t xml:space="preserve">    + Inc in LT Investment</t>
  </si>
  <si>
    <t xml:space="preserve">  + Net Cash From Acq &amp; Div</t>
  </si>
  <si>
    <t xml:space="preserve">    + Cash from Divestitures</t>
  </si>
  <si>
    <t xml:space="preserve">    + Cash for Acq of Subs</t>
  </si>
  <si>
    <t xml:space="preserve">    + Cash for JVs</t>
  </si>
  <si>
    <t xml:space="preserve">  + Other Investing Activities</t>
  </si>
  <si>
    <t xml:space="preserve">  + Dividends Paid</t>
  </si>
  <si>
    <t xml:space="preserve">  + Cash From (Repayment) Debt</t>
  </si>
  <si>
    <t xml:space="preserve">    + Cash From (Repay) ST Debt</t>
  </si>
  <si>
    <t xml:space="preserve">    + Cash From LT Debt</t>
  </si>
  <si>
    <t xml:space="preserve">    + Repayments of LT Debt</t>
  </si>
  <si>
    <t xml:space="preserve">  + Cash (Repurchase) of Equity</t>
  </si>
  <si>
    <t xml:space="preserve">    + Increase in Capital Stock</t>
  </si>
  <si>
    <t xml:space="preserve">    + Decrease in Capital Stock</t>
  </si>
  <si>
    <t xml:space="preserve">  + Other Financing Activities</t>
  </si>
  <si>
    <t>Trailing 12M EBITDA Margin</t>
  </si>
  <si>
    <t>Interest Received</t>
  </si>
  <si>
    <t>CF_INTEREST_RECEIVED</t>
  </si>
  <si>
    <t>Net Cash Paid for Acquisitions</t>
  </si>
  <si>
    <t>CF_NET_CASH_PAID_FOR_AQUIS</t>
  </si>
  <si>
    <t>Tax Benefit from Stock Options</t>
  </si>
  <si>
    <t>CF_TAX_BENEFIT_FRM_STOCK_OPTIONS</t>
  </si>
  <si>
    <t>Free Cash Flow</t>
  </si>
  <si>
    <t>CF_FREE_CASH_FLOW</t>
  </si>
  <si>
    <t>Free Cash Flow to Firm</t>
  </si>
  <si>
    <t>CF_FREE_CASH_FLOW_FIRM</t>
  </si>
  <si>
    <t>Free Cash Flow to Equity</t>
  </si>
  <si>
    <t>FREE_CASH_FLOW_EQUITY</t>
  </si>
  <si>
    <t>Free Cash Flow per Basic Share</t>
  </si>
  <si>
    <t>FREE_CASH_FLOW_PER_SH</t>
  </si>
  <si>
    <t>Price to Free Cash Flow</t>
  </si>
  <si>
    <t>PX_TO_FREE_CASH_FLOW</t>
  </si>
  <si>
    <t>Cash Flow to Net Income</t>
  </si>
  <si>
    <t>CASH_FLOW_TO_NET_INC</t>
  </si>
  <si>
    <t xml:space="preserve">  + Provision for Loan Losses</t>
  </si>
  <si>
    <t xml:space="preserve">    + Gain on Sale of Secs &amp; Loans</t>
  </si>
  <si>
    <t xml:space="preserve">    + Other Non-Cash Adjustments</t>
  </si>
  <si>
    <t xml:space="preserve">    + Trading Assets &amp; Liab</t>
  </si>
  <si>
    <t xml:space="preserve">    + Net Ch of Investments</t>
  </si>
  <si>
    <t xml:space="preserve">    + Net Ch of Interbank Asset</t>
  </si>
  <si>
    <t xml:space="preserve">    + Net Ch of Interbank Liab</t>
  </si>
  <si>
    <t xml:space="preserve">    + Accrued Interest Receivable</t>
  </si>
  <si>
    <t xml:space="preserve">    + Accrued Interest Payable</t>
  </si>
  <si>
    <t xml:space="preserve">    + Other Op Assets/Liab</t>
  </si>
  <si>
    <t xml:space="preserve">  + Net Change in Fixed Assets</t>
  </si>
  <si>
    <t xml:space="preserve">    + Disposal of Fixed Assets</t>
  </si>
  <si>
    <t xml:space="preserve">  + Net Change in Investments</t>
  </si>
  <si>
    <t xml:space="preserve">    + Decrease in Investments</t>
  </si>
  <si>
    <t xml:space="preserve">    + Dec in HTM Investments</t>
  </si>
  <si>
    <t xml:space="preserve">    + Dec in AFS Investments</t>
  </si>
  <si>
    <t xml:space="preserve">    + Dec in Other Investments</t>
  </si>
  <si>
    <t xml:space="preserve">    + Increase in Investments</t>
  </si>
  <si>
    <t xml:space="preserve">    + Inc in HTM Investments</t>
  </si>
  <si>
    <t xml:space="preserve">    + Inc in AFS Investments</t>
  </si>
  <si>
    <t xml:space="preserve">    + Inc in Other Investments</t>
  </si>
  <si>
    <t xml:space="preserve">  + Net Ch in Loans &amp; Interbank</t>
  </si>
  <si>
    <t xml:space="preserve">    + Net Ch in Customer Loans</t>
  </si>
  <si>
    <t xml:space="preserve">    + Net Ch in Interbank Assets</t>
  </si>
  <si>
    <t xml:space="preserve">    + Net Ch in Loans</t>
  </si>
  <si>
    <t xml:space="preserve">  + Net Cash from Acq &amp; Div</t>
  </si>
  <si>
    <t xml:space="preserve">    + Net Ch in Interbank Trans</t>
  </si>
  <si>
    <t xml:space="preserve">  + Net Change In Deposits</t>
  </si>
  <si>
    <t>OTHER_FIN_AND_DEC_CAP</t>
  </si>
  <si>
    <t xml:space="preserve">    + Other Non - Cash Adjusted Less - Detailed</t>
  </si>
  <si>
    <t xml:space="preserve">    + Change of Accrued Interest Receivable</t>
  </si>
  <si>
    <t xml:space="preserve">    + Change of Accrued Interest Payable</t>
  </si>
  <si>
    <t xml:space="preserve">    + Disp of fixed asst</t>
  </si>
  <si>
    <t>Is this Adjusted?</t>
  </si>
  <si>
    <t>Dynamic Industry Grids</t>
  </si>
  <si>
    <t>Adjusted Data</t>
  </si>
  <si>
    <t>Enhanced Detail</t>
  </si>
  <si>
    <t>The Bloomberg Financial Analysis (XFA) allows you to view the most relevant financial history based on a company's industry and depth of data. A data toggle will appear if the company has Adjusted Income Statement data and Ratios. If available, detailed financial data will be provided.</t>
  </si>
  <si>
    <t>Interest Expense</t>
  </si>
  <si>
    <t>Diluted EPS Cont Ops</t>
  </si>
  <si>
    <t>BS_GAS_PLANT_IN_SERV</t>
  </si>
  <si>
    <t>Water Plant in Service</t>
  </si>
  <si>
    <t>BS_WATER_PLANT_IN_SERV</t>
  </si>
  <si>
    <t>Common Plant in Service</t>
  </si>
  <si>
    <t>BS_COM_PLANT_IN_SERV</t>
  </si>
  <si>
    <t>Total Common Equity</t>
  </si>
  <si>
    <t>TOT_COMMON_EQY</t>
  </si>
  <si>
    <t>CASH_FLOW_PER_SH</t>
  </si>
  <si>
    <t>Ratios</t>
  </si>
  <si>
    <t>Selected Energy Items</t>
  </si>
  <si>
    <t>BOE_END_YEAR_WORLD</t>
  </si>
  <si>
    <t>Reserve Replacement Ratio</t>
  </si>
  <si>
    <t>RESERVE_REPLACEMENT_BOE</t>
  </si>
  <si>
    <t>Reserves</t>
  </si>
  <si>
    <t>BOE_START_YEAR_WORLD</t>
  </si>
  <si>
    <t>Revisions</t>
  </si>
  <si>
    <t>BOE_REVISIONS_WORLD</t>
  </si>
  <si>
    <t>BOE_IMPROV_REC_WORLD</t>
  </si>
  <si>
    <t>BOE_EXTENS_DISCOV_WORLD</t>
  </si>
  <si>
    <t>Purchases</t>
  </si>
  <si>
    <t>BOE_PURCHASES_WORLD</t>
  </si>
  <si>
    <t>Sales</t>
  </si>
  <si>
    <t>BOE_SALES_WORLD</t>
  </si>
  <si>
    <t>Production</t>
  </si>
  <si>
    <t>BOE_PRODUCTION_WORLD</t>
  </si>
  <si>
    <t>Other</t>
  </si>
  <si>
    <t>BOE_OTHER_CHG_WORLD</t>
  </si>
  <si>
    <t>BOE_DEVEL_RESV_WORLD</t>
  </si>
  <si>
    <t>% Reserves Developed</t>
  </si>
  <si>
    <t>PCT_RESERVES_DEVELOPED_WORLD</t>
  </si>
  <si>
    <t>Reserve Production Ratio</t>
  </si>
  <si>
    <t>RESERVES_PER_SHARE_BOE</t>
  </si>
  <si>
    <t>Reserve Replacement Cost</t>
  </si>
  <si>
    <t>RESERVE_REPLACEMENT_COST_BOE</t>
  </si>
  <si>
    <t>Reserves Growth</t>
  </si>
  <si>
    <t>BOE_RESERVES_GROWTH</t>
  </si>
  <si>
    <t>TOTAL_PRODUCTION_WORLD_MBOE_DY</t>
  </si>
  <si>
    <t>Results of Operations</t>
  </si>
  <si>
    <t>RESULTS_OPERATIONS_WORLD</t>
  </si>
  <si>
    <t>Finding Cost</t>
  </si>
  <si>
    <t>FINDING_COST_BOE</t>
  </si>
  <si>
    <t>Lifting Cost</t>
  </si>
  <si>
    <t>LIFTING_COST_BOE</t>
  </si>
  <si>
    <t>OIL_PRODUCTION_WORLD_MBBL_DY</t>
  </si>
  <si>
    <t>GAS_PRODUCTION_WORLD_MMCF_DY</t>
  </si>
  <si>
    <t>NGL_PRODUCTION_WORLD_MBBL_DY</t>
  </si>
  <si>
    <t>Revenues</t>
  </si>
  <si>
    <t>E&amp;P_REVENUES_WORLD</t>
  </si>
  <si>
    <t>PRODUCTION_COSTS_WORLD</t>
  </si>
  <si>
    <t>IS_EXPLORATION_EXPENSE</t>
  </si>
  <si>
    <t>DD&amp;A_WORLD</t>
  </si>
  <si>
    <t>OTHER_E&amp;P_EXPENSES_WORLD</t>
  </si>
  <si>
    <t>INCOME_TAX_WORLD</t>
  </si>
  <si>
    <t>OTHER_E&amp;P_INCOME_WORLD</t>
  </si>
  <si>
    <t>PRODUCTION_NETBACK_PER_BOE</t>
  </si>
  <si>
    <t>Recycle Ratio</t>
  </si>
  <si>
    <t>RECYCLE_RATIO</t>
  </si>
  <si>
    <t>Costs Incurred</t>
  </si>
  <si>
    <t>COSTS_INCURRED</t>
  </si>
  <si>
    <t>Capitalized Costs</t>
  </si>
  <si>
    <t>NET_CAPITALIZED_COSTS</t>
  </si>
  <si>
    <t>AVG_SALE_PRICE_OIL_HEDGED</t>
  </si>
  <si>
    <t>AVG_SALE_PRICE_GAS_HEDGED</t>
  </si>
  <si>
    <t>AVG_SALE_PRICE_OIL_UNHEDGED</t>
  </si>
  <si>
    <t>AVG_SALE_PRICE_GAS_UNHEDGED</t>
  </si>
  <si>
    <t>PROVED_PROP_ACQ_COSTS</t>
  </si>
  <si>
    <t>UNPROVED_PROP_ACQ_COSTS</t>
  </si>
  <si>
    <t>EXPLORATION_COST</t>
  </si>
  <si>
    <t>Development Costs</t>
  </si>
  <si>
    <t>DEVELOPMENT_COSTS</t>
  </si>
  <si>
    <t>MISCEL_COSTS</t>
  </si>
  <si>
    <t>CAPITALIZED_COST_PROVED_PROP</t>
  </si>
  <si>
    <t>CAPITALIZED_COST_UNPROVED_PROP</t>
  </si>
  <si>
    <t>CAPITALIZED_COST_OTHER_PROP</t>
  </si>
  <si>
    <t>GROSS_CAPITALIZED_COSTS</t>
  </si>
  <si>
    <t>DD&amp;A_COST_CAPITALIZED</t>
  </si>
  <si>
    <t>Discounted Cash Flows</t>
  </si>
  <si>
    <t>DISC_FUTURE_CASHFLOWS</t>
  </si>
  <si>
    <t>Pre-Tax DCF (PV-10)</t>
  </si>
  <si>
    <t>PRE_TAX_DISC_FUTURE_CASHFLOWS</t>
  </si>
  <si>
    <t>FUTURE_CASH_INFLOWS</t>
  </si>
  <si>
    <t>FUTURE_PRODUCTION_COSTS</t>
  </si>
  <si>
    <t>FUTURE_DEVELOPMENT_COSTS</t>
  </si>
  <si>
    <t>FUTURE_INCOME_TAX</t>
  </si>
  <si>
    <t>FUTURE_CASHFLOWS_UNDISC</t>
  </si>
  <si>
    <t>DISCOUNT_FACTOR_10PCT</t>
  </si>
  <si>
    <t>FUTURE_OTHER_INCOME</t>
  </si>
  <si>
    <t>CHG_SALES_OF_PRODUCTION</t>
  </si>
  <si>
    <t>Prices</t>
  </si>
  <si>
    <t>CHG_PRICES</t>
  </si>
  <si>
    <t>CHG_EXTENS_DISCOV</t>
  </si>
  <si>
    <t>CHG_DEVELOPMENT_COSTS</t>
  </si>
  <si>
    <t>CHG_REVISIONS</t>
  </si>
  <si>
    <t>CHG_PURCHASES_RESV</t>
  </si>
  <si>
    <t>CHG_SALES_RESV</t>
  </si>
  <si>
    <t>ACCRETION_OF_DISCOUNT</t>
  </si>
  <si>
    <t>CHG_INCOME_TAX</t>
  </si>
  <si>
    <t>CHG_TIMING_AND_OTHER</t>
  </si>
  <si>
    <t>Total Net Acreage</t>
  </si>
  <si>
    <t>TOTAL_NET_ACREAGE_WORLD</t>
  </si>
  <si>
    <t>Success Rate</t>
  </si>
  <si>
    <t>SUCCESS_RATE</t>
  </si>
  <si>
    <t>Drilling</t>
  </si>
  <si>
    <t>EXPLOR_WELLS_DRILLED_GROSS</t>
  </si>
  <si>
    <t>EXPLOR_WELLS_DRILLED_NET</t>
  </si>
  <si>
    <t>DEVEL_WELLS_DRILLED_GROSS</t>
  </si>
  <si>
    <t>DEVEL_WELLS_DRILLED_NET</t>
  </si>
  <si>
    <t>DRY_HOLES_DRILLED_GROSS</t>
  </si>
  <si>
    <t>DRY_HOLES_DRILLED_NET</t>
  </si>
  <si>
    <t>GROSS_DEVELOPED_ACREAGE</t>
  </si>
  <si>
    <t>NET_DEVELOPED_ACREAGE</t>
  </si>
  <si>
    <t>GROSS_UNDEVELOPED_ACREAGE</t>
  </si>
  <si>
    <t>NET_UNDEVELOPED_ACREAGE</t>
  </si>
  <si>
    <t>Right click line item for description</t>
  </si>
  <si>
    <t>Cash Flow</t>
  </si>
  <si>
    <t>Reconciliation</t>
  </si>
  <si>
    <t>Stock-Based Compensation &amp; Amortization</t>
  </si>
  <si>
    <t xml:space="preserve">  - Income Tax Expense (Benefit), GAAP</t>
  </si>
  <si>
    <t xml:space="preserve">    + Current Income Tax, GAAP</t>
  </si>
  <si>
    <t xml:space="preserve">    + Deferred Income Tax, GAAP</t>
  </si>
  <si>
    <t xml:space="preserve">    + Tax Allowance/Credit, GAAP</t>
  </si>
  <si>
    <t xml:space="preserve">  - (Income) Loss from Affiliates, GAAP</t>
  </si>
  <si>
    <t>Income (Loss) from Cont Ops, GAAP</t>
  </si>
  <si>
    <t xml:space="preserve">  - Net Extraordinary Losses (Gains), GAAP</t>
  </si>
  <si>
    <t xml:space="preserve">    + Discontinued Operations, GAAP</t>
  </si>
  <si>
    <t xml:space="preserve">    + XO &amp; Accounting Changes, GAAP</t>
  </si>
  <si>
    <t>Income (Loss) Incl. MI, GAAP</t>
  </si>
  <si>
    <t xml:space="preserve">  - Minority Interest, GAAP</t>
  </si>
  <si>
    <t xml:space="preserve">  - Preferred Dividends, GAAP</t>
  </si>
  <si>
    <t xml:space="preserve">  - Other Adjustments, GAAP</t>
  </si>
  <si>
    <t xml:space="preserve">  + Current Income Tax, GAAP</t>
  </si>
  <si>
    <t xml:space="preserve">  + Deferred Income Tax, GAAP</t>
  </si>
  <si>
    <t xml:space="preserve">  + Tax Allowance/Credit, GAAP</t>
  </si>
  <si>
    <t xml:space="preserve">  + Discontinued Operations, GAAP</t>
  </si>
  <si>
    <t xml:space="preserve">  + XO &amp; Accounting Changes, GAAP</t>
  </si>
  <si>
    <t xml:space="preserve">  + Tax Valuation Allowance/Credits, GAAP</t>
  </si>
  <si>
    <t xml:space="preserve">  + Extraordinary &amp; Accounting Items, GAAP</t>
  </si>
  <si>
    <t>IS_STK_BASED_COMP_AFT_TAX</t>
  </si>
  <si>
    <t>Revenue Per Employee</t>
  </si>
  <si>
    <t xml:space="preserve">  + Other Non-Cash Adjustments</t>
  </si>
  <si>
    <t xml:space="preserve">  + Changes in Non-Cash Capital</t>
  </si>
  <si>
    <t xml:space="preserve">  + Disposal of Fixed Assets</t>
  </si>
  <si>
    <t xml:space="preserve">  + Capital Expenditures</t>
  </si>
  <si>
    <t xml:space="preserve">  + Increase in Investments</t>
  </si>
  <si>
    <t xml:space="preserve">  + Decrease in Investments</t>
  </si>
  <si>
    <t xml:space="preserve">  + Change in Short-Term Borrowings</t>
  </si>
  <si>
    <t xml:space="preserve">  + Increase in Long-Term Borrowings</t>
  </si>
  <si>
    <t xml:space="preserve">  + Decrease In Long-Term Borrowings</t>
  </si>
  <si>
    <t xml:space="preserve">  + Increase in Capital Stocks</t>
  </si>
  <si>
    <t xml:space="preserve">  + Decrease in Capital Stocks</t>
  </si>
  <si>
    <t xml:space="preserve">  + Change in Deposits</t>
  </si>
  <si>
    <t xml:space="preserve">  + Change in Insurance Reserves</t>
  </si>
  <si>
    <t>CF_INCR_DECR_INSUR_RSRV</t>
  </si>
  <si>
    <t>Cashflow per Share</t>
  </si>
  <si>
    <t>Cashflow to Net Income</t>
  </si>
  <si>
    <t>S1</t>
  </si>
  <si>
    <t>Q2</t>
  </si>
  <si>
    <t>Q1</t>
  </si>
  <si>
    <t>Q3</t>
  </si>
  <si>
    <t>Q4</t>
  </si>
  <si>
    <t>S2</t>
  </si>
  <si>
    <t>QQQQY</t>
  </si>
  <si>
    <t>SSY</t>
  </si>
  <si>
    <t># Pds</t>
  </si>
  <si>
    <t>Order</t>
  </si>
  <si>
    <t>Mixed</t>
  </si>
  <si>
    <t xml:space="preserve">  + Cost of Real Estate Sold</t>
  </si>
  <si>
    <t>REAL_ESTATE_SALES_REIT</t>
  </si>
  <si>
    <t>IS_OPEX_D&amp;A</t>
  </si>
  <si>
    <t>IS_COST_OF_REAL_ESTATE_SOLD</t>
  </si>
  <si>
    <t xml:space="preserve">    + Purchased Gas &amp; Water Cost</t>
  </si>
  <si>
    <t xml:space="preserve">  + (Gain)/Loss on Disposal of Assets</t>
  </si>
  <si>
    <t xml:space="preserve">    + Merger / Acquisition Expense</t>
  </si>
  <si>
    <t xml:space="preserve">    + Restructuring Charges</t>
  </si>
  <si>
    <t xml:space="preserve">    + Current Income Tax (Benefit), GAAP</t>
  </si>
  <si>
    <t xml:space="preserve">    + Deferred Income Tax (Benefit), GAAP</t>
  </si>
  <si>
    <t>G&amp;AE_REIT</t>
  </si>
  <si>
    <t>D&amp;A_REIT</t>
  </si>
  <si>
    <t>Pretax income</t>
  </si>
  <si>
    <t xml:space="preserve">    + Current Income Tax (Benefit)</t>
  </si>
  <si>
    <t xml:space="preserve">    + Deferred Income Tax (Benefit)</t>
  </si>
  <si>
    <t>IS_REAL_ESTATE_SALES</t>
  </si>
  <si>
    <t xml:space="preserve">  + Mortgage Related Income</t>
  </si>
  <si>
    <t xml:space="preserve">  + Note Income</t>
  </si>
  <si>
    <t xml:space="preserve">  - Property Operating Expenses</t>
  </si>
  <si>
    <t xml:space="preserve">  - General &amp; Administrative Expense</t>
  </si>
  <si>
    <t xml:space="preserve">  - Other Operating Expenses</t>
  </si>
  <si>
    <t xml:space="preserve">  - Depreciation Expense</t>
  </si>
  <si>
    <t xml:space="preserve">  - Cost of Real Estate Sold</t>
  </si>
  <si>
    <t xml:space="preserve">  - Provision for Loan Loss</t>
  </si>
  <si>
    <t xml:space="preserve">  - Interest Expense</t>
  </si>
  <si>
    <t xml:space="preserve">  - Other Non-Rental Income</t>
  </si>
  <si>
    <t xml:space="preserve">  - Unconsolidated Equity Interest Income</t>
  </si>
  <si>
    <t xml:space="preserve">  - Loss on Sale of Property</t>
  </si>
  <si>
    <t xml:space="preserve">  - Net Non-Operating Losses (Gains)</t>
  </si>
  <si>
    <t xml:space="preserve">  - Income Tax Expense</t>
  </si>
  <si>
    <t xml:space="preserve">  - Extraordinary Loss Pre-Tax</t>
  </si>
  <si>
    <t>IS_XO_LOSS_BEF_TAX_EFF</t>
  </si>
  <si>
    <t xml:space="preserve">  - Minority Interests</t>
  </si>
  <si>
    <t>Net Income (Losses)</t>
  </si>
  <si>
    <t xml:space="preserve">  - Total Cash Preferred Dividends</t>
  </si>
  <si>
    <t xml:space="preserve">  Abnormal Losses (Gains)</t>
  </si>
  <si>
    <t xml:space="preserve">  Tax Effect on Abnormal Items</t>
  </si>
  <si>
    <t xml:space="preserve">  Basic EPS Before Abnormal Items</t>
  </si>
  <si>
    <t xml:space="preserve">  Basic EPS Before XO Items</t>
  </si>
  <si>
    <t xml:space="preserve">  Basic EPS</t>
  </si>
  <si>
    <t xml:space="preserve">  Diluted EPS Before Abnormal Items</t>
  </si>
  <si>
    <t xml:space="preserve">  Diluted EPS Before XO Items</t>
  </si>
  <si>
    <t xml:space="preserve">  Diluted EPS</t>
  </si>
  <si>
    <t>Total Operating Revenue (Japan)</t>
  </si>
  <si>
    <t>IS_TOTAL_OPERATING_REVENUE_JP</t>
  </si>
  <si>
    <t>Funds From Operations</t>
  </si>
  <si>
    <t xml:space="preserve">  + Revenue From Electric</t>
  </si>
  <si>
    <t xml:space="preserve">  + Revenue From Gas</t>
  </si>
  <si>
    <t xml:space="preserve">  + Revenue From Water</t>
  </si>
  <si>
    <t xml:space="preserve">  + Other Revenue</t>
  </si>
  <si>
    <t xml:space="preserve">  + Intracompany Intersegment Revenues</t>
  </si>
  <si>
    <t xml:space="preserve">    - Electric Production Fuel Cost</t>
  </si>
  <si>
    <t xml:space="preserve">    - Purchased Power Cost</t>
  </si>
  <si>
    <t xml:space="preserve">    - Purchased Gas Cost</t>
  </si>
  <si>
    <t xml:space="preserve">    - Intracompany Intersegment Cost</t>
  </si>
  <si>
    <t xml:space="preserve">  - Fuel Expense &amp; Purchased Power</t>
  </si>
  <si>
    <t xml:space="preserve">    - Maintenance Expense</t>
  </si>
  <si>
    <t xml:space="preserve">    - Depreciation Expense</t>
  </si>
  <si>
    <t xml:space="preserve">    - Taxes Other Than Income Taxes</t>
  </si>
  <si>
    <t xml:space="preserve">    - Other Operating Expense</t>
  </si>
  <si>
    <t xml:space="preserve">  - Depreciation, Operating &amp; Maintenance</t>
  </si>
  <si>
    <t xml:space="preserve">  + AFUDC - Equity</t>
  </si>
  <si>
    <t xml:space="preserve">    - Interest Expenses on Bonds</t>
  </si>
  <si>
    <t xml:space="preserve">    + AFUDC - Debts</t>
  </si>
  <si>
    <t xml:space="preserve">    - Other Interest Expenses</t>
  </si>
  <si>
    <t xml:space="preserve">  - Extraordinary Loss Net of Tax</t>
  </si>
  <si>
    <t xml:space="preserve">    + Interest receivable</t>
  </si>
  <si>
    <t xml:space="preserve">    - Interest Expense</t>
  </si>
  <si>
    <t xml:space="preserve">  + Net Interest Income</t>
  </si>
  <si>
    <t xml:space="preserve">  + Trading Account Profit</t>
  </si>
  <si>
    <t xml:space="preserve">  - Provisions for Loan Losses</t>
  </si>
  <si>
    <t xml:space="preserve">  - Non-Interest Expense</t>
  </si>
  <si>
    <t xml:space="preserve">  - Income Tax Expenses</t>
  </si>
  <si>
    <t>Basic EPS Before Abnormal Items</t>
  </si>
  <si>
    <t>Basic EPS Before XO Items</t>
  </si>
  <si>
    <t>Basic EPS</t>
  </si>
  <si>
    <t xml:space="preserve">  Basic Weighted Avg Shares</t>
  </si>
  <si>
    <t>Diluted EPS Before Abnormal Items</t>
  </si>
  <si>
    <t>Diluted EPS Before XO Items</t>
  </si>
  <si>
    <t>Diluted EPS</t>
  </si>
  <si>
    <t xml:space="preserve">  Diluted Weighted Avg Shares</t>
  </si>
  <si>
    <t xml:space="preserve">  + Net Premium Earned (Non-Life &amp; Life)</t>
  </si>
  <si>
    <t xml:space="preserve">  + Capital Gains (Losses)</t>
  </si>
  <si>
    <t xml:space="preserve">  + Unrealized Gains (Losses)</t>
  </si>
  <si>
    <t xml:space="preserve">  + Total Investment Income</t>
  </si>
  <si>
    <t xml:space="preserve">  - Insurance Claims &amp; Charges</t>
  </si>
  <si>
    <t xml:space="preserve">  - Underwriting Costs</t>
  </si>
  <si>
    <t xml:space="preserve">  Abnormal loss (gain)</t>
  </si>
  <si>
    <t xml:space="preserve">    + Interest &amp; inv't income</t>
  </si>
  <si>
    <t>Turnover</t>
  </si>
  <si>
    <t xml:space="preserve">  - Cost of sales</t>
  </si>
  <si>
    <t>Operating profit (loss)</t>
  </si>
  <si>
    <t xml:space="preserve">  - Foreign Exchange Losses (Gains)</t>
  </si>
  <si>
    <t xml:space="preserve">  - L(G) on inflation</t>
  </si>
  <si>
    <t>Net profit (loss)</t>
  </si>
  <si>
    <t xml:space="preserve">  Exceptional L(G)</t>
  </si>
  <si>
    <t>Adjusted Basic EPS</t>
  </si>
  <si>
    <t>Interest Income</t>
  </si>
  <si>
    <t>Assets</t>
  </si>
  <si>
    <t xml:space="preserve">  + Real Estate Held for Sale</t>
  </si>
  <si>
    <t>REAL_ESTATE_PPTYS_HLD_SALE_REIT</t>
  </si>
  <si>
    <t xml:space="preserve">  + Real Estate Equity Interests</t>
  </si>
  <si>
    <t xml:space="preserve">  + Net Real Estate Property</t>
  </si>
  <si>
    <t xml:space="preserve">    + Gross Real Estate Property</t>
  </si>
  <si>
    <t xml:space="preserve">  + Net Mortgages &amp; Notes</t>
  </si>
  <si>
    <t xml:space="preserve">    + Mortgage Loan (REIT)</t>
  </si>
  <si>
    <t>MORTGAGE_LOAN_REIT</t>
  </si>
  <si>
    <t xml:space="preserve">    + Notes Receivable</t>
  </si>
  <si>
    <t xml:space="preserve">    - Less Allowance</t>
  </si>
  <si>
    <t xml:space="preserve">    + Mortgage Backed Invt</t>
  </si>
  <si>
    <t xml:space="preserve">  + Cash &amp; Near Cash Items</t>
  </si>
  <si>
    <t xml:space="preserve">  + Accounts Receivable</t>
  </si>
  <si>
    <t>ACCOUNTS_RECEIVABLE_REIT</t>
  </si>
  <si>
    <t xml:space="preserve">  + Other Investments</t>
  </si>
  <si>
    <t>OTHER_INVESTMENTS_REIT</t>
  </si>
  <si>
    <t xml:space="preserve">  + Restricted Assets</t>
  </si>
  <si>
    <t xml:space="preserve">  + Accounts Payable</t>
  </si>
  <si>
    <t>ACCOUNTS_PAYABLE_AND_ACCRUALS</t>
  </si>
  <si>
    <t xml:space="preserve">  + ST Liabilities &amp; Deposits</t>
  </si>
  <si>
    <t xml:space="preserve">  + Secured &amp; Unsecured Debt</t>
  </si>
  <si>
    <t xml:space="preserve">    + Unsecured Debt</t>
  </si>
  <si>
    <t>BS_NOTES_AND_UNSECURED_DEBT</t>
  </si>
  <si>
    <t xml:space="preserve">    + Secured Debt</t>
  </si>
  <si>
    <t>BS_MORTGAGE_&amp;_OTHER_SECURED_DEBT</t>
  </si>
  <si>
    <t xml:space="preserve">  + Other Long-Term Liabilities</t>
  </si>
  <si>
    <t xml:space="preserve">  + Total Preferred Equity</t>
  </si>
  <si>
    <t xml:space="preserve">  + Retained Earnings &amp; Other Equity</t>
  </si>
  <si>
    <t>Amount of Treasury Shares</t>
  </si>
  <si>
    <t>Capital Leases - Short Term</t>
  </si>
  <si>
    <t>Capital Leases - Long Term</t>
  </si>
  <si>
    <t>Percent of Foreign Ownership</t>
  </si>
  <si>
    <t>Number of Shareholders</t>
  </si>
  <si>
    <t>Variable Rate Debt</t>
  </si>
  <si>
    <t>BS_VAR_RT_DEBT</t>
  </si>
  <si>
    <t>Fixed Rate Debt</t>
  </si>
  <si>
    <t>BS_FIX_RT_DEBT</t>
  </si>
  <si>
    <t>Non-Depreciable Real Estate</t>
  </si>
  <si>
    <t>BS_NON_DEPR_DECOMM_FUND</t>
  </si>
  <si>
    <t>Projects Under Development</t>
  </si>
  <si>
    <t>BS_PROJ_UNDER_DVLP_CONST</t>
  </si>
  <si>
    <t>Debt to Real-Estate Investment</t>
  </si>
  <si>
    <t>DEBT_TO_RE_ASSET</t>
  </si>
  <si>
    <t>Total Debt to Total Capital</t>
  </si>
  <si>
    <t>TOT_DEBT_TO_TOT_CAP</t>
  </si>
  <si>
    <t>FFO to Total Debt</t>
  </si>
  <si>
    <t>FUNDS_FROM_OPS_TO_TOTAL_DEBT</t>
  </si>
  <si>
    <t>Total Liabilities to Total Common Equity</t>
  </si>
  <si>
    <t>TOT_LIAB_PER_COM_EQY</t>
  </si>
  <si>
    <t xml:space="preserve">  + Net Plant in Service</t>
  </si>
  <si>
    <t xml:space="preserve">    + Gross Utility Plant in Service</t>
  </si>
  <si>
    <t xml:space="preserve">    - Accum Depreciation for Plant Asset</t>
  </si>
  <si>
    <t xml:space="preserve">  + Plant Construction in Progress</t>
  </si>
  <si>
    <t xml:space="preserve">  + Net Nuclear Fuel</t>
  </si>
  <si>
    <t xml:space="preserve">  + Marketable Securities</t>
  </si>
  <si>
    <t xml:space="preserve">  + Restricted Bond Proceeds</t>
  </si>
  <si>
    <t xml:space="preserve">  + Net Accounts Receivable</t>
  </si>
  <si>
    <t xml:space="preserve">  + Supplies And Fuel</t>
  </si>
  <si>
    <t xml:space="preserve">  + Prepayments</t>
  </si>
  <si>
    <t xml:space="preserve">  + Other Current Assets</t>
  </si>
  <si>
    <t xml:space="preserve">  + Decommissioning Funds</t>
  </si>
  <si>
    <t xml:space="preserve">  + Long-Term Investments</t>
  </si>
  <si>
    <t xml:space="preserve">  + Investments in Associated Co.</t>
  </si>
  <si>
    <t xml:space="preserve">  + Other Property &amp; Equipment</t>
  </si>
  <si>
    <t xml:space="preserve">  + Deferred Charges &amp; Others</t>
  </si>
  <si>
    <t xml:space="preserve">  + ST Portion of LT Debts</t>
  </si>
  <si>
    <t xml:space="preserve">  + Short Term Debt</t>
  </si>
  <si>
    <t xml:space="preserve">  + Accruals</t>
  </si>
  <si>
    <t xml:space="preserve">  + Other Current Liabilities</t>
  </si>
  <si>
    <t xml:space="preserve">  + Accum Deferred Income Taxes</t>
  </si>
  <si>
    <t xml:space="preserve">  + Accumulated Deferred ITC</t>
  </si>
  <si>
    <t xml:space="preserve">  + Long-Term Borrowings</t>
  </si>
  <si>
    <t xml:space="preserve">  + Common Stocks</t>
  </si>
  <si>
    <t xml:space="preserve">  + Additional Paid in Capital</t>
  </si>
  <si>
    <t>ARD_PENSION_POSTRETIREMNT_LIAB</t>
  </si>
  <si>
    <t>Electric Plant In Service</t>
  </si>
  <si>
    <t>BS_ELECT_PLANT_IN_SERV</t>
  </si>
  <si>
    <t>Gas Plant in Service</t>
  </si>
  <si>
    <t>Pure Retained Earnings</t>
  </si>
  <si>
    <t xml:space="preserve">  + Short-Term Investments</t>
  </si>
  <si>
    <t xml:space="preserve">  + Accounts &amp; Notes Receivable</t>
  </si>
  <si>
    <t xml:space="preserve">    + Loans &amp; Mortgages</t>
  </si>
  <si>
    <t xml:space="preserve">    + Other Long-Term Investments</t>
  </si>
  <si>
    <t xml:space="preserve">  + Customer Deposits</t>
  </si>
  <si>
    <t xml:space="preserve">  + Total Debt</t>
  </si>
  <si>
    <t xml:space="preserve">    + ST Borrowings &amp; Repos</t>
  </si>
  <si>
    <t xml:space="preserve">    + Long-Term Borrowings</t>
  </si>
  <si>
    <t xml:space="preserve">  + Other Short-Term Liabilities</t>
  </si>
  <si>
    <t>Disclosed Intangibles</t>
  </si>
  <si>
    <t>Total Loans</t>
  </si>
  <si>
    <t>Reserve for Losses on Loans</t>
  </si>
  <si>
    <t xml:space="preserve">  + Total Investments</t>
  </si>
  <si>
    <t xml:space="preserve">    + Fixed Income-Trading/AFS &amp; ST Inv</t>
  </si>
  <si>
    <t xml:space="preserve">    + Fixed Income Securities-HTM</t>
  </si>
  <si>
    <t xml:space="preserve">    + Equity Securities</t>
  </si>
  <si>
    <t xml:space="preserve">  + Deferred Policy Acquisition Costs</t>
  </si>
  <si>
    <t xml:space="preserve">    + Reserve for Outstanding Claim &amp; Loss</t>
  </si>
  <si>
    <t xml:space="preserve">    + Premium Reserve (Unearned)</t>
  </si>
  <si>
    <t xml:space="preserve">    + Life Policy Benefits</t>
  </si>
  <si>
    <t xml:space="preserve">    + Other Insurance Reserves</t>
  </si>
  <si>
    <t xml:space="preserve">  + Total Insurance Reserves</t>
  </si>
  <si>
    <t xml:space="preserve">  + Short-Term Borrowings</t>
  </si>
  <si>
    <t xml:space="preserve">  + Funds for Future Appropriations</t>
  </si>
  <si>
    <t xml:space="preserve">  + Policyholders' Equity</t>
  </si>
  <si>
    <t>Reinsurance Receivables</t>
  </si>
  <si>
    <t>BS_REINSURANCE_RECEIVABLES</t>
  </si>
  <si>
    <t>Statutory Capital</t>
  </si>
  <si>
    <t>STATUTORY_CAPITAL</t>
  </si>
  <si>
    <t xml:space="preserve">  + Interbanking Assets</t>
  </si>
  <si>
    <t xml:space="preserve">    + Total Loans</t>
  </si>
  <si>
    <t xml:space="preserve">    - Reserve for Losses on Loans</t>
  </si>
  <si>
    <t xml:space="preserve">  + Customers' Acceptance Liability</t>
  </si>
  <si>
    <t xml:space="preserve">    + Demand Deposits</t>
  </si>
  <si>
    <t xml:space="preserve">    + Interest Bearing Deposits</t>
  </si>
  <si>
    <t xml:space="preserve">    + Other Deposits</t>
  </si>
  <si>
    <t xml:space="preserve">  + ST Borrowings &amp; Repos</t>
  </si>
  <si>
    <t>Commercial Loans</t>
  </si>
  <si>
    <t>Consumer Loans</t>
  </si>
  <si>
    <t xml:space="preserve">  + LT Investments &amp; LT Receivables</t>
  </si>
  <si>
    <t xml:space="preserve">    + Gross Fixed Assets</t>
  </si>
  <si>
    <t xml:space="preserve">  + Other Long-Term Assets</t>
  </si>
  <si>
    <t>Inventory - Raw Materials</t>
  </si>
  <si>
    <t>Inventory - Work in Progress</t>
  </si>
  <si>
    <t>Inventory - Finished Goods</t>
  </si>
  <si>
    <t>Other Inventory</t>
  </si>
  <si>
    <t>Goodwill</t>
  </si>
  <si>
    <t>Investments in Associated Companies</t>
  </si>
  <si>
    <t>AUTO_LOANS</t>
  </si>
  <si>
    <t>STUDENT_LOANS</t>
  </si>
  <si>
    <t xml:space="preserve">  + Investments in Associates</t>
  </si>
  <si>
    <t xml:space="preserve">    + Secs Sold Under Repo</t>
  </si>
  <si>
    <t xml:space="preserve">    + Accrued Taxes</t>
  </si>
  <si>
    <t xml:space="preserve">    + Other Payables &amp; Accruals</t>
  </si>
  <si>
    <t>Future Minimum Operating Lease Obligations</t>
  </si>
  <si>
    <t xml:space="preserve">  + Net Ch in Operating Capital</t>
  </si>
  <si>
    <t xml:space="preserve">    + Net Ch in Operating Loans</t>
  </si>
  <si>
    <t xml:space="preserve">  Effect of Foreign Exchange Rates</t>
  </si>
  <si>
    <t xml:space="preserve">  + Chg in Working Capital</t>
  </si>
  <si>
    <t>CF_DISPOSAL_OF_FIXED_PROD_ASSETS</t>
  </si>
  <si>
    <t xml:space="preserve">    + Purchase of Fixed Production Assets</t>
  </si>
  <si>
    <t>CF_PURCHASE_OF_FIXED_PROD_ASSETS</t>
  </si>
  <si>
    <t xml:space="preserve">  + Provision for Doubtful Accounts</t>
  </si>
  <si>
    <t xml:space="preserve">  + Property Additions</t>
  </si>
  <si>
    <t xml:space="preserve">  + Property Improvements</t>
  </si>
  <si>
    <t xml:space="preserve">  + Change in Investments</t>
  </si>
  <si>
    <t xml:space="preserve">  + Change in Notes</t>
  </si>
  <si>
    <t xml:space="preserve">  + Change in Mortgages</t>
  </si>
  <si>
    <t xml:space="preserve">  + Change in Real Estate Interest</t>
  </si>
  <si>
    <t xml:space="preserve">  + Preferred Dividends Other Distributions</t>
  </si>
  <si>
    <t xml:space="preserve">  + Proceeds from Repayments of Borrowings - Detailed</t>
  </si>
  <si>
    <t xml:space="preserve">    + Change in Short-Term Borrowings</t>
  </si>
  <si>
    <t xml:space="preserve">    + Change in Unsecured Debt</t>
  </si>
  <si>
    <t xml:space="preserve">    + Change in Secured Debt</t>
  </si>
  <si>
    <t>EBITDA/Revenue</t>
  </si>
  <si>
    <t>FFO per Share</t>
  </si>
  <si>
    <t>CF_FFO_PER_SH</t>
  </si>
  <si>
    <t>Capital Expenditures to Real-Estate Investment</t>
  </si>
  <si>
    <t>CAP_EXPEND_PER_RE</t>
  </si>
  <si>
    <t>Capital Expenditures to FFO</t>
  </si>
  <si>
    <t>CAP_EXPEND_TO_FFO</t>
  </si>
  <si>
    <t xml:space="preserve">  + Depreciation Expense</t>
  </si>
  <si>
    <t xml:space="preserve">  + Amortization - Nuclear Fuel</t>
  </si>
  <si>
    <t xml:space="preserve">  + AFC - Debts &amp; Equity</t>
  </si>
  <si>
    <t xml:space="preserve">  + Deferred Income Taxes</t>
  </si>
  <si>
    <t xml:space="preserve">  + Investment Tax Credits</t>
  </si>
  <si>
    <t xml:space="preserve">  + Changes In Restricted Bond Proceeds</t>
  </si>
  <si>
    <t xml:space="preserve">  + Accts Receivable &amp; Unbilled Revenue</t>
  </si>
  <si>
    <t xml:space="preserve">  + Changes in Fossil Fuel</t>
  </si>
  <si>
    <t xml:space="preserve">  + Change In Inventories</t>
  </si>
  <si>
    <t xml:space="preserve">  + Prepayments &amp; Others</t>
  </si>
  <si>
    <t xml:space="preserve">  + Accounts Payable &amp; Accruals</t>
  </si>
  <si>
    <t xml:space="preserve">  + Accrued Taxes</t>
  </si>
  <si>
    <t xml:space="preserve">  + Change in Other Working Capital</t>
  </si>
  <si>
    <t xml:space="preserve">  + Additions to Utility Plant Less AFC</t>
  </si>
  <si>
    <t xml:space="preserve">  + Changes in Decommissioning Funds</t>
  </si>
  <si>
    <t xml:space="preserve">  + Non-Utility Cap Expenditure</t>
  </si>
  <si>
    <t>Cashflow/share</t>
  </si>
  <si>
    <t xml:space="preserve">  + D&amp;A and Provision for Loan Losses</t>
  </si>
  <si>
    <t xml:space="preserve">  + Change in Loans</t>
  </si>
  <si>
    <t xml:space="preserve">  + Increase(Decrease) in Deposits</t>
  </si>
  <si>
    <t>Direct Method Cashflow</t>
  </si>
  <si>
    <t xml:space="preserve">  + Increase In Long-Term Borrowings</t>
  </si>
  <si>
    <t>CF_INCR_CAP_STOCK_SU</t>
  </si>
  <si>
    <t xml:space="preserve">  + Decrease in Fixed Assets</t>
  </si>
  <si>
    <t>CF_INCR_LT_BORROW_SU</t>
  </si>
  <si>
    <t>CF_DECR_FIX_ASSET</t>
  </si>
  <si>
    <t>CF_DECR_INVEST_SU</t>
  </si>
  <si>
    <t xml:space="preserve">  + Other Sources</t>
  </si>
  <si>
    <t>CF_OTHER_SRC</t>
  </si>
  <si>
    <t>Total Sources</t>
  </si>
  <si>
    <t>CF_TOT_SRC</t>
  </si>
  <si>
    <t>CF_DVD_PAID_SU</t>
  </si>
  <si>
    <t>CF_CAP_EXPEND_INC_FIX_ASSET</t>
  </si>
  <si>
    <t xml:space="preserve">  + Increase in Long-Term Investments</t>
  </si>
  <si>
    <t>CF_INCR_LT_INVEST</t>
  </si>
  <si>
    <t xml:space="preserve">  + Increase in Loans</t>
  </si>
  <si>
    <t>CF_INCR_LOAN</t>
  </si>
  <si>
    <t>CF_DECR_DPST</t>
  </si>
  <si>
    <t xml:space="preserve">  + Other Uses</t>
  </si>
  <si>
    <t>CF_OTHER_USES</t>
  </si>
  <si>
    <t>Total Uses</t>
  </si>
  <si>
    <t>CF_TOT_USES</t>
  </si>
  <si>
    <t>Increase of Funds</t>
  </si>
  <si>
    <t>CF_INCR_FUND</t>
  </si>
  <si>
    <t xml:space="preserve">  + Increase in Capital Stock</t>
  </si>
  <si>
    <t>Pretax Income (Unadjusted)</t>
  </si>
  <si>
    <t xml:space="preserve">  + Insurance Settlement</t>
  </si>
  <si>
    <t xml:space="preserve">  - XO &amp; Accounting Changes</t>
  </si>
  <si>
    <t>Net Inc Avail to Common Cont</t>
  </si>
  <si>
    <t xml:space="preserve">  + Other Adjustments Reconciliation</t>
  </si>
  <si>
    <t>EBITDA Reconciliation</t>
  </si>
  <si>
    <t>EBIT, GAAP</t>
  </si>
  <si>
    <t xml:space="preserve">  + Other Op Inc Adjustments</t>
  </si>
  <si>
    <t xml:space="preserve">  + D&amp;A Adjustments</t>
  </si>
  <si>
    <t xml:space="preserve">  + Prov for Doubtful Acct Adj</t>
  </si>
  <si>
    <t xml:space="preserve">  + Other Op Exp Adjustments</t>
  </si>
  <si>
    <t>EBIT, Adjusted</t>
  </si>
  <si>
    <t>EBITDA, Adjusted</t>
  </si>
  <si>
    <t>EBIT Reconciliation</t>
  </si>
  <si>
    <t>Basic EPS Ex-SBC, Adj</t>
  </si>
  <si>
    <t>Diluted EPS Ex-SBC, Adj</t>
  </si>
  <si>
    <t>Basic EPS Ex-Amortization, Adj</t>
  </si>
  <si>
    <t>Diluted EPS Ex-Amortization, Adj</t>
  </si>
  <si>
    <t>Basic EPS Ex-SBC &amp; Amort, Adj</t>
  </si>
  <si>
    <t>Diluted EPS Ex-SBC &amp; Amort, Adj</t>
  </si>
  <si>
    <t>Pre-Tax</t>
  </si>
  <si>
    <t>After-Tax</t>
  </si>
  <si>
    <t>Per Basic Share</t>
  </si>
  <si>
    <t>Per Diluted Share</t>
  </si>
  <si>
    <t>Cost of Revenue</t>
  </si>
  <si>
    <t>Selling, General &amp; Administrative</t>
  </si>
  <si>
    <t>Selling &amp; Marketing</t>
  </si>
  <si>
    <t>IS_SBC_ATT_TO_S&amp;M_PRETX</t>
  </si>
  <si>
    <t>General &amp; Administrative</t>
  </si>
  <si>
    <t>IS_SBC_ATT_TO_GENL_&amp;_ADMIN_PRETX</t>
  </si>
  <si>
    <t>Research &amp; Development</t>
  </si>
  <si>
    <t>Other Operating Expense</t>
  </si>
  <si>
    <t>IS_AMORT_ACQD_INTANG_S&amp;M</t>
  </si>
  <si>
    <t>IS_AMORT_ACQD_INTANG_GEN_&amp;_ADMIN</t>
  </si>
  <si>
    <t>IS_AMORT_ACQD_INTANGIBLES_R&amp;D</t>
  </si>
  <si>
    <t>IS_AMORT_ACQD_INTANG_OTH_OPEX</t>
  </si>
  <si>
    <t>Other Non-Operating (Income) Loss</t>
  </si>
  <si>
    <t>IS_AMORT_ACQD_INT_OT_NONOP_EXPN</t>
  </si>
  <si>
    <t>PG_REVENUE</t>
  </si>
  <si>
    <t>P</t>
  </si>
  <si>
    <t>Raw Segment Data</t>
  </si>
  <si>
    <t>PG002</t>
  </si>
  <si>
    <t>PG146</t>
  </si>
  <si>
    <t>PG043</t>
  </si>
  <si>
    <t>PG127</t>
  </si>
  <si>
    <t>PG088</t>
  </si>
  <si>
    <t>PG139</t>
  </si>
  <si>
    <t>G0658</t>
  </si>
  <si>
    <t>PG217</t>
  </si>
  <si>
    <t>G0388</t>
  </si>
  <si>
    <t>G0687</t>
  </si>
  <si>
    <t>G0063</t>
  </si>
  <si>
    <t>PG218</t>
  </si>
  <si>
    <t>PG014</t>
  </si>
  <si>
    <t>G0538</t>
  </si>
  <si>
    <t>G0579</t>
  </si>
  <si>
    <t>PG092</t>
  </si>
  <si>
    <t>G0604</t>
  </si>
  <si>
    <t>G0470</t>
  </si>
  <si>
    <t>PG005</t>
  </si>
  <si>
    <t>PG015</t>
  </si>
  <si>
    <t>G0605</t>
  </si>
  <si>
    <t>G0456</t>
  </si>
  <si>
    <t>PG145</t>
  </si>
  <si>
    <t>G0363</t>
  </si>
  <si>
    <t>G0245</t>
  </si>
  <si>
    <t>G0636</t>
  </si>
  <si>
    <t>G0457</t>
  </si>
  <si>
    <t>G0249</t>
  </si>
  <si>
    <t>G0250</t>
  </si>
  <si>
    <t>PG003</t>
  </si>
  <si>
    <t>G0215</t>
  </si>
  <si>
    <t>PG183</t>
  </si>
  <si>
    <t>PG184</t>
  </si>
  <si>
    <t>G0322</t>
  </si>
  <si>
    <t>G0458</t>
  </si>
  <si>
    <t>G0656</t>
  </si>
  <si>
    <t>PG045</t>
  </si>
  <si>
    <t>G0216</t>
  </si>
  <si>
    <t>PG185</t>
  </si>
  <si>
    <t>G0419</t>
  </si>
  <si>
    <t>G0420</t>
  </si>
  <si>
    <t>PG011</t>
  </si>
  <si>
    <t>PG319</t>
  </si>
  <si>
    <t>PG318</t>
  </si>
  <si>
    <t>G0144</t>
  </si>
  <si>
    <t>PG140</t>
  </si>
  <si>
    <t>G0001</t>
  </si>
  <si>
    <t>G0011</t>
  </si>
  <si>
    <t>G0012</t>
  </si>
  <si>
    <t>G0013</t>
  </si>
  <si>
    <t>G0064</t>
  </si>
  <si>
    <t>G0014</t>
  </si>
  <si>
    <t>G0015</t>
  </si>
  <si>
    <t>G0016</t>
  </si>
  <si>
    <t>G0387</t>
  </si>
  <si>
    <t>G0321</t>
  </si>
  <si>
    <t>PG122</t>
  </si>
  <si>
    <t>G0145</t>
  </si>
  <si>
    <t>PG123</t>
  </si>
  <si>
    <t>G0422</t>
  </si>
  <si>
    <t>PG124</t>
  </si>
  <si>
    <t>PG125</t>
  </si>
  <si>
    <t>PG013</t>
  </si>
  <si>
    <t>PG020</t>
  </si>
  <si>
    <t>G0018</t>
  </si>
  <si>
    <t>G0019</t>
  </si>
  <si>
    <t>PG158</t>
  </si>
  <si>
    <t>G0173</t>
  </si>
  <si>
    <t>G0174</t>
  </si>
  <si>
    <t>PG004</t>
  </si>
  <si>
    <t>G0217</t>
  </si>
  <si>
    <t>PG159</t>
  </si>
  <si>
    <t>G0575</t>
  </si>
  <si>
    <t>PG010</t>
  </si>
  <si>
    <t>PG219</t>
  </si>
  <si>
    <t>PG007</t>
  </si>
  <si>
    <t>PG009</t>
  </si>
  <si>
    <t>PG220</t>
  </si>
  <si>
    <t>PG160</t>
  </si>
  <si>
    <t>PG008</t>
  </si>
  <si>
    <t>PG144</t>
  </si>
  <si>
    <t>G0389</t>
  </si>
  <si>
    <t>G0352</t>
  </si>
  <si>
    <t>G0320</t>
  </si>
  <si>
    <t>G0390</t>
  </si>
  <si>
    <t>G0378</t>
  </si>
  <si>
    <t>PG006</t>
  </si>
  <si>
    <t>PG240</t>
  </si>
  <si>
    <t>G0329</t>
  </si>
  <si>
    <t>PG330</t>
  </si>
  <si>
    <t>G0306</t>
  </si>
  <si>
    <t>G0430</t>
  </si>
  <si>
    <t>G0635</t>
  </si>
  <si>
    <t>G0175</t>
  </si>
  <si>
    <t>G0218</t>
  </si>
  <si>
    <t>G0431</t>
  </si>
  <si>
    <t>PG331</t>
  </si>
  <si>
    <t>G0423</t>
  </si>
  <si>
    <t>G0236</t>
  </si>
  <si>
    <t>G0237</t>
  </si>
  <si>
    <t>G0685</t>
  </si>
  <si>
    <t>PG321</t>
  </si>
  <si>
    <t>PG322</t>
  </si>
  <si>
    <t>PG323</t>
  </si>
  <si>
    <t>PG324</t>
  </si>
  <si>
    <t>PG325</t>
  </si>
  <si>
    <t>PG326</t>
  </si>
  <si>
    <t>PG327</t>
  </si>
  <si>
    <t>PG329</t>
  </si>
  <si>
    <t>PG038</t>
  </si>
  <si>
    <t>G0694</t>
  </si>
  <si>
    <t>PG227</t>
  </si>
  <si>
    <t>PG228</t>
  </si>
  <si>
    <t>G0068</t>
  </si>
  <si>
    <t>PG229</t>
  </si>
  <si>
    <t>PG230</t>
  </si>
  <si>
    <t>G0374</t>
  </si>
  <si>
    <t>G0631</t>
  </si>
  <si>
    <t>PG300</t>
  </si>
  <si>
    <t>PG238</t>
  </si>
  <si>
    <t>G0070</t>
  </si>
  <si>
    <t>G0364</t>
  </si>
  <si>
    <t>G0071</t>
  </si>
  <si>
    <t>PG241</t>
  </si>
  <si>
    <t>G0072</t>
  </si>
  <si>
    <t>G0372</t>
  </si>
  <si>
    <t>G0373</t>
  </si>
  <si>
    <t>G0073</t>
  </si>
  <si>
    <t>G0074</t>
  </si>
  <si>
    <t>G0075</t>
  </si>
  <si>
    <t>G0076</t>
  </si>
  <si>
    <t>G0643</t>
  </si>
  <si>
    <t>G0644</t>
  </si>
  <si>
    <t>G0645</t>
  </si>
  <si>
    <t>G0138</t>
  </si>
  <si>
    <t>G0077</t>
  </si>
  <si>
    <t>G0078</t>
  </si>
  <si>
    <t>G0079</t>
  </si>
  <si>
    <t>G0080</t>
  </si>
  <si>
    <t>G0081</t>
  </si>
  <si>
    <t>G0082</t>
  </si>
  <si>
    <t>G0083</t>
  </si>
  <si>
    <t>G0084</t>
  </si>
  <si>
    <t>G0085</t>
  </si>
  <si>
    <t>G0087</t>
  </si>
  <si>
    <t>G0088</t>
  </si>
  <si>
    <t>PG090</t>
  </si>
  <si>
    <t>G0251</t>
  </si>
  <si>
    <t>PG091</t>
  </si>
  <si>
    <t>G0252</t>
  </si>
  <si>
    <t>G0462</t>
  </si>
  <si>
    <t>G0463</t>
  </si>
  <si>
    <t>G0464</t>
  </si>
  <si>
    <t>G0327</t>
  </si>
  <si>
    <t>G0328</t>
  </si>
  <si>
    <t>G0603</t>
  </si>
  <si>
    <t>PG235</t>
  </si>
  <si>
    <t>PG236</t>
  </si>
  <si>
    <t>G0646</t>
  </si>
  <si>
    <t>G0647</t>
  </si>
  <si>
    <t>G0648</t>
  </si>
  <si>
    <t>PG237</t>
  </si>
  <si>
    <t>G0642</t>
  </si>
  <si>
    <t>G0649</t>
  </si>
  <si>
    <t>G0650</t>
  </si>
  <si>
    <t>G0651</t>
  </si>
  <si>
    <t>G0652</t>
  </si>
  <si>
    <t>G0657</t>
  </si>
  <si>
    <t>G0653</t>
  </si>
  <si>
    <t>G0654</t>
  </si>
  <si>
    <t>G0655</t>
  </si>
  <si>
    <t>G0641</t>
  </si>
  <si>
    <t>G0584</t>
  </si>
  <si>
    <t>G0585</t>
  </si>
  <si>
    <t>PG201</t>
  </si>
  <si>
    <t>PG202</t>
  </si>
  <si>
    <t>PG203</t>
  </si>
  <si>
    <t>PG204</t>
  </si>
  <si>
    <t>PG205</t>
  </si>
  <si>
    <t>PG206</t>
  </si>
  <si>
    <t>PG207</t>
  </si>
  <si>
    <t>PG208</t>
  </si>
  <si>
    <t>PG209</t>
  </si>
  <si>
    <t>PG210</t>
  </si>
  <si>
    <t>PG211</t>
  </si>
  <si>
    <t>PG212</t>
  </si>
  <si>
    <t>PG213</t>
  </si>
  <si>
    <t>PG214</t>
  </si>
  <si>
    <t>PG242</t>
  </si>
  <si>
    <t>PG290</t>
  </si>
  <si>
    <t>PG291</t>
  </si>
  <si>
    <t>PG292</t>
  </si>
  <si>
    <t>PG293</t>
  </si>
  <si>
    <t>PG294</t>
  </si>
  <si>
    <t>PG295</t>
  </si>
  <si>
    <t>G0427</t>
  </si>
  <si>
    <t>G0428</t>
  </si>
  <si>
    <t>PG296</t>
  </si>
  <si>
    <t>PG297</t>
  </si>
  <si>
    <t>G0238</t>
  </si>
  <si>
    <t>G0146</t>
  </si>
  <si>
    <t>G0147</t>
  </si>
  <si>
    <t>PG100</t>
  </si>
  <si>
    <t>PG082</t>
  </si>
  <si>
    <t>PG101</t>
  </si>
  <si>
    <t>PG102</t>
  </si>
  <si>
    <t>PG103</t>
  </si>
  <si>
    <t>PG104</t>
  </si>
  <si>
    <t>PG095</t>
  </si>
  <si>
    <t>PG105</t>
  </si>
  <si>
    <t>PG079</t>
  </si>
  <si>
    <t>PG080</t>
  </si>
  <si>
    <t>PG126</t>
  </si>
  <si>
    <t>PG096</t>
  </si>
  <si>
    <t>PG097</t>
  </si>
  <si>
    <t>PG098</t>
  </si>
  <si>
    <t>PG099</t>
  </si>
  <si>
    <t>G0437</t>
  </si>
  <si>
    <t>PG108</t>
  </si>
  <si>
    <t>PG109</t>
  </si>
  <si>
    <t>PG106</t>
  </si>
  <si>
    <t>PG107</t>
  </si>
  <si>
    <t>PG081</t>
  </si>
  <si>
    <t>PG083</t>
  </si>
  <si>
    <t>G0380</t>
  </si>
  <si>
    <t>G0381</t>
  </si>
  <si>
    <t>G0382</t>
  </si>
  <si>
    <t>PG012</t>
  </si>
  <si>
    <t>G0219</t>
  </si>
  <si>
    <t>PG016</t>
  </si>
  <si>
    <t>PG017</t>
  </si>
  <si>
    <t>PG019</t>
  </si>
  <si>
    <t>PG141</t>
  </si>
  <si>
    <t>PG189</t>
  </si>
  <si>
    <t>PG018</t>
  </si>
  <si>
    <t>G0485</t>
  </si>
  <si>
    <t>PG142</t>
  </si>
  <si>
    <t>PG190</t>
  </si>
  <si>
    <t>PG089</t>
  </si>
  <si>
    <t>G0178</t>
  </si>
  <si>
    <t>G0180</t>
  </si>
  <si>
    <t>G0181</t>
  </si>
  <si>
    <t>G0182</t>
  </si>
  <si>
    <t>G0183</t>
  </si>
  <si>
    <t>G0589</t>
  </si>
  <si>
    <t>G0188</t>
  </si>
  <si>
    <t>G0377</t>
  </si>
  <si>
    <t>G0632</t>
  </si>
  <si>
    <t>G0633</t>
  </si>
  <si>
    <t>G0634</t>
  </si>
  <si>
    <t>G0189</t>
  </si>
  <si>
    <t>G0376</t>
  </si>
  <si>
    <t>G0659</t>
  </si>
  <si>
    <t>G0660</t>
  </si>
  <si>
    <t>G0661</t>
  </si>
  <si>
    <t>G0662</t>
  </si>
  <si>
    <t>G0375</t>
  </si>
  <si>
    <t>G0580</t>
  </si>
  <si>
    <t>G0586</t>
  </si>
  <si>
    <t>G0640</t>
  </si>
  <si>
    <t>G0351</t>
  </si>
  <si>
    <t>G0034</t>
  </si>
  <si>
    <t>G0035</t>
  </si>
  <si>
    <t>G0036</t>
  </si>
  <si>
    <t>G0037</t>
  </si>
  <si>
    <t>G0038</t>
  </si>
  <si>
    <t>G0039</t>
  </si>
  <si>
    <t>G0040</t>
  </si>
  <si>
    <t>G0041</t>
  </si>
  <si>
    <t>G0042</t>
  </si>
  <si>
    <t>G0043</t>
  </si>
  <si>
    <t>G0044</t>
  </si>
  <si>
    <t>G0045</t>
  </si>
  <si>
    <t>G0046</t>
  </si>
  <si>
    <t>G0047</t>
  </si>
  <si>
    <t>G0048</t>
  </si>
  <si>
    <t>G0049</t>
  </si>
  <si>
    <t>G0050</t>
  </si>
  <si>
    <t>G0051</t>
  </si>
  <si>
    <t>G0052</t>
  </si>
  <si>
    <t>G0053</t>
  </si>
  <si>
    <t>G0054</t>
  </si>
  <si>
    <t>G0055</t>
  </si>
  <si>
    <t>G0056</t>
  </si>
  <si>
    <t>G0057</t>
  </si>
  <si>
    <t>G0058</t>
  </si>
  <si>
    <t>G0059</t>
  </si>
  <si>
    <t>G0060</t>
  </si>
  <si>
    <t>G0061</t>
  </si>
  <si>
    <t>G0220</t>
  </si>
  <si>
    <t>G0221</t>
  </si>
  <si>
    <t>G0222</t>
  </si>
  <si>
    <t>PG243</t>
  </si>
  <si>
    <t>PG244</t>
  </si>
  <si>
    <t>PG245</t>
  </si>
  <si>
    <t>PG246</t>
  </si>
  <si>
    <t>PG247</t>
  </si>
  <si>
    <t>PG248</t>
  </si>
  <si>
    <t>PG249</t>
  </si>
  <si>
    <t>PG250</t>
  </si>
  <si>
    <t>PG251</t>
  </si>
  <si>
    <t>PG252</t>
  </si>
  <si>
    <t>PG253</t>
  </si>
  <si>
    <t>PG254</t>
  </si>
  <si>
    <t>PG255</t>
  </si>
  <si>
    <t>PG256</t>
  </si>
  <si>
    <t>PG257</t>
  </si>
  <si>
    <t>PG258</t>
  </si>
  <si>
    <t>PG259</t>
  </si>
  <si>
    <t>PG260</t>
  </si>
  <si>
    <t>PG261</t>
  </si>
  <si>
    <t>PG262</t>
  </si>
  <si>
    <t>PG263</t>
  </si>
  <si>
    <t>PG299</t>
  </si>
  <si>
    <t>PG115</t>
  </si>
  <si>
    <t>G0365</t>
  </si>
  <si>
    <t>G0366</t>
  </si>
  <si>
    <t>G0367</t>
  </si>
  <si>
    <t>G0368</t>
  </si>
  <si>
    <t>G0369</t>
  </si>
  <si>
    <t>G0370</t>
  </si>
  <si>
    <t>G0371</t>
  </si>
  <si>
    <t>G0618</t>
  </si>
  <si>
    <t>G0619</t>
  </si>
  <si>
    <t>G0620</t>
  </si>
  <si>
    <t>G0621</t>
  </si>
  <si>
    <t>G0622</t>
  </si>
  <si>
    <t>G0623</t>
  </si>
  <si>
    <t>G0624</t>
  </si>
  <si>
    <t>PG264</t>
  </si>
  <si>
    <t>PG265</t>
  </si>
  <si>
    <t>PG266</t>
  </si>
  <si>
    <t>PG267</t>
  </si>
  <si>
    <t>PG147</t>
  </si>
  <si>
    <t>PG161</t>
  </si>
  <si>
    <t>PG148</t>
  </si>
  <si>
    <t>PG149</t>
  </si>
  <si>
    <t>PG162</t>
  </si>
  <si>
    <t>PG150</t>
  </si>
  <si>
    <t>PG151</t>
  </si>
  <si>
    <t>PG152</t>
  </si>
  <si>
    <t>PG153</t>
  </si>
  <si>
    <t>PG163</t>
  </si>
  <si>
    <t>PG154</t>
  </si>
  <si>
    <t>PG155</t>
  </si>
  <si>
    <t>PG156</t>
  </si>
  <si>
    <t>PG157</t>
  </si>
  <si>
    <t>G0415</t>
  </si>
  <si>
    <t>G0416</t>
  </si>
  <si>
    <t>G0417</t>
  </si>
  <si>
    <t>G0418</t>
  </si>
  <si>
    <t>G0451</t>
  </si>
  <si>
    <t>G0452</t>
  </si>
  <si>
    <t>G0453</t>
  </si>
  <si>
    <t>G0454</t>
  </si>
  <si>
    <t>G0455</t>
  </si>
  <si>
    <t>PG164</t>
  </si>
  <si>
    <t>PG193</t>
  </si>
  <si>
    <t>PG165</t>
  </si>
  <si>
    <t>PG166</t>
  </si>
  <si>
    <t>PG167</t>
  </si>
  <si>
    <t>PG168</t>
  </si>
  <si>
    <t>PG169</t>
  </si>
  <si>
    <t>PG170</t>
  </si>
  <si>
    <t>PG298</t>
  </si>
  <si>
    <t>PG112</t>
  </si>
  <si>
    <t>PG113</t>
  </si>
  <si>
    <t>PG114</t>
  </si>
  <si>
    <t>PG216</t>
  </si>
  <si>
    <t>G0703</t>
  </si>
  <si>
    <t>G0704</t>
  </si>
  <si>
    <t>G0705</t>
  </si>
  <si>
    <t>PG116</t>
  </si>
  <si>
    <t>PG117</t>
  </si>
  <si>
    <t>PG118</t>
  </si>
  <si>
    <t>PG119</t>
  </si>
  <si>
    <t>G0516</t>
  </si>
  <si>
    <t>PG120</t>
  </si>
  <si>
    <t>G0515</t>
  </si>
  <si>
    <t>PG121</t>
  </si>
  <si>
    <t>G0514</t>
  </si>
  <si>
    <t>G0421</t>
  </si>
  <si>
    <t>G0524</t>
  </si>
  <si>
    <t>G0525</t>
  </si>
  <si>
    <t>G0526</t>
  </si>
  <si>
    <t>G0527</t>
  </si>
  <si>
    <t>G0528</t>
  </si>
  <si>
    <t>G0529</t>
  </si>
  <si>
    <t>G0517</t>
  </si>
  <si>
    <t>G0518</t>
  </si>
  <si>
    <t>G0519</t>
  </si>
  <si>
    <t>G0520</t>
  </si>
  <si>
    <t>G0521</t>
  </si>
  <si>
    <t>G0522</t>
  </si>
  <si>
    <t>G0523</t>
  </si>
  <si>
    <t>G0530</t>
  </si>
  <si>
    <t>G0531</t>
  </si>
  <si>
    <t>G0532</t>
  </si>
  <si>
    <t>G0533</t>
  </si>
  <si>
    <t>G0534</t>
  </si>
  <si>
    <t>G0535</t>
  </si>
  <si>
    <t>G0028</t>
  </si>
  <si>
    <t>G0029</t>
  </si>
  <si>
    <t>G0030</t>
  </si>
  <si>
    <t>G0031</t>
  </si>
  <si>
    <t>G0032</t>
  </si>
  <si>
    <t>G0033</t>
  </si>
  <si>
    <t>G0383</t>
  </si>
  <si>
    <t>G0384</t>
  </si>
  <si>
    <t>G0385</t>
  </si>
  <si>
    <t>G0386</t>
  </si>
  <si>
    <t>PG037</t>
  </si>
  <si>
    <t>PG021</t>
  </si>
  <si>
    <t>G0609</t>
  </si>
  <si>
    <t>PG023</t>
  </si>
  <si>
    <t>G0539</t>
  </si>
  <si>
    <t>PG039</t>
  </si>
  <si>
    <t>PG024</t>
  </si>
  <si>
    <t>PG040</t>
  </si>
  <si>
    <t>PG022</t>
  </si>
  <si>
    <t>PG042</t>
  </si>
  <si>
    <t>PG041</t>
  </si>
  <si>
    <t>PG171</t>
  </si>
  <si>
    <t>PG172</t>
  </si>
  <si>
    <t>PG268</t>
  </si>
  <si>
    <t>PG269</t>
  </si>
  <si>
    <t>PG270</t>
  </si>
  <si>
    <t>PG271</t>
  </si>
  <si>
    <t>PG320</t>
  </si>
  <si>
    <t>PG272</t>
  </si>
  <si>
    <t>PG273</t>
  </si>
  <si>
    <t>PG274</t>
  </si>
  <si>
    <t>PG275</t>
  </si>
  <si>
    <t>G0540</t>
  </si>
  <si>
    <t>G0486</t>
  </si>
  <si>
    <t>G0487</t>
  </si>
  <si>
    <t>G0541</t>
  </si>
  <si>
    <t>G0488</t>
  </si>
  <si>
    <t>G0542</t>
  </si>
  <si>
    <t>G0543</t>
  </si>
  <si>
    <t>G0544</t>
  </si>
  <si>
    <t>G0545</t>
  </si>
  <si>
    <t>G0546</t>
  </si>
  <si>
    <t>G0547</t>
  </si>
  <si>
    <t>G0548</t>
  </si>
  <si>
    <t>G0549</t>
  </si>
  <si>
    <t>G0550</t>
  </si>
  <si>
    <t>G0551</t>
  </si>
  <si>
    <t>G0552</t>
  </si>
  <si>
    <t>G0553</t>
  </si>
  <si>
    <t>G0554</t>
  </si>
  <si>
    <t>G0555</t>
  </si>
  <si>
    <t>G0556</t>
  </si>
  <si>
    <t>G0557</t>
  </si>
  <si>
    <t>G0558</t>
  </si>
  <si>
    <t>G0559</t>
  </si>
  <si>
    <t>G0560</t>
  </si>
  <si>
    <t>G0561</t>
  </si>
  <si>
    <t>G0562</t>
  </si>
  <si>
    <t>G0563</t>
  </si>
  <si>
    <t>G0564</t>
  </si>
  <si>
    <t>G0565</t>
  </si>
  <si>
    <t>G0566</t>
  </si>
  <si>
    <t>G0567</t>
  </si>
  <si>
    <t>G0568</t>
  </si>
  <si>
    <t>G0569</t>
  </si>
  <si>
    <t>G0570</t>
  </si>
  <si>
    <t>G0323</t>
  </si>
  <si>
    <t>G0324</t>
  </si>
  <si>
    <t>G0325</t>
  </si>
  <si>
    <t>G0326</t>
  </si>
  <si>
    <t>G0432</t>
  </si>
  <si>
    <t>G0433</t>
  </si>
  <si>
    <t>G0434</t>
  </si>
  <si>
    <t>G0435</t>
  </si>
  <si>
    <t>G0436</t>
  </si>
  <si>
    <t>G0450</t>
  </si>
  <si>
    <t>G0606</t>
  </si>
  <si>
    <t>G0213</t>
  </si>
  <si>
    <t>G0465</t>
  </si>
  <si>
    <t>G0149</t>
  </si>
  <si>
    <t>G0150</t>
  </si>
  <si>
    <t>G0151</t>
  </si>
  <si>
    <t>PG191</t>
  </si>
  <si>
    <t>G0471</t>
  </si>
  <si>
    <t>G0472</t>
  </si>
  <si>
    <t>G0196</t>
  </si>
  <si>
    <t>G0198</t>
  </si>
  <si>
    <t>G0199</t>
  </si>
  <si>
    <t>G0200</t>
  </si>
  <si>
    <t>G0201</t>
  </si>
  <si>
    <t>G0466</t>
  </si>
  <si>
    <t>G0467</t>
  </si>
  <si>
    <t>G0468</t>
  </si>
  <si>
    <t>G0625</t>
  </si>
  <si>
    <t>G0626</t>
  </si>
  <si>
    <t>G0639</t>
  </si>
  <si>
    <t>G0638</t>
  </si>
  <si>
    <t>G0627</t>
  </si>
  <si>
    <t>G0628</t>
  </si>
  <si>
    <t>G0629</t>
  </si>
  <si>
    <t>G0630</t>
  </si>
  <si>
    <t>G0674</t>
  </si>
  <si>
    <t>G0675</t>
  </si>
  <si>
    <t>G0676</t>
  </si>
  <si>
    <t>G0677</t>
  </si>
  <si>
    <t>G0678</t>
  </si>
  <si>
    <t>G0679</t>
  </si>
  <si>
    <t>G0680</t>
  </si>
  <si>
    <t>G0681</t>
  </si>
  <si>
    <t>G0469</t>
  </si>
  <si>
    <t>PG173</t>
  </si>
  <si>
    <t>G0445</t>
  </si>
  <si>
    <t>PG174</t>
  </si>
  <si>
    <t>PG175</t>
  </si>
  <si>
    <t>PG221</t>
  </si>
  <si>
    <t>PG176</t>
  </si>
  <si>
    <t>PG276</t>
  </si>
  <si>
    <t>PG277</t>
  </si>
  <si>
    <t>G0446</t>
  </si>
  <si>
    <t>G0590</t>
  </si>
  <si>
    <t>G0591</t>
  </si>
  <si>
    <t>G0444</t>
  </si>
  <si>
    <t>G0447</t>
  </si>
  <si>
    <t>G0690</t>
  </si>
  <si>
    <t>G0691</t>
  </si>
  <si>
    <t>G0592</t>
  </si>
  <si>
    <t>G0593</t>
  </si>
  <si>
    <t>G0594</t>
  </si>
  <si>
    <t>G0192</t>
  </si>
  <si>
    <t>G0194</t>
  </si>
  <si>
    <t>G0359</t>
  </si>
  <si>
    <t>G0360</t>
  </si>
  <si>
    <t>G0692</t>
  </si>
  <si>
    <t>G0693</t>
  </si>
  <si>
    <t>G0361</t>
  </si>
  <si>
    <t>G0595</t>
  </si>
  <si>
    <t>G0596</t>
  </si>
  <si>
    <t>G0499</t>
  </si>
  <si>
    <t>G0663</t>
  </si>
  <si>
    <t>G0509</t>
  </si>
  <si>
    <t>G0664</t>
  </si>
  <si>
    <t>G0665</t>
  </si>
  <si>
    <t>G0597</t>
  </si>
  <si>
    <t>G0666</t>
  </si>
  <si>
    <t>G0667</t>
  </si>
  <si>
    <t>G0668</t>
  </si>
  <si>
    <t>G0669</t>
  </si>
  <si>
    <t>G0670</t>
  </si>
  <si>
    <t>G0671</t>
  </si>
  <si>
    <t>G0489</t>
  </si>
  <si>
    <t>G0490</t>
  </si>
  <si>
    <t>G0607</t>
  </si>
  <si>
    <t>G0608</t>
  </si>
  <si>
    <t>G0491</t>
  </si>
  <si>
    <t>G0492</t>
  </si>
  <si>
    <t>G0493</t>
  </si>
  <si>
    <t>G0494</t>
  </si>
  <si>
    <t>G0495</t>
  </si>
  <si>
    <t>G0496</t>
  </si>
  <si>
    <t>G0497</t>
  </si>
  <si>
    <t>G0498</t>
  </si>
  <si>
    <t>G0672</t>
  </si>
  <si>
    <t>G0673</t>
  </si>
  <si>
    <t>G0500</t>
  </si>
  <si>
    <t>G0501</t>
  </si>
  <si>
    <t>G0502</t>
  </si>
  <si>
    <t>G0503</t>
  </si>
  <si>
    <t>G0504</t>
  </si>
  <si>
    <t>G0505</t>
  </si>
  <si>
    <t>G0506</t>
  </si>
  <si>
    <t>G0507</t>
  </si>
  <si>
    <t>G0508</t>
  </si>
  <si>
    <t>G0510</t>
  </si>
  <si>
    <t>G0511</t>
  </si>
  <si>
    <t>G0512</t>
  </si>
  <si>
    <t>G0598</t>
  </si>
  <si>
    <t>G0599</t>
  </si>
  <si>
    <t>G0601</t>
  </si>
  <si>
    <t>G0602</t>
  </si>
  <si>
    <t>G0688</t>
  </si>
  <si>
    <t>G0689</t>
  </si>
  <si>
    <t>PG301</t>
  </si>
  <si>
    <t>PG302</t>
  </si>
  <si>
    <t>PG303</t>
  </si>
  <si>
    <t>PG304</t>
  </si>
  <si>
    <t>PG305</t>
  </si>
  <si>
    <t>PG306</t>
  </si>
  <si>
    <t>PG307</t>
  </si>
  <si>
    <t>PG308</t>
  </si>
  <si>
    <t>PG309</t>
  </si>
  <si>
    <t>PG317</t>
  </si>
  <si>
    <t>PG310</t>
  </si>
  <si>
    <t>PG311</t>
  </si>
  <si>
    <t>PG312</t>
  </si>
  <si>
    <t>PG313</t>
  </si>
  <si>
    <t>PG314</t>
  </si>
  <si>
    <t>PG046</t>
  </si>
  <si>
    <t>PG047</t>
  </si>
  <si>
    <t>PG048</t>
  </si>
  <si>
    <t>G0576</t>
  </si>
  <si>
    <t>G0513</t>
  </si>
  <si>
    <t>G0686</t>
  </si>
  <si>
    <t>PG049</t>
  </si>
  <si>
    <t>G0004</t>
  </si>
  <si>
    <t>G0105</t>
  </si>
  <si>
    <t>PG050</t>
  </si>
  <si>
    <t>PG051</t>
  </si>
  <si>
    <t>PG052</t>
  </si>
  <si>
    <t>PG078</t>
  </si>
  <si>
    <t>PG194</t>
  </si>
  <si>
    <t>PG195</t>
  </si>
  <si>
    <t>G0577</t>
  </si>
  <si>
    <t>G0578</t>
  </si>
  <si>
    <t>PG044</t>
  </si>
  <si>
    <t>PG084</t>
  </si>
  <si>
    <t>PG085</t>
  </si>
  <si>
    <t>PG086</t>
  </si>
  <si>
    <t>PG087</t>
  </si>
  <si>
    <t>PG094</t>
  </si>
  <si>
    <t>G0260</t>
  </si>
  <si>
    <t>PG135</t>
  </si>
  <si>
    <t>PG136</t>
  </si>
  <si>
    <t>PG177</t>
  </si>
  <si>
    <t>PG178</t>
  </si>
  <si>
    <t>PG137</t>
  </si>
  <si>
    <t>PG138</t>
  </si>
  <si>
    <t>PG179</t>
  </si>
  <si>
    <t>PG180</t>
  </si>
  <si>
    <t>G0106</t>
  </si>
  <si>
    <t>G0108</t>
  </si>
  <si>
    <t>PG215</t>
  </si>
  <si>
    <t>PG239</t>
  </si>
  <si>
    <t>PG278</t>
  </si>
  <si>
    <t>PG279</t>
  </si>
  <si>
    <t>G0020</t>
  </si>
  <si>
    <t>G0021</t>
  </si>
  <si>
    <t>G0022</t>
  </si>
  <si>
    <t>G0009</t>
  </si>
  <si>
    <t>G0010</t>
  </si>
  <si>
    <t>G0008</t>
  </si>
  <si>
    <t>G0023</t>
  </si>
  <si>
    <t>G0005</t>
  </si>
  <si>
    <t>G0006</t>
  </si>
  <si>
    <t>G0007</t>
  </si>
  <si>
    <t>G0024</t>
  </si>
  <si>
    <t>G0025</t>
  </si>
  <si>
    <t>G0026</t>
  </si>
  <si>
    <t>G0027</t>
  </si>
  <si>
    <t>G0429</t>
  </si>
  <si>
    <t>G0483</t>
  </si>
  <si>
    <t>G0484</t>
  </si>
  <si>
    <t>SG230</t>
  </si>
  <si>
    <t>SG592</t>
  </si>
  <si>
    <t>SG298</t>
  </si>
  <si>
    <t>SG457</t>
  </si>
  <si>
    <t>SG1004</t>
  </si>
  <si>
    <t>SG1209</t>
  </si>
  <si>
    <t>SG394</t>
  </si>
  <si>
    <t>SG435</t>
  </si>
  <si>
    <t>SG1005</t>
  </si>
  <si>
    <t>SG299</t>
  </si>
  <si>
    <t>SG570</t>
  </si>
  <si>
    <t>SG436</t>
  </si>
  <si>
    <t>SG437</t>
  </si>
  <si>
    <t>SG1249</t>
  </si>
  <si>
    <t>SG300</t>
  </si>
  <si>
    <t>SG301</t>
  </si>
  <si>
    <t>SG302</t>
  </si>
  <si>
    <t>SG303</t>
  </si>
  <si>
    <t>SG304</t>
  </si>
  <si>
    <t>SG305</t>
  </si>
  <si>
    <t>SG306</t>
  </si>
  <si>
    <t>SG307</t>
  </si>
  <si>
    <t>SG026</t>
  </si>
  <si>
    <t>SG1248</t>
  </si>
  <si>
    <t>SG196</t>
  </si>
  <si>
    <t>SG197</t>
  </si>
  <si>
    <t>SG317</t>
  </si>
  <si>
    <t>SG198</t>
  </si>
  <si>
    <t>SG199</t>
  </si>
  <si>
    <t>SG610</t>
  </si>
  <si>
    <t>SG1196</t>
  </si>
  <si>
    <t>SG280</t>
  </si>
  <si>
    <t>SG228</t>
  </si>
  <si>
    <t>SG319</t>
  </si>
  <si>
    <t>SG611</t>
  </si>
  <si>
    <t>SG320</t>
  </si>
  <si>
    <t>SG231</t>
  </si>
  <si>
    <t>SG321</t>
  </si>
  <si>
    <t>SG612</t>
  </si>
  <si>
    <t>SG613</t>
  </si>
  <si>
    <t>SG322</t>
  </si>
  <si>
    <t>SG323</t>
  </si>
  <si>
    <t>SG324</t>
  </si>
  <si>
    <t>SG325</t>
  </si>
  <si>
    <t>SG1238</t>
  </si>
  <si>
    <t>SG1239</t>
  </si>
  <si>
    <t>SG1240</t>
  </si>
  <si>
    <t>SG375</t>
  </si>
  <si>
    <t>SG326</t>
  </si>
  <si>
    <t>SG327</t>
  </si>
  <si>
    <t>SG328</t>
  </si>
  <si>
    <t>SG330</t>
  </si>
  <si>
    <t>SG331</t>
  </si>
  <si>
    <t>SG332</t>
  </si>
  <si>
    <t>SG333</t>
  </si>
  <si>
    <t>SG334</t>
  </si>
  <si>
    <t>SG335</t>
  </si>
  <si>
    <t>SG337</t>
  </si>
  <si>
    <t>SG338</t>
  </si>
  <si>
    <t>SG079</t>
  </si>
  <si>
    <t>SG786</t>
  </si>
  <si>
    <t>SG080</t>
  </si>
  <si>
    <t>SG787</t>
  </si>
  <si>
    <t>SG540</t>
  </si>
  <si>
    <t>SG541</t>
  </si>
  <si>
    <t>SG542</t>
  </si>
  <si>
    <t>SG593</t>
  </si>
  <si>
    <t>SG594</t>
  </si>
  <si>
    <t>SG1006</t>
  </si>
  <si>
    <t>SG225</t>
  </si>
  <si>
    <t>SG226</t>
  </si>
  <si>
    <t>SG1241</t>
  </si>
  <si>
    <t>SG1242</t>
  </si>
  <si>
    <t>SG1243</t>
  </si>
  <si>
    <t>SG227</t>
  </si>
  <si>
    <t>SG1223</t>
  </si>
  <si>
    <t>SG1244</t>
  </si>
  <si>
    <t>SG1245</t>
  </si>
  <si>
    <t>SG1246</t>
  </si>
  <si>
    <t>SG1221</t>
  </si>
  <si>
    <t>SG1219</t>
  </si>
  <si>
    <t>SG1222</t>
  </si>
  <si>
    <t>SG1231</t>
  </si>
  <si>
    <t>SG1232</t>
  </si>
  <si>
    <t>SG1230</t>
  </si>
  <si>
    <t>SG573</t>
  </si>
  <si>
    <t>SG574</t>
  </si>
  <si>
    <t>SG205</t>
  </si>
  <si>
    <t>SG206</t>
  </si>
  <si>
    <t>SG207</t>
  </si>
  <si>
    <t>SG208</t>
  </si>
  <si>
    <t>SG209</t>
  </si>
  <si>
    <t>SG210</t>
  </si>
  <si>
    <t>SG211</t>
  </si>
  <si>
    <t>SG212</t>
  </si>
  <si>
    <t>SG213</t>
  </si>
  <si>
    <t>SG214</t>
  </si>
  <si>
    <t>SG215</t>
  </si>
  <si>
    <t>SG216</t>
  </si>
  <si>
    <t>SG217</t>
  </si>
  <si>
    <t>SG218</t>
  </si>
  <si>
    <t>SG232</t>
  </si>
  <si>
    <t>SG270</t>
  </si>
  <si>
    <t>SG271</t>
  </si>
  <si>
    <t>SG272</t>
  </si>
  <si>
    <t>SG273</t>
  </si>
  <si>
    <t>SG274</t>
  </si>
  <si>
    <t>SG275</t>
  </si>
  <si>
    <t>SG811</t>
  </si>
  <si>
    <t>SG812</t>
  </si>
  <si>
    <t>SG276</t>
  </si>
  <si>
    <t>SG277</t>
  </si>
  <si>
    <t>SG296</t>
  </si>
  <si>
    <t>SG764</t>
  </si>
  <si>
    <t>SG765</t>
  </si>
  <si>
    <t>SG089</t>
  </si>
  <si>
    <t>SG071</t>
  </si>
  <si>
    <t>SG090</t>
  </si>
  <si>
    <t>SG091</t>
  </si>
  <si>
    <t>SG092</t>
  </si>
  <si>
    <t>SG093</t>
  </si>
  <si>
    <t>SG084</t>
  </si>
  <si>
    <t>SG094</t>
  </si>
  <si>
    <t>SG068</t>
  </si>
  <si>
    <t>SG069</t>
  </si>
  <si>
    <t>SG115</t>
  </si>
  <si>
    <t>SG085</t>
  </si>
  <si>
    <t>SG086</t>
  </si>
  <si>
    <t>SG087</t>
  </si>
  <si>
    <t>SG088</t>
  </si>
  <si>
    <t>SG690</t>
  </si>
  <si>
    <t>SG097</t>
  </si>
  <si>
    <t>SG098</t>
  </si>
  <si>
    <t>SG095</t>
  </si>
  <si>
    <t>SG096</t>
  </si>
  <si>
    <t>SG070</t>
  </si>
  <si>
    <t>SG072</t>
  </si>
  <si>
    <t>SG645</t>
  </si>
  <si>
    <t>SG646</t>
  </si>
  <si>
    <t>SG647</t>
  </si>
  <si>
    <t>SG012</t>
  </si>
  <si>
    <t>SG438</t>
  </si>
  <si>
    <t>SG016</t>
  </si>
  <si>
    <t>SG017</t>
  </si>
  <si>
    <t>SG019</t>
  </si>
  <si>
    <t>SG130</t>
  </si>
  <si>
    <t>SG179</t>
  </si>
  <si>
    <t>SG018</t>
  </si>
  <si>
    <t>SG1137</t>
  </si>
  <si>
    <t>SG131</t>
  </si>
  <si>
    <t>SG180</t>
  </si>
  <si>
    <t>SG078</t>
  </si>
  <si>
    <t>SG395</t>
  </si>
  <si>
    <t>SG397</t>
  </si>
  <si>
    <t>SG398</t>
  </si>
  <si>
    <t>SG399</t>
  </si>
  <si>
    <t>SG400</t>
  </si>
  <si>
    <t>SG815</t>
  </si>
  <si>
    <t>SG405</t>
  </si>
  <si>
    <t>SG637</t>
  </si>
  <si>
    <t>SG1174</t>
  </si>
  <si>
    <t>SG1175</t>
  </si>
  <si>
    <t>SG1176</t>
  </si>
  <si>
    <t>SG406</t>
  </si>
  <si>
    <t>SG638</t>
  </si>
  <si>
    <t>SG1224</t>
  </si>
  <si>
    <t>SG1225</t>
  </si>
  <si>
    <t>SG1226</t>
  </si>
  <si>
    <t>SG1227</t>
  </si>
  <si>
    <t>SG639</t>
  </si>
  <si>
    <t>SG544</t>
  </si>
  <si>
    <t>SG577</t>
  </si>
  <si>
    <t>SG1235</t>
  </si>
  <si>
    <t>SG595</t>
  </si>
  <si>
    <t>SG708</t>
  </si>
  <si>
    <t>SG709</t>
  </si>
  <si>
    <t>SG710</t>
  </si>
  <si>
    <t>SG711</t>
  </si>
  <si>
    <t>SG712</t>
  </si>
  <si>
    <t>SG713</t>
  </si>
  <si>
    <t>SG714</t>
  </si>
  <si>
    <t>SG715</t>
  </si>
  <si>
    <t>SG716</t>
  </si>
  <si>
    <t>SG717</t>
  </si>
  <si>
    <t>SG718</t>
  </si>
  <si>
    <t>SG719</t>
  </si>
  <si>
    <t>SG720</t>
  </si>
  <si>
    <t>SG721</t>
  </si>
  <si>
    <t>SG722</t>
  </si>
  <si>
    <t>SG723</t>
  </si>
  <si>
    <t>SG724</t>
  </si>
  <si>
    <t>SG725</t>
  </si>
  <si>
    <t>SG726</t>
  </si>
  <si>
    <t>SG727</t>
  </si>
  <si>
    <t>SG728</t>
  </si>
  <si>
    <t>SG729</t>
  </si>
  <si>
    <t>SG730</t>
  </si>
  <si>
    <t>SG731</t>
  </si>
  <si>
    <t>SG732</t>
  </si>
  <si>
    <t>SG733</t>
  </si>
  <si>
    <t>SG734</t>
  </si>
  <si>
    <t>SG735</t>
  </si>
  <si>
    <t>SG439</t>
  </si>
  <si>
    <t>SG440</t>
  </si>
  <si>
    <t>SG441</t>
  </si>
  <si>
    <t>SG249</t>
  </si>
  <si>
    <t>SG250</t>
  </si>
  <si>
    <t>SG251</t>
  </si>
  <si>
    <t>SG252</t>
  </si>
  <si>
    <t>SG253</t>
  </si>
  <si>
    <t>SG254</t>
  </si>
  <si>
    <t>SG255</t>
  </si>
  <si>
    <t>SG256</t>
  </si>
  <si>
    <t>SG257</t>
  </si>
  <si>
    <t>SG258</t>
  </si>
  <si>
    <t>SG259</t>
  </si>
  <si>
    <t>SG260</t>
  </si>
  <si>
    <t>SG261</t>
  </si>
  <si>
    <t>SG262</t>
  </si>
  <si>
    <t>SG263</t>
  </si>
  <si>
    <t>SG264</t>
  </si>
  <si>
    <t>SG265</t>
  </si>
  <si>
    <t>SG266</t>
  </si>
  <si>
    <t>SG267</t>
  </si>
  <si>
    <t>SG268</t>
  </si>
  <si>
    <t>SG269</t>
  </si>
  <si>
    <t>SG278</t>
  </si>
  <si>
    <t>SG104</t>
  </si>
  <si>
    <t>SG614</t>
  </si>
  <si>
    <t>SG615</t>
  </si>
  <si>
    <t>SG616</t>
  </si>
  <si>
    <t>SG617</t>
  </si>
  <si>
    <t>SG618</t>
  </si>
  <si>
    <t>SG619</t>
  </si>
  <si>
    <t>SG620</t>
  </si>
  <si>
    <t>SG1177</t>
  </si>
  <si>
    <t>SG1178</t>
  </si>
  <si>
    <t>SG1179</t>
  </si>
  <si>
    <t>SG1180</t>
  </si>
  <si>
    <t>SG1181</t>
  </si>
  <si>
    <t>SG1182</t>
  </si>
  <si>
    <t>SG1183</t>
  </si>
  <si>
    <t>SG233</t>
  </si>
  <si>
    <t>SG234</t>
  </si>
  <si>
    <t>SG235</t>
  </si>
  <si>
    <t>SG236</t>
  </si>
  <si>
    <t>SG136</t>
  </si>
  <si>
    <t>SG150</t>
  </si>
  <si>
    <t>SG137</t>
  </si>
  <si>
    <t>SG138</t>
  </si>
  <si>
    <t>SG151</t>
  </si>
  <si>
    <t>SG139</t>
  </si>
  <si>
    <t>SG140</t>
  </si>
  <si>
    <t>SG141</t>
  </si>
  <si>
    <t>SG142</t>
  </si>
  <si>
    <t>SG152</t>
  </si>
  <si>
    <t>SG143</t>
  </si>
  <si>
    <t>SG144</t>
  </si>
  <si>
    <t>SG145</t>
  </si>
  <si>
    <t>SG146</t>
  </si>
  <si>
    <t>SG657</t>
  </si>
  <si>
    <t>SG658</t>
  </si>
  <si>
    <t>SG659</t>
  </si>
  <si>
    <t>SG660</t>
  </si>
  <si>
    <t>SG1007</t>
  </si>
  <si>
    <t>SG1008</t>
  </si>
  <si>
    <t>SG1009</t>
  </si>
  <si>
    <t>SG1010</t>
  </si>
  <si>
    <t>SG1011</t>
  </si>
  <si>
    <t>SG153</t>
  </si>
  <si>
    <t>SG154</t>
  </si>
  <si>
    <t>SG155</t>
  </si>
  <si>
    <t>SG156</t>
  </si>
  <si>
    <t>SG157</t>
  </si>
  <si>
    <t>SG158</t>
  </si>
  <si>
    <t>SG159</t>
  </si>
  <si>
    <t>SG160</t>
  </si>
  <si>
    <t>SG279</t>
  </si>
  <si>
    <t>SG101</t>
  </si>
  <si>
    <t>SG102</t>
  </si>
  <si>
    <t>SG103</t>
  </si>
  <si>
    <t>SG219</t>
  </si>
  <si>
    <t>SG1258</t>
  </si>
  <si>
    <t>SG1259</t>
  </si>
  <si>
    <t>SG1260</t>
  </si>
  <si>
    <t>SG105</t>
  </si>
  <si>
    <t>SG106</t>
  </si>
  <si>
    <t>SG107</t>
  </si>
  <si>
    <t>SG108</t>
  </si>
  <si>
    <t>SG1142</t>
  </si>
  <si>
    <t>SG109</t>
  </si>
  <si>
    <t>SG1141</t>
  </si>
  <si>
    <t>SG110</t>
  </si>
  <si>
    <t>SG1140</t>
  </si>
  <si>
    <t>SG661</t>
  </si>
  <si>
    <t>SG1150</t>
  </si>
  <si>
    <t>SG1151</t>
  </si>
  <si>
    <t>SG1152</t>
  </si>
  <si>
    <t>SG1153</t>
  </si>
  <si>
    <t>SG1154</t>
  </si>
  <si>
    <t>SG1155</t>
  </si>
  <si>
    <t>SG1143</t>
  </si>
  <si>
    <t>SG1144</t>
  </si>
  <si>
    <t>SG1145</t>
  </si>
  <si>
    <t>SG1146</t>
  </si>
  <si>
    <t>SG1147</t>
  </si>
  <si>
    <t>SG1148</t>
  </si>
  <si>
    <t>SG1149</t>
  </si>
  <si>
    <t>SG1156</t>
  </si>
  <si>
    <t>SG1157</t>
  </si>
  <si>
    <t>SG1158</t>
  </si>
  <si>
    <t>SG1159</t>
  </si>
  <si>
    <t>SG1160</t>
  </si>
  <si>
    <t>SG1161</t>
  </si>
  <si>
    <t>SG736</t>
  </si>
  <si>
    <t>SG737</t>
  </si>
  <si>
    <t>SG738</t>
  </si>
  <si>
    <t>SG739</t>
  </si>
  <si>
    <t>SG740</t>
  </si>
  <si>
    <t>SG741</t>
  </si>
  <si>
    <t>SG648</t>
  </si>
  <si>
    <t>SG649</t>
  </si>
  <si>
    <t>SG650</t>
  </si>
  <si>
    <t>SG651</t>
  </si>
  <si>
    <t>SG025</t>
  </si>
  <si>
    <t>SG021</t>
  </si>
  <si>
    <t>SG1165</t>
  </si>
  <si>
    <t>SG023</t>
  </si>
  <si>
    <t>SG458</t>
  </si>
  <si>
    <t>SG027</t>
  </si>
  <si>
    <t>SG024</t>
  </si>
  <si>
    <t>SG028</t>
  </si>
  <si>
    <t>SG022</t>
  </si>
  <si>
    <t>SG030</t>
  </si>
  <si>
    <t>SG029</t>
  </si>
  <si>
    <t>SG161</t>
  </si>
  <si>
    <t>SG162</t>
  </si>
  <si>
    <t>SG246</t>
  </si>
  <si>
    <t>SG237</t>
  </si>
  <si>
    <t>SG238</t>
  </si>
  <si>
    <t>SG239</t>
  </si>
  <si>
    <t>SG662</t>
  </si>
  <si>
    <t>SG240</t>
  </si>
  <si>
    <t>SG241</t>
  </si>
  <si>
    <t>SG242</t>
  </si>
  <si>
    <t>SG243</t>
  </si>
  <si>
    <t>SG460</t>
  </si>
  <si>
    <t>SG1121</t>
  </si>
  <si>
    <t>SG1122</t>
  </si>
  <si>
    <t>SG461</t>
  </si>
  <si>
    <t>SG1123</t>
  </si>
  <si>
    <t>SG462</t>
  </si>
  <si>
    <t>SG463</t>
  </si>
  <si>
    <t>SG464</t>
  </si>
  <si>
    <t>SG465</t>
  </si>
  <si>
    <t>SG466</t>
  </si>
  <si>
    <t>SG467</t>
  </si>
  <si>
    <t>SG468</t>
  </si>
  <si>
    <t>SG469</t>
  </si>
  <si>
    <t>SG470</t>
  </si>
  <si>
    <t>SG471</t>
  </si>
  <si>
    <t>SG472</t>
  </si>
  <si>
    <t>SG474</t>
  </si>
  <si>
    <t>SG475</t>
  </si>
  <si>
    <t>SG476</t>
  </si>
  <si>
    <t>SG477</t>
  </si>
  <si>
    <t>SG478</t>
  </si>
  <si>
    <t>SG479</t>
  </si>
  <si>
    <t>SG480</t>
  </si>
  <si>
    <t>SG481</t>
  </si>
  <si>
    <t>SG482</t>
  </si>
  <si>
    <t>SG483</t>
  </si>
  <si>
    <t>SG484</t>
  </si>
  <si>
    <t>SG485</t>
  </si>
  <si>
    <t>SG487</t>
  </si>
  <si>
    <t>SG488</t>
  </si>
  <si>
    <t>SG489</t>
  </si>
  <si>
    <t>SG490</t>
  </si>
  <si>
    <t>SG491</t>
  </si>
  <si>
    <t>SG492</t>
  </si>
  <si>
    <t>SG509</t>
  </si>
  <si>
    <t>SG510</t>
  </si>
  <si>
    <t>SG511</t>
  </si>
  <si>
    <t>SG512</t>
  </si>
  <si>
    <t>SG663</t>
  </si>
  <si>
    <t>SG664</t>
  </si>
  <si>
    <t>SG665</t>
  </si>
  <si>
    <t>SG816</t>
  </si>
  <si>
    <t>SG817</t>
  </si>
  <si>
    <t>SG1012</t>
  </si>
  <si>
    <t>SG1083</t>
  </si>
  <si>
    <t>SG415</t>
  </si>
  <si>
    <t>SG1071</t>
  </si>
  <si>
    <t>SG767</t>
  </si>
  <si>
    <t>SG768</t>
  </si>
  <si>
    <t>SG769</t>
  </si>
  <si>
    <t>SG181</t>
  </si>
  <si>
    <t>SG387</t>
  </si>
  <si>
    <t>SG388</t>
  </si>
  <si>
    <t>SG416</t>
  </si>
  <si>
    <t>SG418</t>
  </si>
  <si>
    <t>SG419</t>
  </si>
  <si>
    <t>SG420</t>
  </si>
  <si>
    <t>SG421</t>
  </si>
  <si>
    <t>SG1079</t>
  </si>
  <si>
    <t>SG1080</t>
  </si>
  <si>
    <t>SG1081</t>
  </si>
  <si>
    <t>SG1184</t>
  </si>
  <si>
    <t>SG1185</t>
  </si>
  <si>
    <t>SG1237</t>
  </si>
  <si>
    <t>SG1236</t>
  </si>
  <si>
    <t>SG1186</t>
  </si>
  <si>
    <t>SG1187</t>
  </si>
  <si>
    <t>SG1188</t>
  </si>
  <si>
    <t>SG1189</t>
  </si>
  <si>
    <t>SG1210</t>
  </si>
  <si>
    <t>SG1211</t>
  </si>
  <si>
    <t>SG1212</t>
  </si>
  <si>
    <t>SG1213</t>
  </si>
  <si>
    <t>SG1214</t>
  </si>
  <si>
    <t>SG1215</t>
  </si>
  <si>
    <t>SG1216</t>
  </si>
  <si>
    <t>SG1217</t>
  </si>
  <si>
    <t>SG1082</t>
  </si>
  <si>
    <t>SG163</t>
  </si>
  <si>
    <t>SG919</t>
  </si>
  <si>
    <t>SG164</t>
  </si>
  <si>
    <t>SG165</t>
  </si>
  <si>
    <t>SG190</t>
  </si>
  <si>
    <t>SG166</t>
  </si>
  <si>
    <t>SG247</t>
  </si>
  <si>
    <t>SG248</t>
  </si>
  <si>
    <t>SG921</t>
  </si>
  <si>
    <t>SG922</t>
  </si>
  <si>
    <t>SG924</t>
  </si>
  <si>
    <t>SG925</t>
  </si>
  <si>
    <t>SG926</t>
  </si>
  <si>
    <t>SG1252</t>
  </si>
  <si>
    <t>SG1253</t>
  </si>
  <si>
    <t>SG927</t>
  </si>
  <si>
    <t>SG928</t>
  </si>
  <si>
    <t>SG929</t>
  </si>
  <si>
    <t>SG408</t>
  </si>
  <si>
    <t>SG410</t>
  </si>
  <si>
    <t>SG597</t>
  </si>
  <si>
    <t>SG598</t>
  </si>
  <si>
    <t>SG1254</t>
  </si>
  <si>
    <t>SG1255</t>
  </si>
  <si>
    <t>SG599</t>
  </si>
  <si>
    <t>SG931</t>
  </si>
  <si>
    <t>SG932</t>
  </si>
  <si>
    <t>SG1107</t>
  </si>
  <si>
    <t>SG1197</t>
  </si>
  <si>
    <t>SG1117</t>
  </si>
  <si>
    <t>SG1198</t>
  </si>
  <si>
    <t>SG1199</t>
  </si>
  <si>
    <t>SG933</t>
  </si>
  <si>
    <t>SG1200</t>
  </si>
  <si>
    <t>SG1201</t>
  </si>
  <si>
    <t>SG1202</t>
  </si>
  <si>
    <t>SG1203</t>
  </si>
  <si>
    <t>SG1204</t>
  </si>
  <si>
    <t>SG1205</t>
  </si>
  <si>
    <t>SG1097</t>
  </si>
  <si>
    <t>SG1098</t>
  </si>
  <si>
    <t>SG1135</t>
  </si>
  <si>
    <t>SG1136</t>
  </si>
  <si>
    <t>SG1099</t>
  </si>
  <si>
    <t>SG1100</t>
  </si>
  <si>
    <t>SG1101</t>
  </si>
  <si>
    <t>SG1102</t>
  </si>
  <si>
    <t>SG1103</t>
  </si>
  <si>
    <t>SG1104</t>
  </si>
  <si>
    <t>SG1105</t>
  </si>
  <si>
    <t>SG1106</t>
  </si>
  <si>
    <t>SG1206</t>
  </si>
  <si>
    <t>SG1207</t>
  </si>
  <si>
    <t>SG1108</t>
  </si>
  <si>
    <t>SG1109</t>
  </si>
  <si>
    <t>SG1110</t>
  </si>
  <si>
    <t>SG1111</t>
  </si>
  <si>
    <t>SG1112</t>
  </si>
  <si>
    <t>SG1113</t>
  </si>
  <si>
    <t>SG1114</t>
  </si>
  <si>
    <t>SG1115</t>
  </si>
  <si>
    <t>SG1116</t>
  </si>
  <si>
    <t>SG1118</t>
  </si>
  <si>
    <t>SG1119</t>
  </si>
  <si>
    <t>SG1120</t>
  </si>
  <si>
    <t>SG934</t>
  </si>
  <si>
    <t>Property Funding YTD</t>
  </si>
  <si>
    <t>SG936</t>
  </si>
  <si>
    <t>EBITDAR</t>
  </si>
  <si>
    <t>SG965</t>
  </si>
  <si>
    <t>EBITDAR Cash Flow Coverage Per Unit</t>
  </si>
  <si>
    <t>SG967</t>
  </si>
  <si>
    <t>EBITDARM Cash Flow Coverage</t>
  </si>
  <si>
    <t>SG1250</t>
  </si>
  <si>
    <t>Same Store Revenue Growth</t>
  </si>
  <si>
    <t>SG1251</t>
  </si>
  <si>
    <t>Same Store Expense Growth</t>
  </si>
  <si>
    <t>SG281</t>
  </si>
  <si>
    <t>Marketing Retail Sites</t>
  </si>
  <si>
    <t>SG282</t>
  </si>
  <si>
    <t>Marketing Convenience stores</t>
  </si>
  <si>
    <t>SG283</t>
  </si>
  <si>
    <t>Total Marketing Volume (mbpd)</t>
  </si>
  <si>
    <t>SG284</t>
  </si>
  <si>
    <t>Reference Benchmark Margin ($/bbl)</t>
  </si>
  <si>
    <t>SG285</t>
  </si>
  <si>
    <t>Gross Margin ($/bbl)</t>
  </si>
  <si>
    <t>SG286</t>
  </si>
  <si>
    <t>Net Margin  ($/bbl)</t>
  </si>
  <si>
    <t>SG287</t>
  </si>
  <si>
    <t>Operating Costs ($/bbl)</t>
  </si>
  <si>
    <t>SG288</t>
  </si>
  <si>
    <t>DD&amp;A ($/bbl)</t>
  </si>
  <si>
    <t>SG289</t>
  </si>
  <si>
    <t>Merchandise Sales ($/MM)</t>
  </si>
  <si>
    <t>SG290</t>
  </si>
  <si>
    <t>Merchandise Margin (%)</t>
  </si>
  <si>
    <t>SG291</t>
  </si>
  <si>
    <t>Total Refining Inputs (mbpd)</t>
  </si>
  <si>
    <t>SG292</t>
  </si>
  <si>
    <t>Total Refining Outputs (mbpd)</t>
  </si>
  <si>
    <t>SG293</t>
  </si>
  <si>
    <t>Total Refining Capacity (mbpd)</t>
  </si>
  <si>
    <t>SG294</t>
  </si>
  <si>
    <t>Total Refining Utilization (%)</t>
  </si>
  <si>
    <t>SG295</t>
  </si>
  <si>
    <t>Total Crude Oil Throughput (mbpd)</t>
  </si>
  <si>
    <t>SG034</t>
  </si>
  <si>
    <t xml:space="preserve">YTD Revenue </t>
  </si>
  <si>
    <t>SG035</t>
  </si>
  <si>
    <t xml:space="preserve">Revenue Previous Year </t>
  </si>
  <si>
    <t>SG036</t>
  </si>
  <si>
    <t xml:space="preserve">YTD Revenue Previous Year </t>
  </si>
  <si>
    <t>SG517</t>
  </si>
  <si>
    <t>Gross Revenue</t>
  </si>
  <si>
    <t>SG1164</t>
  </si>
  <si>
    <t>Alcohol Sales Percentage</t>
  </si>
  <si>
    <t>SG1256</t>
  </si>
  <si>
    <t>Restaurant Margin %</t>
  </si>
  <si>
    <t>SG037</t>
  </si>
  <si>
    <t xml:space="preserve">Same Store Sales % </t>
  </si>
  <si>
    <t>SG341</t>
  </si>
  <si>
    <t>Same Store Sales</t>
  </si>
  <si>
    <t>SG342</t>
  </si>
  <si>
    <t>QTD Same Store Sales</t>
  </si>
  <si>
    <t>SG038</t>
  </si>
  <si>
    <t xml:space="preserve">YTD Same Store Sales % </t>
  </si>
  <si>
    <t>SG039</t>
  </si>
  <si>
    <t xml:space="preserve">Same Store Sales % Previous Year </t>
  </si>
  <si>
    <t>SG040</t>
  </si>
  <si>
    <t xml:space="preserve">YTD Same Store Sales % Previous Year </t>
  </si>
  <si>
    <t>SG067</t>
  </si>
  <si>
    <t xml:space="preserve">Number of Locations </t>
  </si>
  <si>
    <t>SG182</t>
  </si>
  <si>
    <t>Number of Locations Opened</t>
  </si>
  <si>
    <t>SG183</t>
  </si>
  <si>
    <t>Number of Locations Closed</t>
  </si>
  <si>
    <t>SG518</t>
  </si>
  <si>
    <t>Number of Locations Refurbished</t>
  </si>
  <si>
    <t>SG519</t>
  </si>
  <si>
    <t>Net Store Additions</t>
  </si>
  <si>
    <t>SG184</t>
  </si>
  <si>
    <t xml:space="preserve">Same Store Number of Locations </t>
  </si>
  <si>
    <t>SG073</t>
  </si>
  <si>
    <t xml:space="preserve">Same Store Sales % with fuel </t>
  </si>
  <si>
    <t>SG074</t>
  </si>
  <si>
    <t xml:space="preserve">YTD Same Store Sales % with fuel </t>
  </si>
  <si>
    <t>SG075</t>
  </si>
  <si>
    <t xml:space="preserve">Same Store Sales % with fuel previous year </t>
  </si>
  <si>
    <t>SG076</t>
  </si>
  <si>
    <t xml:space="preserve">YTD Same Store Sales % with fuel previous year </t>
  </si>
  <si>
    <t>SG083</t>
  </si>
  <si>
    <t>Total Square Feet/Meter</t>
  </si>
  <si>
    <t>SG951</t>
  </si>
  <si>
    <t>Retail Square Feet/Meter</t>
  </si>
  <si>
    <t>SG124</t>
  </si>
  <si>
    <t>Number of Customers</t>
  </si>
  <si>
    <t>SG125</t>
  </si>
  <si>
    <t>Number of Customers Growth (%)</t>
  </si>
  <si>
    <t>SG167</t>
  </si>
  <si>
    <t>Same Store Number of Customers</t>
  </si>
  <si>
    <t>SG168</t>
  </si>
  <si>
    <t>Same Store Number of Customers Growth (%)</t>
  </si>
  <si>
    <t>SG126</t>
  </si>
  <si>
    <t>Average Sales Per Customer</t>
  </si>
  <si>
    <t>SG127</t>
  </si>
  <si>
    <t>Average Sales Per Customer Growth (%)</t>
  </si>
  <si>
    <t>SG169</t>
  </si>
  <si>
    <t>Same Store Average Sales Per Customer</t>
  </si>
  <si>
    <t>SG170</t>
  </si>
  <si>
    <t>Same Store Average Sales Per Customer Growth (%)</t>
  </si>
  <si>
    <t>SG343</t>
  </si>
  <si>
    <t>Same Store Sales Gas Effect</t>
  </si>
  <si>
    <t>SG345</t>
  </si>
  <si>
    <t>Same Store Sales Foreign Exchange Effect</t>
  </si>
  <si>
    <t>SG220</t>
  </si>
  <si>
    <t>Number of Distribution Centers/Terminals</t>
  </si>
  <si>
    <t>SG229</t>
  </si>
  <si>
    <t>Internet Sales Growth</t>
  </si>
  <si>
    <t>SG244</t>
  </si>
  <si>
    <t xml:space="preserve">Number of stores by Ownership </t>
  </si>
  <si>
    <t>SG245</t>
  </si>
  <si>
    <t>Number of stores by Location</t>
  </si>
  <si>
    <t>SG742</t>
  </si>
  <si>
    <t>Impact of Internet on Same-Store Sales</t>
  </si>
  <si>
    <t>SG743</t>
  </si>
  <si>
    <t>Credit Card Delinquency Rate</t>
  </si>
  <si>
    <t>SG744</t>
  </si>
  <si>
    <t>Traffic</t>
  </si>
  <si>
    <t>SG756</t>
  </si>
  <si>
    <t>Traffic - Range [High]</t>
  </si>
  <si>
    <t>SG757</t>
  </si>
  <si>
    <t>Traffic - Range [Low]</t>
  </si>
  <si>
    <t>SG758</t>
  </si>
  <si>
    <t>Traffic - Qualitative Note</t>
  </si>
  <si>
    <t>SG745</t>
  </si>
  <si>
    <t>Ticket</t>
  </si>
  <si>
    <t>SG759</t>
  </si>
  <si>
    <t>Ticket - Range [High]</t>
  </si>
  <si>
    <t>SG760</t>
  </si>
  <si>
    <t>Ticket - Range [Low]</t>
  </si>
  <si>
    <t>SG761</t>
  </si>
  <si>
    <t>Ticket - Qualitative Note</t>
  </si>
  <si>
    <t>SG746</t>
  </si>
  <si>
    <t>Transactions per Store Growth</t>
  </si>
  <si>
    <t>SG747</t>
  </si>
  <si>
    <t>Unit per Transactions Growth</t>
  </si>
  <si>
    <t>SG748</t>
  </si>
  <si>
    <t>Average SQFT</t>
  </si>
  <si>
    <t>SG749</t>
  </si>
  <si>
    <t>Warehouse Club Membership Base</t>
  </si>
  <si>
    <t>SG818</t>
  </si>
  <si>
    <t>Number of Drive-Ins</t>
  </si>
  <si>
    <t>SG1138</t>
  </si>
  <si>
    <t>Same Store Prescriptions Filled Growth</t>
  </si>
  <si>
    <t>SG1139</t>
  </si>
  <si>
    <t>3rd Party Prescription Revenue as % Total Prescription Revenue</t>
  </si>
  <si>
    <t>Field</t>
  </si>
  <si>
    <t>P/G</t>
  </si>
  <si>
    <t>Count:</t>
  </si>
  <si>
    <t>Labels (see last FY on FA)</t>
  </si>
  <si>
    <t>*For labels</t>
  </si>
  <si>
    <t>PG_REVENUE_BY_ORIGIN</t>
  </si>
  <si>
    <t>PG_REVENUE_SUPP_BREAKDOWN</t>
  </si>
  <si>
    <t>PG_REVENUE_DISTRIBUTION_CHANNEL</t>
  </si>
  <si>
    <t>PG_REVENUE_END_USER</t>
  </si>
  <si>
    <t>PG_REVENUE_BY_PAYOR_SOURCE</t>
  </si>
  <si>
    <t>PG_COMBINED_REVENUE</t>
  </si>
  <si>
    <t>PG_INTERSEGMENT_REVENUE</t>
  </si>
  <si>
    <t>PG_REV_INCLUDING_INTERSEG_REV</t>
  </si>
  <si>
    <t>PG_PERCENTAGE_OF_REVENUE</t>
  </si>
  <si>
    <t>PG_NET_SALES_%_INC_AT_CC</t>
  </si>
  <si>
    <t>PG_COST_OF_REVENUE</t>
  </si>
  <si>
    <t>PG_GROSS_PROFIT</t>
  </si>
  <si>
    <t>PG_OTHER_OPERATING_INCOME</t>
  </si>
  <si>
    <t>PG_EBITA</t>
  </si>
  <si>
    <t>PG_EBITDA</t>
  </si>
  <si>
    <t>PG_EBITDA_SUPP_BREAKDOWN</t>
  </si>
  <si>
    <t>PG_EBITDA_MARGIN</t>
  </si>
  <si>
    <t>PG_DEPR_AMORTIZATION</t>
  </si>
  <si>
    <t>PG_DEPRECIATION</t>
  </si>
  <si>
    <t>PG_DEPREC_EXPN_SUPP_BREAKDWN</t>
  </si>
  <si>
    <t>PG_AMORT_OF_INTANGIBLE_ASSETS</t>
  </si>
  <si>
    <t>PG_RD_EXPENSES</t>
  </si>
  <si>
    <t>PG_CAPITALIZED_R&amp;D_EXPENSES</t>
  </si>
  <si>
    <t>PG_SALARIES_WAGES_&amp;_EMP_BENEFITS</t>
  </si>
  <si>
    <t>PG_ADVERTISING_EXPENSES</t>
  </si>
  <si>
    <t>PG_STOCK_BASED_COMPENSATION</t>
  </si>
  <si>
    <t>PG_OTHER_OPEX</t>
  </si>
  <si>
    <t>PG_TOTAL_OPEX</t>
  </si>
  <si>
    <t>PG_OPERATING_INCOME</t>
  </si>
  <si>
    <t>PG_OPERATING_INC_SUPP_BREAKDWN</t>
  </si>
  <si>
    <t>PG_INTEREST_EXPENSE</t>
  </si>
  <si>
    <t>PG_INTEREST_INCOME</t>
  </si>
  <si>
    <t>PG_INVESTMENT_INCOME</t>
  </si>
  <si>
    <t>PG_IMPAIRMENT_CHARGES</t>
  </si>
  <si>
    <t>PG_SHARE_OF_JV_ASSOC_RES</t>
  </si>
  <si>
    <t>PG_PRETAX_INCOME</t>
  </si>
  <si>
    <t>PG_PRETAX_INC_SUPP_BREAKDWN</t>
  </si>
  <si>
    <t>PG_INCOME_TAXES</t>
  </si>
  <si>
    <t>PG_GROSS_REVENUE_TAX_RATE</t>
  </si>
  <si>
    <t>PG_EFFECTIVE_TAX_RATE</t>
  </si>
  <si>
    <t>PG_NET_INCOME</t>
  </si>
  <si>
    <t>PG_ECONOMIC_NET_INCOME</t>
  </si>
  <si>
    <t>PG_DISTRIBUTABLE_EARNINGS</t>
  </si>
  <si>
    <t>PG_REVENUE_PER_UNIT</t>
  </si>
  <si>
    <t>PG_SALES_1_YEAR_GROWTH</t>
  </si>
  <si>
    <t>PG_REVENUE_GROWTH</t>
  </si>
  <si>
    <t>PG_REV_GROWTH_SUPP_BREAKDWN</t>
  </si>
  <si>
    <t>PG_ORGANIC_GROWTH</t>
  </si>
  <si>
    <t>PG_FOREIGN_CURRENCY_GROWTH</t>
  </si>
  <si>
    <t>PG_FC_IMPACT_REVENUE</t>
  </si>
  <si>
    <t>PG_ACQ_DIVEST_&amp;_OTHER_GROWTH</t>
  </si>
  <si>
    <t>PG_DAILY_SALES_GROWTH</t>
  </si>
  <si>
    <t>PG_DAILY_SALES_GROWTH_SUPP</t>
  </si>
  <si>
    <t>PG_DAILY_SALES_AMOUNT</t>
  </si>
  <si>
    <t>PG_COST_OF_REVENUE_GROWTH</t>
  </si>
  <si>
    <t>PG_GROSS_MARGIN</t>
  </si>
  <si>
    <t>PG_OPERATING_RATIO</t>
  </si>
  <si>
    <t>PG_OPERATING_MARGIN</t>
  </si>
  <si>
    <t>PG_OPERATING_INCOME_GROWTH_PCT</t>
  </si>
  <si>
    <t>PG_PROFIT_MARGIN</t>
  </si>
  <si>
    <t>PG_PRETAX_MARGIN</t>
  </si>
  <si>
    <t>PG_RENTAL_INCOME</t>
  </si>
  <si>
    <t>PG_CURRENT_PROFIT</t>
  </si>
  <si>
    <t>PG_SG&amp;A_EXPENSES</t>
  </si>
  <si>
    <t>PG_SG&amp;A_EXPENSES_TO_SALES</t>
  </si>
  <si>
    <t>PG_AMOUNT_PRODUCED</t>
  </si>
  <si>
    <t>PG_RETURN_ON_ASSETS</t>
  </si>
  <si>
    <t>PG_RETURN_ON_EQUITY</t>
  </si>
  <si>
    <t>PG_ASSETS</t>
  </si>
  <si>
    <t>PG_ASSETS_SUPPLEMENTARY_BREAKDWN</t>
  </si>
  <si>
    <t>PG_CASH_CE_AND_MARKETABLE_SECS</t>
  </si>
  <si>
    <t>PG_INVENTORIES</t>
  </si>
  <si>
    <t>PG_LT_ASSETS</t>
  </si>
  <si>
    <t>PG_PPE_GROSS</t>
  </si>
  <si>
    <t>PG_PROPERTY_PLANT_EQUIP</t>
  </si>
  <si>
    <t>PG_GOODWILL</t>
  </si>
  <si>
    <t>PG_INTANGIBLE_ASSETS</t>
  </si>
  <si>
    <t>PG_DEBT</t>
  </si>
  <si>
    <t>PG_LIABILITIES</t>
  </si>
  <si>
    <t>PG_CAPITAL_EMPLOYED</t>
  </si>
  <si>
    <t>PG_GROSS_SOVEREIGN_EXPOSURE</t>
  </si>
  <si>
    <t>PG_SOV_EXPOSURE_DERIVATIVES</t>
  </si>
  <si>
    <t>PG_SOVEREIGN_EXPOSURE</t>
  </si>
  <si>
    <t>PG_GROSS_SOV_FINL_INST_CORP_EXP</t>
  </si>
  <si>
    <t>PG_NET_SOV_FINL_INST_CORP_EXP</t>
  </si>
  <si>
    <t>PG_CAPITAL_EXPENDITURES</t>
  </si>
  <si>
    <t>PG_CAPEX_SUPPLEMENTARY_BREAKDOWN</t>
  </si>
  <si>
    <t>PG_FREE_CASH_FLOW</t>
  </si>
  <si>
    <t>PG_OPERATING_CASH_FLOW</t>
  </si>
  <si>
    <t>Step 1</t>
  </si>
  <si>
    <t>Step 2</t>
  </si>
  <si>
    <t>Step 3</t>
  </si>
  <si>
    <t>+ Regulated Electric Revenue</t>
  </si>
  <si>
    <t>+ Unregulated Electric Revenue</t>
  </si>
  <si>
    <t>+ Other Electric Revenue</t>
  </si>
  <si>
    <t>- Cost of Revenue</t>
  </si>
  <si>
    <t>+ Net Interest Income</t>
  </si>
  <si>
    <t>+ Total Non-Interest Income</t>
  </si>
  <si>
    <t>- Provision for Loan Losses</t>
  </si>
  <si>
    <t>- Total Non-Interest Expense</t>
  </si>
  <si>
    <t>- Non-Operating (Income) Loss</t>
  </si>
  <si>
    <t>- Income Tax Expense (Benefit)</t>
  </si>
  <si>
    <t>- (Income) Loss from Affiliates</t>
  </si>
  <si>
    <t>- Net Extraordinary Losses (Gains)</t>
  </si>
  <si>
    <t>- Abnormal Losses (Gains)</t>
  </si>
  <si>
    <t>- Income Tax Expense (Benefit), GAAP</t>
  </si>
  <si>
    <t>- (Income) Loss from Affiliates, GAAP</t>
  </si>
  <si>
    <t>- Net Extraordinary Losses (Gains), GAAP</t>
  </si>
  <si>
    <t>+ Net Premiums Earned</t>
  </si>
  <si>
    <t>+ Investment Income</t>
  </si>
  <si>
    <t>+ Income from Real Estate</t>
  </si>
  <si>
    <t>+ Other Operating Income</t>
  </si>
  <si>
    <t>- Claims &amp; Losses</t>
  </si>
  <si>
    <t>- Underwriting Expense &amp; Acq Cost</t>
  </si>
  <si>
    <t>- Other Operating Expense</t>
  </si>
  <si>
    <t>- Interest Expense</t>
  </si>
  <si>
    <t>- Other Non-Op (Income) Loss</t>
  </si>
  <si>
    <t>BICS_LEVEL_1_SECTOR_NAME</t>
  </si>
  <si>
    <t>BICS_LEVEL_2_INDUSTRY_GROUP_NAME</t>
  </si>
  <si>
    <t>BICS_LEVEL_3_INDUSTRY_NAME</t>
  </si>
  <si>
    <t>Addl Section</t>
  </si>
  <si>
    <t>Core XFA Section</t>
  </si>
  <si>
    <t>Manual Check</t>
  </si>
  <si>
    <t>Key Field in History Check</t>
  </si>
  <si>
    <t>Steel</t>
  </si>
  <si>
    <t>Credit Cards</t>
  </si>
  <si>
    <t>Copper Summary</t>
  </si>
  <si>
    <t>Silver Summary</t>
  </si>
  <si>
    <t>Gold Summary</t>
  </si>
  <si>
    <t>Mining - Sales</t>
  </si>
  <si>
    <t>Mining - Forecast</t>
  </si>
  <si>
    <t>Mining - Production</t>
  </si>
  <si>
    <t>Mining - Reserves</t>
  </si>
  <si>
    <t>Mining - Resources</t>
  </si>
  <si>
    <t>Takaful Insurance</t>
  </si>
  <si>
    <t>Precious Metals</t>
  </si>
  <si>
    <t>Drilling Activity</t>
  </si>
  <si>
    <t>Geo Results</t>
  </si>
  <si>
    <t>Discounted Cashflows</t>
  </si>
  <si>
    <t>Costs &amp; Ratios</t>
  </si>
  <si>
    <t>Geo Production</t>
  </si>
  <si>
    <t>Production &amp; Prices</t>
  </si>
  <si>
    <t>Gas Reserves (BCF)</t>
  </si>
  <si>
    <t>Oil Reserves (MMBBL)</t>
  </si>
  <si>
    <t>MMBOE Reserves</t>
  </si>
  <si>
    <t>Cement</t>
  </si>
  <si>
    <t>Base Metals</t>
  </si>
  <si>
    <t>Pharmacy Benefits</t>
  </si>
  <si>
    <t>Capital Expenditures</t>
  </si>
  <si>
    <t>Property Analysis</t>
  </si>
  <si>
    <t>FFO Analysis</t>
  </si>
  <si>
    <t>Hotels</t>
  </si>
  <si>
    <t>Home Builders</t>
  </si>
  <si>
    <t>Hospitals</t>
  </si>
  <si>
    <t>Water</t>
  </si>
  <si>
    <t>Managed Care</t>
  </si>
  <si>
    <t>Trucking</t>
  </si>
  <si>
    <t>Shipping</t>
  </si>
  <si>
    <t>Rail</t>
  </si>
  <si>
    <t>IT Services</t>
  </si>
  <si>
    <t>Software</t>
  </si>
  <si>
    <t>Semiconductors</t>
  </si>
  <si>
    <t>Biotech</t>
  </si>
  <si>
    <t>Telecom</t>
  </si>
  <si>
    <t>Cable/Satellite TV</t>
  </si>
  <si>
    <t>Airlines</t>
  </si>
  <si>
    <t>Cruise Lines</t>
  </si>
  <si>
    <t>Automobiles</t>
  </si>
  <si>
    <t>Pipeline Operations</t>
  </si>
  <si>
    <t>Refinery Operations</t>
  </si>
  <si>
    <t>Internet</t>
  </si>
  <si>
    <t>Beverage Mfg</t>
  </si>
  <si>
    <t>Entertainment</t>
  </si>
  <si>
    <t>Soccer/Football Clubs</t>
  </si>
  <si>
    <t>Limited Partnerships</t>
  </si>
  <si>
    <t>Retail</t>
  </si>
  <si>
    <t>Chemicals</t>
  </si>
  <si>
    <t>Engineering &amp; Constr</t>
  </si>
  <si>
    <t>SI804</t>
  </si>
  <si>
    <t>FS397</t>
  </si>
  <si>
    <t>FS394</t>
  </si>
  <si>
    <t>FS403</t>
  </si>
  <si>
    <t>FS415</t>
  </si>
  <si>
    <t>FS309</t>
  </si>
  <si>
    <t>FS322</t>
  </si>
  <si>
    <t>FS886</t>
  </si>
  <si>
    <t>M0145</t>
  </si>
  <si>
    <t>RR742</t>
  </si>
  <si>
    <t>BS365</t>
  </si>
  <si>
    <t>BS225</t>
  </si>
  <si>
    <t>BS295</t>
  </si>
  <si>
    <t>BS430</t>
  </si>
  <si>
    <t>IS436</t>
  </si>
  <si>
    <t>IS272</t>
  </si>
  <si>
    <t>IS280</t>
  </si>
  <si>
    <t>SI095</t>
  </si>
  <si>
    <t>BS468</t>
  </si>
  <si>
    <t>FS939</t>
  </si>
  <si>
    <t>Real Estate</t>
  </si>
  <si>
    <t>FS086</t>
  </si>
  <si>
    <t>FS902</t>
  </si>
  <si>
    <t>FS282</t>
  </si>
  <si>
    <t>FS007</t>
  </si>
  <si>
    <t>FS602</t>
  </si>
  <si>
    <t>FS300</t>
  </si>
  <si>
    <t>FS862</t>
  </si>
  <si>
    <t>FS167</t>
  </si>
  <si>
    <t>FS749</t>
  </si>
  <si>
    <t>FS062</t>
  </si>
  <si>
    <t>FS720</t>
  </si>
  <si>
    <t>FS072</t>
  </si>
  <si>
    <t>FS241</t>
  </si>
  <si>
    <t>FS790</t>
  </si>
  <si>
    <t>Cash Flow Statement</t>
  </si>
  <si>
    <t xml:space="preserve">Adjusted </t>
  </si>
  <si>
    <t>Company Information</t>
  </si>
  <si>
    <t>General</t>
  </si>
  <si>
    <t>Alternative Energy</t>
  </si>
  <si>
    <t>Aerospace</t>
  </si>
  <si>
    <t>Auto</t>
  </si>
  <si>
    <t>Banks &amp; Financials</t>
  </si>
  <si>
    <t>Credit Card</t>
  </si>
  <si>
    <t>Exchanges</t>
  </si>
  <si>
    <t>Gaming</t>
  </si>
  <si>
    <t>Homebuilders</t>
  </si>
  <si>
    <t>Media</t>
  </si>
  <si>
    <t>Medical Devices</t>
  </si>
  <si>
    <t>Mining</t>
  </si>
  <si>
    <t>Oil and Gas</t>
  </si>
  <si>
    <t>Refining &amp; Marketing</t>
  </si>
  <si>
    <t>Transportation</t>
  </si>
  <si>
    <t>Utilities</t>
  </si>
  <si>
    <t>Recon</t>
  </si>
  <si>
    <t>SBC&amp;Amt.</t>
  </si>
  <si>
    <t>Main Segments Section</t>
  </si>
  <si>
    <t>Industry Segment Section</t>
  </si>
  <si>
    <t>Electrical Power Equipment</t>
  </si>
  <si>
    <t>Electrical Equipment</t>
  </si>
  <si>
    <t>Industrials</t>
  </si>
  <si>
    <t>Health Care Facilities</t>
  </si>
  <si>
    <t>Health Care Facilities &amp; Svcs</t>
  </si>
  <si>
    <t>Health Care</t>
  </si>
  <si>
    <t>Automotive</t>
  </si>
  <si>
    <t>Consumer Discretionary</t>
  </si>
  <si>
    <t>Aerospace &amp; Defense</t>
  </si>
  <si>
    <t>Aircraft &amp; Parts</t>
  </si>
  <si>
    <t>Financials</t>
  </si>
  <si>
    <t>Banking</t>
  </si>
  <si>
    <t>Set for Auto population</t>
  </si>
  <si>
    <t>Check if Selected in Custom Section</t>
  </si>
  <si>
    <t>Always Check</t>
  </si>
  <si>
    <t>Grid Automation Indicator</t>
  </si>
  <si>
    <t>Hard-coded</t>
  </si>
  <si>
    <t>Indicator logic</t>
  </si>
  <si>
    <t>Checker</t>
  </si>
  <si>
    <t>Networks and Transaction Processing</t>
  </si>
  <si>
    <t>Reserves &amp; Resources</t>
  </si>
  <si>
    <t>Sales Volume</t>
  </si>
  <si>
    <t>One-Year Production Forecast</t>
  </si>
  <si>
    <t>Proven &amp; Probable Reserves</t>
  </si>
  <si>
    <t>Measured &amp; Indicated Resources</t>
  </si>
  <si>
    <t>Income Statement (Policyholders)</t>
  </si>
  <si>
    <t>Number of Credit and Charge Cards Outstanding</t>
  </si>
  <si>
    <t>NUM_CRED_CHRG_CARDS_OUTSTDG</t>
  </si>
  <si>
    <t>Gold (oz)</t>
  </si>
  <si>
    <t>MINING_GOLD_SOLD</t>
  </si>
  <si>
    <t>Gold Forecast (oz)</t>
  </si>
  <si>
    <t>MINING_GOLD_PRODUCTION_PLANNED</t>
  </si>
  <si>
    <t>Gold - Ore Mined (Tons)</t>
  </si>
  <si>
    <t>MINING_GOLD_ORE_MINED</t>
  </si>
  <si>
    <t>Gold - Ore Volume (Tons)</t>
  </si>
  <si>
    <t>MINING_P&amp;P_RSRVS_GOLD_VOLUME</t>
  </si>
  <si>
    <t>MINING_M&amp;I_RES_GOLD_VOLUME</t>
  </si>
  <si>
    <t>Takaful Gross Premiums Written (Fam &amp; Non-Fam)</t>
  </si>
  <si>
    <t>IS_TAKAFUL_GROSS_PREMS_WRITTEN</t>
  </si>
  <si>
    <t>M&amp;I Resources Contained Gold</t>
  </si>
  <si>
    <t>MINING_M&amp;I_RES_CONTAINED_GOLD</t>
  </si>
  <si>
    <t>Acquired Spending Volume</t>
  </si>
  <si>
    <t>ACQUIRED_SPENDING_VOLUME</t>
  </si>
  <si>
    <t>Copper - Ore Volume (Tons)</t>
  </si>
  <si>
    <t>MINING_P&amp;P_RSRVS_COPPER_VOLUME</t>
  </si>
  <si>
    <t>Silver - Ore Volume (Tons)</t>
  </si>
  <si>
    <t>MINING_P&amp;P_RSRVS_SILVER_VOLUME</t>
  </si>
  <si>
    <t>Gold Equivalents (oz)</t>
  </si>
  <si>
    <t>MINING_GOLD_EQUIV_SOLD</t>
  </si>
  <si>
    <t>Gold Equivalents Forecast (oz)</t>
  </si>
  <si>
    <t>MINING_GOLD_EQUIV_PROD_PLANNED</t>
  </si>
  <si>
    <t>Gold - Grade (oz/Ton)</t>
  </si>
  <si>
    <t>MINING_GOLD_PRODUCTION_GRADE</t>
  </si>
  <si>
    <t>MINING_P&amp;P_RSRVS_GOLD_GRADE</t>
  </si>
  <si>
    <t>MINING_M&amp;I_RESOURCES_GOLD_GRADE</t>
  </si>
  <si>
    <t>Retakaful Premiums Ceded &amp; Adjustments</t>
  </si>
  <si>
    <t>IS_TAKAFUL_PREMS_CEDED_AND_ADJ</t>
  </si>
  <si>
    <t>M&amp;I Res - Gold Ore Volume</t>
  </si>
  <si>
    <t>Steel Production</t>
  </si>
  <si>
    <t>STEEL_PRODUCTION</t>
  </si>
  <si>
    <t>Acquired Spending - Number of Transactions</t>
  </si>
  <si>
    <t>ACQUIRED_SPND_NUM_OF_TRANS</t>
  </si>
  <si>
    <t>Copper - Grade (%)</t>
  </si>
  <si>
    <t>MINING_P&amp;P_RSRVS_COPPER_GRADE</t>
  </si>
  <si>
    <t>Silver - Grade (oz/Ton)</t>
  </si>
  <si>
    <t>MINING_P&amp;P_RSRVS_SILVER_GRADE</t>
  </si>
  <si>
    <t>Silver (oz)</t>
  </si>
  <si>
    <t>MINING_SILVER_SOLD</t>
  </si>
  <si>
    <t>Silver Forecast (oz)</t>
  </si>
  <si>
    <t>MINING_SILVER_PRODUCTION_PLANNED</t>
  </si>
  <si>
    <t>Gold - Recovery (%)</t>
  </si>
  <si>
    <t>MINING_GOLD_PRODUCTION_RECOV_PCT</t>
  </si>
  <si>
    <t>Contained Gold (oz)</t>
  </si>
  <si>
    <t>MINING_P&amp;P_RSRVS_CONTAINED_GOLD</t>
  </si>
  <si>
    <t>Takaful Total Net Premiums Earned (Fam &amp; Non-Fam)</t>
  </si>
  <si>
    <t>IS_TAKAFUL_TOT_NET_PREMS_EARNED</t>
  </si>
  <si>
    <t>M&amp;I Res - Gold Grade (oz/t)</t>
  </si>
  <si>
    <t>Steel Shipments</t>
  </si>
  <si>
    <t>STEEL_SHIPMENTS</t>
  </si>
  <si>
    <t>Contained Copper (Tons)</t>
  </si>
  <si>
    <t>MINING_P&amp;P_RSRV_CONTAINED_COPPER</t>
  </si>
  <si>
    <t>Contained Silver (oz)</t>
  </si>
  <si>
    <t>MINING_P&amp;P_RSRV_CONTAINED_SILVER</t>
  </si>
  <si>
    <t>Copper (Tons)</t>
  </si>
  <si>
    <t>MINING_COPPER_SOLD</t>
  </si>
  <si>
    <t>Palladium Forecast (oz)</t>
  </si>
  <si>
    <t>MINING_PALLADIUM_PROD_PLANNED</t>
  </si>
  <si>
    <t>Gold Production (oz)</t>
  </si>
  <si>
    <t>MINING_GOLD_PRODUCTION_ACTUAL</t>
  </si>
  <si>
    <t>MINING_M&amp;I_RES_SILVER_VOLUME</t>
  </si>
  <si>
    <t>Takaful Investment Income / Loss Policyholders</t>
  </si>
  <si>
    <t>IS_TAKAFUL_INV_INC_POLICYHOLDERS</t>
  </si>
  <si>
    <t>Mining - Inf. Res. Contained Gold</t>
  </si>
  <si>
    <t>MINING_INFERRED_RES_CONTAIN_GOLD</t>
  </si>
  <si>
    <t>Lenders</t>
  </si>
  <si>
    <t>Iron (Tons)</t>
  </si>
  <si>
    <t>MINING_IRON_SALES_ACTUAL</t>
  </si>
  <si>
    <t>Platinum Forecast (oz)</t>
  </si>
  <si>
    <t>MINING_PLATINUM_PROD_PLANNED</t>
  </si>
  <si>
    <t>Gold Equivalents Production (oz)</t>
  </si>
  <si>
    <t>MINING_GOLD_EQUIV_PROD_ACTUAL</t>
  </si>
  <si>
    <t>MINING_M&amp;I_RES_SILVER_GRADE</t>
  </si>
  <si>
    <t>Retakaful Commission Income</t>
  </si>
  <si>
    <t>IS_RETAKAFUL_COMMISSION_INCOME</t>
  </si>
  <si>
    <t>Inferred Resources - Gold Ore Volume</t>
  </si>
  <si>
    <t>MINING_INFERRED_RES_GOLD_VOLUME</t>
  </si>
  <si>
    <t>Number of Total Card Accounts</t>
  </si>
  <si>
    <t>NUM_TOTAL_CARD_ACCOUNTS</t>
  </si>
  <si>
    <t>MINING_M&amp;I_RES_COPPER_VOLUME</t>
  </si>
  <si>
    <t>Lead (Tons)</t>
  </si>
  <si>
    <t>MINING_LEAD_SOLD</t>
  </si>
  <si>
    <t>Bauxite/Alumina Forecast (Tons)</t>
  </si>
  <si>
    <t>MINING_ALUMINA_PROD_PLAN</t>
  </si>
  <si>
    <t>Silver - Ore Mined (Tons)</t>
  </si>
  <si>
    <t>MINING_SILVER_ORE_MINED</t>
  </si>
  <si>
    <t>MINING_M&amp;I_RES_CONTAINED_SILVER</t>
  </si>
  <si>
    <t>Takaful Income (Loss) from Real Estate (Ijara)</t>
  </si>
  <si>
    <t>IS_TAKAFUL_INCOME_FROM_IJARA_RE</t>
  </si>
  <si>
    <t>Inferred Resources - Gold Grade (oz/t)</t>
  </si>
  <si>
    <t>MINING_INFERRED_RES_GOLD_GRADE</t>
  </si>
  <si>
    <t>Managed Card Loans</t>
  </si>
  <si>
    <t>MANAGED_CARD_LOANS</t>
  </si>
  <si>
    <t>MINING_M&amp;I_RES_COPPER_GRADE</t>
  </si>
  <si>
    <t>Nickel (Tons)</t>
  </si>
  <si>
    <t>MINING_NICKEL_SOLD</t>
  </si>
  <si>
    <t>Primary Aluminum Forecast (Tons)</t>
  </si>
  <si>
    <t>MINING_PRIM_ALUMINUM_PROD_PLAN</t>
  </si>
  <si>
    <t>MINING_SILVER_PRODUCTION_GRADE</t>
  </si>
  <si>
    <t>Palladium - Ore Volume (Tons)</t>
  </si>
  <si>
    <t>MINING_P&amp;P_RSRV_PALLADIUM_VOLUME</t>
  </si>
  <si>
    <t>MINING_M&amp;I_RES_PALLADIUM_VOLUME</t>
  </si>
  <si>
    <t>Takaful Other Income (Loss)</t>
  </si>
  <si>
    <t>IS_TAKAFUL_OTHER_INCOME_LOSS</t>
  </si>
  <si>
    <t>Mining - P&amp;P Reserves Contained Gold</t>
  </si>
  <si>
    <t>Steel Capacity</t>
  </si>
  <si>
    <t>STEEL_CAPACITY</t>
  </si>
  <si>
    <t>Total Card Issuer Spending Volume</t>
  </si>
  <si>
    <t>TOTAL_CARD_ISSUER_SPND_VOLUME</t>
  </si>
  <si>
    <t>MINING_M&amp;I_RES_CONTAINED_COPPER</t>
  </si>
  <si>
    <t>Zinc (Tons)</t>
  </si>
  <si>
    <t>MINING_ZINC_SOLD</t>
  </si>
  <si>
    <t>Bismuth Forecast (Tons)</t>
  </si>
  <si>
    <t>MINING_BISMUTH_PROD_PLANNED</t>
  </si>
  <si>
    <t>Silver - Recovery (%)</t>
  </si>
  <si>
    <t>MINING_SILVER_PROD_RECOV_PCT</t>
  </si>
  <si>
    <t>Palladium - Grade (oz/Ton)</t>
  </si>
  <si>
    <t>MINING_P&amp;P_RSRVS_PALLADIUM_GRADE</t>
  </si>
  <si>
    <t>MINING_M&amp;I_RES_PALLADIUM_GRADE</t>
  </si>
  <si>
    <t>Takaful Claims &amp; Losses (Family and Non-family)</t>
  </si>
  <si>
    <t>IS_TAKAFUL_CLAIMS_FAM_NON_FAM</t>
  </si>
  <si>
    <t>P&amp;P Reserves - Gold Ore Volume</t>
  </si>
  <si>
    <t>Steel Capacity Utilization</t>
  </si>
  <si>
    <t>STEEL_CAPACITY_UTILIZATION</t>
  </si>
  <si>
    <t>Inferred Resources</t>
  </si>
  <si>
    <t>Chromium Forecast (Tons)</t>
  </si>
  <si>
    <t>MINING_CHROMIUM_PROD_PLANNED</t>
  </si>
  <si>
    <t>Silver Production (oz)</t>
  </si>
  <si>
    <t>MINING_SILVER_PRODUCTION_ACTUAL</t>
  </si>
  <si>
    <t>Contained Palladium (oz)</t>
  </si>
  <si>
    <t>MINING_P&amp;P_RSRVS_CONT_PALLADIUM</t>
  </si>
  <si>
    <t>MINING_M&amp;I_RES_CONTAIN_PALLADIUM</t>
  </si>
  <si>
    <t>Takaful Undwrt &amp; Policy Acq Costs (Fam &amp; Non-Fam)</t>
  </si>
  <si>
    <t>IS_TAKAFUL_UND_POLICY_ACQ_COSTS</t>
  </si>
  <si>
    <t>P&amp;P Reserves - Gold Grade (oz/t)</t>
  </si>
  <si>
    <t>Hot-Rolled Sheets</t>
  </si>
  <si>
    <t>STEEL_HOT_ROLLED_SHEETS</t>
  </si>
  <si>
    <t>Marketing</t>
  </si>
  <si>
    <t>MINING_INFERRED_RES_COPPER_VOL</t>
  </si>
  <si>
    <t>MINING_INFERRED_RES_SILVER_VOL</t>
  </si>
  <si>
    <t>Realized Price</t>
  </si>
  <si>
    <t>Coal Forecast (Tons)</t>
  </si>
  <si>
    <t>MINING_COAL_PRODUCTION_PLANNED</t>
  </si>
  <si>
    <t>Palladium Production (oz)</t>
  </si>
  <si>
    <t>MINING_PALLADIUM_PROD_ACTUAL</t>
  </si>
  <si>
    <t>Platinum - Ore Volume (Tons)</t>
  </si>
  <si>
    <t>MINING_P&amp;P_RSRVS_PLATINUM_VOLUME</t>
  </si>
  <si>
    <t>MINING_M&amp;I_RES_PLATINUM_VOLUME</t>
  </si>
  <si>
    <t>Takaful Other Expenses</t>
  </si>
  <si>
    <t>IS_TAKAFUL_OTHER_EXPENSES</t>
  </si>
  <si>
    <t>Mining - P&amp;P Reserves Contained Silver</t>
  </si>
  <si>
    <t>Cold-Rolled Sheets</t>
  </si>
  <si>
    <t>STEEL_COLD_ROLLED_SHEETS</t>
  </si>
  <si>
    <t>Sales/Marketing/Advertising Expenses</t>
  </si>
  <si>
    <t>ARD_SALES_MKT_ADVERTISING_EXP</t>
  </si>
  <si>
    <t>MINING_INFERRED_RES_COPPER_GRADE</t>
  </si>
  <si>
    <t>MINING_INFERRED_RES_SILVER_GRADE</t>
  </si>
  <si>
    <t>Gold ($/oz)</t>
  </si>
  <si>
    <t>MINING_GOLD_REALIZED_PX</t>
  </si>
  <si>
    <t>Cobalt Forecast (Tons)</t>
  </si>
  <si>
    <t>MINING_COBALT_PRODUCTION_PLANNED</t>
  </si>
  <si>
    <t>Platinum Production (oz)</t>
  </si>
  <si>
    <t>MINING_PLATINUM_PROD_ACTUAL</t>
  </si>
  <si>
    <t>Platinum - Grade (oz/Ton)</t>
  </si>
  <si>
    <t>MINING_P&amp;P_RSRVS_PLATINUM_GRADE</t>
  </si>
  <si>
    <t>MINING_M&amp;I_RES_PLATINUM_GRADE</t>
  </si>
  <si>
    <t>Surplus before Shareholders' Share</t>
  </si>
  <si>
    <t>IS_SURPLUS_BEF_SHAREHOLDERS_SHRS</t>
  </si>
  <si>
    <t>P&amp;P Reserves - Silver Ore Volume</t>
  </si>
  <si>
    <t>Steel Realized Price</t>
  </si>
  <si>
    <t>STEEL_REALIZED_PRICE</t>
  </si>
  <si>
    <t>MINING_INFER_RES_CONTAIN_COPPER</t>
  </si>
  <si>
    <t>MINING_INFERRED_RES_CONT_SILVER</t>
  </si>
  <si>
    <t>Silver ($/oz)</t>
  </si>
  <si>
    <t>MINING_SILVER_REALIZED_PX</t>
  </si>
  <si>
    <t>Copper Forecast (Tons)</t>
  </si>
  <si>
    <t>MINING_COPPER_PRODUCTION_PLANNED</t>
  </si>
  <si>
    <t>Bauxite/Alumina - Capacity (Tons)</t>
  </si>
  <si>
    <t>MINING_ALUMINA_CAPACITY</t>
  </si>
  <si>
    <t>Contained Platinum (oz)</t>
  </si>
  <si>
    <t>MINING_P&amp;P_RSRV_CONTAIN_PLATINUM</t>
  </si>
  <si>
    <t>MINING_M&amp;I_RES_CONTAIN_PLATINUM</t>
  </si>
  <si>
    <t>Shareholders' Share of Takaful Fund Surplus</t>
  </si>
  <si>
    <t>IS_SHRHLDR_SH_TAKAFUL_FD_SURPLUS</t>
  </si>
  <si>
    <t>P&amp;P Reserves - Silver Grade (oz/t)</t>
  </si>
  <si>
    <t>Steel Unit Cost</t>
  </si>
  <si>
    <t>STEEL_UNIT_COST</t>
  </si>
  <si>
    <t>Credit Costs</t>
  </si>
  <si>
    <t>Palladium ($/oz)</t>
  </si>
  <si>
    <t>MINING_PALLADIUM_REALIZED_PX</t>
  </si>
  <si>
    <t>Lead Forecast (Tons)</t>
  </si>
  <si>
    <t>MINING_LEAD_PRODUCTION_PLANNED</t>
  </si>
  <si>
    <t>Bauxite/Alumina Production (Tons)</t>
  </si>
  <si>
    <t>MINING_ALUMINA_PROD_ACT</t>
  </si>
  <si>
    <t>Aluminum - Ore Volume (Tons)</t>
  </si>
  <si>
    <t>MINING_P&amp;P_RSRVS_BAUXITE_VOLUME</t>
  </si>
  <si>
    <t>Bismuth - Ore Volume (Tons)</t>
  </si>
  <si>
    <t>MINING_M&amp;I_RES_BISMUTH_VOLUME</t>
  </si>
  <si>
    <t>Net Surplus/Deficit Attributable to Policyholders</t>
  </si>
  <si>
    <t>IS_TAKAFUL_ACCUM_SURPLUS_BEG</t>
  </si>
  <si>
    <t>Mining - M&amp;I Resources Contained Silver</t>
  </si>
  <si>
    <t>Iron Ore Utilized</t>
  </si>
  <si>
    <t>STEEL_IRON_ORE_UTILIZED</t>
  </si>
  <si>
    <t>Card 30 Day Delinquencies - Managed Basis</t>
  </si>
  <si>
    <t>CARD_30D_DELQ_MANAGED_BASIS</t>
  </si>
  <si>
    <t>Operating Summary</t>
  </si>
  <si>
    <t>Platinum ($/oz)</t>
  </si>
  <si>
    <t>MINING_PLATINUM_REALIZED_PX</t>
  </si>
  <si>
    <t>Manganese Forecast (Tons)</t>
  </si>
  <si>
    <t>MINING_MANGANESE_PROD_PLANNED</t>
  </si>
  <si>
    <t>Primary Aluminum - Capacity (Tons)</t>
  </si>
  <si>
    <t>MINING_PRIMARY_ALUMINUM_CAPACITY</t>
  </si>
  <si>
    <t>Aluminum - Grade (%)</t>
  </si>
  <si>
    <t>MINING_P&amp;P_RSRVS_ALUMINA_GRADE</t>
  </si>
  <si>
    <t>Bismuth - Grade (%)</t>
  </si>
  <si>
    <t>MINING_M&amp;I_RES_BISMUTH_GRADE</t>
  </si>
  <si>
    <t>Distributable Takaful Surplus to Policyholders</t>
  </si>
  <si>
    <t>IS_TAKAFUL_DISTRIBUTABLE_SURPLUS</t>
  </si>
  <si>
    <t>M&amp;I Res - Silver Ore Volume</t>
  </si>
  <si>
    <t>Steel Scrap Utilized</t>
  </si>
  <si>
    <t>STEEL_SCRAP_UTILIZED</t>
  </si>
  <si>
    <t>Card Net Charge-Off Rate - Managed Basis</t>
  </si>
  <si>
    <t>CARD_NET_CHGOFF_RT_MGD_BASIS</t>
  </si>
  <si>
    <t>Copper Production</t>
  </si>
  <si>
    <t>Silver Production</t>
  </si>
  <si>
    <t>Gold Production</t>
  </si>
  <si>
    <t>Aluminum ($/lb)</t>
  </si>
  <si>
    <t>MINING_ALUMINUM_REALIZED_PX</t>
  </si>
  <si>
    <t>Molybdenum Forecast (Tons)</t>
  </si>
  <si>
    <t>MINING_MOLYBDENUM_PROD_PLANNED</t>
  </si>
  <si>
    <t>Primary Aluminum Production (Tons)</t>
  </si>
  <si>
    <t>MINING_PRIMARY_ALUMINUM_PROD_ACT</t>
  </si>
  <si>
    <t>Contained Aluminum (Tons)</t>
  </si>
  <si>
    <t>MINING_P&amp;P_RSRVS_CONTAINED_ALUM</t>
  </si>
  <si>
    <t>Contained Bismuth (Tons)</t>
  </si>
  <si>
    <t>MINING_M&amp;I_RES_CONTAINED_BISMUTH</t>
  </si>
  <si>
    <t>Accumulated Takaful Surplus (End of Period)</t>
  </si>
  <si>
    <t>IS_TAKAFUL_ACCUM_SURPLUS_END</t>
  </si>
  <si>
    <t>M&amp;I Res - Silver Grade (oz/t)</t>
  </si>
  <si>
    <t>Steel Scrap Cost</t>
  </si>
  <si>
    <t>STEEL_SCRAP_COST</t>
  </si>
  <si>
    <t>Card Managed Loan Loss Reserve</t>
  </si>
  <si>
    <t>CARD_MGD_LOAN_LOSS_RESERVE</t>
  </si>
  <si>
    <t>Copper - Ore Mined (Tons)</t>
  </si>
  <si>
    <t>MINING_COPPER_ORE_MINED</t>
  </si>
  <si>
    <t>Bismuth ($/lb)</t>
  </si>
  <si>
    <t>MINING_BISMUTH_REALIZED_PX</t>
  </si>
  <si>
    <t>Nickel Forecast (Tons)</t>
  </si>
  <si>
    <t>MINING_NICKEL_PRODUCTION_PLANNED</t>
  </si>
  <si>
    <t>Bismuth Production (Tons)</t>
  </si>
  <si>
    <t>MINING_BISMUTH_PRODUCTION_ACTUAL</t>
  </si>
  <si>
    <t>MINING_P&amp;P_RSRVS_BISMUTH_VOLUME</t>
  </si>
  <si>
    <t>Chromium - Ore Volume (Tons)</t>
  </si>
  <si>
    <t>MINING_M&amp;I_RES_CHROMIUM_VOLUME</t>
  </si>
  <si>
    <t>Balance Sheet (Policyholders)</t>
  </si>
  <si>
    <t>Mining - Inf. Res. Contained Silver</t>
  </si>
  <si>
    <t>Coke Utilized</t>
  </si>
  <si>
    <t>STEEL_COKE_UTILIZED</t>
  </si>
  <si>
    <t>Card Managed Loan Loss Provision</t>
  </si>
  <si>
    <t>CARD_MANAGED_LOAN_LOSS_PROV</t>
  </si>
  <si>
    <t>MINING_COPPER_PRODUCTION_GRADE</t>
  </si>
  <si>
    <t>Chromium ($/lb)</t>
  </si>
  <si>
    <t>MINING_CHROMIUM_REALIZED_PX</t>
  </si>
  <si>
    <t>Tin Forecast (Tons)</t>
  </si>
  <si>
    <t>MINING_TIN_PRODUCTION_PLANNED</t>
  </si>
  <si>
    <t>Chromium Production (Tons)</t>
  </si>
  <si>
    <t>MINING_CHROMIUM_PROD_ACTUAL</t>
  </si>
  <si>
    <t>MINING_P&amp;P_RSRVS_BISMUTH_GRADE</t>
  </si>
  <si>
    <t>Chromium - Grade (%)</t>
  </si>
  <si>
    <t>MINING_M&amp;I_RES_CHROMIUM_GRADE</t>
  </si>
  <si>
    <t>Cash &amp; Near Cash Items Policyholders</t>
  </si>
  <si>
    <t>BS_TAKAFUL_CASH_AND_NEAR_CASH</t>
  </si>
  <si>
    <t>Inferred Resources - Silver Ore Volume</t>
  </si>
  <si>
    <t>Coal Utilized</t>
  </si>
  <si>
    <t>STEEL_COAL_UTILIZED</t>
  </si>
  <si>
    <t>Card Net Charge-Offs - Managed Basis</t>
  </si>
  <si>
    <t>CARD_NET_CHGOFFS_MGD_BASIS</t>
  </si>
  <si>
    <t>Copper - Recovery (%)</t>
  </si>
  <si>
    <t>MINING_COPPER_PROD_RECOV_PCT</t>
  </si>
  <si>
    <t>Coal ($/Ton)</t>
  </si>
  <si>
    <t>MINING_COAL_REALIZED_PX</t>
  </si>
  <si>
    <t>Uranium Forecast (Tons)</t>
  </si>
  <si>
    <t>MINING_URANIUM_PROD_PLANNED</t>
  </si>
  <si>
    <t>Coal Production (Tons)</t>
  </si>
  <si>
    <t>MINING_COAL_PRODUCTION_ACTUAL</t>
  </si>
  <si>
    <t>MINING_P&amp;P_RSRVS_CONTAIN_BISMUTH</t>
  </si>
  <si>
    <t>Contained Chromium (Tons)</t>
  </si>
  <si>
    <t>MINING_M&amp;I_RES_CONTAIN_CHROMIUM</t>
  </si>
  <si>
    <t>Net Takaful Receivables Policyholders</t>
  </si>
  <si>
    <t>BS_TAKAFUL_NET_RECEIVABLES</t>
  </si>
  <si>
    <t>Inferred Resources - Silver Grade (oz/t)</t>
  </si>
  <si>
    <t>Copper Production (Tons)</t>
  </si>
  <si>
    <t>MINING_COPPER_PRODUCTION_ACTUAL</t>
  </si>
  <si>
    <t>Cobalt ($/lb)</t>
  </si>
  <si>
    <t>MINING_COBALT_REALIZED_PX</t>
  </si>
  <si>
    <t>Vanadium Forecast (Tons)</t>
  </si>
  <si>
    <t>MINING_VANADIUM_PROD_PLANNED</t>
  </si>
  <si>
    <t>Cobalt Production (Tons)</t>
  </si>
  <si>
    <t>MINING_COBALT_PRODUCTION_ACTUAL</t>
  </si>
  <si>
    <t>MINING_P&amp;P_RSRVS_CHROMIUM_VOLUME</t>
  </si>
  <si>
    <t>Coal - Ore Volume (Tons)</t>
  </si>
  <si>
    <t>MINING_M&amp;I_RESOURCES_COAL_VOLUME</t>
  </si>
  <si>
    <t>Takaful Policyholders Loans</t>
  </si>
  <si>
    <t>BS_TAKAFUL_LOANS</t>
  </si>
  <si>
    <t>Operating Metrics</t>
  </si>
  <si>
    <t>Copper Production Forecast (Tons)</t>
  </si>
  <si>
    <t>Silver Production Forecast (oz)</t>
  </si>
  <si>
    <t>Copper ($/lb)</t>
  </si>
  <si>
    <t>MINING_COPPER_REALIZED_PX</t>
  </si>
  <si>
    <t>Zinc Forecast (Tons)</t>
  </si>
  <si>
    <t>MINING_ZINC_PRODUCTION_PLANNED</t>
  </si>
  <si>
    <t>MINING_P&amp;P_RSRVS_CHROMIUM_GRADE</t>
  </si>
  <si>
    <t>Contained Coal (Tons)</t>
  </si>
  <si>
    <t>MINING_M&amp;I_RES_CONTAINED_COAL</t>
  </si>
  <si>
    <t>Takaful Fixed Income Securities Policyholders</t>
  </si>
  <si>
    <t>BS_TAKAFUL_FIXED_INCOME</t>
  </si>
  <si>
    <t>Credit Card Issuer Spending Vol</t>
  </si>
  <si>
    <t>CRED_CHRG_CARD_ISSR_SPND_VOLUME</t>
  </si>
  <si>
    <t>Copper Sales</t>
  </si>
  <si>
    <t>Silver Sales</t>
  </si>
  <si>
    <t>Gold Production Forecast (oz)</t>
  </si>
  <si>
    <t>Iron ($/Ton)</t>
  </si>
  <si>
    <t>MINING_IRON_REALIZED_PX</t>
  </si>
  <si>
    <t>MINING_P&amp;P_RSRVS_CONTAINED_CHROM</t>
  </si>
  <si>
    <t>Cobalt - Ore Volume (Tons)</t>
  </si>
  <si>
    <t>MINING_M&amp;I_RES_COBALT_VOLUME</t>
  </si>
  <si>
    <t>Takaful Equity Securities Policyholders</t>
  </si>
  <si>
    <t>BS_TAKAFUL_EQUITY_SECURITIES</t>
  </si>
  <si>
    <t>Gold Concentrate Production</t>
  </si>
  <si>
    <t>Debit Card Issuer Spending Vol</t>
  </si>
  <si>
    <t>DEBIT_CARD_ISSUER_SPND_VOLUME</t>
  </si>
  <si>
    <t>Lead ($/lb)</t>
  </si>
  <si>
    <t>MINING_LEAD_REALIZED_PX</t>
  </si>
  <si>
    <t>MINING_P&amp;P_RSRVS_COAL_VOLUME</t>
  </si>
  <si>
    <t>Cobalt - Grade (%)</t>
  </si>
  <si>
    <t>MINING_M&amp;I_RES_COBALT_GRADE</t>
  </si>
  <si>
    <t>Takaful Real Estate Investments (Ijara)</t>
  </si>
  <si>
    <t>BS_TAKAFUL_REAL_ESTATE_INV_IJARA</t>
  </si>
  <si>
    <t>Silver Concentrate Production</t>
  </si>
  <si>
    <t>Card Issuer Sales Vol</t>
  </si>
  <si>
    <t>CARD_ISSUER_SALES_VOLUME</t>
  </si>
  <si>
    <t>Realized Price ($/lb)</t>
  </si>
  <si>
    <t>Realized Price ($/oz)</t>
  </si>
  <si>
    <t>Gold Sales</t>
  </si>
  <si>
    <t>Manganese ($/lb)</t>
  </si>
  <si>
    <t>MINING_MANGANESE_REALIZED_PX</t>
  </si>
  <si>
    <t>MINING_P&amp;P_RSRVS_CONTAINED_COAL</t>
  </si>
  <si>
    <t>Contained Cobalt (Tons)</t>
  </si>
  <si>
    <t>MINING_M&amp;I_RES_CONTAINED_COBALT</t>
  </si>
  <si>
    <t>Takaful Other Investments Policyholders</t>
  </si>
  <si>
    <t>BS_TAKAFUL_OTHER_INVESTMENTS</t>
  </si>
  <si>
    <t>Credit Card Ntwk Spending Vol</t>
  </si>
  <si>
    <t>CRED_CHRG_CARD_NTWK_SPND_VOLUME</t>
  </si>
  <si>
    <t>Copper Costs</t>
  </si>
  <si>
    <t>Silver Costs</t>
  </si>
  <si>
    <t>Molybdenum ($/lb)</t>
  </si>
  <si>
    <t>MINING_MOLYBDENUM_REALIZED_PX</t>
  </si>
  <si>
    <t>Iron - Capacity (Tons)</t>
  </si>
  <si>
    <t>MINING_IRON_CAPACITY</t>
  </si>
  <si>
    <t>MINING_P&amp;P_RSRVS_COBALT_VOLUME</t>
  </si>
  <si>
    <t>Takaful Deferred Policy Acq Costs Policyholders</t>
  </si>
  <si>
    <t>BS_TAKAFUL_DEFERRED_POLICY_COSTS</t>
  </si>
  <si>
    <t>Cost</t>
  </si>
  <si>
    <t>Debit Card Ntwk Spending Vol</t>
  </si>
  <si>
    <t>DEBIT_CARD_NTWK_SPND_VOLUME</t>
  </si>
  <si>
    <t>Copper Cash Costs ($/lb) - By-Product</t>
  </si>
  <si>
    <t>MINING_COPPER_CASH_COSTS_BYPROD</t>
  </si>
  <si>
    <t>Silver Cash Costs ($/oz) - By-Product</t>
  </si>
  <si>
    <t>MINING_SILVER_CASH_COSTS_BYPROD</t>
  </si>
  <si>
    <t>Nickel ($/lb)</t>
  </si>
  <si>
    <t>MINING_NICKEL_REALIZED_PX</t>
  </si>
  <si>
    <t>Iron Production (Tons)</t>
  </si>
  <si>
    <t>MINING_IRON_PRODUCTION_ACTUAL</t>
  </si>
  <si>
    <t>MINING_P&amp;P_RSRVS_COBALT_GRADE</t>
  </si>
  <si>
    <t>Takaful Net Fixed Assets Policyholders</t>
  </si>
  <si>
    <t>BS_TAKAFUL_NET_FIXED_ASSETS</t>
  </si>
  <si>
    <t>Total Card Ntwk Spending Vol</t>
  </si>
  <si>
    <t>TOTAL_CARD_NTWK_SPND_VOLUME</t>
  </si>
  <si>
    <t>Copper Cash Costs ($/lb) - Co-Product</t>
  </si>
  <si>
    <t>MINING_COPPER_CASH_COSTS_COPROD</t>
  </si>
  <si>
    <t>Silver Cash Costs ($/oz) - Co-Product</t>
  </si>
  <si>
    <t>MINING_SILVER_CASH_COSTS_COPROD</t>
  </si>
  <si>
    <t>Gold Costs</t>
  </si>
  <si>
    <t>Tin ($/lb)</t>
  </si>
  <si>
    <t>MINING_TIN_REALIZED_PX</t>
  </si>
  <si>
    <t>Lead Production (Tons)</t>
  </si>
  <si>
    <t>MINING_LEAD_PRODUCTION_ACTUAL</t>
  </si>
  <si>
    <t>MINING_P&amp;P_RSRV_CONTAINED_COBALT</t>
  </si>
  <si>
    <t>Takaful Other Policyholders' Assets</t>
  </si>
  <si>
    <t>BS_TAKAFUL_OTHER_ASSETS</t>
  </si>
  <si>
    <t>Ntwk Cross Border Vol Growth</t>
  </si>
  <si>
    <t>NTWK_CROSS_BORDER_VOLUME_GROWTH</t>
  </si>
  <si>
    <t>Gold Cash Costs ($/oz) - By-Product</t>
  </si>
  <si>
    <t>MINING_GOLD_CASH_COSTS_BYPROD</t>
  </si>
  <si>
    <t>Uranium ($/lb)</t>
  </si>
  <si>
    <t>MINING_URANIUM_REALIZED_PX</t>
  </si>
  <si>
    <t>Manganese Production (Tons)</t>
  </si>
  <si>
    <t>MINING_MANGANESE_PROD_ACTUAL</t>
  </si>
  <si>
    <t>Iron - Ore Volume (Tons)</t>
  </si>
  <si>
    <t>MINING_M&amp;I_RESOURCES_IRON_VOLUME</t>
  </si>
  <si>
    <t>Takaful Total Policyholders' Assets</t>
  </si>
  <si>
    <t>BS_TAKAFUL_TOTAL_ASSETS</t>
  </si>
  <si>
    <t>Card Ntwk Spending Vol Growth LC</t>
  </si>
  <si>
    <t>CARD_NETW_SPND_VOLUME_GROWTH_LC</t>
  </si>
  <si>
    <t>Gold Cash Costs ($/oz) - Co-Product</t>
  </si>
  <si>
    <t>MINING_GOLD_CASH_COSTS_COPROD</t>
  </si>
  <si>
    <t>Vanadium ($/lb)</t>
  </si>
  <si>
    <t>MINING_VANADIUM_REALIZED_PX</t>
  </si>
  <si>
    <t>Molybdenum Production (Tons)</t>
  </si>
  <si>
    <t>MINING_MOLYBDENUM_PROD_ACTUAL</t>
  </si>
  <si>
    <t>Iron - Grade (%)</t>
  </si>
  <si>
    <t>MINING_M&amp;I_RESOURCES_IRON_GRADE</t>
  </si>
  <si>
    <t>Takaful Fund for Outstanding Claims and Losses</t>
  </si>
  <si>
    <t>BS_TAKAFUL_OUTSTDG_CLAIMS_LOSSES</t>
  </si>
  <si>
    <t>Credit Card Spending per Avg Acct</t>
  </si>
  <si>
    <t>CREDIT_AND_CHARGE_CARD_SPENDING</t>
  </si>
  <si>
    <t>Zinc ($/lb)</t>
  </si>
  <si>
    <t>MINING_ZINC_REALIZED_PX</t>
  </si>
  <si>
    <t>Nickel Production (Tons)</t>
  </si>
  <si>
    <t>MINING_NICKEL_PRODUCTION_ACTUAL</t>
  </si>
  <si>
    <t>Lead - Ore Volume (Tons)</t>
  </si>
  <si>
    <t>MINING_M&amp;I_RESOURCES_LEAD_VOLUME</t>
  </si>
  <si>
    <t>Takaful Premium Reserves</t>
  </si>
  <si>
    <t>BS_TAKAFUL_PREMIUM_RESERVES</t>
  </si>
  <si>
    <t>Issuer Spending Growth</t>
  </si>
  <si>
    <t>ISSUER_SPENDING_GROWTH_LC</t>
  </si>
  <si>
    <t>Tin Production (Tons)</t>
  </si>
  <si>
    <t>MINING_TIN_PRODUTION_ACTUAL</t>
  </si>
  <si>
    <t>MINING_P&amp;P_RSRVS_LEAD_VOLUME</t>
  </si>
  <si>
    <t>Lead - Grade (%)</t>
  </si>
  <si>
    <t>MINING_M&amp;I_RESOURCES_LEAD_GRADE</t>
  </si>
  <si>
    <t>Amount Due to Retakaful and Takaful Insurers</t>
  </si>
  <si>
    <t>BS_TAKAFUL_DUE_INSURERS</t>
  </si>
  <si>
    <t>Charges at Third Parties</t>
  </si>
  <si>
    <t>CHARGES_AT_THIRD_PARTIES</t>
  </si>
  <si>
    <t>Uranium Production (Tons)</t>
  </si>
  <si>
    <t>MINING_URANIUM_PRODUCTION_ACTUAL</t>
  </si>
  <si>
    <t>MINING_P&amp;P_RSRVS_LEAD_GRADE</t>
  </si>
  <si>
    <t>Contained Lead (Tons)</t>
  </si>
  <si>
    <t>MINING_M&amp;I_RES_CONTAINED_LEAD</t>
  </si>
  <si>
    <t>Takaful Total Policyholders' Liabilities</t>
  </si>
  <si>
    <t>BS_TAKAFUL_TOTAL_LIABILITIES</t>
  </si>
  <si>
    <t>Merchant Svcs to Total Net Pmt Vol</t>
  </si>
  <si>
    <t>MERCHANT_SVCS_TO_TOT_NET_PMT_VOL</t>
  </si>
  <si>
    <t>Vanadium Production (Tons)</t>
  </si>
  <si>
    <t>MINING_VANADIUM_PROD_ACTUAL</t>
  </si>
  <si>
    <t>MINING_P&amp;P_RSRVS_CONTAINED_LEAD</t>
  </si>
  <si>
    <t>Manganese - Ore Volume (Tons)</t>
  </si>
  <si>
    <t>MINING_M&amp;I_RES_MANGANESE_VOLUME</t>
  </si>
  <si>
    <t>Takaful Policyholders' Surplus</t>
  </si>
  <si>
    <t>BS_TAKAFUL_POLICYHOLDER_SURPLUS</t>
  </si>
  <si>
    <t>Bill Me Later to Total Net Pmt Vol</t>
  </si>
  <si>
    <t>BILL_ME_LATER_TO_TOT_NET_PMT_VOL</t>
  </si>
  <si>
    <t>Zinc Production (Tons)</t>
  </si>
  <si>
    <t>MINING_ZINC_PRODUCTION_ACTUAL</t>
  </si>
  <si>
    <t>MINING_P&amp;P_RSRV_MANGANESE_VOLUME</t>
  </si>
  <si>
    <t>Manganese - Grade (%)</t>
  </si>
  <si>
    <t>MINING_M&amp;I_RES_MANGANESE_GRADE</t>
  </si>
  <si>
    <t>Retained Takaful Surplus</t>
  </si>
  <si>
    <t>BS_TAKAFUL_RETAINED_SURPLUS</t>
  </si>
  <si>
    <t>Transaction Revenue Rate</t>
  </si>
  <si>
    <t>TRANSACTION_REVENUE_RATE</t>
  </si>
  <si>
    <t>Total Cash Costs  (By-Product Method)</t>
  </si>
  <si>
    <t>MINING_P&amp;P_RSRVS_MANGANESE_GRADE</t>
  </si>
  <si>
    <t>Contained Manganese (Tons)</t>
  </si>
  <si>
    <t>MINING_M&amp;I_RES_CONTAIN_MANGANESE</t>
  </si>
  <si>
    <t>Unclaimed Takaful Surplus</t>
  </si>
  <si>
    <t>BS_TAKAFUL_UNCLAIMED_SURPLUS</t>
  </si>
  <si>
    <t>Transaction Processing Exp Rate</t>
  </si>
  <si>
    <t>TRANS_PROCESSING_EXPENSE_RT</t>
  </si>
  <si>
    <t>MINING_P&amp;P_RSRVS_CONT_MANGANESE</t>
  </si>
  <si>
    <t>Molybdenum - Ore Volume (Tons)</t>
  </si>
  <si>
    <t>MINING_M&amp;I_RES_MOLYBDENUM_VOLUME</t>
  </si>
  <si>
    <t>Takaful Total Policyholders' Liabs and Surplus</t>
  </si>
  <si>
    <t>BS_TAKAFUL_TOTAL_LIAB_SURPLUS</t>
  </si>
  <si>
    <t>Ntwk Processed Trans - Cash</t>
  </si>
  <si>
    <t>NTWK_PROCESSED_TRANS_CASH</t>
  </si>
  <si>
    <t>MINING_P&amp;P_RSRVS_MOLYBDENUM_VOL</t>
  </si>
  <si>
    <t>Molybdenum - Grade (%)</t>
  </si>
  <si>
    <t>MINING_M&amp;I_RES_MOLYBDENUM_GRADE</t>
  </si>
  <si>
    <t>Cash Flow (Policyholders)</t>
  </si>
  <si>
    <t>Ntwk Processed Trans - Purchase</t>
  </si>
  <si>
    <t>NTWK_PROCESSED_TRANS_PURCH</t>
  </si>
  <si>
    <t>MINING_PALLADIUM_TOTAL_CASH_COST</t>
  </si>
  <si>
    <t>MINING_P&amp;P_RSRV_MOLYBDENUM_GRADE</t>
  </si>
  <si>
    <t>Contained Molybdenum (Tons)</t>
  </si>
  <si>
    <t>MINING_M&amp;I_RES_CONT_MOLYBDENUM</t>
  </si>
  <si>
    <t>Takaful Total Cash Flows from Ops Policyholders</t>
  </si>
  <si>
    <t>CF_TAKAFUL_CASH_FROM_OPERATIONS</t>
  </si>
  <si>
    <t>Network Processed Trans - Total</t>
  </si>
  <si>
    <t>NTWK_PROCESSED_TRANS_TOTAL</t>
  </si>
  <si>
    <t>MINING_PLATINUM_TOTAL_CASH_COSTS</t>
  </si>
  <si>
    <t>MINING_P&amp;P_RSRV_CONT_MOLYBDENUM</t>
  </si>
  <si>
    <t>Nickel - Ore Volume (Tons)</t>
  </si>
  <si>
    <t>MINING_M&amp;I_RES_NICKEL_VOLUME</t>
  </si>
  <si>
    <t>Takaful Cash from Investing Activities Policyhldrs</t>
  </si>
  <si>
    <t>CF_TAKAFUL_CASH_FROM_INVESTING</t>
  </si>
  <si>
    <t>Acquired Vol Growth</t>
  </si>
  <si>
    <t>ACQUIRED_VOLUME_GROWTH_LC</t>
  </si>
  <si>
    <t>MINING_BISMUTH_TOTAL_CASH_COSTS</t>
  </si>
  <si>
    <t>MINING_P&amp;P_RSRVS_NICKEL_VOLUME</t>
  </si>
  <si>
    <t>Nickel - Grade (%)</t>
  </si>
  <si>
    <t>MINING_M&amp;I_RES_NICKEL_GRADE</t>
  </si>
  <si>
    <t>Takaful Cash from Financing Activities Policyhldrs</t>
  </si>
  <si>
    <t>CF_TAKAFUL_CASH_FROM_FINANCING</t>
  </si>
  <si>
    <t>Electronic Pmt Ntwk - # of Trans</t>
  </si>
  <si>
    <t>ELEC_PAYMENT_NTWK_NUM_TRANS</t>
  </si>
  <si>
    <t>MINING_CHROMIUM_TOTAL_CASH_COSTS</t>
  </si>
  <si>
    <t>MINING_P&amp;P_RSRVS_NICKEL_GRADE</t>
  </si>
  <si>
    <t>Contained Nickel (Tons)</t>
  </si>
  <si>
    <t>MINING_M&amp;I_RES_CONTAINED_NICKEL</t>
  </si>
  <si>
    <t>Takaful Net Change in Cash Policyholders</t>
  </si>
  <si>
    <t>CF_TAKAFUL_NET_CHANGE_IN_CASH</t>
  </si>
  <si>
    <t>Electronic Pmt Ntwk Vol</t>
  </si>
  <si>
    <t>ELECTRONIC_PMT_NTWK_VOLUME</t>
  </si>
  <si>
    <t>MINING_COAL_TOTAL_CASH_COSTS</t>
  </si>
  <si>
    <t>MINING_P&amp;P_RSRV_CONTAINED_NICKEL</t>
  </si>
  <si>
    <t>Tin - Ore Volume (Tons)</t>
  </si>
  <si>
    <t>MINING_M&amp;I_RESOURCES_TIN_VOLUME</t>
  </si>
  <si>
    <t># of Credit Card Accounts</t>
  </si>
  <si>
    <t>NUM_CRED_CHRG_CARD_ACCNTS</t>
  </si>
  <si>
    <t>MINING_COBALT_TOTAL_CASH_COSTS</t>
  </si>
  <si>
    <t>MINING_P&amp;P_RSRVS_TIN_VOLUME</t>
  </si>
  <si>
    <t>Tin - Grade (%)</t>
  </si>
  <si>
    <t>MINING_M&amp;I_RESOURCES_TIN_GRADE</t>
  </si>
  <si>
    <t># of Debit Card Accounts</t>
  </si>
  <si>
    <t>NUM_DEBIT_CARD_ACCOUNTS</t>
  </si>
  <si>
    <t>MINING_P&amp;P_RSRVS_TIN_GRADE</t>
  </si>
  <si>
    <t>Contained Tin (Tons)</t>
  </si>
  <si>
    <t>MINING_M&amp;I_RES_CONTAINED_TIN</t>
  </si>
  <si>
    <t># of Active Accounts</t>
  </si>
  <si>
    <t>NUM_ACTIVE_ACCOUNTS</t>
  </si>
  <si>
    <t>MINING_LEAD_TOTAL_CASH_COSTS</t>
  </si>
  <si>
    <t>MINING_P&amp;P_RSRVS_CONTAINED_TIN</t>
  </si>
  <si>
    <t>Uranium - Ore Volume (Tons)</t>
  </si>
  <si>
    <t>MINING_M&amp;I_RES_URANIUM_VOLUME</t>
  </si>
  <si>
    <t>Avg # of Active Accounts</t>
  </si>
  <si>
    <t>AVG_NUM_ACTIVE_ACCOUNTS</t>
  </si>
  <si>
    <t>MINING_MANGANESE_TOTAL_CASH_COST</t>
  </si>
  <si>
    <t>MINING_P&amp;P_RSRVS_URANIUM_VOLUME</t>
  </si>
  <si>
    <t>Uranium - Grade (%)</t>
  </si>
  <si>
    <t>MINING_M&amp;I_RES_URANIUM_GRADE</t>
  </si>
  <si>
    <t>New Accounts</t>
  </si>
  <si>
    <t>NEW_ACCOUNTS</t>
  </si>
  <si>
    <t>MINING_MOLYBDENUM_TOT_CASH_COSTS</t>
  </si>
  <si>
    <t>MINING_P&amp;P_RSRVS_URANIUM_GRADE</t>
  </si>
  <si>
    <t>Contained Uranium (Tons)</t>
  </si>
  <si>
    <t>MINING_M&amp;I_RES_CONTAINED_URANIUM</t>
  </si>
  <si>
    <t>Net New Card Accounts</t>
  </si>
  <si>
    <t>NET_NEW_CARD_ACCOUNTS</t>
  </si>
  <si>
    <t>MINING_NICKEL_TOTAL_CASH_COSTS</t>
  </si>
  <si>
    <t>MINING_P&amp;P_RSRVS_CONTAIN_URANIUM</t>
  </si>
  <si>
    <t>Vanadium - Ore Volume (Tons)</t>
  </si>
  <si>
    <t>MINING_M&amp;I_RES_VANADIUM_VOLUME</t>
  </si>
  <si>
    <t># of Credit &amp; Charge Cards Out</t>
  </si>
  <si>
    <t>MINING_TIN_TOTAL_CASH_COSTS</t>
  </si>
  <si>
    <t>MINING_P&amp;P_RSRVS_VANADIUM_VOLUME</t>
  </si>
  <si>
    <t>Vanadium - Grade (%)</t>
  </si>
  <si>
    <t>MINING_M&amp;I_RES_VANADIUM_GRADE</t>
  </si>
  <si>
    <t># of Debit Cards Outstanding</t>
  </si>
  <si>
    <t>NUMBER_DEBIT_CARDS_OUTSTDG</t>
  </si>
  <si>
    <t>MINING_URANIUM_TOTAL_CASH_COSTS</t>
  </si>
  <si>
    <t>MINING_P&amp;P_RSRVS_VANADIUM_GRADE</t>
  </si>
  <si>
    <t>Contained Vanadium (Tons)</t>
  </si>
  <si>
    <t>MINING_M&amp;I_RES_CONTAIN_VANADIUM</t>
  </si>
  <si>
    <t># of Total Cards Outstanding</t>
  </si>
  <si>
    <t>NUMBER_TOTAL_CARDS_OUTSTDG</t>
  </si>
  <si>
    <t>MINING_VANADIUM_TOTAL_CASH_COSTS</t>
  </si>
  <si>
    <t>MINING_P&amp;P_RSRV_CONTAIN_VANADIUM</t>
  </si>
  <si>
    <t>Zinc - Ore Volume (Tons)</t>
  </si>
  <si>
    <t>MINING_M&amp;I_RESOURCES_ZINC_VOLUME</t>
  </si>
  <si>
    <t>Balance per Credit Card Account</t>
  </si>
  <si>
    <t>BALANCE_PER_CREDIT_CARD_ACCOUNT</t>
  </si>
  <si>
    <t>MINING_ZINC_TOTAL_CASH_COSTS</t>
  </si>
  <si>
    <t>MINING_P&amp;P_RSRVS_ZINC_VOLUME</t>
  </si>
  <si>
    <t>Zinc - Grade (%)</t>
  </si>
  <si>
    <t>MINING_M&amp;I_RESOURCES_ZINC_GRADE</t>
  </si>
  <si>
    <t>Avg Discount Rate</t>
  </si>
  <si>
    <t>AVG_DISCOUNT_RATE</t>
  </si>
  <si>
    <t>MINING_P&amp;P_RSRVS_ZINC_GRADE</t>
  </si>
  <si>
    <t>Contained Zinc (Tons)</t>
  </si>
  <si>
    <t>MINING_M&amp;I_RES_CONTAINED_ZINC</t>
  </si>
  <si>
    <t>Avg Balance per Active Credit Card</t>
  </si>
  <si>
    <t>AVG_BAL_PER_ACTIVE_CRED_CARD</t>
  </si>
  <si>
    <t>Gold ($/oz) - Co-Product Method</t>
  </si>
  <si>
    <t>MINING_P&amp;P_RSRVS_CONTAINED_ZINC</t>
  </si>
  <si>
    <t>Avg Spending per Account</t>
  </si>
  <si>
    <t>AVERAGE_SPENDING_PER_ACCOUNT</t>
  </si>
  <si>
    <t>Silver ($/oz) - Co-Product Method</t>
  </si>
  <si>
    <t>MINING_P&amp;P_RSRVS_IRON_VOLUME</t>
  </si>
  <si>
    <t>Avg Fee per Card</t>
  </si>
  <si>
    <t>AVERAGE_FEE_PER_CARD</t>
  </si>
  <si>
    <t>Copper ($/lb) - Co-Product Method</t>
  </si>
  <si>
    <t>MINING_P&amp;P_RSRVS_IRON_GRADE</t>
  </si>
  <si>
    <t># of Merchants</t>
  </si>
  <si>
    <t>NUM_OF_MERCHANTS</t>
  </si>
  <si>
    <t>Payment Processing Transactions</t>
  </si>
  <si>
    <t>PAYMENT_PROCESSING_TRANS</t>
  </si>
  <si>
    <t>Gallons per Pmt Processing Trans</t>
  </si>
  <si>
    <t>GALLONS_PER_PMT_PRCSS_TRANS</t>
  </si>
  <si>
    <t>Pmt Processing Gallons of Fuel</t>
  </si>
  <si>
    <t>PMT_PRCSS_TOTAL_GALLONS_FUEL</t>
  </si>
  <si>
    <t>Avg Fuel Price</t>
  </si>
  <si>
    <t>AVERAGE_FUEL_PRICE</t>
  </si>
  <si>
    <t>MINING_INFER_RES_PALLADIUM_VOL</t>
  </si>
  <si>
    <t>Payment Processing Value of Fuel</t>
  </si>
  <si>
    <t>PMT_PROCESSING_VALUE_OF_FUEL</t>
  </si>
  <si>
    <t>MINING_INFER_RES_PALLADIUM_GRADE</t>
  </si>
  <si>
    <t>Net Payment Processing Rate</t>
  </si>
  <si>
    <t>NET_PAYMENT_PROCESSING_RATE</t>
  </si>
  <si>
    <t>MINING_INFER_RES_CONT_PALLADIUM</t>
  </si>
  <si>
    <t>Bankcard Net Interchange Rate</t>
  </si>
  <si>
    <t>BANKCARD_NET_INTERCHANGE_RT</t>
  </si>
  <si>
    <t>MINING_INFERRED_RES_PLATINUM_VOL</t>
  </si>
  <si>
    <t>Bankcard Pmt Processing Vol</t>
  </si>
  <si>
    <t>BANKCARD_PMT_PRCSS_VOLUME</t>
  </si>
  <si>
    <t>MINING_INFER_RES_PLATINUM_GRADE</t>
  </si>
  <si>
    <t>Reward Miles Issued</t>
  </si>
  <si>
    <t>REWARD_MILES_ISSUED</t>
  </si>
  <si>
    <t>MINING_INFER_RES_CONT_PLATINUM</t>
  </si>
  <si>
    <t>Reward Miles Redeemed</t>
  </si>
  <si>
    <t>REWARD_MILES_REDEEMED</t>
  </si>
  <si>
    <t>MINING_INFERRED_RES_BISMUTH_VOL</t>
  </si>
  <si>
    <t>Private Label Statements Generated</t>
  </si>
  <si>
    <t>PVT_LABEL_STATEMENTS_GENERATED</t>
  </si>
  <si>
    <t>MINING_INFER_RES_BISMUTH_GRADE</t>
  </si>
  <si>
    <t>Online Bill Payment Transactions</t>
  </si>
  <si>
    <t>ONLINE_BILL_PAYMENT_TRANS</t>
  </si>
  <si>
    <t>MINING_INFER_RES_CONTAIN_BISMUTH</t>
  </si>
  <si>
    <t>E-Bills Delivered</t>
  </si>
  <si>
    <t>EBILLS_DELIVERED</t>
  </si>
  <si>
    <t>MINING_INFERRED_RES_CHROMIUM_VOL</t>
  </si>
  <si>
    <t>SME Transaction Processing Vol</t>
  </si>
  <si>
    <t>SME_TRANS_PROCESSING_VOLUME</t>
  </si>
  <si>
    <t>MINING_INFER_RES_CHROMIUM_GRADE</t>
  </si>
  <si>
    <t>New Margin Installed</t>
  </si>
  <si>
    <t>NEW_MARGIN_INSTALLED</t>
  </si>
  <si>
    <t>MINING_INFER_RES_CONT_CHROMIUM</t>
  </si>
  <si>
    <t># of Payroll Customers</t>
  </si>
  <si>
    <t>NUMBER_OF_PAYROLL_CUSTOMERS</t>
  </si>
  <si>
    <t>MINING_INFERRED_RES_COAL_VOLUME</t>
  </si>
  <si>
    <t>MINING_INFER_RES_CONTAINED_COAL</t>
  </si>
  <si>
    <t>Financial Metrics</t>
  </si>
  <si>
    <t>MINING_INFERRED_RES_COBALT_VOL</t>
  </si>
  <si>
    <t>Card Managed Net Interest Income</t>
  </si>
  <si>
    <t>CARD_MANAGED_NET_INT_INCOME</t>
  </si>
  <si>
    <t>MINING_INFERRED_RES_COBALT_GRADE</t>
  </si>
  <si>
    <t>Card Managed Fee Income</t>
  </si>
  <si>
    <t>CARD_MANAGED_FEE_INCOME</t>
  </si>
  <si>
    <t>MINING_INFER_RES_CONTAIN_COBALT</t>
  </si>
  <si>
    <t>Card Managed Non-Interest Income</t>
  </si>
  <si>
    <t>CARD_MANAGED_NON_INT_INCOME</t>
  </si>
  <si>
    <t>Card Managed Revenue</t>
  </si>
  <si>
    <t>CARD_MANAGED_REVENUE</t>
  </si>
  <si>
    <t>Card Managed Total Expenses</t>
  </si>
  <si>
    <t>CARD_MANAGED_TOTAL_EXPENSES</t>
  </si>
  <si>
    <t>Card Managed Pre-tax Income</t>
  </si>
  <si>
    <t>CARD_MANAGED_PRE_TAX_INCOME</t>
  </si>
  <si>
    <t>MINING_INFERRED_RES_IRON_VOLUME</t>
  </si>
  <si>
    <t>Card Net Income</t>
  </si>
  <si>
    <t>CARD_NET_INCOME</t>
  </si>
  <si>
    <t>MINING_INFERRED_RES_IRON_GRADE</t>
  </si>
  <si>
    <t>Net Interest Margin - Mgd Basis</t>
  </si>
  <si>
    <t>NET_INT_MARGIN_MANAGED_BASIS</t>
  </si>
  <si>
    <t>MINING_INFERRED_RES_LEAD_VOLUME</t>
  </si>
  <si>
    <t>Card Net Interest Margin</t>
  </si>
  <si>
    <t>CARD_NET_INTEREST_MARGIN</t>
  </si>
  <si>
    <t>MINING_INFERRED_RES_LEAD_GRADE</t>
  </si>
  <si>
    <t>Pre-tax Margin - Mgd Basis</t>
  </si>
  <si>
    <t>PRE_TAX_MARGIN_MANAGED_BASIS</t>
  </si>
  <si>
    <t>MINING_INFER_RES_CONTAINED_LEAD</t>
  </si>
  <si>
    <t>Card Pre-tax Margin - Mgd Basis</t>
  </si>
  <si>
    <t>CARD_PRE_TAX_MRGN_MGD_BASIS</t>
  </si>
  <si>
    <t>MINING_INFER_RES_MANGANESE_VOL</t>
  </si>
  <si>
    <t>Risk Adjusted Margin</t>
  </si>
  <si>
    <t>RISK_ADJUSTED_MARGIN</t>
  </si>
  <si>
    <t>MINING_INFER_RES_MANGANESE_GRADE</t>
  </si>
  <si>
    <t>Transactions Margin</t>
  </si>
  <si>
    <t>TRANSACTIONS_MARGIN</t>
  </si>
  <si>
    <t>MINING_INFER_RES_CONT_MANGANESE</t>
  </si>
  <si>
    <t>Card Fee Margin</t>
  </si>
  <si>
    <t>CARD_FEE_MARGIN</t>
  </si>
  <si>
    <t>MINING_INFER_RES_MOLYBDENUM_VOL</t>
  </si>
  <si>
    <t>Card Mgd Fees to Avg Mgd Card Loans</t>
  </si>
  <si>
    <t>ANN_CARD_MGD_FEES_TO_MGD_CARD_LN</t>
  </si>
  <si>
    <t>MINING_INFER_RES_MOLYBDENUM_GRD</t>
  </si>
  <si>
    <t>Card Revenue Margin</t>
  </si>
  <si>
    <t>CARD_REVENUE_MARGIN</t>
  </si>
  <si>
    <t>MINING_INFER_RES_CONT_MOLYBDENUM</t>
  </si>
  <si>
    <t>Card Risk-Adjusted Rev Margin</t>
  </si>
  <si>
    <t>CARD_RISK_ADJ_REVENUE_MARGIN</t>
  </si>
  <si>
    <t>MINING_INFERRED_RES_NICKEL_VOL</t>
  </si>
  <si>
    <t>Avg Yield - Mgd Basis</t>
  </si>
  <si>
    <t>AVERAGE_YIELD_MANAGED_BASIS</t>
  </si>
  <si>
    <t>MINING_INFERRED_RES_NICKEL_GRADE</t>
  </si>
  <si>
    <t>Card Avg Yield - Mgd Basis</t>
  </si>
  <si>
    <t>CARD_AVERAGE_YIELD_MGD_BASIS</t>
  </si>
  <si>
    <t>MINING_INFER_RES_CONTAIN_NICKEL</t>
  </si>
  <si>
    <t>Overhead Efficiency - Mgd Basis</t>
  </si>
  <si>
    <t>OVERHEAD_EFFICIENCY_MGD_BASIS</t>
  </si>
  <si>
    <t>MINING_INFERRED_RES_TIN_VOLUME</t>
  </si>
  <si>
    <t>Card Overhead Efficiency - Mgd</t>
  </si>
  <si>
    <t>CARD_OVERHEAD_EFFIC_MGD_BASIS</t>
  </si>
  <si>
    <t>MINING_INFERRED_RES_TIN_GRADE</t>
  </si>
  <si>
    <t>Card Expense Ratio</t>
  </si>
  <si>
    <t>CARD_EXPENSE_RATIO</t>
  </si>
  <si>
    <t>MINING_INFERRED_RES_CONTAIN_TIN</t>
  </si>
  <si>
    <t>ROA - Mgd Basis</t>
  </si>
  <si>
    <t>RETURN_ON_ASSETS_MGD_BASIS</t>
  </si>
  <si>
    <t>MINING_INFERRED_RES_URANIUM_VOL</t>
  </si>
  <si>
    <t>Card ROA</t>
  </si>
  <si>
    <t>CARD_RETURN_ON_ASSETS</t>
  </si>
  <si>
    <t>MINING_INFER_RES_URANIUM_GRADE</t>
  </si>
  <si>
    <t>Card ROE - Mgd Basis</t>
  </si>
  <si>
    <t>CARD_RETURN_EQUITY_MGD_BASIS</t>
  </si>
  <si>
    <t>MINING_INFER_RES_CONTAIN_URANIUM</t>
  </si>
  <si>
    <t>Card Pretax ROA</t>
  </si>
  <si>
    <t>CARD_PRETAX_RETURN_ON_ASSETS</t>
  </si>
  <si>
    <t>MINING_INFERRED_RES_VANADIUM_VOL</t>
  </si>
  <si>
    <t>Card Mgd Rev to Total Mgd Rev</t>
  </si>
  <si>
    <t>CARD_MGD_REV_TO_TOT_MGD_REV</t>
  </si>
  <si>
    <t>MINING_INFER_RES_VANADIUM_GRADE</t>
  </si>
  <si>
    <t>Discount Revenue</t>
  </si>
  <si>
    <t>DISCOUNT_REVENUE</t>
  </si>
  <si>
    <t>MINING_INFER_RES_CONT_VANADIUM</t>
  </si>
  <si>
    <t>Card Marketing and Promotion</t>
  </si>
  <si>
    <t>CARD_MARKETING_PROMOTION</t>
  </si>
  <si>
    <t>MINING_INFERRED_RES_ZINC_VOLUME</t>
  </si>
  <si>
    <t>Cardmember Rewards</t>
  </si>
  <si>
    <t>CARDMEMBER_REWARDS</t>
  </si>
  <si>
    <t>MINING_INFERRED_RES_ZINC_GRADE</t>
  </si>
  <si>
    <t>Securitized Card Loans</t>
  </si>
  <si>
    <t>SECURITIZED_CARD_LOANS</t>
  </si>
  <si>
    <t>MINING_INFER_RES_CONTAINED_ZINC</t>
  </si>
  <si>
    <t>Avg Card Loans</t>
  </si>
  <si>
    <t>AVERAGE_CARD_LOANS</t>
  </si>
  <si>
    <t>Avg Securitized Card Loans</t>
  </si>
  <si>
    <t>AVG_SECURITIZED_CARD_LOANS</t>
  </si>
  <si>
    <t>Avg Managed Card Loans</t>
  </si>
  <si>
    <t>AVG_MANAGED_CARD_LOANS</t>
  </si>
  <si>
    <t>Card Segment Managed Loans</t>
  </si>
  <si>
    <t>CARD_SEGMENT_MANAGED_LOANS</t>
  </si>
  <si>
    <t>Card Segment Avg Mgd Loans</t>
  </si>
  <si>
    <t>CARD_SEG_AVERAGE_MANAGED_LOANS</t>
  </si>
  <si>
    <t>Avg Securitized Assets</t>
  </si>
  <si>
    <t>AVERAGE_SECURITIZED_ASSETS</t>
  </si>
  <si>
    <t>Avg Managed Total Assets</t>
  </si>
  <si>
    <t>AVERAGE_MANAGED_TOTAL_ASSETS</t>
  </si>
  <si>
    <t>Card Seg Mgd Earning Assets</t>
  </si>
  <si>
    <t>CARD_SEG_MGD_EARNING_ASSETS</t>
  </si>
  <si>
    <t>Card Seg Avg Mgd Earning Assets</t>
  </si>
  <si>
    <t>CARD_SEG_AVG_MGD_EARNING_ASSETS</t>
  </si>
  <si>
    <t>Card Seg Mgd Total Assets</t>
  </si>
  <si>
    <t>CARD_SEG_MGD_TOTAL_ASSETS</t>
  </si>
  <si>
    <t>Card Seg Avg Mgd Total Assets</t>
  </si>
  <si>
    <t>CARD_SEG_AVG_MGD_TOTAL_ASSETS</t>
  </si>
  <si>
    <t>Managed Assets</t>
  </si>
  <si>
    <t>MANAGED_ASSETS</t>
  </si>
  <si>
    <t>Long Term Debt to Mgd Assets</t>
  </si>
  <si>
    <t>LONG_TERM_DEBT_TO_MANAGED_ASSETS</t>
  </si>
  <si>
    <t>Avg Mgd Total Assets Growth</t>
  </si>
  <si>
    <t>AVG_MANAGED_TOTAL_ASSETS_GROWTH</t>
  </si>
  <si>
    <t>Card Seg Allocated Equity</t>
  </si>
  <si>
    <t>CARD_SEGMENT_ALLOCATED_EQUITY</t>
  </si>
  <si>
    <t>Card Seg Avg Allocated Equity</t>
  </si>
  <si>
    <t>CARD_SEG_AVG_ALLOCATED_EQUITY</t>
  </si>
  <si>
    <t>Card Seg Eq to Mgd Tot Assets</t>
  </si>
  <si>
    <t>CARD_SEG_ALLCTD_EQ_TO_SMTA</t>
  </si>
  <si>
    <t>Common Equity to Mgd Assets</t>
  </si>
  <si>
    <t>COMMON_EQ_TO_MANAGED_ASSETS</t>
  </si>
  <si>
    <t>Capital % Managed Assets</t>
  </si>
  <si>
    <t>CAPITAL_%_MANAGED_ASSETS</t>
  </si>
  <si>
    <t>Card Avg Leverage</t>
  </si>
  <si>
    <t>CARD_AVERAGE_LEVERAGE</t>
  </si>
  <si>
    <t>TCE - AR to Mgd Assets</t>
  </si>
  <si>
    <t>TCE_AR_TO_MANAGED_ASSETS</t>
  </si>
  <si>
    <t>Charge Card Mgd LLR</t>
  </si>
  <si>
    <t>CHARGE_CARD_MGD_LOAN_LOSS_RES</t>
  </si>
  <si>
    <t>LLR to Delinquencies - Mgd</t>
  </si>
  <si>
    <t>LLR_TO_TOT_DELINQUENCIES_MANAGED</t>
  </si>
  <si>
    <t>Card Mgd LLR to Card Delinqs Mgd</t>
  </si>
  <si>
    <t>CARD_MGD_LLR_TO_TOT_CARD_DELQ</t>
  </si>
  <si>
    <t>LLR to Annualized Net Charge Offs</t>
  </si>
  <si>
    <t>LLR_TO_ANNUAL_NET_CHARGE_OFFS</t>
  </si>
  <si>
    <t>Card Mgd LLR to Card NCO - Mgd</t>
  </si>
  <si>
    <t>CARD_MGD_LLR_TO_ANN_CARD_NCO_MB</t>
  </si>
  <si>
    <t>Card Mgd LLR to Mgd Card Loans</t>
  </si>
  <si>
    <t>CARD_MGD_LLR_TO_MGD_CARD_LNS</t>
  </si>
  <si>
    <t>Card LLR % Delinquencies</t>
  </si>
  <si>
    <t>CARD_LLR_%_DELINQUENCIES</t>
  </si>
  <si>
    <t>Credit Metrics</t>
  </si>
  <si>
    <t>Net Charge-Offs - Mgd Basis</t>
  </si>
  <si>
    <t>NET_CHGOFFS_MANAGED_BASIS</t>
  </si>
  <si>
    <t>Net Charge-Off Rate - Mgd Basis</t>
  </si>
  <si>
    <t>NET_CHGOFF_RATE_MGD_BASIS</t>
  </si>
  <si>
    <t>Card Seg Net Charge-Offs - Mgd</t>
  </si>
  <si>
    <t>CARD_SEG_NET_CHGOFFS_MGD_BAS</t>
  </si>
  <si>
    <t>Card Seg Net Charge-Off Rate - Mgd</t>
  </si>
  <si>
    <t>CARD_SEG_NET_CHGOFF_RATE_MGD_BAS</t>
  </si>
  <si>
    <t>Card Loan Loss Provision to NCO</t>
  </si>
  <si>
    <t>CARD_LLP_TO_NET_CHARGEOFFS</t>
  </si>
  <si>
    <t>Less than 30 Day Delinqs - Mgd</t>
  </si>
  <si>
    <t>LESS_THAN_30D_DELQ_MGD_BASIS</t>
  </si>
  <si>
    <t>30 Day Delinquencies - Mgd</t>
  </si>
  <si>
    <t>30D_DELQ_MANAGED_BASIS</t>
  </si>
  <si>
    <t>60 Day Delinquencies - Mgd</t>
  </si>
  <si>
    <t>60D_DELQ_MANAGED_BASIS</t>
  </si>
  <si>
    <t>90 Day Delinquencies - Mgd</t>
  </si>
  <si>
    <t>90D_DELQ_MANAGED_BASIS</t>
  </si>
  <si>
    <t>120 Day Delinquencies - Mgd</t>
  </si>
  <si>
    <t>120D_DELQ_MANAGED_BASIS</t>
  </si>
  <si>
    <t>30 Day Delinq Rate - Mgd</t>
  </si>
  <si>
    <t>30D_DELQ_RATE_MGD_BASIS</t>
  </si>
  <si>
    <t>60 Day Delinq Rate - Mgd</t>
  </si>
  <si>
    <t>60D_DELQ_RATE_MGD_BASIS</t>
  </si>
  <si>
    <t>90 Day Delinq Rate - Mgd</t>
  </si>
  <si>
    <t>90D_DELQ_RATE_MGD_BASIS</t>
  </si>
  <si>
    <t>120 Day Delinq Rate - Mgd</t>
  </si>
  <si>
    <t>120D_DELQ_RATE_MGD_BASIS</t>
  </si>
  <si>
    <t>Card 60 Day Delinq - Mgd</t>
  </si>
  <si>
    <t>CARD_60D_DELQ_MANAGED_BASIS</t>
  </si>
  <si>
    <t>Card 90 Day Delinq - Mgd</t>
  </si>
  <si>
    <t>CARD_90D_DELQ_MANAGED_BASIS</t>
  </si>
  <si>
    <t>Card 30 Day Delinq Rate - Mgd</t>
  </si>
  <si>
    <t>CARD_30D_DELQ_RT_MGD_BASIS</t>
  </si>
  <si>
    <t>Card 60 Day Delinq Rate - Mgd</t>
  </si>
  <si>
    <t>CARD_60D_DELQ_RT_MGD_BASIS</t>
  </si>
  <si>
    <t>Card 90 Day Delinq Rate - Mgd</t>
  </si>
  <si>
    <t>CARD_90D_DELQ_RT_MGD_BASIS</t>
  </si>
  <si>
    <t>Charge Card 30 Day Delinq Rt - Mgd</t>
  </si>
  <si>
    <t>CHRG_CARD_30D_DELQ_RT_MGD</t>
  </si>
  <si>
    <t>Charge Card 90 Day Delinq Rt - Mgd</t>
  </si>
  <si>
    <t>CHRG_CARD_90D_DELQ_RT_MGD</t>
  </si>
  <si>
    <t>Net Loss Ratio as a % of Vol</t>
  </si>
  <si>
    <t>NET_LOSS_RATIO_PCT_VOLUME</t>
  </si>
  <si>
    <t>New Wells</t>
  </si>
  <si>
    <t>North America</t>
  </si>
  <si>
    <t>Costs</t>
  </si>
  <si>
    <t>Worldwide</t>
  </si>
  <si>
    <t>Data Highlights</t>
  </si>
  <si>
    <t>Featured Production Breakout</t>
  </si>
  <si>
    <t>Exploration (Gross)</t>
  </si>
  <si>
    <t xml:space="preserve">  Revenues</t>
  </si>
  <si>
    <t>E&amp;P_REVENUES_NAMR</t>
  </si>
  <si>
    <t xml:space="preserve">  Future Inflows</t>
  </si>
  <si>
    <t xml:space="preserve">  + Proved Prop Acq Costs</t>
  </si>
  <si>
    <t xml:space="preserve">  Oil (MBBL/Day)</t>
  </si>
  <si>
    <t>OIL_PRODUCTION_NAMR_MBBL_DY</t>
  </si>
  <si>
    <t xml:space="preserve">  Start of Year</t>
  </si>
  <si>
    <t>GAS_START_YEAR_WORLD</t>
  </si>
  <si>
    <t>OIL_START_YEAR_WORLDWIDE</t>
  </si>
  <si>
    <t>Production (MBOE/Day)</t>
  </si>
  <si>
    <t>Total Cement/Installed Capacity (Mil Tonnes)</t>
  </si>
  <si>
    <t>TOT_CEMENT_CPCTY_TONNES</t>
  </si>
  <si>
    <t xml:space="preserve">  Exploration (Net)</t>
  </si>
  <si>
    <t xml:space="preserve">  - Production Costs</t>
  </si>
  <si>
    <t>PRODUCTION_COSTS_NAMR</t>
  </si>
  <si>
    <t xml:space="preserve">  + Unproved Prop Acq Costs</t>
  </si>
  <si>
    <t xml:space="preserve">  Gas (MMCF/Day)</t>
  </si>
  <si>
    <t>GAS_PRODUCTION_NAMR_MMCF_DY</t>
  </si>
  <si>
    <t xml:space="preserve">  + Revisions</t>
  </si>
  <si>
    <t>GAS_REVISIONS_WORLD</t>
  </si>
  <si>
    <t>OIL_REVISIONS_WORLDWIDE</t>
  </si>
  <si>
    <t>BOE - Production per Share 1 Yr Growth</t>
  </si>
  <si>
    <t>BOE_PRODUCTION_PER_SHARE_1_YR_GR</t>
  </si>
  <si>
    <t>Cement Volumes/Shipments</t>
  </si>
  <si>
    <t>CEMENT_VOLUMES_SHIPMENTS</t>
  </si>
  <si>
    <t>Primary Aluminum Production</t>
  </si>
  <si>
    <t>Developed (Gross)</t>
  </si>
  <si>
    <t xml:space="preserve">  - Exploration Expense</t>
  </si>
  <si>
    <t>EXPLORATION_EXPENSES_NAMR</t>
  </si>
  <si>
    <t xml:space="preserve">  - Development Costs</t>
  </si>
  <si>
    <t xml:space="preserve">  + Exploration Cost</t>
  </si>
  <si>
    <t xml:space="preserve">  NGL (MBBL/Day)</t>
  </si>
  <si>
    <t>NGL_PRODUCTION_NAMR_MBBL_DY</t>
  </si>
  <si>
    <t xml:space="preserve">  + Improved Recovery</t>
  </si>
  <si>
    <t>GAS_IMPROV_REC_WORLD</t>
  </si>
  <si>
    <t>OIL_IMPROVED_RECOVERY_WORLDWIDE</t>
  </si>
  <si>
    <t>Energy-3Yr Organic Finding &amp; Development Costs-BOE</t>
  </si>
  <si>
    <t>ORGANIC_F&amp;D_COSTS_3_YR_BOE</t>
  </si>
  <si>
    <t xml:space="preserve">  Cement Volume Growth</t>
  </si>
  <si>
    <t>CEMENT_VOLUME_GROWTH</t>
  </si>
  <si>
    <t>Alumina Production</t>
  </si>
  <si>
    <t xml:space="preserve">  Developed (Net)</t>
  </si>
  <si>
    <t xml:space="preserve">  - DD&amp;A</t>
  </si>
  <si>
    <t>DD&amp;A_NAMR</t>
  </si>
  <si>
    <t xml:space="preserve">  - Income Tax</t>
  </si>
  <si>
    <t xml:space="preserve">  + Development Costs</t>
  </si>
  <si>
    <t xml:space="preserve">  Total (MBOE/Day)</t>
  </si>
  <si>
    <t>TOTAL_PRODUCTION_NAMR_MBOE_DY</t>
  </si>
  <si>
    <t xml:space="preserve">  + Extensions &amp; Discoveries</t>
  </si>
  <si>
    <t>GAS_EXTENS_DISCOV_WORLD</t>
  </si>
  <si>
    <t>OIL_EXTENSIONS_AND_DISCS_WW</t>
  </si>
  <si>
    <t>Energy-3Yr All-in Finding &amp; Development Costs-BOE</t>
  </si>
  <si>
    <t>ALL_IN_F&amp;D_COSTS_3_YR_BOE</t>
  </si>
  <si>
    <t xml:space="preserve">  Cement Volume Growth Ratio</t>
  </si>
  <si>
    <t>CEMENT_VOLUME_GROWTH_RATIO</t>
  </si>
  <si>
    <t>Iron Production</t>
  </si>
  <si>
    <t>Dry (Gross)</t>
  </si>
  <si>
    <t xml:space="preserve">  - Other Expenses</t>
  </si>
  <si>
    <t>OTHER_E&amp;P_EXPENSES_NAMR</t>
  </si>
  <si>
    <t xml:space="preserve">  Undiscounted Cashflows</t>
  </si>
  <si>
    <t xml:space="preserve">  + Miscellaneous Costs</t>
  </si>
  <si>
    <t>United States</t>
  </si>
  <si>
    <t xml:space="preserve">  + Purchases</t>
  </si>
  <si>
    <t>GAS_PURCHASES_WORLD</t>
  </si>
  <si>
    <t>OIL_PURCHASES_WORLDWIDE</t>
  </si>
  <si>
    <t>Total E&amp;P Spending</t>
  </si>
  <si>
    <t>Cement Price per Ton</t>
  </si>
  <si>
    <t>CEMENT_PRICE_PER_TON</t>
  </si>
  <si>
    <t>Nickel Production</t>
  </si>
  <si>
    <t xml:space="preserve">  Dry (Net)</t>
  </si>
  <si>
    <t>INCOME_TAX_NAMR</t>
  </si>
  <si>
    <t xml:space="preserve">  - 10% Discount Factor</t>
  </si>
  <si>
    <t xml:space="preserve">  Costs Incurred</t>
  </si>
  <si>
    <t>OIL_PRODUCTION_US_MBBL_DY</t>
  </si>
  <si>
    <t>Hedged Oil ($/BBL)</t>
  </si>
  <si>
    <t xml:space="preserve">  + Sales</t>
  </si>
  <si>
    <t>GAS_SALES_WORLD</t>
  </si>
  <si>
    <t>OIL_SALES_WORLDWIDE</t>
  </si>
  <si>
    <t>Avg. Reserve Life (Years)</t>
  </si>
  <si>
    <t>TOTAL_RESERVE_PRODUCTION_RATIO</t>
  </si>
  <si>
    <t xml:space="preserve">  Cement Price Growth</t>
  </si>
  <si>
    <t>CEMENT_PRICE_GROWTH</t>
  </si>
  <si>
    <t>Lead Production</t>
  </si>
  <si>
    <t>OTHER_E&amp;P_INCOME_NAMR</t>
  </si>
  <si>
    <t>GAS_PRODUCTION_US_MMCF_DY</t>
  </si>
  <si>
    <t>Unhedged Oil ($/BBL)</t>
  </si>
  <si>
    <t xml:space="preserve">  + Production</t>
  </si>
  <si>
    <t>GAS_PRODUCTION_WORLD</t>
  </si>
  <si>
    <t>OIL_PRODUCTION_WORLDWIDE</t>
  </si>
  <si>
    <t xml:space="preserve">  Cement Price Growth Ratio</t>
  </si>
  <si>
    <t>CEMENT_PRICE_GROWTH_RATIO</t>
  </si>
  <si>
    <t>Zinc Production</t>
  </si>
  <si>
    <t>Productive Wells</t>
  </si>
  <si>
    <t xml:space="preserve">  Results of Operations</t>
  </si>
  <si>
    <t>RESULTS_OPERATIONS_NAMR</t>
  </si>
  <si>
    <t xml:space="preserve">  Standardized Measure</t>
  </si>
  <si>
    <t>NGL_PRODUCTION_US_MBBL_DY</t>
  </si>
  <si>
    <t>Hedged Gas ($/MCF)</t>
  </si>
  <si>
    <t xml:space="preserve">  + Other</t>
  </si>
  <si>
    <t>GAS_OTHER_CHG_WORLD</t>
  </si>
  <si>
    <t>OIL_OTHER_CHANGES_WORLDWIDE</t>
  </si>
  <si>
    <t>Number of Cement Plants</t>
  </si>
  <si>
    <t>NUMBER_OF_CEMENT_PLANTS</t>
  </si>
  <si>
    <t>Molybdenum Production</t>
  </si>
  <si>
    <t>Oil (Gross)</t>
  </si>
  <si>
    <t>PRODUCTIVE_OIL_WELLS_GROSS</t>
  </si>
  <si>
    <t xml:space="preserve">    Pre-Tax DCF (PV-10)</t>
  </si>
  <si>
    <t xml:space="preserve">  + Proved Properties</t>
  </si>
  <si>
    <t>DAILY_PROD_MBOE_US</t>
  </si>
  <si>
    <t>Unhedged Gas ($/MCF)</t>
  </si>
  <si>
    <t xml:space="preserve">  End of year</t>
  </si>
  <si>
    <t>GAS_END_YEAR_WORLD</t>
  </si>
  <si>
    <t>OIL_RESERVES_END_YEAR_WORLDWIDE</t>
  </si>
  <si>
    <t>Additional Metrics</t>
  </si>
  <si>
    <t>Cobalt Production</t>
  </si>
  <si>
    <t xml:space="preserve">  Oil (Net)</t>
  </si>
  <si>
    <t>PRODUCTIVE_OIL_WELLS_NET</t>
  </si>
  <si>
    <t xml:space="preserve">  United States</t>
  </si>
  <si>
    <t xml:space="preserve">  + Unproved Properties</t>
  </si>
  <si>
    <t>Canada</t>
  </si>
  <si>
    <t xml:space="preserve">  Developed Reserves</t>
  </si>
  <si>
    <t>GAS_DEVEL_RESV_WORLD</t>
  </si>
  <si>
    <t>OIL_DEVELOPED_RESERVES_WORLDWIDE</t>
  </si>
  <si>
    <t>Aggregates</t>
  </si>
  <si>
    <t>Manganese Production</t>
  </si>
  <si>
    <t>Gas (Gross)</t>
  </si>
  <si>
    <t>PRODUCTIVE_GAS_WELLS_GROSS</t>
  </si>
  <si>
    <t>E&amp;P_REVENUES_US</t>
  </si>
  <si>
    <t>Change in DCF</t>
  </si>
  <si>
    <t xml:space="preserve">  + Other Properties</t>
  </si>
  <si>
    <t>OIL_PRODUCTION_CANADA_MBBL_DY</t>
  </si>
  <si>
    <t xml:space="preserve">  P&amp;P Reserves</t>
  </si>
  <si>
    <t>GAS_P&amp;P_RSRVS_END_YR_WORLDWIDE</t>
  </si>
  <si>
    <t>BOE_P&amp;P_RSRVS_END_YR_WORLDWIDE</t>
  </si>
  <si>
    <t>Energy-Exploration Cost</t>
  </si>
  <si>
    <t>Aggregates Volumes/Shipments</t>
  </si>
  <si>
    <t>AGGREGATES_VOLUMES_SHIPMENTS</t>
  </si>
  <si>
    <t>Uranium Production</t>
  </si>
  <si>
    <t xml:space="preserve">  Gas (Net)</t>
  </si>
  <si>
    <t>PRODUCTIVE_GAS_WELLS_NET</t>
  </si>
  <si>
    <t xml:space="preserve">    - Production Costs</t>
  </si>
  <si>
    <t>PRODUCTION_COST_US</t>
  </si>
  <si>
    <t>Sales Oil/Gas</t>
  </si>
  <si>
    <t xml:space="preserve">  Gross Capitalized Costs</t>
  </si>
  <si>
    <t>GAS_PRODUCTION_CANADA_MMCF_DY</t>
  </si>
  <si>
    <t>Energy-Proved Prop Acq Costs</t>
  </si>
  <si>
    <t xml:space="preserve">  Aggregates Volume Growth</t>
  </si>
  <si>
    <t>AGGREGATES_VOLUME_GROWTH</t>
  </si>
  <si>
    <t xml:space="preserve">    - Exploration Expense</t>
  </si>
  <si>
    <t>EXPLORATION_EXPENSES_US</t>
  </si>
  <si>
    <t>NGL_PRODUCTION_CANADA_MBBL_DY</t>
  </si>
  <si>
    <t>OIL_START_YEAR_NORTH_AMERICA</t>
  </si>
  <si>
    <t>Energy-Unproved Prop Acq Costs</t>
  </si>
  <si>
    <t xml:space="preserve">  Aggregates Volume Growth Ratio</t>
  </si>
  <si>
    <t>AGGREGATES_VOLUME_GROWTH_RATIO</t>
  </si>
  <si>
    <t>Gold Equivalents Production</t>
  </si>
  <si>
    <t>Acreage (Thousands)</t>
  </si>
  <si>
    <t xml:space="preserve">    - DD&amp;A</t>
  </si>
  <si>
    <t>DD&amp;A_US</t>
  </si>
  <si>
    <t>Extensions &amp; Discoveries</t>
  </si>
  <si>
    <t xml:space="preserve">  Net Capitalized Costs</t>
  </si>
  <si>
    <t>DAILY_PROD_MBOE_CANADA</t>
  </si>
  <si>
    <t>GAS_START_YEAR_NAMR</t>
  </si>
  <si>
    <t>OIL_REVISIONS_NORTH_AMERICA</t>
  </si>
  <si>
    <t>Energy-Development Costs</t>
  </si>
  <si>
    <t>Aggregates Price per Ton</t>
  </si>
  <si>
    <t>AGGREGATES_PRICE_PER_TON</t>
  </si>
  <si>
    <t xml:space="preserve">    - Other Expenses</t>
  </si>
  <si>
    <t>OTHER_E&amp;P_EXPENSES_US</t>
  </si>
  <si>
    <t>GAS_REVISIONS_NAMR</t>
  </si>
  <si>
    <t>OIL_IMPROVED_RECOVERY_NA</t>
  </si>
  <si>
    <t>Reserves Per Share - BOE</t>
  </si>
  <si>
    <t>Energy-Miscel Costs</t>
  </si>
  <si>
    <t xml:space="preserve">  Aggregates Price Growth</t>
  </si>
  <si>
    <t>AGGREGATES_PRICE_GROWTH</t>
  </si>
  <si>
    <t>Platinum Production</t>
  </si>
  <si>
    <t xml:space="preserve">    - Income Tax</t>
  </si>
  <si>
    <t>INCOME_TAX_US</t>
  </si>
  <si>
    <t>Latin America</t>
  </si>
  <si>
    <t>GAS_IMPROV_REC_NAMR</t>
  </si>
  <si>
    <t>OIL_EXTENSIONS_&amp;_DISCS_NA</t>
  </si>
  <si>
    <t>Energy-Costs Incurred</t>
  </si>
  <si>
    <t xml:space="preserve">  Aggregates Price Growth Ratio</t>
  </si>
  <si>
    <t>AGGREGATES_PRICE_GROWTH_RATIO</t>
  </si>
  <si>
    <t>Palladium Production</t>
  </si>
  <si>
    <t>Undeveloped (Gross)</t>
  </si>
  <si>
    <t xml:space="preserve">    + Other Income</t>
  </si>
  <si>
    <t>OTHER_E&amp;P_INCOME_US</t>
  </si>
  <si>
    <t>Purchases Reserves</t>
  </si>
  <si>
    <t>Acquisition Cost - BOE</t>
  </si>
  <si>
    <t>ACQUISITION_COST_BOE</t>
  </si>
  <si>
    <t>OIL_PRODUCTION_LAMR_MBBL_DY</t>
  </si>
  <si>
    <t>GAS_EXTENS_DISCOV_NAMR</t>
  </si>
  <si>
    <t>OIL_PURCHASES_NORTH_AMERICA</t>
  </si>
  <si>
    <t>Number of Aggregates Quarries</t>
  </si>
  <si>
    <t>NUMBER_OF_AGGREGATES_QUARRIES</t>
  </si>
  <si>
    <t>Coal Production</t>
  </si>
  <si>
    <t xml:space="preserve">  Undeveloped (Net)</t>
  </si>
  <si>
    <t xml:space="preserve">    Results of Operations</t>
  </si>
  <si>
    <t>RESULTS_OPERATIONS_US</t>
  </si>
  <si>
    <t>Sales Reserves</t>
  </si>
  <si>
    <t>Energy-F&amp;D Cost - BOE</t>
  </si>
  <si>
    <t>F&amp;D_COST_BOE</t>
  </si>
  <si>
    <t>GAS_PRODUCTION_LAMR_MMCF_DY</t>
  </si>
  <si>
    <t>GAS_PURCHASES_NAMR</t>
  </si>
  <si>
    <t>OIL_SALES_NORTH_AMERICA</t>
  </si>
  <si>
    <t>Proved Reserves (MMBOE)</t>
  </si>
  <si>
    <t>Aggregate Reserves</t>
  </si>
  <si>
    <t>AGGREGATE_RESERVES</t>
  </si>
  <si>
    <t>Accretion of Discount</t>
  </si>
  <si>
    <t>Production Netback per BOE</t>
  </si>
  <si>
    <t>NGL_PRODUCTION_LAMR_MBBL_DY</t>
  </si>
  <si>
    <t>GAS_SALES_NAMR</t>
  </si>
  <si>
    <t>OIL_PRODUCTION_NORTH_AMERICA</t>
  </si>
  <si>
    <t>Energy-BOE-Start Yr-Worldwide</t>
  </si>
  <si>
    <t>Years of Production - Aggregates</t>
  </si>
  <si>
    <t>YEARS_OF_PRODUCTION_AGGREGATES</t>
  </si>
  <si>
    <t>EV/Valued Reserves</t>
  </si>
  <si>
    <t xml:space="preserve">  Canada</t>
  </si>
  <si>
    <t>Income Taxes</t>
  </si>
  <si>
    <t>TOTAL_PRODUCTION_LAMR_MBOE_DY</t>
  </si>
  <si>
    <t>GAS_PRODUCTION_NAMR</t>
  </si>
  <si>
    <t>OIL_OTHER_CHANGES_NORTH_AMERICA</t>
  </si>
  <si>
    <t>BOE_START_YEAR_NAMR</t>
  </si>
  <si>
    <t>Energy-BOE-Revisions-Worldwide</t>
  </si>
  <si>
    <t>EV_TO_CUR_VALUE_OF_MINING_RSRVS</t>
  </si>
  <si>
    <t>E&amp;P_REVENUES_CANADA</t>
  </si>
  <si>
    <t>Other Changes</t>
  </si>
  <si>
    <t>GAS_OTHER_CHG_NAMR</t>
  </si>
  <si>
    <t>OIL_RESERVES_END_YR_NA</t>
  </si>
  <si>
    <t>BOE_REVISIONS_NAMR</t>
  </si>
  <si>
    <t>Energy-BOE-Impr Rec-Worldwide</t>
  </si>
  <si>
    <t>Ready-Mix Concrete</t>
  </si>
  <si>
    <t>EV/Valued Reserves &amp; Resources</t>
  </si>
  <si>
    <t>EV_TO_CUR_EST_VAL_OF_MINING_R&amp;R</t>
  </si>
  <si>
    <t>PRODUCTION_COST_CANADA</t>
  </si>
  <si>
    <t>Europe</t>
  </si>
  <si>
    <t>GAS_END_YEAR_NAMR</t>
  </si>
  <si>
    <t>OIL_DEVELOPED_RESERVES_NA</t>
  </si>
  <si>
    <t>BOE_IMPROV_REC_NAMR</t>
  </si>
  <si>
    <t>Energy-BOE-Extensions&amp;Disc-Worldwide</t>
  </si>
  <si>
    <t>Ready-Mix Concrete Volumes/Shipments</t>
  </si>
  <si>
    <t>READY_MIX_CONCRETE_VOL_SHIPMENTS</t>
  </si>
  <si>
    <t>EXPLORATION_EXPENSES_CANADA</t>
  </si>
  <si>
    <t>OIL_PRODUCTION_EUROPE_MBBL_DY</t>
  </si>
  <si>
    <t>GAS_DEVEL_RESV_NAMR</t>
  </si>
  <si>
    <t>BOE_EXTENS_DISCOV_NAMR</t>
  </si>
  <si>
    <t>Energy-BOE-Purchases-Worldwide</t>
  </si>
  <si>
    <t xml:space="preserve">  Ready-Mix Concrete Volume Growth</t>
  </si>
  <si>
    <t>READY_MIX_CONCRETE_VOLUME_GROWTH</t>
  </si>
  <si>
    <t>Operating Statistics</t>
  </si>
  <si>
    <t>DD&amp;A_CANADA</t>
  </si>
  <si>
    <t>GAS_PRODUCTION_EUROPE_MMCF_DY</t>
  </si>
  <si>
    <t>BOE_PURCHASES_NAMR</t>
  </si>
  <si>
    <t>Energy-BOE-Sales-Worldwide</t>
  </si>
  <si>
    <t xml:space="preserve">  Ready-Mix Concrete Volume Growth Ratio</t>
  </si>
  <si>
    <t>READY_MIX_CONCRETE_VOL_GR_RATIO</t>
  </si>
  <si>
    <t>Gold Cash Margin</t>
  </si>
  <si>
    <t>GOLD_CASH_MARGIN</t>
  </si>
  <si>
    <t>OTHER_E&amp;P_EXPENSES_CANADA</t>
  </si>
  <si>
    <t>NGL_PRODUCTION_EUROPE_MBBL_DY</t>
  </si>
  <si>
    <t>OIL_START_YEAR_UNITED_STATES</t>
  </si>
  <si>
    <t>BOE_SALES_NAMR</t>
  </si>
  <si>
    <t>Energy-BOE-Production-Worldwide</t>
  </si>
  <si>
    <t>Ready-Mix Concrete Price</t>
  </si>
  <si>
    <t>READY_MIX_CONCRETE_PRICE</t>
  </si>
  <si>
    <t>Mining - Gold Realized Price</t>
  </si>
  <si>
    <t>INCOME_TAX_CANADA</t>
  </si>
  <si>
    <t>TOTAL_PRODUCTION_EUROPE_MBOE_DY</t>
  </si>
  <si>
    <t xml:space="preserve">    Start of Year</t>
  </si>
  <si>
    <t>GAS_START_YEAR_US</t>
  </si>
  <si>
    <t>OIL_REVISIONS_UNITED_STATES</t>
  </si>
  <si>
    <t>BOE_PRODUCTION_NAMR</t>
  </si>
  <si>
    <t>Energy-BOE-Other Chg-Worldwide</t>
  </si>
  <si>
    <t xml:space="preserve">  Ready-Mix Concrete Price Growth</t>
  </si>
  <si>
    <t>READY_MIX_CONCRETE_PRICE_GROWTH</t>
  </si>
  <si>
    <t>Mining - Gold Total Cash Costs - Byproduct</t>
  </si>
  <si>
    <t>OTHER_E&amp;P_INCOME_CANADA</t>
  </si>
  <si>
    <t xml:space="preserve">    North Sea (MBOE/Day)</t>
  </si>
  <si>
    <t>DAILY_PROD_MBOE_NORTH_SEA</t>
  </si>
  <si>
    <t xml:space="preserve">    + Revisions</t>
  </si>
  <si>
    <t>GAS_REVISIONS_US</t>
  </si>
  <si>
    <t>OIL_IMPROVED_RECOVERY_US</t>
  </si>
  <si>
    <t>BOE_OTHER_CHG_NAMR</t>
  </si>
  <si>
    <t>Energy-BOE Reserves-End Year-Worldwide</t>
  </si>
  <si>
    <t xml:space="preserve">  Ready-Mix Concrete Price Growth Ratio</t>
  </si>
  <si>
    <t>READY_MIX_CONCRETE_PX_GR_RATIO</t>
  </si>
  <si>
    <t>Mining - Gold Mined Production</t>
  </si>
  <si>
    <t>RESULTS_OPERATIONS_CANADA</t>
  </si>
  <si>
    <t xml:space="preserve">    Russia (MBOE/Day)</t>
  </si>
  <si>
    <t>DAILY_PROD_MBOE_RUSSIA</t>
  </si>
  <si>
    <t xml:space="preserve">    + Improved Recovery</t>
  </si>
  <si>
    <t>GAS_IMPROV_REC_US</t>
  </si>
  <si>
    <t>OIL_EXTENSIONS_AND_DISCS_US</t>
  </si>
  <si>
    <t>BOE_END_YEAR_NAMR</t>
  </si>
  <si>
    <t>Number of Ready-Mix Concrete Plants</t>
  </si>
  <si>
    <t>NUMBER_READY_MIX_CONCRETE_PLANTS</t>
  </si>
  <si>
    <t>Mining - Gold Sales</t>
  </si>
  <si>
    <t xml:space="preserve">    + Extensions &amp; Discoveries</t>
  </si>
  <si>
    <t>GAS_EXTENS_DISCOV_US</t>
  </si>
  <si>
    <t>OIL_PURCHASES_UNITED_STATES</t>
  </si>
  <si>
    <t>BOE_DEVEL_RESV_NAMR</t>
  </si>
  <si>
    <t>Silver Cash Margin</t>
  </si>
  <si>
    <t>SILVER_CASH_MARGIN</t>
  </si>
  <si>
    <t>Africa</t>
  </si>
  <si>
    <t xml:space="preserve">    + Purchases</t>
  </si>
  <si>
    <t>GAS_PURCHASES_US</t>
  </si>
  <si>
    <t>OIL_SALES_UNITED_STATES</t>
  </si>
  <si>
    <t>US Percentage of World Reserves</t>
  </si>
  <si>
    <t>US_PERCENTAGE_WORLD_RESERVES</t>
  </si>
  <si>
    <t>Asphalt</t>
  </si>
  <si>
    <t>Mining - Silver Realized Price</t>
  </si>
  <si>
    <t>E&amp;P_REVENUES_LAMR</t>
  </si>
  <si>
    <t>OIL_PRODUCTION_AFRICA_MBBL_DY</t>
  </si>
  <si>
    <t xml:space="preserve">    + Sales</t>
  </si>
  <si>
    <t>GAS_SALES_US</t>
  </si>
  <si>
    <t>OIL_PRODUCTION_UNITED_STATES</t>
  </si>
  <si>
    <t>Crude Oil % of Total Reserves</t>
  </si>
  <si>
    <t>OIL_RESERVES</t>
  </si>
  <si>
    <t>Asphalt Volumes/Shipments</t>
  </si>
  <si>
    <t>ASPHALT_VOLUMES_SHIPMENTS</t>
  </si>
  <si>
    <t>Mining - Silver Total Cash Costs - Byproduct</t>
  </si>
  <si>
    <t>PRODUCTION_COSTS_LAMR</t>
  </si>
  <si>
    <t>GAS_PRODUCTION_AFRICA_MMCF_DY</t>
  </si>
  <si>
    <t xml:space="preserve">    + Production</t>
  </si>
  <si>
    <t>GAS_PRODUCTION_US</t>
  </si>
  <si>
    <t>OIL_OTHER_CHANGES_UNITED_STATES</t>
  </si>
  <si>
    <t>BOE_START_YEAR_US</t>
  </si>
  <si>
    <t xml:space="preserve">  Asphalt Volume Growth</t>
  </si>
  <si>
    <t>ASPHALT_VOLUME_GROWTH</t>
  </si>
  <si>
    <t>Mining - Silver Mined Production</t>
  </si>
  <si>
    <t>EXPLORATION_EXPENSES_LAMR</t>
  </si>
  <si>
    <t>NGL_PRODUCTION_AFRICA_MBBL_DY</t>
  </si>
  <si>
    <t xml:space="preserve">    + Other</t>
  </si>
  <si>
    <t>GAS_OTHER_CHANGES_US</t>
  </si>
  <si>
    <t>OIL_RESERVES_END_YR_US</t>
  </si>
  <si>
    <t>BOE_REVISIONS_US</t>
  </si>
  <si>
    <t xml:space="preserve">  Asphalt Volume Growth Ratio</t>
  </si>
  <si>
    <t>ASPHALT_VOLUME_GROWTH_RATIO</t>
  </si>
  <si>
    <t>Mining - Silver Sales</t>
  </si>
  <si>
    <t>DD&amp;A_LAMR</t>
  </si>
  <si>
    <t>TOTAL_PRODUCTION_AFRICA_MBOE_DY</t>
  </si>
  <si>
    <t xml:space="preserve">    End of year</t>
  </si>
  <si>
    <t>GAS_RESERVES_END_YR_US</t>
  </si>
  <si>
    <t>OIL_DEVELOPED_RESERVES_US</t>
  </si>
  <si>
    <t>BOE_IMPROV_REC_US</t>
  </si>
  <si>
    <t>Pricing Data</t>
  </si>
  <si>
    <t>Asphalt Price per Ton</t>
  </si>
  <si>
    <t>ASPHALT_PRICE_PER_TON</t>
  </si>
  <si>
    <t>Mining - Platinum Realized Price</t>
  </si>
  <si>
    <t>OTHER_E&amp;P_EXPENSES_LAMR</t>
  </si>
  <si>
    <t xml:space="preserve">    West Africa (MBOE/Day)</t>
  </si>
  <si>
    <t>DAILY_PROD_MBOE_WEST_AFRICA</t>
  </si>
  <si>
    <t xml:space="preserve">    Developed Reserves</t>
  </si>
  <si>
    <t>GAS_DEVEL_RESV_US</t>
  </si>
  <si>
    <t>BOE_EXTENS_DISCOV_US</t>
  </si>
  <si>
    <t>Energy-Avg $/BBL-Oil (Hedged)</t>
  </si>
  <si>
    <t xml:space="preserve">  Asphalt Price Growth</t>
  </si>
  <si>
    <t>ASPHALT_PRICE_GROWTH</t>
  </si>
  <si>
    <t>Mining - Platinum Total Cash Costs</t>
  </si>
  <si>
    <t>INCOME_TAX_LAMR</t>
  </si>
  <si>
    <t>BOE_PURCHASES_US</t>
  </si>
  <si>
    <t>Energy-Avg $/MCF-Gas (Hedged)</t>
  </si>
  <si>
    <t xml:space="preserve">  Asphalt Price Growth Ratio</t>
  </si>
  <si>
    <t>ASPHALT_PRICE_GROWTH_RATIO</t>
  </si>
  <si>
    <t>Mining - Platinum Mined Production</t>
  </si>
  <si>
    <t>OTHER_E&amp;P_INCOME_LAMR</t>
  </si>
  <si>
    <t>Mideast</t>
  </si>
  <si>
    <t>OIL_START_YR_CANADA</t>
  </si>
  <si>
    <t>BOE_SALES_US</t>
  </si>
  <si>
    <t>Number of Asphalt Plants</t>
  </si>
  <si>
    <t>NUMBER_OF_ASPHALT_PLANTS</t>
  </si>
  <si>
    <t>Mining - Platinum Sales</t>
  </si>
  <si>
    <t>MINING_PLATINUM_SOLD</t>
  </si>
  <si>
    <t>RESULTS_OPERATIONS_LAMR</t>
  </si>
  <si>
    <t>OIL_PRODUCTION_MIDEAST_MBBL_DY</t>
  </si>
  <si>
    <t>GAS_START_YEAR_CANADA</t>
  </si>
  <si>
    <t>OIL_REVIS_CANADA</t>
  </si>
  <si>
    <t>BOE_PRODUCTION_US</t>
  </si>
  <si>
    <t>Mining - Palladium Mined Production</t>
  </si>
  <si>
    <t>GAS_PRODUCTION_MIDEAST_MMCF_DY</t>
  </si>
  <si>
    <t>GAS_REVISIONS_CANADA</t>
  </si>
  <si>
    <t>OIL_IMPROVED_RECOVERY_CANADA</t>
  </si>
  <si>
    <t>BOE_OTHER_CHG_US</t>
  </si>
  <si>
    <t>Energy-MBBL/D-Oil-Worldwide</t>
  </si>
  <si>
    <t>Gypsum Wallboard</t>
  </si>
  <si>
    <t>Mining - Palladium Sales</t>
  </si>
  <si>
    <t>MINING_PALLADIUM_SOLD</t>
  </si>
  <si>
    <t>NGL_PRODUCTION_MIDEAST_MBBL_DY</t>
  </si>
  <si>
    <t>GAS_IMPROV_REC_CANADA</t>
  </si>
  <si>
    <t>OIL_EXTENSIONS_AND_DISCS_CANADA</t>
  </si>
  <si>
    <t>BOE_RESERVES_END_YR_US</t>
  </si>
  <si>
    <t>Energy-MBBL/D-NGL-Worldwide</t>
  </si>
  <si>
    <t>Gypsum Capacity</t>
  </si>
  <si>
    <t>GYPSUM_CAPACITY</t>
  </si>
  <si>
    <t>Copper Cash Margin</t>
  </si>
  <si>
    <t>COPPER_CASH_MARGIN</t>
  </si>
  <si>
    <t>E&amp;P_REVENUES_EUROPE</t>
  </si>
  <si>
    <t>TOTAL_PRODUCTION_MIDEAST_MBOE_DY</t>
  </si>
  <si>
    <t>GAS_EXTENS_DISCOV_CANADA</t>
  </si>
  <si>
    <t>OIL_PURCH_CANADA</t>
  </si>
  <si>
    <t>BOE_DEVEL_RESV_US</t>
  </si>
  <si>
    <t>Energy-MMCF/D-Gas-Worldwide</t>
  </si>
  <si>
    <t>Gypsum Production</t>
  </si>
  <si>
    <t>GYPSUM_PRODUCTION</t>
  </si>
  <si>
    <t>Mining - Copper Realized Price</t>
  </si>
  <si>
    <t>PRODUCTION_COSTS_EUROPE</t>
  </si>
  <si>
    <t>GAS_PURCHASES_CANADA</t>
  </si>
  <si>
    <t>OIL_SLS_CANADA</t>
  </si>
  <si>
    <t>Production Mix Oil Percent</t>
  </si>
  <si>
    <t>PRODUCTION_MIX_OIL_PERCENT</t>
  </si>
  <si>
    <t>Gypsum Capacity Utilization Ratio</t>
  </si>
  <si>
    <t>GYPSUM_CAPACITY_UTIL_RATIO</t>
  </si>
  <si>
    <t>Mining - Copper Total Cash Costs - Byproduct</t>
  </si>
  <si>
    <t>EXPLORATION_EXPENSES_EUROPE</t>
  </si>
  <si>
    <t>Asia</t>
  </si>
  <si>
    <t>GAS_SALES_CANADA</t>
  </si>
  <si>
    <t>OIL_PROD_CANADA</t>
  </si>
  <si>
    <t>Gypsum Volumes/Shipments</t>
  </si>
  <si>
    <t>GYPSUM_VOLUMES_SHIPMENTS</t>
  </si>
  <si>
    <t>Mining - Copper Treatment/Refining Charge</t>
  </si>
  <si>
    <t>MINING_COPPER_TRTMT_REF_CH</t>
  </si>
  <si>
    <t>DD&amp;A_EUROPE</t>
  </si>
  <si>
    <t>OIL_PRODUCTION_ASIA_PAC_MBBL_DY</t>
  </si>
  <si>
    <t>GAS_PRODUCTION_CANADA</t>
  </si>
  <si>
    <t>OIL_OTHER_CHANGES_CANADA</t>
  </si>
  <si>
    <t>BOE_START_YEAR_CANADA</t>
  </si>
  <si>
    <t>Net Acreage</t>
  </si>
  <si>
    <t xml:space="preserve">  Gypsum Volume Growth Ratio</t>
  </si>
  <si>
    <t>GYPSUM_VOLUME_GROWTH_RATIO</t>
  </si>
  <si>
    <t>Mining - Copper Mined Production</t>
  </si>
  <si>
    <t>OTHER_E&amp;P_EXPENSES_EUROPE</t>
  </si>
  <si>
    <t>GAS_PRODUCTION_ASIA_PAC_MMCF_DY</t>
  </si>
  <si>
    <t>GAS_OTHER_CHANGES_CANADA</t>
  </si>
  <si>
    <t>OIL_RESERVES_END_YEAR_CANADA</t>
  </si>
  <si>
    <t>BOE_REVISIONS_CANADA</t>
  </si>
  <si>
    <t>Developed Acreage per Share</t>
  </si>
  <si>
    <t>DEVELOPED_ACREAGE_PER_SHARE</t>
  </si>
  <si>
    <t>Gypsum Price</t>
  </si>
  <si>
    <t>GYPSUM_PRICE</t>
  </si>
  <si>
    <t>Mining - Copper Sales</t>
  </si>
  <si>
    <t>INCOME_TAX_EUROPE</t>
  </si>
  <si>
    <t>NGL_PRODUCTION_ASIA_PAC_MBBL_DY</t>
  </si>
  <si>
    <t>GAS_RESERVES_END_YR_CANADA</t>
  </si>
  <si>
    <t>OIL_DEVELOPED_RESERVES_CANADA</t>
  </si>
  <si>
    <t>BOE_IMPROV_REC_CANADA</t>
  </si>
  <si>
    <t>Undeveloped Acreage per Share</t>
  </si>
  <si>
    <t>UNDEVELOPED_ACREAGE_PER_SHARE</t>
  </si>
  <si>
    <t xml:space="preserve">  Gypsum Price Growth Ratio</t>
  </si>
  <si>
    <t>GYPSUM_PRICE_GROWTH_RATIO</t>
  </si>
  <si>
    <t>Mining - Alumina Capacity</t>
  </si>
  <si>
    <t>OTHER_E&amp;P_INCOME_EUROPE</t>
  </si>
  <si>
    <t>TOTAL_PRODUCTION_ASIA_PAC_MBOE_D</t>
  </si>
  <si>
    <t>GAS_DEVEL_RESV_CANADA</t>
  </si>
  <si>
    <t>BOE_EXTENS_DISCOV_CANADA</t>
  </si>
  <si>
    <t>Developed Percentage of Undeveloped Acreage</t>
  </si>
  <si>
    <t>DEVELOPED_%_UNDEVELOPED_ACREAGE</t>
  </si>
  <si>
    <t>Gypsum Reserves</t>
  </si>
  <si>
    <t>GYPSUM_RESERVES</t>
  </si>
  <si>
    <t>Mining - Alumina Production</t>
  </si>
  <si>
    <t>RESULTS_OPERATIONS_EUROPE</t>
  </si>
  <si>
    <t xml:space="preserve">    Australia (MBOE/Day)</t>
  </si>
  <si>
    <t>DAILY_PROD_MBOE_AUSTRALIA</t>
  </si>
  <si>
    <t>BOE_PURCHASES_CANADA</t>
  </si>
  <si>
    <t>Gypsum Plants</t>
  </si>
  <si>
    <t>GYPSUM_PLANTS</t>
  </si>
  <si>
    <t>Mining - Primary Aluminum Capacity</t>
  </si>
  <si>
    <t>OIL_START_YEAR_LATIN_AMERICA</t>
  </si>
  <si>
    <t>BOE_SALES_CANADA</t>
  </si>
  <si>
    <t>Mining - Primary Aluminum Production</t>
  </si>
  <si>
    <t>GAS_START_YEAR_LAMR</t>
  </si>
  <si>
    <t>OIL_REVISIONS_LATIN_AMERICA</t>
  </si>
  <si>
    <t>BOE_PRODUCTION_CANADA</t>
  </si>
  <si>
    <t xml:space="preserve">  Oil Reserves (MMBBL)</t>
  </si>
  <si>
    <t>Mining - Aluminum Realized Price</t>
  </si>
  <si>
    <t>E&amp;P_REVENUES_AFRICA</t>
  </si>
  <si>
    <t>GAS_REVISIONS_LAMR</t>
  </si>
  <si>
    <t>OIL_IMPROVED_RECOVERY_LATAM</t>
  </si>
  <si>
    <t>BOE_OTHER_CHG_CANADA</t>
  </si>
  <si>
    <t xml:space="preserve">  Gas Reserves (BCF)</t>
  </si>
  <si>
    <t>PRODUCTION_COSTS_AFRICA</t>
  </si>
  <si>
    <t>GAS_IMPROV_REC_LAMR</t>
  </si>
  <si>
    <t>OIL_EXTENSIONS_AND_DISCS_LATAM</t>
  </si>
  <si>
    <t>BOE_RESERVES_END_YR_CANADA</t>
  </si>
  <si>
    <t>EXPLORATION_EXPENSES_AFRICA</t>
  </si>
  <si>
    <t>GAS_EXTENS_DISCOV_LAMR</t>
  </si>
  <si>
    <t>OIL_PURCHASES_LATIN_AMERICA</t>
  </si>
  <si>
    <t>BOE_DEVEL_RESV_CANADA</t>
  </si>
  <si>
    <t>Periodic Enterprise Value to Gold Reserves</t>
  </si>
  <si>
    <t>EV_TO_GOLD_RESERVES</t>
  </si>
  <si>
    <t>DD&amp;A_AFRICA</t>
  </si>
  <si>
    <t>GAS_PURCHASES_LAMR</t>
  </si>
  <si>
    <t>OIL_SALES_LATIN_AMERICA</t>
  </si>
  <si>
    <t xml:space="preserve">  Geo Production</t>
  </si>
  <si>
    <t>Periodic EV to Gold Reserves plus M&amp;I</t>
  </si>
  <si>
    <t>EV_TO_GOLD_RSRVS_PLUS_M&amp;I</t>
  </si>
  <si>
    <t>OTHER_E&amp;P_EXPENSES_AFRICA</t>
  </si>
  <si>
    <t>GAS_SALES_LAMR</t>
  </si>
  <si>
    <t>OIL_PRODUCTION_LATIN_AMERICA</t>
  </si>
  <si>
    <t xml:space="preserve">  Geo Results</t>
  </si>
  <si>
    <t>Gold Reserves per Share</t>
  </si>
  <si>
    <t>GOLD_RESERVES_PER_SHARE</t>
  </si>
  <si>
    <t>INCOME_TAX_AFRICA</t>
  </si>
  <si>
    <t>GAS_PRODUCTION_LAMR</t>
  </si>
  <si>
    <t>OIL_OTHER_CHANGES_LATIN_AMERICA</t>
  </si>
  <si>
    <t>BOE_START_YEAR_LAMR</t>
  </si>
  <si>
    <t>Gold Estimated Reserves and Resources per Share</t>
  </si>
  <si>
    <t>GOLD_EST_R&amp;R_PER_SHARE</t>
  </si>
  <si>
    <t>OTHER_E&amp;P_INCOME_AFRICA</t>
  </si>
  <si>
    <t>GAS_OTHER_CHG_LAMR</t>
  </si>
  <si>
    <t>OIL_RESERVES_END_YEAR_LATAM</t>
  </si>
  <si>
    <t>BOE_REVISIONS_LAMR</t>
  </si>
  <si>
    <t>RESULTS_OPERATIONS_AFRICA</t>
  </si>
  <si>
    <t>GAS_END_YEAR_LAMR</t>
  </si>
  <si>
    <t>OIL_DEVELOPED_RESERVES_LATAM</t>
  </si>
  <si>
    <t>BOE_IMPROV_REC_LAMR</t>
  </si>
  <si>
    <t>Mining - P&amp;P Reserves-Gold Ore Volume</t>
  </si>
  <si>
    <t>GAS_DEVEL_RESV_LAMR</t>
  </si>
  <si>
    <t>BOE_EXTENS_DISCOV_LAMR</t>
  </si>
  <si>
    <t>Gold Reserves Implied Grade</t>
  </si>
  <si>
    <t>GOLD_RSRVS_IMPLIED_GRADE</t>
  </si>
  <si>
    <t>BOE_PURCHASES_LAMR</t>
  </si>
  <si>
    <t>Mining - M&amp;I Resources Contained Gold</t>
  </si>
  <si>
    <t>E&amp;P_REVENUES_MIDEAST</t>
  </si>
  <si>
    <t>OIL_START_YR_EUROPE</t>
  </si>
  <si>
    <t>BOE_SALES_LAMR</t>
  </si>
  <si>
    <t>Mining - Inferred Resources Contained Gold</t>
  </si>
  <si>
    <t>PRODUCTION_COSTS_MIDEAST</t>
  </si>
  <si>
    <t>GAS_START_YEAR_EUROPE</t>
  </si>
  <si>
    <t>OIL_REVIS_EUROPE</t>
  </si>
  <si>
    <t>BOE_PRODUCTION_LAMR</t>
  </si>
  <si>
    <t>Silver Reserves per Share</t>
  </si>
  <si>
    <t>SILVER_RESERVES_PER_SHARE</t>
  </si>
  <si>
    <t>EXPLORATION_EXPENSES_MIDEAST</t>
  </si>
  <si>
    <t>GAS_REVISIONS_EUROPE</t>
  </si>
  <si>
    <t>OIL_IMPROVED_RECOVERY_EUROPE</t>
  </si>
  <si>
    <t>BOE_OTHER_CHG_LAMR</t>
  </si>
  <si>
    <t>Discounted Cashflow</t>
  </si>
  <si>
    <t>Silver Estimated Reserves and Resources per Share</t>
  </si>
  <si>
    <t>SILVER_EST_R&amp;R_PER_SHARE</t>
  </si>
  <si>
    <t>DD&amp;A_MIDEAST</t>
  </si>
  <si>
    <t>GAS_IMPROV_REC_EUROPE</t>
  </si>
  <si>
    <t>OIL_EXTENSIONS_AND_DISCS_EUR</t>
  </si>
  <si>
    <t>BOE_END_YEAR_LAMR</t>
  </si>
  <si>
    <t>Standardized Measure</t>
  </si>
  <si>
    <t>OTHER_E&amp;P_EXPENSES_MIDEAST</t>
  </si>
  <si>
    <t>GAS_EXTENS_DISCOV_EUROPE</t>
  </si>
  <si>
    <t>OIL_PURCH_EUROPE</t>
  </si>
  <si>
    <t>BOE_DEVEL_RESV_LAMR</t>
  </si>
  <si>
    <t>INCOME_TAX_MIDEAST</t>
  </si>
  <si>
    <t>GAS_PURCHASES_EUROPE</t>
  </si>
  <si>
    <t>OIL_SLS_EUROPE</t>
  </si>
  <si>
    <t>Mining - Inferred Resources Contained Silver</t>
  </si>
  <si>
    <t>OTHER_E&amp;P_INCOME_MIDEAST</t>
  </si>
  <si>
    <t>GAS_SALES_EUROPE</t>
  </si>
  <si>
    <t>OIL_PROD_EUROPE</t>
  </si>
  <si>
    <t>Mining - P&amp;P Reserves Contained Platinum</t>
  </si>
  <si>
    <t>RESULTS_OPERATIONS_MIDEAST</t>
  </si>
  <si>
    <t>GAS_PRODUCTION_EUROPE</t>
  </si>
  <si>
    <t>OIL_OTHER_CHANGES_EUROPE</t>
  </si>
  <si>
    <t>BOE_START_YEAR_EUROPE</t>
  </si>
  <si>
    <t>Mining - P&amp;P Reserves Contained Palladium</t>
  </si>
  <si>
    <t>GAS_OTHER_CHG_EUROPE</t>
  </si>
  <si>
    <t>OIL_RESERVES_END_YEAR_EUROPE</t>
  </si>
  <si>
    <t>BOE_REVISIONS_EUROPE</t>
  </si>
  <si>
    <t>Mining - M&amp;I Resources Contained Platinum</t>
  </si>
  <si>
    <t>GAS_END_YEAR_EUROPE</t>
  </si>
  <si>
    <t>OIL_DEVELOPED_RESERVES_EUROPE</t>
  </si>
  <si>
    <t>BOE_IMPROV_REC_EUROPE</t>
  </si>
  <si>
    <t>Mining - M&amp;I Resources Contained Palladium</t>
  </si>
  <si>
    <t>E&amp;P_REVENUES_ASIA_PAC</t>
  </si>
  <si>
    <t>GAS_DEVEL_RESV_EUROPE</t>
  </si>
  <si>
    <t>BOE_EXTENS_DISCOV_EUROPE</t>
  </si>
  <si>
    <t>Mining - Inferred Resources Contained Platinum</t>
  </si>
  <si>
    <t>PRODUCTION_COSTS_ASIA_PAC</t>
  </si>
  <si>
    <t xml:space="preserve">  Reserves (North Sea)</t>
  </si>
  <si>
    <t>GAS_RESERVES_END_YR_NORTH_SEA</t>
  </si>
  <si>
    <t>BOE_PURCHASES_EUROPE</t>
  </si>
  <si>
    <t>Mining - Inferred Resources Contained Palladium</t>
  </si>
  <si>
    <t>EXPLORATION_EXPENSES_ASIA_PAC</t>
  </si>
  <si>
    <t xml:space="preserve">  Reserves (Russia)</t>
  </si>
  <si>
    <t>GAS_RESERVES_END_YR_RUSSIA</t>
  </si>
  <si>
    <t>OIL_START_YR_AFRICA</t>
  </si>
  <si>
    <t>BOE_SALES_EUROPE</t>
  </si>
  <si>
    <t>Periodic Enterprise Value to Copper Reserves</t>
  </si>
  <si>
    <t>EV_TO_COPPER_RESERVES</t>
  </si>
  <si>
    <t>DD&amp;A_ASIA_PAC</t>
  </si>
  <si>
    <t>OIL_REVIS_AFRICA</t>
  </si>
  <si>
    <t>BOE_PRODUCTION_EUROPE</t>
  </si>
  <si>
    <t>Periodic Enterprise Value to Copper Reserves &amp; M&amp;I</t>
  </si>
  <si>
    <t>EV_TO_COPPER_RSRVS_PLUS_M&amp;I</t>
  </si>
  <si>
    <t>OTHER_E&amp;P_EXPENSES_ASIA_PAC</t>
  </si>
  <si>
    <t>OIL_IMPROVED_RECOVERY_AFRICA</t>
  </si>
  <si>
    <t>BOE_OTHER_CHG_EUROPE</t>
  </si>
  <si>
    <t>Copper Reserves per Share</t>
  </si>
  <si>
    <t>COPPER_RESERVES_PER_SHARE</t>
  </si>
  <si>
    <t>INCOME_TAX_ASIA_PAC</t>
  </si>
  <si>
    <t>GAS_START_YEAR_AFRICA</t>
  </si>
  <si>
    <t>OIL_EXTENSIONS_AND_DISCS_AFRICA</t>
  </si>
  <si>
    <t>BOE_END_YEAR_EUROPE</t>
  </si>
  <si>
    <t>Copper Estimated Reserves and Resources per Share</t>
  </si>
  <si>
    <t>COPPER_EST_R&amp;R_PER_SHARE</t>
  </si>
  <si>
    <t>OTHER_E&amp;P_INCOME_ASIA_PAC</t>
  </si>
  <si>
    <t>GAS_REVISIONS_AFRICA</t>
  </si>
  <si>
    <t>OIL_PURCH_AFRICA</t>
  </si>
  <si>
    <t>BOE_DEVEL_RESV_EUROPE</t>
  </si>
  <si>
    <t>Mining - P&amp;P Reserves Contained Copper</t>
  </si>
  <si>
    <t>RESULTS_OPERATIONS_ASIA_PAC</t>
  </si>
  <si>
    <t>GAS_IMPROV_REC_AFRICA</t>
  </si>
  <si>
    <t>OIL_SLS_AFRICA</t>
  </si>
  <si>
    <t>BOE_RESERVES_END_YR_NORTH_SEA</t>
  </si>
  <si>
    <t>Mining - P&amp;P Reserves-Copper Ore Volume</t>
  </si>
  <si>
    <t>GAS_EXTENS_DISCOV_AFRICA</t>
  </si>
  <si>
    <t>OIL_PROD_AFRICA</t>
  </si>
  <si>
    <t>BOE_RESERVES_END_YR_RUSSIA</t>
  </si>
  <si>
    <t>Copper Reserves Implied Grade</t>
  </si>
  <si>
    <t>COPPER_RSRVS_IMPLIED_GRADE</t>
  </si>
  <si>
    <t>GAS_PURCHASES_AFRICA</t>
  </si>
  <si>
    <t>OIL_OTHER_CHANGES_AFRICA</t>
  </si>
  <si>
    <t>Mining - M&amp;I Resources Contained Copper</t>
  </si>
  <si>
    <t>GAS_SALES_AFRICA</t>
  </si>
  <si>
    <t>OIL_RESERVES_END_YEAR_AFRICA</t>
  </si>
  <si>
    <t>Mining - Inferred Resources Contained Copper</t>
  </si>
  <si>
    <t>GAS_PRODUCTION_AFRICA</t>
  </si>
  <si>
    <t>OIL_DEVELOPED_RESERVES_AFRICA</t>
  </si>
  <si>
    <t>BOE_START_YEAR_AFRICA</t>
  </si>
  <si>
    <t>Mining - P&amp;P Reserves Bauxite Ore Volume</t>
  </si>
  <si>
    <t>GAS_OTHER_CHG_AFRICA</t>
  </si>
  <si>
    <t>BOE_REVISIONS_AFRICA</t>
  </si>
  <si>
    <t>Mining - P&amp;P Reserves Contained Nickel</t>
  </si>
  <si>
    <t>GAS_END_YEAR_AFRICA</t>
  </si>
  <si>
    <t>BOE_IMPROV_REC_AFRICA</t>
  </si>
  <si>
    <t>Mining - M&amp;I Resources Contained Nickel</t>
  </si>
  <si>
    <t>GAS_DEVEL_RESV_AFRICA</t>
  </si>
  <si>
    <t>OIL_START_YEAR_MIDDLE_EAST</t>
  </si>
  <si>
    <t>BOE_EXTENS_DISCOV_AFRICA</t>
  </si>
  <si>
    <t>Mining - Inferred Resources Contained Nickel</t>
  </si>
  <si>
    <t xml:space="preserve">  Reserves (West Africa)</t>
  </si>
  <si>
    <t>GAS_RESERVES_END_YR_WEST_AFRICA</t>
  </si>
  <si>
    <t>OIL_REVISIONS_MIDDLE_EAST</t>
  </si>
  <si>
    <t>BOE_PURCHASES_AFRICA</t>
  </si>
  <si>
    <t>Mining - P&amp;P Reserves Contained Zinc</t>
  </si>
  <si>
    <t>OIL_IMPROVED_RECOVERY_MIDEAST</t>
  </si>
  <si>
    <t>BOE_SALES_AFRICA</t>
  </si>
  <si>
    <t>Mining - M&amp;I Resources Contained Zinc</t>
  </si>
  <si>
    <t>OIL_EXTENSIONS_AND_DISCS_MIDEAST</t>
  </si>
  <si>
    <t>BOE_PRODUCTION_AFRICA</t>
  </si>
  <si>
    <t>Mining - Inferred Resources Contained Zinc</t>
  </si>
  <si>
    <t>GAS_START_YEAR_MIDEAST</t>
  </si>
  <si>
    <t>OIL_PURCHASES_MIDDLE_EAST</t>
  </si>
  <si>
    <t>BOE_OTHER_CHG_AFRICA</t>
  </si>
  <si>
    <t>Mining - P&amp;P Reserves Contained Lead</t>
  </si>
  <si>
    <t>GAS_REVISIONS_MIDEAST</t>
  </si>
  <si>
    <t>OIL_SALES_MIDDLE_EAST</t>
  </si>
  <si>
    <t>BOE_END_YEAR_AFRICA</t>
  </si>
  <si>
    <t>Mining - M&amp;I Resources Contained Lead</t>
  </si>
  <si>
    <t>GAS_IMPROV_REC_MIDEAST</t>
  </si>
  <si>
    <t>OIL_PRODUCTION_MIDDLE_EAST</t>
  </si>
  <si>
    <t>BOE_DEVEL_RESV_AFRICA</t>
  </si>
  <si>
    <t>Mining - Inferred Resources Contained Lead</t>
  </si>
  <si>
    <t>GAS_EXTENS_DISCOV_MIDEAST</t>
  </si>
  <si>
    <t>OIL_OTHER_CHANGES_MIDDLE_EAST</t>
  </si>
  <si>
    <t>BOE_RESERVES_END_YR_WEST_AFRICA</t>
  </si>
  <si>
    <t>Mining - P&amp;P Reserves Contained Molybdenum</t>
  </si>
  <si>
    <t>GAS_PURCHASES_MIDEAST</t>
  </si>
  <si>
    <t xml:space="preserve">  + End of year</t>
  </si>
  <si>
    <t>OIL_RESERVES_END_YEAR_MIDEAST</t>
  </si>
  <si>
    <t>Mining - M&amp;I Resources Contained Molybdenum</t>
  </si>
  <si>
    <t>GAS_SALES_MIDEAST</t>
  </si>
  <si>
    <t xml:space="preserve">  + Developed Reserves</t>
  </si>
  <si>
    <t>OIL_DEVELOPED_RESERVES_MIDEAST</t>
  </si>
  <si>
    <t>Mining - Inferred Resources Contained Molybdenum</t>
  </si>
  <si>
    <t>GAS_PRODUCTION_MIDEAST</t>
  </si>
  <si>
    <t>BOE_START_YEAR_MIDEAST</t>
  </si>
  <si>
    <t>GAS_OTHER_CHG_MIDEAST</t>
  </si>
  <si>
    <t>BOE_REVISIONS_MIDEAST</t>
  </si>
  <si>
    <t>Other Company Operating Stats</t>
  </si>
  <si>
    <t>GAS_END_YEAR_MIDEAST</t>
  </si>
  <si>
    <t>OIL_START_YEAR_ASIA</t>
  </si>
  <si>
    <t>BOE_IMPROV_REC_MIDEAST</t>
  </si>
  <si>
    <t>Enterprise Value</t>
  </si>
  <si>
    <t>ENTERPRISE_VALUE</t>
  </si>
  <si>
    <t>GAS_DEVEL_RESV_MIDEAST</t>
  </si>
  <si>
    <t>OIL_REVISIONS_ASIA</t>
  </si>
  <si>
    <t>BOE_EXTENS_DISCOV_MIDEAST</t>
  </si>
  <si>
    <t>CAPITAL_EXPEND</t>
  </si>
  <si>
    <t>OIL_IMPROVED_RECOVERY_ASIA</t>
  </si>
  <si>
    <t>BOE_PURCHASES_MIDEAST</t>
  </si>
  <si>
    <t>Capital Expenditure to Sales</t>
  </si>
  <si>
    <t>CAP_EXPEND_TO_SALES</t>
  </si>
  <si>
    <t>OIL_EXTENSIONS_AND_DISCS_ASIA</t>
  </si>
  <si>
    <t>BOE_SALES_MIDEAST</t>
  </si>
  <si>
    <t>Cash Flow - 1 Yr Growth</t>
  </si>
  <si>
    <t>CASH_FLOW_GROWTH</t>
  </si>
  <si>
    <t>GAS_START_YEAR_ASIA_PAC</t>
  </si>
  <si>
    <t>OIL_PURCHASES_ASIA</t>
  </si>
  <si>
    <t>BOE_PRODUCTION_MIDEAST</t>
  </si>
  <si>
    <t>Cash Flow per Diluted Share 1 yr Growth</t>
  </si>
  <si>
    <t>CASH_FLOW_PER_DIL_SHR_GROWTH</t>
  </si>
  <si>
    <t>GAS_REVISIONS_ASIA_PAC</t>
  </si>
  <si>
    <t>OIL_SALES_ASIA</t>
  </si>
  <si>
    <t>BOE_OTHER_CHG_MIDEAST</t>
  </si>
  <si>
    <t>FCF/share grw</t>
  </si>
  <si>
    <t>FREE_CASH_FLOW_PER_SH_GROWTH</t>
  </si>
  <si>
    <t>GAS_IMPROV_REC_ASIA_PAC</t>
  </si>
  <si>
    <t>OIL_PRODUCTION_ASIA</t>
  </si>
  <si>
    <t>BOE_END_YEAR_MIDEAST</t>
  </si>
  <si>
    <t>GAS_EXTENS_DISCOV_ASIA_PAC</t>
  </si>
  <si>
    <t>OIL_OTHER_CHANGES_ASIA</t>
  </si>
  <si>
    <t>BOE_DEVEL_RESV_MIDEAST</t>
  </si>
  <si>
    <t>GAS_PURCHASES_ASIA_PAC</t>
  </si>
  <si>
    <t>OIL_RESERVES_END_YEAR_ASIA</t>
  </si>
  <si>
    <t>GAS_SALES_ASIA_PAC</t>
  </si>
  <si>
    <t>OIL_DEVELOPED_RESERVES_ASIA</t>
  </si>
  <si>
    <t>GAS_PRODUCTION_ASIA_PAC</t>
  </si>
  <si>
    <t>BOE_START_YEAR_ASIA_PAC</t>
  </si>
  <si>
    <t>GAS_OTHER_CHG_ASIA_PAC</t>
  </si>
  <si>
    <t>BOE_REVISIONS_ASIA_PAC</t>
  </si>
  <si>
    <t>GAS_END_YEAR_ASIA_PAC</t>
  </si>
  <si>
    <t>BOE_IMPROV_REC_ASIA_PAC</t>
  </si>
  <si>
    <t>GAS_DEVEL_RESV_ASIA_PAC</t>
  </si>
  <si>
    <t>BOE_EXTENS_DISCOV_ASIA_PAC</t>
  </si>
  <si>
    <t xml:space="preserve">  Reserves (Australia)</t>
  </si>
  <si>
    <t>GAS_RESERVES_END_YR_AUSTRALIA</t>
  </si>
  <si>
    <t>BOE_PURCHASES_ASIA_PAC</t>
  </si>
  <si>
    <t>BOE_SALES_ASIA_PAC</t>
  </si>
  <si>
    <t>BOE_PRODUCTION_ASIA_PAC</t>
  </si>
  <si>
    <t>BOE_OTHER_CHG_ASIA_PAC</t>
  </si>
  <si>
    <t>BOE_END_YEAR_ASIA_PAC</t>
  </si>
  <si>
    <t>BOE_DEVEL_RESV_ASIA_PAC</t>
  </si>
  <si>
    <t>BOE_RESERVES_END_YR_AUSTRALIA</t>
  </si>
  <si>
    <t>Claims</t>
  </si>
  <si>
    <t>No. of properties</t>
  </si>
  <si>
    <t>FFO</t>
  </si>
  <si>
    <t>Housing Statistics</t>
  </si>
  <si>
    <t>Continuing Operations Statistics</t>
  </si>
  <si>
    <t>Water Inventory</t>
  </si>
  <si>
    <t>WATER_INVENTORY</t>
  </si>
  <si>
    <t>Enrollment Data</t>
  </si>
  <si>
    <t>Profitability</t>
  </si>
  <si>
    <t>Shipping Fleet</t>
  </si>
  <si>
    <t>SHIPPING_FLEET</t>
  </si>
  <si>
    <t>Network Claims</t>
  </si>
  <si>
    <t>NETWORK_CLAIMS</t>
  </si>
  <si>
    <t xml:space="preserve">  CAPEX/FFO</t>
  </si>
  <si>
    <t>Gross Leasable Space (MM Sq Ft)</t>
  </si>
  <si>
    <t>Fully Diluted FFO</t>
  </si>
  <si>
    <t>Hotel Room Revenues</t>
  </si>
  <si>
    <t>IS_HOTEL_ROOM_REVENUES</t>
  </si>
  <si>
    <t>Orders</t>
  </si>
  <si>
    <t>NUMBER_OF_HOMES_CONTRACTED</t>
  </si>
  <si>
    <t xml:space="preserve">  Admissions</t>
  </si>
  <si>
    <t>ADMISSIONS_HOSPITAL</t>
  </si>
  <si>
    <t>Water Sales Volume</t>
  </si>
  <si>
    <t>WATER_SALES_VOLUME</t>
  </si>
  <si>
    <t>Commercial Risk Based Enrollment</t>
  </si>
  <si>
    <t>COMMERCIAL_RISK_BASED_ENROLLMENT</t>
  </si>
  <si>
    <t>Operating Ratio</t>
  </si>
  <si>
    <t>OPERATING_RATIO</t>
  </si>
  <si>
    <t>Deadweight Tonnage</t>
  </si>
  <si>
    <t>SHIPPING_DEADWEIGHT_TONNAGE</t>
  </si>
  <si>
    <t xml:space="preserve">  Revenue Ton Miles</t>
  </si>
  <si>
    <t>REVENUE_TON_MILES</t>
  </si>
  <si>
    <t>Home Delivery and Specialty Claims</t>
  </si>
  <si>
    <t>HOME_DELIVERY_&amp;_SPECIALTY_CLAIMS</t>
  </si>
  <si>
    <t xml:space="preserve">  CAPEX/R.E. Investments</t>
  </si>
  <si>
    <t>Number of Units</t>
  </si>
  <si>
    <t>IS_UNITS</t>
  </si>
  <si>
    <t>Trailing 12M FFO per Diluted Share</t>
  </si>
  <si>
    <t>TRAILING_12M_FFO_PER_SHARE</t>
  </si>
  <si>
    <t>Average Occupancy %</t>
  </si>
  <si>
    <t>HOTEL_AVG_OCCUPANCY</t>
  </si>
  <si>
    <t>Cancellation Rate</t>
  </si>
  <si>
    <t>CANCELLATION_RATE</t>
  </si>
  <si>
    <t xml:space="preserve">  Adjusted (Equivalent) Admissions</t>
  </si>
  <si>
    <t>ADUSTED_ADMISSIONS_HOSPITAL</t>
  </si>
  <si>
    <t>Number of Water Clients Served</t>
  </si>
  <si>
    <t>NUMBER_OF_WATER_CLIENTS_SERVED</t>
  </si>
  <si>
    <t>Commercial Fee Based Enrollment</t>
  </si>
  <si>
    <t>COMMERCIAL_FEE_BASED_ENROLLMENT</t>
  </si>
  <si>
    <t>Operating Ratio Excluding Fuel Surcharges</t>
  </si>
  <si>
    <t>OP_RATIO_EXCLUDING_FUEL_SUR</t>
  </si>
  <si>
    <t>Fleet Average Age</t>
  </si>
  <si>
    <t>SHIPPING_FLEET_AVERAGE_AGE</t>
  </si>
  <si>
    <t xml:space="preserve">  Gross Ton Miles</t>
  </si>
  <si>
    <t>GROSS_TON_MILES</t>
  </si>
  <si>
    <t>Other PBM Claims</t>
  </si>
  <si>
    <t>OTHER_PBM_CLAIMS</t>
  </si>
  <si>
    <t>Capital Expenditure Ratio</t>
  </si>
  <si>
    <t>CAP_EXPEND_RATIO</t>
  </si>
  <si>
    <t>Average Daily Rate (ADR)</t>
  </si>
  <si>
    <t>HOTEL_AVG_DAILY_RATE</t>
  </si>
  <si>
    <t>Backlog</t>
  </si>
  <si>
    <t>NUMBER_OF_HOMES_IN_BACKLOG</t>
  </si>
  <si>
    <t xml:space="preserve">  Revenue per Equivalent Admission</t>
  </si>
  <si>
    <t>REVENUE_PER_EQUIVALENT_ADMISSION</t>
  </si>
  <si>
    <t>Medicare Advantage Enrollment</t>
  </si>
  <si>
    <t>MEDICARE_ADVANTAGE_ENROLLMENT</t>
  </si>
  <si>
    <t>Container Capacity - TEU</t>
  </si>
  <si>
    <t>SHIPPING_TEU_CAPACITY</t>
  </si>
  <si>
    <t xml:space="preserve">  Gross Ton Miles per Employee</t>
  </si>
  <si>
    <t>GROSS_TON_MILES_PER_EMP</t>
  </si>
  <si>
    <t>Adjusted Mail Order/Home Delivery Claims</t>
  </si>
  <si>
    <t>ADJ_MAIL_ORDER_HOME_DELIV_CLAIMS</t>
  </si>
  <si>
    <t>Debt/Real Estate Assets</t>
  </si>
  <si>
    <t>Revenue per Available Room (REVPAR)</t>
  </si>
  <si>
    <t>HOTEL_REV_PER_AVAILABLE_ROOM</t>
  </si>
  <si>
    <t>Closings</t>
  </si>
  <si>
    <t>NUMBER_OF_HOMES_CLOSED_DELIVERED</t>
  </si>
  <si>
    <t xml:space="preserve">  Average Length of Stay</t>
  </si>
  <si>
    <t>AVG_LENGTH_OF_STAY</t>
  </si>
  <si>
    <t>Medicare Part D Enrollment</t>
  </si>
  <si>
    <t>MEDICARE_PART_D_ENROLLMENT</t>
  </si>
  <si>
    <t>Truckload Revenue Analysis</t>
  </si>
  <si>
    <t>Container Volume - TEU</t>
  </si>
  <si>
    <t>CONTAINER_SHIPPING_VOL</t>
  </si>
  <si>
    <t xml:space="preserve">  Carloads</t>
  </si>
  <si>
    <t>RAIL_CARLOADS</t>
  </si>
  <si>
    <t>Total Adjusted PBM Claims</t>
  </si>
  <si>
    <t>TOTAL_ADJUSTED_PBM_CLAIMS</t>
  </si>
  <si>
    <t>EBITDA/R.E. Assets</t>
  </si>
  <si>
    <t>EBITDA_RE_ASSET</t>
  </si>
  <si>
    <t>Backlog Conversion Rate</t>
  </si>
  <si>
    <t>BACKLOG_CONVERSION_RATE</t>
  </si>
  <si>
    <t xml:space="preserve">  Inpatient Surgeries</t>
  </si>
  <si>
    <t>INPATIENT_SURGERIES</t>
  </si>
  <si>
    <t>Medicare Supplement Enrollment</t>
  </si>
  <si>
    <t>MEDICARE_SUPPLEMENT_ENROLLMENT</t>
  </si>
  <si>
    <t>Revenue / Tractor / Week Ex-Fuel</t>
  </si>
  <si>
    <t>TRUCKING_REVENUE_TRACTOR_WEEK</t>
  </si>
  <si>
    <t>Container Average Revenue</t>
  </si>
  <si>
    <t>CONTAINER_SHIPPING_AVG_REVENUE</t>
  </si>
  <si>
    <t xml:space="preserve">  Route Miles</t>
  </si>
  <si>
    <t>ROUTE_MILES</t>
  </si>
  <si>
    <t>FFO/R.E. Assets</t>
  </si>
  <si>
    <t>FFO_RE_ASSET</t>
  </si>
  <si>
    <t>FFO Yield</t>
  </si>
  <si>
    <t>FFO_YIELD</t>
  </si>
  <si>
    <t>Number of Locations (Begin)</t>
  </si>
  <si>
    <t>NUM_HOTEL_LOCATIONS_BEGINNING</t>
  </si>
  <si>
    <t xml:space="preserve">  Outpatient Surgeries</t>
  </si>
  <si>
    <t>OUTPATIENT_SURGERIES</t>
  </si>
  <si>
    <t>Total Medicare Enrollment</t>
  </si>
  <si>
    <t>TOTAL_MEDICARE_ENROLLMENT</t>
  </si>
  <si>
    <t>Revenue per Loaded Mile</t>
  </si>
  <si>
    <t>AVG_REV_PER_LOADED_MILE</t>
  </si>
  <si>
    <t>Container Load Factor %</t>
  </si>
  <si>
    <t>CONTAINER_SHIPPING_LOAD_FACTOR</t>
  </si>
  <si>
    <t xml:space="preserve">  Miles of Track Surfaced</t>
  </si>
  <si>
    <t>ARD_MILES_TRACK_SURFACED</t>
  </si>
  <si>
    <t>Generic Fill Rates</t>
  </si>
  <si>
    <t>Net Income/Average R.E. Assets</t>
  </si>
  <si>
    <t>NET_INC_TO_AVG_RE_ASSET</t>
  </si>
  <si>
    <t>Price/T12M FFO</t>
  </si>
  <si>
    <t>PX_TO_FFO_RATIO</t>
  </si>
  <si>
    <t xml:space="preserve">  + Locations Opened/Acquired</t>
  </si>
  <si>
    <t>NUM_HOTEL_LOCATIONS_OPENED_ACQRD</t>
  </si>
  <si>
    <t>Dollar Value of Housing</t>
  </si>
  <si>
    <t xml:space="preserve">  Emergency Room Visits</t>
  </si>
  <si>
    <t>EMERGENCY_ROOM_VISITS</t>
  </si>
  <si>
    <t>Medicaid Enrollment</t>
  </si>
  <si>
    <t>MEDICAID_ENROLLMENT</t>
  </si>
  <si>
    <t>Revenue per Loaded Mile Ex-Fuel</t>
  </si>
  <si>
    <t>REV_LOADED_MILE_EXCL_FUEL_SUR</t>
  </si>
  <si>
    <t>Newbuildings</t>
  </si>
  <si>
    <t>SHIPPING_NEWBUILDINGS</t>
  </si>
  <si>
    <t xml:space="preserve">  Track Miles of Rail Installed</t>
  </si>
  <si>
    <t>ARD_TRACK_MILES_RAIL_INSTALLED</t>
  </si>
  <si>
    <t>Fill Rate as % of Total Network</t>
  </si>
  <si>
    <t>GENERIC_FILL_RATE_%_TOT_NETWORK</t>
  </si>
  <si>
    <t>R.E. Assets/Total Liabilities</t>
  </si>
  <si>
    <t>RE_ASSET_TO_TOT_LIAB</t>
  </si>
  <si>
    <t xml:space="preserve">  - Locations Closed/Sold</t>
  </si>
  <si>
    <t>NUM_HOTEL_LOCATIONS_CLOSED_SOLD</t>
  </si>
  <si>
    <t>Value of Orders</t>
  </si>
  <si>
    <t>VALUE_OF_HOMES_CONTRACTED</t>
  </si>
  <si>
    <t>Revenue per Total Mile</t>
  </si>
  <si>
    <t>TRUCKING_REVENUE_PER_MILE</t>
  </si>
  <si>
    <t>Fleet Calendar Days</t>
  </si>
  <si>
    <t>SHIPPING_AVAILABLE_DAYS</t>
  </si>
  <si>
    <t xml:space="preserve">  Average Number of Employees</t>
  </si>
  <si>
    <t>ARD_AVG_NUM_OF_EMPLOYEES</t>
  </si>
  <si>
    <t>Fill Rate as % of Total Home Delivery</t>
  </si>
  <si>
    <t>GENERIC_FILL_RT_%_TOT_HOME_DELIV</t>
  </si>
  <si>
    <t>Total Revenue/R.E. Investments</t>
  </si>
  <si>
    <t>TOT_REV_TO_RE_INVEST</t>
  </si>
  <si>
    <t>FFO/Total Revenue</t>
  </si>
  <si>
    <t>FFO_TO_TOT_REV</t>
  </si>
  <si>
    <t>Number of Locations (End)</t>
  </si>
  <si>
    <t>NUM_HOTEL_LOCATIONS_END</t>
  </si>
  <si>
    <t>Value of Backlog</t>
  </si>
  <si>
    <t>VALUE_OF_HOMES_IN_BACKLOG</t>
  </si>
  <si>
    <t>Cont. Operations Growth Rates</t>
  </si>
  <si>
    <t>Revenue Data</t>
  </si>
  <si>
    <t>Revenue per Total Mile Ex-Fuel</t>
  </si>
  <si>
    <t>REV_PER_MILE_EXCL_FUEL_SUR</t>
  </si>
  <si>
    <t>Fleet Voyage Days</t>
  </si>
  <si>
    <t>SHIPPING_OPERATING_DAYS</t>
  </si>
  <si>
    <t xml:space="preserve">  Transportation Fuel</t>
  </si>
  <si>
    <t>RAIL_TRANSPORTATION_FUEL</t>
  </si>
  <si>
    <t>Overall Generic Fill Rate</t>
  </si>
  <si>
    <t>OVERALL_GENERIC_FILL_RATE</t>
  </si>
  <si>
    <t>FFO/Interest Expense</t>
  </si>
  <si>
    <t>FFO_TO_INT_EXP</t>
  </si>
  <si>
    <t xml:space="preserve">    Company Owned Locations</t>
  </si>
  <si>
    <t>HOTEL_COMPANY_OWNED_LOCATIONS</t>
  </si>
  <si>
    <t>Value of Homes Closed</t>
  </si>
  <si>
    <t>VALUE_OF_HOMES_CLOSED_DELIVERED</t>
  </si>
  <si>
    <t xml:space="preserve">  Admissions % Change</t>
  </si>
  <si>
    <t>ARD_ADMISSIONS_%_CHANGE</t>
  </si>
  <si>
    <t>Managed Care Commercial Revenue</t>
  </si>
  <si>
    <t>MANAGED_CARE_COMMERCIAL_REVENUE</t>
  </si>
  <si>
    <t>Fleet Utilization</t>
  </si>
  <si>
    <t>SHIPPING_FLEET_UTILIZATION</t>
  </si>
  <si>
    <t xml:space="preserve">  Purchased Transportation</t>
  </si>
  <si>
    <t>RAIL_PURCHASED_TRANSPORTATION</t>
  </si>
  <si>
    <t>Real Estate Investments</t>
  </si>
  <si>
    <t>FFO/Net Income</t>
  </si>
  <si>
    <t>FFO_TO_NET_INC</t>
  </si>
  <si>
    <t xml:space="preserve">    Leased Locations</t>
  </si>
  <si>
    <t>HOTEL_LEASED_LOCATIONS</t>
  </si>
  <si>
    <t xml:space="preserve">  Revenue per Equivalent Admiss % Change</t>
  </si>
  <si>
    <t>ARD_REV_PER_EQUIV_ADMISS_%_CHG</t>
  </si>
  <si>
    <t>Managed Care - Medicare Revenue</t>
  </si>
  <si>
    <t>MANAGED_CARE_MEDICARE_REV</t>
  </si>
  <si>
    <t>LTL Revenue Analysis</t>
  </si>
  <si>
    <t>Time Charter Equivalent (TCE)</t>
  </si>
  <si>
    <t>TIME_CHARTER_EQUIVALENT</t>
  </si>
  <si>
    <t xml:space="preserve">  Purchased Services &amp; Materials</t>
  </si>
  <si>
    <t>ARD_PURCHASED_SERVICES_&amp;_MATS</t>
  </si>
  <si>
    <t>Revenue and Rebates</t>
  </si>
  <si>
    <t xml:space="preserve">  R.E. Investments/Total Assets</t>
  </si>
  <si>
    <t>RE_INVEST_TO_TOT_ASSET</t>
  </si>
  <si>
    <t>Pricing (000s)</t>
  </si>
  <si>
    <t xml:space="preserve">  Adjusted Admissions % Change</t>
  </si>
  <si>
    <t>ARD_ADJ_ADMISSIONS_%_CHANGE</t>
  </si>
  <si>
    <t>Managed Care - Medicaid Revenue</t>
  </si>
  <si>
    <t>MANAGED_CARE_MEDICAID_REV</t>
  </si>
  <si>
    <t>Revenue per Shipment</t>
  </si>
  <si>
    <t>REVENUE_PER_SHIPMENT</t>
  </si>
  <si>
    <t>Direct Vessel Oper Expenses</t>
  </si>
  <si>
    <t>SHIPPING_DIRECT_VOE</t>
  </si>
  <si>
    <t xml:space="preserve">  Supplies/Materials Expense</t>
  </si>
  <si>
    <t>RAIL_SUPPLIES_MATERIAL_EXP</t>
  </si>
  <si>
    <t>Retail/Network Revenue</t>
  </si>
  <si>
    <t>RETAIL_NETWORK_REVENUE</t>
  </si>
  <si>
    <t xml:space="preserve">  R.E. Investments/Total Capitalization</t>
  </si>
  <si>
    <t>RE_INVEST_PER_TOT_CAP</t>
  </si>
  <si>
    <t>FFO/Total Debt</t>
  </si>
  <si>
    <t>FFO_PER_TOT_DEBT</t>
  </si>
  <si>
    <t>Number of Hotel Rooms</t>
  </si>
  <si>
    <t>NUMBER_HOTEL_ROOMS</t>
  </si>
  <si>
    <t>Average Order Price</t>
  </si>
  <si>
    <t>AVG_ORDER_PX</t>
  </si>
  <si>
    <t xml:space="preserve">  Avg Length of Stay % Change</t>
  </si>
  <si>
    <t>ARD_AVG_LENGTH_OF_STAY_%_CHANGE</t>
  </si>
  <si>
    <t>Revenue per Hundredweight</t>
  </si>
  <si>
    <t>AVG_REVENUE_PER_HUNDREDWEIGHT</t>
  </si>
  <si>
    <t>Seagoing Personnel</t>
  </si>
  <si>
    <t>SHIPPING_SEAGOING_PERSONNEL</t>
  </si>
  <si>
    <t xml:space="preserve">  Insurance Expense</t>
  </si>
  <si>
    <t>RAIL_INSURANCE_EXP_TRANSPORT</t>
  </si>
  <si>
    <t>Home Delivery and Specialty Revenue</t>
  </si>
  <si>
    <t>HOME_DELIVERY_SPECIALTY_REV</t>
  </si>
  <si>
    <t>FFO/Total Liabilities</t>
  </si>
  <si>
    <t>FFO_PER_TOT_LIAB</t>
  </si>
  <si>
    <t>Room Nights Available</t>
  </si>
  <si>
    <t>HOTEL_ROOM_NIGHTS</t>
  </si>
  <si>
    <t>Average Backlog Price</t>
  </si>
  <si>
    <t>AVG_BACKLOG_PX</t>
  </si>
  <si>
    <t xml:space="preserve">  Inpatient Surgeries % Change</t>
  </si>
  <si>
    <t>ARD_INPATIENT_SURGERIES_%_CHANGE</t>
  </si>
  <si>
    <t>Ratio Analysis</t>
  </si>
  <si>
    <t>Revenue per Hundredweight YoY %</t>
  </si>
  <si>
    <t>REV_PER_HUNDREDWEIGHT_YOY_GROWTH</t>
  </si>
  <si>
    <t xml:space="preserve">  Lease/Equipment Rental Expense</t>
  </si>
  <si>
    <t>RAIL_LEASE_EQUIP_RENTAL_EXP</t>
  </si>
  <si>
    <t>Rebates Earned</t>
  </si>
  <si>
    <t>REBATES_EARNED</t>
  </si>
  <si>
    <t>Number of Trade Names</t>
  </si>
  <si>
    <t>HOTEL_NUMBER_OF_TRADE_NAMES</t>
  </si>
  <si>
    <t>Average Closing Price</t>
  </si>
  <si>
    <t>AVERAGE_SELLING_PRICE</t>
  </si>
  <si>
    <t xml:space="preserve">  Outpatient Surgeries % Change</t>
  </si>
  <si>
    <t>ARD_OUTPATIENT_SURGERIES_%_CHG</t>
  </si>
  <si>
    <t>Days in Claims Payable</t>
  </si>
  <si>
    <t>MGD_CARE_DAYS_IN_CLAIMS_PAYABLE</t>
  </si>
  <si>
    <t>Revenue per Hundredweight Ex-Fuel</t>
  </si>
  <si>
    <t>AVG_REV_PER_HNDRDWGT_LESS_FUEL</t>
  </si>
  <si>
    <t xml:space="preserve">  Fuel Hedge Benefit</t>
  </si>
  <si>
    <t>RAIL_FUEL_HEDGE_BENEFIT</t>
  </si>
  <si>
    <t>Percentage of Rebates Retained</t>
  </si>
  <si>
    <t>PERCENTAGE_REBATES_RETAINED</t>
  </si>
  <si>
    <t>Depreciation &amp; Amortization / FFO</t>
  </si>
  <si>
    <t>DEPR_AND_AMORT_TO_FFO</t>
  </si>
  <si>
    <t xml:space="preserve">  Emergency Room Visits % Change</t>
  </si>
  <si>
    <t>ARD_EMERGENCY_ROOM_VISITS_%_CHG</t>
  </si>
  <si>
    <t>Prior Period Reserve Development</t>
  </si>
  <si>
    <t>PRIOR_PERIOD_RESERVE_DEVELOPMENT</t>
  </si>
  <si>
    <t>General Rate Increase</t>
  </si>
  <si>
    <t>GENERAL_RATE_INCREASE</t>
  </si>
  <si>
    <t xml:space="preserve">  On-Time Arrivals</t>
  </si>
  <si>
    <t>ON_TIME_ARRIVALS</t>
  </si>
  <si>
    <t>Casinos</t>
  </si>
  <si>
    <t>Land</t>
  </si>
  <si>
    <t>Medical Care Ratio</t>
  </si>
  <si>
    <t>MGD_CARE_MEDICAL_CARE_RATIO</t>
  </si>
  <si>
    <t xml:space="preserve">  On-Time Originations</t>
  </si>
  <si>
    <t>ON_TIME_ORIGINATIONS</t>
  </si>
  <si>
    <t>Adjusted EBITDA</t>
  </si>
  <si>
    <t>REVENUE_INCLUDING_PROMOTIONS</t>
  </si>
  <si>
    <t># of Selling Communities</t>
  </si>
  <si>
    <t>NUMBER_OF_SELLING_COMMUNITIES</t>
  </si>
  <si>
    <t>Same Hospital Stats</t>
  </si>
  <si>
    <t>SG&amp;A Ratio</t>
  </si>
  <si>
    <t>MGD_CARE_SG&amp;A_RATIO</t>
  </si>
  <si>
    <t>LTL Volume Analysis</t>
  </si>
  <si>
    <t xml:space="preserve">  Average System Dwell Time</t>
  </si>
  <si>
    <t>AVG_SYSTEM_DWELL_TIME</t>
  </si>
  <si>
    <t>Adj EBITDA per Adjusted Claim</t>
  </si>
  <si>
    <t>ADJUSTED_EBITDA_PER_ADJ_CLAIM</t>
  </si>
  <si>
    <t>Gaming Revenue</t>
  </si>
  <si>
    <t>ENTERT_GAMING_REVENUE</t>
  </si>
  <si>
    <t># of Lots Controlled</t>
  </si>
  <si>
    <t>NUMBER_OF_LOTS_CONTROLLED</t>
  </si>
  <si>
    <t>SAME_HOSPITAL_ADMISSIONS</t>
  </si>
  <si>
    <t>Total Operating Cost Ratio</t>
  </si>
  <si>
    <t>MGD_CARE_TOTAL_OPER_COST_RATIO</t>
  </si>
  <si>
    <t>Total Tons</t>
  </si>
  <si>
    <t>TOTAL_TONS</t>
  </si>
  <si>
    <t xml:space="preserve">  Average Velocity - All Trains</t>
  </si>
  <si>
    <t>AVG_VELOCITY_ALL_TRAINS</t>
  </si>
  <si>
    <t>Adj EBITDA from Continuing Ops</t>
  </si>
  <si>
    <t>ADJUSTED_EBITDA_CONTINUING_OPS</t>
  </si>
  <si>
    <t>Gaming Complimentaries</t>
  </si>
  <si>
    <t>GAMING_COMPLIMENTARIES</t>
  </si>
  <si>
    <t>Lots Owned</t>
  </si>
  <si>
    <t>LOTS_OWNED</t>
  </si>
  <si>
    <t xml:space="preserve">  Equivalent Admissions</t>
  </si>
  <si>
    <t>SAME_HOSPITAL_EQUIV_ADMISSIONS</t>
  </si>
  <si>
    <t>Total Number of Shipments</t>
  </si>
  <si>
    <t>TOTAL_NUMBER_OF_SHIPMENTS</t>
  </si>
  <si>
    <t xml:space="preserve">  Average Recrews</t>
  </si>
  <si>
    <t>AVG_RECREWS</t>
  </si>
  <si>
    <t>Departmental Cost of Promotional Allowances</t>
  </si>
  <si>
    <t>DEPTL_CST_PROMNL_ALLOWANCES</t>
  </si>
  <si>
    <t>Lots Optioned</t>
  </si>
  <si>
    <t>LOTS_OPTIONED</t>
  </si>
  <si>
    <t>SAME_HOSPITAL_REV_PER_EQUIV_ADM</t>
  </si>
  <si>
    <t>Average Weight per Workday</t>
  </si>
  <si>
    <t>AVERAGE_WEIGHT_PER_WORKDAY</t>
  </si>
  <si>
    <t xml:space="preserve">  Cross Ties Installed</t>
  </si>
  <si>
    <t>CROSS_TIES_INSTALLED</t>
  </si>
  <si>
    <t>Institutional Pharmacy</t>
  </si>
  <si>
    <t>Allowance for Doubtful Casino Accounts %</t>
  </si>
  <si>
    <t>ALLWNC_FOR_DBTFL_CASINO_ACCT_PCT</t>
  </si>
  <si>
    <t>Year's Supply Total</t>
  </si>
  <si>
    <t>YEARS_SUPPLY_TOTAL</t>
  </si>
  <si>
    <t>SAME_HOSPITAL_AVG_LENGTH_OF_STAY</t>
  </si>
  <si>
    <t>Medical Cost Trend</t>
  </si>
  <si>
    <t>MGD_CARE_MEDICAL_COST_TREND</t>
  </si>
  <si>
    <t>Average Weight per Shipment</t>
  </si>
  <si>
    <t>TRUCKING_AVG_LOAD</t>
  </si>
  <si>
    <t xml:space="preserve">  Rail Same Store Sales</t>
  </si>
  <si>
    <t>ARD_RAIL_SAME_STORE_SALES</t>
  </si>
  <si>
    <t>Number of Institutional Pharmacies</t>
  </si>
  <si>
    <t>NUMBER_INSTITUTIONAL_PHARMACIES</t>
  </si>
  <si>
    <t>Number of Casinos</t>
  </si>
  <si>
    <t>ENTERT_CASINOS</t>
  </si>
  <si>
    <t>Year's Supply Owned</t>
  </si>
  <si>
    <t>YEARS_SUPPLY_OWNED</t>
  </si>
  <si>
    <t>SAME_HOSP_INPATIENT_SURGERIES</t>
  </si>
  <si>
    <t>Number of Members</t>
  </si>
  <si>
    <t>MGD_CARE_MEMBERS</t>
  </si>
  <si>
    <t>Average Shipments per Workday</t>
  </si>
  <si>
    <t>AVERAGE_SHIPMENTS_PER_WORKDAY</t>
  </si>
  <si>
    <t xml:space="preserve">  Rail Core Pricing</t>
  </si>
  <si>
    <t>ARD_RAIL_CORE_PRICING</t>
  </si>
  <si>
    <t>Prescriptions Dispensed</t>
  </si>
  <si>
    <t>PRESCRIPTIONS_DISPENSED</t>
  </si>
  <si>
    <t>SAME_HOSP_OUTPATIENT_SURGERIES</t>
  </si>
  <si>
    <t>Network Physicians</t>
  </si>
  <si>
    <t>MGD_CARE_NETWORK_PHYSICIANS</t>
  </si>
  <si>
    <t xml:space="preserve">  Rail Core Pricing &amp; Mix</t>
  </si>
  <si>
    <t>ARD_RAIL_CORE_PRICING_&amp;_MIX</t>
  </si>
  <si>
    <t>Revenue per Prescription Dispensed</t>
  </si>
  <si>
    <t>REVENUE_PER_RX_DISPENSED</t>
  </si>
  <si>
    <t>SAME_HOSP_EMERGENCY_ROOM_VISITS</t>
  </si>
  <si>
    <t>Network Hospitals</t>
  </si>
  <si>
    <t>MGD_CARE_NETWORK_HOSPITALS</t>
  </si>
  <si>
    <t>Truckload Operating Statistics</t>
  </si>
  <si>
    <t>Gross Profit per Prescription Dispensed</t>
  </si>
  <si>
    <t>GROSS_PROFIT_RX_DISPENSED</t>
  </si>
  <si>
    <t>Interest: Incurred</t>
  </si>
  <si>
    <t>INTEREST_INCURRED</t>
  </si>
  <si>
    <t>Annual Number of Claims</t>
  </si>
  <si>
    <t>MGD_CARE_ANNUAL_CLAIMS</t>
  </si>
  <si>
    <t>Average Miles per Tractor</t>
  </si>
  <si>
    <t>AVERAGE_MILES_PER_TRACTOR</t>
  </si>
  <si>
    <t>Productivity</t>
  </si>
  <si>
    <t>Interest: Expensed</t>
  </si>
  <si>
    <t>INTEREST_EXPENSED</t>
  </si>
  <si>
    <t>Same Hospital Growth Rates</t>
  </si>
  <si>
    <t>Premiums PMPM</t>
  </si>
  <si>
    <t>MGD_CARE_PREMIUMS_PMPM</t>
  </si>
  <si>
    <t>Average Length of Haul</t>
  </si>
  <si>
    <t>TRUCKING_AVG_HAUL</t>
  </si>
  <si>
    <t xml:space="preserve">  Operating Ratio</t>
  </si>
  <si>
    <t>Interest Accum'd Capital'd</t>
  </si>
  <si>
    <t>INTEREST_ACCUMULATED_CAPITALIZED</t>
  </si>
  <si>
    <t xml:space="preserve">  Same Hospital Admissions % Change</t>
  </si>
  <si>
    <t>ARD_SAME_HOSPITAL_ADMISS_%_CHG</t>
  </si>
  <si>
    <t>Costs PMPM</t>
  </si>
  <si>
    <t>MANAGED_CARE_COST_MEMBER_MONTH</t>
  </si>
  <si>
    <t>Miles - Average</t>
  </si>
  <si>
    <t>TOTAL_MILES</t>
  </si>
  <si>
    <t xml:space="preserve">  Adjusted Operating Ratio</t>
  </si>
  <si>
    <t>ADJUSTED_OPERATING_RATIO</t>
  </si>
  <si>
    <t>Trailing 12M Homes Closed/Delivered</t>
  </si>
  <si>
    <t>TRAIL_12M_HOMES_CLOSED_DELIVERED</t>
  </si>
  <si>
    <t xml:space="preserve">  Same Hospital Adj Admissions % Change</t>
  </si>
  <si>
    <t>ARD_SAME_HOSP_ADJ_ADMISS_%_CHG</t>
  </si>
  <si>
    <t>Total Risk Membership</t>
  </si>
  <si>
    <t>TOTAL_RISK_MEMBERSHIP</t>
  </si>
  <si>
    <t>Loaded Miles - Average</t>
  </si>
  <si>
    <t>TOTAL_NUMBER_OF_LOADED_MILES</t>
  </si>
  <si>
    <t xml:space="preserve">  Rail Freight Revenue per Revenue Ton Miles</t>
  </si>
  <si>
    <t>RAIL_FREIGHT_REVENUE_PER_RTM</t>
  </si>
  <si>
    <t>Trailing 12M Homes Ordered</t>
  </si>
  <si>
    <t>TRAIL_12M_HOMES_ORDERED</t>
  </si>
  <si>
    <t xml:space="preserve">  Same Hospital Rev Equiv Admiss % Change</t>
  </si>
  <si>
    <t>ARD_SAME_HOSP_REV_EQUIV_%_CHG</t>
  </si>
  <si>
    <t>Total Commercial Enrollment</t>
  </si>
  <si>
    <t>TOTAL_COMMERCIAL_ENROLLMENT</t>
  </si>
  <si>
    <t>Empty Mile Factor</t>
  </si>
  <si>
    <t>EMPTY_MILE_FACTOR</t>
  </si>
  <si>
    <t xml:space="preserve">  Operating Expenses per Gross Ton Miles</t>
  </si>
  <si>
    <t>OPERATING_EXPENSES_PER_GTM</t>
  </si>
  <si>
    <t xml:space="preserve">  Same Hospital Inpatient Surgeries % Change</t>
  </si>
  <si>
    <t>ARD_SAME_HOSP_INPAT_SURG_%_CHG</t>
  </si>
  <si>
    <t>Loads - Average</t>
  </si>
  <si>
    <t>TRUCKING_LOADS</t>
  </si>
  <si>
    <t xml:space="preserve">  Fuel Price per Gallon (Litre)</t>
  </si>
  <si>
    <t>FUEL_PRICE_PER_GALLON_LITRE</t>
  </si>
  <si>
    <t xml:space="preserve">  Same Hospital Outpatient Surgeries % Change</t>
  </si>
  <si>
    <t>ARD_SAME_HOSP_OUTPAT_SURG_%_CHG</t>
  </si>
  <si>
    <t xml:space="preserve">  Fuel Gallons Consumed per 1000 Gross Ton Miles</t>
  </si>
  <si>
    <t>FUEL_GALLONS_CONSUMED_PER_GTM</t>
  </si>
  <si>
    <t xml:space="preserve">  Same Hospital Emergency Room Visits % Change</t>
  </si>
  <si>
    <t>ARD_SAME_HOSP_EMERG_VISITS_%_CHG</t>
  </si>
  <si>
    <t>Equipment</t>
  </si>
  <si>
    <t xml:space="preserve">  Fuel Gallons (Litres)</t>
  </si>
  <si>
    <t>FUEL_GALLONS_LITRES</t>
  </si>
  <si>
    <t>Trailers - Average</t>
  </si>
  <si>
    <t>TOTAL_TRAILERS</t>
  </si>
  <si>
    <t>Physician Recruitment</t>
  </si>
  <si>
    <t>Average Age of Trailers</t>
  </si>
  <si>
    <t>AVERAGE_AGE_OF_TRAILERS</t>
  </si>
  <si>
    <t>Safety Indicators</t>
  </si>
  <si>
    <t xml:space="preserve">  Physicians Recruited</t>
  </si>
  <si>
    <t>PHYSICIANS_RECRUITED</t>
  </si>
  <si>
    <t>Truck Fleet - Average</t>
  </si>
  <si>
    <t>TRUCKING_FLEET</t>
  </si>
  <si>
    <t xml:space="preserve">  Personal Injury Frequency</t>
  </si>
  <si>
    <t>PERSONAL_INJURY_FREQUENCY</t>
  </si>
  <si>
    <t xml:space="preserve">  Physicians Recruitment - Annual Target</t>
  </si>
  <si>
    <t>PHYSICIANS_RECRUIT_ANNUAL_TARGET</t>
  </si>
  <si>
    <t>Company Oper Tractors - Average</t>
  </si>
  <si>
    <t>TRUCKING_TRACTORS_OWNED</t>
  </si>
  <si>
    <t xml:space="preserve">  Train Accident Frequency</t>
  </si>
  <si>
    <t>TRAIN_ACCIDENT_FREQUENCY</t>
  </si>
  <si>
    <t>Average Age of Tractors</t>
  </si>
  <si>
    <t>AVERAGE_AGE_OF_TRACTORS</t>
  </si>
  <si>
    <t xml:space="preserve">  Rail Trip Plan Compliance Index</t>
  </si>
  <si>
    <t>ARD_RAIL_TRIP_PLAN_CMPL_INDEX</t>
  </si>
  <si>
    <t>Payer Mix</t>
  </si>
  <si>
    <t>Number of Terminals</t>
  </si>
  <si>
    <t>NUMBER_OF_TERMINALS</t>
  </si>
  <si>
    <t xml:space="preserve">  Rail Customer Satisfaction Index</t>
  </si>
  <si>
    <t>ARD_RAIL_CSTMR_SATISFACTION_INDX</t>
  </si>
  <si>
    <t xml:space="preserve">  Medicare Revenue Percentage</t>
  </si>
  <si>
    <t>MEDICARE_REVENUE_%</t>
  </si>
  <si>
    <t>Drivers</t>
  </si>
  <si>
    <t>TRUCKING_DRIVERS</t>
  </si>
  <si>
    <t xml:space="preserve">  Medicaid Revenue Percentage</t>
  </si>
  <si>
    <t>MEDICAID_REVENUE_%</t>
  </si>
  <si>
    <t>Resources</t>
  </si>
  <si>
    <t xml:space="preserve">  Managed Care &amp; Other Revenue Percentage</t>
  </si>
  <si>
    <t>MANAGED_CARE_&amp;_OTHER_REV_%</t>
  </si>
  <si>
    <t xml:space="preserve">  Rail Network (Miles Of Track)</t>
  </si>
  <si>
    <t>RAIL_NETWORK_MILES_OF_TRACK</t>
  </si>
  <si>
    <t xml:space="preserve">  Self Pay Revenue Percentage</t>
  </si>
  <si>
    <t>SELF_PAY_REVENUE_%</t>
  </si>
  <si>
    <t xml:space="preserve">  Total Freight Cars Owned or Leased</t>
  </si>
  <si>
    <t>RAIL_TOTAL_FREIGHT_CARS</t>
  </si>
  <si>
    <t xml:space="preserve">  Total Locomotives Owned or Leased</t>
  </si>
  <si>
    <t>TOTAL_LOCOMOTIVES</t>
  </si>
  <si>
    <t xml:space="preserve">  Owned Freight Cars</t>
  </si>
  <si>
    <t>OWNED_FREIGHT_CARS</t>
  </si>
  <si>
    <t xml:space="preserve">  Inpatient Revenue</t>
  </si>
  <si>
    <t>INPATIENT_REVENUE</t>
  </si>
  <si>
    <t xml:space="preserve">  Owned Locomotives</t>
  </si>
  <si>
    <t>OWNED_LOCOMOTIVES</t>
  </si>
  <si>
    <t xml:space="preserve">  Outpatient Revenue</t>
  </si>
  <si>
    <t>OUTPATIENT_REVENUE</t>
  </si>
  <si>
    <t xml:space="preserve">  Leased Freight Cars</t>
  </si>
  <si>
    <t>LEASED_FREIGHT_CARS</t>
  </si>
  <si>
    <t xml:space="preserve">  Leased Locomotives</t>
  </si>
  <si>
    <t>LEASED_LOCOMOTIVES</t>
  </si>
  <si>
    <t>Uncompensated Care</t>
  </si>
  <si>
    <t xml:space="preserve">  Stored Freight Cars</t>
  </si>
  <si>
    <t>ARD_STORED_FREIGHT_CARS</t>
  </si>
  <si>
    <t xml:space="preserve">  Provision For Doubtful Accounts</t>
  </si>
  <si>
    <t>ARD_PROV_FOR_DOUBTFUL_ACCTS</t>
  </si>
  <si>
    <t xml:space="preserve">  Stored Locomotives</t>
  </si>
  <si>
    <t>ARD_STORED_LOCOMOTIVES</t>
  </si>
  <si>
    <t xml:space="preserve">  Average Age of Freight Cars</t>
  </si>
  <si>
    <t>ARD_AVERAGE_AGE_OF_FREIGHT_CARS</t>
  </si>
  <si>
    <t>Bed Count</t>
  </si>
  <si>
    <t xml:space="preserve">  Average Age of Locomotives</t>
  </si>
  <si>
    <t>ARD_AVERAGE_AGE_OF_LOCOMOTIVES</t>
  </si>
  <si>
    <t xml:space="preserve">  Number of Licensed Beds</t>
  </si>
  <si>
    <t>NUMBER_OF_LICENSED_BEDS</t>
  </si>
  <si>
    <t xml:space="preserve">  Car Miles per Day</t>
  </si>
  <si>
    <t>CAR_MILES_PER_DAY</t>
  </si>
  <si>
    <t xml:space="preserve">  Number of Beds in Service</t>
  </si>
  <si>
    <t>NUMBER_OF_BEDS_IN_SERVICE</t>
  </si>
  <si>
    <t xml:space="preserve">  Average Total Cars Online</t>
  </si>
  <si>
    <t>AVG_TOTAL_CARS_ONLINE</t>
  </si>
  <si>
    <t xml:space="preserve">  Number of Retirement Licensed Beds</t>
  </si>
  <si>
    <t>NUM_OF_LICENSED_BEDS_RETIREMENT</t>
  </si>
  <si>
    <t xml:space="preserve">  Weighted Average Licensed Beds</t>
  </si>
  <si>
    <t>WTD_AVG_LICENSED_BEDS_HOSPITAL</t>
  </si>
  <si>
    <t xml:space="preserve">  Available Beds (Start of Period)</t>
  </si>
  <si>
    <t>AVAILABLE_BEDS_START_OF_PERIOD</t>
  </si>
  <si>
    <t xml:space="preserve">  Number of Beds Added through Organic Growth</t>
  </si>
  <si>
    <t>NUMBER_BEDS_ADDED_ORGANIC_GROWTH</t>
  </si>
  <si>
    <t xml:space="preserve">  Number of Beds Added through Acquisition</t>
  </si>
  <si>
    <t>NUMBER_BEDS_ADDED_ACQUISITION</t>
  </si>
  <si>
    <t xml:space="preserve">  Available Beds (End of Period)</t>
  </si>
  <si>
    <t>AVAILABLE_BEDS_END_OF_PERIOD</t>
  </si>
  <si>
    <t>Occupancy Levels</t>
  </si>
  <si>
    <t xml:space="preserve">  Number of Hospitals</t>
  </si>
  <si>
    <t>NUMBER_OF_HOSPITALS</t>
  </si>
  <si>
    <t xml:space="preserve">  Patient Days</t>
  </si>
  <si>
    <t>PATIENT_DAYS</t>
  </si>
  <si>
    <t xml:space="preserve">  Average Daily Census</t>
  </si>
  <si>
    <t>AVG_DAILY_CENSUS_HOSPITAL</t>
  </si>
  <si>
    <t xml:space="preserve">  Number of Occupied Beds</t>
  </si>
  <si>
    <t>NUMBER_OCCUPIED_BEDS</t>
  </si>
  <si>
    <t xml:space="preserve">  Occupancy Level (Average %)</t>
  </si>
  <si>
    <t>OCCUPANCY_LEVEL_AVG_%</t>
  </si>
  <si>
    <t xml:space="preserve">  Mature Occupancy Level (%)</t>
  </si>
  <si>
    <t>MATURE_OCCUPANCY_LEVEL_%</t>
  </si>
  <si>
    <t xml:space="preserve">  % Occupancy Rate (Beds in Service)</t>
  </si>
  <si>
    <t>OCCUPANCY_RATE_HOSPITAL</t>
  </si>
  <si>
    <t xml:space="preserve">  Retirement Care - Occupancy Rate</t>
  </si>
  <si>
    <t>OCCUPANCY_RATE_RETIREMENT_CARE</t>
  </si>
  <si>
    <t>Employee Metrics</t>
  </si>
  <si>
    <t>Software Related Revenue:</t>
  </si>
  <si>
    <t>Disclosure by Measure</t>
  </si>
  <si>
    <t>Wireless</t>
  </si>
  <si>
    <t>U.S. TV/Radio Service Subscribers</t>
  </si>
  <si>
    <t>Passenger Load Factor Analysis</t>
  </si>
  <si>
    <t>Ships in Service</t>
  </si>
  <si>
    <t>NUM_OF_SHIPS_IN_SERVICE_CRUISE</t>
  </si>
  <si>
    <t>Vehicles Sold</t>
  </si>
  <si>
    <t>Financial Data</t>
  </si>
  <si>
    <t># OF EMPLOYEES</t>
  </si>
  <si>
    <t>License Revenue</t>
  </si>
  <si>
    <t>LICENSE_REV</t>
  </si>
  <si>
    <t>DRAM Bit Production, QoQ Change (%)</t>
  </si>
  <si>
    <t>ARD_DRAM_PRODUCTION_QOQ</t>
  </si>
  <si>
    <t>R &amp; D expenditures</t>
  </si>
  <si>
    <t>Subscribers</t>
  </si>
  <si>
    <t>TOTAL_CABLE_SUBSCRIBERS</t>
  </si>
  <si>
    <t>Load Factor Spread</t>
  </si>
  <si>
    <t>LOAD_FACTOR_SPREAD</t>
  </si>
  <si>
    <t>Passengers Carried</t>
  </si>
  <si>
    <t>PASSENGERS_CARRIED_FOR_PERIOD</t>
  </si>
  <si>
    <t xml:space="preserve">    Local</t>
  </si>
  <si>
    <t>AUTO_VEHICLES_SOLD_LOCAL</t>
  </si>
  <si>
    <t>Pipeline Length</t>
  </si>
  <si>
    <t>PIPELINE_LENGTH</t>
  </si>
  <si>
    <t>Working Capital</t>
  </si>
  <si>
    <t>WORKING_CAPITAL</t>
  </si>
  <si>
    <t>Employee Yr change %</t>
  </si>
  <si>
    <t>EMPL_GROWTH</t>
  </si>
  <si>
    <t>License Revenue (TTM)</t>
  </si>
  <si>
    <t>T12M_LICENSE_REVENUE</t>
  </si>
  <si>
    <t>DRAM Bit Production, YoY Change (%)</t>
  </si>
  <si>
    <t>ARD_DRAM_PRODUCTION_YOY</t>
  </si>
  <si>
    <t>Wireless Revenue</t>
  </si>
  <si>
    <t>WIRELESS_REVENUE</t>
  </si>
  <si>
    <t>Subscriber Additions, Net</t>
  </si>
  <si>
    <t>TOTAL_CABLE_SUBSCRIBER_ADDS</t>
  </si>
  <si>
    <t>Break-Even Load Factor</t>
  </si>
  <si>
    <t>BREAK_EVEN_LOAD_FACTOR_CALC</t>
  </si>
  <si>
    <t>Passenger Cruise Days</t>
  </si>
  <si>
    <t>PASSENGER_CRUISE_DAYS</t>
  </si>
  <si>
    <t xml:space="preserve">  North America</t>
  </si>
  <si>
    <t>AUTO_VEHICLES_SOLD_NA</t>
  </si>
  <si>
    <t>Transp Capacity Oil</t>
  </si>
  <si>
    <t>PIPELINE_TRANSPORT_CAPACITY_OIL</t>
  </si>
  <si>
    <t>Cashflow-Operating Activities</t>
  </si>
  <si>
    <t>Net Employee Additions</t>
  </si>
  <si>
    <t>NET_EMPLOYEE_ADDITIONS</t>
  </si>
  <si>
    <t>License Revenue (QoQ)</t>
  </si>
  <si>
    <t>LICENSE_REVENUE_SEQ_GROWTH</t>
  </si>
  <si>
    <t>Company DRAM Bit Growth, QoQ (%)</t>
  </si>
  <si>
    <t>ARD_DRAM_GB_SOLD_QOQ</t>
  </si>
  <si>
    <t>Operating Expenses</t>
  </si>
  <si>
    <t>Wireless Service Revenue</t>
  </si>
  <si>
    <t>CELLULAR_SERVICE_REVENUE</t>
  </si>
  <si>
    <t>Load Factor</t>
  </si>
  <si>
    <t>LOAD_FACTOR_CALCULATION</t>
  </si>
  <si>
    <t>Available Passenger Cruise Days</t>
  </si>
  <si>
    <t>AVAILABLE_PASSENGER_CRUISE_DAYS</t>
  </si>
  <si>
    <t xml:space="preserve">    United States</t>
  </si>
  <si>
    <t>AUTO_VEHICLES_SOLD_US</t>
  </si>
  <si>
    <t>Transp Capacity Gas</t>
  </si>
  <si>
    <t>PIPELINE_TRANSPORT_CAPACITY_GAS</t>
  </si>
  <si>
    <t>Planned Hires</t>
  </si>
  <si>
    <t>PLANNED_HIRES</t>
  </si>
  <si>
    <t>License Revenue (YoY)</t>
  </si>
  <si>
    <t>LICENSE_REVENUE_1_YEAR_GROWTH</t>
  </si>
  <si>
    <t>DRAM Bit Growth, YoY (%)</t>
  </si>
  <si>
    <t>ARD_DRAM_GB_SOLD_YOY</t>
  </si>
  <si>
    <t>Operating Expenses Net of R&amp;D</t>
  </si>
  <si>
    <t>OPERATING_EXPENSES_NET_R&amp;D</t>
  </si>
  <si>
    <t>Wireless Equipment Revenue</t>
  </si>
  <si>
    <t>EQUIP_REVENUES_CELLULAR_TELECOM</t>
  </si>
  <si>
    <t>Video</t>
  </si>
  <si>
    <t>Cruise Line - Occupancy Percentage for the Period</t>
  </si>
  <si>
    <t>CRUISE_OCPNCY_PERCENT_FOR_PERIOD</t>
  </si>
  <si>
    <t xml:space="preserve">  Europe</t>
  </si>
  <si>
    <t>AUTO_VEHICLES_SOLD_EUROPE</t>
  </si>
  <si>
    <t>Pipeline Throughput Oil</t>
  </si>
  <si>
    <t>PIPELINE_THROUGHPUT_OIL</t>
  </si>
  <si>
    <t>FCF/share</t>
  </si>
  <si>
    <t>Onshore Employees</t>
  </si>
  <si>
    <t>ONSHORE_EMPLOYEES</t>
  </si>
  <si>
    <t>% Change in DRAM Revenue, YoY</t>
  </si>
  <si>
    <t>ARD_CHG_PCT_DRAM_REV_YOY</t>
  </si>
  <si>
    <t>Biotech-R&amp;D Staff</t>
  </si>
  <si>
    <t>BIOTECH_R&amp;D_STAFF</t>
  </si>
  <si>
    <t>Wireless Data/SMS Revenue</t>
  </si>
  <si>
    <t>WIRELESS_DATA_SMS_REVENUE</t>
  </si>
  <si>
    <t>Video ARPU $</t>
  </si>
  <si>
    <t>VIDEO_ARPU</t>
  </si>
  <si>
    <t>Operating Stats</t>
  </si>
  <si>
    <t>Cruise Lines - Weighted Average Operating Days</t>
  </si>
  <si>
    <t>WEIGHTED_AVG_OPERATING_DAYS</t>
  </si>
  <si>
    <t xml:space="preserve">  Asia Pacific</t>
  </si>
  <si>
    <t>AUTO_VEHICLES_SOLD_ASIA_PAC</t>
  </si>
  <si>
    <t>Pipeline Throughput Gas</t>
  </si>
  <si>
    <t>PIPELINE_THROUGHPUT_GAS</t>
  </si>
  <si>
    <t>Offshore Employees</t>
  </si>
  <si>
    <t>OFFSHORE_EMPLOYEES</t>
  </si>
  <si>
    <t>Maintenance Revenue</t>
  </si>
  <si>
    <t>MAINTENANCE_REV</t>
  </si>
  <si>
    <t>Company DRAM ASP Change, QoQ (%)</t>
  </si>
  <si>
    <t>ARD_DRAM_ASP_CHANGE_QOQ</t>
  </si>
  <si>
    <t>Homes Passed</t>
  </si>
  <si>
    <t>TOTAL_CABLE_HOMES_PASSED</t>
  </si>
  <si>
    <t>Operating Profit per ASM/ASK</t>
  </si>
  <si>
    <t>OPERATING_PROFIT_PER_ASM</t>
  </si>
  <si>
    <t>Cruise Lines - Vessel Capacity Per Day</t>
  </si>
  <si>
    <t>VESSEL_CAPACITY_PER_DAY_CRUISE</t>
  </si>
  <si>
    <t xml:space="preserve">  Latin America</t>
  </si>
  <si>
    <t>AUTO_VEHICLES_SOLD_LATAM</t>
  </si>
  <si>
    <t>Pipeline-Utilization</t>
  </si>
  <si>
    <t>PIPELINE_UTILIZATION</t>
  </si>
  <si>
    <t>Operating Data</t>
  </si>
  <si>
    <t>Search &amp; Display</t>
  </si>
  <si>
    <t>Attrition Rate</t>
  </si>
  <si>
    <t>ATTRITION_RATE</t>
  </si>
  <si>
    <t>Maintenance Revenue (TTM)</t>
  </si>
  <si>
    <t>T12M_MAINTENANCE_REVENUE</t>
  </si>
  <si>
    <t>DRAM ASP Change, YoY (%)</t>
  </si>
  <si>
    <t>ARD_DRAM_ASP_YOY</t>
  </si>
  <si>
    <t>% of Revenues (Avg)</t>
  </si>
  <si>
    <t>Penetration %</t>
  </si>
  <si>
    <t>TOTAL_CABLE_PENETRATION</t>
  </si>
  <si>
    <t>Operating Profit per ASM ex-Fuel</t>
  </si>
  <si>
    <t>OPER_PROFIT_PER_ASM_EXCL_FUEL</t>
  </si>
  <si>
    <t>Maintenance Expenses</t>
  </si>
  <si>
    <t>CONSOL_MAINTENANCE_EXP_CRUISE</t>
  </si>
  <si>
    <t xml:space="preserve">  Africa/Middle East</t>
  </si>
  <si>
    <t>AUTO_VEHICLES_SOLD_AME</t>
  </si>
  <si>
    <t>Storage Capacity Oil</t>
  </si>
  <si>
    <t>PIPELINE_STORAGE_CAPACITY_OIL</t>
  </si>
  <si>
    <t>Refinery Capacity</t>
  </si>
  <si>
    <t>REFINING_REFINERY_CAPACITY</t>
  </si>
  <si>
    <t>Utilization Rate</t>
  </si>
  <si>
    <t>UTILIZATION_RATE</t>
  </si>
  <si>
    <t>Maintenance Revenue (QoQ)</t>
  </si>
  <si>
    <t>MAINTENANCE_REVENUE_SEQ_GROWTH</t>
  </si>
  <si>
    <t>DRAM Bit Cost Growth, QoQ (%)</t>
  </si>
  <si>
    <t>ARD_DRAM_GB_COST_QOQ</t>
  </si>
  <si>
    <t>R &amp; D Expenditure to Net Sales</t>
  </si>
  <si>
    <t>RD_EXPEND_TO_NET_SALES</t>
  </si>
  <si>
    <t>Total Wireless Subscribers (RGU)</t>
  </si>
  <si>
    <t>NUMBER_OF_CELLULAR_SUBSCRIBERS</t>
  </si>
  <si>
    <t>Passenger Revenue per ASM</t>
  </si>
  <si>
    <t>PASSENGER_REVENUE_PER_ASM</t>
  </si>
  <si>
    <t>Fuel Costs % of Revenue</t>
  </si>
  <si>
    <t>BUNKER_FUEL_CONSMD_DURING_PERIOD</t>
  </si>
  <si>
    <t xml:space="preserve">  Worldwide</t>
  </si>
  <si>
    <t>AUTO_VEHICLES_SOLD_WW</t>
  </si>
  <si>
    <t>Storage Capacity Gas</t>
  </si>
  <si>
    <t>PIPELINE_STORAGE_CAPACITY_GAS</t>
  </si>
  <si>
    <t>Refinery Throughput</t>
  </si>
  <si>
    <t>REFINING_REFINERY_THROUGHPUT</t>
  </si>
  <si>
    <t>Maintenance Revenue (YoY)</t>
  </si>
  <si>
    <t>MAINTENANCE_REVENUE_1YR_GROWTH</t>
  </si>
  <si>
    <t>DRAM Bit Cost Growth, YoY (%)</t>
  </si>
  <si>
    <t>ARD_DRAM_GB_COST_YOY</t>
  </si>
  <si>
    <t>Cost Of Goods Sold To Net Sales</t>
  </si>
  <si>
    <t>COGS_TO_NET_SALES</t>
  </si>
  <si>
    <t>Wireless Subscribers-Postpaid</t>
  </si>
  <si>
    <t>TOTAL_WIRELESS_SUBSCRIBERS_PPD</t>
  </si>
  <si>
    <t>Digital</t>
  </si>
  <si>
    <t>Yield per Passenger Mile</t>
  </si>
  <si>
    <t>YIELD_PER_PASS_MILES_KM</t>
  </si>
  <si>
    <t>Oper Costs % Revenue</t>
  </si>
  <si>
    <t>CRUISE_OP_COSTS_TO_CRUISE_REVS</t>
  </si>
  <si>
    <t>Delivery Points Oil</t>
  </si>
  <si>
    <t>PIPELINE_DELIVERY_POINTS_OIL</t>
  </si>
  <si>
    <t>Capacity Utilization</t>
  </si>
  <si>
    <t>REFINERY_CAPACITY_UTILIZATION</t>
  </si>
  <si>
    <t>Gross Bookings</t>
  </si>
  <si>
    <t>INTERNET_GROSS_BOOKINGS</t>
  </si>
  <si>
    <t>Clients</t>
  </si>
  <si>
    <t>DRAM Bit Growth Forecast, QoQ (%)</t>
  </si>
  <si>
    <t>ARD_DRAM_GB_SOLD_NEXT_PER_QOQ</t>
  </si>
  <si>
    <t>SG&amp;A ex-R&amp;D as % of Revenue</t>
  </si>
  <si>
    <t>OPEX_NET_OF_R&amp;D_AS_%_OF_SALES</t>
  </si>
  <si>
    <t>Wireless Subscribers-Prepaid</t>
  </si>
  <si>
    <t>TOTAL_WIRELESS_SUBSCRIBERS_PREPD</t>
  </si>
  <si>
    <t>Digital Video Subscribers</t>
  </si>
  <si>
    <t>DIGITAL_CUSTOMERS</t>
  </si>
  <si>
    <t>Mainline Cost per Available Seat Mile/Km</t>
  </si>
  <si>
    <t>MAINLINE_COST_PER_ASM</t>
  </si>
  <si>
    <t>Net Cruise Costs per APCD</t>
  </si>
  <si>
    <t>NCC_AVAILABLE_PASSENGER_CRUISE_D</t>
  </si>
  <si>
    <t>Vehicles Produced</t>
  </si>
  <si>
    <t>Delivery Points Gas</t>
  </si>
  <si>
    <t>PIPELINE_DELIVERY_POINTS_GAS</t>
  </si>
  <si>
    <t>Gasoline Production</t>
  </si>
  <si>
    <t>REFINING_GASOLINE</t>
  </si>
  <si>
    <t>Hotel Room Nights</t>
  </si>
  <si>
    <t>INTERNET_HOTEL_ROOM_NIGHTS</t>
  </si>
  <si>
    <t>Number of Active Clients</t>
  </si>
  <si>
    <t>NUMBER_OF_ACTIVE_CLIENTS</t>
  </si>
  <si>
    <t>Services Revenue</t>
  </si>
  <si>
    <t>SERVICE_REV</t>
  </si>
  <si>
    <t>Average Wireless Subscribers</t>
  </si>
  <si>
    <t>AVERAGE_WIRELESS_SUBSCRIBERS</t>
  </si>
  <si>
    <t>Digital Subscriber Additions, Net</t>
  </si>
  <si>
    <t>DIGITAL_CABLE_SUBSCRIBER_ADDS</t>
  </si>
  <si>
    <t>Mainline Cost per Available Seat Mile/Km Ex-Fuel</t>
  </si>
  <si>
    <t>MAINLINE_COST_PER_ASM_EX_FUEL</t>
  </si>
  <si>
    <t>Net Cruise Costs Excl. Fuel Per APCD</t>
  </si>
  <si>
    <t>NCC_EX_FUEL_CST_AVAIL_PSGR_CRS_D</t>
  </si>
  <si>
    <t>AUTO_VEHICLES_PRODUCED_LOCAL</t>
  </si>
  <si>
    <t>Distillates Production</t>
  </si>
  <si>
    <t>REFINING_DISTILLATES</t>
  </si>
  <si>
    <t>Number of Clients Added</t>
  </si>
  <si>
    <t>NUMBER_OF_CLIENTS_ADDED</t>
  </si>
  <si>
    <t>Services Revenue (TTM)</t>
  </si>
  <si>
    <t>T12M_SERVICES_REVENUE</t>
  </si>
  <si>
    <t>NAND Bit Production, QoQ Change (%)</t>
  </si>
  <si>
    <t>ARD_NAND_GB_PRODUCTION_QOQ</t>
  </si>
  <si>
    <t>Digital Video Penetration %</t>
  </si>
  <si>
    <t>DIGITAL_PENETRATION</t>
  </si>
  <si>
    <t>Net Passenger Ticket Revenue Yield</t>
  </si>
  <si>
    <t>NET_CRUISE_TICKET_REVENUE_YIELD</t>
  </si>
  <si>
    <t>AUTO_VEHICLES_PRODUCED_NA</t>
  </si>
  <si>
    <t>Lubricants Production</t>
  </si>
  <si>
    <t>REFINING_LUBRICANTS</t>
  </si>
  <si>
    <t>Services Revenue (QoQ)</t>
  </si>
  <si>
    <t>SERVICES_REVENUE_SEQ_GROWTH</t>
  </si>
  <si>
    <t>NAND Bit Production, YoY Change (%)</t>
  </si>
  <si>
    <t>ARD_NAND_PRODUCTION_YOY</t>
  </si>
  <si>
    <t>% Rev from Wholesalers</t>
  </si>
  <si>
    <t>BIOTECH_%_REVENUE_WHOLESALERS</t>
  </si>
  <si>
    <t>Subscriber Additions</t>
  </si>
  <si>
    <t>Airline Sales per Employee</t>
  </si>
  <si>
    <t>AIRLINE_SALES_PER_EMPLOYEE</t>
  </si>
  <si>
    <t>Net Yield</t>
  </si>
  <si>
    <t>NET_CRUISE_REVENUE_YIELD</t>
  </si>
  <si>
    <t>AUTO_VEHICLES_PRODUCED_US</t>
  </si>
  <si>
    <t>Petrochemicals Production</t>
  </si>
  <si>
    <t>REFINING_PETROCHEMICALS</t>
  </si>
  <si>
    <t>Client Revenue Contribution</t>
  </si>
  <si>
    <t>Services Revenue (YoY)</t>
  </si>
  <si>
    <t>SERVICES_REVENUE_1_YEAR_GROWTH</t>
  </si>
  <si>
    <t>Company NAND Bit Growth, QoQ (%)</t>
  </si>
  <si>
    <t>ARD_NAND_GB_SOLD_QOQ</t>
  </si>
  <si>
    <t>Phase 1 Drugs</t>
  </si>
  <si>
    <t>BIOTECH_PHASE_1</t>
  </si>
  <si>
    <t>Wireless Subscriber Additions</t>
  </si>
  <si>
    <t>CELLULAR_NET_SUBSCRIBER_ADDITION</t>
  </si>
  <si>
    <t>High Speed Data</t>
  </si>
  <si>
    <t>A/R turnover</t>
  </si>
  <si>
    <t>ACCT_RCV_TURN</t>
  </si>
  <si>
    <t>Cruise Lines - Number of Trade Names</t>
  </si>
  <si>
    <t>NUMBER_OF_TRADE_NAMES_CRUISE</t>
  </si>
  <si>
    <t>AUTO_VEHICLES_PRODUCED_EUROPE</t>
  </si>
  <si>
    <t>Diesel Production</t>
  </si>
  <si>
    <t>REFINING_DIESEL</t>
  </si>
  <si>
    <t>Top Clients Contribution to Revenue</t>
  </si>
  <si>
    <t>TOP_CLIENTS_CONTRIB_TO_REVENUE</t>
  </si>
  <si>
    <t>NAND Bit Growth, YoY (%)</t>
  </si>
  <si>
    <t>ARD_NAND_GB_SOLD_YOY</t>
  </si>
  <si>
    <t>Phase 2 Drugs</t>
  </si>
  <si>
    <t>BIOTECH_PHASE_2</t>
  </si>
  <si>
    <t>Organic Net Additions</t>
  </si>
  <si>
    <t>ORGANIC_NET_ADDS</t>
  </si>
  <si>
    <t>INTERNET_SUBSCRIBERS</t>
  </si>
  <si>
    <t>Number of Crew</t>
  </si>
  <si>
    <t>NUMBER_OF_CREW_CRUISE_LINE</t>
  </si>
  <si>
    <t>AUTO_VEHICLES_PRODUCED_ASIA_PAC</t>
  </si>
  <si>
    <t>Other Products</t>
  </si>
  <si>
    <t>REFINING_OTHER</t>
  </si>
  <si>
    <t>Top Five Clients Contribution to Revenue</t>
  </si>
  <si>
    <t>TOP_5_CLIENTS_CONTRIB_TO_REV</t>
  </si>
  <si>
    <t>Subscription Revenue</t>
  </si>
  <si>
    <t>ARD_SUBSCRIPTION_REV</t>
  </si>
  <si>
    <t>NAND OEM Sales, QoQ Change (%)</t>
  </si>
  <si>
    <t>ARD_NAND_OEM_SALES_QOQ</t>
  </si>
  <si>
    <t>Phase 3 Drugs</t>
  </si>
  <si>
    <t>BIOTECH_PHASE_3</t>
  </si>
  <si>
    <t>Net Wireless Additions-Postpaid</t>
  </si>
  <si>
    <t>NET_WIRELESS_SUBSCRIBER_ADDS_PPD</t>
  </si>
  <si>
    <t>INTERNET_DATA_SUBSCRIBER_ADDS</t>
  </si>
  <si>
    <t>Efficiency Analysis</t>
  </si>
  <si>
    <t>AUTO_VEHICLES_PRODUCED_LATAM</t>
  </si>
  <si>
    <t>Margin per Barrel</t>
  </si>
  <si>
    <t>REFINING_MARGIN_BBL</t>
  </si>
  <si>
    <t>Top Ten Clients Contribution to Revenue</t>
  </si>
  <si>
    <t>TOP_10_CLIENTS_CONTRIB_TO_REV</t>
  </si>
  <si>
    <t>Deferred Revenue</t>
  </si>
  <si>
    <t>DEFERRED_REV</t>
  </si>
  <si>
    <t>NAND OEM Gb Sales, QoQ Change (%)</t>
  </si>
  <si>
    <t>ARD_NAND_OEM_GB_SALES_QOQ</t>
  </si>
  <si>
    <t>Biotech Total Patents</t>
  </si>
  <si>
    <t>BIOTECH_TOTAL_PATENTS</t>
  </si>
  <si>
    <t>Net Wireless Additions-Prepaid</t>
  </si>
  <si>
    <t>NET_WIRELESS_SUBSCR_ADDS_PREPD</t>
  </si>
  <si>
    <t>High Speed Data ARPU $</t>
  </si>
  <si>
    <t>INTERNET_DATA_ARPU</t>
  </si>
  <si>
    <t>ASMs per Gallon/ASKs per Litre</t>
  </si>
  <si>
    <t>ASM_PER_GALLON_LITER</t>
  </si>
  <si>
    <t>AUTO_VEHICLES_PRODUCED_AME</t>
  </si>
  <si>
    <t>% Change in NAND Revenue, YoY</t>
  </si>
  <si>
    <t>ARD_CHG_PCT_NAND_REV_YOY</t>
  </si>
  <si>
    <t>Biotech Patents Pending</t>
  </si>
  <si>
    <t>BIOTECH_PATENTS_PENDING</t>
  </si>
  <si>
    <t>Gross Wireless Subscriber Additions</t>
  </si>
  <si>
    <t>GROSS_WIRELESS_SUBSCRIBER_ADDS</t>
  </si>
  <si>
    <t>INTERNET_ACCESS_HOMES_PASSED</t>
  </si>
  <si>
    <t>Gallons/Liters per 100 RPM/RPK</t>
  </si>
  <si>
    <t>GALLONS_LITERS_PER_100_RPM</t>
  </si>
  <si>
    <t>AUTO_VEHICLES_PRODUCED_WW</t>
  </si>
  <si>
    <t>Number of Refineries</t>
  </si>
  <si>
    <t>REFINING_NUMBER_OF_REFINERIES</t>
  </si>
  <si>
    <t>Client Concentration</t>
  </si>
  <si>
    <t>Software Related Expenses:</t>
  </si>
  <si>
    <t>Company NAND ASP Change, QoQ (%)</t>
  </si>
  <si>
    <t>ARD_NAND_ASP_QOQ</t>
  </si>
  <si>
    <t>Biotech-Manufacturing Staff</t>
  </si>
  <si>
    <t>BIOTECH_MANUFACTURING_STAFF</t>
  </si>
  <si>
    <t>INTERNET_PENETRATION</t>
  </si>
  <si>
    <t>Gallons/Liters per 100 ASM/ASK</t>
  </si>
  <si>
    <t>GALLONS_LITERS_PER_100_ASM</t>
  </si>
  <si>
    <t>Number of Clients $0MM-$5MM</t>
  </si>
  <si>
    <t>NUMBER_OF_CLIENTS_0_TO_5MM</t>
  </si>
  <si>
    <t>Cost of License Revenue</t>
  </si>
  <si>
    <t>COST_OF_LICENSE_REV</t>
  </si>
  <si>
    <t>NAND ASP Change, YoY (%)</t>
  </si>
  <si>
    <t>ARD_NAND_ASP_YOY</t>
  </si>
  <si>
    <t>PhDs on Staff</t>
  </si>
  <si>
    <t>BIOTECH_PHDS</t>
  </si>
  <si>
    <t>Churn (%)</t>
  </si>
  <si>
    <t>Financial Statistics</t>
  </si>
  <si>
    <t>Number of Clients $5+MM-$10MM</t>
  </si>
  <si>
    <t>NUM_CLIENTS_5MM_TO_10MM</t>
  </si>
  <si>
    <t>Cost of License Revenue (TTM)</t>
  </si>
  <si>
    <t>T12M_COST_OF_LICENSE_REVENUE</t>
  </si>
  <si>
    <t>NAND Retail ASP Change, QoQ (%)</t>
  </si>
  <si>
    <t>ARD_NAND_RETAIL_ASP_QOQ</t>
  </si>
  <si>
    <t>Blended</t>
  </si>
  <si>
    <t>TELECOM_CELLULAR_CHURN_RATE</t>
  </si>
  <si>
    <t>Voice</t>
  </si>
  <si>
    <t>Fuel Cost per ASM</t>
  </si>
  <si>
    <t>FUEL_COST_PER_AVAIL_SEAT_MILE</t>
  </si>
  <si>
    <t>Inv-finished goods</t>
  </si>
  <si>
    <t>Number of Clients $10+MM-$20MM</t>
  </si>
  <si>
    <t>NUM_CLIENTS_10MM_TO_20MM</t>
  </si>
  <si>
    <t>NAND Bit Cost Growth, QoQ (%)</t>
  </si>
  <si>
    <t>ARD_NAND_GB_COST_QOQ</t>
  </si>
  <si>
    <t>Postpaid</t>
  </si>
  <si>
    <t>WIRELESS_POSTPAID_CHURN</t>
  </si>
  <si>
    <t>CABLE_PHONE_SUBSCRIBERS</t>
  </si>
  <si>
    <t>Average Age of Fleet</t>
  </si>
  <si>
    <t>AGES_OF_AIRCRAFT_IN_FLT</t>
  </si>
  <si>
    <t>Number of Clients $20+MM-$30MM</t>
  </si>
  <si>
    <t>NUM_CLIENTS_20MM_TO_30MM</t>
  </si>
  <si>
    <t>Cost of Maintenance Revenue</t>
  </si>
  <si>
    <t>COST_OF_MAINTENANCE_REV</t>
  </si>
  <si>
    <t>NAND Bit Cost Growth, YoY (%)</t>
  </si>
  <si>
    <t>ARD_NAND_GB_COST_YOY</t>
  </si>
  <si>
    <t>Prepaid</t>
  </si>
  <si>
    <t>PREPAID_CHURN_RATE</t>
  </si>
  <si>
    <t>CABLE_PHONE_NET_SUBSCRIBER_ADDS</t>
  </si>
  <si>
    <t>Number of Clients $30+MM-$40MM</t>
  </si>
  <si>
    <t>NUM_CLIENTS_30MM_TO_40MM</t>
  </si>
  <si>
    <t>Cost of Maintenance Revenue (TTM)</t>
  </si>
  <si>
    <t>T12M_COST_OF_MAINTENANCE_REVENUE</t>
  </si>
  <si>
    <t>Voice ARPU $</t>
  </si>
  <si>
    <t>CABLE_PHONE_AVG_REVENUE_PER_USER</t>
  </si>
  <si>
    <t>Net Inc/1000 Emp</t>
  </si>
  <si>
    <t>NET_INC_PER_EMPL</t>
  </si>
  <si>
    <t>Number of Clients $40+MM-$50MM</t>
  </si>
  <si>
    <t>NUM_CLIENTS_40MM_TO_50MM</t>
  </si>
  <si>
    <t>Memory Gross Margin (%)</t>
  </si>
  <si>
    <t>Monthly Average Revenue per User</t>
  </si>
  <si>
    <t>CABLE_PHONE_PENETRATION</t>
  </si>
  <si>
    <t>Number of Clients $50+MM-$100MM</t>
  </si>
  <si>
    <t>NUM_CLIENTS_50MM_TO_100MM</t>
  </si>
  <si>
    <t>Cost of Services Revenue</t>
  </si>
  <si>
    <t>COST_OF_PROFESSIONAL_SERVICES</t>
  </si>
  <si>
    <t>Average Rev per Wafer, QoQ (%)</t>
  </si>
  <si>
    <t>ARD_AVG_REV_PER_WAFER_QOQ</t>
  </si>
  <si>
    <t>Wireless Average Revenue Per Unit (ARPU)</t>
  </si>
  <si>
    <t>AVG_REVENUE_PER_CELL_SUBSCRIBER</t>
  </si>
  <si>
    <t>Assets/1000 Emp</t>
  </si>
  <si>
    <t>ASSET_PER_EMPL</t>
  </si>
  <si>
    <t>Number of Clients Over $100MM</t>
  </si>
  <si>
    <t>NUM_OF_CLIENTS_OVER_100MM</t>
  </si>
  <si>
    <t>Cost of Services Revenue (TTM)</t>
  </si>
  <si>
    <t>T12M_COST_OF_PRO_SERVICES</t>
  </si>
  <si>
    <t>Wafer Shipments, QoQ Change (%)</t>
  </si>
  <si>
    <t>ARD_WAFER_SHIPMENTS_QOQ</t>
  </si>
  <si>
    <t>Postpaid ARPU</t>
  </si>
  <si>
    <t>POSTPAID_ARPU</t>
  </si>
  <si>
    <t>Book to Bill</t>
  </si>
  <si>
    <t>BOOK_TO_BILL</t>
  </si>
  <si>
    <t>Prepaid Average Revenue per User</t>
  </si>
  <si>
    <t>PREPAID_ARPU</t>
  </si>
  <si>
    <t>Bookings Metrics</t>
  </si>
  <si>
    <t>ARD_SEMICON_UTILIZATION_RATE</t>
  </si>
  <si>
    <t>Wireless Data ARPU</t>
  </si>
  <si>
    <t>WIRELESS_DATA_ARPU</t>
  </si>
  <si>
    <t>Revenue Passengers Carried</t>
  </si>
  <si>
    <t>REV_PASS_CARRIED</t>
  </si>
  <si>
    <t>New Contract Bookings</t>
  </si>
  <si>
    <t>NEW_CONTRACT_BOOKINGS</t>
  </si>
  <si>
    <t>Research &amp; Development (% of Sales)</t>
  </si>
  <si>
    <t xml:space="preserve">  Mainline Passenger Revenue</t>
  </si>
  <si>
    <t>MAINLINE_PASSENGER_REVENUE</t>
  </si>
  <si>
    <t>Inventory Growth To Sales Growth</t>
  </si>
  <si>
    <t>INVENTORY_GROWTH_TO_SALES_GROWTH</t>
  </si>
  <si>
    <t>New Contract Bookings T12M</t>
  </si>
  <si>
    <t>NEW_CONTRACT_BOOKINGS_T12M</t>
  </si>
  <si>
    <t>Company Data</t>
  </si>
  <si>
    <t>Other Data</t>
  </si>
  <si>
    <t xml:space="preserve">  Regional Passenger Revenue</t>
  </si>
  <si>
    <t>REGIONAL_PASSENGER_REVENUE</t>
  </si>
  <si>
    <t>Inv. turnover</t>
  </si>
  <si>
    <t>INVENT_TURN</t>
  </si>
  <si>
    <t>IT Services - 1 Year Bookings Growth</t>
  </si>
  <si>
    <t>IT_SERVICES_1_YR_BOOKINGS_GROWTH</t>
  </si>
  <si>
    <t>TTM Sales</t>
  </si>
  <si>
    <t>TRAIL_12M_NET_SALES</t>
  </si>
  <si>
    <t>Wireless Subscriber Acquisition Cost (SAC)</t>
  </si>
  <si>
    <t>WIRELESS_SUBSCRIBER_ACQ_COST</t>
  </si>
  <si>
    <t>T12 Inv turn-days</t>
  </si>
  <si>
    <t>INVENT_DAYS</t>
  </si>
  <si>
    <t>1 Yr Bookings Growth: Constant Currency</t>
  </si>
  <si>
    <t>1_YR_BOOKINGS_GROWTH_CC</t>
  </si>
  <si>
    <t>TTM Cost of Goods Sold</t>
  </si>
  <si>
    <t>TRAIL_12M_COGS</t>
  </si>
  <si>
    <t>Connected Device Subscribers</t>
  </si>
  <si>
    <t>CONNECTED_DEVICE_SUBSCRIBERS</t>
  </si>
  <si>
    <t>Satellite</t>
  </si>
  <si>
    <t>Revenue Passenger Miles/Kms</t>
  </si>
  <si>
    <t>REV_PASS_MILES_KM</t>
  </si>
  <si>
    <t>Consulting Bookings</t>
  </si>
  <si>
    <t>CONSULTING_BOOKINGS</t>
  </si>
  <si>
    <t>TTM SG&amp;A Expenses</t>
  </si>
  <si>
    <t>TRAILING_12M_OPEX</t>
  </si>
  <si>
    <t>Fourth Generation Markets</t>
  </si>
  <si>
    <t>4G_MARKETS</t>
  </si>
  <si>
    <t>Subscriber Acquisition Costs</t>
  </si>
  <si>
    <t>SAT_AVG_SUB_ACQ_COSTS_PER_SUBSCR</t>
  </si>
  <si>
    <t xml:space="preserve">  Mainline Revenue Passenger Mile/Km</t>
  </si>
  <si>
    <t>MAINLINE_REVENUE_PASSENGER_MILE</t>
  </si>
  <si>
    <t>Market Share</t>
  </si>
  <si>
    <t>Outsourcing Bookings</t>
  </si>
  <si>
    <t>OUTSOURCING_BOOKINGS</t>
  </si>
  <si>
    <t>TTM R&amp;D Expenses</t>
  </si>
  <si>
    <t>TRAIL_12M_RD_EXPEND</t>
  </si>
  <si>
    <t>Churn %</t>
  </si>
  <si>
    <t>CHURN_RATE_CABLE_TV</t>
  </si>
  <si>
    <t xml:space="preserve">  Regional Revenue Passenger Mile/km</t>
  </si>
  <si>
    <t>REGIONAL_REVENUE_PASSENGER_MILE</t>
  </si>
  <si>
    <t>AUTO_MARKET_SHARE_LOCAL</t>
  </si>
  <si>
    <t>TTM Capex</t>
  </si>
  <si>
    <t>TRAIL_12M_CAP_EXPEND</t>
  </si>
  <si>
    <t>AUTO_MARKET_SHARE_NA</t>
  </si>
  <si>
    <t>Contract Type</t>
  </si>
  <si>
    <t>Wireless Cost Of Service</t>
  </si>
  <si>
    <t>COST_OF_SERVICE_CELLULAR_TELECOM</t>
  </si>
  <si>
    <t>Available Seat Miles/Kms</t>
  </si>
  <si>
    <t>AVAIL_SEAT_MILES_KM</t>
  </si>
  <si>
    <t>AUTO_MARKET_SHARE_US</t>
  </si>
  <si>
    <t>Fixed Price Projects</t>
  </si>
  <si>
    <t>FIXED_PRICE_PROJECTS</t>
  </si>
  <si>
    <t>Ratio</t>
  </si>
  <si>
    <t>Wireless Cost Of Equipment</t>
  </si>
  <si>
    <t>COST_OF_EQUIPMENT_CELLULAR_TELEC</t>
  </si>
  <si>
    <t xml:space="preserve">  Mainline Available Seat Miles/Kms</t>
  </si>
  <si>
    <t>AUTO_MARKET_SHARE_EUROPE</t>
  </si>
  <si>
    <t>Time &amp; Materials Projects</t>
  </si>
  <si>
    <t>TIME_&amp;_MATERIALS_PROJECTS</t>
  </si>
  <si>
    <t>TTM COGS/Sales (%)</t>
  </si>
  <si>
    <t>COST_OF_REVENUES_%_SALES</t>
  </si>
  <si>
    <t xml:space="preserve">  Regional Available Seat Miles/Kms</t>
  </si>
  <si>
    <t>REGIONAL_AVAILABLE_SEAT_MILES</t>
  </si>
  <si>
    <t>AUTO_MARKET_SHARE_ASIA_PACIFIC</t>
  </si>
  <si>
    <t>TTM SG&amp;A/Sales (%)</t>
  </si>
  <si>
    <t>T12M_OPEX_%_SALES</t>
  </si>
  <si>
    <t>ARD_OPERATING_INCOME</t>
  </si>
  <si>
    <t>AUTO_MARKET_SHARE_LATAM</t>
  </si>
  <si>
    <t>TTM R&amp;D/Sales (%)</t>
  </si>
  <si>
    <t>TRAILING_12M_R&amp;D_%_SALES</t>
  </si>
  <si>
    <t>Total Operating Expenses</t>
  </si>
  <si>
    <t>ARD_TOTAL_OPERATING_EXPENSES</t>
  </si>
  <si>
    <t>AUTO_MARKET_SHARE_AME</t>
  </si>
  <si>
    <t>Capex to Depreciation (x)</t>
  </si>
  <si>
    <t>CAPEX_TO_DEPR_EXPN_RATIO</t>
  </si>
  <si>
    <t xml:space="preserve">  Mainline Operating Costs</t>
  </si>
  <si>
    <t>MAINLINE_OPERATING_COSTS</t>
  </si>
  <si>
    <t>AUTO_MARKET_SHARE_WW</t>
  </si>
  <si>
    <t>Capex to Sales (%)</t>
  </si>
  <si>
    <t>Wireline</t>
  </si>
  <si>
    <t xml:space="preserve">  Regional Operating Costs</t>
  </si>
  <si>
    <t>REGIONAL_OPERATING_COSTS</t>
  </si>
  <si>
    <t>Total Passenger Vehicles Sold</t>
  </si>
  <si>
    <t>AUTO_TOTAL_PASS_VEHICLES_SOLD</t>
  </si>
  <si>
    <t>Wireline Revenue</t>
  </si>
  <si>
    <t>WIRELINE_REVENUE</t>
  </si>
  <si>
    <t>Cost per Available Seat Mile/Km Ex-Fuel</t>
  </si>
  <si>
    <t>CONS_COST_PER_ASM_EX_FUEL</t>
  </si>
  <si>
    <t>Total Light Commercial Vehicles Sold</t>
  </si>
  <si>
    <t>AUTO_TOTAL_LIGHT_COMM_VEH_SOLD</t>
  </si>
  <si>
    <t>Wireline Voice Revenue</t>
  </si>
  <si>
    <t>WIRELINE_VOICE_REVENUE</t>
  </si>
  <si>
    <t xml:space="preserve">  Mainline Cost per Available Seat Mile/Km Ex-Fuel</t>
  </si>
  <si>
    <t>Total Light Trucks Sold</t>
  </si>
  <si>
    <t>AUTO_TOTAL_LIGHT_TRUCKS_SOLD</t>
  </si>
  <si>
    <t>Internet/Data Revenue</t>
  </si>
  <si>
    <t>INTERNET_DATA_REVENUE</t>
  </si>
  <si>
    <t xml:space="preserve">  Regional Cost per Available Seat Mile/Km Ex-Fuel</t>
  </si>
  <si>
    <t>REGIONAL_COST_PER_ASM_EX_FUEL</t>
  </si>
  <si>
    <t>Accounts Payable Turnover</t>
  </si>
  <si>
    <t>ACCOUNTS_PAYABLE_TURNOVER</t>
  </si>
  <si>
    <t>Wireline Residential Revenue</t>
  </si>
  <si>
    <t>WIRELINE_RESIDENTIAL_REVENUE</t>
  </si>
  <si>
    <t>Wireline Business Revenue</t>
  </si>
  <si>
    <t>WIRELINE_BUSINESS_REVENUE</t>
  </si>
  <si>
    <t>Fuel Gallons (Litres)</t>
  </si>
  <si>
    <t>Strategic Services Revenue</t>
  </si>
  <si>
    <t>STRATEGIC_SERVICES_REVENUE</t>
  </si>
  <si>
    <t xml:space="preserve">  Mainline Fuel Gallons/Litres</t>
  </si>
  <si>
    <t>MAINLINE_FUEL_GALLONS</t>
  </si>
  <si>
    <t>Employee Data</t>
  </si>
  <si>
    <t xml:space="preserve">  Regional Fuel Gallons/Litres</t>
  </si>
  <si>
    <t>REGIONAL_FUEL_GALLONS</t>
  </si>
  <si>
    <t>Fuel Price per Gallon (Litre)</t>
  </si>
  <si>
    <t>Total Wireline Subscribers (RGU)</t>
  </si>
  <si>
    <t>NUMBER_OF_WIRELINE_SUBSCRIBERS</t>
  </si>
  <si>
    <t>Fuel Expenses</t>
  </si>
  <si>
    <t>FUEL_EXPENSES</t>
  </si>
  <si>
    <t>Sales/1000 Emp</t>
  </si>
  <si>
    <t>SALES_PER_EMPL</t>
  </si>
  <si>
    <t>Residential Access Lines</t>
  </si>
  <si>
    <t>RESIDENTIAL_ACCESS_LINES</t>
  </si>
  <si>
    <t xml:space="preserve">  Mainline Fuel Expense</t>
  </si>
  <si>
    <t>MAINLINE_FUEL_EXPENSE</t>
  </si>
  <si>
    <t>Business Access Lines</t>
  </si>
  <si>
    <t>BUSINESS_ACCESS_LINES</t>
  </si>
  <si>
    <t xml:space="preserve">  Regional Fuel Expense</t>
  </si>
  <si>
    <t>REGIONAL_FUEL_EXPENSE</t>
  </si>
  <si>
    <t>Total Cable Subscribers</t>
  </si>
  <si>
    <t>Fuel % of Oper Exp</t>
  </si>
  <si>
    <t>FUEL_PCT_OF_OP_EXP</t>
  </si>
  <si>
    <t>Broadband Internet Subscribers</t>
  </si>
  <si>
    <t>BROADBAND_HSI_SUBSCRIBERS</t>
  </si>
  <si>
    <t>Current Fuel Hedge Percentage</t>
  </si>
  <si>
    <t>CURRENT_FUEL_HEDGE_PERC</t>
  </si>
  <si>
    <t>Semiconductors-Capacity</t>
  </si>
  <si>
    <t>SEMICON_CAPACITY</t>
  </si>
  <si>
    <t xml:space="preserve">  Fuel Hedge Percentage Year 1</t>
  </si>
  <si>
    <t>FUEL_HEDGE_PERCENT_YR1</t>
  </si>
  <si>
    <t>Semiconductors-Production</t>
  </si>
  <si>
    <t>SEMICON_PRODUCTION</t>
  </si>
  <si>
    <t>Total Cable Subscriber Additions</t>
  </si>
  <si>
    <t xml:space="preserve">  Fuel Hedge Percentage Year 2</t>
  </si>
  <si>
    <t>FUEL_HEDGE_PERCENT_YR2</t>
  </si>
  <si>
    <t>Semiconductors-Sales</t>
  </si>
  <si>
    <t>SEMICON_SALES</t>
  </si>
  <si>
    <t>Broadband Net Subscriber Adds</t>
  </si>
  <si>
    <t>BROADBAND_HSI_NET_SUBSCRIB_ADDS</t>
  </si>
  <si>
    <t>Semiconductors-Utilization Rate</t>
  </si>
  <si>
    <t>SEMICON_UTILIZATION</t>
  </si>
  <si>
    <t>Avg Number of Employees</t>
  </si>
  <si>
    <t>AVG_NUM_EMPLOYEES</t>
  </si>
  <si>
    <t>Semiconductors-Bookings</t>
  </si>
  <si>
    <t>SEMICON_BOOKINGS</t>
  </si>
  <si>
    <t>IPTV &amp; Broadband</t>
  </si>
  <si>
    <t xml:space="preserve">  ASM (ASK) per Employee</t>
  </si>
  <si>
    <t>ASM_ASK_PER_EMPLOYEE</t>
  </si>
  <si>
    <t>Semiconductors-Shipments</t>
  </si>
  <si>
    <t>SEMICON_SHIPMENTS</t>
  </si>
  <si>
    <t>Digital Cable Revenue</t>
  </si>
  <si>
    <t>DIGITAL_CABLE_REVENUE</t>
  </si>
  <si>
    <t xml:space="preserve">  Revenue per Employee</t>
  </si>
  <si>
    <t>REV_PER_EMPLOYEE</t>
  </si>
  <si>
    <t xml:space="preserve">  Value Added per Employee</t>
  </si>
  <si>
    <t>VALUE_ADDED_PER_EMPLOYEE</t>
  </si>
  <si>
    <t>Broadband/High Speed Internet Subscribers</t>
  </si>
  <si>
    <t>Actual Size of Fleet</t>
  </si>
  <si>
    <t>SIZE_OF_FLEET</t>
  </si>
  <si>
    <t>Broadband/High Speed Internet Net Subscriber Adds</t>
  </si>
  <si>
    <t xml:space="preserve">  Avg Size of Fleet</t>
  </si>
  <si>
    <t>AVG_SIZE_OF_FLEET</t>
  </si>
  <si>
    <t>Video ARPU</t>
  </si>
  <si>
    <t xml:space="preserve">  Avg Aircraft Flight Length</t>
  </si>
  <si>
    <t>AVG_AIRCRAFT_FLIGHT_LEN</t>
  </si>
  <si>
    <t>Total Cable Penetration</t>
  </si>
  <si>
    <t xml:space="preserve">  Avg Aircraft Utilization</t>
  </si>
  <si>
    <t>AVG_AIRCRAFT_UTIL</t>
  </si>
  <si>
    <t xml:space="preserve">  Types of Aircraft in Fleet</t>
  </si>
  <si>
    <t>TYPES_OF_AIRCRAFT_IN_FLT</t>
  </si>
  <si>
    <t xml:space="preserve">  Average Age of Fleet</t>
  </si>
  <si>
    <t xml:space="preserve">  Number of Flight Hours</t>
  </si>
  <si>
    <t>NUM_OF_FLIGHT_HOURS</t>
  </si>
  <si>
    <t>Cargo Ton Miles (Km)</t>
  </si>
  <si>
    <t>CARGO_TON_MILES_KM</t>
  </si>
  <si>
    <t>Cargo Ton Miles (Km) Yield</t>
  </si>
  <si>
    <t>CARGO_TON_MILE_KM_YIELD</t>
  </si>
  <si>
    <t>AIRLINES_EBITDAR_RATIO</t>
  </si>
  <si>
    <t>Financial Margins</t>
  </si>
  <si>
    <t>EV to EBITDAR</t>
  </si>
  <si>
    <t>EV_TO_EBITDAR</t>
  </si>
  <si>
    <t>EBITDA Margin</t>
  </si>
  <si>
    <t>Avg Passenger Fare</t>
  </si>
  <si>
    <t>AVERAGE_PASSENGER_FARE</t>
  </si>
  <si>
    <t>Wages, Salaries, &amp; Benefits</t>
  </si>
  <si>
    <t>WAGES_SALARIES_BENEFITS</t>
  </si>
  <si>
    <t>Maint, Materials &amp; Repairs</t>
  </si>
  <si>
    <t>MAINTENANCE_MATERIALS_REPAIRS</t>
  </si>
  <si>
    <t>Aggregate</t>
  </si>
  <si>
    <t>Commissions to Agents</t>
  </si>
  <si>
    <t>COMMISSIONS_TO_AGENTS</t>
  </si>
  <si>
    <t>Other Rentals &amp; Landing Fees</t>
  </si>
  <si>
    <t>OTHER_RENTALS_LANDING_FEES</t>
  </si>
  <si>
    <t>Aircraft Rentals</t>
  </si>
  <si>
    <t>AIRCRAFT_RENTALS</t>
  </si>
  <si>
    <t>Cargo Revenue</t>
  </si>
  <si>
    <t>CARGO_FREIGHT_REV</t>
  </si>
  <si>
    <t>Total Number of Aircraft on Firm Order</t>
  </si>
  <si>
    <t>AIRCRAFT_FIRM_ORDER_TOTAL</t>
  </si>
  <si>
    <t xml:space="preserve">  Number of Aircraft on Firm Order Yr 1</t>
  </si>
  <si>
    <t>AIRCRAFT_FIRM_ORDER_YR1</t>
  </si>
  <si>
    <t>Dividends</t>
  </si>
  <si>
    <t xml:space="preserve">  Number of Aircraft on Firm Order Yr 2</t>
  </si>
  <si>
    <t>AIRCRAFT_FIRM_ORDER_YR2</t>
  </si>
  <si>
    <t xml:space="preserve">  Number of Aircraft on Firm Order Yr 3</t>
  </si>
  <si>
    <t>AIRCRAFT_FIRM_ORDER_YR3</t>
  </si>
  <si>
    <t>Dividend Indicated Yld - Gross</t>
  </si>
  <si>
    <t>EQY_DVD_YLD_IND</t>
  </si>
  <si>
    <t xml:space="preserve">  Number of Aircraft on Firm Order Yr 4</t>
  </si>
  <si>
    <t>AIRCRAFT_FIRM_ORDER_YR4</t>
  </si>
  <si>
    <t>Dvd coverage</t>
  </si>
  <si>
    <t>CASH_DVD_COVERAGE</t>
  </si>
  <si>
    <t xml:space="preserve">  Number of Aircraft on Firm Order Yr 5 and Beyond</t>
  </si>
  <si>
    <t>AIRCRAFT_FIRM_ORDER_Y5_BYND</t>
  </si>
  <si>
    <t>Cash Flows</t>
  </si>
  <si>
    <t>Total Number of Aircraft Options</t>
  </si>
  <si>
    <t>AIRCRAFT_OPTION_TOTAL</t>
  </si>
  <si>
    <t xml:space="preserve">  Number of Aircraft on Option Yr 1</t>
  </si>
  <si>
    <t>AIRCRAFT_OPTION_YR1</t>
  </si>
  <si>
    <t xml:space="preserve">  Number of Aircraft on Option Yr 2</t>
  </si>
  <si>
    <t>AIRCRAFT_OPTION_YR2</t>
  </si>
  <si>
    <t xml:space="preserve">  Number of Aircraft on Option Yr 3</t>
  </si>
  <si>
    <t>AIRCRAFT_OPTION_YR3</t>
  </si>
  <si>
    <t xml:space="preserve">  Number of Aircraft on Option Yr 4</t>
  </si>
  <si>
    <t>AIRCRAFT_OPTION_YR4</t>
  </si>
  <si>
    <t>FCF/Dil shr</t>
  </si>
  <si>
    <t>FCF_PER_DIL_SHR</t>
  </si>
  <si>
    <t xml:space="preserve">  Number of Aircraft on Option Yr 5 and Beyond</t>
  </si>
  <si>
    <t>AIRCRAFT_OPTION_YR5_BYND</t>
  </si>
  <si>
    <t>Total Number of Aircraft on Rolling Option</t>
  </si>
  <si>
    <t>AIRCRAFT_ROLLING_OPTION</t>
  </si>
  <si>
    <t>Avgerage Revenue Per Customer</t>
  </si>
  <si>
    <t>AVG_MONTHLY_REV_PER_CUSTOMER</t>
  </si>
  <si>
    <t>Total Monthly Churn Rate</t>
  </si>
  <si>
    <t>TOTAL_MONTHLY_CHURN_RATE</t>
  </si>
  <si>
    <t>Wireless Roamer Revenue</t>
  </si>
  <si>
    <t>ROAMER_REVENUES_CELLULAR_TELECOM</t>
  </si>
  <si>
    <t>Wireless Population</t>
  </si>
  <si>
    <t>LICENSED_POPULATION_CELLULAR_TEL</t>
  </si>
  <si>
    <t>Wireline Service Revenue</t>
  </si>
  <si>
    <t>WIRELINE_SERVICE_REVENUE</t>
  </si>
  <si>
    <t>Wireline Equipment  Revenue</t>
  </si>
  <si>
    <t>WIRELINE_EQUIPMENT_REVENUE</t>
  </si>
  <si>
    <t>Wireline ARPU Monthly</t>
  </si>
  <si>
    <t>ARPU_AVG_REVENUE_PER_SUBSCRIBER</t>
  </si>
  <si>
    <t>Wireline Churn Rate</t>
  </si>
  <si>
    <t>TELECOM_CHURN_RATE</t>
  </si>
  <si>
    <t>Total Cable Homes Passed</t>
  </si>
  <si>
    <t>Digital Cable Subscriber</t>
  </si>
  <si>
    <t>Digital Cable Penetration</t>
  </si>
  <si>
    <t>Digital Cable Subscriber Additions</t>
  </si>
  <si>
    <t>Total Cable Monthly Churn</t>
  </si>
  <si>
    <t>Internet/Data Homes Passed</t>
  </si>
  <si>
    <t>Internet/Data Penetration</t>
  </si>
  <si>
    <t>Internet/Data Subscriber Additions</t>
  </si>
  <si>
    <t>Internet/Data ARPU</t>
  </si>
  <si>
    <t>Industry Specific Analysis</t>
  </si>
  <si>
    <t>Transfer Fees Receiv/Pay</t>
  </si>
  <si>
    <t>TRANS_FEES_RECVBLE_PAYABLE</t>
  </si>
  <si>
    <t>Limited Partner Asset Allocation</t>
  </si>
  <si>
    <t>Retail sales</t>
  </si>
  <si>
    <t>Potash Capacity</t>
  </si>
  <si>
    <t>CHEMICALS_POTASH_CAPACITY</t>
  </si>
  <si>
    <t>Construction Backlog</t>
  </si>
  <si>
    <t>CONST_BACKLOG</t>
  </si>
  <si>
    <t>Total Acreage</t>
  </si>
  <si>
    <t>FORESTRY_TOTAL_ACREAGE</t>
  </si>
  <si>
    <t>Brewery - Total Beverage Vol Produced</t>
  </si>
  <si>
    <t>TOTAL_BEVERAGE_VOLUME_PRODUCED</t>
  </si>
  <si>
    <t>Profit on Player Sale</t>
  </si>
  <si>
    <t>PROFIT_SALE_PLAYER_CONTRACT</t>
  </si>
  <si>
    <t>Cash and Cash Equivalents</t>
  </si>
  <si>
    <t>ASSET_ALLOCATION_C&amp;CE</t>
  </si>
  <si>
    <t>SAME_STORE_SALES</t>
  </si>
  <si>
    <t>Potash Production</t>
  </si>
  <si>
    <t>CHEMICALS_POTASH_PRODUCTION</t>
  </si>
  <si>
    <t>Domestic Backlog</t>
  </si>
  <si>
    <t>CONST_BACKLOG_DOMESTIC</t>
  </si>
  <si>
    <t>Acres Owned</t>
  </si>
  <si>
    <t>FORESTRY_ACRES_OWNED</t>
  </si>
  <si>
    <t>Brewer Revenue per Hectoliter</t>
  </si>
  <si>
    <t>BREWER_REVENUE_PER_HECTOLITER</t>
  </si>
  <si>
    <t>Inventory Analysis</t>
  </si>
  <si>
    <t xml:space="preserve">  Gross Revenue</t>
  </si>
  <si>
    <t>Amort Player Registrations</t>
  </si>
  <si>
    <t>AMORTIZ_OF_PLAYERS_REGISTRATIONS</t>
  </si>
  <si>
    <t>Receivables</t>
  </si>
  <si>
    <t>ASSET_ALLOCATION_RECEIVABLES</t>
  </si>
  <si>
    <t>Potash Sold</t>
  </si>
  <si>
    <t>CHEMICALS_POTASH_SOLD</t>
  </si>
  <si>
    <t>International Backlog</t>
  </si>
  <si>
    <t>CONST_BACKLOG_INTL</t>
  </si>
  <si>
    <t>Wood Intake</t>
  </si>
  <si>
    <t>FORESTRY_WOOD_INTAKE</t>
  </si>
  <si>
    <t>Excise Tax per Hectoliter</t>
  </si>
  <si>
    <t>EXCISE_TAX_PER_HECTOLITER</t>
  </si>
  <si>
    <t>Inventories</t>
  </si>
  <si>
    <t xml:space="preserve">  Gaming Revenue</t>
  </si>
  <si>
    <t>Diminution Player Registrations</t>
  </si>
  <si>
    <t>DIMINUTION_PLAYERS_REGISTRATIONS</t>
  </si>
  <si>
    <t>ASSET_ALLOCATION_INVENTORIES</t>
  </si>
  <si>
    <t>Potash Price</t>
  </si>
  <si>
    <t>CHEMICALS_POTASH_PRICE</t>
  </si>
  <si>
    <t>New Awards</t>
  </si>
  <si>
    <t>CONST_NEW_AWARDS</t>
  </si>
  <si>
    <t>Log Production</t>
  </si>
  <si>
    <t>FORESTRY_LOG_PRODUCTION</t>
  </si>
  <si>
    <t>Cost of Goods Sold per Hectoliter</t>
  </si>
  <si>
    <t>COGS_PER_HECTOLITER</t>
  </si>
  <si>
    <t>Inventory - 1 Yr Growth</t>
  </si>
  <si>
    <t>INVENTORY_GROWTH</t>
  </si>
  <si>
    <t xml:space="preserve">  Gaming Complimentaries</t>
  </si>
  <si>
    <t>Gate Receipts</t>
  </si>
  <si>
    <t>GATE_RECEIPTS</t>
  </si>
  <si>
    <t>Prepaid Expenses</t>
  </si>
  <si>
    <t>ASSET_ALLOCATION_PREPAID_EXPN</t>
  </si>
  <si>
    <t>Sales per Retail Square Footage</t>
  </si>
  <si>
    <t>SALES_PER_RETAIL_SQUARE_FOOTAGE</t>
  </si>
  <si>
    <t>Domestic New Awards</t>
  </si>
  <si>
    <t>CONST_NEW_AWARDS_DOMESTIC</t>
  </si>
  <si>
    <t>Logs Sold</t>
  </si>
  <si>
    <t>FORESTRY_LOGS_SOLD</t>
  </si>
  <si>
    <t>Operating Expenses per Hectoliter</t>
  </si>
  <si>
    <t>OPEX_PER_HECTOLITER</t>
  </si>
  <si>
    <t>Inventory to Sales</t>
  </si>
  <si>
    <t>INVENT_TO_SALES</t>
  </si>
  <si>
    <t xml:space="preserve">  Departmental Cost of Promotional Allowances</t>
  </si>
  <si>
    <t>Home Stadium Capacity</t>
  </si>
  <si>
    <t>HOME_STADIUM_CAPACITY</t>
  </si>
  <si>
    <t>Net Land Buildings &amp; Equipment</t>
  </si>
  <si>
    <t>AST_ALLOC_NET_LND_BLDG_&amp;_EQUIP</t>
  </si>
  <si>
    <t>Gross Profit per Retail Square Footage</t>
  </si>
  <si>
    <t>GROSS_PROF_PER_RETAIL_SQ_FOOTAGE</t>
  </si>
  <si>
    <t>Nitrogen Capacity</t>
  </si>
  <si>
    <t>CHEMICALS_NITROGEN_CAPACITY</t>
  </si>
  <si>
    <t>International New Awards</t>
  </si>
  <si>
    <t>CONST_NEW_AWARDS_INTL</t>
  </si>
  <si>
    <t>Lumber Mills</t>
  </si>
  <si>
    <t>FORESTRY_LUMBER_MILLS</t>
  </si>
  <si>
    <t>EBITDA per Hectoliter</t>
  </si>
  <si>
    <t>EBITDA_PER_HECTOLITER</t>
  </si>
  <si>
    <t xml:space="preserve">  Allowance for Doubtful Casino Accounts %</t>
  </si>
  <si>
    <t>Average Attendances</t>
  </si>
  <si>
    <t>AVERAGE_ATTENDANCES</t>
  </si>
  <si>
    <t>Equity Investments</t>
  </si>
  <si>
    <t>AST_ALLOCATION_EQTY_INVESTMENTS</t>
  </si>
  <si>
    <t>Operating Expenses per Retail SF Meters</t>
  </si>
  <si>
    <t>OPEX_PER_RETAIL_SQUARE_FOOTAGE</t>
  </si>
  <si>
    <t>Nitrogen Production</t>
  </si>
  <si>
    <t>CHEMICALS_NITROGEN_PRODUCTION</t>
  </si>
  <si>
    <t>Private Backlog</t>
  </si>
  <si>
    <t>CONST_BACKLOG_PRIVATE</t>
  </si>
  <si>
    <t>Pulp Capacity</t>
  </si>
  <si>
    <t>FORESTRY_PULP_CAPACITY</t>
  </si>
  <si>
    <t>Profit per Hectoliter</t>
  </si>
  <si>
    <t>PROFIT_PER_HECTOLITER</t>
  </si>
  <si>
    <t xml:space="preserve">  Number of Casinos</t>
  </si>
  <si>
    <t>Television Income</t>
  </si>
  <si>
    <t>TELEVISION_INCOME</t>
  </si>
  <si>
    <t>Fixed Income Investments</t>
  </si>
  <si>
    <t>ASSET_ALLOCATION_FI_INVESTMENTS</t>
  </si>
  <si>
    <t>EBITDA per Retail Square Footage</t>
  </si>
  <si>
    <t>EBITDA_PER_RETAIL_SQ_FOOTAGE</t>
  </si>
  <si>
    <t>Nitrogen Sold</t>
  </si>
  <si>
    <t>CHEMICALS_NITROGEN_SOLD</t>
  </si>
  <si>
    <t>Public Backlog</t>
  </si>
  <si>
    <t>CONST_BACKLOG_PUBLIC</t>
  </si>
  <si>
    <t>Pulp Production</t>
  </si>
  <si>
    <t>FORESTRY_PULP_PRODUCTION</t>
  </si>
  <si>
    <t>Online Gaming</t>
  </si>
  <si>
    <t>Merchandising Turnover</t>
  </si>
  <si>
    <t>MERCHANDISING_TURNOVER</t>
  </si>
  <si>
    <t>Alternative Investments</t>
  </si>
  <si>
    <t>ASSET_ALLOCATION_ALT_INVESTMENTS</t>
  </si>
  <si>
    <t>EBIT per Retail Square Footage</t>
  </si>
  <si>
    <t>EBIT_PER_RETAIL_SQ_FOOTAGE</t>
  </si>
  <si>
    <t>Nitrogen Price</t>
  </si>
  <si>
    <t>CHEMICALS_NITROGEN_PRICE</t>
  </si>
  <si>
    <t>Pulp Sold</t>
  </si>
  <si>
    <t>FORESTRY_PULP_SOLD</t>
  </si>
  <si>
    <t xml:space="preserve">  Online Sports Bets</t>
  </si>
  <si>
    <t>ENTERT_ONLINE_SPORTS_BETS</t>
  </si>
  <si>
    <t>Other Investments/Other Assets</t>
  </si>
  <si>
    <t>AST_ALLOC_OTH_INVEST_OTH_AST</t>
  </si>
  <si>
    <t>Inventory per Retail Square Foot</t>
  </si>
  <si>
    <t>INVENTORY_PER_RETAIL_SQUARE_FOOT</t>
  </si>
  <si>
    <t>Pulp Mills</t>
  </si>
  <si>
    <t>FORESTRY_PULP_MILLS</t>
  </si>
  <si>
    <t>Stocks &lt;inventory&gt;</t>
  </si>
  <si>
    <t xml:space="preserve">  Online Casino Bets</t>
  </si>
  <si>
    <t>ENTERT_ONLINE_CASINO_BETS</t>
  </si>
  <si>
    <t>ASSET_ALLOCATION_TOTAL_ASSETS</t>
  </si>
  <si>
    <t>Phosphate Capacity</t>
  </si>
  <si>
    <t>CHEMICALS_PHOSPHATE_CAPACITY</t>
  </si>
  <si>
    <t>Paper Capacity</t>
  </si>
  <si>
    <t>FORESTRY_PAPER_CAPACITY</t>
  </si>
  <si>
    <t xml:space="preserve">  Online Poker Bets</t>
  </si>
  <si>
    <t>ENTERT_ONLINE_POKER_BETS</t>
  </si>
  <si>
    <t>Estimated Assets Under Management</t>
  </si>
  <si>
    <t>ESTIMATED_AUM</t>
  </si>
  <si>
    <t>Unit Analysis</t>
  </si>
  <si>
    <t>Phosphate Production</t>
  </si>
  <si>
    <t>CHEMICALS_PHOSPHATE_PRODUCTION</t>
  </si>
  <si>
    <t>Paper Production</t>
  </si>
  <si>
    <t>FORESTRY_PAPER_PRODUCTION</t>
  </si>
  <si>
    <t xml:space="preserve">  Number of Online Players</t>
  </si>
  <si>
    <t>ENTERT_ONLINE_PLAYERS</t>
  </si>
  <si>
    <t>NUMBER_OF_LOCATIONS_END</t>
  </si>
  <si>
    <t>Phosphate Sold</t>
  </si>
  <si>
    <t>CHEMICALS_PHOSPHATE_SOLD</t>
  </si>
  <si>
    <t>Paper Sold</t>
  </si>
  <si>
    <t>FORESTRY_PAPER_SOLD</t>
  </si>
  <si>
    <t xml:space="preserve">  Number of Online Bets</t>
  </si>
  <si>
    <t>ENTERT_ONLINE_BETS</t>
  </si>
  <si>
    <t>Total Investments</t>
  </si>
  <si>
    <t>Total Square Footage - Company Owned</t>
  </si>
  <si>
    <t>TOTAL_SF_COMPANY_OWNED</t>
  </si>
  <si>
    <t>Phosphate Price</t>
  </si>
  <si>
    <t>CHEMICALS_PHOSPHATE_PRICE</t>
  </si>
  <si>
    <t>Newsprint Sold</t>
  </si>
  <si>
    <t>FORESTRY_NEWSPRINT_SOLD</t>
  </si>
  <si>
    <t>Table Gaming</t>
  </si>
  <si>
    <t>ASSET_ALLOCATION_TOT_INVESTMENTS</t>
  </si>
  <si>
    <t>System-wide Retail Square Footage</t>
  </si>
  <si>
    <t>SYS_WIDE_RETAIL_SF_INCL_FRANCH</t>
  </si>
  <si>
    <t>Paper Mills</t>
  </si>
  <si>
    <t>FORESTRY_PAPER_MILLS</t>
  </si>
  <si>
    <t xml:space="preserve">  Number of Tables</t>
  </si>
  <si>
    <t>ENTERT_TABLES</t>
  </si>
  <si>
    <t>System Wide Total SF Including Franchise</t>
  </si>
  <si>
    <t>SYS_WIDE_TOT_SF_INCLUDING_FRA</t>
  </si>
  <si>
    <t>Methanol Capacity</t>
  </si>
  <si>
    <t>CHEMICALS_METHANOL_CAPACITY</t>
  </si>
  <si>
    <t>Paper Packaging Mills</t>
  </si>
  <si>
    <t>FORESTRY_PAPER_PACK_MILLS</t>
  </si>
  <si>
    <t>Additional Analysis</t>
  </si>
  <si>
    <t xml:space="preserve">  Table Drop</t>
  </si>
  <si>
    <t>ENTERT_TABLE_DROP</t>
  </si>
  <si>
    <t>Total Alternative Investments</t>
  </si>
  <si>
    <t>Methanol Production</t>
  </si>
  <si>
    <t>CHEMICALS_METHANOL_PRODUCTION</t>
  </si>
  <si>
    <t>Converting Facilities</t>
  </si>
  <si>
    <t>FORESTRY_CONVERTING_FACILITIES</t>
  </si>
  <si>
    <t xml:space="preserve">  Table Win $</t>
  </si>
  <si>
    <t>ENTERT_TABLE_WINNINGS</t>
  </si>
  <si>
    <t>Private Equity Investments</t>
  </si>
  <si>
    <t>ASSET_ALLOC_PRIVATE_EQY_INVEST</t>
  </si>
  <si>
    <t>Methanol Sold</t>
  </si>
  <si>
    <t>CHEMICALS_METHANOL_SOLD</t>
  </si>
  <si>
    <t>Inhouse Energy %</t>
  </si>
  <si>
    <t>FORESTRY_INHOUSE_ENERGY_%</t>
  </si>
  <si>
    <t xml:space="preserve">  Table Win %</t>
  </si>
  <si>
    <t>ENTERT_TABLE_WIN_%</t>
  </si>
  <si>
    <t>Hedge Fund Investments</t>
  </si>
  <si>
    <t>ASSET_ALLOC_HEDGE_FUND_INVEST</t>
  </si>
  <si>
    <t>Methanol Price</t>
  </si>
  <si>
    <t>CHEMICALS_METHANOL_PRICE</t>
  </si>
  <si>
    <t>Pulp Utilization</t>
  </si>
  <si>
    <t>FORESTRY_PULP_UTILIZATION</t>
  </si>
  <si>
    <t>Capital Expenditure to Depreciation Expense</t>
  </si>
  <si>
    <t>Slot Gaming</t>
  </si>
  <si>
    <t>Other Alternative Investments</t>
  </si>
  <si>
    <t>AST_ALLOCATION_OTHER_ALT_INVEST</t>
  </si>
  <si>
    <t>Paper Utilization</t>
  </si>
  <si>
    <t>FORESTRY_PAPER_UTILIZATION</t>
  </si>
  <si>
    <t>Free Cash Flow Margin</t>
  </si>
  <si>
    <t>FREE_CASH_FLOW_MARGIN</t>
  </si>
  <si>
    <t xml:space="preserve">  Number of Slots</t>
  </si>
  <si>
    <t>ENTERT_SLOTS</t>
  </si>
  <si>
    <t>Energy &amp; Natural Resources Investments</t>
  </si>
  <si>
    <t>AST_ALLOC_ENRGY_&amp;_NAT_RES_INVEST</t>
  </si>
  <si>
    <t xml:space="preserve">  Slots Handle</t>
  </si>
  <si>
    <t>ENTERT_SLOTS_HANDLE</t>
  </si>
  <si>
    <t>AST_ALLOC_REAL_ESTATE_INVEST</t>
  </si>
  <si>
    <t xml:space="preserve">  Slots Win $</t>
  </si>
  <si>
    <t>ENTERT_SLOTS_WINNINGS</t>
  </si>
  <si>
    <t>Derivatives Investments</t>
  </si>
  <si>
    <t>AST_ALLOCATION_DERIVATIVE_INVEST</t>
  </si>
  <si>
    <t>Agriculture-Number of Facilities</t>
  </si>
  <si>
    <t>AGRO_FACILITIES</t>
  </si>
  <si>
    <t xml:space="preserve">  Slots Win %</t>
  </si>
  <si>
    <t>ENTERT_SLOTS_WIN_%</t>
  </si>
  <si>
    <t>Commodities Investments</t>
  </si>
  <si>
    <t>AST_ALLOCATION_COMMOD_INVEST</t>
  </si>
  <si>
    <t>Agriculture-Production Capacity</t>
  </si>
  <si>
    <t>AGRO_PRODUCTION_CAPACITY</t>
  </si>
  <si>
    <t>Racetracks</t>
  </si>
  <si>
    <t>Number of Locations (Beginning)</t>
  </si>
  <si>
    <t>NUM_OF_LOCATIONS_BEGINNING</t>
  </si>
  <si>
    <t>Agricultural Produce</t>
  </si>
  <si>
    <t>AGRICULTURAL_PRODUCE</t>
  </si>
  <si>
    <t xml:space="preserve">  Racing Revenues</t>
  </si>
  <si>
    <t>ENTERT_RACING_REVENUES</t>
  </si>
  <si>
    <t>Limited Partner Target Asset Allocation %</t>
  </si>
  <si>
    <t>Locations Opened/Acquired</t>
  </si>
  <si>
    <t>NUM_LOCATIONS_OPENED_ACQUIRED</t>
  </si>
  <si>
    <t>Cigarette Sales Volume</t>
  </si>
  <si>
    <t>CIGARETTE_SALES_VOLUME</t>
  </si>
  <si>
    <t xml:space="preserve">  Number of Racetracks</t>
  </si>
  <si>
    <t>ENTERT_RACETRACKS</t>
  </si>
  <si>
    <t>Cash and Cash Equivalents %</t>
  </si>
  <si>
    <t>TARGET_ASSET_ALLOCATION_C&amp;CE_%</t>
  </si>
  <si>
    <t>Locations Closed/Sold</t>
  </si>
  <si>
    <t>NUM_OF_LOCATIONS_CLOSED_SOLD</t>
  </si>
  <si>
    <t>Smokeless Tobacco Sales Volume</t>
  </si>
  <si>
    <t>SMOKELESS_TOBACCO_SALES_VOLUME</t>
  </si>
  <si>
    <t xml:space="preserve">  Live Race Days</t>
  </si>
  <si>
    <t>ENTERT_LIVE_RACE_DAYS</t>
  </si>
  <si>
    <t>Global Equity Investments %</t>
  </si>
  <si>
    <t>TGT_AST_ALLOC_GLOB_EQTY_INVEST_%</t>
  </si>
  <si>
    <t>Excise Taxes - Tobacco</t>
  </si>
  <si>
    <t>EXCISE_TAXES_TOBACCO</t>
  </si>
  <si>
    <t xml:space="preserve">  Racing Handle</t>
  </si>
  <si>
    <t>ENTERT_RACING_HANDLE</t>
  </si>
  <si>
    <t>Global Fixed Income %</t>
  </si>
  <si>
    <t>TARGET_AST_ALLOCATION_GLOB_FI_%</t>
  </si>
  <si>
    <t>Company Owned Locations</t>
  </si>
  <si>
    <t>CO_OWNED_OPERATED_LOCATIONS</t>
  </si>
  <si>
    <t>Biomass Harvested</t>
  </si>
  <si>
    <t>BIOMASS_HARVESTED</t>
  </si>
  <si>
    <t xml:space="preserve">  Racing Commission %</t>
  </si>
  <si>
    <t>ENTERT_RACING_COMMISSION_%</t>
  </si>
  <si>
    <t>Alternative Investments %</t>
  </si>
  <si>
    <t>TARGET_AST_ALLOC_ALT_INVEST_%</t>
  </si>
  <si>
    <t>No. of Franchise Locations</t>
  </si>
  <si>
    <t>NUMBER_OF_FRANCHISE_LOCATIONS</t>
  </si>
  <si>
    <t>Biomass in the Sea</t>
  </si>
  <si>
    <t>BIOMASS_IN_THE_SEA</t>
  </si>
  <si>
    <t>Gaming Machine Manufacturers</t>
  </si>
  <si>
    <t>Other Investments/Other Assets %</t>
  </si>
  <si>
    <t>ARD_TGT_AST_ALC_OT_INV_OT_AST_%</t>
  </si>
  <si>
    <t>Remodeled/Expanded/Relocated</t>
  </si>
  <si>
    <t>NUM_OF_LOC_REMODEL_EXPAND_RELOC</t>
  </si>
  <si>
    <t>Number of Manufacturing Facilities</t>
  </si>
  <si>
    <t>NUM_MANUFACTURING_FACILITIES</t>
  </si>
  <si>
    <t xml:space="preserve">  End of Period Installed Base</t>
  </si>
  <si>
    <t>END_PERIOD_INSTALLED_BASE</t>
  </si>
  <si>
    <t>Number of Store Names</t>
  </si>
  <si>
    <t>NUMBER_OF_STORE_NAMES</t>
  </si>
  <si>
    <t>Number of Distribution Facilities</t>
  </si>
  <si>
    <t>NUM_DISTRIBUTION_FACILITIES</t>
  </si>
  <si>
    <t xml:space="preserve">  Change in Installed Base</t>
  </si>
  <si>
    <t>CHANGE_INSTALLED_BASE</t>
  </si>
  <si>
    <t>Total Alternative Investments Target Allocation %</t>
  </si>
  <si>
    <t>Gallons Sold Non-Alcoholic Beverages</t>
  </si>
  <si>
    <t>VOL_SOLD_NON-ALCOHOLIC_BEV</t>
  </si>
  <si>
    <t xml:space="preserve">  Total Gaming Units Sold</t>
  </si>
  <si>
    <t>TOTAL_GAMING_UNITS_SOLD</t>
  </si>
  <si>
    <t>Private Equity %</t>
  </si>
  <si>
    <t>TARGET_ASSET_ALLOCATION_PE_%</t>
  </si>
  <si>
    <t>Average Sales per Location</t>
  </si>
  <si>
    <t>AVG_SALES_PER_COMPANY_OWNED_LOC</t>
  </si>
  <si>
    <t>Number of Distribution Vehicles</t>
  </si>
  <si>
    <t>NUM_DISTRIBUTION_VEHICLES</t>
  </si>
  <si>
    <t xml:space="preserve">  Total Gaming Units Shipped</t>
  </si>
  <si>
    <t>TOTAL_GAMING_UNITS_SHIPPED</t>
  </si>
  <si>
    <t>Hedge Fund Investment%</t>
  </si>
  <si>
    <t>TARGET_AST_ALLOC_HF_INVEST_%</t>
  </si>
  <si>
    <t>Average Square Foot per Location</t>
  </si>
  <si>
    <t>AVG_RETAIL_SF_PER_CO_OWN_LOC</t>
  </si>
  <si>
    <t>Real Estate Investment %</t>
  </si>
  <si>
    <t>TARGET_AST_ALLOC_RE_INVEST_%</t>
  </si>
  <si>
    <t>Brewery - Annual Brewing Capacity</t>
  </si>
  <si>
    <t>ANNUAL_BREWING_CAPACITY</t>
  </si>
  <si>
    <t>Other Alternative Investments %</t>
  </si>
  <si>
    <t>ARD_TGT_AST_ALLOC_OTH_ALT_INVT_%</t>
  </si>
  <si>
    <t>Retail Square Footage</t>
  </si>
  <si>
    <t>RETAIL_SF_COMPANY_OWNED</t>
  </si>
  <si>
    <t>Brewery - Capacity Utilization</t>
  </si>
  <si>
    <t>CAPACITY_UTILIZATION_BREWERY</t>
  </si>
  <si>
    <t>Commodities %</t>
  </si>
  <si>
    <t>ARD_TARGET_AST_ALLOC_COMMOD_%</t>
  </si>
  <si>
    <t>Brewery - Excise Taxes</t>
  </si>
  <si>
    <t>EXCISE_TAXES_BREWERY</t>
  </si>
  <si>
    <t>Energy and Natural Resources Investments %</t>
  </si>
  <si>
    <t>ARD_TGT_AST_ALC_EGY_NAT_RES_INV</t>
  </si>
  <si>
    <t>Limited Partner Target Asset Allocation Max/Min % Range</t>
  </si>
  <si>
    <t>Minimum - Cash and Cash Equivalents %</t>
  </si>
  <si>
    <t>ASSET_ALLOCATION_MINIMUM_C&amp;CE_%</t>
  </si>
  <si>
    <t>Maximum - Cash and Cash Equivalents %</t>
  </si>
  <si>
    <t>ASSET_ALLOCATION_MAXIMUM_C&amp;CE_%</t>
  </si>
  <si>
    <t>Minimum - Global Equity Investments %</t>
  </si>
  <si>
    <t>AST_ALLOC_MIN_GLOB_EQTY_INVEST_%</t>
  </si>
  <si>
    <t>Maximum - Global Equity Investments %</t>
  </si>
  <si>
    <t>AST_ALLOC_MAX_GLOB_EQTY_INVEST_%</t>
  </si>
  <si>
    <t>Minimum - Global Fixed Income %</t>
  </si>
  <si>
    <t>ASSET_ALLOCATION_MIN_GLOBAL_FI_%</t>
  </si>
  <si>
    <t>Maximum - Global Fixed Income %</t>
  </si>
  <si>
    <t>AST_ALLOCATION_MAXIMUM_GLOB_FI_%</t>
  </si>
  <si>
    <t>Minimum - Alternative Investments %</t>
  </si>
  <si>
    <t>AST_ALLOCATION_MIN_ALT_INVEST_%</t>
  </si>
  <si>
    <t>Maximum - Alternative Investments %</t>
  </si>
  <si>
    <t>AST_ALLOCATION_MAX_ALT_INVEST_%</t>
  </si>
  <si>
    <t>Minimum - Other Investments/Other Assets %</t>
  </si>
  <si>
    <t>ARD_AST_ALC_MIN_OT_INV_OT_AST_%</t>
  </si>
  <si>
    <t>Maximum - Other Investments/Other Assets %</t>
  </si>
  <si>
    <t>ARD_AST_ALC_MAX_OT_INV_OT_AST_%</t>
  </si>
  <si>
    <t>Total Alternative Investments Max/Min % Range</t>
  </si>
  <si>
    <t>Family Entertainment</t>
  </si>
  <si>
    <t>Minimum - Private Equity %</t>
  </si>
  <si>
    <t>ASSET_ALLOCATION_MINIMUM_PE_%</t>
  </si>
  <si>
    <t>Movie Theaters</t>
  </si>
  <si>
    <t>Maximum - Private Equity %</t>
  </si>
  <si>
    <t>ASSET_ALLOCATION_MAXIMUM_PE_%</t>
  </si>
  <si>
    <t xml:space="preserve">  Number of Theaters</t>
  </si>
  <si>
    <t>ENTERT_THEATERS</t>
  </si>
  <si>
    <t>Minimum - Hedge Fund Investment %</t>
  </si>
  <si>
    <t>ASSET_ALLOCATION_MIN_HF_INVEST_%</t>
  </si>
  <si>
    <t xml:space="preserve">  Number of Screens</t>
  </si>
  <si>
    <t>ENTERT_SCREENS</t>
  </si>
  <si>
    <t>Maximum - Hedge Fund Investment %</t>
  </si>
  <si>
    <t>AST_ALLOCATION_MAX_HF_INVEST_%</t>
  </si>
  <si>
    <t xml:space="preserve">  Movie Attendance</t>
  </si>
  <si>
    <t>ENTERT_MOVIE_ATTENDANCE</t>
  </si>
  <si>
    <t>Minimum - Real Estate Investment %</t>
  </si>
  <si>
    <t>AST_ALLOC_MIN_RE_INVEST_%</t>
  </si>
  <si>
    <t xml:space="preserve">  Screens per Location</t>
  </si>
  <si>
    <t>ENTERT_SCREENS_PER_LOCATION</t>
  </si>
  <si>
    <t>Maximum - Real Estate Investment %</t>
  </si>
  <si>
    <t>AST_ALLOC_MAX_RE_INVEST_%</t>
  </si>
  <si>
    <t xml:space="preserve">  Revenue per Screen</t>
  </si>
  <si>
    <t>ENTERT_REVENUE_PER_SCREEN</t>
  </si>
  <si>
    <t>Minimum - Other Alternative Investments %</t>
  </si>
  <si>
    <t>ARD_AST_ALLOC_MIN_OTH_ALT_INVT_%</t>
  </si>
  <si>
    <t xml:space="preserve">  Revenue per Patron</t>
  </si>
  <si>
    <t>ENTERT_REVENUE_PER_PATRON</t>
  </si>
  <si>
    <t>Maximum - Other Alternative Investments %</t>
  </si>
  <si>
    <t>ARD_AST_ALLOC_MAX_OTH_ALT_INVT_%</t>
  </si>
  <si>
    <t xml:space="preserve">  Average Ticket Price</t>
  </si>
  <si>
    <t>ENTERT_AVG_TICKET_PRICE</t>
  </si>
  <si>
    <t>Minimum - Commodities %</t>
  </si>
  <si>
    <t>ARD_AST_ALLOCATION_MIN_COMMOD_%</t>
  </si>
  <si>
    <t xml:space="preserve">  Concessions per Patron</t>
  </si>
  <si>
    <t>ENTERT_CONCESSIONS_PER_PATRON</t>
  </si>
  <si>
    <t>Maximum - Commodities %</t>
  </si>
  <si>
    <t>ARD_AST_ALLOCATION_MAX_COMMOD_%</t>
  </si>
  <si>
    <t>Theme Parks</t>
  </si>
  <si>
    <t>Minimum - Energy and Natural Resources Investments %</t>
  </si>
  <si>
    <t>ARD_AST_ALC_MIN_EGY_NAT_RES_INV</t>
  </si>
  <si>
    <t xml:space="preserve">  Number of Theme Parks</t>
  </si>
  <si>
    <t>ENTERT_THEME_PARKS</t>
  </si>
  <si>
    <t>Maximum - Energy and Natural Resources Investments%</t>
  </si>
  <si>
    <t>ARD_AST_ALC_MAX_EGY_NAT_RES_INV</t>
  </si>
  <si>
    <t xml:space="preserve">  Theme Park Attendance</t>
  </si>
  <si>
    <t>ENTERT_THEME_PARK_ATTENDANCE</t>
  </si>
  <si>
    <t xml:space="preserve">  Change in Attendance</t>
  </si>
  <si>
    <t>ARD_CHG_THEME_PARK_ATTENDANCE</t>
  </si>
  <si>
    <t xml:space="preserve">  Per Capita Guest Spending</t>
  </si>
  <si>
    <t>PER_CAPITA_GUEST_SPENDING</t>
  </si>
  <si>
    <t xml:space="preserve">  Change in Per Capita Guest Spending</t>
  </si>
  <si>
    <t>ARD_CHG_PER_CAPITA_GUEST_SPEND</t>
  </si>
  <si>
    <t>Forest Products</t>
  </si>
  <si>
    <t>Count of Fields</t>
  </si>
  <si>
    <t>Expand Right -- by default I am checking 100 rows of fields. Some will need to check up to 200 fields. Whats the best way to not load 200 formulas (can I use the count of fields?)</t>
  </si>
  <si>
    <t>TUES:</t>
  </si>
  <si>
    <t>Grid Specific Check</t>
  </si>
  <si>
    <t>ADGridNames</t>
  </si>
  <si>
    <t>ADGrids</t>
  </si>
  <si>
    <t>Revenue by Origin</t>
  </si>
  <si>
    <t>Revenue- Supplement Breakdown</t>
  </si>
  <si>
    <t>Revenue by Distribution Channel</t>
  </si>
  <si>
    <t xml:space="preserve">Revenue by End User </t>
  </si>
  <si>
    <t>Revenue - by Payor Source</t>
  </si>
  <si>
    <t>Combined Revenue</t>
  </si>
  <si>
    <t>Intersegment Revenue</t>
  </si>
  <si>
    <t>Revenue Including Intersegment Revenue</t>
  </si>
  <si>
    <t>Net Sales % Increased at Constant Currency</t>
  </si>
  <si>
    <t>Other Operating Income</t>
  </si>
  <si>
    <t>EBITA (Earnings Before Interest/Taxes/Amortization)</t>
  </si>
  <si>
    <t>EBITDA - Supplementary Breakdown</t>
  </si>
  <si>
    <t xml:space="preserve">Depreciation and Amortization </t>
  </si>
  <si>
    <t xml:space="preserve">Depreciation </t>
  </si>
  <si>
    <t>Depreciation Expense - Supplementary Breakdown</t>
  </si>
  <si>
    <t>Amortization of Intangible Assets</t>
  </si>
  <si>
    <t>R &amp; D Expenses</t>
  </si>
  <si>
    <t>Capitalized R&amp;D Expense</t>
  </si>
  <si>
    <t>Salaries Wages and Employee Benefits</t>
  </si>
  <si>
    <t>Advertising Expenses</t>
  </si>
  <si>
    <t>Total Operating Expense</t>
  </si>
  <si>
    <t xml:space="preserve">Operating Income </t>
  </si>
  <si>
    <t xml:space="preserve">Operating Income - Supplementary Breakdown </t>
  </si>
  <si>
    <t>Investment Income</t>
  </si>
  <si>
    <t>Impairment Charges</t>
  </si>
  <si>
    <t>Share Profits of JV/Associates Results</t>
  </si>
  <si>
    <t xml:space="preserve">Pretax Income - Supplementary Breakdown </t>
  </si>
  <si>
    <t>Gross Revenue Tax Rate</t>
  </si>
  <si>
    <t>Effective Tax Rate</t>
  </si>
  <si>
    <t xml:space="preserve">Net Income </t>
  </si>
  <si>
    <t>Economic Net Income</t>
  </si>
  <si>
    <t>Distributable Income</t>
  </si>
  <si>
    <t xml:space="preserve">Revenue Per Unit </t>
  </si>
  <si>
    <t>Revenue Growth</t>
  </si>
  <si>
    <t>Revenue Growth - Supplemental Breakdown</t>
  </si>
  <si>
    <t>Organic Growth</t>
  </si>
  <si>
    <t>Foreign Currency Growth</t>
  </si>
  <si>
    <t>Foreign Currency Impact on Revenue</t>
  </si>
  <si>
    <t>Acquisition/Divestiture &amp; Other Growth</t>
  </si>
  <si>
    <t>Daily Sales Growth</t>
  </si>
  <si>
    <t>Daily Sales Growth - Supplemental</t>
  </si>
  <si>
    <t xml:space="preserve">Daily Sales </t>
  </si>
  <si>
    <t>Cost of Revenue Growth</t>
  </si>
  <si>
    <t>Operating Ratio (Operating Expense/Operating Revenue)</t>
  </si>
  <si>
    <t>Operating Income Growth %</t>
  </si>
  <si>
    <t xml:space="preserve">Rental Income </t>
  </si>
  <si>
    <t xml:space="preserve">Current Profit </t>
  </si>
  <si>
    <t>SG&amp;A (Selling, General &amp; Administrative)</t>
  </si>
  <si>
    <t>SG&amp;A to Sales (SG&amp;A Margin/Rate)</t>
  </si>
  <si>
    <t>Amount Produced (Monetary Amount)</t>
  </si>
  <si>
    <t>Return on Assets (ROA)</t>
  </si>
  <si>
    <t>Return on Equity (ROE)</t>
  </si>
  <si>
    <t xml:space="preserve">Assets </t>
  </si>
  <si>
    <t xml:space="preserve">Assets - Supplementary Breakdown </t>
  </si>
  <si>
    <t>Cash, Cash Equivalents &amp; Marketable Securities</t>
  </si>
  <si>
    <t xml:space="preserve">Long-Term Asset </t>
  </si>
  <si>
    <t>Property Plant &amp; Equip (Gross)</t>
  </si>
  <si>
    <t>Property Plant &amp; Equip (Net)</t>
  </si>
  <si>
    <t xml:space="preserve">Goodwill </t>
  </si>
  <si>
    <t>Intangible Assets</t>
  </si>
  <si>
    <t>Debt</t>
  </si>
  <si>
    <t>Liabilities</t>
  </si>
  <si>
    <t>Capital Employed</t>
  </si>
  <si>
    <t>Gross Sovereign Exposure</t>
  </si>
  <si>
    <t>Sovereign Exposure - Derivatives</t>
  </si>
  <si>
    <t>Sovereign Exposure</t>
  </si>
  <si>
    <t>Gross Sovereign, Financial Institution &amp; Corporate Exposure</t>
  </si>
  <si>
    <t>Net Sovereign, Financial Institution &amp; Corporate Exposure</t>
  </si>
  <si>
    <t xml:space="preserve">Capital Expenditures </t>
  </si>
  <si>
    <t>Capital Expenditures - Supplementary Breakdown</t>
  </si>
  <si>
    <t>Operating Cash Flow</t>
  </si>
  <si>
    <t>Adjusted Sales</t>
  </si>
  <si>
    <t>PG_ADJUSTED_SALES</t>
  </si>
  <si>
    <t>Adjusted Sales - Supplementary Breakdown</t>
  </si>
  <si>
    <t>PG_ADJ_REV_SUPP_BREAKDWN</t>
  </si>
  <si>
    <t>Organic Revenue Growth Non-GAAP</t>
  </si>
  <si>
    <t>PG_ADJ_ORGANIC_REV_GROWTH</t>
  </si>
  <si>
    <t>PG_ADJUSTED_EBITDA</t>
  </si>
  <si>
    <t>Adjusted Operating Income</t>
  </si>
  <si>
    <t>PG_ADJUSTED_OPERATING_INCOME</t>
  </si>
  <si>
    <t>Adjusted Operating Margin</t>
  </si>
  <si>
    <t>PG_ADJUSTED_OPERATING_MARGIN</t>
  </si>
  <si>
    <t>Adjusted Pretax Income</t>
  </si>
  <si>
    <t>PG_ADJUSTED_PRETAX_INCOME</t>
  </si>
  <si>
    <t>Adjusted Net Income</t>
  </si>
  <si>
    <t>PG_ADJUSTED_NET_INCOME</t>
  </si>
  <si>
    <t>Adjusted EPS</t>
  </si>
  <si>
    <t>PG_ADJUSTED_EARNINGS_PER_SHARE</t>
  </si>
  <si>
    <t>Adjusted Gross Profit</t>
  </si>
  <si>
    <t>PG_ADJUSTED_GROSS_PROFIT</t>
  </si>
  <si>
    <t>Adjusted Gross Profit Margin</t>
  </si>
  <si>
    <t>PG_ADJUSTED_GROSS_PROFIT_MARGIN</t>
  </si>
  <si>
    <t>Restructuring/Workflow Balance - Adjusted EBITDA</t>
  </si>
  <si>
    <t>PG_RESTRUCT_WF_BAL_ADJ_EBITDA</t>
  </si>
  <si>
    <t>Acquisition Related Charges - Adjusted EBITDA</t>
  </si>
  <si>
    <t>PG_ACQ_REL_CHRG_ADJ_EBITDA</t>
  </si>
  <si>
    <t>Disposal of Assets - Adjusted EBITDA</t>
  </si>
  <si>
    <t>PG_DISPOSAL_ASSETS_ADJ_EBITDA</t>
  </si>
  <si>
    <t>Other Adjustments - Adjusted EBITDA</t>
  </si>
  <si>
    <t>PG_OTH_ADJ_ADJUSTED_EBITDA</t>
  </si>
  <si>
    <t>Restructuring/Wokrflow Balance - Adjusted EBIT</t>
  </si>
  <si>
    <t>PG_RESTRUCT_WF_BAL_ADJ_EBIT</t>
  </si>
  <si>
    <t>Acquisition Related Charges - Adjusted EBIT</t>
  </si>
  <si>
    <t>PG_ACQ_REL_CHRG_ADJ_EBIT</t>
  </si>
  <si>
    <t>Disposal of Assets - Adjusted EBIT</t>
  </si>
  <si>
    <t>PG_DISP_ASSETS_ADJUSTED_EBIT</t>
  </si>
  <si>
    <t>Other Adjustments - Adjusted EBIT</t>
  </si>
  <si>
    <t>PG_REST_WF_BAL_ADJ_GR_PROF</t>
  </si>
  <si>
    <t xml:space="preserve">Number of Employees </t>
  </si>
  <si>
    <t>PG_NUM_EMPLOYEES</t>
  </si>
  <si>
    <t>Number of Consultants</t>
  </si>
  <si>
    <t>PG_NUMBER_OF_CONSULTANTS</t>
  </si>
  <si>
    <t>Amount Produced (in KG)</t>
  </si>
  <si>
    <t>PG_AMOUNT_PRODUCED_KG</t>
  </si>
  <si>
    <t>Amount Produced (in Metric Tonnes)</t>
  </si>
  <si>
    <t>PG_AMOUNT_PRODUCED_METRIC_TONNES</t>
  </si>
  <si>
    <t>Amount Produced (in Short Tons)</t>
  </si>
  <si>
    <t>PG_AMOUNT_PRODUCED_SHORT_TONNES</t>
  </si>
  <si>
    <t>Amount Produced (in Cubic Meter)</t>
  </si>
  <si>
    <t>PG_AMOUNT_PRODUCED_CUBIC_METERS</t>
  </si>
  <si>
    <t>Amount Produced (in Bunches)</t>
  </si>
  <si>
    <t>PG_AMOUNT_PRODUCED_BUNCHES</t>
  </si>
  <si>
    <t>Amount Produced (in Pounds)</t>
  </si>
  <si>
    <t>PG_AMOUNT_PRODUCED_POUNDS</t>
  </si>
  <si>
    <t>Average Gross Margin (in Short Tons)</t>
  </si>
  <si>
    <t>PG_AVG_GR_MRGN_IN_SHRT_TONS</t>
  </si>
  <si>
    <t>Number of Units Sold</t>
  </si>
  <si>
    <t>PG_NUMBER_OF_UNITS_SOLD</t>
  </si>
  <si>
    <t>Average Sales Price</t>
  </si>
  <si>
    <t>PG_AVG_SALES_PX</t>
  </si>
  <si>
    <t>Average Selling Price Change (%)</t>
  </si>
  <si>
    <t>PG_ASP_CHANGE_PERCENTAGE</t>
  </si>
  <si>
    <t>List Price</t>
  </si>
  <si>
    <t>PRODUCT/GEOGRAPHIC_LIST_PRICE</t>
  </si>
  <si>
    <t>Volume &amp; Mix Change (%)</t>
  </si>
  <si>
    <t>PG_VOLUME_AND_MIX_CHANGE_%</t>
  </si>
  <si>
    <t>PG_MARKET_SHARE</t>
  </si>
  <si>
    <t>Nameplate/Theoretical/Original Capacity (in Metric Tonnes)</t>
  </si>
  <si>
    <t>PG_NAMEPLATE_THEO_ORIG_CAP_MT</t>
  </si>
  <si>
    <t>Nameplate/Theoretical/Original Capacity (in Pounds)</t>
  </si>
  <si>
    <t>PG_NP_THEORETICAL_ORIG_CAP_LBS</t>
  </si>
  <si>
    <t>Nameplate/Theoretical/Original Capacity (in Gallons)</t>
  </si>
  <si>
    <t>PG_NP_THEO_ORIG_CAP_IN_GAL</t>
  </si>
  <si>
    <t>Operational/Available/Effective Capacity (in Metric Tonnes)</t>
  </si>
  <si>
    <t>PG_OPERATIONAL_AVAIL_EFF_CAP_MT</t>
  </si>
  <si>
    <t>Announced Incremental Capacity (in Metric Tonnes)</t>
  </si>
  <si>
    <t>PG_ANNOUNCED_INCREMENTAL_CAP_MT</t>
  </si>
  <si>
    <t>Shipments/Sales (in Metric Tonnes)</t>
  </si>
  <si>
    <t>PG_SHIPMENTS_SALES_MT</t>
  </si>
  <si>
    <t>Shipments/Sales (in Short Tons)</t>
  </si>
  <si>
    <t>PG_SHIPMENTS_SALES_IN_SHORT_TON</t>
  </si>
  <si>
    <t>Shipment/Sales in Board Feet</t>
  </si>
  <si>
    <t>PG_SHIP_SALES_IN_BOARD_FT</t>
  </si>
  <si>
    <t>Shipment/Sales in Cubic Feet</t>
  </si>
  <si>
    <t>PG_SHIP_SALES_IN_CUBIC_FT</t>
  </si>
  <si>
    <t>Shipment/Sales in Square Feet</t>
  </si>
  <si>
    <t>PG_SHIP_SALES_IN_SQ_FT</t>
  </si>
  <si>
    <t>Unit Sales Growth</t>
  </si>
  <si>
    <t>PG_UNIT_SALES_GROWTH</t>
  </si>
  <si>
    <t>Sales Change - Volume</t>
  </si>
  <si>
    <t>PG_SALES_CHANGE_VOLUME</t>
  </si>
  <si>
    <t>Sales Change - Prices</t>
  </si>
  <si>
    <t>PG_SALES_CHANGE_PRICES</t>
  </si>
  <si>
    <t>Sales Change - Currencies</t>
  </si>
  <si>
    <t>PG_SALES_CHANGE_CURRENCIES</t>
  </si>
  <si>
    <t>Sales Change - Acquisitions &amp; Divestitures</t>
  </si>
  <si>
    <t>PG_SALES_CHG_ACQ_&amp;_DIVESTITURES</t>
  </si>
  <si>
    <t>Sales Change - Mix</t>
  </si>
  <si>
    <t>PG_SALES_CHANGE_MIX</t>
  </si>
  <si>
    <t>Sales Change - Other</t>
  </si>
  <si>
    <t>PG_SALES_CHANGE_OTHER</t>
  </si>
  <si>
    <t>Raw Material Consumption in Units</t>
  </si>
  <si>
    <t>PG_RAW_MATERIAL_CONS_IN_UNITS</t>
  </si>
  <si>
    <t>Raw Material Consumption Total Cost ($)</t>
  </si>
  <si>
    <t>PG_RAW_MAT_CONSUMPT_TOT_CST_DOL</t>
  </si>
  <si>
    <t>Raw Material Consumption Cost Per Unit ($)</t>
  </si>
  <si>
    <t>PG_RAW_MAT_CONS_CST_PER_UNIT</t>
  </si>
  <si>
    <t>Unit Per Labor YOY Change</t>
  </si>
  <si>
    <t>PG_UNIT_PER_LABOR_YOY_CHANGE</t>
  </si>
  <si>
    <t>Labor Productivity YOY Change</t>
  </si>
  <si>
    <t>PG_LABOR_PRODUCTIVITY_YOY_CHANGE</t>
  </si>
  <si>
    <t>Order Backlog</t>
  </si>
  <si>
    <t>PG_ORDER_BACKLOG</t>
  </si>
  <si>
    <t>Order Backlog (in Unit)</t>
  </si>
  <si>
    <t>PG_ORDER_BACKLOG_IN_UNITS</t>
  </si>
  <si>
    <t>Orders Received</t>
  </si>
  <si>
    <t>PG_ORDER_RECEIVED</t>
  </si>
  <si>
    <t>Orders Received (in Unit)</t>
  </si>
  <si>
    <t>PG_ORDERS_RECEIVED_IN_UNITS</t>
  </si>
  <si>
    <t>Organic Order Growth</t>
  </si>
  <si>
    <t>PG_ORGANIC_ORDER_GROWTH</t>
  </si>
  <si>
    <t>Foreign Currency Order Growth</t>
  </si>
  <si>
    <t>PG_FC_ORDER_GROWTH</t>
  </si>
  <si>
    <t>Acquisition/Divestiture &amp; Other Order Growth</t>
  </si>
  <si>
    <t>PG_ACQ_DIVEST_&amp;_OTH_ORD_GRWTH</t>
  </si>
  <si>
    <t>PRODUCT/GEOGRAPHIC_BOOK_TO_BILL</t>
  </si>
  <si>
    <t>Capacity Operating Rate</t>
  </si>
  <si>
    <t>PG_CAPACITY_OPERATING_RATE</t>
  </si>
  <si>
    <t>PG_CAPACITY_UTILIZATION</t>
  </si>
  <si>
    <t>Shipment (Metric Tonnes)</t>
  </si>
  <si>
    <t>PG_STEEL_SHIPMENT_METRIC_TONNES</t>
  </si>
  <si>
    <t>Production (Metric Tonnes)</t>
  </si>
  <si>
    <t>PG_STEEL_PROD_METRIC_TONNES</t>
  </si>
  <si>
    <t>Production in Board Feet</t>
  </si>
  <si>
    <t>PG_PRODUCTION_IN_BOARD_FT</t>
  </si>
  <si>
    <t>Productioin in Cubic Feet</t>
  </si>
  <si>
    <t>PG_PRODUCTION_IN_CUBIC_FT</t>
  </si>
  <si>
    <t>Production in Square Feet</t>
  </si>
  <si>
    <t>PG_PRODUCTION_IN_SQ_FT</t>
  </si>
  <si>
    <t>Capacity (Metric Tonnes)</t>
  </si>
  <si>
    <t>PG_STEEL_CAPACITY_METRIC_TONNES</t>
  </si>
  <si>
    <t>Capacity (Short Tons)</t>
  </si>
  <si>
    <t>PG_CAPACITY_SHORT_TONS</t>
  </si>
  <si>
    <t>Capacity in Board Feet</t>
  </si>
  <si>
    <t>PG_CAPACITY_IN_BOARD_FEET</t>
  </si>
  <si>
    <t>Capacity in Cubic Feet</t>
  </si>
  <si>
    <t>PG_CAPACITY_IN_CUBIC_FEET</t>
  </si>
  <si>
    <t>Capacity in Square feet</t>
  </si>
  <si>
    <t>PG_CAPACITY_IN_SQUARE_FEET</t>
  </si>
  <si>
    <t>Capacity - Cubic Metres</t>
  </si>
  <si>
    <t>PG_CAPACITY_CUBIC_METERS</t>
  </si>
  <si>
    <t>Capacity  (Units)</t>
  </si>
  <si>
    <t>PG_CAPACITY_UNITS</t>
  </si>
  <si>
    <t>Unit Cost</t>
  </si>
  <si>
    <t>PG_UNIT_COST</t>
  </si>
  <si>
    <t>Unit Cost Per Tonne</t>
  </si>
  <si>
    <t>PG_UNIT_COST_PER_TONNE</t>
  </si>
  <si>
    <t>Unit Cost  Per Cubic Meter</t>
  </si>
  <si>
    <t>PG_UNIT_COST_PER_CUBIC_METER</t>
  </si>
  <si>
    <t>Facility Downtime</t>
  </si>
  <si>
    <t>PG_FACILITY_DOWNTIME</t>
  </si>
  <si>
    <t>Wind Turbines Delivered in Units</t>
  </si>
  <si>
    <t>PG_WIND_TURBINES_DEL_IN_UNITS</t>
  </si>
  <si>
    <t>Wind Turbines Delivered in Megawatts</t>
  </si>
  <si>
    <t>PG_WIND_TURBINES_DELIVERED_IN_MW</t>
  </si>
  <si>
    <t>Defense Aircraft Deliveries by Program &amp; Model</t>
  </si>
  <si>
    <t>PG_AIRCRFT_DEFENSE_DEL_MODEL</t>
  </si>
  <si>
    <t>Backlog by Aircraft Program &amp; Model</t>
  </si>
  <si>
    <t>PG_AIRCRFT_BACKLOG_PROG_MODEL</t>
  </si>
  <si>
    <t>Backlog by Airline Program &amp; Model</t>
  </si>
  <si>
    <t>PG_AIRLN_BACKLOG_PROG_MODEL</t>
  </si>
  <si>
    <t>Orders by Aircraft Program &amp; Model</t>
  </si>
  <si>
    <t>PG_AIRCRFT_ORDERS_PROG_MODEL</t>
  </si>
  <si>
    <t>Net New Orders in reporting currency for Commercial Aircraft</t>
  </si>
  <si>
    <t>PG_COML_AIRCRFT_NET_NEW_ORDERS</t>
  </si>
  <si>
    <t>Narrowbody Deliveries</t>
  </si>
  <si>
    <t>PG_AIRCRFT_NARROWBODY_DELIV</t>
  </si>
  <si>
    <t>Widebody Deliveries</t>
  </si>
  <si>
    <t>PG_AIRCRFT_WIDEBODY_DELIVERIES</t>
  </si>
  <si>
    <t>Regional Deliveries</t>
  </si>
  <si>
    <t>PG_AIRCRFT_REGIONAL_DELIVERIES</t>
  </si>
  <si>
    <t>Parked Widebody Aircraft</t>
  </si>
  <si>
    <t>PG_PARKED_WIDEBODY_AIRCRFT</t>
  </si>
  <si>
    <t>Parked Narrowbody Aircraft</t>
  </si>
  <si>
    <t>PG_PARKED_NARROWBODY_AIRCRFT</t>
  </si>
  <si>
    <t>Parked Regional Aircraft</t>
  </si>
  <si>
    <t>PG_PARKED_REGIONAL_AIRCRFT</t>
  </si>
  <si>
    <t>Scrapped Widebody Aircraft</t>
  </si>
  <si>
    <t>PG_SCRAPPED_WIDEBODY_AIRCRFT</t>
  </si>
  <si>
    <t>Scrapped Narrowbody Aircraft</t>
  </si>
  <si>
    <t>PG_SCRAPPED_NARROWBODY_AIRCRFT</t>
  </si>
  <si>
    <t>Scrapped Regional Aircraft</t>
  </si>
  <si>
    <t>PG_SCRAPPED_REGIONAL_AIRCRFT</t>
  </si>
  <si>
    <t>Business Jet Deliveries</t>
  </si>
  <si>
    <t>PG_BUSINESS_JET_DELIVERIES</t>
  </si>
  <si>
    <t>Engine Deliveries (units)</t>
  </si>
  <si>
    <t>PG_ENGINE_DELIVERIES_UNITS</t>
  </si>
  <si>
    <t>Engine Deliveries</t>
  </si>
  <si>
    <t>PG_ENGINE_DELIVERIES</t>
  </si>
  <si>
    <t>Engine Orders (units)</t>
  </si>
  <si>
    <t>PG_ENGINE_ORDERS_UNITS</t>
  </si>
  <si>
    <t>Engine Orders</t>
  </si>
  <si>
    <t>PG_ENGINE_ORDERS</t>
  </si>
  <si>
    <t>Engine Backlog (units)</t>
  </si>
  <si>
    <t>PG_ENGINE_BACKLOG_UNITS</t>
  </si>
  <si>
    <t>Engine Backlog</t>
  </si>
  <si>
    <t>PG_ENGINE_BACKLOG</t>
  </si>
  <si>
    <t>Installed Thrust (lbs)</t>
  </si>
  <si>
    <t>PG_INSTALLED_THRUST_POUNDS</t>
  </si>
  <si>
    <t>Delivered Thrust (lbs)</t>
  </si>
  <si>
    <t>PG_DELIVERED_THRUST_POUNDS</t>
  </si>
  <si>
    <t>MRO/Shop Visits (units)</t>
  </si>
  <si>
    <t>PG_MRO_SHOP_VISITS_UNITS</t>
  </si>
  <si>
    <t>MRO/Shop Visits</t>
  </si>
  <si>
    <t>PG_MRO_SHOP_VISITS</t>
  </si>
  <si>
    <t>Ship Set Deliveries</t>
  </si>
  <si>
    <t>PG_SHIP_SET_DELIVERIES</t>
  </si>
  <si>
    <t>Aircraft Deliveries</t>
  </si>
  <si>
    <t>PG_AIRCRAFT_DELIVERIES</t>
  </si>
  <si>
    <t>Vehicles Produced - Worldwide</t>
  </si>
  <si>
    <t>PG_VEHICLES_PRODUCED_WW</t>
  </si>
  <si>
    <t xml:space="preserve">Vehicles Produced - North America </t>
  </si>
  <si>
    <t>PG_VEHICLES_PRODUCED_NA</t>
  </si>
  <si>
    <t>Vehicles Produced - Europe</t>
  </si>
  <si>
    <t>PG_VEHICLES_PRODUCED_EUROPE</t>
  </si>
  <si>
    <t>Vehicles Produced - Asia Pacific</t>
  </si>
  <si>
    <t>PG_VEHICLES_PRODUCED_ASIA_PAC</t>
  </si>
  <si>
    <t>Vehicles Produced - Latin America</t>
  </si>
  <si>
    <t>PG_VEHICLES_PRODUCED_LATAM</t>
  </si>
  <si>
    <t>Vehicles Produced - Africa/Middle East</t>
  </si>
  <si>
    <t>PG_VEHICLES_PRODUCED_AFRICA_ME</t>
  </si>
  <si>
    <t>Vehicles Sold - Worldwide</t>
  </si>
  <si>
    <t>PG_VEHICLES_SOLD_WW</t>
  </si>
  <si>
    <t>Vehicles Sold - Worldwide YTD</t>
  </si>
  <si>
    <t>PG_YTD_VEHICLES_SOLD_WW</t>
  </si>
  <si>
    <t xml:space="preserve">Vehicles Sold - North America </t>
  </si>
  <si>
    <t>PG_VEHICLES_SOLD_NA</t>
  </si>
  <si>
    <t>Vehicles Sold - North America YTD</t>
  </si>
  <si>
    <t>PG_YTD_VEHICLES_SOLD_NA</t>
  </si>
  <si>
    <t>Vehicles Sold - United States</t>
  </si>
  <si>
    <t>PG_VEHICLES_SOLD_US</t>
  </si>
  <si>
    <t>Vehicles Sold - Europe</t>
  </si>
  <si>
    <t>PG_VEHICLES_SOLD_EUROPE</t>
  </si>
  <si>
    <t>Vehicles Sold - Asia Pacific</t>
  </si>
  <si>
    <t>PG_VEHICLES_SOLD_ASIA_PAC</t>
  </si>
  <si>
    <t>Vehicles Sold - Latin America</t>
  </si>
  <si>
    <t>PG_VEHICLES_SOLD_LATAM</t>
  </si>
  <si>
    <t>Vehicles Sold - Africa/Middle East</t>
  </si>
  <si>
    <t>PG_VEHICLES_SOLD_AFRICA_ME</t>
  </si>
  <si>
    <t>Vehicles Sold - Retail Basis</t>
  </si>
  <si>
    <t>PG_VEHICLES_SOLD_RTL_BASIS</t>
  </si>
  <si>
    <t>Number of Newly Registered Vehicles</t>
  </si>
  <si>
    <t>PG_NUMBER_REGISTERED_VEHICLES</t>
  </si>
  <si>
    <t>Number of Newly Registered Vehicles YTD</t>
  </si>
  <si>
    <t>PG_YTD_NUM_REGISTERED_VEHICLES</t>
  </si>
  <si>
    <t>Selling Days</t>
  </si>
  <si>
    <t>PG_SELLING_DAYS</t>
  </si>
  <si>
    <t>Selling Days YTD</t>
  </si>
  <si>
    <t>PG_YTD_SELLING_DAYS</t>
  </si>
  <si>
    <t xml:space="preserve">Vehicle Inventories </t>
  </si>
  <si>
    <t>PG_VEHICLE_INVENTORIES</t>
  </si>
  <si>
    <t xml:space="preserve">Certified Vehicles Sold </t>
  </si>
  <si>
    <t>PG_CERTIFIED_VEHICLES_SOLD</t>
  </si>
  <si>
    <t>Motorcycles Produced</t>
  </si>
  <si>
    <t>PG_MOTORCYCLES_PRODUCED</t>
  </si>
  <si>
    <t>Motorcycles Sold</t>
  </si>
  <si>
    <t>PG_MOTORCYCLES_SOLD</t>
  </si>
  <si>
    <t>Number of Dealerships</t>
  </si>
  <si>
    <t>PG_NUMBER_DEALERSHIPS</t>
  </si>
  <si>
    <t xml:space="preserve">Net Revenue </t>
  </si>
  <si>
    <t>PG_NET_REVENUE</t>
  </si>
  <si>
    <t xml:space="preserve">Net Revenue - Supplementary Breakdown </t>
  </si>
  <si>
    <t>PG_NET_REV_SUPP_BREAKDWN</t>
  </si>
  <si>
    <t xml:space="preserve">Net Interest Income </t>
  </si>
  <si>
    <t>PG_NET_INTEREST_INCOME</t>
  </si>
  <si>
    <t xml:space="preserve">Non Interest Income </t>
  </si>
  <si>
    <t>PG_NON_INTEREST_INCOME</t>
  </si>
  <si>
    <t>Non Interest Expense</t>
  </si>
  <si>
    <t>PG_NON_INTEREST_EXPN</t>
  </si>
  <si>
    <t>PG_TOTAL_LOANS</t>
  </si>
  <si>
    <t>Total Loans (Period Average)</t>
  </si>
  <si>
    <t>PG_TOTAL_LOANS_PERIOD_AVG</t>
  </si>
  <si>
    <t>Provision for Loan Losses</t>
  </si>
  <si>
    <t>PG_PROV_LOAN_LOSS</t>
  </si>
  <si>
    <t xml:space="preserve">Net Charge Off </t>
  </si>
  <si>
    <t>PG_NET_CHGOFF</t>
  </si>
  <si>
    <t>Total Deposits</t>
  </si>
  <si>
    <t>PG_TOTAL_DEPOSITS</t>
  </si>
  <si>
    <t>Total Deposits (Period Average)</t>
  </si>
  <si>
    <t>PG_TOTAL_DEPOSITS_PERIOD_AVG</t>
  </si>
  <si>
    <t>Number of Outlets and Branches</t>
  </si>
  <si>
    <t>PG_NUMBER_OUTLETS_BRANCHES</t>
  </si>
  <si>
    <t>Compensation Ratio</t>
  </si>
  <si>
    <t>PG_COMPENSATION_RATIO</t>
  </si>
  <si>
    <t>Overhead Ratio</t>
  </si>
  <si>
    <t>PG_OVERHEAD_RATIO</t>
  </si>
  <si>
    <t>Average Allocated Equity</t>
  </si>
  <si>
    <t>PG_AVERAGE_ALLOCATED_EQUITY</t>
  </si>
  <si>
    <t>Allocated Equity</t>
  </si>
  <si>
    <t>PG_ALLOCATED_EQUITY</t>
  </si>
  <si>
    <t>Cost income Ratio</t>
  </si>
  <si>
    <t>PG_COST_INCOME_RATIO</t>
  </si>
  <si>
    <t>Loan Origination Volume</t>
  </si>
  <si>
    <t>PG_LOAN_ORIGINATION_VOLUME</t>
  </si>
  <si>
    <t>Net New Money (Assets)</t>
  </si>
  <si>
    <t>PG_NET_NEW_MONEY_ASSETS</t>
  </si>
  <si>
    <t>Net New Money  -Supplementary Breakdown</t>
  </si>
  <si>
    <t>PG_NET_NEW_MONEY_SUPP_BREAKDWN</t>
  </si>
  <si>
    <t>Bonds Underwritten - Amount</t>
  </si>
  <si>
    <t>PG_BONDS_UNDERWRITTEN_AMOUNT</t>
  </si>
  <si>
    <t>Bonds Underwritten - Number of Issues</t>
  </si>
  <si>
    <t>PG_BND_UNDERWRITTEN_#_OF_ISSUES</t>
  </si>
  <si>
    <t>Assets under Management</t>
  </si>
  <si>
    <t>PG_ASSETS_UNDER_MANAGEMENT</t>
  </si>
  <si>
    <t>Assets under Management - Supplementary Breakdown</t>
  </si>
  <si>
    <t>PG_AUM_SUPPLEMENTARY_BREAKDOWN</t>
  </si>
  <si>
    <t>Daily Average Revenue Trades</t>
  </si>
  <si>
    <t>PG_DAILY_AVERAGE_REV_TRADES</t>
  </si>
  <si>
    <t>Average Interest Earnings Assets</t>
  </si>
  <si>
    <t>PG_AVG_INT_EARNING_ASSETS</t>
  </si>
  <si>
    <t>Assets Under Administration</t>
  </si>
  <si>
    <t>PG_ASSETS_UNDER_ADMIN</t>
  </si>
  <si>
    <t>Client Assets in Brokerage Accounts</t>
  </si>
  <si>
    <t>PG_CLNT_ASSETS_IN_BROK_ACCT</t>
  </si>
  <si>
    <t>Average Value At  Risk</t>
  </si>
  <si>
    <t>PG_AVERAGE_VALUE_AT_RISK</t>
  </si>
  <si>
    <t>Credit Valuation Adjustment</t>
  </si>
  <si>
    <t>PG_CVA</t>
  </si>
  <si>
    <t>Debt Valuation Adjustment</t>
  </si>
  <si>
    <t>PG_DVA</t>
  </si>
  <si>
    <t>Number of ATMs</t>
  </si>
  <si>
    <t>PG_NUMBER_OF_ATM</t>
  </si>
  <si>
    <t>Sovereign Exposure - EBA</t>
  </si>
  <si>
    <t>PG_SOV_EXPOSURE_EUROPEAN_BK_AUTH</t>
  </si>
  <si>
    <t>Cement Volume/Shipments</t>
  </si>
  <si>
    <t>PG_CEMENT_VOLUME_SHIPMENTS</t>
  </si>
  <si>
    <t>Cement Price</t>
  </si>
  <si>
    <t>PG_CEMENT_PRICE</t>
  </si>
  <si>
    <t>Cement Price Growth</t>
  </si>
  <si>
    <t>PG_CEMENT_PRICE_GROWTH</t>
  </si>
  <si>
    <t>Cement Volume Growth</t>
  </si>
  <si>
    <t>PG_CEMENT_VOLUME_GROWTH</t>
  </si>
  <si>
    <t>PG_NUMBER_CEMENT_PLANTS</t>
  </si>
  <si>
    <t>Cement Capacity</t>
  </si>
  <si>
    <t>PG_CEMENT_CAPACITY</t>
  </si>
  <si>
    <t>Aggregates Volume/Shipments</t>
  </si>
  <si>
    <t>PG_AGGREGATES_VOLUME_SHIPMENTS</t>
  </si>
  <si>
    <t>Aggregates Volume Growth</t>
  </si>
  <si>
    <t>PG_AGGREGATES_VOLUME_GROWTH</t>
  </si>
  <si>
    <t>Aggregates Price</t>
  </si>
  <si>
    <t>PG_AGGREGATES_PRICE</t>
  </si>
  <si>
    <t>Aggregates Price Growth</t>
  </si>
  <si>
    <t>PG_AGGREGATES_PRICE_GROWTH</t>
  </si>
  <si>
    <t>Aggregates Reserves</t>
  </si>
  <si>
    <t>PG_AGGREGATES_RESERVES</t>
  </si>
  <si>
    <t>Number of Quarries - Aggregates</t>
  </si>
  <si>
    <t>PG_NUMBER_QUARRIES_AGGREGATES</t>
  </si>
  <si>
    <t>Number of Years Production Available - Aggregates</t>
  </si>
  <si>
    <t>PG_#_YEARS_PROD_AVAIL_AGGREGATES</t>
  </si>
  <si>
    <t>Ready Mix Concrete Volumes/Shipments</t>
  </si>
  <si>
    <t>PG_READY_MIX_CONCRETE_VOL_SHPMNT</t>
  </si>
  <si>
    <t>Ready Mix Concrete Volume Growth</t>
  </si>
  <si>
    <t>PG_READY_MIX_CONCRETE_VOL_GRWTH</t>
  </si>
  <si>
    <t>Ready Mix Concrete Price</t>
  </si>
  <si>
    <t>PG_READY_MIX_CONCRETE_PRICE</t>
  </si>
  <si>
    <t>Ready Mix Concrete Price Growth</t>
  </si>
  <si>
    <t>PG_READY_MIX_CONCRETE_PX_GROWTH</t>
  </si>
  <si>
    <t>Number of Ready Mix Concrete Plants</t>
  </si>
  <si>
    <t>PG_NUM_READY_MIX_CNCRT_PLANTS</t>
  </si>
  <si>
    <t>Asphalt Volume/Shipments</t>
  </si>
  <si>
    <t>PG_ASPHALT_VOLUME_SHIPMENTS</t>
  </si>
  <si>
    <t>Asphalt Volume Growth</t>
  </si>
  <si>
    <t>PG_ASPHALT_VOLUME_GROWTH</t>
  </si>
  <si>
    <t>PG_NUMBER_OF_ASPHALT_PLANTS</t>
  </si>
  <si>
    <t>Gypsum Volume/Shipments</t>
  </si>
  <si>
    <t>PG_GYPSUM_VOLUME_SHIPMENTS</t>
  </si>
  <si>
    <t>PG_GYPSUM_PRICE</t>
  </si>
  <si>
    <t>PG_GYPSUM_PLANTS</t>
  </si>
  <si>
    <t>Gypsum Volume Growth</t>
  </si>
  <si>
    <t>PG_GYPSUM_VOLUME_GROWTH</t>
  </si>
  <si>
    <t>Gypsum Price Growth</t>
  </si>
  <si>
    <t>PG_GYPSUM_PRICE_GROWTH</t>
  </si>
  <si>
    <t>Potash Reserves</t>
  </si>
  <si>
    <t>PG_POTASH_RESERVES</t>
  </si>
  <si>
    <t>Phosphate Reserves</t>
  </si>
  <si>
    <t>PG_PHOSPHATE_RESERVES</t>
  </si>
  <si>
    <t>Chemicals Ore Grade</t>
  </si>
  <si>
    <t>PG_CHEMICALS_ORE_GRADE</t>
  </si>
  <si>
    <t>Network Spending Volume</t>
  </si>
  <si>
    <t>PG_NETWORK_SPENDING_VOLUME</t>
  </si>
  <si>
    <t>Network Spending Volume Growth</t>
  </si>
  <si>
    <t>PG_NETWORK_SPENDING_VOL_GROWTH</t>
  </si>
  <si>
    <t>Network Spending Volume Growth, LC</t>
  </si>
  <si>
    <t>PG_NETWORK_SPENDING_VOL_GRWTH_LC</t>
  </si>
  <si>
    <t>Number of Transactions</t>
  </si>
  <si>
    <t>PG_NUMBER_OF_TRANSACTIONS</t>
  </si>
  <si>
    <t>Number of Accounts</t>
  </si>
  <si>
    <t>PG_NUMBER_OF_ACCOUNTS</t>
  </si>
  <si>
    <t>Number of Cards</t>
  </si>
  <si>
    <t>PG_NUMBER_OF_CARDS</t>
  </si>
  <si>
    <t>Number of Merchants</t>
  </si>
  <si>
    <t>PG_NUMBER_OF_MERCHANTS</t>
  </si>
  <si>
    <t>Card Issuer Spending Volume</t>
  </si>
  <si>
    <t>PG_CARD_ISSUER_SPENDING_VOLUME</t>
  </si>
  <si>
    <t>Net Loss Ratio as % of Volume</t>
  </si>
  <si>
    <t>PG_NET_LOSS_RATIO_AS_%_OF_VOLUME</t>
  </si>
  <si>
    <t>Net Interest Margin - Managed Basis</t>
  </si>
  <si>
    <t>PG_NET_INT_MARGIN_MANAGED_BASIS</t>
  </si>
  <si>
    <t>Card Loans</t>
  </si>
  <si>
    <t>PG_CARD_LOANS</t>
  </si>
  <si>
    <t>PG_MANAGED_CARD_LOANS</t>
  </si>
  <si>
    <t>Average Card Loans</t>
  </si>
  <si>
    <t>PG_AVERAGE_CARD_LOANS</t>
  </si>
  <si>
    <t>Average Managed Card Loans</t>
  </si>
  <si>
    <t>PG_AVG_MANAGED_CARD_LOANS</t>
  </si>
  <si>
    <t>Average Yield-Managed Basis</t>
  </si>
  <si>
    <t>PG_AVG_YIELD_MANAGED_BASIS</t>
  </si>
  <si>
    <t>Consumer Travel Sales</t>
  </si>
  <si>
    <t>PG_CONSUMER_TRAVEL_SALES</t>
  </si>
  <si>
    <t>Travel Commissions and Fee Rate</t>
  </si>
  <si>
    <t>PG_TRAVEL_COMMISSIONS_&amp;_FEE_RATE</t>
  </si>
  <si>
    <t>Delinquencies - Managed Basis</t>
  </si>
  <si>
    <t>PG_DELINQUENCIES_MANAGED_BASIS</t>
  </si>
  <si>
    <t xml:space="preserve">Delinquency Rate - Managed Basis </t>
  </si>
  <si>
    <t>PG_DELINQUENCY_RT_MANAGED_BASIS</t>
  </si>
  <si>
    <t xml:space="preserve">Net Charge-Off Rate - Managed Basis </t>
  </si>
  <si>
    <t>PG_NET_CHARGE_OFF_RATE_MANAGED</t>
  </si>
  <si>
    <t xml:space="preserve">Net Charge-Offs - Managed Basis </t>
  </si>
  <si>
    <t>PG_NET_CHARGE_OFFS_MANAGED_BASIS</t>
  </si>
  <si>
    <t>Number of Ships in Service</t>
  </si>
  <si>
    <t>PG_NUMBER_SHIPS_IN_SERVICE</t>
  </si>
  <si>
    <t xml:space="preserve">Onshore Rigs </t>
  </si>
  <si>
    <t>PRODUCT/GEOGRAPHIC_ONSHORE_RIGS</t>
  </si>
  <si>
    <t xml:space="preserve">Offshore Rigs </t>
  </si>
  <si>
    <t>PRODUCT/GEOGRAPHIC_OFFSHORE_RIGS</t>
  </si>
  <si>
    <t>Drilling OFS Company Average Dayrates</t>
  </si>
  <si>
    <t>PG_DRILL_OIL_FLD_SRVCS_CO_AVG_DR</t>
  </si>
  <si>
    <t>Average Utilization %</t>
  </si>
  <si>
    <t>PG_AVERAGE_UTILIZATION_%</t>
  </si>
  <si>
    <t xml:space="preserve">Drilling OFS Backlog </t>
  </si>
  <si>
    <t>PG_DRILL_OIL_FLD_SRVCS_BKLG_AMT</t>
  </si>
  <si>
    <t>Volumes Sold -Proppants (lbs)</t>
  </si>
  <si>
    <t>PG_VOL_SOLD_PROPPANTS_POUNDS</t>
  </si>
  <si>
    <t>Total Newbuilds/Under Construction Units</t>
  </si>
  <si>
    <t>PG_TOT_NEWBUILDS_UND_CONST_UNITS</t>
  </si>
  <si>
    <t>Trading Days</t>
  </si>
  <si>
    <t>PG_TRADING_DAYS</t>
  </si>
  <si>
    <t>Total Trading Volume</t>
  </si>
  <si>
    <t>PG_TOTAL_TRADING_VOLUME</t>
  </si>
  <si>
    <t>Average Daily Volume</t>
  </si>
  <si>
    <t>PG_AVG_DAILY_VOLUME</t>
  </si>
  <si>
    <t>Rate Per Contract</t>
  </si>
  <si>
    <t>PG_RATE_PER_CONTRACT</t>
  </si>
  <si>
    <t>Casinos Revenue</t>
  </si>
  <si>
    <t>PG_CASINOS_REVENUE</t>
  </si>
  <si>
    <t>Casinos Revenue YTD</t>
  </si>
  <si>
    <t>PG_YTD_CASINOS_REVENUE</t>
  </si>
  <si>
    <t>Casinos Number of Tables</t>
  </si>
  <si>
    <t>PG_CASINOS_NUMBER_TABLES</t>
  </si>
  <si>
    <t>Casinos Table Win</t>
  </si>
  <si>
    <t>PG_CASINOS_TABLE_WIN</t>
  </si>
  <si>
    <t>Casinos Table Win YTD</t>
  </si>
  <si>
    <t>PG_YTD_CASINOS_TABLE_WIN</t>
  </si>
  <si>
    <t>Casinos Table Win %</t>
  </si>
  <si>
    <t>PG_CASINOS_TABLE_WIN_PCT</t>
  </si>
  <si>
    <t>Casinos Table Drop</t>
  </si>
  <si>
    <t>PG_CASINOS_TABLE_DROP</t>
  </si>
  <si>
    <t>Casinos Number of Slot Machines</t>
  </si>
  <si>
    <t>PG_CASINOS_NUM_SLOT_MACHINES</t>
  </si>
  <si>
    <t>Casinos Slot Machine Win</t>
  </si>
  <si>
    <t>PG_CASINOS_SLOT_MACHINE_WIN</t>
  </si>
  <si>
    <t>Casinos Slot Machine Win YTD</t>
  </si>
  <si>
    <t>PG_YTD_CASINOS_SLOT_MACHINE_WIN</t>
  </si>
  <si>
    <t>Casinos Slot Machine Win %</t>
  </si>
  <si>
    <t>PG_CASINOS_SLOT_MACHINE_WIN_PCT</t>
  </si>
  <si>
    <t>Casinos Slot Machine Handle</t>
  </si>
  <si>
    <t>PG_CASINOS_SLOT_MACHINE_HANDLE</t>
  </si>
  <si>
    <t>Casinos Racing/Simulcasting Revenue</t>
  </si>
  <si>
    <t>PG_CASINOS_RACING_SIMLCST_REV</t>
  </si>
  <si>
    <t>Casinos Racing/Simulcasting Handle</t>
  </si>
  <si>
    <t>PG_CASINOS_RACING_SIMLCST_HANDLE</t>
  </si>
  <si>
    <t>Trade/Convention Visitors</t>
  </si>
  <si>
    <t>PG_TRADE_CONVENTION_VISITORS</t>
  </si>
  <si>
    <t>Credit Play % of Table Games</t>
  </si>
  <si>
    <t>PG_CREDIT_PLAY_%_TBL_GAMES</t>
  </si>
  <si>
    <t>Win per Unit per Day</t>
  </si>
  <si>
    <t>PG_WIN_PER_UNIT_PER_DAY</t>
  </si>
  <si>
    <t>Number of Units Shipped</t>
  </si>
  <si>
    <t>PG_NUMBER_UNITS_SHIPPED</t>
  </si>
  <si>
    <t>Rolling Chip Turnover</t>
  </si>
  <si>
    <t>PG_ROLLING_CHIP_TURNOVER</t>
  </si>
  <si>
    <t>Rolling Chip Turnover YoY</t>
  </si>
  <si>
    <t>PG_ROLL_CHIP_TURNOVER_YOY</t>
  </si>
  <si>
    <t>Rolling Chip Turnover YTD</t>
  </si>
  <si>
    <t>PG_ROLLING_CHIP_TURNOVER_YTD</t>
  </si>
  <si>
    <t>Rolling Chip Turnover YTD YoY</t>
  </si>
  <si>
    <t>PG_ROLLING_CHIP_TURN_YTD_YOY</t>
  </si>
  <si>
    <t>Monthly Average Rolling Chip Turnover YTD</t>
  </si>
  <si>
    <t>PG_MON_AVG_ROLL_CHIP_TURN_YTD</t>
  </si>
  <si>
    <t># of Homes Closed/Delivered</t>
  </si>
  <si>
    <t>PG_HOMEBUILDERS_NUM_HOMES_CLOSED</t>
  </si>
  <si>
    <t>Avg Selling Price</t>
  </si>
  <si>
    <t>PG_HOMEBUILDERS_AVG_SELLING_PX</t>
  </si>
  <si>
    <t># of Homes Contracted</t>
  </si>
  <si>
    <t>PG_HOMEBUILDERS_HOMES_CONTRACTED</t>
  </si>
  <si>
    <t>Value of Homes Contracted</t>
  </si>
  <si>
    <t>PG_HOMEBUILDERS_VALUE_CONTRACTED</t>
  </si>
  <si>
    <t>Contracts/Orders Average Value</t>
  </si>
  <si>
    <t>PG_HOMEBLDR_CONTRACTS_AVG_VALUE</t>
  </si>
  <si>
    <t># of Homes in Backlog</t>
  </si>
  <si>
    <t>PG_HOMEBLDR_NUM_HOMES_BACKLOG</t>
  </si>
  <si>
    <t>Value of Homes in Backlog</t>
  </si>
  <si>
    <t>PG_HOMEBLDR_VAL_HOMES_BACKLOG</t>
  </si>
  <si>
    <t>Backlog Average Value</t>
  </si>
  <si>
    <t>PG_HOMEBLDR_BACKLOG_AVG_VALUE</t>
  </si>
  <si>
    <t>PG_CANCELLATION_RATE</t>
  </si>
  <si>
    <t>Number of Hospitals</t>
  </si>
  <si>
    <t>PG_NUMBER_HOSPITALS</t>
  </si>
  <si>
    <t>Number of Admissions</t>
  </si>
  <si>
    <t>PG_NUMBER_TREATMENTS</t>
  </si>
  <si>
    <t>Number of Treatments</t>
  </si>
  <si>
    <t>PG_NUMBER_ADMISSIONS</t>
  </si>
  <si>
    <t>Number of Licensed Beds</t>
  </si>
  <si>
    <t>PG_HOSPITALS_NUM_LICENSED_BEDS</t>
  </si>
  <si>
    <t>Benefit Ratio</t>
  </si>
  <si>
    <t>PG_BENEFIT_RATIO</t>
  </si>
  <si>
    <t>Operating Cost Ratio</t>
  </si>
  <si>
    <t>PG_OPERATING_COST_RATIO</t>
  </si>
  <si>
    <t>Medical Membership</t>
  </si>
  <si>
    <t>PG_MEDICAL_MEMBERSHIP</t>
  </si>
  <si>
    <t>Number of Hotel Locations</t>
  </si>
  <si>
    <t>PG_NUMBER_HOTEL_LOCATIONS</t>
  </si>
  <si>
    <t>PG_NUMBER_HOTEL_ROOMS</t>
  </si>
  <si>
    <t>Number of Nights Available</t>
  </si>
  <si>
    <t>PG_ROOM_NIGHTS_AVAILABLE</t>
  </si>
  <si>
    <t>Average Occupancy</t>
  </si>
  <si>
    <t>PG_AVERAGE_OCCUPANCY</t>
  </si>
  <si>
    <t>Comparable Same Store Occupancy Rate YoY%</t>
  </si>
  <si>
    <t>PG_COMP_SS_OCCUP_RATE_YOY%</t>
  </si>
  <si>
    <t>Average Daily Rate</t>
  </si>
  <si>
    <t>PG_AVERAGE_DAILY_RATE</t>
  </si>
  <si>
    <t>Comparable Same Store ADR YoY%</t>
  </si>
  <si>
    <t>PG_COMP_SS_ADR_YOY%</t>
  </si>
  <si>
    <t>Revenue per Available Room</t>
  </si>
  <si>
    <t>PG_REVENUE_PER_AVAILABLE_ROOM</t>
  </si>
  <si>
    <t>Comparable  Same Store  RevPAR YoY %</t>
  </si>
  <si>
    <t>PG_COMP_SS_REVPAR_YOY%</t>
  </si>
  <si>
    <t>Room Revenue</t>
  </si>
  <si>
    <t>PG_ROOM_REVENUE</t>
  </si>
  <si>
    <t>Hotel Room Additions</t>
  </si>
  <si>
    <t>PG_HOTEL_ROOM_ADDITIONS</t>
  </si>
  <si>
    <t>Hotel Room Removals</t>
  </si>
  <si>
    <t>PG_HOTEL_ROOM_REMOVALS</t>
  </si>
  <si>
    <t>Hotel Room Net Additions</t>
  </si>
  <si>
    <t>PG_HOTEL_ROOM_NET_ADDITIONS</t>
  </si>
  <si>
    <t>Hotel Pipeline Signings</t>
  </si>
  <si>
    <t>PG_HOTEL_PIPELINE_SIGNINGS</t>
  </si>
  <si>
    <t>Hotel Pipeline Under Construction</t>
  </si>
  <si>
    <t>PG_HOTEL_PIPELINE_UND_CONSTR</t>
  </si>
  <si>
    <t>Hotel Pipeline Total</t>
  </si>
  <si>
    <t>PG_HOTEL_PIPELINE_TOTAL</t>
  </si>
  <si>
    <t>Comparable Same Store EBITDA</t>
  </si>
  <si>
    <t>PG_COMP_SAME_STORE_EBITDA</t>
  </si>
  <si>
    <t>Comparable Same Store EBITDA Margin</t>
  </si>
  <si>
    <t>PG_COMP_SS_EBITDA_MARGIN</t>
  </si>
  <si>
    <t>Comparable Same Store EBITDA YoY%</t>
  </si>
  <si>
    <t>PG_COMP_SS_EBITDA_YOY%</t>
  </si>
  <si>
    <t>Comparable Same Store Constant Dollar RevPAR YoY%</t>
  </si>
  <si>
    <t>PG_COMP_SS_CNST_REVPAR_YOY%</t>
  </si>
  <si>
    <t>Comparable Same Store Constant Dollar ADR YoY%</t>
  </si>
  <si>
    <t>PG_COMP_SS_CNST_DOL_ADR_YOY%</t>
  </si>
  <si>
    <t>Comparable Same Store Constant Dollar RevPAR</t>
  </si>
  <si>
    <t>PG_COMP_SS_CNST_DOL_REVPAR</t>
  </si>
  <si>
    <t>Comparable Same Store Constant Dollar ADR</t>
  </si>
  <si>
    <t>PG_COMP_SS_CNST_DOLLAR_ADR</t>
  </si>
  <si>
    <t>Year-to-date Revenue Per Available Room (RevPar)</t>
  </si>
  <si>
    <t>PG_YTD_REVPAR</t>
  </si>
  <si>
    <t>Year-to-date Comparable Same Store RevPAR Yoy %</t>
  </si>
  <si>
    <t>PG_YTD_COMP_SS_REVPAR_YOY%</t>
  </si>
  <si>
    <t>Year-to-date Average Daily Rate (ADR)</t>
  </si>
  <si>
    <t>PG_YTD_AVERAGE_DAILY_RATE</t>
  </si>
  <si>
    <t>Year-to-date Comparable (Same Store) ADR Yoy %</t>
  </si>
  <si>
    <t>PG_YTD_COMP_SS_ADR_YOY%</t>
  </si>
  <si>
    <t>Year - to- date Occupancy Rate</t>
  </si>
  <si>
    <t>PG_YTD_OCCUPANCY_RATE</t>
  </si>
  <si>
    <t>Year-to-date Comparable (Same Store) Occupancy Rate Yoy %</t>
  </si>
  <si>
    <t>PG_YTD_COMP_SS_OCCUP_RT_YOY%</t>
  </si>
  <si>
    <t>Daily Order Rates - Ex Acquisitions/Divestitures</t>
  </si>
  <si>
    <t>PG_DLY_ORD_RATES_EXCL_AQUI_&amp;_DIV</t>
  </si>
  <si>
    <t xml:space="preserve">Daily Order Rates </t>
  </si>
  <si>
    <t>PG_DAILY_ORDER_RATES</t>
  </si>
  <si>
    <t>Order Rates by Segment</t>
  </si>
  <si>
    <t>PG_ORDER_RATES_BY_SEGMENT</t>
  </si>
  <si>
    <t>Power Systems Retail Statistics</t>
  </si>
  <si>
    <t>PG_RECIP_&amp;_TURB_ENGINE_RTL_STAT</t>
  </si>
  <si>
    <t>Dealer Reported Retail Statistics - Machines</t>
  </si>
  <si>
    <t>PG_DEALER_REPORTED_RTL_STAT_MACH</t>
  </si>
  <si>
    <t>Production Tonnage</t>
  </si>
  <si>
    <t>PG_PRODUCT_TONNAGE</t>
  </si>
  <si>
    <t>Fleet Composition</t>
  </si>
  <si>
    <t>PG_FLEET_COMPOSITION</t>
  </si>
  <si>
    <t>Average Fleet Age (Months)</t>
  </si>
  <si>
    <t>PG_AVERAGE_FLEET_AGE_MONTHS</t>
  </si>
  <si>
    <t>Dollar Utilization</t>
  </si>
  <si>
    <t>PG_DOLLAR_UTILIZATION</t>
  </si>
  <si>
    <t>Time Utilization</t>
  </si>
  <si>
    <t>PG_TIME_UTILIZATION</t>
  </si>
  <si>
    <t>Gross Premiums Written</t>
  </si>
  <si>
    <t>PG_GROSS_PREMIUMS_WRITTEN</t>
  </si>
  <si>
    <t xml:space="preserve">Gross Premiums Written (Non-life) </t>
  </si>
  <si>
    <t>PG_GROSS_PREMIUMS_WRITTEN_NL</t>
  </si>
  <si>
    <t xml:space="preserve">Gross Premium Written (Non Life) –Supplementary Breakdown   </t>
  </si>
  <si>
    <t>PG_GR_PREM_WRT_NL_SUPP_BREAKDOWN</t>
  </si>
  <si>
    <t xml:space="preserve">Gross Premiums Written (Life) </t>
  </si>
  <si>
    <t>PG_GROSS_PREMIUMS_WRITTEN_LIFE</t>
  </si>
  <si>
    <t>Gross Premiums Written and Deposits (Life)</t>
  </si>
  <si>
    <t>PG_GROSS_PREM_WRIT_&amp;_DEPST_LIFE</t>
  </si>
  <si>
    <t xml:space="preserve">Net Premiums Written </t>
  </si>
  <si>
    <t>PG_NET_PREMIUMS_WRITTEN</t>
  </si>
  <si>
    <t>Net Premiums Written (Non-Life)</t>
  </si>
  <si>
    <t>PG_NET_PREMIUMS_WRITTEN_NL</t>
  </si>
  <si>
    <t xml:space="preserve">Net Premiums Written (Life) </t>
  </si>
  <si>
    <t>PG_NET_PREMIUMS_WRITTEN_LIFE</t>
  </si>
  <si>
    <t xml:space="preserve">Net Premiums Earned </t>
  </si>
  <si>
    <t>PG_NET_PREMIUMS_EARNED</t>
  </si>
  <si>
    <t xml:space="preserve">Net Premiums Earned (Non-Life) </t>
  </si>
  <si>
    <t>PG_NET_PREMIUMS_EARNED_NL</t>
  </si>
  <si>
    <t>Net Premiums Earned (Life)</t>
  </si>
  <si>
    <t>PG_NET_PREMIUMS_EARNED_LIFE</t>
  </si>
  <si>
    <t>Underwriting Profit (Loss)</t>
  </si>
  <si>
    <t>PG_UNDERWRITING_PROFIT_LOSS</t>
  </si>
  <si>
    <t>Insurance Claims &amp; Losses</t>
  </si>
  <si>
    <t>PG_INSURANCE_CLAIMS_LOSSES</t>
  </si>
  <si>
    <t>Loss Ratio</t>
  </si>
  <si>
    <t>PG_LOSS_RATIO</t>
  </si>
  <si>
    <t>Combined Ratio - GAAP</t>
  </si>
  <si>
    <t>PG_COMBINED_RATIO_GAAP</t>
  </si>
  <si>
    <t>Expense Ratio - GAAP</t>
  </si>
  <si>
    <t>PG_EXPENSE_RATIO_GAAP</t>
  </si>
  <si>
    <t>Current Catastrophes' Effect</t>
  </si>
  <si>
    <t>PG_CURRENT_CATASTROPHES_EFFECT</t>
  </si>
  <si>
    <t>Catastrophe Losses</t>
  </si>
  <si>
    <t>PG_CATASTROPHE_LOSSES</t>
  </si>
  <si>
    <t>Gross Loss and LAE Reserves</t>
  </si>
  <si>
    <t>PG_GROSS_LOSS_AND_LAE_RESERVES</t>
  </si>
  <si>
    <t>Net Loss and LAE Reserves</t>
  </si>
  <si>
    <t>PG_NET_LOSS_AND_LAE_RESERVES</t>
  </si>
  <si>
    <t>Policy in Force (PIF)</t>
  </si>
  <si>
    <t>PG_POLICY_IN_FORCE</t>
  </si>
  <si>
    <t>Policy Renewal Rate</t>
  </si>
  <si>
    <t>PG_POLICY_RENEWAL_RATE</t>
  </si>
  <si>
    <t>Value of New Business</t>
  </si>
  <si>
    <t>PG_VALUE_NEW_BUSINESS</t>
  </si>
  <si>
    <t>First Year Premium</t>
  </si>
  <si>
    <t>PG_FIRST_YEAR_PREMIUM</t>
  </si>
  <si>
    <t>First Year Premium (Supplementary)</t>
  </si>
  <si>
    <t>PG_FIRST_YEAR_PREM_SUPPLEMENTARY</t>
  </si>
  <si>
    <t>APE (Annual Premium Equivalent)</t>
  </si>
  <si>
    <t>PG_APE</t>
  </si>
  <si>
    <t>APE (Annual Premium Equivalent)- Supplementary</t>
  </si>
  <si>
    <t>PG_APE_SUPPLEMENTARY</t>
  </si>
  <si>
    <t xml:space="preserve">Impact on EV of 100 bp Increase in the Interest Rate </t>
  </si>
  <si>
    <t>PG_IMPACT_EV_100_BP_INC_IN_IR</t>
  </si>
  <si>
    <t xml:space="preserve">Impact on EV of 100 bp Decrease in the Interest Rate </t>
  </si>
  <si>
    <t>PG_IMPACT_EV_100_BP_DECR_IN_IR</t>
  </si>
  <si>
    <t xml:space="preserve">Impact on EV of 10% Increase in Equity/Property Capital Value  </t>
  </si>
  <si>
    <t>PG_IM_EV_10%_INC_EQ_PTY_CAP_VL</t>
  </si>
  <si>
    <t xml:space="preserve">Impact on EV of 10% Decrease in Equity/Property Capital Value  </t>
  </si>
  <si>
    <t>PG_IM_EV_10%_DEC_EQ_PTY_CAP_VL</t>
  </si>
  <si>
    <t>Impact on EV of 10% Proportionate Increase in Lapse rates</t>
  </si>
  <si>
    <t>PG_IMP_EV_10%_PROP_INC_IN_LPS_RT</t>
  </si>
  <si>
    <t>Impact on EV of 10% Proportionate Decrease in Lapse rates</t>
  </si>
  <si>
    <t>PG_IM_EV_10%_PROP_DECR_IN_LPS_RT</t>
  </si>
  <si>
    <t>Impact on EV of 10% Increase in Maintenance Expenses</t>
  </si>
  <si>
    <t>PG_IM_EV_10%_INC_IN_MAIN_EXPN</t>
  </si>
  <si>
    <t>Impact on EV of 10% Decrease in Maintenance Expenses</t>
  </si>
  <si>
    <t>PG_IM_EV_10%_DEC_IN_MAIN_EXPN</t>
  </si>
  <si>
    <t>Impact on EV of 5% Lower Mortality Rate for Longevity (Life Assurance)</t>
  </si>
  <si>
    <t>PG_IM_EV_5%_LW_MORT_RT_LNG_LA</t>
  </si>
  <si>
    <t>Impact on EV of 5% Lower Mortality rate for Longevity ( Annuities)</t>
  </si>
  <si>
    <t>PG_IMP_EV_5%_LWR_MORT_LNG_ANN</t>
  </si>
  <si>
    <t xml:space="preserve">Impact on EV of 25% Increase in Equity/ Property Implied Volatilities  </t>
  </si>
  <si>
    <t>PG_IM_EV_25%_INC_EQY_PTY_IVOL</t>
  </si>
  <si>
    <t xml:space="preserve">Impact on EV of 25% Increase in Swaption Implied Volatilities </t>
  </si>
  <si>
    <t>PG_IMP_EV_25%_INCR_SWPN_IVOL</t>
  </si>
  <si>
    <t xml:space="preserve">Impact on EV of  25% Decrease in Swaption Implied Volatilities </t>
  </si>
  <si>
    <t>PG_IMP_EV_25%_DECR_SWPN_IVOL</t>
  </si>
  <si>
    <t>Impact on EV of   50 bp Higher in Credit Spread</t>
  </si>
  <si>
    <t>PG_IMP_EV_50BP_HGHR_CRED_SPRD</t>
  </si>
  <si>
    <t>Impact on EV of 50 bp Lower in Credit Spread</t>
  </si>
  <si>
    <t>PG_IMP_EV_50BP_LWR_CRED_SPRD</t>
  </si>
  <si>
    <t>Impact on EV of Reference Rate Without Liquidity Premia</t>
  </si>
  <si>
    <t>PG_IMP_EV_REF_RT_WO_LIQ_PREM</t>
  </si>
  <si>
    <t>Impact on EV of Reference Rate With Liquidity Premia 10 bp Higher</t>
  </si>
  <si>
    <t>PG_IM_EV_REF_RT_W_LIQ_PR_10_BP_H</t>
  </si>
  <si>
    <t>Required Capital to be Equal to the Level of Solvency Capital</t>
  </si>
  <si>
    <t>PG_REQ_CAP_EQ_LEVL_OF_SOLV_CPTL</t>
  </si>
  <si>
    <t>Present Value of New Business Premiums (PVNBP)</t>
  </si>
  <si>
    <t>PG_PV_OF_NEW_BUSINESS_PREMIUMS</t>
  </si>
  <si>
    <t>Total Opening Embedded Value</t>
  </si>
  <si>
    <t>PG_TOTAL_OPENING_EV</t>
  </si>
  <si>
    <t>Total Adjusted Opening Embedded Value</t>
  </si>
  <si>
    <t>PG_TOTAL_ADJUSTED_OPENING_EV</t>
  </si>
  <si>
    <t>New Business Value / Contribution (Post Tax)</t>
  </si>
  <si>
    <t>PG_NEW_BUSN_VAL_CONTRIB_POST_TAX</t>
  </si>
  <si>
    <t>Total Expected Existing Business Contribution</t>
  </si>
  <si>
    <t>PG_TOT_EXP_EXISTING_BUSN_CONTRIB</t>
  </si>
  <si>
    <t>Total Experience and Assumption Variances</t>
  </si>
  <si>
    <t>PG_TOT_EXPER_&amp;_ASSUMPTION_VARS</t>
  </si>
  <si>
    <t>Total Operating Embedded Value Earnings</t>
  </si>
  <si>
    <t>PG_TOT_OPERATING_EV_EARNINGS</t>
  </si>
  <si>
    <t>Total Non Operating Variances</t>
  </si>
  <si>
    <t>PG_TOT_NON_OPERATING_VARIANCES</t>
  </si>
  <si>
    <t>Total Embedded Value Earnings</t>
  </si>
  <si>
    <t>PG_TOTAL_EV_EARNINGS</t>
  </si>
  <si>
    <t>Total Closing Adjustments</t>
  </si>
  <si>
    <t>PG_TOTAL_CLOSING_ADJUSTMENTS</t>
  </si>
  <si>
    <t>Total Closing Embedded Value</t>
  </si>
  <si>
    <t>PG_TOTAL_CLOSING_EV</t>
  </si>
  <si>
    <t>Fees and Other Consideration</t>
  </si>
  <si>
    <t>PG_FEES_AND_OTHER_CONSIDERATION</t>
  </si>
  <si>
    <t>Future Policy Benefits</t>
  </si>
  <si>
    <t>PG_FUTURE_POLICY_BENEFITS</t>
  </si>
  <si>
    <t>Policyholder Account Balances</t>
  </si>
  <si>
    <t>PG_POLICYHOLDER_ACCOUNT_BALANCES</t>
  </si>
  <si>
    <t>Life Policy Benefits</t>
  </si>
  <si>
    <t>PG_LIFE_POLICY_BENEFITS</t>
  </si>
  <si>
    <t>Certainty Equivalent PVFP</t>
  </si>
  <si>
    <t>PG_CERTAINTY_EQUIV_PVFP</t>
  </si>
  <si>
    <t>Time Value of Options and Guarantees</t>
  </si>
  <si>
    <t>PG_TIME_VAL_OPTS_GUARANTEES</t>
  </si>
  <si>
    <t xml:space="preserve">Cost of Capital/Non Hedgable Risk  </t>
  </si>
  <si>
    <t>PG_COST_CPTL_NON_HEDG_RISK</t>
  </si>
  <si>
    <t>Daily Active Users (DAUs)</t>
  </si>
  <si>
    <t>PG_DAILY_ACTIVE_USERS</t>
  </si>
  <si>
    <t>Monthly Active Users (MAUs)</t>
  </si>
  <si>
    <t>PG_MONTHLY_ACTIVE_USERS</t>
  </si>
  <si>
    <t>Peak Concurrent Users</t>
  </si>
  <si>
    <t>PG_PEAK_CONCURRENT_USERS</t>
  </si>
  <si>
    <t>Gross Merchandise Volume/Transaction Value</t>
  </si>
  <si>
    <t>PG_GROSS_MERCH_TRANS_VALUE</t>
  </si>
  <si>
    <t>Number of Displays</t>
  </si>
  <si>
    <t>PG_NUMBER_OF_DISPLAYS</t>
  </si>
  <si>
    <t>Circulation Per Issue</t>
  </si>
  <si>
    <t>PG_CIRCULATION_PER_ISSUE</t>
  </si>
  <si>
    <t>Estimated Market Size</t>
  </si>
  <si>
    <t>PG_ESTIMATED_MARKET_SIZE</t>
  </si>
  <si>
    <t>Estimated Market Growth %</t>
  </si>
  <si>
    <t>PG_ESTIMATED_MARKET_GROWTH_%</t>
  </si>
  <si>
    <t>Estimated Market Growth % (Constant Currency)</t>
  </si>
  <si>
    <t>PG_ESTIMATED_MARKET_GROWTH_%_CC</t>
  </si>
  <si>
    <t>Exploration Expenses</t>
  </si>
  <si>
    <t>PG_MINING_EXPLORATION_EXPENSES</t>
  </si>
  <si>
    <t>Cash Costs Per Short Ton</t>
  </si>
  <si>
    <t>PG_CASH_COST_SHORT_TON</t>
  </si>
  <si>
    <t>Cash Costs Per Metric Tonne</t>
  </si>
  <si>
    <t>PG_CASH_COST_METRIC_TONNE</t>
  </si>
  <si>
    <t>Cash Margin Per Short Ton</t>
  </si>
  <si>
    <t>PG_CASH_MARGIN_PER_SHORT_TONNE</t>
  </si>
  <si>
    <t>Operating Costs Per Short Ton</t>
  </si>
  <si>
    <t>PG_OPER_COSTS_PER_SHRT_TONNE</t>
  </si>
  <si>
    <t>Operating Costs Per MetricTonne</t>
  </si>
  <si>
    <t>PG_OPER_CST_PER_METRIC_TONNE</t>
  </si>
  <si>
    <t>Operating Margin Per Short Ton</t>
  </si>
  <si>
    <t>PG_OPERATING_MRGN_PER_SHRT_TONNE</t>
  </si>
  <si>
    <t>Operating Margin Per Metric Tonne</t>
  </si>
  <si>
    <t>PG_OPER_MRGN_PER_METRIC_TONNE</t>
  </si>
  <si>
    <t>Average Sales Price-$/BOE</t>
  </si>
  <si>
    <t>PG_AVG_SALES_PX_IN_USD_PER_BOE</t>
  </si>
  <si>
    <t>Total Production-MBOE/D</t>
  </si>
  <si>
    <t>PG_TOT_PROD_IN_MBOE_PER_DAY</t>
  </si>
  <si>
    <t>Oil Production-MBPD</t>
  </si>
  <si>
    <t>PG_OIL_PRODUCTION_IN_MBPD</t>
  </si>
  <si>
    <t>Natural Gas Production (MMCF/D)</t>
  </si>
  <si>
    <t>PG_NATGAS_PROD_MMCF_DAY</t>
  </si>
  <si>
    <t>NGL Production (MBBL/Day)</t>
  </si>
  <si>
    <t>PG_NGL_PRODUCTION_MBBL_DAY</t>
  </si>
  <si>
    <t>Liquids Average $/BBL</t>
  </si>
  <si>
    <t>PG_LIQUIDS_AVG_SA_PX_USD_BBL</t>
  </si>
  <si>
    <t>EBITDAX</t>
  </si>
  <si>
    <t>PG_EBITDAX</t>
  </si>
  <si>
    <t>Total Proved Reserves  (MMBOE)</t>
  </si>
  <si>
    <t>PG_TOTAL_PROVED_RSRV_MMBOE</t>
  </si>
  <si>
    <t>Total Proved Gas Reserves (BCF)</t>
  </si>
  <si>
    <t>PG_TOT_PROVED_GAS_RSRV_BCF</t>
  </si>
  <si>
    <t>Total Proved Oil Reserves (MMBBL)</t>
  </si>
  <si>
    <t>PG_TOT_PRV_OIL_RSRV_MMBBL</t>
  </si>
  <si>
    <t>Total Proved NGL Reserves (MMBBL)</t>
  </si>
  <si>
    <t>PG_TOT_PRV_NGL_RSRV_MMBBL</t>
  </si>
  <si>
    <t>Gross 2P Oil Reserves (MMBBL)</t>
  </si>
  <si>
    <t>PG_GROSS_2P_OIL_RSRV_MMBBL</t>
  </si>
  <si>
    <t>Net 2P Oil Reserves (MMBBL)</t>
  </si>
  <si>
    <t>PG_NET_2P_OIL_RSRV_MMBBL</t>
  </si>
  <si>
    <t>Gross 2P Gas Reserves (BCF)</t>
  </si>
  <si>
    <t>PG_GROSS_2P_GAS_RSRV_BCF</t>
  </si>
  <si>
    <t>Net 2P Gas Reserves (BCF)</t>
  </si>
  <si>
    <t>PG_NET_2P_GAS_RESERVES_BCF</t>
  </si>
  <si>
    <t>Gross 2P NGL Reserves (MMBBL)</t>
  </si>
  <si>
    <t>PG_GROSS_2P_NGL_RSRV_MMBBL</t>
  </si>
  <si>
    <t>Net 2P NGL Reserves (MMBBL)</t>
  </si>
  <si>
    <t>PG_NET_2P_NGL_RSRV_MMBBL</t>
  </si>
  <si>
    <t>Gross 2P Total Reserves (MMBOE)</t>
  </si>
  <si>
    <t>PG_GROSS_2P_TOT_RSRV_MMBOE</t>
  </si>
  <si>
    <t>Net 2P Total Reserves (MMBOE)</t>
  </si>
  <si>
    <t>PG_NET_2P_TOTAL_RSRV_MMBOE</t>
  </si>
  <si>
    <t>Crude Oil Sales Volume - MBPD</t>
  </si>
  <si>
    <t>PG_CRUDE_OIL_SALES_VOL_IN_MBPD</t>
  </si>
  <si>
    <t>Number of Properties</t>
  </si>
  <si>
    <t>PG_RE_NUMBER_PROPERTIES</t>
  </si>
  <si>
    <t>Number of Properties by Ownership Type</t>
  </si>
  <si>
    <t>PG_#_OF_PROPERTIES_BY_OWNER_TYP</t>
  </si>
  <si>
    <t>Gross Leaseable Area (GLA)</t>
  </si>
  <si>
    <t>PG_RE_GROSS_LEASABLE_AREA</t>
  </si>
  <si>
    <t>Vacancy Rate</t>
  </si>
  <si>
    <t>PG_RE_VACANCY_RATE</t>
  </si>
  <si>
    <t>Occupancy Rate</t>
  </si>
  <si>
    <t>PG_REAL_ESTATE_OCCUPANCY_RATE</t>
  </si>
  <si>
    <t>Number of Units (Apartments, Hospital Beds, etc.) - Owned</t>
  </si>
  <si>
    <t>PG_RE_NUMBER_UNITS</t>
  </si>
  <si>
    <t>Number of Units - Managed</t>
  </si>
  <si>
    <t>PG_NUMBER_OF_UNITS_MANAGED</t>
  </si>
  <si>
    <t>Number of Units - Owned &amp; Managed</t>
  </si>
  <si>
    <t>PG_NUM_OF_UNITS_OWNED_&amp;_MANAGED</t>
  </si>
  <si>
    <t>Number of Units  by Ownership Type</t>
  </si>
  <si>
    <t>PG_#_OF_UNITS_BY_OWNERSHIP_TYP</t>
  </si>
  <si>
    <t>No of Units - Development</t>
  </si>
  <si>
    <t>PG_NUMBER_UNITS_DEVELOPMENT</t>
  </si>
  <si>
    <t>No of Units - Acquisition</t>
  </si>
  <si>
    <t>PG_NUMBER_UNITS_ACQUISITION</t>
  </si>
  <si>
    <t>Average Number of Units</t>
  </si>
  <si>
    <t>PG_AVERAGE_NUMBER_OF_UNITS</t>
  </si>
  <si>
    <t>NOI Growth</t>
  </si>
  <si>
    <t>PG_NOI_GROWTH</t>
  </si>
  <si>
    <t>Same Store NOI Growth</t>
  </si>
  <si>
    <t>PG_SS_NOI_GROWTH</t>
  </si>
  <si>
    <t>% of NOI</t>
  </si>
  <si>
    <t>PG_PERCENTAGE_OF_NOI</t>
  </si>
  <si>
    <t>Total Purchase Price Per Unit</t>
  </si>
  <si>
    <t>PG_TOTAL_PURCHASE_PPU</t>
  </si>
  <si>
    <t>Total Purchase Price</t>
  </si>
  <si>
    <t>PG_TOTAL_PURCHASE_PRICE</t>
  </si>
  <si>
    <t>Construction in Progress</t>
  </si>
  <si>
    <t>PG_CONSTRUCTION_IN_PROGRESS</t>
  </si>
  <si>
    <t>Total Estimated Cost</t>
  </si>
  <si>
    <t>PG_TOTAL_ESTIMATED_COST</t>
  </si>
  <si>
    <t>Total Projected Square Feet</t>
  </si>
  <si>
    <t>PG_TOTAL_PROJECTED_SF</t>
  </si>
  <si>
    <t xml:space="preserve"> % of  Gross Leasable Area (GLA)</t>
  </si>
  <si>
    <t>PG_TOP_TENANTS_%_OF_GLA</t>
  </si>
  <si>
    <t xml:space="preserve"> % of Rent</t>
  </si>
  <si>
    <t>PG_TOP_TENANTS_%_OF_RENT</t>
  </si>
  <si>
    <t>Average Rental Rate</t>
  </si>
  <si>
    <t>PG_AVERAGE_RENTAL_RATE</t>
  </si>
  <si>
    <t>Average Same Store Rental Rate Growth</t>
  </si>
  <si>
    <t>PG_AVG_SS_RENTAL_RATE_GROWTH</t>
  </si>
  <si>
    <t>Top Tenants ? Average Store Size</t>
  </si>
  <si>
    <t>PG_TOP_TENANTS_AVG_STORE_SIZE</t>
  </si>
  <si>
    <t>Investment Balance</t>
  </si>
  <si>
    <t>PG_INVESTMENT_BALANCE</t>
  </si>
  <si>
    <t xml:space="preserve">Cash Flow Coverage </t>
  </si>
  <si>
    <t>PG_CASH_FLOW_COVERAGE</t>
  </si>
  <si>
    <t>Contracted Sales Amount</t>
  </si>
  <si>
    <t>PG_CONTRACTED_SALES</t>
  </si>
  <si>
    <t>YTD Contracted Sales amount</t>
  </si>
  <si>
    <t>PG_YTD_CONTRACTED_SALES_AMT</t>
  </si>
  <si>
    <t>Land Cost</t>
  </si>
  <si>
    <t>PG_LAND_COST</t>
  </si>
  <si>
    <t xml:space="preserve">Property Expenses </t>
  </si>
  <si>
    <t>PG_PROPERTY_EXPENSES</t>
  </si>
  <si>
    <t>Net Property Income</t>
  </si>
  <si>
    <t>PG_NET_PROPERTY_INCOME</t>
  </si>
  <si>
    <t>Net Operating Income( NOI)</t>
  </si>
  <si>
    <t>PG_NET_OPERATING_INCOME</t>
  </si>
  <si>
    <t>Lease Expiry - Number of Leases</t>
  </si>
  <si>
    <t>PG_LEASE_EXPIRY_#_LEASES</t>
  </si>
  <si>
    <t xml:space="preserve">Lease Expiry - NLA </t>
  </si>
  <si>
    <t>PG_LEA_EXPIRY_N_LETTABLE_AREA</t>
  </si>
  <si>
    <t>Lease Expiry - Rental Income</t>
  </si>
  <si>
    <t>PG_LEASE_EXPIRY_RENTAL_INC</t>
  </si>
  <si>
    <t>Rental Reversion - Number of Leases</t>
  </si>
  <si>
    <t>PG_RENTAL_REVERSION_#_LEAS</t>
  </si>
  <si>
    <t>Rental Reversion - Retention Rate</t>
  </si>
  <si>
    <t>PG_RENTAL_REV_RETEN_RT</t>
  </si>
  <si>
    <t>Rental Reversion - NLA</t>
  </si>
  <si>
    <t>PG_RNTL_REV_NT_LETTABLE_AREA</t>
  </si>
  <si>
    <t>Landbank (Square Meters) - Attributable GFA</t>
  </si>
  <si>
    <t>PG_LANDBANK_SQUARE_METERS</t>
  </si>
  <si>
    <t>Landbank (Square Foot) - Attributable GFA</t>
  </si>
  <si>
    <t>PG_LANDBANK_SQUARE_FOOT</t>
  </si>
  <si>
    <t>Landbank (Square Meters) -Total GFA</t>
  </si>
  <si>
    <t>PG_LANDBANK_TOTAL_GFA_SQM</t>
  </si>
  <si>
    <t>Landbank (Square Foot) - Total GFA</t>
  </si>
  <si>
    <t>PG_LANDBANK_TOTAL_GFA_SF</t>
  </si>
  <si>
    <t>Gross Floor Area (GFA) Acquired (Square Meters)</t>
  </si>
  <si>
    <t>PG_GFA_ACQUIRED_SQ_METERS</t>
  </si>
  <si>
    <t>Gross Floor Area (GFA) Acquired (Square Foot)</t>
  </si>
  <si>
    <t>PG_GFA_ACQUIRED_SQUARE_FOOT</t>
  </si>
  <si>
    <t>Gross Floor Area (GFA) Sold (Square Meters)</t>
  </si>
  <si>
    <t>PG_GFA_SOLD_SQUARE_METERS</t>
  </si>
  <si>
    <t>Gross Floor Area (GFA) Sold (Square Foot)</t>
  </si>
  <si>
    <t>PG_GFA_SOLD_SQUARE_FOOT</t>
  </si>
  <si>
    <t>Gross Floor Area (GFA) Completed (Square Meters)</t>
  </si>
  <si>
    <t>PG_GFA_COMPLETED_SQUARE_METERS</t>
  </si>
  <si>
    <t>Gross Floor Area (GFA) Completed (Square Foot)</t>
  </si>
  <si>
    <t>PG_GFA_COMPLETED_SF</t>
  </si>
  <si>
    <t>Target  GFA (Square Meters) to be Completed</t>
  </si>
  <si>
    <t>PG_TARGET_GFA_SQ_M_TO_BE_CMPL</t>
  </si>
  <si>
    <t>Target  GFA (Square Foot)to be Completed</t>
  </si>
  <si>
    <t>PG_TARGET_GFA_SF_TO_BE_COMPLETED</t>
  </si>
  <si>
    <t>Contracted Sales Gross Floor Area (GFA)</t>
  </si>
  <si>
    <t>PG_CONTRACTED_SALES_GFA</t>
  </si>
  <si>
    <t>YTD Contracted Sales Gross Floor Area (GFA)</t>
  </si>
  <si>
    <t>PG_YTD_CONTRACTED_SALES_GFA</t>
  </si>
  <si>
    <t>Land Bank - Car Park (Unit)</t>
  </si>
  <si>
    <t>PG_LANDBANK_CAR_PARK_UNIT</t>
  </si>
  <si>
    <t>Land Bank - Car Park  (Square Meters)</t>
  </si>
  <si>
    <t>PG_LNDBK_CAR_PARK_SQUARE_M</t>
  </si>
  <si>
    <t>Land Bank - Car Park  (Square Foot)</t>
  </si>
  <si>
    <t>PG_LANDBANK_CAR_PARK_SF</t>
  </si>
  <si>
    <t>Capitalization Rate</t>
  </si>
  <si>
    <t>PG_CAPITALIZATION_RATE</t>
  </si>
  <si>
    <t>Capitalization Rate - Range (High)</t>
  </si>
  <si>
    <t>PG_CAP_RATE_RANGE_HIGH</t>
  </si>
  <si>
    <t>Capitalization Rate - Range (Low)</t>
  </si>
  <si>
    <t>PG_CAPITALIZATION_RATE_RANGE_LOW</t>
  </si>
  <si>
    <t>Average Expiring Rent per Square Meter</t>
  </si>
  <si>
    <t>PG_AVG_EXP_RENT_SQ_METER</t>
  </si>
  <si>
    <t>Average Expiring Rent per Square Foot</t>
  </si>
  <si>
    <t>PG_AVERAGE_EXPIRING_RSF</t>
  </si>
  <si>
    <t>Weighted Average Lease Expiry (Years)</t>
  </si>
  <si>
    <t>PG_WAVG_LEASE_EXPIRY_YEARS</t>
  </si>
  <si>
    <t>Site Area (Square Meters)</t>
  </si>
  <si>
    <t>PG_SITE_AREA_SQUARE_METERS</t>
  </si>
  <si>
    <t>Site Area (Square Foot)</t>
  </si>
  <si>
    <t>PG_SITE_AREA_SF</t>
  </si>
  <si>
    <t>PG_ACCOMMODATION_VALUE</t>
  </si>
  <si>
    <t>PG_PROPERTY_FUNDING_YTD</t>
  </si>
  <si>
    <t>PG_EBITDAR</t>
  </si>
  <si>
    <t>PG_EBITDAR_CF_CVRG_PER_UNIT</t>
  </si>
  <si>
    <t>PG_EBITDARM_CF_COVERAGE</t>
  </si>
  <si>
    <t>PG_SS_REVENUE_GROWTH</t>
  </si>
  <si>
    <t>PG_SS_EXPENSE_GROWTH</t>
  </si>
  <si>
    <t>Accomodation Value</t>
  </si>
  <si>
    <t>PG_MARKETING_RETAIL_SITES</t>
  </si>
  <si>
    <t>PG_MARKETING_CONVENIENCE_STORES</t>
  </si>
  <si>
    <t>PG_TOTAL_MARKETING_VOLUME_MBPD</t>
  </si>
  <si>
    <t>PG_REFERENCE_BENCHMARK_MRGN_BBL</t>
  </si>
  <si>
    <t>PG_GROSS_MARGIN_BBL</t>
  </si>
  <si>
    <t>PG_NET_MARGIN_BBL</t>
  </si>
  <si>
    <t>PG_OPERATING_COSTS_BBL</t>
  </si>
  <si>
    <t>PG_D&amp;A_BBL</t>
  </si>
  <si>
    <t>PG_MERCHANDISE_SALES_MM</t>
  </si>
  <si>
    <t>PG_MERCHANDISE_MARGIN_%</t>
  </si>
  <si>
    <t>PG_TOTAL_REFINING_INPUTS_MBPD</t>
  </si>
  <si>
    <t>PG_TOTAL_REFINING_OUTPUTS_MBPD</t>
  </si>
  <si>
    <t>PG_TOTAL_REFINING_CAPACITY_MBPD</t>
  </si>
  <si>
    <t>PG_TOTAL_REFINING_UTILIZATION_%</t>
  </si>
  <si>
    <t>PG_TOT_CRUDE_THRUPUT_MBPD</t>
  </si>
  <si>
    <t>PG_YTD_REVENUE</t>
  </si>
  <si>
    <t>PG_REVENUE_PREVIOUS_YEAR</t>
  </si>
  <si>
    <t>PG_YTD_REVENUE_PREVIOUS_YEAR</t>
  </si>
  <si>
    <t>PG_GROSS_REVENUE</t>
  </si>
  <si>
    <t>PG_ALCOHOL_SALES_PERCENTAGE</t>
  </si>
  <si>
    <t>PG_RESTAURANT_MARGIN_%</t>
  </si>
  <si>
    <t>PG_SAME_STORE_SALES_PCT</t>
  </si>
  <si>
    <t>PG_SAME_STORE_SALES_QUAL_NOTE</t>
  </si>
  <si>
    <t>PG_QTD_SAME_STORE_SALES</t>
  </si>
  <si>
    <t>PG_YTD_SAME_STORE_SALES_PCT</t>
  </si>
  <si>
    <t>PG_SAME_STORE_SALES_PCT_PREV_YR</t>
  </si>
  <si>
    <t>PG_YTD_SAME_STORE_SALES_%_PREV_Y</t>
  </si>
  <si>
    <t>PG_NUMBER_LOCATIONS</t>
  </si>
  <si>
    <t>PG_RETAIL_NUM_LOCATIONS_OPENED</t>
  </si>
  <si>
    <t>PG_RETAIL_NUM_LOCATIONS_CLOSED</t>
  </si>
  <si>
    <t>PG_#_LOCATIONS_REFURBISHED</t>
  </si>
  <si>
    <t>PG_NET_STORE_ADDITIONS</t>
  </si>
  <si>
    <t>PG_SAME_STORE_NUM_LOCATIONS</t>
  </si>
  <si>
    <t>PG_SAME_STORE_SALES_%_W_FUEL</t>
  </si>
  <si>
    <t>PG_YTD_SAME_STORE_SALES_%_W_FUEL</t>
  </si>
  <si>
    <t>PG_SM_STR_SALES_%_W_FUEL_PREV_YR</t>
  </si>
  <si>
    <t>PG_YTD_SM_STR_SAL_%_W_FUEL_PRV_Y</t>
  </si>
  <si>
    <t>PG_SQUARE_FOOTAGE</t>
  </si>
  <si>
    <t>PG_RETAIL_SQUARE_FOOTAGE</t>
  </si>
  <si>
    <t>PG_NUMBER_CUSTOMERS</t>
  </si>
  <si>
    <t>PG_NUMBER_CUSTOMERS_GROWTH_PCT</t>
  </si>
  <si>
    <t>PG_SAME_STORE_NUM_CUSTOMERS</t>
  </si>
  <si>
    <t>PG_SAME_STORE_NUM_CSTMR_GROWTH_%</t>
  </si>
  <si>
    <t>PG_AVERAGE_SALES_PER_CUSTOMER</t>
  </si>
  <si>
    <t>PG_AVG_SALES_PER_CUSTOMER_GROWTH</t>
  </si>
  <si>
    <t>PG_SAME_STORE_AVG_SALES_CSTMR</t>
  </si>
  <si>
    <t>PG_SM_STR_AVG_SALES_CSTMR_GR_%</t>
  </si>
  <si>
    <t>PG_SAME_STORE_SALES_GAS_EFFECT</t>
  </si>
  <si>
    <t>PG_SAME_STORE_SALES_FX_EFFECT</t>
  </si>
  <si>
    <t>PG_#_OF_DIST_CTRS_TERMINALS</t>
  </si>
  <si>
    <t>PG_RETAIL_INTERNET_SALES_GROWTH</t>
  </si>
  <si>
    <t>PG_NUM_OF_STORES_BY_OWNERSHIP</t>
  </si>
  <si>
    <t>PG_NUM_OF_STORES_BY_LOCATION</t>
  </si>
  <si>
    <t>PG_IMPACT_OF_INTERNET_ON_SSS</t>
  </si>
  <si>
    <t>PG_CREDIT_CARD_DELINQUENCY_RATE</t>
  </si>
  <si>
    <t>PG_TRAFFIC_OR_CUSTOMER_TRAFFIC</t>
  </si>
  <si>
    <t>PG_TRAFFIC_RANGE_HIGH</t>
  </si>
  <si>
    <t>PG_TRAFFIC_RANGE_LOW</t>
  </si>
  <si>
    <t>PG_TRAFFIC_QUAL_NOTE</t>
  </si>
  <si>
    <t>PG_TICKET_OR_TKT_PER_TRANSACTION</t>
  </si>
  <si>
    <t>PG_TICKET_RANGE_HIGH</t>
  </si>
  <si>
    <t>PG_TICKET_RANGE_LOW</t>
  </si>
  <si>
    <t>PG_TICKET_QUAL_NOTE</t>
  </si>
  <si>
    <t>PG_TRANSACTIONS_PER_STORE_GROWTH</t>
  </si>
  <si>
    <t>PG_UNIT_PER_TRANSACTIONS_GROWTH</t>
  </si>
  <si>
    <t>PG_AVERAGE_SQUARE_FOOT</t>
  </si>
  <si>
    <t>PG_WAREHOUSE_CLUB_MEMB_BASE</t>
  </si>
  <si>
    <t>PG_NUMBER_DRIVE_INS</t>
  </si>
  <si>
    <t>PG_SS_RX_FILLED_GRWTH</t>
  </si>
  <si>
    <t>PG_3RD_PTY_RX_REV_AS_%_TOT_RX_RV</t>
  </si>
  <si>
    <t>Total Shipping Fleet</t>
  </si>
  <si>
    <t>PG_TOTAL_SHIPPING_FLEET</t>
  </si>
  <si>
    <t xml:space="preserve">Shipping Deadweight Tonnage </t>
  </si>
  <si>
    <t>PG_SHIPPING_DWT</t>
  </si>
  <si>
    <t>Shipping Fleet Average Age</t>
  </si>
  <si>
    <t>PG_SHIPPING_FLEET_AVERAGE_AGE</t>
  </si>
  <si>
    <t>Shipping TEU Capacity</t>
  </si>
  <si>
    <t>PG_SHIPPING_CAPACITY_IN_TEU</t>
  </si>
  <si>
    <t>Shipping Fleet Utilization (%)</t>
  </si>
  <si>
    <t>PG_SHIPPING_FLEET_UTILIZATION_%</t>
  </si>
  <si>
    <t>Container Shipping Average Revenue (USD/TEU)</t>
  </si>
  <si>
    <t>PG_CONTAINER_SHIP_AVG_REV_P_TEU</t>
  </si>
  <si>
    <t>General Rate Increase ($/TEU)</t>
  </si>
  <si>
    <t>PG_GENERAL_RATE_INC_USD_PER_TEU</t>
  </si>
  <si>
    <t>Container Shipping Volume(TEU)</t>
  </si>
  <si>
    <t>PG_CONTAINER_SHIPPING_VOL_IN_TEU</t>
  </si>
  <si>
    <t>Time Charter Equivalent (USD/Day)</t>
  </si>
  <si>
    <t>PG_TCE_IN_USD_PER_DAY</t>
  </si>
  <si>
    <t>Shipping Volume (Tons)</t>
  </si>
  <si>
    <t>PG_SHIPPING_VOLUME_IN_TONS</t>
  </si>
  <si>
    <t>Shipping Transportation Turnover</t>
  </si>
  <si>
    <t>PG_SHIPPING_TRANSPORT_TURNOVER</t>
  </si>
  <si>
    <t>PG_NEWBUILDINGS</t>
  </si>
  <si>
    <t>Newbuildings Container Capacity (TEU)</t>
  </si>
  <si>
    <t>PG_NEWBLDGS_CONTAINER_CAP_TEU</t>
  </si>
  <si>
    <t>Newbuildings Capacity (DWT)</t>
  </si>
  <si>
    <t>PG_NEWBUILDINGS_CAPACITY_DWT</t>
  </si>
  <si>
    <t>Average Fuel Price (USD/Tonne)</t>
  </si>
  <si>
    <t>PG_AVG_FUEL_PX_IN_USD_PER_TONNE</t>
  </si>
  <si>
    <t>Container Shipping Average Revenue  Growth %</t>
  </si>
  <si>
    <t>PG_CONTAINER_SHIP_AVG_REV_GR_%</t>
  </si>
  <si>
    <t>Shipping Volume Growth %</t>
  </si>
  <si>
    <t>PG_SHIPPING_VOLUME_GROWTH_%</t>
  </si>
  <si>
    <t xml:space="preserve">% Distribution of Shipping Volume </t>
  </si>
  <si>
    <t>PG_%_DISTRIBUTION_SHIPPING_VOL</t>
  </si>
  <si>
    <t>Shipping Ownership Days</t>
  </si>
  <si>
    <t>PG_SHIPPING_OWNERSHIP_DAYS</t>
  </si>
  <si>
    <t>Shipping Available Days</t>
  </si>
  <si>
    <t>PG_SHIPPING_AVAILABLE_DAYS</t>
  </si>
  <si>
    <t>Shipping Operating Days</t>
  </si>
  <si>
    <t>PG_SHIPPING_OPERATING_DAYS</t>
  </si>
  <si>
    <t>Shipping Fleet - Owned</t>
  </si>
  <si>
    <t>PG_SHIPPING_FLEET_OWNED</t>
  </si>
  <si>
    <t>Shipping Fleet - Chartered</t>
  </si>
  <si>
    <t>PG_SHIPPING_FLEET_CHARTERED</t>
  </si>
  <si>
    <t>Spot Time Charter Equivalent (TCE) rate</t>
  </si>
  <si>
    <t>PG_SPOT_TCE</t>
  </si>
  <si>
    <t>Number of Subscribers (end of period)</t>
  </si>
  <si>
    <t>PG_NUM_SUBSCRIBERS_PERIOD_END</t>
  </si>
  <si>
    <t>Number of Subscribers (end of period) - Supplementary Breakdown</t>
  </si>
  <si>
    <t>PG_#_SUBS_END_PER_SUPP_BREAKDWN</t>
  </si>
  <si>
    <t>Net Subscriber Additions</t>
  </si>
  <si>
    <t>PG_NET_SUBSCRIBER_ADDITIONS</t>
  </si>
  <si>
    <t>Revenue Generating Units (RGUs)</t>
  </si>
  <si>
    <t>PG_REVENUE_GENERATING_UNITS</t>
  </si>
  <si>
    <t>Voice Minutes</t>
  </si>
  <si>
    <t>PG_VOICE_MINUTES</t>
  </si>
  <si>
    <t>Number of messages</t>
  </si>
  <si>
    <t>PG_NUMBER_OF_MESSAGES</t>
  </si>
  <si>
    <t>Average Revenue per User (ARPU)</t>
  </si>
  <si>
    <t>PG_AVERAGE_REVENUE_PER_USER</t>
  </si>
  <si>
    <t>Average Usage per User per Month (MOU)</t>
  </si>
  <si>
    <t>PG_AVG_USE_PER_USER_PER_MONTH</t>
  </si>
  <si>
    <t>Churn Rate</t>
  </si>
  <si>
    <t>PG_CHURN_RATE</t>
  </si>
  <si>
    <t>Subscriber Acquisition Cost</t>
  </si>
  <si>
    <t>PG_SUBSCRIBER_ACQUIS_COST</t>
  </si>
  <si>
    <t>Penetration Rate %</t>
  </si>
  <si>
    <t>PG_PENETRATION_RATE_PERCENT</t>
  </si>
  <si>
    <t>Cell Sites</t>
  </si>
  <si>
    <t>PG_CELLULAR_SITES</t>
  </si>
  <si>
    <t>Telecom- Wireless Data Traffic (MB)</t>
  </si>
  <si>
    <t>PG_TELECOM_WRLS_DATA_TRAFFIC</t>
  </si>
  <si>
    <t>Population Coverage %</t>
  </si>
  <si>
    <t>PG_POPULATION_COVERAGE_PCT</t>
  </si>
  <si>
    <t xml:space="preserve">Revenue Passenger Miles (Km) </t>
  </si>
  <si>
    <t>PG_REVENUE_PASSENGER_MILES_KM</t>
  </si>
  <si>
    <t xml:space="preserve">Revenue Passenger Miles (Km) YTD </t>
  </si>
  <si>
    <t>PG_YTD_REV_PASSENGER_MILES_KM</t>
  </si>
  <si>
    <t xml:space="preserve">Passenger Load Factor </t>
  </si>
  <si>
    <t>PG_LOAD_FACTOR</t>
  </si>
  <si>
    <t>Freight Load Factor</t>
  </si>
  <si>
    <t>PG_FREIGHT_LOAD_FACTOR</t>
  </si>
  <si>
    <t>Overall Load Factor</t>
  </si>
  <si>
    <t>PG_OVERALL_LOAD_FACTOR</t>
  </si>
  <si>
    <t xml:space="preserve">Load factor YTD </t>
  </si>
  <si>
    <t>PG_YTD_LOAD_FACTOR</t>
  </si>
  <si>
    <t>Available Seat Miles / Kms</t>
  </si>
  <si>
    <t>PG_AVAILABLE_SEAT_MILES</t>
  </si>
  <si>
    <t xml:space="preserve">Available Seat Miles / Kms YTD </t>
  </si>
  <si>
    <t>PG_AVAILABLE_SEAT_MILES_YTD</t>
  </si>
  <si>
    <t>Available Cargo Tonne Miles (Kms)</t>
  </si>
  <si>
    <t>PG_AVAILABLE_FREIGHT_TONNE_MILES</t>
  </si>
  <si>
    <t>Available Tonne-Km/Miles</t>
  </si>
  <si>
    <t>PG_AVAILABLE_TONNE_KM_MILES</t>
  </si>
  <si>
    <t>Available Tonne-Km/Miles (YTD)</t>
  </si>
  <si>
    <t>PG_YTD_AVAILABLE_TONNE_KM_MILES</t>
  </si>
  <si>
    <t>Cargo Tonnes</t>
  </si>
  <si>
    <t>PG_CARGO_TONNES</t>
  </si>
  <si>
    <t xml:space="preserve">Cargo Ton Miles Kms </t>
  </si>
  <si>
    <t>PG_CARGO_TON_MILES_KM</t>
  </si>
  <si>
    <t xml:space="preserve">Cargo Ton Miles Kms YTD </t>
  </si>
  <si>
    <t>PG_YTD_CARGO_TON_MILES_KM</t>
  </si>
  <si>
    <t xml:space="preserve">Avg Aircraft Flight Length </t>
  </si>
  <si>
    <t>PG_AVG_AIRCRAFT_FLIGHT_LENGTH</t>
  </si>
  <si>
    <t xml:space="preserve">Avg Aircraft Flight Length YTD </t>
  </si>
  <si>
    <t>PG_YTD_AVG_AIRCRAFT_FLIGHT_LEN</t>
  </si>
  <si>
    <t>Total Flight Operation Rate (%)</t>
  </si>
  <si>
    <t>PG_TOTAL_FLIGHT_OPERATION_RATE</t>
  </si>
  <si>
    <t xml:space="preserve">Number of Departures </t>
  </si>
  <si>
    <t>PG_NUMBER_DEPARTURES</t>
  </si>
  <si>
    <t xml:space="preserve">Number of Departures YTD </t>
  </si>
  <si>
    <t>PG_YTD_NUMBER_DEPARTURES</t>
  </si>
  <si>
    <t>On-Time Departure Rate (%)</t>
  </si>
  <si>
    <t>PG_ON_TIME_DEPARTURE_RATE</t>
  </si>
  <si>
    <t>Revenue passengers carried</t>
  </si>
  <si>
    <t>PG_REV_PASSENGERS_CARRIED</t>
  </si>
  <si>
    <t xml:space="preserve">Revenue passengers carried YTD </t>
  </si>
  <si>
    <t>PG_YTD_REV_PASSENGERS_CARRIED</t>
  </si>
  <si>
    <t xml:space="preserve">On-time arrival rate </t>
  </si>
  <si>
    <t>PG_ON_TIME_ARRIVAL_RATE</t>
  </si>
  <si>
    <t xml:space="preserve">On-time arrival rate YTD </t>
  </si>
  <si>
    <t>PG_YTD_ON_TIME_ARRIVAL_RATE</t>
  </si>
  <si>
    <t xml:space="preserve">Yield per Passenger Mile / Kms (cents) </t>
  </si>
  <si>
    <t>PG_YIELD_PER_PASSENGER_MILE</t>
  </si>
  <si>
    <t>Yield per Passenger Mile YTD / Kms(cents)</t>
  </si>
  <si>
    <t>PG_YTD_YIELD_PER_PASSENGER_MILE</t>
  </si>
  <si>
    <t>Passenger Revenue Per ASM /ASK(cents)</t>
  </si>
  <si>
    <t>PG_REVENUE_ASM</t>
  </si>
  <si>
    <t>Passenger Revenue Per ASM/ASK YTD (cents)</t>
  </si>
  <si>
    <t>PG_YTD_REVENUE_ASM</t>
  </si>
  <si>
    <t>Passenger Revenue p/ASM (PRASM) , p/ASK YOY</t>
  </si>
  <si>
    <t>PG_PASSENGER_REV_PER_ASM_ASK_YOY</t>
  </si>
  <si>
    <t>Revenue Passenger Miles /KmsYoY</t>
  </si>
  <si>
    <t>PG_REVENUE_PASSENGER_MI_KM_YOY</t>
  </si>
  <si>
    <t>Available Seat Miles / Kms YoY</t>
  </si>
  <si>
    <t>PG_ASM_YOY</t>
  </si>
  <si>
    <t>Load Factors YoY</t>
  </si>
  <si>
    <t>PG_LOAD_FACTORS_YOY</t>
  </si>
  <si>
    <t>Yield YOY</t>
  </si>
  <si>
    <t>PG_YIELD_YOY</t>
  </si>
  <si>
    <t>Completion Factor</t>
  </si>
  <si>
    <t>PG_COMPLETION_FACTOR</t>
  </si>
  <si>
    <t xml:space="preserve">Completion Factor YTD </t>
  </si>
  <si>
    <t>PG_YTD_COMPLETION_FACTOR</t>
  </si>
  <si>
    <t xml:space="preserve">Block Hours </t>
  </si>
  <si>
    <t>PG_BLOCK_HOURS</t>
  </si>
  <si>
    <t xml:space="preserve">Block Hours YTD </t>
  </si>
  <si>
    <t>PG_YTD_BLOCK_HOURS</t>
  </si>
  <si>
    <t xml:space="preserve">Avg Number of Employees </t>
  </si>
  <si>
    <t>PG_AVG_NUMBER_EMPLOYEES</t>
  </si>
  <si>
    <t xml:space="preserve">Airlines- Fuel Price per Gallon Liter </t>
  </si>
  <si>
    <t>PG_AIRLINES_FUEL_PX_GALLON_LITER</t>
  </si>
  <si>
    <t>Fuel Consumption in Gallons</t>
  </si>
  <si>
    <t>PG_FUEL_CONS_IN_GALLONS</t>
  </si>
  <si>
    <t>Size of Fleet</t>
  </si>
  <si>
    <t>PG_SIZE_OF_FLEET</t>
  </si>
  <si>
    <t>Aircrafts on Firm Order</t>
  </si>
  <si>
    <t>PG_AIRLINES_AIRCRAFT_FIRM_ORDER</t>
  </si>
  <si>
    <t>Aircrafts on Option</t>
  </si>
  <si>
    <t>PG_AIRLINES_AIRCRAFT_ON_OPTION</t>
  </si>
  <si>
    <t>Aircrafts on Option – Rolling Options</t>
  </si>
  <si>
    <t>PG_AIRLINE_AIRCRFT_OPT_ROLL_OPTS</t>
  </si>
  <si>
    <t>Aircraft Operating Fleet by Aircraft Program &amp; Model - Total</t>
  </si>
  <si>
    <t>PG_AIRCRFT_OP_FLT_MODEL_TOTAL</t>
  </si>
  <si>
    <t>Aircraft Operating Fleet by Aircraft Program &amp; Model - Owned</t>
  </si>
  <si>
    <t>PG_AIRCRFT_OP_FLT_MODEL_OWNED</t>
  </si>
  <si>
    <t>Aircraft Operating Fleet by Aircraft Program &amp; Model - Operating Lease</t>
  </si>
  <si>
    <t>PG_AIRCRFT_OP_FLT_MODEL_LEASE</t>
  </si>
  <si>
    <t>Aircraft Operating Fleet by Aircraft Program &amp; Model - Capital Lease</t>
  </si>
  <si>
    <t>PG_AIRLINES_FLEET_CAPITAL_LEASE</t>
  </si>
  <si>
    <t>Aircraft Fleet by Aircraft Program &amp; Model - 3rd Party Contractual</t>
  </si>
  <si>
    <t>PG_AIRCRFT_OP_FLT_3RD_PRTY</t>
  </si>
  <si>
    <t>Aircraft Grounded/Parked by Aircraft Program &amp; Model</t>
  </si>
  <si>
    <t>PG_AIRCRFT_OP_FLT_GRND_PARKED</t>
  </si>
  <si>
    <t>Expiry of Operating Lease</t>
  </si>
  <si>
    <t>PG_EXPIRY_OF_OPERATING_LEASE</t>
  </si>
  <si>
    <t>Lease Commitment</t>
  </si>
  <si>
    <t>PG_LEASE_COMMITMENT</t>
  </si>
  <si>
    <t>Passenger Volume</t>
  </si>
  <si>
    <t>PG_AIRPORT_PASSENGER_VOLUME</t>
  </si>
  <si>
    <t>Aircraft Movement</t>
  </si>
  <si>
    <t>PG_AIRPORT_AIRCRAFT_MOVEMENT</t>
  </si>
  <si>
    <t>Maximum Takeoff Weight (Tons)</t>
  </si>
  <si>
    <t>PG_MTOW_TONS</t>
  </si>
  <si>
    <t>Connecting Rate</t>
  </si>
  <si>
    <t>PG_CONNECTING_RATE</t>
  </si>
  <si>
    <t>Passengers per Movement</t>
  </si>
  <si>
    <t>PG_PASSENGERS_PER_MOVEMENT</t>
  </si>
  <si>
    <t>Seats per Movement</t>
  </si>
  <si>
    <t>PG_SEATS_PER_MOVEMENT</t>
  </si>
  <si>
    <t>Average MTOW</t>
  </si>
  <si>
    <t>PG_AVERAGE_MAXIMUM_TAKEOFF_WT</t>
  </si>
  <si>
    <t>Seat Capacity</t>
  </si>
  <si>
    <t>PG_SEAT_CAPACITY</t>
  </si>
  <si>
    <t>Carloads/Unit Volumes</t>
  </si>
  <si>
    <t>PG_CARLOADS_UNIT_VOLUME</t>
  </si>
  <si>
    <t>Revenue Ton-Miles / Kms</t>
  </si>
  <si>
    <t>PG_REVENUE_TON_MILES</t>
  </si>
  <si>
    <t>Purchased Transportation</t>
  </si>
  <si>
    <t>PG_PURCHASED_TRANSPORTATION</t>
  </si>
  <si>
    <t>Average Daily Package Volume</t>
  </si>
  <si>
    <t>PG_AVERAGE_DAILY_PACKAGE_VOLUME</t>
  </si>
  <si>
    <t xml:space="preserve">Average Daily Package Volume Growth </t>
  </si>
  <si>
    <t>PG_AVG_DLY_PACKAGE_VOLUME_GROWTH</t>
  </si>
  <si>
    <t>Revenue Per Package (Yield)</t>
  </si>
  <si>
    <t>PG_REVENUE_PER_PACKAGE_YIELD</t>
  </si>
  <si>
    <t xml:space="preserve">Revenue Per Package (Yield) Growth % </t>
  </si>
  <si>
    <t>PG_REV_PER_PACKAGE_YLD_GROWTH_%</t>
  </si>
  <si>
    <t xml:space="preserve">Revenue Per Package (Yield) Growth Excluding Fuel Surcharge </t>
  </si>
  <si>
    <t>PG_RV_PCKG_GR_EX_FUEL_SURCHRG</t>
  </si>
  <si>
    <t xml:space="preserve">Average Daily Freight Pounds </t>
  </si>
  <si>
    <t>PG_AVG_DLY_FREIGHT_POUNDS</t>
  </si>
  <si>
    <t>Revenue per Freight Pound (Yield)</t>
  </si>
  <si>
    <t>PG_REV_PER_FREIGHT_POUND_YLD</t>
  </si>
  <si>
    <t>Revenue per Freight Pound (Yield) Growth %</t>
  </si>
  <si>
    <t>PG_REV_PER_FRE_POUND_YLD_GRWTH_%</t>
  </si>
  <si>
    <t>Chargeouts</t>
  </si>
  <si>
    <t>PG_CHARGEOUTS</t>
  </si>
  <si>
    <t>Retail Unit Sales - Truck</t>
  </si>
  <si>
    <t>PG_RETAIL_UNIT_SALES_TRUCK</t>
  </si>
  <si>
    <t>Trucking Loads</t>
  </si>
  <si>
    <t>PG_TRUCKING_LOADS</t>
  </si>
  <si>
    <t>Revenue Per Load</t>
  </si>
  <si>
    <t>PG_REVENUE_PER_LOAD</t>
  </si>
  <si>
    <t>PG_AVERAGE_LENGTH_OF_HAUL</t>
  </si>
  <si>
    <t>Revenue Per Truck Per Week</t>
  </si>
  <si>
    <t>PG_REVENUE_PER_TRUCK_PER_WEEK</t>
  </si>
  <si>
    <t>Total Loaded Miles</t>
  </si>
  <si>
    <t>PG_TOTAL_LOADED_MILES</t>
  </si>
  <si>
    <t>Total Tractors</t>
  </si>
  <si>
    <t>PG_TOTAL_TRACTORS</t>
  </si>
  <si>
    <t>Tractors Owned</t>
  </si>
  <si>
    <t>PG_TRACTORS_OWNED</t>
  </si>
  <si>
    <t>Tractors-Owner Operator</t>
  </si>
  <si>
    <t>PG_TRACTORS_OWNER_OPERATOR</t>
  </si>
  <si>
    <t>Average Number of Tractors</t>
  </si>
  <si>
    <t>PG_AVERAGE_NUMBER_OF_TRACTORS</t>
  </si>
  <si>
    <t>Total Trailers</t>
  </si>
  <si>
    <t>PG_TOTAL_TRAILERS</t>
  </si>
  <si>
    <t>Average Number of Trailers</t>
  </si>
  <si>
    <t>PG_AVERAGE_NUMBER_OF_TRAILERS</t>
  </si>
  <si>
    <t>PG_TOTAL_TONS</t>
  </si>
  <si>
    <t>Total Shipments</t>
  </si>
  <si>
    <t>PG_TOTAL_SHIPMENTS</t>
  </si>
  <si>
    <t>Average Shipments Per Workday</t>
  </si>
  <si>
    <t>PG_AVERAGE_SHIPMENTS_PER_WORKDAY</t>
  </si>
  <si>
    <t>Revenue Per Shipment</t>
  </si>
  <si>
    <t>PG_REVENUE_PER_SHIPMENT</t>
  </si>
  <si>
    <t>Weight Per Shipment</t>
  </si>
  <si>
    <t>PG_WEIGHT_PER_SHIPMENT</t>
  </si>
  <si>
    <t>Revenue Per Hundredweight</t>
  </si>
  <si>
    <t>PG_REVENUE_PER_HUNDREDWEIGHT</t>
  </si>
  <si>
    <t>Total Miles</t>
  </si>
  <si>
    <t>PG_TOTAL_MILES</t>
  </si>
  <si>
    <t>Average Age of Locomotives</t>
  </si>
  <si>
    <t>PG_AVERAGE_AGE_OF_LOCOMOTIVES</t>
  </si>
  <si>
    <t>Average Age of Freight Cars</t>
  </si>
  <si>
    <t>PG_AVERAGE_AGE_OF_FREIGHT_CARS</t>
  </si>
  <si>
    <t>Adjusted Operating Ratio</t>
  </si>
  <si>
    <t>PG_ADJUSTED_OPERATING_RATIO</t>
  </si>
  <si>
    <t>PG_OPER_RATIO_EX_FUEL_SURCHRG</t>
  </si>
  <si>
    <t>PG_NUMBER_OF_TERMINALS</t>
  </si>
  <si>
    <t>Weight Per Workday</t>
  </si>
  <si>
    <t>PG_WEIGHT_PER_WORKDAY</t>
  </si>
  <si>
    <t>Average Pounds per Package</t>
  </si>
  <si>
    <t>PG_AVERAGE_LBS_PER_PACKAGE</t>
  </si>
  <si>
    <t>Average Revenue per Package per Pound</t>
  </si>
  <si>
    <t>PG_AVG_REV_PER_PCKG_PER_POUND</t>
  </si>
  <si>
    <t>Number of Workdays</t>
  </si>
  <si>
    <t>PG_NUMBER_WORKDAYS</t>
  </si>
  <si>
    <t>PG_GENERAL_RATE_INCREASE</t>
  </si>
  <si>
    <t>Average Fuel Surcharge %</t>
  </si>
  <si>
    <t>PG_AVERAGE_FUEL_SURCHARGE_%</t>
  </si>
  <si>
    <t>Facilities</t>
  </si>
  <si>
    <t>PG_FACILITIES</t>
  </si>
  <si>
    <t>Total Package Volume</t>
  </si>
  <si>
    <t>PG_TOTAL_PACKAGE_VOLUME</t>
  </si>
  <si>
    <t>Total Package Volume Growth %</t>
  </si>
  <si>
    <t>PG_TOTAL_PACKAGE_VOLUME_GROWTH_%</t>
  </si>
  <si>
    <t>Average Daily Freight Pounds Growth%</t>
  </si>
  <si>
    <t>PG_AVG_DLY_FRE_POUNDS_GRWTH_%</t>
  </si>
  <si>
    <t>Total Freight Pounds</t>
  </si>
  <si>
    <t>PG_TOTAL_FREIGHT_POUNDS</t>
  </si>
  <si>
    <t>Seasonal Hiring</t>
  </si>
  <si>
    <t>PG_SEASONAL_HIRING</t>
  </si>
  <si>
    <t>Warehousing Scale</t>
  </si>
  <si>
    <t>PG_WAREHOUSING_SCALE</t>
  </si>
  <si>
    <t>Bulk Cargo Handled (Tonnes)</t>
  </si>
  <si>
    <t>PG_BULK_CARGO_HANDLED_TONNES</t>
  </si>
  <si>
    <t>Container Cargo Handled (TEU)</t>
  </si>
  <si>
    <t>PG_CONTAINER_CARGO_HANDLED_TEU</t>
  </si>
  <si>
    <t>Freight Volume Handled Yoy % Change</t>
  </si>
  <si>
    <t>PG_FREIGHT_VOLUME_HANDLED_YOY%</t>
  </si>
  <si>
    <t>Freight Yield Yoy % Change</t>
  </si>
  <si>
    <t>PG_FREIGHT_YIELD_YOY%</t>
  </si>
  <si>
    <t>Revenue Excluding Purchased Transportation Costs</t>
  </si>
  <si>
    <t>PG_REV_EX_PURCH_TRANSPORT_COSTS</t>
  </si>
  <si>
    <t>Length of Rail (Kilometer)</t>
  </si>
  <si>
    <t>PG_LENGTH_OF_RAIL_KILOMETER</t>
  </si>
  <si>
    <t>Commuter Percentage</t>
  </si>
  <si>
    <t>PG_COMMUTER_EXPENSE</t>
  </si>
  <si>
    <t>Revnue Percentage from Commuter</t>
  </si>
  <si>
    <t>PG_REVENUE_PERCENTAGE_COMMUTER</t>
  </si>
  <si>
    <t>Freight Transport Volume  (Tons)</t>
  </si>
  <si>
    <t>PG_FREIGHT_TRANSP_VOLUME_TONS</t>
  </si>
  <si>
    <t>Traffic Volume</t>
  </si>
  <si>
    <t>PG_TRAFFIC_VOLUME</t>
  </si>
  <si>
    <t>Cargo Throughput</t>
  </si>
  <si>
    <t>PG_CARGO_THROUGHPUT_BY_SEG</t>
  </si>
  <si>
    <t>Container Throughput</t>
  </si>
  <si>
    <t>PG_CONTAINER_THRUPUT_BY_PORT</t>
  </si>
  <si>
    <t xml:space="preserve">Freight Throughput </t>
  </si>
  <si>
    <t>PG_FREIGHT_THROUGHPUT</t>
  </si>
  <si>
    <t>Attributable Generating Capacity (MW)</t>
  </si>
  <si>
    <t>PG_ATTRIB_GENER_CAP_TOT_MW</t>
  </si>
  <si>
    <t>Controlling Generating Capacity (MW)</t>
  </si>
  <si>
    <t>PG_CONTROLLING_GENERATING_CAP_MW</t>
  </si>
  <si>
    <t>Total Gas Delivered (Therms)</t>
  </si>
  <si>
    <t>PG_UTILS_TOT_GAS_DELIVERED_THERM</t>
  </si>
  <si>
    <t>Total Electric Power Delivered (kWh)</t>
  </si>
  <si>
    <t>PG_UTILS_TOT_ELEC_PWR_DELIVERED</t>
  </si>
  <si>
    <t xml:space="preserve">Total Electric Power Delivered (kWh) - Supplementary </t>
  </si>
  <si>
    <t>PG_TOT_ELEC_PWR_DEL_KWH_SUPP</t>
  </si>
  <si>
    <t>Fuel Imports (kl)</t>
  </si>
  <si>
    <t>PG_UTILITIES_FUEL_IMPORTS_KL</t>
  </si>
  <si>
    <t>Fuel Cost for Power Generation</t>
  </si>
  <si>
    <t>PG_FUEL_COST_FOR_POWER_GEN</t>
  </si>
  <si>
    <t xml:space="preserve">Purchased Power Cost </t>
  </si>
  <si>
    <t>PG_PURCHASED_POWER_COST</t>
  </si>
  <si>
    <t>Deferred Energy  &amp; Other Cost</t>
  </si>
  <si>
    <t>PG_DEFERRED_ENERGY_&amp;_OTHER_COST</t>
  </si>
  <si>
    <t>Electricity Generated in KWh</t>
  </si>
  <si>
    <t>PG_ELECTRICITY_GENERATED_IN_KWH</t>
  </si>
  <si>
    <t>Purchased Power in KWh</t>
  </si>
  <si>
    <t>PG_PURCHASED_POWER_IN_KWH</t>
  </si>
  <si>
    <t>Electricity Supply in KWh</t>
  </si>
  <si>
    <t>PG_ELECTRICITY_SUPPLY_IN_KWH</t>
  </si>
  <si>
    <t>Average Fuel Cost per KWh of Generated Power</t>
  </si>
  <si>
    <t>PG_AVG_FUEL_COST_KWH_OF_GEN</t>
  </si>
  <si>
    <t>Average Fuel Cost per KWh of Purchased Power</t>
  </si>
  <si>
    <t>PG_AVG_FUEL_COST_P_KWH_PR_PWR</t>
  </si>
  <si>
    <t>Average Electricity Cost per KWh</t>
  </si>
  <si>
    <t>PG_AVG_ELECTRICITY_COST_PER_KWH</t>
  </si>
  <si>
    <t>Average Electricity Revenue per KWh</t>
  </si>
  <si>
    <t>PG_AVG_ELECTRICITY_REV_PER_KWH</t>
  </si>
  <si>
    <t>Average Gas Revenue per Therm</t>
  </si>
  <si>
    <t>PG_AVERAGE_GAS_REVENUE_PER_THERM</t>
  </si>
  <si>
    <t>Gas Purchased for Resale in Therm</t>
  </si>
  <si>
    <t>PG_GAS_PURCH_FOR_RESALE_IN_THERM</t>
  </si>
  <si>
    <t>Gas Purchased for Resale Cost</t>
  </si>
  <si>
    <t>PG_GAS_PURCHASED_FOR_RESALE_COST</t>
  </si>
  <si>
    <t>Weather Normalized Electric Sales Growth, % yoy</t>
  </si>
  <si>
    <t>PG_WTHR_NORM_ELEC_SL_GR_%_YOY</t>
  </si>
  <si>
    <t>Rate Base</t>
  </si>
  <si>
    <t>PG_RATE_BASE</t>
  </si>
  <si>
    <t>Regulated Generation Capacity  (MW)</t>
  </si>
  <si>
    <t>PG_REG_GENERATION_CAPACITY_MW</t>
  </si>
  <si>
    <t>Generation Capacity  (%)</t>
  </si>
  <si>
    <t>PG_GENERATION_CAPACITY_PCT</t>
  </si>
  <si>
    <t>Generation  (%)</t>
  </si>
  <si>
    <t>PG_GENERATION_PERCENT</t>
  </si>
  <si>
    <t>Merchant Generation  %, MWH</t>
  </si>
  <si>
    <t>PG_MERCHANT_GENERATION_%_MWH</t>
  </si>
  <si>
    <t>Capacity %, MW</t>
  </si>
  <si>
    <t>PG_CAPACITY_PERCENT_MW</t>
  </si>
  <si>
    <t>Heating Degree Days Normal</t>
  </si>
  <si>
    <t>PG_HEATING_DEGREE_DAYS_NORMAL</t>
  </si>
  <si>
    <t>Heating Degree Days Actual</t>
  </si>
  <si>
    <t>PG_HEATING_DEGREE_DAYS_ACTUAL</t>
  </si>
  <si>
    <t>Cooling Degree Days Normal</t>
  </si>
  <si>
    <t>PG_COOLING_DEGREE_DAYS_NORMAL</t>
  </si>
  <si>
    <t>Cooling Degree Days Actual</t>
  </si>
  <si>
    <t>PG_COOLING_DEGREE_DAYS_ACTUAL</t>
  </si>
  <si>
    <t>Distribution Overhead Lines - Circuit Miles</t>
  </si>
  <si>
    <t>PG_DIST_OVRHD_LINES_CIRCUIT_MI</t>
  </si>
  <si>
    <t>Distribution Underground Lines - Cable Miles</t>
  </si>
  <si>
    <t>PG_DIST_UNDGRND_LINES_CABLE_MI</t>
  </si>
  <si>
    <t>Distribution Trench and Submarine - Cable Miles</t>
  </si>
  <si>
    <t>PG_DIST_TRENCH_&amp;_SUB_CABLE_MI</t>
  </si>
  <si>
    <t>Distribution Overhead Lines - Pole Miles</t>
  </si>
  <si>
    <t>PG_DIST_OVRHD_LINES_POLE_MI</t>
  </si>
  <si>
    <t>Natural Gas Pipeline Miles</t>
  </si>
  <si>
    <t>PG_NATGAS_PIPELINE_MILES</t>
  </si>
  <si>
    <t>Miles of Transmission System</t>
  </si>
  <si>
    <t>PG_MILES_OF_TRANSMISSION_SYSTEM</t>
  </si>
  <si>
    <t>Number of Substations</t>
  </si>
  <si>
    <t>PG_NUMBER_OF_SUBSTATIONS</t>
  </si>
  <si>
    <t>Substation Transformer Capacity in kV Amperes</t>
  </si>
  <si>
    <t>PG_SUBS_TRNFMR_CAP_IN_KV_AMPS</t>
  </si>
  <si>
    <t>Natural Gas Storage Capacity</t>
  </si>
  <si>
    <t>PG_NATGAS_STORAGE_CAPACITY</t>
  </si>
  <si>
    <t>Authorized ROE</t>
  </si>
  <si>
    <t>PG_AUTHORIZED_RETURN_ON_EQUITY</t>
  </si>
  <si>
    <t>Gas Throughput (Bcf)</t>
  </si>
  <si>
    <t>PG_GAS_THROUGHPUT_BCF</t>
  </si>
  <si>
    <t>Electric Throughput (Gwh)</t>
  </si>
  <si>
    <t>PG_ELECTRIC_THROUGHPUT_IN_KWH</t>
  </si>
  <si>
    <t>Maximum Daily Withdrawal Rate (Bcf)</t>
  </si>
  <si>
    <t>PG_MAXIMUM_DAILY_WITHDRAWAL_RATE</t>
  </si>
  <si>
    <t>Electric Peak Demand (in MW)</t>
  </si>
  <si>
    <t>PG_ELECTRIC_PEAK_DEMAND_IN_MW</t>
  </si>
  <si>
    <t>Gas Peak Demand (in Therm)</t>
  </si>
  <si>
    <t>PG_GAS_PEAK_DEMAND_IN_THERMS</t>
  </si>
  <si>
    <t>Gas Supply in MMcf</t>
  </si>
  <si>
    <t>PG_GAS_SUPPLY_IN_MMCF</t>
  </si>
  <si>
    <t>Average Gas Cost (in $/Mcf)</t>
  </si>
  <si>
    <t>PG_AVG_GAS_CST_IN_DOLLARS_MMCF</t>
  </si>
  <si>
    <t>Availability Factor</t>
  </si>
  <si>
    <t>PG_AVAILABILITY_FACTOR</t>
  </si>
  <si>
    <t>Average Cost of Coal for Power Generation (Per Metric Tonne)</t>
  </si>
  <si>
    <t>PG_AV_CST_COAL_PWR_GEN_MET_TN</t>
  </si>
  <si>
    <t>Average Tariffs - End Users</t>
  </si>
  <si>
    <t>PG_AVERAGE_TARIFFS_END_USERS</t>
  </si>
  <si>
    <t>Average Tariffs</t>
  </si>
  <si>
    <t>PG_AVERAGE_TARIFFS</t>
  </si>
  <si>
    <t>Coal Consumed</t>
  </si>
  <si>
    <t>PG_COAL_CONSUMED</t>
  </si>
  <si>
    <t>Average Utilization Hours</t>
  </si>
  <si>
    <t>PG_AVERAGE_UTILIZATION_HOURS</t>
  </si>
  <si>
    <t>Average Coal Consumption for Power</t>
  </si>
  <si>
    <t>PG_AVG_COAL_CONSUMPTION_FOR_PWR</t>
  </si>
  <si>
    <t>Net Power Generation in KWh</t>
  </si>
  <si>
    <t>PG_NET_POWER_GENERATION_IN_KWH</t>
  </si>
  <si>
    <t>Power System Load Factor</t>
  </si>
  <si>
    <t>PG_POWER_SYSTEM_LOAD_FACTOR</t>
  </si>
  <si>
    <t>Segment Fields Excluded</t>
  </si>
  <si>
    <t>G0065</t>
  </si>
  <si>
    <t>Fuel Price Contributing to Operating Profit</t>
  </si>
  <si>
    <t>G0066</t>
  </si>
  <si>
    <t>Operating Income Excluding Fuel Cost YOY Change</t>
  </si>
  <si>
    <t>G0067</t>
  </si>
  <si>
    <t>Sales Per Labor Hour YOY change</t>
  </si>
  <si>
    <t>Average Aircraft Age</t>
  </si>
  <si>
    <t>Fee &amp; Commission Income</t>
  </si>
  <si>
    <t>Asphalt Price</t>
  </si>
  <si>
    <t>Asphalt Price Growth</t>
  </si>
  <si>
    <t>Risk Adjusted Margin - Managed Basis</t>
  </si>
  <si>
    <t>Total Revenue Days</t>
  </si>
  <si>
    <t>Average Rig Operating Cost per Day</t>
  </si>
  <si>
    <t xml:space="preserve">Total Hydraulic Horsepower </t>
  </si>
  <si>
    <t>Number of Well Servicing Rigs</t>
  </si>
  <si>
    <t>Number of Operating Hours for Service Rigs</t>
  </si>
  <si>
    <t>Total Drilling Activity in Revenue YEARS</t>
  </si>
  <si>
    <t>Average Rig Margin per Day</t>
  </si>
  <si>
    <t>Addl Grids Excluded</t>
  </si>
  <si>
    <t>Embedded Value</t>
  </si>
  <si>
    <t>EEV</t>
  </si>
  <si>
    <t>Info Services</t>
  </si>
  <si>
    <t>INFO</t>
  </si>
  <si>
    <t>Home Builders2</t>
  </si>
  <si>
    <t>TOL US</t>
  </si>
  <si>
    <t>HOMEB2</t>
  </si>
  <si>
    <t>BLND LN</t>
  </si>
  <si>
    <t>RE</t>
  </si>
  <si>
    <t>Biofuel</t>
  </si>
  <si>
    <t>ADM US</t>
  </si>
  <si>
    <t>BIOF</t>
  </si>
  <si>
    <t>Computers</t>
  </si>
  <si>
    <t>AAPL US</t>
  </si>
  <si>
    <t>COMP</t>
  </si>
  <si>
    <t>**consolidation: TOBC &gt;FOOD</t>
  </si>
  <si>
    <t>SGGrids</t>
  </si>
  <si>
    <t>SGGridNames</t>
  </si>
  <si>
    <t>BDH Key Field override/used for individual Grid Checks</t>
  </si>
  <si>
    <t>Segment Key Field override/used for individual Grid Checks #1</t>
  </si>
  <si>
    <t>Segment Key Field override/used for individual Grid Checks #2</t>
  </si>
  <si>
    <t>Fields Hit</t>
  </si>
  <si>
    <t>Field 1</t>
  </si>
  <si>
    <t>Field 2</t>
  </si>
  <si>
    <t>Field 3</t>
  </si>
  <si>
    <t>Other Fields Check</t>
  </si>
  <si>
    <t>Grid Range [Named Range]</t>
  </si>
  <si>
    <t>Grid Labels [Named Range]</t>
  </si>
  <si>
    <t>^Expand Section for 200 Columns to check Data</t>
  </si>
  <si>
    <t>^Expand Section for 50 Columns to grab fields with data</t>
  </si>
  <si>
    <t>because I only want to check for a low # of fields</t>
  </si>
  <si>
    <t>Energy</t>
  </si>
  <si>
    <t>Oil, Gas &amp; Coal</t>
  </si>
  <si>
    <t>Exploration &amp; Production</t>
  </si>
  <si>
    <t>Labels Need to Match Order in Grid Storage</t>
  </si>
  <si>
    <t>Sections Need to Match Order in Grid Storage</t>
  </si>
  <si>
    <t>*No overrides for this section</t>
  </si>
  <si>
    <t>write formula to check key field for segments (G AND P-- using IS period override)-- This will be used in the first 2 checker sections. Formula is too  complex &gt;&gt; 4 Bds formulas</t>
  </si>
  <si>
    <t>Area to look at segments labels from Q/S/Y periods and select the one that offers the most amount of labels</t>
  </si>
  <si>
    <t>Segment Sections Passing Checker:</t>
  </si>
  <si>
    <t xml:space="preserve">Logic </t>
  </si>
  <si>
    <t>Technology</t>
  </si>
  <si>
    <t>Semiconductor Devices</t>
  </si>
  <si>
    <t>No Right Click to FLDS on ADDL/Custom/Segments &gt;&gt; Add to help page</t>
  </si>
  <si>
    <t>WED:</t>
  </si>
  <si>
    <t>Technology Services</t>
  </si>
  <si>
    <t>Materials</t>
  </si>
  <si>
    <t>Metals &amp; Mining</t>
  </si>
  <si>
    <t>Rough Ratio of Fields/Spaces (for Data Efficiency when hitting BDS/BDH formulas)</t>
  </si>
  <si>
    <t>All Segment Fields</t>
  </si>
  <si>
    <t>*</t>
  </si>
  <si>
    <t>All Addl Fields</t>
  </si>
  <si>
    <t>Addl Sections Passing Checker:</t>
  </si>
  <si>
    <t># of fields</t>
  </si>
  <si>
    <t>Positions</t>
  </si>
  <si>
    <t>Grid</t>
  </si>
  <si>
    <t>Header</t>
  </si>
  <si>
    <t>Thurs:</t>
  </si>
  <si>
    <t>Fields coming in in reverse order</t>
  </si>
  <si>
    <t>ANN_RETURN_ON_ASSET</t>
  </si>
  <si>
    <t>ANN_RETURN_COM_EQY</t>
  </si>
  <si>
    <t>RETURN_REALIZED_EQUITY</t>
  </si>
  <si>
    <t>ANN_NET_INT_MARGIN</t>
  </si>
  <si>
    <t>NET_INT_SPREAD</t>
  </si>
  <si>
    <t>BS_BASEL_LEVEL_ADOPTED_INDICATOR</t>
  </si>
  <si>
    <t>BS_TIER1_COM_EQUITY_RATIO</t>
  </si>
  <si>
    <t>ARDR_LIQUIDITY_COVERAGE_RATIO</t>
  </si>
  <si>
    <t>ARDR_NET_STABLE_FUNDING_RATIO</t>
  </si>
  <si>
    <t>BS_CORE_TIER1_CAPITAL_RATIO</t>
  </si>
  <si>
    <t>COM_EQY_TO_TOT_ASSET</t>
  </si>
  <si>
    <t>ASSET_TO_EQY</t>
  </si>
  <si>
    <t>AVG_COM_EQY_TO_AVG_ASSET</t>
  </si>
  <si>
    <t>PX_TO_BOOK_RATIO</t>
  </si>
  <si>
    <t>TANG_BOOK_VAL_PER_SH</t>
  </si>
  <si>
    <t>PX_TO_TANG_BOOK_VAL_PER_SH</t>
  </si>
  <si>
    <t>TANGIBLE_COMMON_EQUITY</t>
  </si>
  <si>
    <t>BS_TIER1_COMMON_EQUITY</t>
  </si>
  <si>
    <t>BS_CORE_TIER1_CAPITAL</t>
  </si>
  <si>
    <t>BS_TIER1_CAPITAL</t>
  </si>
  <si>
    <t>BS_TOT_CAP_FUND</t>
  </si>
  <si>
    <t>BS_RISK_WEIGHTED_ASSETS</t>
  </si>
  <si>
    <t>BS_ADJ_AVERAGE_TOTAL_ASSETS</t>
  </si>
  <si>
    <t>T12M_NET_CHRG_OFF_TO_AVG_TOT_LN</t>
  </si>
  <si>
    <t>ANN_NET_CHRG_OFF_TO_AVG_TOT_LOAN</t>
  </si>
  <si>
    <t>PROV_FOR_LOAN_LOSS_TO_TOT_LOAN</t>
  </si>
  <si>
    <t>TRAIL_12M_ACT_LOAN_LOSS_NET</t>
  </si>
  <si>
    <t>ACT_LOAN_LOSS_TO_PROV_LOAN_LOSS</t>
  </si>
  <si>
    <t>LOAN_LOSS_COVERAGE</t>
  </si>
  <si>
    <t>RSRV_FOR_LOAN_LOSS_TO_TOT_LOAN</t>
  </si>
  <si>
    <t>LOAN_LOSS_RES_TO_NON_PERF_ASSET</t>
  </si>
  <si>
    <t>BS_NON_PERFORM_LOANS</t>
  </si>
  <si>
    <t>BS_OTHER_REAL_ESTATE_OWNED</t>
  </si>
  <si>
    <t>NON_PERF_ASSET_TO_TOT_ASSET</t>
  </si>
  <si>
    <t>NON_PERFORM_ASSET_TO_TOT_LOAN</t>
  </si>
  <si>
    <t>NPLS_TO_TOTAL_LOANS</t>
  </si>
  <si>
    <t>TOT_LOAN_TO_TOT_DPST</t>
  </si>
  <si>
    <t>TOT_LOAN_TO_TOT_ASSET</t>
  </si>
  <si>
    <t>DEPOSITS_TO_ASSETS</t>
  </si>
  <si>
    <t>DEPOSITS_TO_FUNDING</t>
  </si>
  <si>
    <t>FREE_FUNDING</t>
  </si>
  <si>
    <t>LARGE_DPST_TO_EARN_ASSET</t>
  </si>
  <si>
    <t>EARN_ASSET_TO_INT_BEAR_LIAB</t>
  </si>
  <si>
    <t>TANGIBLE_ASSETS</t>
  </si>
  <si>
    <t>GROWTH_IN_TOT_LOAN</t>
  </si>
  <si>
    <t>GROWTH_IN_TOT_DPST</t>
  </si>
  <si>
    <t>CORE_DPST_GROWTH</t>
  </si>
  <si>
    <t>EARN_ASSET_GROWTH</t>
  </si>
  <si>
    <t>ASSET_GROWTH</t>
  </si>
  <si>
    <t>NET_WORTH_GROWTH</t>
  </si>
  <si>
    <t>NET_INT_INC_GROWTH</t>
  </si>
  <si>
    <t>NET_INC_GROWTH</t>
  </si>
  <si>
    <t>NET_REV_GROWTH</t>
  </si>
  <si>
    <t>NUM_OUTLETS_BRANCHES</t>
  </si>
  <si>
    <t>BS_NUMBER_OF_ATMS</t>
  </si>
  <si>
    <t>BS_FV_ASSETS_REC_LEVEL_1</t>
  </si>
  <si>
    <t>BS_FV_ASSETS_REC_LEVEL_2</t>
  </si>
  <si>
    <t>BS_FV_ASSETS_REC_LEVEL_3</t>
  </si>
  <si>
    <t>BS_FV_ASSETS_REC_TOTAL</t>
  </si>
  <si>
    <t>LEVEL_1_ASSETS_TO_TOTAL_ASSETS</t>
  </si>
  <si>
    <t>LEVEL_2_ASSETS_TO_TOTAL_ASSETS</t>
  </si>
  <si>
    <t>LEVEL_3_ASSETS_TO_TOTAL_ASSETS</t>
  </si>
  <si>
    <t>TOT_FAIR_VAL_ASSET_TO_TOT_ASSETS</t>
  </si>
  <si>
    <t>LEVEL_3_ASSETS_TO_TOTAL_EQUITY</t>
  </si>
  <si>
    <t>TOT_FAIR_VAL_ASSETS_TO_TOT_EQTY</t>
  </si>
  <si>
    <t>IS_AVG_VAR_INT_RATE_RISK</t>
  </si>
  <si>
    <t>IS_AVG_VAR_EQUITY_RISK</t>
  </si>
  <si>
    <t>IS_AVG_VAR_CURRENCY_RISK</t>
  </si>
  <si>
    <t>IS_AVG_VAR_COMMODITIES_RISK</t>
  </si>
  <si>
    <t>IS_AVG_VAR_OTHER_RISK</t>
  </si>
  <si>
    <t>IS_DIVERSIFICATION_BENEFIT</t>
  </si>
  <si>
    <t>IS_TOTAL_VALUE_AT_RISK</t>
  </si>
  <si>
    <t>IS_VAR_CONFIDENCE_LEVEL</t>
  </si>
  <si>
    <t>Annualized Return on Assets</t>
  </si>
  <si>
    <t>Annualized Return on Common Equity</t>
  </si>
  <si>
    <t>Return On Realized Equity</t>
  </si>
  <si>
    <t>Annualized Net Interest Margin</t>
  </si>
  <si>
    <t>Net Interest Spread</t>
  </si>
  <si>
    <t>Basel Capital Ratio</t>
  </si>
  <si>
    <t>Basel Level Adopted</t>
  </si>
  <si>
    <t>Tier 1 Common Equity Ratio</t>
  </si>
  <si>
    <t>Liquidity Coverage Ratio</t>
  </si>
  <si>
    <t>Net Stable Funding Ratio</t>
  </si>
  <si>
    <t>Other Capital</t>
  </si>
  <si>
    <t>Core Tier 1 Capital Ratio</t>
  </si>
  <si>
    <t>Common Equity/Total Assets</t>
  </si>
  <si>
    <t>Assets/Equity</t>
  </si>
  <si>
    <t>Average Equity/Average Assets</t>
  </si>
  <si>
    <t>Price/Book Value per Share</t>
  </si>
  <si>
    <t>Tangible Book Value per Share</t>
  </si>
  <si>
    <t>Price/Tangible Book Value per Share</t>
  </si>
  <si>
    <t>Tangible Common Equity</t>
  </si>
  <si>
    <t>Tang Com Equity/Risk-Wtd Assets</t>
  </si>
  <si>
    <t>Tier 1 Common Equity</t>
  </si>
  <si>
    <t>Core Tier 1 Capital</t>
  </si>
  <si>
    <t>Tier 1 Capital</t>
  </si>
  <si>
    <t>Total Risk Based Capital</t>
  </si>
  <si>
    <t>Risk-Weighted Assets</t>
  </si>
  <si>
    <t>Adjusted Average Total Assets</t>
  </si>
  <si>
    <t>Credit Quality</t>
  </si>
  <si>
    <t>T12M Net Chg Offs/Avg Tot Loans</t>
  </si>
  <si>
    <t>Annualized Net Chg-Offs/Avg Tot Loans</t>
  </si>
  <si>
    <t>Prov Loan Losses/Total Loans</t>
  </si>
  <si>
    <t>Actual Loan Losses (Net)</t>
  </si>
  <si>
    <t>Trailing 12M Actual Loan Losses (Net)</t>
  </si>
  <si>
    <t>Actual Loan Losses/Provisions</t>
  </si>
  <si>
    <t>Loan Loss Coverage</t>
  </si>
  <si>
    <t>Reserve for Loan Losses</t>
  </si>
  <si>
    <t>Res for Loan Losses/Tot Loans</t>
  </si>
  <si>
    <t>Loan Loss Res/Non-Perf Assets</t>
  </si>
  <si>
    <t>Non-Performing Loans</t>
  </si>
  <si>
    <t>Other Real Estate Owned</t>
  </si>
  <si>
    <t>Non-Perf Assets/Total Assets</t>
  </si>
  <si>
    <t>Non-Perf Assets/Total Loans</t>
  </si>
  <si>
    <t>Non-Perf Loans/Total Loans</t>
  </si>
  <si>
    <t>Liquidity</t>
  </si>
  <si>
    <t>Total Loans/Total Deposits</t>
  </si>
  <si>
    <t>Total Loans/Total Assets</t>
  </si>
  <si>
    <t>Deposits/Assets</t>
  </si>
  <si>
    <t>Deposits/Funding</t>
  </si>
  <si>
    <t>Free Funding</t>
  </si>
  <si>
    <t>Large Deposits/Earning Assets</t>
  </si>
  <si>
    <t>Customer Deposits</t>
  </si>
  <si>
    <t>Earning Assets/Int Bear Liab</t>
  </si>
  <si>
    <t>Analyst Income Statement</t>
  </si>
  <si>
    <t xml:space="preserve">  Net Interest Income</t>
  </si>
  <si>
    <t>+ Non-Interest Income</t>
  </si>
  <si>
    <t xml:space="preserve">  Net Revenue</t>
  </si>
  <si>
    <t>- Non-Interest Expense</t>
  </si>
  <si>
    <t xml:space="preserve">  Pre-Tax Pre-Provision Profit</t>
  </si>
  <si>
    <t xml:space="preserve">  Operating Income</t>
  </si>
  <si>
    <t>- Net Non-Operating Losses (Gains)</t>
  </si>
  <si>
    <t xml:space="preserve">  Pretax Income</t>
  </si>
  <si>
    <t>- Income Tax Expenses</t>
  </si>
  <si>
    <t xml:space="preserve">  Income Before XO Items</t>
  </si>
  <si>
    <t>- Extraordinary Loss Net of Tax</t>
  </si>
  <si>
    <t>- Minority Interests</t>
  </si>
  <si>
    <t xml:space="preserve">  Net Income</t>
  </si>
  <si>
    <t>- Total Cash Preferred Dividends</t>
  </si>
  <si>
    <t>- Other Adjustments</t>
  </si>
  <si>
    <t xml:space="preserve">  Net Inc Avail to Common Shareholders</t>
  </si>
  <si>
    <t>Tangible Assets</t>
  </si>
  <si>
    <t>Growth Analysis</t>
  </si>
  <si>
    <t>Loan Growth</t>
  </si>
  <si>
    <t>Deposit Growth</t>
  </si>
  <si>
    <t>Core Deposits Growth</t>
  </si>
  <si>
    <t>Earning Assets Growth</t>
  </si>
  <si>
    <t>Assets Growth</t>
  </si>
  <si>
    <t>Net Worth Growth</t>
  </si>
  <si>
    <t>Net Interest Income Growth</t>
  </si>
  <si>
    <t>Net Inc Growth</t>
  </si>
  <si>
    <t>Net Revenue Growth</t>
  </si>
  <si>
    <t>Fair Value Analysis</t>
  </si>
  <si>
    <t>Fair Value Assets Recurring - Level 1</t>
  </si>
  <si>
    <t>Fair Value Assets Recurring - Level 2</t>
  </si>
  <si>
    <t>Fair Value Assets Recurring - Level 3</t>
  </si>
  <si>
    <t>Fair Value Assets Recurring - Total</t>
  </si>
  <si>
    <t>Level 1 Assets/Total Assets</t>
  </si>
  <si>
    <t>Level 2 Assets/Total Assets</t>
  </si>
  <si>
    <t>Level 3 Assets/Total Assets</t>
  </si>
  <si>
    <t>Total Fair Value Assets/Total Assets</t>
  </si>
  <si>
    <t>Level 3 Assets/Total Equity</t>
  </si>
  <si>
    <t>Total Fair Value Assets/Total Equity</t>
  </si>
  <si>
    <t>Value at Risk</t>
  </si>
  <si>
    <t>Average VAR - Interest Rate Risk</t>
  </si>
  <si>
    <t>Average VAR - Equity Risk</t>
  </si>
  <si>
    <t>Average VAR - Currency Risk</t>
  </si>
  <si>
    <t>Average VAR - Commodities Risk</t>
  </si>
  <si>
    <t>Average VAR - Other Risks</t>
  </si>
  <si>
    <t>VAR Diversification Benefit</t>
  </si>
  <si>
    <t>Total Average Value-At-Risk</t>
  </si>
  <si>
    <t>VAR Confidence Level</t>
  </si>
  <si>
    <t>Underwriting Factors</t>
  </si>
  <si>
    <t>NET_PREM_WRITTEN_NON_LIFE</t>
  </si>
  <si>
    <t>Net Premiums Written (Life)</t>
  </si>
  <si>
    <t>IS_NET_PREM_WRITTEN_LIFE</t>
  </si>
  <si>
    <t>Net Premiums Earned Non - Life</t>
  </si>
  <si>
    <t>Net Premiums Earned - Life</t>
  </si>
  <si>
    <t>CATASTROPHE_LOSSES</t>
  </si>
  <si>
    <t>Catastrophe Loss as % of Net Premiums Earned</t>
  </si>
  <si>
    <t>CATASTROPHE_LOSS_%_NPE</t>
  </si>
  <si>
    <t>Combined Ratio (Non-Life) - Income Statement</t>
  </si>
  <si>
    <t>IS_COMBINED_RATIO_NON_LIFE</t>
  </si>
  <si>
    <t>Realized gains (losses)</t>
  </si>
  <si>
    <t>Assets Under Mgmt</t>
  </si>
  <si>
    <t>Investment Factors</t>
  </si>
  <si>
    <t>Portfolio Credit Quality</t>
  </si>
  <si>
    <t>US Govts</t>
  </si>
  <si>
    <t>BS_QUALITY_RTG_US_GOV_AGCY</t>
  </si>
  <si>
    <t>AAA</t>
  </si>
  <si>
    <t>BS_QUALITY_RTG_AAA</t>
  </si>
  <si>
    <t>AA</t>
  </si>
  <si>
    <t>BS_QUALITY_RTG_AA</t>
  </si>
  <si>
    <t>BS_QUALITY_RTG_A</t>
  </si>
  <si>
    <t>AAA/AA/A</t>
  </si>
  <si>
    <t>BS_QUALITY_RTG_AAA/AA/A_AMT</t>
  </si>
  <si>
    <t>BBB</t>
  </si>
  <si>
    <t>BS_QUALITY_RTG_BBB</t>
  </si>
  <si>
    <t>BB</t>
  </si>
  <si>
    <t>BS_QUALITY_RTG_BB_AMT</t>
  </si>
  <si>
    <t>B</t>
  </si>
  <si>
    <t>BS_QUALITY_RTG_B_AMT</t>
  </si>
  <si>
    <t>Investment Grade</t>
  </si>
  <si>
    <t>BS_QUALITY_RTG_INV_GRADE</t>
  </si>
  <si>
    <t>Below Investment Grade</t>
  </si>
  <si>
    <t>BS_QUALITY_RTG_BELOW_INV_GRADE</t>
  </si>
  <si>
    <t>Unrated</t>
  </si>
  <si>
    <t>BS_QUALITY_RTG_UNRATED</t>
  </si>
  <si>
    <t>Portfolio Credit Quality (NAICS)</t>
  </si>
  <si>
    <t>NAIC 1</t>
  </si>
  <si>
    <t>BS_NAIC_RATING_1_AMOUNT</t>
  </si>
  <si>
    <t>NAIC 2</t>
  </si>
  <si>
    <t>BS_NAIC_RATING_2_AMOUNT</t>
  </si>
  <si>
    <t>NAIC 3</t>
  </si>
  <si>
    <t>BS_NAIC_RATING_3_AMOUNT</t>
  </si>
  <si>
    <t>NAIC 4</t>
  </si>
  <si>
    <t>BS_NAIC_RATING_4_AMOUNT</t>
  </si>
  <si>
    <t>NAIC 5</t>
  </si>
  <si>
    <t>BS_NAIC_RATING_5_AMOUNT</t>
  </si>
  <si>
    <t>NAIC 6</t>
  </si>
  <si>
    <t>BS_NAIC_RATING_6_AMOUNT</t>
  </si>
  <si>
    <t>BS_NAIC_UNRATED_AMOUNT</t>
  </si>
  <si>
    <t>Portfolio by Type of Security</t>
  </si>
  <si>
    <t>US Treasury and Agency AFS</t>
  </si>
  <si>
    <t>BS_AFS_US_TSY_AND_OTH_GOV_AGCY</t>
  </si>
  <si>
    <t>US Treasury and Agency HTM</t>
  </si>
  <si>
    <t>BS_HTM_US_TSY_AND_OTH_GOV_AGCY</t>
  </si>
  <si>
    <t>Foreign Government Investments</t>
  </si>
  <si>
    <t>BS_FOREIGN_GOV_INV</t>
  </si>
  <si>
    <t>Corporate Bonds Available for Sale</t>
  </si>
  <si>
    <t>BS_AFS_CORP_BONDS</t>
  </si>
  <si>
    <t>Corporate Bonds Held to Maturity</t>
  </si>
  <si>
    <t>BS_HTM_CORP_BONDS</t>
  </si>
  <si>
    <t>GSE Guar CMO and MBS AFS</t>
  </si>
  <si>
    <t>BS_AFS_GSE_GTD_CMO_MBS</t>
  </si>
  <si>
    <t>GSE Guar CMO and MBS HTM</t>
  </si>
  <si>
    <t>BS_HTM_GSE_GTD_CMO_MBS</t>
  </si>
  <si>
    <t>Non-GSE Guar CMO and MBS AFS</t>
  </si>
  <si>
    <t>BS_AFS_NON_GSE_GTD_CMO_MBS</t>
  </si>
  <si>
    <t>Non-GSE Guar CMO and MBS HTM</t>
  </si>
  <si>
    <t>BS_HTM_NON_GSE_GTD_CMO_MBS</t>
  </si>
  <si>
    <t>Asset Backed Securities AFS</t>
  </si>
  <si>
    <t>BS_AFS_ABS</t>
  </si>
  <si>
    <t>Asset Backed Securities HTM</t>
  </si>
  <si>
    <t>BS_HTM_ABS</t>
  </si>
  <si>
    <t>Municipal Bonds</t>
  </si>
  <si>
    <t>BS_MUNICIPAL_BONDS</t>
  </si>
  <si>
    <t>Other Fixed Income Invt AFS</t>
  </si>
  <si>
    <t>BS_AFS_OTHER_FIXED_INC_INV</t>
  </si>
  <si>
    <t>Other Fixed Income Invt HTM</t>
  </si>
  <si>
    <t>BS_HTM_OTHER_FIXED_INC_INV</t>
  </si>
  <si>
    <t>Equity securities</t>
  </si>
  <si>
    <t>Short-Term Investments</t>
  </si>
  <si>
    <t>ARD_ST_INVEST</t>
  </si>
  <si>
    <t>Cash &amp; Near Cash</t>
  </si>
  <si>
    <t>Other Investment Portfolio Assets</t>
  </si>
  <si>
    <t>BS_OTHER_INV_PORTFOLIO_ASSETS</t>
  </si>
  <si>
    <t>Fair Value of Assets</t>
  </si>
  <si>
    <t>Recurring - Level 1</t>
  </si>
  <si>
    <t>Recurring - Level 2</t>
  </si>
  <si>
    <t>Recurring - Level 3</t>
  </si>
  <si>
    <t>Recurring - Total</t>
  </si>
  <si>
    <t>Ex Separate Accounts - Level 1</t>
  </si>
  <si>
    <t>FV_RECUR_AST_EX_SEP_ACCT_LEVL_1</t>
  </si>
  <si>
    <t>Ex Separate Accounts - Level 2</t>
  </si>
  <si>
    <t>FV_RECUR_AST_EX_SEP_ACCT_LEVL_2</t>
  </si>
  <si>
    <t>Ex Separate Accounts - Level 3</t>
  </si>
  <si>
    <t>FV_RECUR_AST_EX_SEP_ACCT_LEVL_3</t>
  </si>
  <si>
    <t>Ex Separate Accounts - Total</t>
  </si>
  <si>
    <t>FV_RECURRING_AST_EX_SEP_ACCT_TOT</t>
  </si>
  <si>
    <t>Separate Accounts - Level 1</t>
  </si>
  <si>
    <t>ARDR_SEPARATE_ACCT_LEVEL_1_AMT</t>
  </si>
  <si>
    <t>Separate Accounts - Level 2</t>
  </si>
  <si>
    <t>ARDR_SEPARATE_ACCT_LEVEL_2_AMT</t>
  </si>
  <si>
    <t>Separate Accounts - Level 3</t>
  </si>
  <si>
    <t>ARDR_SEPARATE_ACCT_LEVEL_3_AMT</t>
  </si>
  <si>
    <t>Separate Accounts - Total</t>
  </si>
  <si>
    <t>ARDR_SEPARATE_ACCOUNTS_TOTAL_AMT</t>
  </si>
  <si>
    <t>Earnings Quality</t>
  </si>
  <si>
    <t>Current Year Reserve Development</t>
  </si>
  <si>
    <t>BS_CURR_YEAR_RESERVE_DEVELOPMENT</t>
  </si>
  <si>
    <t>Reserve Development as % of Net Premiums Earned</t>
  </si>
  <si>
    <t>RESERVE_DVLP_%_NPE</t>
  </si>
  <si>
    <t>Diluted EPS Volatility</t>
  </si>
  <si>
    <t>R_SQUARED_DILUTED_EPS</t>
  </si>
  <si>
    <t>Diluted EPS from Cont Ops Volatility</t>
  </si>
  <si>
    <t>R_SQUARED_DIL_EPS_CONT_OPS</t>
  </si>
  <si>
    <t>Premiums &amp; Expenses</t>
  </si>
  <si>
    <t>Net prem earned NL</t>
  </si>
  <si>
    <t>NET_PREM_EARNED_NL</t>
  </si>
  <si>
    <t>Net prem earned L</t>
  </si>
  <si>
    <t>NET_PREM_EARN_FROM_LIFE_INS</t>
  </si>
  <si>
    <t>Ins claim &amp; loss NL</t>
  </si>
  <si>
    <t>IS_INS_CLAIM_AND_LOSS_NL</t>
  </si>
  <si>
    <t>Ins claim &amp;loss life</t>
  </si>
  <si>
    <t>Underwr &amp; pol acq NL</t>
  </si>
  <si>
    <t>IS_UNDW_AND_PLCY_ACQ_COST_NL</t>
  </si>
  <si>
    <t>Underwr &amp; pol acq L</t>
  </si>
  <si>
    <t>IS_UNDW_AND_PLCY_ACQ_COST_L</t>
  </si>
  <si>
    <t>Loss ratio NL</t>
  </si>
  <si>
    <t>Expense ratio NL</t>
  </si>
  <si>
    <t>Combined ratio</t>
  </si>
  <si>
    <t>Solvency Ratio</t>
  </si>
  <si>
    <t>BS_SOLVENCY_RATIO</t>
  </si>
  <si>
    <t>Policyhldr benefits L</t>
  </si>
  <si>
    <t>POLICYHOLDERS_BENEFIT</t>
  </si>
  <si>
    <t>Net prem/Equity</t>
  </si>
  <si>
    <t>NET_PREM_EARN_TO_SHRHLDR_EQY</t>
  </si>
  <si>
    <t>Net Prem Earned to Tot Rev</t>
  </si>
  <si>
    <t>NET_PREM_EARN_TO_TOT_REV</t>
  </si>
  <si>
    <t>Insurance Claims/Charges To Total Revenue</t>
  </si>
  <si>
    <t>INS_CLAIM_CHRG_TO_TOT_REV</t>
  </si>
  <si>
    <t>Underwriting Costs to Tot Rev</t>
  </si>
  <si>
    <t>UNDW_COST_TO_TOT_REV</t>
  </si>
  <si>
    <t>Claims &amp; loss res</t>
  </si>
  <si>
    <t>Premium reserves</t>
  </si>
  <si>
    <t>Life policy ben</t>
  </si>
  <si>
    <t>Oth insurance res</t>
  </si>
  <si>
    <t>Tot insurance res</t>
  </si>
  <si>
    <t>Res to capital</t>
  </si>
  <si>
    <t>TOT_INS_RES_TO_TOT_CAP</t>
  </si>
  <si>
    <t>Res to assets</t>
  </si>
  <si>
    <t>TOT_INS_RES_TO_TOT_ASSET</t>
  </si>
  <si>
    <t>Op Inc Less Real G(L)</t>
  </si>
  <si>
    <t>OPER_INCOME_LESS_RLZD_GAIN_LOSS</t>
  </si>
  <si>
    <t>Op income to tot capital</t>
  </si>
  <si>
    <t>OPER_INC_TO_TOT_CAP</t>
  </si>
  <si>
    <t>Price Earnings Ratio (P/E)</t>
  </si>
  <si>
    <t>PE_RATIO</t>
  </si>
  <si>
    <t>Price to Book Ratio</t>
  </si>
  <si>
    <t>Op inc/Net prem</t>
  </si>
  <si>
    <t>OPER_INC_TO_NET_PREM_EARN</t>
  </si>
  <si>
    <t>Statutory Net Income</t>
  </si>
  <si>
    <t>STATUTORY_NET_INCOME</t>
  </si>
  <si>
    <t>Tot life policy in force</t>
  </si>
  <si>
    <t>IS_TOT_NET_LIFE_PLCY_IN_FORCE</t>
  </si>
  <si>
    <t>Growth</t>
  </si>
  <si>
    <t>Investment Income - 1 Yr Growth</t>
  </si>
  <si>
    <t>INVEST_INC_GROWTH</t>
  </si>
  <si>
    <t>Reserve Growth</t>
  </si>
  <si>
    <t>INS_RES_GROWTH</t>
  </si>
  <si>
    <t>Op income growth</t>
  </si>
  <si>
    <t>OPER_INC_GROWTH</t>
  </si>
  <si>
    <t>Underwriting Costs - 1 Yr Growth</t>
  </si>
  <si>
    <t>UNDW_COST_GROWTH</t>
  </si>
  <si>
    <t>Insurance Claims / Charges - 1 Yr Growth</t>
  </si>
  <si>
    <t>INS_CLAIM_PER_CHRG_GROWTH</t>
  </si>
  <si>
    <t>BS_EMBEDDED_VALUE</t>
  </si>
  <si>
    <t>EV- Net Income</t>
  </si>
  <si>
    <t>IS_EV_NET_INCOME</t>
  </si>
  <si>
    <t>EV- Basic EPS</t>
  </si>
  <si>
    <t>IS_EV_BASIC_EPS</t>
  </si>
  <si>
    <t>Paid Clicks YoY % Change</t>
  </si>
  <si>
    <t>ARD_PAID_CLICKS_YOY_PCT_CHG</t>
  </si>
  <si>
    <t>Cost-per-Click YoY % Change</t>
  </si>
  <si>
    <t>ARD_COST_PER_CLICK_YOY_PCT_CHG</t>
  </si>
  <si>
    <t>Page Views YoY % Change</t>
  </si>
  <si>
    <t>ARD_PAGE_VIEWS_YOY_PCT_CHG</t>
  </si>
  <si>
    <t>Revenue per Page View YoY % Change</t>
  </si>
  <si>
    <t>ARD_REV_PAGE_VIEW_YOY_PCT_CHG</t>
  </si>
  <si>
    <t>Internet-Traffic Acquisition Costs</t>
  </si>
  <si>
    <t>INTERNET_TRAFFIC_ACQ_COSTS</t>
  </si>
  <si>
    <t>Number of Active Accounts</t>
  </si>
  <si>
    <t>Unique Visitors</t>
  </si>
  <si>
    <t>INTERNET_UNIQUE_VISITORS</t>
  </si>
  <si>
    <t>Mobile Unique Users</t>
  </si>
  <si>
    <t>MOBILE_MONTHLY_AVG_UNIQUE_USERS</t>
  </si>
  <si>
    <t>Monthly Active Users</t>
  </si>
  <si>
    <t>MONTHLY_ACTIVE_USERS</t>
  </si>
  <si>
    <t>Daily Active Users</t>
  </si>
  <si>
    <t>DAILY_ACTIVE_USERS</t>
  </si>
  <si>
    <t>Mobile Monthly Active Users</t>
  </si>
  <si>
    <t>MOBILE_MONTHLY_ACTIVE_USERS</t>
  </si>
  <si>
    <t>Number of Ads Delivered YoY% Change</t>
  </si>
  <si>
    <t>NUMBER_OF_ADS_DELIVERED_YOY_%</t>
  </si>
  <si>
    <t>Price per Ad YoY% Change</t>
  </si>
  <si>
    <t>PRICE_PER_AD_YOY_PERCENTAGE</t>
  </si>
  <si>
    <t>Internet Media Average Revenue per Unit</t>
  </si>
  <si>
    <t>INTERNET_MEDIA_ARPU</t>
  </si>
  <si>
    <t>Page Views</t>
  </si>
  <si>
    <t>INTERNET_PAGE_VIEWS</t>
  </si>
  <si>
    <t>Advertising Revenue</t>
  </si>
  <si>
    <t>ADVERTISING_REVENUE</t>
  </si>
  <si>
    <t>Cost of Advertising Revenue</t>
  </si>
  <si>
    <t>COST_OF_ADVERTISING_REVENUE</t>
  </si>
  <si>
    <t>Gross Merchandise Volume</t>
  </si>
  <si>
    <t>INTERNET_GMV</t>
  </si>
  <si>
    <t>Direct Revenue</t>
  </si>
  <si>
    <t>INTERNET_DIRECT_REVENUE</t>
  </si>
  <si>
    <t>Indirect Revenue</t>
  </si>
  <si>
    <t>INTERNET_INDIRECT_REVENUE</t>
  </si>
  <si>
    <t>Airline Tickets Sold</t>
  </si>
  <si>
    <t>INTERNET_AIRLINE_TICKETS_SOLD</t>
  </si>
  <si>
    <t>Rental Car Days</t>
  </si>
  <si>
    <t>INTERNET_RENTAL_CAR_DAYS</t>
  </si>
  <si>
    <t>PAID_CLICKS_YOY_PCT_CHG</t>
  </si>
  <si>
    <t>COST_PER_CLICK_YOY_PCT_CHG</t>
  </si>
  <si>
    <t>PAGE_VIEWS_YOY_PCT_CHG</t>
  </si>
  <si>
    <t>REV_PAGE_VIEW_YOY_PCT_CHG</t>
  </si>
  <si>
    <t>Iron &amp; Steel</t>
  </si>
  <si>
    <t>Steel Producers</t>
  </si>
  <si>
    <t>Specialty Finance</t>
  </si>
  <si>
    <t>Consumer Finance</t>
  </si>
  <si>
    <t>Solar Energy</t>
  </si>
  <si>
    <t>Islamic Insurance Carriers</t>
  </si>
  <si>
    <t>Precious Metal Mining</t>
  </si>
  <si>
    <t>Steel Raw Material Suppliers</t>
  </si>
  <si>
    <t>Construction Materials</t>
  </si>
  <si>
    <t>Cement &amp; Aggregates</t>
  </si>
  <si>
    <t>Integrated Oils</t>
  </si>
  <si>
    <t>Midstream - Oil &amp; Gas</t>
  </si>
  <si>
    <t>Renewable Energy</t>
  </si>
  <si>
    <t>Biofuels</t>
  </si>
  <si>
    <t>Integrated Utilities</t>
  </si>
  <si>
    <t>Utility Networks</t>
  </si>
  <si>
    <t>Gaming, Lodging &amp; Restaurants</t>
  </si>
  <si>
    <t>Lodging</t>
  </si>
  <si>
    <t>Home &amp; Office Products</t>
  </si>
  <si>
    <t>Health Care Supply Chain</t>
  </si>
  <si>
    <t>Transportation &amp; Logistics</t>
  </si>
  <si>
    <t>Oil &amp; Gas Services &amp; Equip</t>
  </si>
  <si>
    <t>Rail Freight</t>
  </si>
  <si>
    <t>Passenger Transportation</t>
  </si>
  <si>
    <t>Communications</t>
  </si>
  <si>
    <t>Cable &amp; Satellite</t>
  </si>
  <si>
    <t>Telecom Carriers</t>
  </si>
  <si>
    <t>Internet Based Services</t>
  </si>
  <si>
    <t>Hardware</t>
  </si>
  <si>
    <t>Infrastructure Software</t>
  </si>
  <si>
    <t>Information Services</t>
  </si>
  <si>
    <t>Biotech &amp; Pharma</t>
  </si>
  <si>
    <t>Consumer Staples</t>
  </si>
  <si>
    <t>Consumer Products</t>
  </si>
  <si>
    <t>Beverages</t>
  </si>
  <si>
    <t>Basic &amp; Diversified Chemicals</t>
  </si>
  <si>
    <t>Engineering &amp; Construction Svcs</t>
  </si>
  <si>
    <t>Infrastructure Construction</t>
  </si>
  <si>
    <t>Agricultural Chemicals</t>
  </si>
  <si>
    <t>Retail - Consumer Staples</t>
  </si>
  <si>
    <t>Mass Merchants</t>
  </si>
  <si>
    <t>Recreation Facilities &amp; Svcs</t>
  </si>
  <si>
    <t>Entertainment Facilities</t>
  </si>
  <si>
    <t>Casinos &amp; Gaming</t>
  </si>
  <si>
    <t>Renewable Energy Equipment</t>
  </si>
  <si>
    <t>Financial Services</t>
  </si>
  <si>
    <t>Asset Management</t>
  </si>
  <si>
    <t>Institutional Financial Svcs</t>
  </si>
  <si>
    <t>Leverage Ratio - Tangible Capital Ratio</t>
  </si>
  <si>
    <t>Ethanol</t>
  </si>
  <si>
    <t>Capacity</t>
  </si>
  <si>
    <t>BIOFUEL_ETHANOL_CAPACITY</t>
  </si>
  <si>
    <t>BIOFUEL_ETHANOL_PRODUCTION</t>
  </si>
  <si>
    <t>Volume Sold</t>
  </si>
  <si>
    <t>BIOFUEL_ETHANOL_SOLD</t>
  </si>
  <si>
    <t>Price per Gallon</t>
  </si>
  <si>
    <t>BIOFUEL_PRICE_PER_GALLON_ETHANOL</t>
  </si>
  <si>
    <t>Hedge Ratio</t>
  </si>
  <si>
    <t>BIOFUEL_HEDGE_RATIO_ETHANOL</t>
  </si>
  <si>
    <t>Sugar</t>
  </si>
  <si>
    <t>BIOFUEL_SUGAR_CAPACITY</t>
  </si>
  <si>
    <t>BIOFUEL_SUGAR_PRODUCTION</t>
  </si>
  <si>
    <t>BIOFUEL_SUGAR_SOLD_VOLUME</t>
  </si>
  <si>
    <t>Inventory</t>
  </si>
  <si>
    <t>BIOFUEL_SUGAR_INVENTORY</t>
  </si>
  <si>
    <t>Volume of Cane Crushed</t>
  </si>
  <si>
    <t>BIOFUEL_VOLUME_OF_CANE_CRUSHED</t>
  </si>
  <si>
    <t>Palm Oil</t>
  </si>
  <si>
    <t>BIOFUEL_CPO_CAPACITY</t>
  </si>
  <si>
    <t>CPO Production</t>
  </si>
  <si>
    <t>BIOFUEL_CPO_PRODUCTION</t>
  </si>
  <si>
    <t>PKO Production</t>
  </si>
  <si>
    <t>BIOFUEL_PALM_KERNEL_PRODUCTION</t>
  </si>
  <si>
    <t>FFB Production</t>
  </si>
  <si>
    <t>BIOFUEL_FFB_PRODUCTION</t>
  </si>
  <si>
    <t>Rubber Production</t>
  </si>
  <si>
    <t>BIOFUEL_RUBBER_PRODUCTION</t>
  </si>
  <si>
    <t>Pricing</t>
  </si>
  <si>
    <t xml:space="preserve">  CPO Price</t>
  </si>
  <si>
    <t>BIOFUEL_AVERAGE_PRICE_CPO</t>
  </si>
  <si>
    <t xml:space="preserve">  PKO Price</t>
  </si>
  <si>
    <t>BIOFUEL_AVG_PRICE_PALM_KERNEL</t>
  </si>
  <si>
    <t xml:space="preserve">  FFB Price</t>
  </si>
  <si>
    <t>BIOFUEL_AVERAGE_PRICE_FFB</t>
  </si>
  <si>
    <t xml:space="preserve">  Rubber Price</t>
  </si>
  <si>
    <t>BIOFUEL_AVERAGE_PRICE_RUBBER</t>
  </si>
  <si>
    <t>Costs &amp; Efficiencies</t>
  </si>
  <si>
    <t xml:space="preserve">  CPO Average Production Cost</t>
  </si>
  <si>
    <t>BIOFUEL_CPO_AVG_PROD_COST</t>
  </si>
  <si>
    <t xml:space="preserve">  CPO Extraction Rate</t>
  </si>
  <si>
    <t>BIOFUEL_CPO_EXTRACTION_RATE</t>
  </si>
  <si>
    <t xml:space="preserve">  PKO Extraction Rate</t>
  </si>
  <si>
    <t>BIOFUEL_PALM_KERN_OIL_EXT_RT</t>
  </si>
  <si>
    <t xml:space="preserve">  FFB Yield per Mature Hectare</t>
  </si>
  <si>
    <t>BIOFUEL_FFB_YIELD_PER_MAT_HECT</t>
  </si>
  <si>
    <t xml:space="preserve">  Rubber Yield per Mature Hectare</t>
  </si>
  <si>
    <t>BIOFUEL_RUBBER_YIELD_MAT_HECTARE</t>
  </si>
  <si>
    <t xml:space="preserve">  Area Planted</t>
  </si>
  <si>
    <t>BIOFUEL_AREA_PLANTED</t>
  </si>
  <si>
    <t xml:space="preserve">  Mature Area Planted</t>
  </si>
  <si>
    <t>BIOFUEL_MATURE_AREA_PLANTED</t>
  </si>
  <si>
    <t xml:space="preserve">  Total Titled Area</t>
  </si>
  <si>
    <t>BIOFUEL_TOTAL_TITLED_AREA</t>
  </si>
  <si>
    <t xml:space="preserve">  Enterprise Value/Area Planted</t>
  </si>
  <si>
    <t>EV_AREA_PLANTED</t>
  </si>
  <si>
    <t>Biodiesel</t>
  </si>
  <si>
    <t>BIOFUEL_BIODIESEL_CAPACITY</t>
  </si>
  <si>
    <t>BIOFUEL_BIODIESEL_PRODUCTION</t>
  </si>
  <si>
    <t>Electric Sales Volume (MM kWh)</t>
  </si>
  <si>
    <t>+ Residential</t>
  </si>
  <si>
    <t>IS_ELECT_SALE_RES_RETAIL</t>
  </si>
  <si>
    <t>+ Commercial</t>
  </si>
  <si>
    <t>IS_ELECT_SALE_COMM_RETAIL</t>
  </si>
  <si>
    <t>+ Industrial</t>
  </si>
  <si>
    <t>IS_ELECT_SALE_INDUS_RETAIL</t>
  </si>
  <si>
    <t>+ Other</t>
  </si>
  <si>
    <t>IS_ELECT_SALE_OTHER_RETAIL</t>
  </si>
  <si>
    <t>Total Retail Sales</t>
  </si>
  <si>
    <t>IS_TOT_ELECT_SALE_RETAIL</t>
  </si>
  <si>
    <t>Total Wholesale</t>
  </si>
  <si>
    <t>IS_TOT_ELECT_SALE_WHOLESALE</t>
  </si>
  <si>
    <t>Electric Revenues</t>
  </si>
  <si>
    <t>IS_ELECT_REV_RES_RETAIL</t>
  </si>
  <si>
    <t>IS_ELECT_REV_COMM_RETAIL</t>
  </si>
  <si>
    <t>IS_ELECT_REV_INDUS_RETAIL</t>
  </si>
  <si>
    <t>IS_ELECT_REV_OTHER_RETAIL</t>
  </si>
  <si>
    <t>Total Retail Revenues</t>
  </si>
  <si>
    <t>IS_TOT_ELECT_REV_RETAIL</t>
  </si>
  <si>
    <t>Wholesale Revenues</t>
  </si>
  <si>
    <t>IS_ELECT_REV_UNDER_FERC_REG</t>
  </si>
  <si>
    <t>Total Electric Revenue</t>
  </si>
  <si>
    <t>TOTAL_ELEC_REV</t>
  </si>
  <si>
    <t>Electric Customers</t>
  </si>
  <si>
    <t>ARDR_ELECTRIC_CUST_RESIDENTIAL</t>
  </si>
  <si>
    <t>ARDR_ELECTRIC_CUST_COMMERCIAL</t>
  </si>
  <si>
    <t>ARDR_ELECTRIC_CUST_INDUSTRIAL</t>
  </si>
  <si>
    <t>ARDR_ELECTRIC_CUST_OTHER</t>
  </si>
  <si>
    <t>Total Customers</t>
  </si>
  <si>
    <t>ARDR_ELECTRIC_CUST_TOTAL</t>
  </si>
  <si>
    <t>Electricity Generation Capacity (MW)</t>
  </si>
  <si>
    <t>+ Hydro</t>
  </si>
  <si>
    <t>HYDRO_ENERGY_CAPACITY</t>
  </si>
  <si>
    <t>+ Nuclear</t>
  </si>
  <si>
    <t>NUCLEAR_ENERGY_CAPACITY</t>
  </si>
  <si>
    <t>+ Thermal</t>
  </si>
  <si>
    <t>FOSSIL_FUELS_ENERGY_CAPACITY</t>
  </si>
  <si>
    <t xml:space="preserve">  Coal/Lignite</t>
  </si>
  <si>
    <t>COAL_ENERGY_CAPACITY</t>
  </si>
  <si>
    <t xml:space="preserve">    Coal</t>
  </si>
  <si>
    <t>ELEC_GEN_CAP_THERM_COAL/LC_MW</t>
  </si>
  <si>
    <t xml:space="preserve">    Lignite</t>
  </si>
  <si>
    <t>ELEC_GEN_CAP_THERM_COAL/LIG_MW</t>
  </si>
  <si>
    <t xml:space="preserve">  Gas</t>
  </si>
  <si>
    <t>GAS_ENERGY_CAPACITY</t>
  </si>
  <si>
    <t xml:space="preserve">  Oil</t>
  </si>
  <si>
    <t>ELECTRICITY_GEN_CAP_THERM_OIL_MW</t>
  </si>
  <si>
    <t xml:space="preserve">  CHP</t>
  </si>
  <si>
    <t>ELECTRICITY_GEN_CAP_THERM_CHP_MW</t>
  </si>
  <si>
    <t xml:space="preserve">  Multi</t>
  </si>
  <si>
    <t>ELEC_GEN_CAP_THERM_MULTIFUEL_MW</t>
  </si>
  <si>
    <t>+ Renewables</t>
  </si>
  <si>
    <t>TOTAL_RENEWABLES_ENERGY_CAPACITY</t>
  </si>
  <si>
    <t xml:space="preserve">  Wind</t>
  </si>
  <si>
    <t>WIND_ENERGY_CAPACITY</t>
  </si>
  <si>
    <t xml:space="preserve">  Solar</t>
  </si>
  <si>
    <t>SOLAR_ENERGY_CAPACITY</t>
  </si>
  <si>
    <t xml:space="preserve">  Biomass</t>
  </si>
  <si>
    <t>BIOMASS_ENERGY_CAPACITY</t>
  </si>
  <si>
    <t xml:space="preserve">  Geothermal</t>
  </si>
  <si>
    <t>ELEC_GEN_CAP_RENEW_GEOTHERMAL_MW</t>
  </si>
  <si>
    <t xml:space="preserve">  Waste</t>
  </si>
  <si>
    <t>WASTE_ENERGY_CAPACITY</t>
  </si>
  <si>
    <t xml:space="preserve">  Other</t>
  </si>
  <si>
    <t>OTHER_RENEWABLES_ENERGY_CAPACITY</t>
  </si>
  <si>
    <t>ELEC_GEN_CAP_TH_OTH_N_RENEW_MW</t>
  </si>
  <si>
    <t>Total Generation Capacity</t>
  </si>
  <si>
    <t>ELECTRICITY_GEN_CAPACITY_TOT_MW</t>
  </si>
  <si>
    <t>Electricity Sources</t>
  </si>
  <si>
    <t>Own Production</t>
  </si>
  <si>
    <t>TOTAL_POWER_GENERATED</t>
  </si>
  <si>
    <t>HYDRO_ENERGY_PRODUCTION</t>
  </si>
  <si>
    <t>NUCLEAR_ENERGY_PRODUCTION</t>
  </si>
  <si>
    <t>FOSSIL_FUELS_ENERGY_PRODUCTION</t>
  </si>
  <si>
    <t>COAL_ENERGY_PRODUCTION</t>
  </si>
  <si>
    <t>ELEC_PROD_THERM_COAL/LC_GWH</t>
  </si>
  <si>
    <t>ELEC_PROD_THERM_COAL/LIG_GWH</t>
  </si>
  <si>
    <t>GAS_ENERGY_PRODUCTION</t>
  </si>
  <si>
    <t>ELECTRICITY_PROD_THERM_OIL_GWH</t>
  </si>
  <si>
    <t>ELECTRICITY_PROD_THERM_CHP_GWH</t>
  </si>
  <si>
    <t>ELEC_PROD_THERM_MULTIFUEL_GWH</t>
  </si>
  <si>
    <t>TOTAL_RENEWABLES_ENERGY_PROD</t>
  </si>
  <si>
    <t>WIND_ENERGY_PRODUCTION</t>
  </si>
  <si>
    <t>SOLAR_ENERGY_PRODUCTION</t>
  </si>
  <si>
    <t>BIOMASS_ENERGY_PRODUCTION</t>
  </si>
  <si>
    <t>ELEC_PROD_RENEW_GEOTHERMAL_GWH</t>
  </si>
  <si>
    <t>WASTE_ENERGY_PRODUCTION</t>
  </si>
  <si>
    <t>OTHER_RENEWABLES_ENERGY_PROD</t>
  </si>
  <si>
    <t>ELEC_PROD_THERM_OTH_N_RENEW_GWH</t>
  </si>
  <si>
    <t>PURCHASED_ELECTRICITY</t>
  </si>
  <si>
    <t>Total Electricity Sources</t>
  </si>
  <si>
    <t>TOTAL_ELECTRIC_SALES</t>
  </si>
  <si>
    <t>Fuel Used in Electricity Generation</t>
  </si>
  <si>
    <t>Coal (kt)</t>
  </si>
  <si>
    <t>COAL_USED</t>
  </si>
  <si>
    <t>Natural Gas (GWh)</t>
  </si>
  <si>
    <t>FUEL_USED_IN_ELEC_GEN_NATGAS_GWH</t>
  </si>
  <si>
    <t>Fuel Oil (kt)</t>
  </si>
  <si>
    <t>FUEL_USED_ELEC_GEN_FUEL_OIL_K_MT</t>
  </si>
  <si>
    <t>Biomass (kt)</t>
  </si>
  <si>
    <t>FUEL_USED_ELEC_GEN_BIOMASS_K_MT</t>
  </si>
  <si>
    <t>Carbon Balance (mt)</t>
  </si>
  <si>
    <t>CO2_EM_LES_ALLOW_MIL_MT_U_EU_ETS</t>
  </si>
  <si>
    <t>Allowances (mt)</t>
  </si>
  <si>
    <t>CO2_ALLOW_MIL_MT_UNDER_EU_ETS</t>
  </si>
  <si>
    <t>Emissions (mt)</t>
  </si>
  <si>
    <t>CO2_EM_MIL_MT_UNDER_EU_ETS</t>
  </si>
  <si>
    <t>Gas Sales Volume</t>
  </si>
  <si>
    <t>IS_GAS_SALES_RES</t>
  </si>
  <si>
    <t>IS_GAS_SALES_COMM</t>
  </si>
  <si>
    <t>IS_GAS_SALES_INDUS</t>
  </si>
  <si>
    <t>+ Interruptible</t>
  </si>
  <si>
    <t>IS_GAS_SALES_INTERRUPT</t>
  </si>
  <si>
    <t>+ Transport &amp; Other</t>
  </si>
  <si>
    <t>IS_GAS_SALES_TRANS_OTHER</t>
  </si>
  <si>
    <t>+ Total Gas Volumes (MM Therms)</t>
  </si>
  <si>
    <t>TOTAL_GAS_VOLUMES</t>
  </si>
  <si>
    <t>Gas Revenues</t>
  </si>
  <si>
    <t>IS_GAS_REV_RES</t>
  </si>
  <si>
    <t>IS_GAS_REV_COMM</t>
  </si>
  <si>
    <t>IS_GAS_REV_INDUS</t>
  </si>
  <si>
    <t>IS_GAS_REV_INTERRUPT</t>
  </si>
  <si>
    <t>IS_GAS_REV_TRANS_OTHER</t>
  </si>
  <si>
    <t>Total Gas Revenue</t>
  </si>
  <si>
    <t>TOT_GAS_REV</t>
  </si>
  <si>
    <t>Gas Customers</t>
  </si>
  <si>
    <t>ARDR_GAS_CUSTOMERS_RESIDENTIAL</t>
  </si>
  <si>
    <t>ARDR_GAS_CUSTOMERS_COMMERCIAL</t>
  </si>
  <si>
    <t>ARDR_GAS_CUSTOMERS_INDUSTRIAL</t>
  </si>
  <si>
    <t>ARDR_GAS_CUSTOMERS_OTHER</t>
  </si>
  <si>
    <t>ARDR_GAS_CUSTOMERS_TOTAL</t>
  </si>
  <si>
    <t>2P Gas &amp; Oil Reserves</t>
  </si>
  <si>
    <t>Natural Gas (BCF)</t>
  </si>
  <si>
    <t>Oil (MMBBL)</t>
  </si>
  <si>
    <t>OIL_P&amp;P_RSRVS_END_YR_WORLDWIDE</t>
  </si>
  <si>
    <t>Total Gas &amp; Oil Reserves - MBOE</t>
  </si>
  <si>
    <t>Gas &amp; Oil Sourcing</t>
  </si>
  <si>
    <t>Oil &amp; Gas Production (MBOE/day)</t>
  </si>
  <si>
    <t>Oil Production (MBBL/day)</t>
  </si>
  <si>
    <t>Gas Production (MMCF/day)</t>
  </si>
  <si>
    <t>Gas Under Contract (MMCF/day)</t>
  </si>
  <si>
    <t>BS_GAS_CONTRACT_WORLD</t>
  </si>
  <si>
    <t>Gas From Spot Market (MMCF/day)</t>
  </si>
  <si>
    <t>BS_GAS_SPOT_WORLD</t>
  </si>
  <si>
    <t>Other (MMCF/day)</t>
  </si>
  <si>
    <t>BS_OIL_&amp;_GAS_OTHER_WORLD</t>
  </si>
  <si>
    <t>Heat</t>
  </si>
  <si>
    <t>Heat Produced Thermal CHP (GWh)</t>
  </si>
  <si>
    <t>HEAT_PRODUCED_THERMAL_CHP_IN_GWH</t>
  </si>
  <si>
    <t>Heat Generation Capacity Thermal CHP (MW)</t>
  </si>
  <si>
    <t>HEAT_GEN_CAP_THERM_CHP_IN_MW</t>
  </si>
  <si>
    <t>Average Billed Electric</t>
  </si>
  <si>
    <t>Residential</t>
  </si>
  <si>
    <t>AVG_BILL_ELECTRIC_RES_REVENUES</t>
  </si>
  <si>
    <t>Commercial</t>
  </si>
  <si>
    <t>AVG_BILL_ELECTRIC_COML_REVENUES</t>
  </si>
  <si>
    <t>AVG_BILL_ELECTRIC_IND_REVENUES</t>
  </si>
  <si>
    <t>AVG_BILL_ELECTRIC_OTHER_REVENUES</t>
  </si>
  <si>
    <t>AVG_BILL_ELECTRIC_RETAIL_REVS</t>
  </si>
  <si>
    <t>Total</t>
  </si>
  <si>
    <t>AVG_BILL_TOT_ELECTRIC_REVENUES</t>
  </si>
  <si>
    <t>Average Electric Revenue Per Customer</t>
  </si>
  <si>
    <t>AVG_ELECTRIC_RES_REV_PER_CSTMR</t>
  </si>
  <si>
    <t>AVG_ELECTRIC_COML_REV_PER_CSTMR</t>
  </si>
  <si>
    <t>AVG_ELECTRIC_IND_REV_PER_CSTMR</t>
  </si>
  <si>
    <t>AVG_ELECTRIC_OTHER_REV_PER_CSTMR</t>
  </si>
  <si>
    <t>AVG_TOT_ELECTRIC_REV_PER_CSTMR</t>
  </si>
  <si>
    <t>Gross Electric Plant Investment Per Customer</t>
  </si>
  <si>
    <t>GR_ELECT_PLNT_INVEST_PER_CSTMR</t>
  </si>
  <si>
    <t>Average Billed Bundled Gas Revenues Per Mcf</t>
  </si>
  <si>
    <t>AVG_BILL_BNLD_GAS_RES_REVS_P_MCF</t>
  </si>
  <si>
    <t>AVG_BILL_BNLD_GAS_COM_REVS_P_MCF</t>
  </si>
  <si>
    <t>AVG_BILL_BNLD_GAS_IND_REVS_P_MCF</t>
  </si>
  <si>
    <t>AVG_BILL_BNLD_TOT_GAS_REVS_P_MCF</t>
  </si>
  <si>
    <t>Average Gas Revenue Per Customer</t>
  </si>
  <si>
    <t>AVERAGE_GAS_RES_REV_PER_CUSTOMER</t>
  </si>
  <si>
    <t>AVG_GAS_COML_REV_PER_CUSTOMER</t>
  </si>
  <si>
    <t>AVERAGE_GAS_IND_REV_PER_CUSTOMER</t>
  </si>
  <si>
    <t>AVERAGE_TOT_GAS_REV_PER_CUSTOMER</t>
  </si>
  <si>
    <t>Gross Natural Gas Investment Per Customer</t>
  </si>
  <si>
    <t>GROSS_NATGAS_INVEST_PER_CUSTOMER</t>
  </si>
  <si>
    <t>Company Reported Solar Factors</t>
  </si>
  <si>
    <t>Solar Module Production - Megawatts</t>
  </si>
  <si>
    <t>SOLAR_MODULE_PRODUCTION</t>
  </si>
  <si>
    <t>Solar Module Capacity - Megawatts</t>
  </si>
  <si>
    <t>SOLAR_MODULE_CAPACITY</t>
  </si>
  <si>
    <t>Average Selling Price for Solar Modules</t>
  </si>
  <si>
    <t>SOLAR_AVG_SELLING_PRICE_MODULES</t>
  </si>
  <si>
    <t>Solar Cell Production - Megawatts</t>
  </si>
  <si>
    <t>SOLAR_CELL_PRODUCTION</t>
  </si>
  <si>
    <t>Solar Cell Capacity - Megawatts</t>
  </si>
  <si>
    <t>SOLAR_CELL_CAPACITY</t>
  </si>
  <si>
    <t>Solar Cell Average Selling Price</t>
  </si>
  <si>
    <t>SOLAR_AVG_SELLING_PRICE_CELLS</t>
  </si>
  <si>
    <t>Solar Wafer Production - Megawatts</t>
  </si>
  <si>
    <t>SOLAR_WAFER_PRODUCTION</t>
  </si>
  <si>
    <t>Solar Wafer Capacity - Megawatts</t>
  </si>
  <si>
    <t>SOLAR_WAFER_CAPACITY</t>
  </si>
  <si>
    <t>Polysilicon Production - Metric Tonne</t>
  </si>
  <si>
    <t>SOLAR_POLYSILICON_PRODUCTION</t>
  </si>
  <si>
    <t>Polysilicon Capacity - Metric Tonne</t>
  </si>
  <si>
    <t>SOLAR_POLYSILICON_CAPACITY</t>
  </si>
  <si>
    <t>Revenue Metrics</t>
  </si>
  <si>
    <t>Sales Growth</t>
  </si>
  <si>
    <t>SALES_GROWTH</t>
  </si>
  <si>
    <t>Organic Growth Rate</t>
  </si>
  <si>
    <t>IS_ORGANIC_GROWTH_RATE</t>
  </si>
  <si>
    <t>Annual Subscription Value</t>
  </si>
  <si>
    <t>ANNUAL_SUBSCRIPTION_VALUE</t>
  </si>
  <si>
    <t>Annual Subscription Values Organic Growth Rate</t>
  </si>
  <si>
    <t>ANN_SUB_VALUES_ORGANIC_GROWTH</t>
  </si>
  <si>
    <t>Domestic Annual Subscription Values</t>
  </si>
  <si>
    <t>DOMESTIC_ANNUAL_SUBSCRIPT_VALUES</t>
  </si>
  <si>
    <t>International Annual Subscription Values</t>
  </si>
  <si>
    <t>INTL_ANNUAL_SUBSCRIPTION_VALUES</t>
  </si>
  <si>
    <t>Revenue from Buy-Side Clients Percentage</t>
  </si>
  <si>
    <t>REVENUE_FROM_BUY-SIDE_CLIENTS_%</t>
  </si>
  <si>
    <t>Revenue from Sell-Side Clients Percentage</t>
  </si>
  <si>
    <t>REVENUE_FROM_SELL-SIDE_CLIENTS_%</t>
  </si>
  <si>
    <t>Client Metrics</t>
  </si>
  <si>
    <t>Annual Subscription Values per Client</t>
  </si>
  <si>
    <t>ANNUAL_SUB_VALUES_PER_CLIENT</t>
  </si>
  <si>
    <t>Number of Users Serviced</t>
  </si>
  <si>
    <t>NUMBER_OF_USERS_SERVICED</t>
  </si>
  <si>
    <t>New Users</t>
  </si>
  <si>
    <t>NEW_USERS</t>
  </si>
  <si>
    <t>Internet Media</t>
  </si>
  <si>
    <t>LABEL</t>
  </si>
  <si>
    <t>GLABEL</t>
  </si>
  <si>
    <t>Banking Analysis</t>
  </si>
  <si>
    <t>Insurance Analysis</t>
  </si>
  <si>
    <t>Utility (Operating Statistics)</t>
  </si>
  <si>
    <t>Auto Retail Stores</t>
  </si>
  <si>
    <t>Tobacco</t>
  </si>
  <si>
    <t>Diversified Banks</t>
  </si>
  <si>
    <t>Banks</t>
  </si>
  <si>
    <t>Life Insurance</t>
  </si>
  <si>
    <t>Coal Operations</t>
  </si>
  <si>
    <t>Midstream - Oil &amp; Gas MLP</t>
  </si>
  <si>
    <t>Marine Shipping</t>
  </si>
  <si>
    <t>Transportation Equipment</t>
  </si>
  <si>
    <t>Shipbuilding</t>
  </si>
  <si>
    <t>Retail - Discretionary</t>
  </si>
  <si>
    <t>Automotive Retailers</t>
  </si>
  <si>
    <t>Computer Hardware &amp; Storage</t>
  </si>
  <si>
    <t>Distributors - Consumer Staples</t>
  </si>
  <si>
    <t>Agricultural Products Whslrs</t>
  </si>
  <si>
    <t>Wood Building Materials</t>
  </si>
  <si>
    <t>Paper</t>
  </si>
  <si>
    <t>Containers and Packaging</t>
  </si>
  <si>
    <t>BS366</t>
  </si>
  <si>
    <t>BS367</t>
  </si>
  <si>
    <t>BS368</t>
  </si>
  <si>
    <t>BS369</t>
  </si>
  <si>
    <t>BS370</t>
  </si>
  <si>
    <t>BS226</t>
  </si>
  <si>
    <t>BS227</t>
  </si>
  <si>
    <t>BS228</t>
  </si>
  <si>
    <t>BS229</t>
  </si>
  <si>
    <t>BS230</t>
  </si>
  <si>
    <t>BS296</t>
  </si>
  <si>
    <t>BS297</t>
  </si>
  <si>
    <t>BS298</t>
  </si>
  <si>
    <t>BS299</t>
  </si>
  <si>
    <t>BS300</t>
  </si>
  <si>
    <t>BS431</t>
  </si>
  <si>
    <t>BS432</t>
  </si>
  <si>
    <t>BS433</t>
  </si>
  <si>
    <t>BS434</t>
  </si>
  <si>
    <t>BS435</t>
  </si>
  <si>
    <t>IS437</t>
  </si>
  <si>
    <t>IS438</t>
  </si>
  <si>
    <t>IS439</t>
  </si>
  <si>
    <t>IS440</t>
  </si>
  <si>
    <t>IS441</t>
  </si>
  <si>
    <t>IS273</t>
  </si>
  <si>
    <t>IS274</t>
  </si>
  <si>
    <t>IS275</t>
  </si>
  <si>
    <t>IS276</t>
  </si>
  <si>
    <t>IS277</t>
  </si>
  <si>
    <t>IS281</t>
  </si>
  <si>
    <t>IS282</t>
  </si>
  <si>
    <t>IS283</t>
  </si>
  <si>
    <t>IS284</t>
  </si>
  <si>
    <t>IS285</t>
  </si>
  <si>
    <t>SI096</t>
  </si>
  <si>
    <t>SI097</t>
  </si>
  <si>
    <t>SI098</t>
  </si>
  <si>
    <t>SI099</t>
  </si>
  <si>
    <t>SI100</t>
  </si>
  <si>
    <t>BS469</t>
  </si>
  <si>
    <t>BS470</t>
  </si>
  <si>
    <t>BS471</t>
  </si>
  <si>
    <t>BS472</t>
  </si>
  <si>
    <t>BS473</t>
  </si>
  <si>
    <t>FS940</t>
  </si>
  <si>
    <t>FS941</t>
  </si>
  <si>
    <t>FS942</t>
  </si>
  <si>
    <t>FS943</t>
  </si>
  <si>
    <t>FS944</t>
  </si>
  <si>
    <t>IS114</t>
  </si>
  <si>
    <t>FS084</t>
  </si>
  <si>
    <t>FS863</t>
  </si>
  <si>
    <t>FS773</t>
  </si>
  <si>
    <t>FS776</t>
  </si>
  <si>
    <t>Fields &amp; Labels</t>
  </si>
  <si>
    <t>Fields &amp; Labels &amp; Spaces</t>
  </si>
  <si>
    <t>Grid Rows Total</t>
  </si>
  <si>
    <t>Passing Level %</t>
  </si>
  <si>
    <t>BICS Fields Check [Template/Rev% Checks]</t>
  </si>
  <si>
    <t>BS_AVERAGE_TOTAL_LOAN_YIELD</t>
  </si>
  <si>
    <t>BS_AVG_INVEST_SECURITIES_YIELD</t>
  </si>
  <si>
    <t>AVG_OTHER_INT_EARN_LIABS_RATE</t>
  </si>
  <si>
    <t>IS_INT_INCOME_AVG_EARNING_ASSETS</t>
  </si>
  <si>
    <t>BS_AVG_INT_BEARING_DEPOSIT_RATE</t>
  </si>
  <si>
    <t>BS_AVG_FED_FUNDS_AND_REPO_RATE</t>
  </si>
  <si>
    <t>BS_AVG_INT_BEARING_LIABILITY_RT</t>
  </si>
  <si>
    <t>Yield/Cost</t>
  </si>
  <si>
    <t>%_SENSITIVITY_NII_FOR_200_BP_INC</t>
  </si>
  <si>
    <t>%_SENSITIVITY_NII_FOR_100_BP_INC</t>
  </si>
  <si>
    <t>Net Interest Income Sensitivity % (100 BP Increase)</t>
  </si>
  <si>
    <t>Net Interest Income Sensitivity % (200 BP Increase)</t>
  </si>
  <si>
    <t>Interest Cost: Interest Bearing Deposits</t>
  </si>
  <si>
    <t>Interest Cost: Fed Funds and Repo Rate</t>
  </si>
  <si>
    <t>Interest Cost on Interest Bearing Liabilities</t>
  </si>
  <si>
    <t>Yield: Total Loans</t>
  </si>
  <si>
    <t>Yield: Securities</t>
  </si>
  <si>
    <t>Yield: Other Interest Earnings Assets</t>
  </si>
  <si>
    <t>Yield: Interest Earning Assets</t>
  </si>
  <si>
    <t>Auto Retailer Stores</t>
  </si>
  <si>
    <t>Number of Retail Locations</t>
  </si>
  <si>
    <t>Company Owned/Operated Locations</t>
  </si>
  <si>
    <t>Number of Brand Franchises</t>
  </si>
  <si>
    <t>NUMBER_OF_FRANCHISES</t>
  </si>
  <si>
    <t xml:space="preserve">  Number of Employees</t>
  </si>
  <si>
    <t xml:space="preserve">  Employee Yr change %</t>
  </si>
  <si>
    <t xml:space="preserve">  Net Inc/1000 Emp</t>
  </si>
  <si>
    <t xml:space="preserve">  Sales per Employee</t>
  </si>
  <si>
    <t xml:space="preserve">  Assets/1000 Emp</t>
  </si>
  <si>
    <t>Food/Tobacco</t>
  </si>
  <si>
    <t>Restaurants</t>
  </si>
  <si>
    <t>Same Store Sales Ex-Fuel</t>
  </si>
  <si>
    <t>Same Store Sales Incl Fuel</t>
  </si>
  <si>
    <t>SAME_STORE_SALES_INCLUDING_FUEL</t>
  </si>
  <si>
    <t>Sales Productivity</t>
  </si>
  <si>
    <t>Inventory Productivity</t>
  </si>
  <si>
    <t>Gross Margin Return on Inventory Investment</t>
  </si>
  <si>
    <t>GR_MRGN_RETURN_ON_INVTRY_INVEST</t>
  </si>
  <si>
    <t>Employee Productivity</t>
  </si>
  <si>
    <t>Retail Space</t>
  </si>
  <si>
    <t>Average Retail Square Footage</t>
  </si>
  <si>
    <t>AVG_RETAIL_SQUARE_FOOTAGE</t>
  </si>
  <si>
    <t>Total Retail Area</t>
  </si>
  <si>
    <t>Total Area</t>
  </si>
  <si>
    <t>Stores</t>
  </si>
  <si>
    <t>Number of Locations Opened/Acquired</t>
  </si>
  <si>
    <t>Number of Locations Closed/Sold</t>
  </si>
  <si>
    <t>Number of Franchise Locations</t>
  </si>
  <si>
    <t>Number of Company Owned Locations</t>
  </si>
  <si>
    <t>Food Retailers</t>
  </si>
  <si>
    <t>Food &amp; Drug Stores</t>
  </si>
  <si>
    <t>Refers to Industry $W$7</t>
  </si>
  <si>
    <t>Minimum % Revenue</t>
  </si>
  <si>
    <t>For Hyperlinks:</t>
  </si>
  <si>
    <t>Req Data Count:</t>
  </si>
  <si>
    <t>Total Rows:</t>
  </si>
  <si>
    <t>ROWS</t>
  </si>
  <si>
    <t>NUMBER_OF_PERIODS</t>
  </si>
  <si>
    <t>FUND_PER</t>
  </si>
  <si>
    <t>PG_HIERARCHY_LEVEL</t>
  </si>
  <si>
    <t>REVERSE_PERIOD_ORDER</t>
  </si>
  <si>
    <t>PG_BULK_HEADER</t>
  </si>
  <si>
    <t>Segment</t>
  </si>
  <si>
    <t>Type</t>
  </si>
  <si>
    <t>PRODUCT_GEO_OVERRIDE</t>
  </si>
  <si>
    <t>EQY_FUND_CRNCY</t>
  </si>
  <si>
    <t>Level</t>
  </si>
  <si>
    <t>Security &amp; Cmdty Exchanges</t>
  </si>
  <si>
    <t>?</t>
  </si>
  <si>
    <t>Medical Equipment &amp; Devices</t>
  </si>
  <si>
    <t>Group By</t>
  </si>
  <si>
    <t>Descend</t>
  </si>
  <si>
    <t>Segments</t>
  </si>
  <si>
    <t>2015 Y</t>
  </si>
  <si>
    <t>BOLD</t>
  </si>
  <si>
    <t>NO</t>
  </si>
  <si>
    <t>BOLDEPS</t>
  </si>
  <si>
    <t xml:space="preserve">  Return on Invested Capital</t>
  </si>
  <si>
    <t>RETURN_ON_INV_CAPITAL</t>
  </si>
  <si>
    <t>BOLD%</t>
  </si>
  <si>
    <t>NO%</t>
  </si>
  <si>
    <t>Product</t>
  </si>
  <si>
    <t>Hide Empty Fields?</t>
  </si>
  <si>
    <t>-0FY</t>
  </si>
  <si>
    <t>-1FY</t>
  </si>
  <si>
    <t>   Feminine Accessories, Intimate Apparel, Shoes and Cosmetics</t>
  </si>
  <si>
    <t>   Feminine Apparel</t>
  </si>
  <si>
    <t>   Men’s and Children’s</t>
  </si>
  <si>
    <t>   Home / Miscellaneous</t>
  </si>
  <si>
    <t>JPY</t>
  </si>
  <si>
    <t>-2FY</t>
  </si>
  <si>
    <t>-3FY</t>
  </si>
  <si>
    <t>-4FY</t>
  </si>
  <si>
    <t>-5FY</t>
  </si>
  <si>
    <t>-6FY</t>
  </si>
  <si>
    <t>-7FY</t>
  </si>
  <si>
    <t>EVD GR</t>
  </si>
  <si>
    <t>CTS Eventim AG &amp; Co KGaA</t>
  </si>
  <si>
    <t>2023 Y</t>
  </si>
  <si>
    <t>2022 Y</t>
  </si>
  <si>
    <t>2021 Y</t>
  </si>
  <si>
    <t>2020 Y</t>
  </si>
  <si>
    <t>2019 Y</t>
  </si>
  <si>
    <t>2018 Y</t>
  </si>
  <si>
    <t>2017 Y</t>
  </si>
  <si>
    <t>2016 Y</t>
  </si>
  <si>
    <t/>
  </si>
  <si>
    <t>Right click line item for description; Adjusted Financials available from 2009 Q1</t>
  </si>
  <si>
    <t>Industrial- ADJUSTED</t>
  </si>
  <si>
    <t>In Millions of EUR except Per Share</t>
  </si>
  <si>
    <t>FY 2005</t>
  </si>
  <si>
    <t>FY 2006</t>
  </si>
  <si>
    <t>FY 2007</t>
  </si>
  <si>
    <t>FY 2008</t>
  </si>
  <si>
    <t>FY 2009</t>
  </si>
  <si>
    <t>FY 2010</t>
  </si>
  <si>
    <t>FY 2011</t>
  </si>
  <si>
    <t>FY 2012</t>
  </si>
  <si>
    <t>FY 2013</t>
  </si>
  <si>
    <t>FY 2014</t>
  </si>
  <si>
    <t>FY 2015</t>
  </si>
  <si>
    <t>FY 2016</t>
  </si>
  <si>
    <t>FY 2017</t>
  </si>
  <si>
    <t>FY 2018</t>
  </si>
  <si>
    <t>FY 2019</t>
  </si>
  <si>
    <t>FY 2020</t>
  </si>
  <si>
    <t>FY 2021</t>
  </si>
  <si>
    <t>FY 2022</t>
  </si>
  <si>
    <t>FY 2023</t>
  </si>
  <si>
    <t>12 Months Ending</t>
  </si>
  <si>
    <t>12/31/2005</t>
  </si>
  <si>
    <t>12/31/2006</t>
  </si>
  <si>
    <t>12/31/2007</t>
  </si>
  <si>
    <t>12/31/2008</t>
  </si>
  <si>
    <t>12/31/2009</t>
  </si>
  <si>
    <t>12/31/2010</t>
  </si>
  <si>
    <t>12/31/2011</t>
  </si>
  <si>
    <t>12/31/2012</t>
  </si>
  <si>
    <t>12/31/2013</t>
  </si>
  <si>
    <t>12/31/2014</t>
  </si>
  <si>
    <t>12/31/2015</t>
  </si>
  <si>
    <t>12/31/2016</t>
  </si>
  <si>
    <t>12/31/2017</t>
  </si>
  <si>
    <t>12/31/2018</t>
  </si>
  <si>
    <t>12/31/2019</t>
  </si>
  <si>
    <t>12/31/2020</t>
  </si>
  <si>
    <t>12/31/2021</t>
  </si>
  <si>
    <t>12/31/2022</t>
  </si>
  <si>
    <t>12/31/2023</t>
  </si>
  <si>
    <t xml:space="preserve">  Live Entertainment</t>
  </si>
  <si>
    <t xml:space="preserve">  Ticketing</t>
  </si>
  <si>
    <t xml:space="preserve">    Offline</t>
  </si>
  <si>
    <t>—</t>
  </si>
  <si>
    <t xml:space="preserve">    Internet</t>
  </si>
  <si>
    <t xml:space="preserve">  Intersegment Consolidation</t>
  </si>
  <si>
    <t xml:space="preserve">    Entertainment Services</t>
  </si>
  <si>
    <t xml:space="preserve">    Other</t>
  </si>
  <si>
    <t xml:space="preserve">    Catering &amp; Merchandising</t>
  </si>
  <si>
    <t xml:space="preserve">    Sponsoring</t>
  </si>
  <si>
    <t xml:space="preserve">    Ticket</t>
  </si>
  <si>
    <t xml:space="preserve">    Commissions</t>
  </si>
  <si>
    <t xml:space="preserve">    Other Services</t>
  </si>
  <si>
    <t xml:space="preserve">    Licensing</t>
  </si>
  <si>
    <t>Revenue Growth %</t>
  </si>
  <si>
    <t xml:space="preserve">    Other Assets</t>
  </si>
  <si>
    <t xml:space="preserve">    Fixed Assets</t>
  </si>
  <si>
    <t xml:space="preserve">  Other Corporate</t>
  </si>
  <si>
    <t>Depreciation and Amortization</t>
  </si>
  <si>
    <t>Depreciation</t>
  </si>
  <si>
    <t>CTS Eventim AG &amp; Co KGaA (EVD GR) - By Geography</t>
  </si>
  <si>
    <t xml:space="preserve">  Germany</t>
  </si>
  <si>
    <t xml:space="preserve">  Italy</t>
  </si>
  <si>
    <t xml:space="preserve">  USA</t>
  </si>
  <si>
    <t xml:space="preserve">  Switzerland</t>
  </si>
  <si>
    <t xml:space="preserve">  Austria</t>
  </si>
  <si>
    <t xml:space="preserve">  Netherlands</t>
  </si>
  <si>
    <t xml:space="preserve">  Other Countries</t>
  </si>
  <si>
    <t xml:space="preserve">  Finland</t>
  </si>
  <si>
    <t xml:space="preserve">  Spain</t>
  </si>
  <si>
    <t xml:space="preserve">  Sweden</t>
  </si>
  <si>
    <t xml:space="preserve">  United Kingdom</t>
  </si>
  <si>
    <t xml:space="preserve">  Brazil</t>
  </si>
  <si>
    <t xml:space="preserve">  Denmark</t>
  </si>
  <si>
    <t xml:space="preserve">  Hungary</t>
  </si>
  <si>
    <t xml:space="preserve">  Russia</t>
  </si>
  <si>
    <t xml:space="preserve">  Reconciliation</t>
  </si>
  <si>
    <t>Long-Term Assets</t>
  </si>
  <si>
    <t xml:space="preserve">  Israel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</si>
</sst>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2">
    <numFmt numFmtId="164" formatCode="&quot;£&quot;#,##0.00;[Red]\-&quot;£&quot;#,##0.00"/>
    <numFmt numFmtId="165" formatCode="&quot;$&quot;#,##0_);\(&quot;$&quot;#,##0\)"/>
    <numFmt numFmtId="166" formatCode="&quot;$&quot;#,##0.00_);\(&quot;$&quot;#,##0.00\)"/>
    <numFmt numFmtId="167" formatCode="&quot;$&quot;#,##0.00_);[Red]\(&quot;$&quot;#,##0.00\)"/>
    <numFmt numFmtId="168" formatCode="_(&quot;$&quot;* #,##0_);_(&quot;$&quot;* \(#,##0\);_(&quot;$&quot;* &quot;-&quot;_);_(@_)"/>
    <numFmt numFmtId="169" formatCode="_(* #,##0_);_(* \(#,##0\);_(* &quot;-&quot;_);_(@_)"/>
    <numFmt numFmtId="170" formatCode="_(&quot;$&quot;* #,##0.00_);_(&quot;$&quot;* \(#,##0.00\);_(&quot;$&quot;* &quot;-&quot;??_);_(@_)"/>
    <numFmt numFmtId="171" formatCode="_(* #,##0.00_);_(* \(#,##0.00\);_(* &quot;-&quot;??_);_(@_)"/>
    <numFmt numFmtId="172" formatCode="0.0\x"/>
    <numFmt numFmtId="173" formatCode="&quot;$&quot;#,##0.0_);\(&quot;$&quot;#,##0.0\)"/>
    <numFmt numFmtId="174" formatCode="#,##0.0_);\(#,##0.0\)"/>
    <numFmt numFmtId="175" formatCode="m/d/yy_%_)"/>
    <numFmt numFmtId="176" formatCode="0\x"/>
    <numFmt numFmtId="177" formatCode="0.00_)"/>
    <numFmt numFmtId="178" formatCode="0%;\(0%\)"/>
    <numFmt numFmtId="179" formatCode="0.0%;\(0.0%\)"/>
    <numFmt numFmtId="180" formatCode="\+&quot;$&quot;0;\-&quot;$&quot;0"/>
    <numFmt numFmtId="181" formatCode="\+0;\-0"/>
    <numFmt numFmtId="182" formatCode="\+0.0%;\-0.0%"/>
    <numFmt numFmtId="183" formatCode="0.000000"/>
    <numFmt numFmtId="184" formatCode="0_);\(0\)"/>
    <numFmt numFmtId="185" formatCode="_-* #,##0.00\ _€_-;\-* #,##0.00\ _€_-;_-* &quot;-&quot;??\ _€_-;_-@_-"/>
    <numFmt numFmtId="186" formatCode="_(* #,##0_);_(* \(#,##0\);_(* &quot;-&quot;??_);_(@_)"/>
    <numFmt numFmtId="187" formatCode="&quot;$&quot;#,##0.0;\(&quot;$&quot;#,##0.0\)"/>
    <numFmt numFmtId="188" formatCode="\£\ #,##0_);[Red]\(\£\ #,##0\)"/>
    <numFmt numFmtId="189" formatCode="\¥\ #,##0_);[Red]\(\¥\ #,##0\)"/>
    <numFmt numFmtId="190" formatCode="0.0"/>
    <numFmt numFmtId="191" formatCode="0.0%"/>
    <numFmt numFmtId="192" formatCode="General_)"/>
    <numFmt numFmtId="193" formatCode="#,##0.0"/>
    <numFmt numFmtId="194" formatCode="_(* #,##0.0_);_(* \(#,##0.0\);_(* &quot;--- &quot;_)"/>
    <numFmt numFmtId="195" formatCode="#,##0;\(#,##0\)"/>
    <numFmt numFmtId="196" formatCode="0\A"/>
    <numFmt numFmtId="197" formatCode="m/yy"/>
    <numFmt numFmtId="198" formatCode="\•\ \ @"/>
    <numFmt numFmtId="199" formatCode="_(* #,##0.00000_);_(* \(#,##0.00000\);_(* &quot;-&quot;??_);_(@_)"/>
    <numFmt numFmtId="200" formatCode="0.000_)"/>
    <numFmt numFmtId="201" formatCode="&quot;$&quot;#,##0;[Red]&quot;$&quot;#,##0"/>
    <numFmt numFmtId="202" formatCode="_(* #,##0.00_);_(* \(#,##0.00\);_(* &quot;-&quot;_);_(@_)"/>
    <numFmt numFmtId="203" formatCode="&quot;$&quot;#,##0.000_);\(&quot;$&quot;#,##0.000\)"/>
    <numFmt numFmtId="204" formatCode="0.0000%"/>
    <numFmt numFmtId="205" formatCode="&quot;$&quot;#,##0\ ;\(&quot;$&quot;#,##0\)"/>
    <numFmt numFmtId="206" formatCode="\ \ _•\–\ \ \ \ @"/>
    <numFmt numFmtId="207" formatCode="m/d/yy&quot; E&quot;"/>
    <numFmt numFmtId="208" formatCode="#,##0.0;\(###0.0\)"/>
    <numFmt numFmtId="209" formatCode="\$0.00;\(\$0.00\)"/>
    <numFmt numFmtId="210" formatCode="_(&quot;$&quot;* #,##0_);_(&quot;$&quot;* \(#,##0\);_(&quot;$&quot;* &quot;-&quot;??_);_(@_)"/>
    <numFmt numFmtId="211" formatCode="_([$€-2]* #,##0.00_);_([$€-2]* \(#,##0.00\);_([$€-2]* &quot;-&quot;??_)"/>
    <numFmt numFmtId="212" formatCode="0.0&quot;  &quot;"/>
    <numFmt numFmtId="213" formatCode="_-* #,##0_-;\(#,##0\);_-* &quot;–&quot;_-;_-@_-"/>
    <numFmt numFmtId="214" formatCode="mmm\-yyyy"/>
    <numFmt numFmtId="215" formatCode="0.0\x;&quot;NM &quot;"/>
    <numFmt numFmtId="216" formatCode="_-* #,##0.00_-;[Red]\ \(#,##0.00\);_-* &quot;-&quot;??_-;_-@_-"/>
    <numFmt numFmtId="217" formatCode="#,##0.0;\(#,##0.0\)"/>
    <numFmt numFmtId="218" formatCode="#,##0.000;\(#,##0.000\)"/>
    <numFmt numFmtId="219" formatCode="_(* #,##0.0_);_(* \(#,##0.0\);_(* &quot;-&quot;?_);_(@_)"/>
    <numFmt numFmtId="220" formatCode="#,##0.0\x;\(#,##0.0\)\x"/>
    <numFmt numFmtId="221" formatCode="_(&quot;$&quot;* #,##0.0_);_(&quot;$&quot;* \(#,##0.0\);_(&quot;$&quot;* &quot;-&quot;??_);_(@_)"/>
    <numFmt numFmtId="222" formatCode="_(* #,##0.0000_);_(* \(#,##0.0000\);_(* &quot;-&quot;??_);_(@_)"/>
    <numFmt numFmtId="223" formatCode="#,##0_);\(#,##0\);0_)"/>
    <numFmt numFmtId="224" formatCode="0.00000000000000000%"/>
    <numFmt numFmtId="225" formatCode="_(* #,##0.0_);_(* \(#,##0.0\);_(* &quot;-&quot;??_);_(@_)"/>
  </numFmts>
  <fonts count="172">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0"/>
      <name val="Arial"/>
      <family val="2"/>
    </font>
    <font>
      <b/>
      <sz val="11"/>
      <color indexed="9"/>
      <name val="Calibri"/>
      <family val="2"/>
    </font>
    <font>
      <b/>
      <sz val="10"/>
      <color indexed="9"/>
      <name val="Arial"/>
      <family val="2"/>
    </font>
    <font>
      <sz val="10"/>
      <color indexed="63"/>
      <name val="Arial"/>
      <family val="2"/>
    </font>
    <font>
      <sz val="10"/>
      <color indexed="8"/>
      <name val="Arial"/>
      <family val="2"/>
    </font>
    <font>
      <sz val="11"/>
      <color indexed="63"/>
      <name val="Calibri"/>
      <family val="2"/>
      <scheme val="minor"/>
    </font>
    <font>
      <b/>
      <sz val="12"/>
      <name val="Arial"/>
      <family val="2"/>
    </font>
    <font>
      <sz val="10"/>
      <name val="Times New Roman"/>
      <family val="1"/>
    </font>
    <font>
      <b/>
      <sz val="12"/>
      <name val="tms rmn"/>
    </font>
    <font>
      <sz val="8"/>
      <color indexed="12"/>
      <name val="Tms Rmn"/>
    </font>
    <font>
      <sz val="8"/>
      <name val="Times New Roman"/>
      <family val="1"/>
    </font>
    <font>
      <b/>
      <i/>
      <sz val="9"/>
      <name val="Arial"/>
      <family val="2"/>
    </font>
    <font>
      <sz val="8"/>
      <name val="Arial"/>
      <family val="2"/>
    </font>
    <font>
      <b/>
      <i/>
      <sz val="8"/>
      <name val="Arial"/>
      <family val="2"/>
    </font>
    <font>
      <b/>
      <sz val="8"/>
      <name val="Book Antiqua"/>
      <family val="1"/>
    </font>
    <font>
      <b/>
      <u val="singleAccounting"/>
      <sz val="8"/>
      <color indexed="8"/>
      <name val="Arial"/>
      <family val="2"/>
    </font>
    <font>
      <sz val="11"/>
      <color indexed="12"/>
      <name val="Book Antiqua"/>
      <family val="1"/>
    </font>
    <font>
      <sz val="8"/>
      <name val="Palatino"/>
      <family val="1"/>
    </font>
    <font>
      <b/>
      <sz val="10"/>
      <color indexed="42"/>
      <name val="Arial"/>
      <family val="2"/>
    </font>
    <font>
      <sz val="7"/>
      <name val="Arial"/>
      <family val="2"/>
    </font>
    <font>
      <b/>
      <sz val="8"/>
      <name val="Palatino"/>
      <family val="1"/>
    </font>
    <font>
      <sz val="1"/>
      <color indexed="9"/>
      <name val="Symbol"/>
      <family val="1"/>
      <charset val="2"/>
    </font>
    <font>
      <b/>
      <sz val="8"/>
      <name val="Arial"/>
      <family val="2"/>
    </font>
    <font>
      <b/>
      <sz val="10"/>
      <name val="Palatino"/>
      <family val="1"/>
    </font>
    <font>
      <b/>
      <u val="singleAccounting"/>
      <sz val="8"/>
      <color indexed="8"/>
      <name val="Verdana"/>
      <family val="2"/>
    </font>
    <font>
      <b/>
      <sz val="12"/>
      <color indexed="8"/>
      <name val="Verdana"/>
      <family val="2"/>
    </font>
    <font>
      <b/>
      <i/>
      <sz val="16"/>
      <name val="Helv"/>
    </font>
    <font>
      <sz val="8"/>
      <name val="Book Antiqua"/>
      <family val="1"/>
    </font>
    <font>
      <sz val="12"/>
      <name val="Arial MT"/>
    </font>
    <font>
      <b/>
      <sz val="8"/>
      <color indexed="9"/>
      <name val="Verdana"/>
      <family val="2"/>
    </font>
    <font>
      <vertAlign val="subscript"/>
      <sz val="8"/>
      <color indexed="8"/>
      <name val="Arial"/>
      <family val="2"/>
    </font>
    <font>
      <vertAlign val="superscript"/>
      <sz val="8"/>
      <color indexed="8"/>
      <name val="Arial"/>
      <family val="2"/>
    </font>
    <font>
      <b/>
      <sz val="9"/>
      <name val="Arial"/>
      <family val="2"/>
    </font>
    <font>
      <b/>
      <sz val="8"/>
      <color indexed="8"/>
      <name val="Arial"/>
      <family val="2"/>
    </font>
    <font>
      <i/>
      <sz val="8"/>
      <color indexed="8"/>
      <name val="Arial"/>
      <family val="2"/>
    </font>
    <font>
      <sz val="8"/>
      <color indexed="8"/>
      <name val="Arial"/>
      <family val="2"/>
    </font>
    <font>
      <b/>
      <u/>
      <sz val="9"/>
      <name val="Arial"/>
      <family val="2"/>
    </font>
    <font>
      <b/>
      <sz val="11"/>
      <color indexed="9"/>
      <name val="GillSans"/>
      <family val="2"/>
    </font>
    <font>
      <b/>
      <sz val="11"/>
      <name val="GillSans"/>
      <family val="2"/>
    </font>
    <font>
      <b/>
      <sz val="13"/>
      <color indexed="8"/>
      <name val="Verdana"/>
      <family val="2"/>
    </font>
    <font>
      <b/>
      <sz val="7"/>
      <name val="Arial"/>
      <family val="2"/>
    </font>
    <font>
      <b/>
      <sz val="9"/>
      <color indexed="81"/>
      <name val="Tahoma"/>
      <family val="2"/>
    </font>
    <font>
      <sz val="11"/>
      <color indexed="8"/>
      <name val="Calibri"/>
      <family val="2"/>
    </font>
    <font>
      <sz val="11"/>
      <color indexed="9"/>
      <name val="Calibri"/>
      <family val="2"/>
    </font>
    <font>
      <sz val="11"/>
      <color indexed="20"/>
      <name val="Calibri"/>
      <family val="2"/>
    </font>
    <font>
      <b/>
      <sz val="11"/>
      <color indexed="52"/>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Arial"/>
      <family val="2"/>
    </font>
    <font>
      <sz val="18"/>
      <color theme="3"/>
      <name val="Cambria"/>
      <family val="2"/>
      <scheme val="major"/>
    </font>
    <font>
      <sz val="9"/>
      <color indexed="81"/>
      <name val="Tahoma"/>
      <family val="2"/>
    </font>
    <font>
      <b/>
      <sz val="10"/>
      <color indexed="8"/>
      <name val="Arial"/>
      <family val="2"/>
    </font>
    <font>
      <i/>
      <sz val="10"/>
      <color indexed="63"/>
      <name val="Arial"/>
      <family val="2"/>
    </font>
    <font>
      <sz val="11"/>
      <color rgb="FF000000"/>
      <name val="Calibri"/>
      <family val="2"/>
      <scheme val="minor"/>
    </font>
    <font>
      <b/>
      <sz val="11"/>
      <color rgb="FF000000"/>
      <name val="Calibri"/>
      <family val="2"/>
      <scheme val="minor"/>
    </font>
    <font>
      <b/>
      <sz val="11"/>
      <color rgb="FFFFFFFF"/>
      <name val="Calibri"/>
      <family val="2"/>
      <scheme val="minor"/>
    </font>
    <font>
      <b/>
      <u/>
      <sz val="11"/>
      <color rgb="FFFFFFFF"/>
      <name val="Calibri"/>
      <family val="2"/>
      <scheme val="minor"/>
    </font>
    <font>
      <sz val="11"/>
      <name val="Calibri"/>
      <family val="2"/>
      <scheme val="minor"/>
    </font>
    <font>
      <b/>
      <sz val="10"/>
      <color rgb="FFFFFFFF"/>
      <name val="Calibri"/>
      <family val="2"/>
      <scheme val="minor"/>
    </font>
    <font>
      <b/>
      <sz val="16"/>
      <color rgb="FFFFFFFF"/>
      <name val="Calibri"/>
      <family val="2"/>
      <scheme val="minor"/>
    </font>
    <font>
      <i/>
      <sz val="11"/>
      <color theme="1"/>
      <name val="Calibri"/>
      <family val="2"/>
      <scheme val="minor"/>
    </font>
    <font>
      <sz val="8"/>
      <color indexed="12"/>
      <name val="Arial"/>
      <family val="2"/>
    </font>
    <font>
      <sz val="8"/>
      <name val="Tms Rmn"/>
    </font>
    <font>
      <sz val="12"/>
      <name val="Times New Roman"/>
      <family val="1"/>
    </font>
    <font>
      <sz val="11"/>
      <name val="‚l‚r ƒSƒVƒbƒN"/>
      <charset val="128"/>
    </font>
    <font>
      <sz val="10"/>
      <name val="MS Sans Serif"/>
      <family val="2"/>
    </font>
    <font>
      <i/>
      <sz val="11"/>
      <name val="Helvetica-Black"/>
      <family val="2"/>
    </font>
    <font>
      <sz val="11"/>
      <name val="Arial"/>
      <family val="2"/>
    </font>
    <font>
      <sz val="9"/>
      <name val="Times New Roman"/>
      <family val="1"/>
    </font>
    <font>
      <sz val="10"/>
      <name val="Courier"/>
      <family val="3"/>
    </font>
    <font>
      <i/>
      <sz val="8"/>
      <color indexed="16"/>
      <name val="Arial"/>
      <family val="2"/>
    </font>
    <font>
      <i/>
      <sz val="8"/>
      <color indexed="54"/>
      <name val="Arial"/>
      <family val="2"/>
    </font>
    <font>
      <i/>
      <sz val="9"/>
      <color indexed="16"/>
      <name val="Arial"/>
      <family val="2"/>
    </font>
    <font>
      <b/>
      <sz val="11"/>
      <name val="Arial"/>
      <family val="2"/>
    </font>
    <font>
      <sz val="9"/>
      <name val="Arial"/>
      <family val="2"/>
    </font>
    <font>
      <sz val="9"/>
      <color indexed="12"/>
      <name val="Times New Roman"/>
      <family val="1"/>
    </font>
    <font>
      <sz val="9"/>
      <color indexed="8"/>
      <name val="Times New Roman"/>
      <family val="1"/>
    </font>
    <font>
      <b/>
      <sz val="10"/>
      <color indexed="8"/>
      <name val="Times New Roman"/>
      <family val="1"/>
    </font>
    <font>
      <b/>
      <sz val="9"/>
      <name val="Helvetica 65"/>
      <family val="2"/>
    </font>
    <font>
      <sz val="11"/>
      <color indexed="36"/>
      <name val="Calibri"/>
      <family val="2"/>
    </font>
    <font>
      <sz val="8"/>
      <color indexed="13"/>
      <name val="Arial"/>
      <family val="2"/>
    </font>
    <font>
      <sz val="9"/>
      <color indexed="9"/>
      <name val="Times New Roman"/>
      <family val="1"/>
    </font>
    <font>
      <b/>
      <sz val="12"/>
      <name val="Times New Roman"/>
      <family val="1"/>
    </font>
    <font>
      <sz val="10"/>
      <name val="Letter Gothic"/>
      <family val="3"/>
    </font>
    <font>
      <sz val="12"/>
      <name val="¹ÙÅÁÃ¼"/>
      <family val="1"/>
      <charset val="129"/>
    </font>
    <font>
      <b/>
      <sz val="11"/>
      <color indexed="43"/>
      <name val="Calibri"/>
      <family val="2"/>
    </font>
    <font>
      <b/>
      <sz val="10"/>
      <name val="Helv"/>
    </font>
    <font>
      <sz val="10"/>
      <name val="Book Antiqua"/>
      <family val="1"/>
    </font>
    <font>
      <sz val="10"/>
      <color indexed="18"/>
      <name val="Times New Roman"/>
      <family val="1"/>
    </font>
    <font>
      <sz val="11"/>
      <name val="Tms Rmn"/>
      <family val="1"/>
    </font>
    <font>
      <sz val="8"/>
      <name val="Palatino"/>
      <family val="1"/>
    </font>
    <font>
      <i/>
      <sz val="9"/>
      <name val="MS Sans Serif"/>
      <family val="2"/>
    </font>
    <font>
      <b/>
      <sz val="24"/>
      <name val="Times New Roman"/>
      <family val="1"/>
    </font>
    <font>
      <b/>
      <sz val="11"/>
      <name val="Times New Roman"/>
      <family val="1"/>
    </font>
    <font>
      <sz val="9"/>
      <name val="Helvetica 45"/>
      <family val="2"/>
    </font>
    <font>
      <sz val="10"/>
      <name val="Arial Narrow"/>
      <family val="2"/>
    </font>
    <font>
      <sz val="14"/>
      <color indexed="32"/>
      <name val="Times New Roman"/>
      <family val="1"/>
    </font>
    <font>
      <b/>
      <sz val="8.5"/>
      <color indexed="17"/>
      <name val="Arial"/>
      <family val="2"/>
    </font>
    <font>
      <sz val="12"/>
      <name val="Arial"/>
      <family val="2"/>
    </font>
    <font>
      <b/>
      <sz val="10"/>
      <color indexed="17"/>
      <name val="Helvetica"/>
      <family val="2"/>
    </font>
    <font>
      <b/>
      <sz val="7"/>
      <color indexed="17"/>
      <name val="Arial"/>
      <family val="2"/>
    </font>
    <font>
      <sz val="8.5"/>
      <color indexed="8"/>
      <name val="Arial"/>
      <family val="2"/>
    </font>
    <font>
      <sz val="9"/>
      <name val="Futura UBS Bk"/>
      <family val="2"/>
    </font>
    <font>
      <b/>
      <sz val="12"/>
      <name val="Helv"/>
    </font>
    <font>
      <b/>
      <sz val="15"/>
      <color indexed="62"/>
      <name val="Calibri"/>
      <family val="2"/>
    </font>
    <font>
      <b/>
      <sz val="18"/>
      <name val="Arial"/>
      <family val="2"/>
    </font>
    <font>
      <b/>
      <sz val="13"/>
      <color indexed="62"/>
      <name val="Calibri"/>
      <family val="2"/>
    </font>
    <font>
      <b/>
      <sz val="11"/>
      <color indexed="62"/>
      <name val="Calibri"/>
      <family val="2"/>
    </font>
    <font>
      <i/>
      <sz val="14"/>
      <name val="Palatino"/>
      <family val="1"/>
    </font>
    <font>
      <sz val="10"/>
      <color indexed="10"/>
      <name val="Times New Roman"/>
      <family val="1"/>
    </font>
    <font>
      <sz val="10"/>
      <color indexed="12"/>
      <name val="Times New Roman"/>
      <family val="1"/>
    </font>
    <font>
      <sz val="11"/>
      <color indexed="43"/>
      <name val="Calibri"/>
      <family val="2"/>
    </font>
    <font>
      <b/>
      <sz val="14"/>
      <name val="Arial"/>
      <family val="2"/>
    </font>
    <font>
      <b/>
      <sz val="11"/>
      <name val="Helv"/>
    </font>
    <font>
      <sz val="7"/>
      <name val="Small Fonts"/>
      <family val="2"/>
    </font>
    <font>
      <sz val="10"/>
      <name val="Palatino"/>
      <family val="1"/>
    </font>
    <font>
      <sz val="11"/>
      <name val="‚l‚r –¾’©"/>
      <charset val="128"/>
    </font>
    <font>
      <b/>
      <sz val="13.5"/>
      <name val="MS Sans Serif"/>
      <family val="2"/>
    </font>
    <font>
      <b/>
      <sz val="14"/>
      <name val="Times New Roman"/>
      <family val="1"/>
    </font>
    <font>
      <sz val="10"/>
      <color indexed="16"/>
      <name val="Helvetica-Black"/>
    </font>
    <font>
      <b/>
      <sz val="9"/>
      <name val="Times New Roman"/>
      <family val="1"/>
    </font>
    <font>
      <sz val="12"/>
      <name val="Helvetica"/>
      <family val="2"/>
    </font>
    <font>
      <sz val="8"/>
      <color indexed="32"/>
      <name val="Arial"/>
      <family val="2"/>
    </font>
    <font>
      <b/>
      <sz val="10"/>
      <name val="MS Sans Serif"/>
      <family val="2"/>
    </font>
    <font>
      <sz val="8"/>
      <color indexed="12"/>
      <name val="Helvetica"/>
      <family val="2"/>
    </font>
    <font>
      <sz val="9.5"/>
      <color indexed="23"/>
      <name val="Helvetica-Black"/>
    </font>
    <font>
      <b/>
      <sz val="18"/>
      <color indexed="62"/>
      <name val="Cambria"/>
      <family val="2"/>
    </font>
    <font>
      <b/>
      <sz val="11"/>
      <color rgb="FF1F497D"/>
      <name val="Calibri"/>
      <family val="2"/>
      <scheme val="minor"/>
    </font>
    <font>
      <b/>
      <sz val="8"/>
      <color rgb="FFFFFFFF"/>
      <name val="Calibri"/>
      <family val="2"/>
      <scheme val="minor"/>
    </font>
    <font>
      <b/>
      <i/>
      <sz val="11"/>
      <color theme="1"/>
      <name val="Calibri"/>
      <family val="2"/>
      <scheme val="minor"/>
    </font>
    <font>
      <b/>
      <sz val="11"/>
      <color indexed="52"/>
      <name val="Calibri"/>
      <family val="2"/>
      <scheme val="minor"/>
    </font>
    <font>
      <sz val="11"/>
      <color indexed="60"/>
      <name val="Calibri"/>
      <family val="2"/>
      <scheme val="minor"/>
    </font>
    <font>
      <i/>
      <sz val="11"/>
      <color rgb="FFFF0000"/>
      <name val="Calibri"/>
      <family val="2"/>
      <scheme val="minor"/>
    </font>
    <font>
      <sz val="12"/>
      <color theme="1"/>
      <name val="Calibri"/>
      <family val="2"/>
      <scheme val="minor"/>
    </font>
    <font>
      <sz val="11"/>
      <color theme="1"/>
      <name val="Bloomberg Proportional Unicode"/>
      <family val="2"/>
    </font>
    <font>
      <sz val="10"/>
      <color indexed="81"/>
      <name val="Tahoma"/>
      <family val="2"/>
    </font>
    <font>
      <b/>
      <sz val="10"/>
      <color indexed="81"/>
      <name val="Tahoma"/>
      <family val="2"/>
    </font>
    <font>
      <u/>
      <sz val="11"/>
      <color theme="10"/>
      <name val="Calibri"/>
      <family val="2"/>
      <scheme val="minor"/>
    </font>
    <font>
      <b/>
      <u/>
      <sz val="11"/>
      <color theme="1"/>
      <name val="Calibri"/>
      <family val="2"/>
      <scheme val="minor"/>
    </font>
    <font>
      <b/>
      <sz val="11"/>
      <name val="Calibri"/>
      <family val="2"/>
      <scheme val="minor"/>
    </font>
    <font>
      <sz val="11"/>
      <color rgb="FF000000"/>
      <name val="Calibri"/>
      <family val="2"/>
    </font>
    <font>
      <b/>
      <sz val="16"/>
      <color indexed="9"/>
      <name val="Arial"/>
      <family val="2"/>
    </font>
    <font>
      <sz val="10"/>
      <name val="Calibri"/>
      <family val="2"/>
    </font>
  </fonts>
  <fills count="10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4F81BD"/>
        <bgColor indexed="64"/>
      </patternFill>
    </fill>
    <fill>
      <patternFill patternType="solid">
        <fgColor rgb="FFFFFFFF"/>
        <bgColor indexed="64"/>
      </patternFill>
    </fill>
    <fill>
      <patternFill patternType="solid">
        <fgColor indexed="60"/>
        <bgColor indexed="64"/>
      </patternFill>
    </fill>
    <fill>
      <patternFill patternType="solid">
        <fgColor indexed="62"/>
        <bgColor indexed="64"/>
      </patternFill>
    </fill>
    <fill>
      <patternFill patternType="solid">
        <fgColor indexed="63"/>
        <bgColor indexed="64"/>
      </patternFill>
    </fill>
    <fill>
      <patternFill patternType="solid">
        <fgColor indexed="56"/>
        <bgColor indexed="64"/>
      </patternFill>
    </fill>
    <fill>
      <patternFill patternType="solid">
        <fgColor indexed="65"/>
        <bgColor indexed="64"/>
      </patternFill>
    </fill>
    <fill>
      <patternFill patternType="lightGray">
        <fgColor indexed="13"/>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gradientFill>
        <stop position="0">
          <color rgb="FFFCD5B4"/>
        </stop>
        <stop position="0.5">
          <color rgb="FFFDE9D9"/>
        </stop>
        <stop position="1">
          <color rgb="FFFCD5B4"/>
        </stop>
      </gradientFill>
    </fill>
    <fill>
      <gradientFill>
        <stop position="0">
          <color rgb="FF1F497D"/>
        </stop>
        <stop position="0.5">
          <color rgb="FF4F81BD"/>
        </stop>
        <stop position="1">
          <color rgb="FF1F497D"/>
        </stop>
      </gradientFill>
    </fill>
    <fill>
      <gradientFill>
        <stop position="0">
          <color rgb="FFB8CCE4"/>
        </stop>
        <stop position="0.5">
          <color rgb="FFDCE6F1"/>
        </stop>
        <stop position="1">
          <color rgb="FFB8CCE4"/>
        </stop>
      </gradientFill>
    </fill>
    <fill>
      <gradientFill degree="270">
        <stop position="0">
          <color rgb="FFFFFFFF"/>
        </stop>
        <stop position="1">
          <color rgb="FFB8CCE4"/>
        </stop>
      </gradientFill>
    </fill>
    <fill>
      <gradientFill type="path" left="1" right="1" top="1" bottom="1">
        <stop position="0">
          <color rgb="FFFFFFFF"/>
        </stop>
        <stop position="1">
          <color rgb="FFB8CCE4"/>
        </stop>
      </gradientFill>
    </fill>
    <fill>
      <gradientFill type="path" top="1">
        <stop position="0">
          <color rgb="FFFFFFFF"/>
        </stop>
        <stop position="1">
          <color rgb="FFB8CCE4"/>
        </stop>
      </gradientFill>
    </fill>
    <fill>
      <gradientFill degree="270">
        <stop position="0">
          <color rgb="FFB8CCE4"/>
        </stop>
        <stop position="1">
          <color rgb="FFFFFFFF"/>
        </stop>
      </gradientFill>
    </fill>
    <fill>
      <gradientFill type="path" left="1">
        <stop position="0">
          <color rgb="FFFFFFFF"/>
        </stop>
        <stop position="1">
          <color rgb="FFB8CCE4"/>
        </stop>
      </gradientFill>
    </fill>
    <fill>
      <gradientFill type="path">
        <stop position="0">
          <color rgb="FFFFFFFF"/>
        </stop>
        <stop position="1">
          <color rgb="FFB8CCE4"/>
        </stop>
      </gradientFill>
    </fill>
    <fill>
      <gradientFill type="path">
        <stop position="0">
          <color rgb="FFB8CCE4"/>
        </stop>
        <stop position="1">
          <color rgb="FFFFFFFF"/>
        </stop>
      </gradientFill>
    </fill>
    <fill>
      <gradientFill degree="180">
        <stop position="0">
          <color rgb="FFFFFFFF"/>
        </stop>
        <stop position="1">
          <color rgb="FFB8CCE4"/>
        </stop>
      </gradientFill>
    </fill>
    <fill>
      <gradientFill degree="180">
        <stop position="0">
          <color rgb="FFB8CCE4"/>
        </stop>
        <stop position="1">
          <color rgb="FFFFFFFF"/>
        </stop>
      </gradientFill>
    </fill>
    <fill>
      <patternFill patternType="solid">
        <fgColor theme="4" tint="0.79998168889431442"/>
        <bgColor indexed="64"/>
      </patternFill>
    </fill>
    <fill>
      <patternFill patternType="solid">
        <fgColor indexed="9"/>
        <bgColor indexed="64"/>
      </patternFill>
    </fill>
    <fill>
      <patternFill patternType="solid">
        <fgColor indexed="40"/>
      </patternFill>
    </fill>
    <fill>
      <patternFill patternType="solid">
        <fgColor indexed="61"/>
      </patternFill>
    </fill>
    <fill>
      <patternFill patternType="solid">
        <fgColor indexed="54"/>
      </patternFill>
    </fill>
    <fill>
      <patternFill patternType="solid">
        <fgColor indexed="22"/>
        <bgColor indexed="64"/>
      </patternFill>
    </fill>
    <fill>
      <patternFill patternType="solid">
        <fgColor indexed="18"/>
        <bgColor indexed="64"/>
      </patternFill>
    </fill>
    <fill>
      <patternFill patternType="solid">
        <fgColor indexed="29"/>
        <bgColor indexed="64"/>
      </patternFill>
    </fill>
    <fill>
      <patternFill patternType="solid">
        <fgColor indexed="42"/>
        <bgColor indexed="64"/>
      </patternFill>
    </fill>
    <fill>
      <patternFill patternType="solid">
        <fgColor indexed="31"/>
        <bgColor indexed="64"/>
      </patternFill>
    </fill>
    <fill>
      <patternFill patternType="solid">
        <fgColor indexed="43"/>
        <bgColor indexed="64"/>
      </patternFill>
    </fill>
    <fill>
      <patternFill patternType="solid">
        <fgColor indexed="51"/>
        <bgColor indexed="64"/>
      </patternFill>
    </fill>
    <fill>
      <patternFill patternType="solid">
        <fgColor indexed="48"/>
      </patternFill>
    </fill>
    <fill>
      <patternFill patternType="gray0625">
        <fgColor indexed="10"/>
        <bgColor indexed="9"/>
      </patternFill>
    </fill>
    <fill>
      <patternFill patternType="solid">
        <fgColor indexed="32"/>
        <bgColor indexed="64"/>
      </patternFill>
    </fill>
    <fill>
      <patternFill patternType="lightGray">
        <fgColor indexed="14"/>
        <bgColor indexed="9"/>
      </patternFill>
    </fill>
    <fill>
      <patternFill patternType="solid">
        <fgColor indexed="23"/>
      </patternFill>
    </fill>
    <fill>
      <patternFill patternType="lightGray">
        <fgColor indexed="12"/>
        <bgColor indexed="9"/>
      </patternFill>
    </fill>
    <fill>
      <patternFill patternType="solid">
        <fgColor indexed="35"/>
        <bgColor indexed="64"/>
      </patternFill>
    </fill>
    <fill>
      <patternFill patternType="solid">
        <fgColor indexed="26"/>
        <bgColor indexed="64"/>
      </patternFill>
    </fill>
    <fill>
      <patternFill patternType="solid">
        <fgColor indexed="11"/>
        <bgColor indexed="9"/>
      </patternFill>
    </fill>
    <fill>
      <patternFill patternType="mediumGray">
        <fgColor indexed="22"/>
      </patternFill>
    </fill>
    <fill>
      <patternFill patternType="lightGray">
        <fgColor indexed="22"/>
        <bgColor indexed="9"/>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theme="0" tint="-0.249977111117893"/>
        <bgColor indexed="64"/>
      </patternFill>
    </fill>
    <fill>
      <gradientFill>
        <stop position="0">
          <color rgb="FFD9D9D9"/>
        </stop>
        <stop position="0.5">
          <color rgb="FFF2F2F2"/>
        </stop>
        <stop position="1">
          <color rgb="FFD9D9D9"/>
        </stop>
      </gradientFill>
    </fill>
    <fill>
      <patternFill patternType="solid">
        <fgColor theme="0" tint="-0.14999847407452621"/>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FFC000"/>
        <bgColor indexed="64"/>
      </patternFill>
    </fill>
  </fills>
  <borders count="12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bottom style="thin">
        <color auto="1"/>
      </bottom>
      <diagonal/>
    </border>
    <border>
      <left style="thin">
        <color auto="1"/>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8"/>
      </right>
      <top style="thin">
        <color indexed="8"/>
      </top>
      <bottom/>
      <diagonal/>
    </border>
    <border>
      <left/>
      <right style="thin">
        <color indexed="64"/>
      </right>
      <top style="thin">
        <color indexed="64"/>
      </top>
      <bottom style="thin">
        <color indexed="64"/>
      </bottom>
      <diagonal/>
    </border>
    <border>
      <left style="thick">
        <color indexed="64"/>
      </left>
      <right style="thin">
        <color indexed="64"/>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n">
        <color indexed="64"/>
      </bottom>
      <diagonal/>
    </border>
    <border>
      <left/>
      <right/>
      <top/>
      <bottom style="thin">
        <color indexed="64"/>
      </bottom>
      <diagonal/>
    </border>
    <border>
      <left/>
      <right/>
      <top/>
      <bottom style="thin">
        <color indexed="64"/>
      </bottom>
      <diagonal/>
    </border>
    <border>
      <left/>
      <right/>
      <top/>
      <bottom style="thin">
        <color indexed="64"/>
      </bottom>
      <diagonal/>
    </border>
    <border>
      <left style="thin">
        <color auto="1"/>
      </left>
      <right/>
      <top/>
      <bottom/>
      <diagonal/>
    </border>
    <border>
      <left style="thin">
        <color auto="1"/>
      </left>
      <right style="thin">
        <color auto="1"/>
      </right>
      <top/>
      <bottom/>
      <diagonal/>
    </border>
    <border>
      <left style="thin">
        <color indexed="8"/>
      </left>
      <right style="thin">
        <color indexed="8"/>
      </right>
      <top style="thin">
        <color indexed="8"/>
      </top>
      <bottom style="thin">
        <color indexed="8"/>
      </bottom>
      <diagonal/>
    </border>
    <border>
      <left style="thin">
        <color indexed="9"/>
      </left>
      <right style="thin">
        <color indexed="8"/>
      </right>
      <top style="thin">
        <color indexed="8"/>
      </top>
      <bottom style="thin">
        <color indexed="9"/>
      </bottom>
      <diagonal/>
    </border>
    <border>
      <left style="thin">
        <color indexed="8"/>
      </left>
      <right style="thin">
        <color indexed="9"/>
      </right>
      <top style="thin">
        <color indexed="8"/>
      </top>
      <bottom style="thin">
        <color indexed="9"/>
      </bottom>
      <diagonal/>
    </border>
    <border>
      <left/>
      <right/>
      <top style="thin">
        <color indexed="8"/>
      </top>
      <bottom/>
      <diagonal/>
    </border>
    <border>
      <left style="thin">
        <color indexed="8"/>
      </left>
      <right/>
      <top style="thin">
        <color indexed="8"/>
      </top>
      <bottom/>
      <diagonal/>
    </border>
    <border>
      <left/>
      <right style="thin">
        <color indexed="9"/>
      </right>
      <top/>
      <bottom style="thin">
        <color indexed="9"/>
      </bottom>
      <diagonal/>
    </border>
    <border>
      <left/>
      <right style="thin">
        <color indexed="8"/>
      </right>
      <top style="thin">
        <color indexed="8"/>
      </top>
      <bottom style="thin">
        <color indexed="8"/>
      </bottom>
      <diagonal/>
    </border>
    <border>
      <left/>
      <right style="thin">
        <color indexed="9"/>
      </right>
      <top style="thin">
        <color indexed="8"/>
      </top>
      <bottom/>
      <diagonal/>
    </border>
    <border>
      <left style="thin">
        <color indexed="9"/>
      </left>
      <right style="thin">
        <color indexed="9"/>
      </right>
      <top style="thin">
        <color indexed="8"/>
      </top>
      <bottom/>
      <diagonal/>
    </border>
    <border>
      <left style="thin">
        <color indexed="8"/>
      </left>
      <right style="thin">
        <color indexed="8"/>
      </right>
      <top style="thin">
        <color indexed="8"/>
      </top>
      <bottom style="thin">
        <color indexed="9"/>
      </bottom>
      <diagonal/>
    </border>
    <border>
      <left style="thin">
        <color indexed="8"/>
      </left>
      <right style="thin">
        <color indexed="8"/>
      </right>
      <top style="thin">
        <color indexed="8"/>
      </top>
      <bottom/>
      <diagonal/>
    </border>
    <border>
      <left style="thin">
        <color indexed="8"/>
      </left>
      <right/>
      <top style="thin">
        <color indexed="8"/>
      </top>
      <bottom style="thin">
        <color indexed="9"/>
      </bottom>
      <diagonal/>
    </border>
    <border>
      <left/>
      <right/>
      <top/>
      <bottom style="thin">
        <color indexed="9"/>
      </bottom>
      <diagonal/>
    </border>
    <border>
      <left style="thin">
        <color indexed="8"/>
      </left>
      <right/>
      <top/>
      <bottom style="thin">
        <color indexed="9"/>
      </bottom>
      <diagonal/>
    </border>
    <border>
      <left/>
      <right/>
      <top/>
      <bottom style="thin">
        <color indexed="64"/>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style="thin">
        <color indexed="9"/>
      </right>
      <top style="thin">
        <color indexed="9"/>
      </top>
      <bottom style="thin">
        <color indexed="8"/>
      </bottom>
      <diagonal/>
    </border>
    <border>
      <left style="thin">
        <color indexed="8"/>
      </left>
      <right style="thin">
        <color indexed="8"/>
      </right>
      <top style="thin">
        <color indexed="9"/>
      </top>
      <bottom style="thin">
        <color indexed="8"/>
      </bottom>
      <diagonal/>
    </border>
    <border>
      <left style="thin">
        <color indexed="9"/>
      </left>
      <right style="thin">
        <color indexed="8"/>
      </right>
      <top style="thin">
        <color indexed="9"/>
      </top>
      <bottom style="thin">
        <color indexed="8"/>
      </bottom>
      <diagonal/>
    </border>
    <border>
      <left style="thin">
        <color indexed="8"/>
      </left>
      <right/>
      <top style="thin">
        <color indexed="9"/>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style="thin">
        <color indexed="64"/>
      </left>
      <right/>
      <top style="thin">
        <color indexed="64"/>
      </top>
      <bottom style="thin">
        <color indexed="64"/>
      </bottom>
      <diagonal/>
    </border>
    <border>
      <left style="thin">
        <color theme="0"/>
      </left>
      <right style="thin">
        <color indexed="9"/>
      </right>
      <top/>
      <bottom style="thin">
        <color indexed="9"/>
      </bottom>
      <diagonal/>
    </border>
    <border>
      <left style="thin">
        <color auto="1"/>
      </left>
      <right/>
      <top/>
      <bottom/>
      <diagonal/>
    </border>
    <border>
      <left style="thin">
        <color theme="0" tint="-0.34998626667073579"/>
      </left>
      <right/>
      <top style="thin">
        <color theme="0" tint="-0.34998626667073579"/>
      </top>
      <bottom style="medium">
        <color theme="1" tint="0.499984740745262"/>
      </bottom>
      <diagonal/>
    </border>
    <border>
      <left/>
      <right/>
      <top style="thin">
        <color theme="0" tint="-0.34998626667073579"/>
      </top>
      <bottom style="medium">
        <color theme="1" tint="0.499984740745262"/>
      </bottom>
      <diagonal/>
    </border>
    <border>
      <left/>
      <right style="medium">
        <color theme="1" tint="0.499984740745262"/>
      </right>
      <top style="thin">
        <color theme="0" tint="-0.34998626667073579"/>
      </top>
      <bottom style="medium">
        <color theme="1" tint="0.499984740745262"/>
      </bottom>
      <diagonal/>
    </border>
    <border>
      <left style="medium">
        <color indexed="64"/>
      </left>
      <right style="medium">
        <color indexed="64"/>
      </right>
      <top/>
      <bottom/>
      <diagonal/>
    </border>
    <border>
      <left/>
      <right/>
      <top style="thin">
        <color indexed="64"/>
      </top>
      <bottom/>
      <diagonal/>
    </border>
    <border>
      <left style="medium">
        <color indexed="64"/>
      </left>
      <right style="medium">
        <color indexed="64"/>
      </right>
      <top/>
      <bottom style="thick">
        <color indexed="37"/>
      </bottom>
      <diagonal/>
    </border>
    <border>
      <left/>
      <right/>
      <top style="thin">
        <color indexed="64"/>
      </top>
      <bottom style="thin">
        <color indexed="64"/>
      </bottom>
      <diagonal/>
    </border>
    <border>
      <left/>
      <right/>
      <top style="medium">
        <color indexed="64"/>
      </top>
      <bottom/>
      <diagonal/>
    </border>
    <border>
      <left/>
      <right/>
      <top/>
      <bottom style="dotted">
        <color indexed="64"/>
      </bottom>
      <diagonal/>
    </border>
    <border>
      <left style="thin">
        <color indexed="64"/>
      </left>
      <right/>
      <top style="thin">
        <color indexed="64"/>
      </top>
      <bottom/>
      <diagonal/>
    </border>
    <border>
      <left/>
      <right/>
      <top style="medium">
        <color indexed="64"/>
      </top>
      <bottom style="medium">
        <color indexed="64"/>
      </bottom>
      <diagonal/>
    </border>
    <border>
      <left/>
      <right/>
      <top/>
      <bottom style="thick">
        <color indexed="48"/>
      </bottom>
      <diagonal/>
    </border>
    <border>
      <left/>
      <right/>
      <top/>
      <bottom style="thick">
        <color indexed="40"/>
      </bottom>
      <diagonal/>
    </border>
    <border>
      <left/>
      <right/>
      <top/>
      <bottom style="medium">
        <color indexed="40"/>
      </bottom>
      <diagonal/>
    </border>
    <border>
      <left/>
      <right/>
      <top/>
      <bottom style="double">
        <color indexed="43"/>
      </bottom>
      <diagonal/>
    </border>
    <border>
      <left style="thin">
        <color indexed="55"/>
      </left>
      <right style="thin">
        <color indexed="55"/>
      </right>
      <top style="thin">
        <color indexed="55"/>
      </top>
      <bottom style="thin">
        <color indexed="55"/>
      </bottom>
      <diagonal/>
    </border>
    <border>
      <left/>
      <right/>
      <top style="thin">
        <color indexed="64"/>
      </top>
      <bottom style="double">
        <color indexed="64"/>
      </bottom>
      <diagonal/>
    </border>
    <border>
      <left/>
      <right/>
      <top style="medium">
        <color indexed="23"/>
      </top>
      <bottom style="medium">
        <color indexed="23"/>
      </bottom>
      <diagonal/>
    </border>
    <border>
      <left/>
      <right/>
      <top style="thin">
        <color indexed="48"/>
      </top>
      <bottom style="double">
        <color indexed="48"/>
      </bottom>
      <diagonal/>
    </border>
    <border>
      <left style="medium">
        <color indexed="64"/>
      </left>
      <right style="medium">
        <color indexed="64"/>
      </right>
      <top style="medium">
        <color indexed="64"/>
      </top>
      <bottom style="medium">
        <color indexed="64"/>
      </bottom>
      <diagonal/>
    </border>
    <border>
      <left style="thin">
        <color indexed="8"/>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8"/>
      </bottom>
      <diagonal/>
    </border>
    <border>
      <left/>
      <right style="thin">
        <color theme="0"/>
      </right>
      <top style="thin">
        <color auto="1"/>
      </top>
      <bottom style="thin">
        <color indexed="8"/>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top style="thin">
        <color indexed="64"/>
      </top>
      <bottom style="thin">
        <color indexed="8"/>
      </bottom>
      <diagonal/>
    </border>
    <border>
      <left style="thin">
        <color indexed="9"/>
      </left>
      <right style="thin">
        <color indexed="9"/>
      </right>
      <top style="thin">
        <color indexed="8"/>
      </top>
      <bottom/>
      <diagonal/>
    </border>
    <border>
      <left style="thin">
        <color indexed="9"/>
      </left>
      <right style="thin">
        <color indexed="64"/>
      </right>
      <top style="thin">
        <color indexed="8"/>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right/>
      <top/>
      <bottom style="thin">
        <color indexed="64"/>
      </bottom>
      <diagonal/>
    </border>
    <border>
      <left style="thin">
        <color auto="1"/>
      </left>
      <right style="thin">
        <color auto="1"/>
      </right>
      <top/>
      <bottom style="thin">
        <color auto="1"/>
      </bottom>
      <diagonal/>
    </border>
    <border>
      <left/>
      <right/>
      <top/>
      <bottom style="thin">
        <color indexed="64"/>
      </bottom>
      <diagonal/>
    </border>
    <border>
      <left style="thin">
        <color auto="1"/>
      </left>
      <right style="thin">
        <color auto="1"/>
      </right>
      <top/>
      <bottom style="thin">
        <color auto="1"/>
      </bottom>
      <diagonal/>
    </border>
    <border>
      <left/>
      <right/>
      <top/>
      <bottom style="thin">
        <color indexed="64"/>
      </bottom>
      <diagonal/>
    </border>
    <border>
      <left style="thin">
        <color indexed="9"/>
      </left>
      <right style="thin">
        <color indexed="9"/>
      </right>
      <top/>
      <bottom style="thin">
        <color indexed="9"/>
      </bottom>
      <diagonal/>
    </border>
    <border>
      <left style="thin">
        <color indexed="9"/>
      </left>
      <right style="thin">
        <color indexed="64"/>
      </right>
      <top/>
      <bottom style="thin">
        <color indexed="9"/>
      </bottom>
      <diagonal/>
    </border>
    <border>
      <left/>
      <right/>
      <top/>
      <bottom style="thin">
        <color indexed="9"/>
      </bottom>
      <diagonal/>
    </border>
    <border>
      <left style="thin">
        <color indexed="9"/>
      </left>
      <right style="thin">
        <color indexed="9"/>
      </right>
      <top/>
      <bottom style="thin">
        <color indexed="9"/>
      </bottom>
      <diagonal/>
    </border>
    <border>
      <left style="thin">
        <color indexed="9"/>
      </left>
      <right style="thin">
        <color indexed="64"/>
      </right>
      <top/>
      <bottom style="thin">
        <color indexed="9"/>
      </bottom>
      <diagonal/>
    </border>
    <border>
      <left style="thin">
        <color indexed="9"/>
      </left>
      <right style="thin">
        <color indexed="9"/>
      </right>
      <top/>
      <bottom style="thin">
        <color indexed="9"/>
      </bottom>
      <diagonal/>
    </border>
    <border>
      <left style="thin">
        <color indexed="9"/>
      </left>
      <right style="thin">
        <color indexed="64"/>
      </right>
      <top/>
      <bottom style="thin">
        <color indexed="9"/>
      </bottom>
      <diagonal/>
    </border>
    <border>
      <left style="thin">
        <color indexed="8"/>
      </left>
      <right/>
      <top style="thin">
        <color indexed="64"/>
      </top>
      <bottom style="thin">
        <color indexed="8"/>
      </bottom>
      <diagonal/>
    </border>
    <border>
      <left/>
      <right style="thin">
        <color indexed="8"/>
      </right>
      <top style="thin">
        <color indexed="64"/>
      </top>
      <bottom style="thin">
        <color indexed="8"/>
      </bottom>
      <diagonal/>
    </border>
    <border>
      <left/>
      <right style="thin">
        <color indexed="8"/>
      </right>
      <top style="thin">
        <color indexed="9"/>
      </top>
      <bottom style="thin">
        <color indexed="8"/>
      </bottom>
      <diagonal/>
    </border>
    <border>
      <left/>
      <right style="thin">
        <color indexed="8"/>
      </right>
      <top style="thin">
        <color indexed="8"/>
      </top>
      <bottom style="thin">
        <color indexed="9"/>
      </bottom>
      <diagonal/>
    </border>
    <border>
      <left style="thin">
        <color indexed="8"/>
      </left>
      <right/>
      <top/>
      <bottom style="thin">
        <color indexed="9"/>
      </bottom>
      <diagonal/>
    </border>
    <border>
      <left/>
      <right/>
      <top/>
      <bottom style="thin">
        <color indexed="9"/>
      </bottom>
      <diagonal/>
    </border>
    <border>
      <left/>
      <right style="thin">
        <color indexed="9"/>
      </right>
      <top/>
      <bottom style="thin">
        <color indexed="9"/>
      </bottom>
      <diagonal/>
    </border>
    <border>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style="thin">
        <color indexed="64"/>
      </left>
      <right style="thin">
        <color indexed="64"/>
      </right>
      <top/>
      <bottom style="thin">
        <color indexed="64"/>
      </bottom>
      <diagonal/>
    </border>
    <border>
      <left/>
      <right/>
      <top style="thin">
        <color auto="1"/>
      </top>
      <bottom style="thin">
        <color auto="1"/>
      </bottom>
      <diagonal/>
    </border>
  </borders>
  <cellStyleXfs count="433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8" fillId="0" borderId="0"/>
    <xf numFmtId="0" fontId="20" fillId="33" borderId="0"/>
    <xf numFmtId="0" fontId="21" fillId="33" borderId="10">
      <alignment horizontal="right"/>
    </xf>
    <xf numFmtId="0" fontId="22" fillId="34" borderId="11"/>
    <xf numFmtId="0" fontId="18" fillId="0" borderId="0"/>
    <xf numFmtId="0" fontId="18" fillId="0" borderId="0"/>
    <xf numFmtId="9" fontId="18" fillId="0" borderId="0" applyFont="0" applyFill="0" applyBorder="0" applyAlignment="0" applyProtection="0"/>
    <xf numFmtId="0" fontId="26" fillId="0" borderId="0" applyNumberFormat="0" applyFont="0" applyFill="0" applyBorder="0" applyAlignment="0" applyProtection="0"/>
    <xf numFmtId="0" fontId="18" fillId="0" borderId="0" applyNumberFormat="0" applyFont="0" applyFill="0" applyBorder="0" applyAlignment="0" applyProtection="0"/>
    <xf numFmtId="0" fontId="18" fillId="0" borderId="0"/>
    <xf numFmtId="0" fontId="18" fillId="0" borderId="0"/>
    <xf numFmtId="0" fontId="27" fillId="0" borderId="0"/>
    <xf numFmtId="37" fontId="18" fillId="0" borderId="0" applyNumberFormat="0" applyFill="0" applyBorder="0" applyAlignment="0" applyProtection="0"/>
    <xf numFmtId="0" fontId="28" fillId="0" borderId="0" applyNumberFormat="0" applyFill="0" applyBorder="0" applyAlignment="0" applyProtection="0"/>
    <xf numFmtId="0" fontId="29" fillId="0" borderId="12" applyNumberFormat="0" applyFont="0" applyFill="0" applyAlignment="0" applyProtection="0"/>
    <xf numFmtId="0" fontId="30" fillId="0" borderId="0" applyNumberFormat="0" applyFill="0" applyBorder="0" applyAlignment="0" applyProtection="0"/>
    <xf numFmtId="0" fontId="23" fillId="0" borderId="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3" fillId="0" borderId="14" applyNumberFormat="0" applyFill="0" applyBorder="0" applyAlignment="0" applyProtection="0">
      <alignment horizontal="center"/>
    </xf>
    <xf numFmtId="0" fontId="34" fillId="35" borderId="0"/>
    <xf numFmtId="171" fontId="18" fillId="0" borderId="0" applyFont="0" applyFill="0" applyBorder="0" applyAlignment="0" applyProtection="0"/>
    <xf numFmtId="167" fontId="35" fillId="0" borderId="15">
      <protection locked="0"/>
    </xf>
    <xf numFmtId="170" fontId="18" fillId="0" borderId="0" applyFont="0" applyFill="0" applyBorder="0" applyAlignment="0" applyProtection="0"/>
    <xf numFmtId="0" fontId="36" fillId="0" borderId="0" applyNumberFormat="0">
      <alignment horizontal="right"/>
    </xf>
    <xf numFmtId="175" fontId="29" fillId="0" borderId="0" applyFont="0" applyFill="0" applyBorder="0" applyProtection="0">
      <alignment horizontal="right"/>
    </xf>
    <xf numFmtId="165" fontId="18" fillId="0" borderId="16" applyFont="0" applyFill="0" applyBorder="0" applyAlignment="0" applyProtection="0"/>
    <xf numFmtId="173" fontId="18" fillId="0" borderId="0" applyFont="0" applyFill="0" applyBorder="0" applyAlignment="0" applyProtection="0"/>
    <xf numFmtId="37" fontId="18" fillId="0" borderId="0"/>
    <xf numFmtId="166" fontId="18" fillId="0" borderId="0" applyFont="0" applyFill="0" applyBorder="0" applyAlignment="0" applyProtection="0"/>
    <xf numFmtId="39" fontId="18" fillId="0" borderId="0" applyFont="0" applyFill="0" applyBorder="0" applyAlignment="0" applyProtection="0"/>
    <xf numFmtId="37" fontId="37" fillId="0" borderId="0" applyNumberFormat="0" applyFill="0" applyBorder="0" applyAlignment="0" applyProtection="0"/>
    <xf numFmtId="0" fontId="38" fillId="0" borderId="0" applyNumberFormat="0" applyFill="0" applyBorder="0" applyAlignment="0" applyProtection="0"/>
    <xf numFmtId="0" fontId="39" fillId="0" borderId="0">
      <alignment horizontal="center"/>
    </xf>
    <xf numFmtId="0" fontId="39" fillId="0" borderId="0">
      <alignment horizontal="center"/>
    </xf>
    <xf numFmtId="0" fontId="40" fillId="0" borderId="0"/>
    <xf numFmtId="0" fontId="31" fillId="0" borderId="0" applyNumberFormat="0" applyFill="0" applyBorder="0" applyAlignment="0" applyProtection="0"/>
    <xf numFmtId="0" fontId="41" fillId="0" borderId="0" applyNumberFormat="0" applyFill="0" applyBorder="0" applyAlignment="0" applyProtection="0"/>
    <xf numFmtId="0" fontId="31" fillId="0" borderId="0" applyNumberFormat="0" applyFill="0" applyBorder="0" applyAlignment="0" applyProtection="0"/>
    <xf numFmtId="0" fontId="42" fillId="0" borderId="0"/>
    <xf numFmtId="37" fontId="18" fillId="0" borderId="0" applyFont="0" applyFill="0" applyBorder="0" applyAlignment="0" applyProtection="0"/>
    <xf numFmtId="176" fontId="18" fillId="0" borderId="0" applyFont="0" applyFill="0" applyBorder="0" applyAlignment="0" applyProtection="0"/>
    <xf numFmtId="172" fontId="18" fillId="0" borderId="0" applyFont="0" applyFill="0" applyBorder="0" applyAlignment="0" applyProtection="0"/>
    <xf numFmtId="0" fontId="43" fillId="36" borderId="0"/>
    <xf numFmtId="0" fontId="21" fillId="37" borderId="0"/>
    <xf numFmtId="0" fontId="44" fillId="0" borderId="0"/>
    <xf numFmtId="177" fontId="45" fillId="0" borderId="0"/>
    <xf numFmtId="0" fontId="26" fillId="0" borderId="0"/>
    <xf numFmtId="0" fontId="18" fillId="0" borderId="0" applyNumberFormat="0" applyFont="0" applyFill="0" applyBorder="0" applyAlignment="0" applyProtection="0"/>
    <xf numFmtId="174" fontId="18" fillId="0" borderId="0" applyFont="0" applyFill="0" applyBorder="0" applyAlignment="0" applyProtection="0"/>
    <xf numFmtId="0" fontId="31" fillId="0" borderId="0" applyNumberFormat="0" applyFill="0" applyBorder="0" applyAlignment="0" applyProtection="0"/>
    <xf numFmtId="0" fontId="41" fillId="0" borderId="0" applyNumberFormat="0" applyFill="0" applyBorder="0" applyAlignment="0" applyProtection="0"/>
    <xf numFmtId="0" fontId="32" fillId="0" borderId="0" applyNumberFormat="0" applyFill="0" applyBorder="0" applyAlignment="0" applyProtection="0"/>
    <xf numFmtId="0" fontId="41" fillId="0" borderId="0" applyNumberFormat="0" applyFill="0" applyBorder="0" applyAlignment="0" applyProtection="0"/>
    <xf numFmtId="0" fontId="46" fillId="0" borderId="0" applyNumberFormat="0" applyFill="0" applyBorder="0" applyAlignment="0" applyProtection="0"/>
    <xf numFmtId="0" fontId="31" fillId="0" borderId="0" applyNumberFormat="0" applyFill="0" applyBorder="0" applyAlignment="0" applyProtection="0"/>
    <xf numFmtId="178" fontId="18" fillId="0" borderId="13" applyFont="0" applyFill="0" applyBorder="0" applyAlignment="0" applyProtection="0"/>
    <xf numFmtId="179" fontId="18" fillId="0" borderId="13" applyFont="0" applyFill="0" applyBorder="0" applyAlignment="0" applyProtection="0"/>
    <xf numFmtId="0" fontId="47" fillId="0" borderId="0"/>
    <xf numFmtId="180" fontId="18" fillId="0" borderId="0" applyFont="0" applyFill="0" applyBorder="0" applyAlignment="0" applyProtection="0">
      <alignment horizontal="right"/>
    </xf>
    <xf numFmtId="181" fontId="18" fillId="0" borderId="0" applyFont="0" applyFill="0" applyBorder="0" applyAlignment="0" applyProtection="0"/>
    <xf numFmtId="182" fontId="18" fillId="0" borderId="0" applyFont="0" applyFill="0" applyBorder="0" applyAlignment="0" applyProtection="0"/>
    <xf numFmtId="0" fontId="26" fillId="0" borderId="0">
      <alignment vertical="top"/>
    </xf>
    <xf numFmtId="0" fontId="26" fillId="0" borderId="0">
      <alignment vertical="top"/>
    </xf>
    <xf numFmtId="0" fontId="26" fillId="0" borderId="0">
      <alignment vertical="top"/>
    </xf>
    <xf numFmtId="174" fontId="26" fillId="0" borderId="0">
      <alignment vertical="top"/>
    </xf>
    <xf numFmtId="174" fontId="26" fillId="0" borderId="0">
      <alignment vertical="top"/>
    </xf>
    <xf numFmtId="0" fontId="48" fillId="38" borderId="0"/>
    <xf numFmtId="183" fontId="18" fillId="0" borderId="0">
      <alignment horizontal="left" wrapText="1"/>
    </xf>
    <xf numFmtId="0" fontId="49" fillId="0" borderId="0"/>
    <xf numFmtId="0" fontId="50" fillId="0" borderId="0"/>
    <xf numFmtId="0" fontId="51" fillId="0" borderId="0" applyFill="0" applyBorder="0" applyProtection="0">
      <alignment horizontal="center" vertical="center"/>
    </xf>
    <xf numFmtId="0" fontId="19" fillId="0" borderId="0" applyFill="0" applyBorder="0" applyProtection="0">
      <alignment horizontal="left"/>
    </xf>
    <xf numFmtId="0" fontId="52" fillId="0" borderId="0"/>
    <xf numFmtId="0" fontId="53" fillId="0" borderId="0"/>
    <xf numFmtId="0" fontId="54" fillId="0" borderId="0"/>
    <xf numFmtId="0" fontId="26" fillId="0" borderId="0">
      <alignment horizontal="center"/>
    </xf>
    <xf numFmtId="0" fontId="25" fillId="0" borderId="0" applyNumberFormat="0" applyFill="0" applyBorder="0" applyAlignment="0" applyProtection="0"/>
    <xf numFmtId="0" fontId="55" fillId="0" borderId="0" applyNumberFormat="0" applyFill="0" applyBorder="0" applyAlignment="0" applyProtection="0"/>
    <xf numFmtId="0" fontId="56" fillId="39" borderId="0" applyNumberFormat="0" applyBorder="0" applyProtection="0">
      <alignment horizontal="left" vertical="center"/>
    </xf>
    <xf numFmtId="0" fontId="57" fillId="1" borderId="0" applyNumberFormat="0" applyBorder="0" applyProtection="0">
      <alignment horizontal="left" vertical="center"/>
    </xf>
    <xf numFmtId="0" fontId="58" fillId="0" borderId="0"/>
    <xf numFmtId="0" fontId="59" fillId="0" borderId="0" applyNumberFormat="0" applyFill="0" applyBorder="0" applyAlignment="0" applyProtection="0"/>
    <xf numFmtId="0" fontId="51" fillId="0" borderId="0" applyNumberFormat="0" applyFill="0" applyBorder="0" applyAlignment="0" applyProtection="0"/>
    <xf numFmtId="184" fontId="18" fillId="0" borderId="0" applyFont="0" applyFill="0" applyBorder="0" applyAlignment="0" applyProtection="0"/>
    <xf numFmtId="0" fontId="46" fillId="40" borderId="17" applyNumberFormat="0" applyFont="0" applyBorder="0" applyAlignment="0" applyProtection="0">
      <alignment horizontal="right"/>
    </xf>
    <xf numFmtId="0" fontId="18" fillId="0" borderId="0"/>
    <xf numFmtId="170" fontId="18" fillId="0" borderId="0" applyFont="0" applyFill="0" applyBorder="0" applyAlignment="0" applyProtection="0"/>
    <xf numFmtId="0" fontId="18" fillId="0" borderId="0"/>
    <xf numFmtId="0" fontId="18" fillId="0" borderId="0"/>
    <xf numFmtId="0" fontId="1" fillId="0" borderId="0"/>
    <xf numFmtId="171" fontId="1" fillId="0" borderId="0" applyFont="0" applyFill="0" applyBorder="0" applyAlignment="0" applyProtection="0"/>
    <xf numFmtId="170" fontId="18" fillId="0" borderId="0" applyFont="0" applyFill="0" applyBorder="0" applyAlignment="0" applyProtection="0"/>
    <xf numFmtId="0" fontId="18" fillId="0" borderId="0"/>
    <xf numFmtId="170" fontId="18" fillId="0" borderId="0" applyFont="0" applyFill="0" applyBorder="0" applyAlignment="0" applyProtection="0"/>
    <xf numFmtId="0" fontId="18" fillId="0" borderId="0"/>
    <xf numFmtId="170" fontId="18" fillId="0" borderId="0" applyFont="0" applyFill="0" applyBorder="0" applyAlignment="0" applyProtection="0"/>
    <xf numFmtId="0" fontId="18" fillId="0" borderId="0"/>
    <xf numFmtId="170" fontId="18" fillId="0" borderId="0" applyFont="0" applyFill="0" applyBorder="0" applyAlignment="0" applyProtection="0"/>
    <xf numFmtId="0" fontId="18" fillId="0" borderId="0"/>
    <xf numFmtId="170" fontId="18" fillId="0" borderId="0" applyFont="0" applyFill="0" applyBorder="0" applyAlignment="0" applyProtection="0"/>
    <xf numFmtId="170" fontId="18" fillId="0" borderId="0" applyFont="0" applyFill="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171" fontId="1" fillId="0" borderId="0" applyFont="0" applyFill="0" applyBorder="0" applyAlignment="0" applyProtection="0"/>
    <xf numFmtId="0" fontId="1" fillId="8" borderId="8" applyNumberFormat="0" applyFont="0" applyAlignment="0" applyProtection="0"/>
    <xf numFmtId="0" fontId="18" fillId="0" borderId="0"/>
    <xf numFmtId="0" fontId="18" fillId="0" borderId="0"/>
    <xf numFmtId="0" fontId="18" fillId="0" borderId="0"/>
    <xf numFmtId="0" fontId="1" fillId="11" borderId="0" applyNumberFormat="0" applyBorder="0" applyAlignment="0" applyProtection="0"/>
    <xf numFmtId="0" fontId="17" fillId="9" borderId="0" applyNumberFormat="0" applyBorder="0" applyAlignment="0" applyProtection="0"/>
    <xf numFmtId="0" fontId="1" fillId="15" borderId="0" applyNumberFormat="0" applyBorder="0" applyAlignment="0" applyProtection="0"/>
    <xf numFmtId="0" fontId="6" fillId="2" borderId="0" applyNumberFormat="0" applyBorder="0" applyAlignment="0" applyProtection="0"/>
    <xf numFmtId="0" fontId="17" fillId="17" borderId="0" applyNumberFormat="0" applyBorder="0" applyAlignment="0" applyProtection="0"/>
    <xf numFmtId="185" fontId="18" fillId="0" borderId="0" applyFont="0" applyFill="0" applyBorder="0" applyAlignment="0" applyProtection="0"/>
    <xf numFmtId="0" fontId="1" fillId="31" borderId="0" applyNumberFormat="0" applyBorder="0" applyAlignment="0" applyProtection="0"/>
    <xf numFmtId="0" fontId="1" fillId="19" borderId="0" applyNumberFormat="0" applyBorder="0" applyAlignment="0" applyProtection="0"/>
    <xf numFmtId="0" fontId="8" fillId="4" borderId="0" applyNumberFormat="0" applyBorder="0" applyAlignment="0" applyProtection="0"/>
    <xf numFmtId="0" fontId="1" fillId="8" borderId="8" applyNumberFormat="0" applyFont="0" applyAlignment="0" applyProtection="0"/>
    <xf numFmtId="0" fontId="5" fillId="0" borderId="3" applyNumberFormat="0" applyFill="0" applyAlignment="0" applyProtection="0"/>
    <xf numFmtId="0" fontId="17" fillId="13" borderId="0" applyNumberFormat="0" applyBorder="0" applyAlignment="0" applyProtection="0"/>
    <xf numFmtId="0" fontId="3" fillId="0" borderId="1" applyNumberFormat="0" applyFill="0" applyAlignment="0" applyProtection="0"/>
    <xf numFmtId="0" fontId="12" fillId="0" borderId="6" applyNumberFormat="0" applyFill="0" applyAlignment="0" applyProtection="0"/>
    <xf numFmtId="0" fontId="1" fillId="0" borderId="0"/>
    <xf numFmtId="0" fontId="17" fillId="25" borderId="0" applyNumberFormat="0" applyBorder="0" applyAlignment="0" applyProtection="0"/>
    <xf numFmtId="0" fontId="77" fillId="0" borderId="0"/>
    <xf numFmtId="0" fontId="17" fillId="29" borderId="0" applyNumberFormat="0" applyBorder="0" applyAlignment="0" applyProtection="0"/>
    <xf numFmtId="0" fontId="1" fillId="23" borderId="0" applyNumberFormat="0" applyBorder="0" applyAlignment="0" applyProtection="0"/>
    <xf numFmtId="0" fontId="17" fillId="21" borderId="0" applyNumberFormat="0" applyBorder="0" applyAlignment="0" applyProtection="0"/>
    <xf numFmtId="0" fontId="1" fillId="27" borderId="0" applyNumberFormat="0" applyBorder="0" applyAlignment="0" applyProtection="0"/>
    <xf numFmtId="0" fontId="61" fillId="49" borderId="0" applyNumberFormat="0" applyBorder="0" applyAlignment="0" applyProtection="0"/>
    <xf numFmtId="0" fontId="61" fillId="48" borderId="0" applyNumberFormat="0" applyBorder="0" applyAlignment="0" applyProtection="0"/>
    <xf numFmtId="0" fontId="62" fillId="54" borderId="0" applyNumberFormat="0" applyBorder="0" applyAlignment="0" applyProtection="0"/>
    <xf numFmtId="0" fontId="62" fillId="49" borderId="0" applyNumberFormat="0" applyBorder="0" applyAlignment="0" applyProtection="0"/>
    <xf numFmtId="0" fontId="61" fillId="50" borderId="0" applyNumberFormat="0" applyBorder="0" applyAlignment="0" applyProtection="0"/>
    <xf numFmtId="0" fontId="61" fillId="47" borderId="0" applyNumberFormat="0" applyBorder="0" applyAlignment="0" applyProtection="0"/>
    <xf numFmtId="0" fontId="61" fillId="45" borderId="0" applyNumberFormat="0" applyBorder="0" applyAlignment="0" applyProtection="0"/>
    <xf numFmtId="0" fontId="61" fillId="43" borderId="0" applyNumberFormat="0" applyBorder="0" applyAlignment="0" applyProtection="0"/>
    <xf numFmtId="0" fontId="62" fillId="52" borderId="0" applyNumberFormat="0" applyBorder="0" applyAlignment="0" applyProtection="0"/>
    <xf numFmtId="0" fontId="62" fillId="48" borderId="0" applyNumberFormat="0" applyBorder="0" applyAlignment="0" applyProtection="0"/>
    <xf numFmtId="0" fontId="62" fillId="53" borderId="0" applyNumberFormat="0" applyBorder="0" applyAlignment="0" applyProtection="0"/>
    <xf numFmtId="0" fontId="61" fillId="41" borderId="0" applyNumberFormat="0" applyBorder="0" applyAlignment="0" applyProtection="0"/>
    <xf numFmtId="0" fontId="61" fillId="42" borderId="0" applyNumberFormat="0" applyBorder="0" applyAlignment="0" applyProtection="0"/>
    <xf numFmtId="0" fontId="61" fillId="47" borderId="0" applyNumberFormat="0" applyBorder="0" applyAlignment="0" applyProtection="0"/>
    <xf numFmtId="0" fontId="61" fillId="44" borderId="0" applyNumberFormat="0" applyBorder="0" applyAlignment="0" applyProtection="0"/>
    <xf numFmtId="0" fontId="61" fillId="44" borderId="0" applyNumberFormat="0" applyBorder="0" applyAlignment="0" applyProtection="0"/>
    <xf numFmtId="0" fontId="61" fillId="46" borderId="0" applyNumberFormat="0" applyBorder="0" applyAlignment="0" applyProtection="0"/>
    <xf numFmtId="0" fontId="62" fillId="51" borderId="0" applyNumberFormat="0" applyBorder="0" applyAlignment="0" applyProtection="0"/>
    <xf numFmtId="0" fontId="68" fillId="0" borderId="21" applyNumberFormat="0" applyFill="0" applyAlignment="0" applyProtection="0"/>
    <xf numFmtId="0" fontId="71" fillId="0" borderId="23" applyNumberFormat="0" applyFill="0" applyAlignment="0" applyProtection="0"/>
    <xf numFmtId="0" fontId="64" fillId="59" borderId="18" applyNumberFormat="0" applyAlignment="0" applyProtection="0"/>
    <xf numFmtId="0" fontId="74" fillId="0" borderId="0" applyNumberFormat="0" applyFill="0" applyBorder="0" applyAlignment="0" applyProtection="0"/>
    <xf numFmtId="0" fontId="62" fillId="53" borderId="0" applyNumberFormat="0" applyBorder="0" applyAlignment="0" applyProtection="0"/>
    <xf numFmtId="0" fontId="62" fillId="57" borderId="0" applyNumberFormat="0" applyBorder="0" applyAlignment="0" applyProtection="0"/>
    <xf numFmtId="0" fontId="76" fillId="0" borderId="0" applyNumberFormat="0" applyFill="0" applyBorder="0" applyAlignment="0" applyProtection="0"/>
    <xf numFmtId="0" fontId="20" fillId="60" borderId="19" applyNumberFormat="0" applyAlignment="0" applyProtection="0"/>
    <xf numFmtId="0" fontId="65" fillId="0" borderId="0" applyNumberFormat="0" applyFill="0" applyBorder="0" applyAlignment="0" applyProtection="0"/>
    <xf numFmtId="0" fontId="69" fillId="0" borderId="22" applyNumberFormat="0" applyFill="0" applyAlignment="0" applyProtection="0"/>
    <xf numFmtId="0" fontId="62" fillId="52" borderId="0" applyNumberFormat="0" applyBorder="0" applyAlignment="0" applyProtection="0"/>
    <xf numFmtId="0" fontId="10" fillId="6" borderId="5" applyNumberFormat="0" applyAlignment="0" applyProtection="0"/>
    <xf numFmtId="0" fontId="18" fillId="62" borderId="24" applyNumberFormat="0" applyFont="0" applyAlignment="0" applyProtection="0"/>
    <xf numFmtId="0" fontId="62" fillId="58" borderId="0" applyNumberFormat="0" applyBorder="0" applyAlignment="0" applyProtection="0"/>
    <xf numFmtId="0" fontId="69" fillId="0" borderId="0" applyNumberFormat="0" applyFill="0" applyBorder="0" applyAlignment="0" applyProtection="0"/>
    <xf numFmtId="0" fontId="67" fillId="0" borderId="20" applyNumberFormat="0" applyFill="0" applyAlignment="0" applyProtection="0"/>
    <xf numFmtId="0" fontId="63" fillId="42" borderId="0" applyNumberFormat="0" applyBorder="0" applyAlignment="0" applyProtection="0"/>
    <xf numFmtId="0" fontId="66" fillId="43" borderId="0" applyNumberFormat="0" applyBorder="0" applyAlignment="0" applyProtection="0"/>
    <xf numFmtId="0" fontId="62" fillId="55" borderId="0" applyNumberFormat="0" applyBorder="0" applyAlignment="0" applyProtection="0"/>
    <xf numFmtId="0" fontId="70" fillId="46" borderId="18" applyNumberFormat="0" applyAlignment="0" applyProtection="0"/>
    <xf numFmtId="0" fontId="75" fillId="0" borderId="26" applyNumberFormat="0" applyFill="0" applyAlignment="0" applyProtection="0"/>
    <xf numFmtId="0" fontId="73" fillId="59" borderId="25" applyNumberFormat="0" applyAlignment="0" applyProtection="0"/>
    <xf numFmtId="0" fontId="72" fillId="61" borderId="0" applyNumberFormat="0" applyBorder="0" applyAlignment="0" applyProtection="0"/>
    <xf numFmtId="0" fontId="62" fillId="56" borderId="0" applyNumberFormat="0" applyBorder="0" applyAlignment="0" applyProtection="0"/>
    <xf numFmtId="0" fontId="17" fillId="32" borderId="0" applyNumberFormat="0" applyBorder="0" applyAlignment="0" applyProtection="0"/>
    <xf numFmtId="0" fontId="13" fillId="7" borderId="7" applyNumberFormat="0" applyAlignment="0" applyProtection="0"/>
    <xf numFmtId="0" fontId="5" fillId="0" borderId="0" applyNumberFormat="0" applyFill="0" applyBorder="0" applyAlignment="0" applyProtection="0"/>
    <xf numFmtId="0" fontId="17" fillId="16"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77" fillId="0" borderId="0"/>
    <xf numFmtId="0" fontId="1" fillId="14" borderId="0" applyNumberFormat="0" applyBorder="0" applyAlignment="0" applyProtection="0"/>
    <xf numFmtId="0" fontId="17" fillId="12" borderId="0" applyNumberFormat="0" applyBorder="0" applyAlignment="0" applyProtection="0"/>
    <xf numFmtId="0" fontId="11" fillId="6" borderId="4" applyNumberFormat="0" applyAlignment="0" applyProtection="0"/>
    <xf numFmtId="0" fontId="17" fillId="24" borderId="0" applyNumberFormat="0" applyBorder="0" applyAlignment="0" applyProtection="0"/>
    <xf numFmtId="0" fontId="2" fillId="0" borderId="0" applyNumberFormat="0" applyFill="0" applyBorder="0" applyAlignment="0" applyProtection="0"/>
    <xf numFmtId="0" fontId="17" fillId="20" borderId="0" applyNumberFormat="0" applyBorder="0" applyAlignment="0" applyProtection="0"/>
    <xf numFmtId="0" fontId="9" fillId="5" borderId="4" applyNumberFormat="0" applyAlignment="0" applyProtection="0"/>
    <xf numFmtId="0" fontId="16" fillId="0" borderId="9" applyNumberFormat="0" applyFill="0" applyAlignment="0" applyProtection="0"/>
    <xf numFmtId="0" fontId="1" fillId="18" borderId="0" applyNumberFormat="0" applyBorder="0" applyAlignment="0" applyProtection="0"/>
    <xf numFmtId="0" fontId="1" fillId="10" borderId="0" applyNumberFormat="0" applyBorder="0" applyAlignment="0" applyProtection="0"/>
    <xf numFmtId="0" fontId="1" fillId="30" borderId="0" applyNumberFormat="0" applyBorder="0" applyAlignment="0" applyProtection="0"/>
    <xf numFmtId="0" fontId="7" fillId="3" borderId="0" applyNumberFormat="0" applyBorder="0" applyAlignment="0" applyProtection="0"/>
    <xf numFmtId="0" fontId="4" fillId="0" borderId="2" applyNumberFormat="0" applyFill="0" applyAlignment="0" applyProtection="0"/>
    <xf numFmtId="0" fontId="17" fillId="28" borderId="0" applyNumberFormat="0" applyBorder="0" applyAlignment="0" applyProtection="0"/>
    <xf numFmtId="0" fontId="77" fillId="0" borderId="0"/>
    <xf numFmtId="0" fontId="2" fillId="0" borderId="0" applyNumberFormat="0" applyFill="0" applyBorder="0" applyAlignment="0" applyProtection="0"/>
    <xf numFmtId="0" fontId="77" fillId="0" borderId="0"/>
    <xf numFmtId="0" fontId="77" fillId="0" borderId="0"/>
    <xf numFmtId="0" fontId="33" fillId="0" borderId="29" applyNumberFormat="0" applyFill="0" applyBorder="0" applyAlignment="0" applyProtection="0">
      <alignment horizontal="center"/>
    </xf>
    <xf numFmtId="171" fontId="18" fillId="0" borderId="0" applyFont="0" applyFill="0" applyBorder="0" applyAlignment="0" applyProtection="0"/>
    <xf numFmtId="0" fontId="33" fillId="0" borderId="27" applyNumberFormat="0" applyFill="0" applyBorder="0" applyAlignment="0" applyProtection="0">
      <alignment horizontal="center"/>
    </xf>
    <xf numFmtId="0" fontId="33" fillId="0" borderId="28" applyNumberFormat="0" applyFill="0" applyBorder="0" applyAlignment="0" applyProtection="0">
      <alignment horizontal="center"/>
    </xf>
    <xf numFmtId="0" fontId="26" fillId="0" borderId="0"/>
    <xf numFmtId="0" fontId="77" fillId="0" borderId="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8" borderId="8" applyNumberFormat="0" applyFont="0" applyAlignment="0" applyProtection="0"/>
    <xf numFmtId="0" fontId="18" fillId="0" borderId="0"/>
    <xf numFmtId="0" fontId="18" fillId="0" borderId="0"/>
    <xf numFmtId="0" fontId="1" fillId="0" borderId="0"/>
    <xf numFmtId="0" fontId="18" fillId="0" borderId="0"/>
    <xf numFmtId="0" fontId="33" fillId="0" borderId="28" applyNumberFormat="0" applyFill="0" applyBorder="0" applyAlignment="0" applyProtection="0">
      <alignment horizontal="center"/>
    </xf>
    <xf numFmtId="0" fontId="77" fillId="0" borderId="0"/>
    <xf numFmtId="0" fontId="33" fillId="0" borderId="29" applyNumberFormat="0" applyFill="0" applyBorder="0" applyAlignment="0" applyProtection="0">
      <alignment horizontal="center"/>
    </xf>
    <xf numFmtId="0" fontId="1" fillId="0" borderId="0"/>
    <xf numFmtId="0" fontId="2" fillId="0" borderId="0" applyNumberFormat="0" applyFill="0" applyBorder="0" applyAlignment="0" applyProtection="0"/>
    <xf numFmtId="0" fontId="33" fillId="0" borderId="30" applyNumberFormat="0" applyFill="0" applyBorder="0" applyAlignment="0" applyProtection="0">
      <alignment horizontal="center"/>
    </xf>
    <xf numFmtId="0" fontId="1"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1" fillId="0" borderId="0"/>
    <xf numFmtId="0" fontId="1" fillId="0" borderId="0"/>
    <xf numFmtId="0" fontId="33" fillId="0" borderId="30" applyNumberFormat="0" applyFill="0" applyBorder="0" applyAlignment="0" applyProtection="0">
      <alignment horizontal="center"/>
    </xf>
    <xf numFmtId="0" fontId="78" fillId="0" borderId="0" applyNumberFormat="0" applyFill="0" applyBorder="0" applyAlignment="0" applyProtection="0"/>
    <xf numFmtId="0" fontId="78" fillId="0" borderId="0" applyNumberFormat="0" applyFill="0" applyBorder="0" applyAlignment="0" applyProtection="0"/>
    <xf numFmtId="0" fontId="22" fillId="34" borderId="31"/>
    <xf numFmtId="3" fontId="23" fillId="34" borderId="32">
      <alignment horizontal="right"/>
    </xf>
    <xf numFmtId="171" fontId="1" fillId="0" borderId="0" applyFont="0" applyFill="0" applyBorder="0" applyAlignment="0" applyProtection="0"/>
    <xf numFmtId="0" fontId="33" fillId="0" borderId="48" applyNumberFormat="0" applyFill="0" applyBorder="0" applyAlignment="0" applyProtection="0">
      <alignment horizontal="center"/>
    </xf>
    <xf numFmtId="0" fontId="33" fillId="0" borderId="48" applyNumberFormat="0" applyFill="0" applyBorder="0" applyAlignment="0" applyProtection="0">
      <alignment horizontal="center"/>
    </xf>
    <xf numFmtId="0" fontId="33" fillId="0" borderId="48" applyNumberFormat="0" applyFill="0" applyBorder="0" applyAlignment="0" applyProtection="0">
      <alignment horizontal="center"/>
    </xf>
    <xf numFmtId="0" fontId="33" fillId="0" borderId="47" applyNumberFormat="0" applyFill="0" applyBorder="0" applyAlignment="0" applyProtection="0">
      <alignment horizontal="center"/>
    </xf>
    <xf numFmtId="0" fontId="33" fillId="0" borderId="47" applyNumberFormat="0" applyFill="0" applyBorder="0" applyAlignment="0" applyProtection="0">
      <alignment horizontal="center"/>
    </xf>
    <xf numFmtId="0" fontId="33" fillId="0" borderId="47" applyNumberFormat="0" applyFill="0" applyBorder="0" applyAlignment="0" applyProtection="0">
      <alignment horizontal="center"/>
    </xf>
    <xf numFmtId="0" fontId="33" fillId="0" borderId="48" applyNumberFormat="0" applyFill="0" applyBorder="0" applyAlignment="0" applyProtection="0">
      <alignment horizontal="center"/>
    </xf>
    <xf numFmtId="0" fontId="33" fillId="0" borderId="48" applyNumberFormat="0" applyFill="0" applyBorder="0" applyAlignment="0" applyProtection="0">
      <alignment horizontal="center"/>
    </xf>
    <xf numFmtId="0" fontId="33" fillId="0" borderId="48" applyNumberFormat="0" applyFill="0" applyBorder="0" applyAlignment="0" applyProtection="0">
      <alignment horizontal="center"/>
    </xf>
    <xf numFmtId="0" fontId="33" fillId="0" borderId="47" applyNumberFormat="0" applyFill="0" applyBorder="0" applyAlignment="0" applyProtection="0">
      <alignment horizontal="center"/>
    </xf>
    <xf numFmtId="0" fontId="18" fillId="0" borderId="0"/>
    <xf numFmtId="0" fontId="18" fillId="0" borderId="0"/>
    <xf numFmtId="0" fontId="33" fillId="0" borderId="30" applyNumberFormat="0" applyFill="0" applyBorder="0" applyAlignment="0" applyProtection="0">
      <alignment horizontal="center"/>
    </xf>
    <xf numFmtId="0" fontId="33" fillId="0" borderId="30" applyNumberFormat="0" applyFill="0" applyBorder="0" applyAlignment="0" applyProtection="0">
      <alignment horizontal="center"/>
    </xf>
    <xf numFmtId="0" fontId="18" fillId="0" borderId="0"/>
    <xf numFmtId="0" fontId="33" fillId="0" borderId="47" applyNumberFormat="0" applyFill="0" applyBorder="0" applyAlignment="0" applyProtection="0">
      <alignment horizontal="center"/>
    </xf>
    <xf numFmtId="0" fontId="33" fillId="0" borderId="47" applyNumberFormat="0" applyFill="0" applyBorder="0" applyAlignment="0" applyProtection="0">
      <alignment horizontal="center"/>
    </xf>
    <xf numFmtId="0" fontId="33" fillId="0" borderId="47" applyNumberFormat="0" applyFill="0" applyBorder="0" applyAlignment="0" applyProtection="0">
      <alignment horizontal="center"/>
    </xf>
    <xf numFmtId="0" fontId="33" fillId="0" borderId="30" applyNumberFormat="0" applyFill="0" applyBorder="0" applyAlignment="0" applyProtection="0">
      <alignment horizontal="center"/>
    </xf>
    <xf numFmtId="0" fontId="18" fillId="0" borderId="0"/>
    <xf numFmtId="0" fontId="33" fillId="0" borderId="30" applyNumberFormat="0" applyFill="0" applyBorder="0" applyAlignment="0" applyProtection="0">
      <alignment horizontal="center"/>
    </xf>
    <xf numFmtId="0" fontId="33" fillId="0" borderId="48" applyNumberFormat="0" applyFill="0" applyBorder="0" applyAlignment="0" applyProtection="0">
      <alignment horizontal="center"/>
    </xf>
    <xf numFmtId="0" fontId="33" fillId="0" borderId="48" applyNumberFormat="0" applyFill="0" applyBorder="0" applyAlignment="0" applyProtection="0">
      <alignment horizontal="center"/>
    </xf>
    <xf numFmtId="0" fontId="33" fillId="0" borderId="47" applyNumberFormat="0" applyFill="0" applyBorder="0" applyAlignment="0" applyProtection="0">
      <alignment horizontal="center"/>
    </xf>
    <xf numFmtId="0" fontId="80" fillId="34" borderId="59"/>
    <xf numFmtId="0" fontId="22" fillId="34" borderId="59"/>
    <xf numFmtId="0" fontId="81" fillId="34" borderId="59"/>
    <xf numFmtId="0" fontId="61" fillId="0" borderId="0"/>
    <xf numFmtId="9" fontId="90" fillId="0" borderId="0">
      <alignment horizontal="right"/>
    </xf>
    <xf numFmtId="187" fontId="91" fillId="0" borderId="0">
      <alignment horizontal="right"/>
    </xf>
    <xf numFmtId="170" fontId="26" fillId="0" borderId="0" applyFont="0" applyFill="0" applyBorder="0" applyAlignment="0" applyProtection="0"/>
    <xf numFmtId="168" fontId="26" fillId="0" borderId="0" applyFont="0" applyFill="0" applyBorder="0" applyAlignment="0" applyProtection="0"/>
    <xf numFmtId="188" fontId="92" fillId="0" borderId="0" applyFont="0" applyFill="0" applyBorder="0" applyAlignment="0" applyProtection="0"/>
    <xf numFmtId="188" fontId="92" fillId="0" borderId="0" applyFont="0" applyFill="0" applyBorder="0" applyAlignment="0" applyProtection="0"/>
    <xf numFmtId="188" fontId="92" fillId="0" borderId="0" applyFont="0" applyFill="0" applyBorder="0" applyAlignment="0" applyProtection="0"/>
    <xf numFmtId="188" fontId="92" fillId="0" borderId="0" applyFont="0" applyFill="0" applyBorder="0" applyAlignment="0" applyProtection="0"/>
    <xf numFmtId="188" fontId="92" fillId="0" borderId="0" applyFont="0" applyFill="0" applyBorder="0" applyAlignment="0" applyProtection="0"/>
    <xf numFmtId="188" fontId="92" fillId="0" borderId="0" applyFont="0" applyFill="0" applyBorder="0" applyAlignment="0" applyProtection="0"/>
    <xf numFmtId="189" fontId="92" fillId="0" borderId="0" applyFont="0" applyFill="0" applyBorder="0" applyAlignment="0" applyProtection="0"/>
    <xf numFmtId="189" fontId="92" fillId="0" borderId="0" applyFont="0" applyFill="0" applyBorder="0" applyAlignment="0" applyProtection="0"/>
    <xf numFmtId="189" fontId="92" fillId="0" borderId="0" applyFont="0" applyFill="0" applyBorder="0" applyAlignment="0" applyProtection="0"/>
    <xf numFmtId="189" fontId="92" fillId="0" borderId="0" applyFont="0" applyFill="0" applyBorder="0" applyAlignment="0" applyProtection="0"/>
    <xf numFmtId="189" fontId="92" fillId="0" borderId="0" applyFont="0" applyFill="0" applyBorder="0" applyAlignment="0" applyProtection="0"/>
    <xf numFmtId="189" fontId="92" fillId="0" borderId="0" applyFont="0" applyFill="0" applyBorder="0" applyAlignment="0" applyProtection="0"/>
    <xf numFmtId="0" fontId="93" fillId="0" borderId="0"/>
    <xf numFmtId="0" fontId="26" fillId="0" borderId="0"/>
    <xf numFmtId="0" fontId="94" fillId="0" borderId="0"/>
    <xf numFmtId="0" fontId="94" fillId="0" borderId="0"/>
    <xf numFmtId="9" fontId="18" fillId="0" borderId="0"/>
    <xf numFmtId="9" fontId="18" fillId="0" borderId="0"/>
    <xf numFmtId="9" fontId="18" fillId="0" borderId="0"/>
    <xf numFmtId="9" fontId="18" fillId="0" borderId="0"/>
    <xf numFmtId="9" fontId="18" fillId="0" borderId="0"/>
    <xf numFmtId="9" fontId="18" fillId="0" borderId="0"/>
    <xf numFmtId="9" fontId="18" fillId="0" borderId="0"/>
    <xf numFmtId="9" fontId="18" fillId="0" borderId="0"/>
    <xf numFmtId="190" fontId="94" fillId="0" borderId="0"/>
    <xf numFmtId="190" fontId="94" fillId="0" borderId="0"/>
    <xf numFmtId="191" fontId="94" fillId="0" borderId="0"/>
    <xf numFmtId="191" fontId="94" fillId="0" borderId="0"/>
    <xf numFmtId="0" fontId="94" fillId="0" borderId="0"/>
    <xf numFmtId="2" fontId="94" fillId="0" borderId="0"/>
    <xf numFmtId="2" fontId="94" fillId="0" borderId="0"/>
    <xf numFmtId="10" fontId="94" fillId="0" borderId="0"/>
    <xf numFmtId="10" fontId="94" fillId="0" borderId="0"/>
    <xf numFmtId="174" fontId="18" fillId="0" borderId="0"/>
    <xf numFmtId="174" fontId="18" fillId="0" borderId="0"/>
    <xf numFmtId="174" fontId="18" fillId="0" borderId="0"/>
    <xf numFmtId="174" fontId="18" fillId="0" borderId="0"/>
    <xf numFmtId="174" fontId="18" fillId="0" borderId="0"/>
    <xf numFmtId="174" fontId="18" fillId="0" borderId="0"/>
    <xf numFmtId="174" fontId="18" fillId="0" borderId="0"/>
    <xf numFmtId="174" fontId="18" fillId="0" borderId="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54"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54" borderId="0" applyNumberFormat="0" applyBorder="0" applyAlignment="0" applyProtection="0"/>
    <xf numFmtId="0" fontId="61" fillId="54"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54" borderId="0" applyNumberFormat="0" applyBorder="0" applyAlignment="0" applyProtection="0"/>
    <xf numFmtId="0" fontId="61" fillId="54"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43"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47"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46"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46" borderId="0" applyNumberFormat="0" applyBorder="0" applyAlignment="0" applyProtection="0"/>
    <xf numFmtId="0" fontId="61" fillId="46"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46" borderId="0" applyNumberFormat="0" applyBorder="0" applyAlignment="0" applyProtection="0"/>
    <xf numFmtId="0" fontId="61" fillId="46"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54"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54" borderId="0" applyNumberFormat="0" applyBorder="0" applyAlignment="0" applyProtection="0"/>
    <xf numFmtId="0" fontId="61" fillId="54"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54" borderId="0" applyNumberFormat="0" applyBorder="0" applyAlignment="0" applyProtection="0"/>
    <xf numFmtId="0" fontId="61" fillId="54"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49"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60"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77"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46"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46" borderId="0" applyNumberFormat="0" applyBorder="0" applyAlignment="0" applyProtection="0"/>
    <xf numFmtId="0" fontId="61" fillId="46"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46" borderId="0" applyNumberFormat="0" applyBorder="0" applyAlignment="0" applyProtection="0"/>
    <xf numFmtId="0" fontId="61" fillId="46"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1" fillId="62"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4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77"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54"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54"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54" borderId="0" applyNumberFormat="0" applyBorder="0" applyAlignment="0" applyProtection="0"/>
    <xf numFmtId="0" fontId="62" fillId="54"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54" borderId="0" applyNumberFormat="0" applyBorder="0" applyAlignment="0" applyProtection="0"/>
    <xf numFmtId="0" fontId="62" fillId="54"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37" fontId="47" fillId="0" borderId="0">
      <alignment horizontal="center"/>
    </xf>
    <xf numFmtId="192" fontId="95" fillId="0" borderId="0" applyNumberFormat="0" applyFill="0" applyProtection="0"/>
    <xf numFmtId="174" fontId="96" fillId="80" borderId="0" applyFont="0" applyBorder="0"/>
    <xf numFmtId="0" fontId="97" fillId="81" borderId="0"/>
    <xf numFmtId="174" fontId="96" fillId="82" borderId="0" applyNumberFormat="0" applyFont="0" applyBorder="0" applyAlignment="0" applyProtection="0"/>
    <xf numFmtId="174" fontId="98" fillId="83" borderId="0" applyNumberFormat="0" applyFont="0" applyBorder="0" applyAlignment="0" applyProtection="0"/>
    <xf numFmtId="174" fontId="98" fillId="83" borderId="0" applyNumberFormat="0" applyFont="0" applyBorder="0" applyAlignment="0" applyProtection="0"/>
    <xf numFmtId="174" fontId="31" fillId="84" borderId="0" applyBorder="0"/>
    <xf numFmtId="174" fontId="18" fillId="0" borderId="63" applyNumberFormat="0" applyBorder="0" applyAlignment="0" applyProtection="0"/>
    <xf numFmtId="174" fontId="18" fillId="0" borderId="63" applyNumberFormat="0" applyBorder="0" applyAlignment="0" applyProtection="0"/>
    <xf numFmtId="174" fontId="18" fillId="0" borderId="63" applyNumberFormat="0" applyBorder="0" applyAlignment="0" applyProtection="0"/>
    <xf numFmtId="174" fontId="18" fillId="0" borderId="63" applyNumberFormat="0" applyBorder="0" applyAlignment="0" applyProtection="0"/>
    <xf numFmtId="174" fontId="18" fillId="0" borderId="63" applyNumberFormat="0" applyBorder="0" applyAlignment="0" applyProtection="0"/>
    <xf numFmtId="174" fontId="18" fillId="0" borderId="63" applyNumberFormat="0" applyBorder="0" applyAlignment="0" applyProtection="0"/>
    <xf numFmtId="193" fontId="90" fillId="0" borderId="0" applyBorder="0">
      <alignment horizontal="right"/>
    </xf>
    <xf numFmtId="193" fontId="31" fillId="0" borderId="63" applyBorder="0">
      <alignment horizontal="right"/>
    </xf>
    <xf numFmtId="191" fontId="99" fillId="0" borderId="0" applyBorder="0">
      <alignment horizontal="right"/>
    </xf>
    <xf numFmtId="191" fontId="100" fillId="0" borderId="63" applyBorder="0">
      <alignment horizontal="right"/>
    </xf>
    <xf numFmtId="174" fontId="101" fillId="0" borderId="0">
      <alignment horizontal="left" indent="1"/>
    </xf>
    <xf numFmtId="174" fontId="102" fillId="0" borderId="64" applyBorder="0"/>
    <xf numFmtId="174" fontId="96" fillId="85" borderId="63" applyNumberFormat="0" applyFont="0" applyBorder="0" applyAlignment="0" applyProtection="0"/>
    <xf numFmtId="193" fontId="51" fillId="86" borderId="64" applyBorder="0">
      <alignment horizontal="right"/>
    </xf>
    <xf numFmtId="193" fontId="51" fillId="0" borderId="64" applyBorder="0">
      <alignment horizontal="right"/>
    </xf>
    <xf numFmtId="174" fontId="103" fillId="0" borderId="63" applyNumberFormat="0" applyBorder="0" applyAlignment="0" applyProtection="0"/>
    <xf numFmtId="0" fontId="51" fillId="80" borderId="65" applyBorder="0">
      <alignment horizontal="center"/>
    </xf>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87"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78" borderId="0" applyNumberFormat="0" applyBorder="0" applyAlignment="0" applyProtection="0"/>
    <xf numFmtId="0" fontId="62" fillId="57" borderId="0" applyNumberFormat="0" applyBorder="0" applyAlignment="0" applyProtection="0"/>
    <xf numFmtId="0" fontId="62" fillId="57" borderId="0" applyNumberFormat="0" applyBorder="0" applyAlignment="0" applyProtection="0"/>
    <xf numFmtId="0" fontId="62" fillId="57" borderId="0" applyNumberFormat="0" applyBorder="0" applyAlignment="0" applyProtection="0"/>
    <xf numFmtId="0" fontId="62" fillId="57" borderId="0" applyNumberFormat="0" applyBorder="0" applyAlignment="0" applyProtection="0"/>
    <xf numFmtId="0" fontId="62" fillId="57" borderId="0" applyNumberFormat="0" applyBorder="0" applyAlignment="0" applyProtection="0"/>
    <xf numFmtId="0" fontId="62" fillId="57"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79" borderId="0" applyNumberFormat="0" applyBorder="0" applyAlignment="0" applyProtection="0"/>
    <xf numFmtId="0" fontId="62" fillId="53" borderId="0" applyNumberFormat="0" applyBorder="0" applyAlignment="0" applyProtection="0"/>
    <xf numFmtId="0" fontId="62" fillId="53" borderId="0" applyNumberFormat="0" applyBorder="0" applyAlignment="0" applyProtection="0"/>
    <xf numFmtId="0" fontId="62" fillId="53" borderId="0" applyNumberFormat="0" applyBorder="0" applyAlignment="0" applyProtection="0"/>
    <xf numFmtId="0" fontId="62" fillId="53" borderId="0" applyNumberFormat="0" applyBorder="0" applyAlignment="0" applyProtection="0"/>
    <xf numFmtId="0" fontId="62" fillId="53" borderId="0" applyNumberFormat="0" applyBorder="0" applyAlignment="0" applyProtection="0"/>
    <xf numFmtId="0" fontId="62" fillId="53"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54"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54"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54" borderId="0" applyNumberFormat="0" applyBorder="0" applyAlignment="0" applyProtection="0"/>
    <xf numFmtId="0" fontId="62" fillId="54"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54" borderId="0" applyNumberFormat="0" applyBorder="0" applyAlignment="0" applyProtection="0"/>
    <xf numFmtId="0" fontId="62" fillId="54"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0" fontId="62" fillId="46" borderId="0" applyNumberFormat="0" applyBorder="0" applyAlignment="0" applyProtection="0"/>
    <xf numFmtId="194" fontId="104" fillId="0" borderId="0" applyFont="0" applyFill="0" applyBorder="0" applyAlignment="0" applyProtection="0"/>
    <xf numFmtId="195" fontId="105" fillId="88" borderId="0" applyNumberFormat="0" applyFont="0" applyBorder="0" applyAlignment="0">
      <alignment horizontal="right"/>
    </xf>
    <xf numFmtId="195" fontId="105" fillId="88" borderId="0" applyNumberFormat="0" applyFont="0" applyBorder="0" applyAlignment="0">
      <alignment horizontal="right"/>
    </xf>
    <xf numFmtId="196" fontId="106" fillId="88" borderId="66" applyFont="0">
      <alignment horizontal="right"/>
    </xf>
    <xf numFmtId="196" fontId="106" fillId="88" borderId="66" applyFont="0">
      <alignment horizontal="right"/>
    </xf>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18" fillId="0" borderId="0" applyFill="0"/>
    <xf numFmtId="0" fontId="18" fillId="0" borderId="0" applyFill="0"/>
    <xf numFmtId="0" fontId="18" fillId="0" borderId="0" applyFill="0"/>
    <xf numFmtId="0" fontId="18" fillId="0" borderId="0" applyFill="0"/>
    <xf numFmtId="0" fontId="29" fillId="0" borderId="0">
      <alignment horizontal="center" wrapText="1"/>
      <protection locked="0"/>
    </xf>
    <xf numFmtId="0" fontId="29" fillId="0" borderId="0">
      <alignment horizontal="center" wrapText="1"/>
      <protection locked="0"/>
    </xf>
    <xf numFmtId="197" fontId="18" fillId="0" borderId="0" applyFont="0" applyFill="0" applyBorder="0" applyAlignment="0" applyProtection="0"/>
    <xf numFmtId="192" fontId="18" fillId="0" borderId="0" applyFont="0" applyFill="0" applyBorder="0" applyAlignment="0" applyProtection="0"/>
    <xf numFmtId="192" fontId="107" fillId="0" borderId="0" applyNumberFormat="0" applyFill="0" applyBorder="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1" fontId="109" fillId="89" borderId="59" applyNumberFormat="0" applyBorder="0" applyAlignment="0">
      <alignment horizontal="center" vertical="top" wrapText="1"/>
      <protection hidden="1"/>
    </xf>
    <xf numFmtId="0" fontId="110" fillId="0" borderId="0" applyNumberFormat="0" applyFill="0" applyBorder="0" applyAlignment="0"/>
    <xf numFmtId="0" fontId="26" fillId="76" borderId="0"/>
    <xf numFmtId="0" fontId="111" fillId="0" borderId="48" applyNumberFormat="0" applyFill="0" applyAlignment="0" applyProtection="0"/>
    <xf numFmtId="192" fontId="112" fillId="0" borderId="0" applyNumberFormat="0" applyFill="0" applyBorder="0" applyAlignment="0" applyProtection="0"/>
    <xf numFmtId="198" fontId="92" fillId="0" borderId="0" applyFont="0" applyFill="0" applyBorder="0" applyAlignment="0" applyProtection="0"/>
    <xf numFmtId="198" fontId="92" fillId="0" borderId="0" applyFont="0" applyFill="0" applyBorder="0" applyAlignment="0" applyProtection="0"/>
    <xf numFmtId="198" fontId="92" fillId="0" borderId="0" applyFont="0" applyFill="0" applyBorder="0" applyAlignment="0" applyProtection="0"/>
    <xf numFmtId="198" fontId="92" fillId="0" borderId="0" applyFont="0" applyFill="0" applyBorder="0" applyAlignment="0" applyProtection="0"/>
    <xf numFmtId="198" fontId="92" fillId="0" borderId="0" applyFont="0" applyFill="0" applyBorder="0" applyAlignment="0" applyProtection="0"/>
    <xf numFmtId="198" fontId="92" fillId="0" borderId="0" applyFont="0" applyFill="0" applyBorder="0" applyAlignment="0" applyProtection="0"/>
    <xf numFmtId="38" fontId="19" fillId="0" borderId="0" applyFont="0" applyBorder="0" applyAlignment="0">
      <alignment horizontal="centerContinuous"/>
    </xf>
    <xf numFmtId="38" fontId="19" fillId="0" borderId="0" applyFont="0" applyBorder="0" applyAlignment="0">
      <alignment horizontal="centerContinuous"/>
    </xf>
    <xf numFmtId="38" fontId="19" fillId="0" borderId="0" applyFont="0" applyBorder="0" applyAlignment="0">
      <alignment horizontal="centerContinuous"/>
    </xf>
    <xf numFmtId="38" fontId="19" fillId="0" borderId="0" applyFont="0" applyBorder="0" applyAlignment="0">
      <alignment horizontal="centerContinuous"/>
    </xf>
    <xf numFmtId="38" fontId="19" fillId="0" borderId="0" applyFont="0" applyBorder="0" applyAlignment="0">
      <alignment horizontal="centerContinuous"/>
    </xf>
    <xf numFmtId="38" fontId="19" fillId="0" borderId="0" applyFont="0" applyBorder="0" applyAlignment="0">
      <alignment horizontal="centerContinuous"/>
    </xf>
    <xf numFmtId="0" fontId="113" fillId="0" borderId="0"/>
    <xf numFmtId="0" fontId="31" fillId="0" borderId="0"/>
    <xf numFmtId="2" fontId="31" fillId="90" borderId="0" applyNumberFormat="0" applyFont="0" applyBorder="0" applyAlignment="0" applyProtection="0"/>
    <xf numFmtId="2" fontId="31" fillId="90" borderId="0" applyNumberFormat="0" applyFont="0" applyBorder="0" applyAlignment="0" applyProtection="0"/>
    <xf numFmtId="2" fontId="31" fillId="90" borderId="0" applyNumberFormat="0" applyFont="0" applyBorder="0" applyAlignment="0" applyProtection="0"/>
    <xf numFmtId="2" fontId="31" fillId="90" borderId="0" applyNumberFormat="0" applyFont="0" applyBorder="0" applyAlignment="0" applyProtection="0"/>
    <xf numFmtId="2" fontId="31" fillId="90" borderId="0" applyNumberFormat="0" applyFont="0" applyBorder="0" applyAlignment="0" applyProtection="0"/>
    <xf numFmtId="2" fontId="31" fillId="90" borderId="0" applyNumberFormat="0" applyFont="0" applyBorder="0" applyAlignment="0" applyProtection="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4" fillId="59" borderId="18" applyNumberFormat="0" applyAlignment="0" applyProtection="0"/>
    <xf numFmtId="0" fontId="115"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91" fillId="0" borderId="0">
      <alignment horizontal="right"/>
    </xf>
    <xf numFmtId="1" fontId="117" fillId="0" borderId="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20" fillId="91" borderId="19" applyNumberFormat="0" applyAlignment="0" applyProtection="0"/>
    <xf numFmtId="0" fontId="116" fillId="0" borderId="0"/>
    <xf numFmtId="0" fontId="116" fillId="0" borderId="0"/>
    <xf numFmtId="0" fontId="116" fillId="0" borderId="0"/>
    <xf numFmtId="0" fontId="116" fillId="0" borderId="0"/>
    <xf numFmtId="0" fontId="41" fillId="0" borderId="0" applyNumberFormat="0" applyFill="0" applyBorder="0" applyProtection="0">
      <alignment wrapText="1"/>
    </xf>
    <xf numFmtId="0" fontId="41" fillId="0" borderId="0" applyNumberFormat="0" applyFill="0" applyBorder="0" applyProtection="0">
      <alignment wrapText="1"/>
    </xf>
    <xf numFmtId="0" fontId="41" fillId="0" borderId="0" applyNumberFormat="0" applyFill="0" applyBorder="0" applyProtection="0">
      <alignment wrapText="1"/>
    </xf>
    <xf numFmtId="0" fontId="41" fillId="0" borderId="0" applyNumberFormat="0" applyFill="0" applyBorder="0" applyProtection="0">
      <alignment wrapText="1"/>
    </xf>
    <xf numFmtId="0" fontId="41" fillId="0" borderId="0" applyNumberFormat="0" applyFill="0" applyBorder="0" applyProtection="0">
      <alignment wrapText="1"/>
    </xf>
    <xf numFmtId="0" fontId="41" fillId="0" borderId="0" applyNumberFormat="0" applyFill="0" applyBorder="0" applyProtection="0">
      <alignment wrapText="1"/>
    </xf>
    <xf numFmtId="0" fontId="25" fillId="0" borderId="0" applyNumberFormat="0" applyFill="0" applyBorder="0" applyProtection="0">
      <alignment wrapText="1"/>
    </xf>
    <xf numFmtId="0" fontId="25" fillId="0" borderId="0" applyNumberFormat="0" applyFill="0" applyBorder="0" applyProtection="0">
      <alignment wrapText="1"/>
    </xf>
    <xf numFmtId="0" fontId="41" fillId="0" borderId="0" applyNumberFormat="0" applyFill="0" applyBorder="0" applyProtection="0">
      <alignment horizontal="center" wrapText="1"/>
    </xf>
    <xf numFmtId="0" fontId="41" fillId="0" borderId="0" applyNumberFormat="0" applyFill="0" applyBorder="0" applyProtection="0">
      <alignment horizontal="center" wrapText="1"/>
    </xf>
    <xf numFmtId="0" fontId="41" fillId="0" borderId="0" applyNumberFormat="0" applyFill="0" applyBorder="0" applyProtection="0">
      <alignment horizontal="center" wrapText="1"/>
    </xf>
    <xf numFmtId="0" fontId="41" fillId="0" borderId="0" applyNumberFormat="0" applyFill="0" applyBorder="0" applyProtection="0">
      <alignment horizontal="center" wrapText="1"/>
    </xf>
    <xf numFmtId="0" fontId="41" fillId="0" borderId="0" applyNumberFormat="0" applyFill="0" applyBorder="0" applyProtection="0">
      <alignment horizontal="center" wrapText="1"/>
    </xf>
    <xf numFmtId="0" fontId="41" fillId="0" borderId="0" applyNumberFormat="0" applyFill="0" applyBorder="0" applyProtection="0">
      <alignment horizontal="center" wrapText="1"/>
    </xf>
    <xf numFmtId="190" fontId="41" fillId="0" borderId="0" applyBorder="0">
      <alignment horizontal="right"/>
    </xf>
    <xf numFmtId="190" fontId="41" fillId="0" borderId="12" applyAlignment="0">
      <alignment horizontal="right"/>
    </xf>
    <xf numFmtId="200" fontId="118" fillId="0" borderId="0"/>
    <xf numFmtId="200" fontId="118" fillId="0" borderId="0"/>
    <xf numFmtId="200" fontId="118" fillId="0" borderId="0"/>
    <xf numFmtId="200" fontId="118" fillId="0" borderId="0"/>
    <xf numFmtId="200" fontId="118" fillId="0" borderId="0"/>
    <xf numFmtId="200" fontId="118" fillId="0" borderId="0"/>
    <xf numFmtId="200" fontId="118" fillId="0" borderId="0"/>
    <xf numFmtId="200" fontId="118" fillId="0" borderId="0"/>
    <xf numFmtId="37" fontId="92" fillId="0" borderId="0"/>
    <xf numFmtId="201" fontId="18" fillId="0" borderId="0" applyFont="0" applyFill="0" applyBorder="0" applyAlignment="0" applyProtection="0"/>
    <xf numFmtId="201" fontId="18" fillId="0" borderId="0" applyFont="0" applyFill="0" applyBorder="0" applyAlignment="0" applyProtection="0"/>
    <xf numFmtId="201" fontId="18" fillId="0" borderId="0" applyFont="0" applyFill="0" applyBorder="0" applyAlignment="0" applyProtection="0"/>
    <xf numFmtId="201" fontId="18" fillId="0" borderId="0" applyFont="0" applyFill="0" applyBorder="0" applyAlignment="0" applyProtection="0"/>
    <xf numFmtId="201" fontId="18" fillId="0" borderId="0" applyFont="0" applyFill="0" applyBorder="0" applyAlignment="0" applyProtection="0"/>
    <xf numFmtId="201" fontId="18" fillId="0" borderId="0" applyFont="0" applyFill="0" applyBorder="0" applyAlignment="0" applyProtection="0"/>
    <xf numFmtId="201" fontId="18" fillId="0" borderId="0" applyFont="0" applyFill="0" applyBorder="0" applyAlignment="0" applyProtection="0"/>
    <xf numFmtId="201" fontId="18" fillId="0" borderId="0" applyFont="0" applyFill="0" applyBorder="0" applyAlignment="0" applyProtection="0"/>
    <xf numFmtId="202" fontId="92" fillId="0" borderId="0"/>
    <xf numFmtId="0" fontId="119" fillId="0" borderId="0" applyFont="0" applyFill="0" applyBorder="0" applyAlignment="0" applyProtection="0">
      <alignment horizontal="right"/>
    </xf>
    <xf numFmtId="0" fontId="119" fillId="0" borderId="0" applyFont="0" applyFill="0" applyBorder="0" applyAlignment="0" applyProtection="0"/>
    <xf numFmtId="0" fontId="119" fillId="0" borderId="0" applyFont="0" applyFill="0" applyBorder="0" applyAlignment="0" applyProtection="0">
      <alignment horizontal="right"/>
    </xf>
    <xf numFmtId="0" fontId="119" fillId="0" borderId="0" applyFont="0" applyFill="0" applyBorder="0" applyAlignment="0" applyProtection="0">
      <alignment horizontal="right"/>
    </xf>
    <xf numFmtId="40" fontId="94" fillId="0" borderId="0" applyFont="0" applyFill="0" applyBorder="0" applyAlignment="0" applyProtection="0"/>
    <xf numFmtId="40" fontId="94" fillId="0" borderId="0" applyFont="0" applyFill="0" applyBorder="0" applyAlignment="0" applyProtection="0"/>
    <xf numFmtId="3" fontId="18" fillId="0" borderId="0" applyFont="0" applyFill="0" applyBorder="0" applyAlignment="0" applyProtection="0"/>
    <xf numFmtId="3" fontId="18" fillId="0" borderId="0" applyFont="0" applyFill="0" applyBorder="0" applyAlignment="0" applyProtection="0"/>
    <xf numFmtId="3" fontId="18" fillId="0" borderId="0" applyFont="0" applyFill="0" applyBorder="0" applyAlignment="0" applyProtection="0"/>
    <xf numFmtId="3" fontId="18" fillId="0" borderId="0" applyFont="0" applyFill="0" applyBorder="0" applyAlignment="0" applyProtection="0"/>
    <xf numFmtId="3" fontId="18" fillId="0" borderId="0" applyFont="0" applyFill="0" applyBorder="0" applyAlignment="0" applyProtection="0"/>
    <xf numFmtId="3" fontId="18" fillId="0" borderId="0" applyFont="0" applyFill="0" applyBorder="0" applyAlignment="0" applyProtection="0"/>
    <xf numFmtId="3" fontId="18" fillId="0" borderId="0" applyFont="0" applyFill="0" applyBorder="0" applyAlignment="0" applyProtection="0"/>
    <xf numFmtId="3" fontId="18" fillId="0" borderId="0" applyFont="0" applyFill="0" applyBorder="0" applyAlignment="0" applyProtection="0"/>
    <xf numFmtId="0" fontId="120" fillId="0" borderId="0"/>
    <xf numFmtId="0" fontId="120" fillId="0" borderId="0"/>
    <xf numFmtId="0" fontId="121" fillId="0" borderId="0" applyNumberFormat="0" applyFill="0" applyBorder="0">
      <alignment horizontal="right"/>
    </xf>
    <xf numFmtId="0" fontId="122" fillId="0" borderId="0" applyFill="0" applyBorder="0">
      <alignment horizontal="left"/>
    </xf>
    <xf numFmtId="0" fontId="122" fillId="0" borderId="0" applyFill="0" applyBorder="0">
      <alignment horizontal="left"/>
    </xf>
    <xf numFmtId="0" fontId="122" fillId="0" borderId="0" applyFill="0" applyBorder="0">
      <alignment horizontal="left"/>
    </xf>
    <xf numFmtId="0" fontId="122" fillId="0" borderId="0" applyFill="0" applyBorder="0">
      <alignment horizontal="left"/>
    </xf>
    <xf numFmtId="0" fontId="122" fillId="0" borderId="0" applyFill="0" applyBorder="0">
      <alignment horizontal="left"/>
    </xf>
    <xf numFmtId="0" fontId="122" fillId="0" borderId="0" applyFill="0" applyBorder="0">
      <alignment horizontal="left"/>
    </xf>
    <xf numFmtId="0" fontId="26" fillId="0" borderId="0">
      <alignment horizontal="center"/>
    </xf>
    <xf numFmtId="0" fontId="26" fillId="0" borderId="0">
      <alignment horizontal="center"/>
    </xf>
    <xf numFmtId="0" fontId="26" fillId="0" borderId="0">
      <alignment horizontal="center"/>
    </xf>
    <xf numFmtId="0" fontId="26" fillId="0" borderId="0">
      <alignment horizontal="center"/>
    </xf>
    <xf numFmtId="0" fontId="26" fillId="0" borderId="0">
      <alignment horizontal="center"/>
    </xf>
    <xf numFmtId="0" fontId="26" fillId="0" borderId="0">
      <alignment horizontal="center"/>
    </xf>
    <xf numFmtId="203" fontId="92" fillId="0" borderId="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199" fontId="18" fillId="0" borderId="0" applyFont="0" applyFill="0" applyBorder="0" applyAlignment="0" applyProtection="0"/>
    <xf numFmtId="0" fontId="119" fillId="0" borderId="0" applyFont="0" applyFill="0" applyBorder="0" applyAlignment="0" applyProtection="0">
      <alignment horizontal="right"/>
    </xf>
    <xf numFmtId="0" fontId="119" fillId="0" borderId="0" applyFont="0" applyFill="0" applyBorder="0" applyAlignment="0" applyProtection="0">
      <alignment horizontal="right"/>
    </xf>
    <xf numFmtId="0" fontId="119" fillId="0" borderId="0" applyFont="0" applyFill="0" applyBorder="0" applyAlignment="0" applyProtection="0">
      <alignment horizontal="right"/>
    </xf>
    <xf numFmtId="0" fontId="119" fillId="0" borderId="0" applyFont="0" applyFill="0" applyBorder="0" applyAlignment="0" applyProtection="0">
      <alignment horizontal="right"/>
    </xf>
    <xf numFmtId="0" fontId="119" fillId="0" borderId="0" applyFont="0" applyFill="0" applyBorder="0" applyAlignment="0" applyProtection="0">
      <alignment horizontal="right"/>
    </xf>
    <xf numFmtId="0" fontId="119" fillId="0" borderId="0" applyFont="0" applyFill="0" applyBorder="0" applyAlignment="0" applyProtection="0">
      <alignment horizontal="right"/>
    </xf>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4" fontId="18" fillId="0" borderId="0" applyFont="0" applyFill="0" applyBorder="0" applyAlignment="0" applyProtection="0"/>
    <xf numFmtId="205" fontId="18" fillId="0" borderId="0" applyFont="0" applyFill="0" applyBorder="0" applyAlignment="0" applyProtection="0"/>
    <xf numFmtId="205" fontId="18" fillId="0" borderId="0" applyFont="0" applyFill="0" applyBorder="0" applyAlignment="0" applyProtection="0"/>
    <xf numFmtId="205" fontId="18" fillId="0" borderId="0" applyFont="0" applyFill="0" applyBorder="0" applyAlignment="0" applyProtection="0"/>
    <xf numFmtId="205" fontId="18" fillId="0" borderId="0" applyFont="0" applyFill="0" applyBorder="0" applyAlignment="0" applyProtection="0"/>
    <xf numFmtId="205" fontId="18" fillId="0" borderId="0" applyFont="0" applyFill="0" applyBorder="0" applyAlignment="0" applyProtection="0"/>
    <xf numFmtId="205" fontId="18" fillId="0" borderId="0" applyFont="0" applyFill="0" applyBorder="0" applyAlignment="0" applyProtection="0"/>
    <xf numFmtId="205" fontId="18" fillId="0" borderId="0" applyFont="0" applyFill="0" applyBorder="0" applyAlignment="0" applyProtection="0"/>
    <xf numFmtId="205" fontId="18" fillId="0" borderId="0" applyFont="0" applyFill="0" applyBorder="0" applyAlignment="0" applyProtection="0"/>
    <xf numFmtId="164" fontId="18" fillId="80" borderId="0" applyFont="0" applyBorder="0"/>
    <xf numFmtId="164" fontId="18" fillId="80" borderId="0" applyFont="0" applyBorder="0"/>
    <xf numFmtId="164" fontId="18" fillId="80" borderId="0" applyFont="0" applyBorder="0"/>
    <xf numFmtId="164" fontId="18" fillId="80" borderId="0" applyFont="0" applyBorder="0"/>
    <xf numFmtId="164" fontId="18" fillId="80" borderId="0" applyFont="0" applyBorder="0"/>
    <xf numFmtId="164" fontId="18" fillId="80" borderId="0" applyFont="0" applyBorder="0"/>
    <xf numFmtId="164" fontId="18" fillId="80" borderId="0" applyFont="0" applyBorder="0"/>
    <xf numFmtId="164" fontId="18" fillId="80" borderId="0" applyFont="0" applyBorder="0"/>
    <xf numFmtId="192" fontId="123" fillId="0" borderId="66" applyNumberFormat="0" applyFill="0" applyBorder="0" applyProtection="0"/>
    <xf numFmtId="206" fontId="92" fillId="0" borderId="0" applyFont="0" applyFill="0" applyBorder="0" applyAlignment="0" applyProtection="0"/>
    <xf numFmtId="206" fontId="92" fillId="0" borderId="0" applyFont="0" applyFill="0" applyBorder="0" applyAlignment="0" applyProtection="0"/>
    <xf numFmtId="206" fontId="92" fillId="0" borderId="0" applyFont="0" applyFill="0" applyBorder="0" applyAlignment="0" applyProtection="0"/>
    <xf numFmtId="206" fontId="92" fillId="0" borderId="0" applyFont="0" applyFill="0" applyBorder="0" applyAlignment="0" applyProtection="0"/>
    <xf numFmtId="206" fontId="92" fillId="0" borderId="0" applyFont="0" applyFill="0" applyBorder="0" applyAlignment="0" applyProtection="0"/>
    <xf numFmtId="206" fontId="92" fillId="0" borderId="0" applyFont="0" applyFill="0" applyBorder="0" applyAlignment="0" applyProtection="0"/>
    <xf numFmtId="14" fontId="18" fillId="0" borderId="0" applyFont="0" applyFill="0" applyBorder="0" applyAlignment="0" applyProtection="0"/>
    <xf numFmtId="14" fontId="18" fillId="0" borderId="0" applyFont="0" applyFill="0" applyBorder="0" applyAlignment="0" applyProtection="0"/>
    <xf numFmtId="14" fontId="18" fillId="0" borderId="0" applyFont="0" applyFill="0" applyBorder="0" applyAlignment="0" applyProtection="0"/>
    <xf numFmtId="14" fontId="18" fillId="0" borderId="0" applyFont="0" applyFill="0" applyBorder="0" applyAlignment="0" applyProtection="0"/>
    <xf numFmtId="14" fontId="18" fillId="0" borderId="0" applyFont="0" applyFill="0" applyBorder="0" applyAlignment="0" applyProtection="0"/>
    <xf numFmtId="14" fontId="18" fillId="0" borderId="0" applyFont="0" applyFill="0" applyBorder="0" applyAlignment="0" applyProtection="0"/>
    <xf numFmtId="14" fontId="18" fillId="0" borderId="0" applyFont="0" applyFill="0" applyBorder="0" applyAlignment="0" applyProtection="0"/>
    <xf numFmtId="0" fontId="119" fillId="0" borderId="0" applyFont="0" applyFill="0" applyBorder="0" applyAlignment="0" applyProtection="0"/>
    <xf numFmtId="207" fontId="19" fillId="0" borderId="67" applyFont="0" applyFill="0" applyBorder="0" applyAlignment="0" applyProtection="0">
      <alignment horizontal="right"/>
      <protection locked="0"/>
    </xf>
    <xf numFmtId="14" fontId="23" fillId="0" borderId="0" applyFill="0" applyBorder="0" applyAlignment="0"/>
    <xf numFmtId="14" fontId="19" fillId="0" borderId="66" applyFont="0">
      <alignment horizontal="right"/>
    </xf>
    <xf numFmtId="0" fontId="2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29" fillId="0" borderId="0"/>
    <xf numFmtId="208" fontId="91" fillId="0" borderId="0">
      <alignment horizontal="right"/>
    </xf>
    <xf numFmtId="0" fontId="29" fillId="0" borderId="0"/>
    <xf numFmtId="209" fontId="97" fillId="0" borderId="0" applyFont="0" applyFill="0" applyBorder="0" applyAlignment="0" applyProtection="0">
      <alignment horizontal="right"/>
    </xf>
    <xf numFmtId="209" fontId="97" fillId="0" borderId="0" applyFont="0" applyFill="0" applyBorder="0" applyAlignment="0" applyProtection="0">
      <alignment horizontal="right"/>
    </xf>
    <xf numFmtId="209" fontId="97" fillId="0" borderId="0" applyFont="0" applyFill="0" applyBorder="0" applyAlignment="0" applyProtection="0">
      <alignment horizontal="right"/>
    </xf>
    <xf numFmtId="209" fontId="97" fillId="0" borderId="0" applyFont="0" applyFill="0" applyBorder="0" applyAlignment="0" applyProtection="0">
      <alignment horizontal="right"/>
    </xf>
    <xf numFmtId="209" fontId="97" fillId="0" borderId="0" applyFont="0" applyFill="0" applyBorder="0" applyAlignment="0" applyProtection="0">
      <alignment horizontal="right"/>
    </xf>
    <xf numFmtId="209" fontId="97" fillId="0" borderId="0" applyFont="0" applyFill="0" applyBorder="0" applyAlignment="0" applyProtection="0">
      <alignment horizontal="right"/>
    </xf>
    <xf numFmtId="0" fontId="23" fillId="0" borderId="0" applyFont="0" applyFill="0" applyBorder="0" applyAlignment="0" applyProtection="0">
      <protection locked="0"/>
    </xf>
    <xf numFmtId="0" fontId="119" fillId="0" borderId="68" applyNumberFormat="0" applyFont="0" applyFill="0" applyAlignment="0" applyProtection="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10" fontId="18" fillId="0" borderId="0" applyFill="0" applyBorder="0" applyAlignment="0"/>
    <xf numFmtId="210" fontId="18" fillId="0" borderId="0" applyFill="0" applyBorder="0" applyAlignment="0"/>
    <xf numFmtId="210" fontId="18" fillId="0" borderId="0" applyFill="0" applyBorder="0" applyAlignment="0"/>
    <xf numFmtId="210" fontId="18" fillId="0" borderId="0" applyFill="0" applyBorder="0" applyAlignment="0"/>
    <xf numFmtId="210" fontId="18" fillId="0" borderId="0" applyFill="0" applyBorder="0" applyAlignment="0"/>
    <xf numFmtId="210" fontId="18" fillId="0" borderId="0" applyFill="0" applyBorder="0" applyAlignment="0"/>
    <xf numFmtId="210" fontId="18" fillId="0" borderId="0" applyFill="0" applyBorder="0" applyAlignment="0"/>
    <xf numFmtId="210"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211" fontId="124" fillId="0" borderId="0" applyFont="0" applyFill="0" applyBorder="0" applyAlignment="0" applyProtection="0"/>
    <xf numFmtId="211" fontId="124" fillId="0" borderId="0" applyFont="0" applyFill="0" applyBorder="0" applyAlignment="0" applyProtection="0"/>
    <xf numFmtId="211" fontId="124" fillId="0" borderId="0" applyFont="0" applyFill="0" applyBorder="0" applyAlignment="0" applyProtection="0"/>
    <xf numFmtId="211" fontId="124" fillId="0" borderId="0" applyFont="0" applyFill="0" applyBorder="0" applyAlignment="0" applyProtection="0"/>
    <xf numFmtId="211" fontId="124" fillId="0" borderId="0" applyFont="0" applyFill="0" applyBorder="0" applyAlignment="0" applyProtection="0"/>
    <xf numFmtId="211" fontId="124" fillId="0" borderId="0" applyFont="0" applyFill="0" applyBorder="0" applyAlignment="0" applyProtection="0"/>
    <xf numFmtId="0" fontId="116" fillId="0" borderId="0"/>
    <xf numFmtId="0" fontId="116" fillId="0" borderId="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212" fontId="31" fillId="92" borderId="64" applyNumberFormat="0" applyFont="0" applyBorder="0" applyAlignment="0" applyProtection="0">
      <alignment horizontal="right"/>
    </xf>
    <xf numFmtId="212" fontId="31" fillId="92" borderId="64" applyNumberFormat="0" applyFont="0" applyBorder="0" applyAlignment="0" applyProtection="0">
      <alignment horizontal="right"/>
    </xf>
    <xf numFmtId="212" fontId="31" fillId="92" borderId="64" applyNumberFormat="0" applyFont="0" applyBorder="0" applyAlignment="0" applyProtection="0">
      <alignment horizontal="right"/>
    </xf>
    <xf numFmtId="212" fontId="31" fillId="92" borderId="64" applyNumberFormat="0" applyFont="0" applyBorder="0" applyAlignment="0" applyProtection="0">
      <alignment horizontal="right"/>
    </xf>
    <xf numFmtId="212" fontId="31" fillId="92" borderId="64" applyNumberFormat="0" applyFont="0" applyBorder="0" applyAlignment="0" applyProtection="0">
      <alignment horizontal="right"/>
    </xf>
    <xf numFmtId="212" fontId="31" fillId="92" borderId="64" applyNumberFormat="0" applyFont="0" applyBorder="0" applyAlignment="0" applyProtection="0">
      <alignment horizontal="right"/>
    </xf>
    <xf numFmtId="174" fontId="103" fillId="0" borderId="0">
      <alignment horizontal="right"/>
    </xf>
    <xf numFmtId="174" fontId="103" fillId="0" borderId="0">
      <alignment horizontal="right"/>
    </xf>
    <xf numFmtId="174" fontId="103" fillId="0" borderId="0">
      <alignment horizontal="right"/>
    </xf>
    <xf numFmtId="174" fontId="103" fillId="0" borderId="0">
      <alignment horizontal="right"/>
    </xf>
    <xf numFmtId="174" fontId="103" fillId="0" borderId="0">
      <alignment horizontal="right"/>
    </xf>
    <xf numFmtId="174" fontId="103" fillId="0" borderId="0">
      <alignment horizontal="right"/>
    </xf>
    <xf numFmtId="1" fontId="125" fillId="93" borderId="69" applyNumberFormat="0" applyBorder="0" applyAlignment="0">
      <alignment horizontal="centerContinuous" vertical="center"/>
      <protection locked="0"/>
    </xf>
    <xf numFmtId="1" fontId="125" fillId="93" borderId="69" applyNumberFormat="0" applyBorder="0" applyAlignment="0">
      <alignment horizontal="centerContinuous" vertical="center"/>
      <protection locked="0"/>
    </xf>
    <xf numFmtId="2" fontId="18" fillId="0" borderId="0" applyFont="0" applyFill="0" applyBorder="0" applyAlignment="0" applyProtection="0"/>
    <xf numFmtId="2" fontId="18" fillId="0" borderId="0" applyFont="0" applyFill="0" applyBorder="0" applyAlignment="0" applyProtection="0"/>
    <xf numFmtId="2" fontId="18" fillId="0" borderId="0" applyFont="0" applyFill="0" applyBorder="0" applyAlignment="0" applyProtection="0"/>
    <xf numFmtId="2" fontId="18" fillId="0" borderId="0" applyFont="0" applyFill="0" applyBorder="0" applyAlignment="0" applyProtection="0"/>
    <xf numFmtId="2" fontId="18" fillId="0" borderId="0" applyFont="0" applyFill="0" applyBorder="0" applyAlignment="0" applyProtection="0"/>
    <xf numFmtId="2" fontId="18" fillId="0" borderId="0" applyFont="0" applyFill="0" applyBorder="0" applyAlignment="0" applyProtection="0"/>
    <xf numFmtId="2" fontId="18" fillId="0" borderId="0" applyFont="0" applyFill="0" applyBorder="0" applyAlignment="0" applyProtection="0"/>
    <xf numFmtId="2" fontId="18" fillId="0" borderId="0" applyFont="0" applyFill="0" applyBorder="0" applyAlignment="0" applyProtection="0"/>
    <xf numFmtId="0" fontId="116" fillId="0" borderId="0"/>
    <xf numFmtId="0" fontId="116" fillId="0" borderId="0"/>
    <xf numFmtId="1" fontId="31" fillId="0" borderId="0" applyNumberFormat="0" applyBorder="0" applyAlignment="0" applyProtection="0"/>
    <xf numFmtId="1" fontId="31" fillId="0" borderId="0" applyNumberFormat="0" applyBorder="0" applyAlignment="0" applyProtection="0"/>
    <xf numFmtId="1" fontId="31" fillId="0" borderId="0" applyNumberFormat="0" applyBorder="0" applyAlignment="0" applyProtection="0"/>
    <xf numFmtId="1" fontId="31" fillId="0" borderId="0" applyNumberFormat="0" applyBorder="0" applyAlignment="0" applyProtection="0"/>
    <xf numFmtId="1" fontId="31" fillId="0" borderId="0" applyNumberFormat="0" applyBorder="0" applyAlignment="0" applyProtection="0"/>
    <xf numFmtId="1" fontId="31" fillId="0" borderId="0" applyNumberFormat="0" applyBorder="0" applyAlignment="0" applyProtection="0"/>
    <xf numFmtId="49" fontId="31" fillId="0" borderId="0" applyFill="0" applyBorder="0"/>
    <xf numFmtId="49" fontId="31" fillId="0" borderId="0" applyFill="0" applyBorder="0"/>
    <xf numFmtId="49" fontId="31" fillId="0" borderId="0" applyFill="0" applyBorder="0"/>
    <xf numFmtId="49" fontId="31" fillId="0" borderId="0" applyFill="0" applyBorder="0"/>
    <xf numFmtId="49" fontId="31" fillId="0" borderId="0" applyFill="0" applyBorder="0"/>
    <xf numFmtId="49" fontId="31" fillId="0" borderId="0" applyFill="0" applyBorder="0"/>
    <xf numFmtId="49" fontId="18" fillId="0" borderId="0"/>
    <xf numFmtId="49" fontId="18" fillId="0" borderId="0" applyFill="0" applyBorder="0">
      <alignment horizontal="right" vertical="center"/>
    </xf>
    <xf numFmtId="49" fontId="18" fillId="0" borderId="0" applyFill="0" applyBorder="0">
      <alignment horizontal="right" vertical="center"/>
    </xf>
    <xf numFmtId="49" fontId="18" fillId="0" borderId="0" applyFill="0" applyBorder="0">
      <alignment horizontal="right" vertical="center"/>
    </xf>
    <xf numFmtId="49" fontId="18" fillId="0" borderId="0" applyFill="0" applyBorder="0">
      <alignment horizontal="right" vertical="center"/>
    </xf>
    <xf numFmtId="49" fontId="18" fillId="0" borderId="0" applyFill="0" applyBorder="0">
      <alignment horizontal="right" vertical="center"/>
    </xf>
    <xf numFmtId="49" fontId="18" fillId="0" borderId="0" applyFill="0" applyBorder="0">
      <alignment horizontal="right" vertical="center"/>
    </xf>
    <xf numFmtId="49" fontId="18" fillId="0" borderId="0" applyFill="0" applyBorder="0">
      <alignment horizontal="right" vertical="center"/>
    </xf>
    <xf numFmtId="49" fontId="18" fillId="0" borderId="0" applyFill="0" applyBorder="0">
      <alignment horizontal="right" vertical="center"/>
    </xf>
    <xf numFmtId="49" fontId="18" fillId="0" borderId="0" applyFill="0" applyBorder="0">
      <alignment horizontal="right" vertical="center"/>
    </xf>
    <xf numFmtId="49" fontId="18" fillId="0" borderId="0" applyFill="0" applyBorder="0">
      <alignment horizontal="right" vertical="center"/>
    </xf>
    <xf numFmtId="49" fontId="18" fillId="0" borderId="0" applyFill="0" applyBorder="0">
      <alignment horizontal="right" vertical="center"/>
    </xf>
    <xf numFmtId="49" fontId="18" fillId="0" borderId="0" applyFill="0" applyBorder="0">
      <alignment horizontal="right" vertical="center"/>
    </xf>
    <xf numFmtId="49" fontId="18" fillId="0" borderId="0" applyFill="0" applyBorder="0">
      <alignment horizontal="right" vertical="center"/>
    </xf>
    <xf numFmtId="49" fontId="18" fillId="0" borderId="0" applyFill="0" applyBorder="0">
      <alignment horizontal="right" vertical="center"/>
    </xf>
    <xf numFmtId="49" fontId="18" fillId="0" borderId="0" applyFill="0" applyBorder="0">
      <alignment horizontal="right" vertical="center"/>
    </xf>
    <xf numFmtId="49" fontId="18" fillId="0" borderId="0" applyFill="0" applyBorder="0">
      <alignment horizontal="right" vertical="center"/>
    </xf>
    <xf numFmtId="213" fontId="126" fillId="0" borderId="0">
      <alignment vertical="center"/>
    </xf>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66" fillId="49" borderId="0" applyNumberFormat="0" applyBorder="0" applyAlignment="0" applyProtection="0"/>
    <xf numFmtId="0" fontId="31" fillId="0" borderId="0" applyNumberFormat="0" applyFill="0" applyBorder="0" applyProtection="0">
      <alignment wrapText="1"/>
    </xf>
    <xf numFmtId="0" fontId="31" fillId="0" borderId="0" applyNumberFormat="0" applyFill="0" applyBorder="0" applyProtection="0">
      <alignment wrapText="1"/>
    </xf>
    <xf numFmtId="0" fontId="31" fillId="0" borderId="0" applyNumberFormat="0" applyFill="0" applyBorder="0" applyProtection="0">
      <alignment wrapText="1"/>
    </xf>
    <xf numFmtId="0" fontId="31" fillId="0" borderId="0" applyNumberFormat="0" applyFill="0" applyBorder="0" applyProtection="0">
      <alignment wrapText="1"/>
    </xf>
    <xf numFmtId="0" fontId="31" fillId="0" borderId="0" applyNumberFormat="0" applyFill="0" applyBorder="0" applyProtection="0">
      <alignment wrapText="1"/>
    </xf>
    <xf numFmtId="0" fontId="31" fillId="0" borderId="0" applyNumberFormat="0" applyFill="0" applyBorder="0" applyProtection="0">
      <alignment wrapText="1"/>
    </xf>
    <xf numFmtId="0" fontId="127" fillId="0" borderId="0" applyNumberFormat="0" applyFill="0" applyBorder="0" applyProtection="0">
      <alignment wrapText="1"/>
    </xf>
    <xf numFmtId="0" fontId="127" fillId="0" borderId="0" applyNumberFormat="0" applyFill="0" applyBorder="0" applyProtection="0">
      <alignment wrapText="1"/>
    </xf>
    <xf numFmtId="0" fontId="128" fillId="0" borderId="0"/>
    <xf numFmtId="38" fontId="31" fillId="80" borderId="0" applyNumberFormat="0" applyBorder="0" applyAlignment="0" applyProtection="0"/>
    <xf numFmtId="49" fontId="38" fillId="0" borderId="0">
      <alignment horizontal="right"/>
    </xf>
    <xf numFmtId="49" fontId="38" fillId="0" borderId="0">
      <alignment horizontal="right"/>
    </xf>
    <xf numFmtId="49" fontId="129" fillId="0" borderId="0">
      <alignment horizontal="right"/>
    </xf>
    <xf numFmtId="213" fontId="130" fillId="0" borderId="0">
      <alignment vertical="center"/>
    </xf>
    <xf numFmtId="191" fontId="18" fillId="83" borderId="13" applyNumberFormat="0" applyFont="0" applyBorder="0" applyAlignment="0" applyProtection="0"/>
    <xf numFmtId="191" fontId="18" fillId="83" borderId="13" applyNumberFormat="0" applyFont="0" applyBorder="0" applyAlignment="0" applyProtection="0"/>
    <xf numFmtId="191" fontId="18" fillId="83" borderId="13" applyNumberFormat="0" applyFont="0" applyBorder="0" applyAlignment="0" applyProtection="0"/>
    <xf numFmtId="191" fontId="18" fillId="83" borderId="13" applyNumberFormat="0" applyFont="0" applyBorder="0" applyAlignment="0" applyProtection="0"/>
    <xf numFmtId="191" fontId="18" fillId="83" borderId="13" applyNumberFormat="0" applyFont="0" applyBorder="0" applyAlignment="0" applyProtection="0"/>
    <xf numFmtId="191" fontId="18" fillId="83" borderId="13" applyNumberFormat="0" applyFont="0" applyBorder="0" applyAlignment="0" applyProtection="0"/>
    <xf numFmtId="0" fontId="119" fillId="0" borderId="0" applyFont="0" applyFill="0" applyBorder="0" applyAlignment="0" applyProtection="0">
      <alignment horizontal="right"/>
    </xf>
    <xf numFmtId="174" fontId="131" fillId="83" borderId="0" applyNumberFormat="0" applyFont="0" applyAlignment="0"/>
    <xf numFmtId="0" fontId="132" fillId="0" borderId="0">
      <alignment horizontal="left"/>
    </xf>
    <xf numFmtId="0" fontId="25" fillId="0" borderId="70" applyNumberFormat="0" applyAlignment="0" applyProtection="0">
      <alignment horizontal="left" vertical="center"/>
    </xf>
    <xf numFmtId="0" fontId="25" fillId="0" borderId="70" applyNumberFormat="0" applyAlignment="0" applyProtection="0">
      <alignment horizontal="left" vertical="center"/>
    </xf>
    <xf numFmtId="0" fontId="25" fillId="0" borderId="70" applyNumberFormat="0" applyAlignment="0" applyProtection="0">
      <alignment horizontal="left" vertical="center"/>
    </xf>
    <xf numFmtId="0" fontId="25" fillId="0" borderId="70" applyNumberFormat="0" applyAlignment="0" applyProtection="0">
      <alignment horizontal="left" vertical="center"/>
    </xf>
    <xf numFmtId="0" fontId="25" fillId="0" borderId="70" applyNumberFormat="0" applyAlignment="0" applyProtection="0">
      <alignment horizontal="left" vertical="center"/>
    </xf>
    <xf numFmtId="0" fontId="25" fillId="0" borderId="70" applyNumberFormat="0" applyAlignment="0" applyProtection="0">
      <alignment horizontal="left" vertical="center"/>
    </xf>
    <xf numFmtId="0" fontId="25" fillId="0" borderId="66">
      <alignment horizontal="left" vertical="center"/>
    </xf>
    <xf numFmtId="0" fontId="25" fillId="0" borderId="66">
      <alignment horizontal="left" vertical="center"/>
    </xf>
    <xf numFmtId="0" fontId="25" fillId="0" borderId="66">
      <alignment horizontal="left" vertical="center"/>
    </xf>
    <xf numFmtId="0" fontId="25" fillId="0" borderId="66">
      <alignment horizontal="left" vertical="center"/>
    </xf>
    <xf numFmtId="0" fontId="25" fillId="0" borderId="66">
      <alignment horizontal="left" vertical="center"/>
    </xf>
    <xf numFmtId="0" fontId="25" fillId="0" borderId="66">
      <alignment horizontal="left" vertical="center"/>
    </xf>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4" fillId="0" borderId="0" applyNumberFormat="0" applyFill="0" applyBorder="0" applyAlignment="0" applyProtection="0"/>
    <xf numFmtId="0" fontId="133" fillId="0" borderId="71" applyNumberFormat="0" applyFill="0" applyAlignment="0" applyProtection="0"/>
    <xf numFmtId="0" fontId="134" fillId="0" borderId="0" applyNumberFormat="0" applyFill="0" applyBorder="0" applyAlignment="0" applyProtection="0"/>
    <xf numFmtId="0" fontId="133" fillId="0" borderId="71" applyNumberFormat="0" applyFill="0" applyAlignment="0" applyProtection="0"/>
    <xf numFmtId="0" fontId="134" fillId="0" borderId="0" applyNumberFormat="0" applyFill="0" applyBorder="0" applyAlignment="0" applyProtection="0"/>
    <xf numFmtId="0" fontId="133" fillId="0" borderId="71" applyNumberFormat="0" applyFill="0" applyAlignment="0" applyProtection="0"/>
    <xf numFmtId="0" fontId="134" fillId="0" borderId="0" applyNumberFormat="0" applyFill="0" applyBorder="0" applyAlignment="0" applyProtection="0"/>
    <xf numFmtId="0" fontId="133" fillId="0" borderId="71" applyNumberFormat="0" applyFill="0" applyAlignment="0" applyProtection="0"/>
    <xf numFmtId="0" fontId="134" fillId="0" borderId="0" applyNumberFormat="0" applyFill="0" applyBorder="0" applyAlignment="0" applyProtection="0"/>
    <xf numFmtId="0" fontId="133" fillId="0" borderId="71" applyNumberFormat="0" applyFill="0" applyAlignment="0" applyProtection="0"/>
    <xf numFmtId="0" fontId="134" fillId="0" borderId="0" applyNumberFormat="0" applyFill="0" applyBorder="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4" fillId="0" borderId="0" applyNumberFormat="0" applyFill="0" applyBorder="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4" fillId="0" borderId="0" applyNumberFormat="0" applyFill="0" applyBorder="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4" fillId="0" borderId="0" applyNumberFormat="0" applyFill="0" applyBorder="0" applyAlignment="0" applyProtection="0"/>
    <xf numFmtId="0" fontId="134" fillId="0" borderId="0" applyNumberFormat="0" applyFill="0" applyBorder="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3" fillId="0" borderId="71"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25" fillId="0" borderId="0" applyNumberFormat="0" applyFill="0" applyBorder="0" applyAlignment="0" applyProtection="0"/>
    <xf numFmtId="0" fontId="135" fillId="0" borderId="72" applyNumberFormat="0" applyFill="0" applyAlignment="0" applyProtection="0"/>
    <xf numFmtId="0" fontId="25" fillId="0" borderId="0" applyNumberFormat="0" applyFill="0" applyBorder="0" applyAlignment="0" applyProtection="0"/>
    <xf numFmtId="0" fontId="135" fillId="0" borderId="72" applyNumberFormat="0" applyFill="0" applyAlignment="0" applyProtection="0"/>
    <xf numFmtId="0" fontId="25" fillId="0" borderId="0" applyNumberFormat="0" applyFill="0" applyBorder="0" applyAlignment="0" applyProtection="0"/>
    <xf numFmtId="0" fontId="135" fillId="0" borderId="72" applyNumberFormat="0" applyFill="0" applyAlignment="0" applyProtection="0"/>
    <xf numFmtId="0" fontId="25" fillId="0" borderId="0" applyNumberFormat="0" applyFill="0" applyBorder="0" applyAlignment="0" applyProtection="0"/>
    <xf numFmtId="0" fontId="135" fillId="0" borderId="72" applyNumberFormat="0" applyFill="0" applyAlignment="0" applyProtection="0"/>
    <xf numFmtId="0" fontId="25" fillId="0" borderId="0" applyNumberFormat="0" applyFill="0" applyBorder="0" applyAlignment="0" applyProtection="0"/>
    <xf numFmtId="0" fontId="135" fillId="0" borderId="72" applyNumberFormat="0" applyFill="0" applyAlignment="0" applyProtection="0"/>
    <xf numFmtId="0" fontId="25" fillId="0" borderId="0" applyNumberFormat="0" applyFill="0" applyBorder="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25" fillId="0" borderId="0" applyNumberFormat="0" applyFill="0" applyBorder="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25" fillId="0" borderId="0" applyNumberFormat="0" applyFill="0" applyBorder="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5" fillId="0" borderId="72"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7" fillId="0" borderId="0" applyProtection="0">
      <alignment horizontal="left"/>
    </xf>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7" fillId="0" borderId="0" applyProtection="0">
      <alignment horizontal="left"/>
    </xf>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7" fillId="0" borderId="0" applyProtection="0">
      <alignment horizontal="left"/>
    </xf>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7" fillId="0" borderId="0" applyProtection="0">
      <alignment horizontal="left"/>
    </xf>
    <xf numFmtId="0" fontId="137" fillId="0" borderId="0" applyProtection="0">
      <alignment horizontal="left"/>
    </xf>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73" applyNumberFormat="0" applyFill="0" applyAlignment="0" applyProtection="0"/>
    <xf numFmtId="0" fontId="136" fillId="0" borderId="0" applyNumberFormat="0" applyFill="0" applyBorder="0" applyAlignment="0" applyProtection="0"/>
    <xf numFmtId="0" fontId="136" fillId="0" borderId="0" applyNumberFormat="0" applyFill="0" applyBorder="0" applyAlignment="0" applyProtection="0"/>
    <xf numFmtId="0" fontId="136" fillId="0" borderId="0" applyNumberFormat="0" applyFill="0" applyBorder="0" applyAlignment="0" applyProtection="0"/>
    <xf numFmtId="0" fontId="136" fillId="0" borderId="0" applyNumberFormat="0" applyFill="0" applyBorder="0" applyAlignment="0" applyProtection="0"/>
    <xf numFmtId="0" fontId="136" fillId="0" borderId="0" applyNumberFormat="0" applyFill="0" applyBorder="0" applyAlignment="0" applyProtection="0"/>
    <xf numFmtId="0" fontId="136" fillId="0" borderId="0" applyNumberFormat="0" applyFill="0" applyBorder="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10" fontId="31" fillId="94" borderId="13" applyNumberFormat="0" applyBorder="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46"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1" fontId="138" fillId="0" borderId="0" applyNumberFormat="0">
      <alignment horizontal="right"/>
    </xf>
    <xf numFmtId="0" fontId="70" fillId="62" borderId="18" applyNumberFormat="0" applyAlignment="0" applyProtection="0"/>
    <xf numFmtId="0" fontId="70" fillId="62" borderId="18" applyNumberFormat="0" applyAlignment="0" applyProtection="0"/>
    <xf numFmtId="0" fontId="70" fillId="46"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1" fontId="138" fillId="0" borderId="0" applyNumberFormat="0">
      <alignment horizontal="right"/>
    </xf>
    <xf numFmtId="0" fontId="70" fillId="46" borderId="18" applyNumberFormat="0" applyAlignment="0" applyProtection="0"/>
    <xf numFmtId="0" fontId="70" fillId="46"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1" fontId="138" fillId="0" borderId="0" applyNumberFormat="0">
      <alignment horizontal="right"/>
    </xf>
    <xf numFmtId="0" fontId="70" fillId="46" borderId="18" applyNumberFormat="0" applyAlignment="0" applyProtection="0"/>
    <xf numFmtId="0" fontId="70" fillId="46"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1" fontId="138" fillId="0" borderId="0" applyNumberFormat="0">
      <alignment horizontal="right"/>
    </xf>
    <xf numFmtId="1" fontId="138" fillId="0" borderId="0" applyNumberFormat="0">
      <alignment horizontal="right"/>
    </xf>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70" fillId="62" borderId="18" applyNumberFormat="0" applyAlignment="0" applyProtection="0"/>
    <xf numFmtId="0" fontId="94" fillId="95" borderId="0" applyNumberFormat="0" applyFont="0" applyBorder="0" applyAlignment="0" applyProtection="0"/>
    <xf numFmtId="0" fontId="94" fillId="95" borderId="0" applyNumberFormat="0" applyFont="0" applyBorder="0" applyAlignment="0" applyProtection="0"/>
    <xf numFmtId="0" fontId="139" fillId="0" borderId="0" applyNumberFormat="0" applyFill="0" applyBorder="0" applyAlignment="0">
      <protection locked="0"/>
    </xf>
    <xf numFmtId="0" fontId="91"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10" fontId="18" fillId="0" borderId="0" applyFill="0" applyBorder="0" applyAlignment="0"/>
    <xf numFmtId="210" fontId="18" fillId="0" borderId="0" applyFill="0" applyBorder="0" applyAlignment="0"/>
    <xf numFmtId="210" fontId="18" fillId="0" borderId="0" applyFill="0" applyBorder="0" applyAlignment="0"/>
    <xf numFmtId="210" fontId="18" fillId="0" borderId="0" applyFill="0" applyBorder="0" applyAlignment="0"/>
    <xf numFmtId="210" fontId="18" fillId="0" borderId="0" applyFill="0" applyBorder="0" applyAlignment="0"/>
    <xf numFmtId="210" fontId="18" fillId="0" borderId="0" applyFill="0" applyBorder="0" applyAlignment="0"/>
    <xf numFmtId="210" fontId="18" fillId="0" borderId="0" applyFill="0" applyBorder="0" applyAlignment="0"/>
    <xf numFmtId="210"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0" fillId="0" borderId="74" applyNumberFormat="0" applyFill="0" applyAlignment="0" applyProtection="0"/>
    <xf numFmtId="0" fontId="141" fillId="0" borderId="0"/>
    <xf numFmtId="169" fontId="18" fillId="0" borderId="0" applyFont="0" applyFill="0" applyBorder="0" applyAlignment="0" applyProtection="0"/>
    <xf numFmtId="171" fontId="18" fillId="0" borderId="0" applyFont="0" applyFill="0" applyBorder="0" applyAlignment="0" applyProtection="0"/>
    <xf numFmtId="0" fontId="142" fillId="0" borderId="12"/>
    <xf numFmtId="168" fontId="18" fillId="0" borderId="0" applyFont="0" applyFill="0" applyBorder="0" applyAlignment="0" applyProtection="0"/>
    <xf numFmtId="170" fontId="18" fillId="0" borderId="0" applyFont="0" applyFill="0" applyBorder="0" applyAlignment="0" applyProtection="0"/>
    <xf numFmtId="214" fontId="31" fillId="94" borderId="0">
      <alignment horizontal="center"/>
    </xf>
    <xf numFmtId="215" fontId="18" fillId="0" borderId="0" applyFont="0" applyFill="0" applyBorder="0" applyAlignment="0" applyProtection="0"/>
    <xf numFmtId="215" fontId="18" fillId="0" borderId="0" applyFont="0" applyFill="0" applyBorder="0" applyAlignment="0" applyProtection="0"/>
    <xf numFmtId="215" fontId="18" fillId="0" borderId="0" applyFont="0" applyFill="0" applyBorder="0" applyAlignment="0" applyProtection="0"/>
    <xf numFmtId="215" fontId="18" fillId="0" borderId="0" applyFont="0" applyFill="0" applyBorder="0" applyAlignment="0" applyProtection="0"/>
    <xf numFmtId="215" fontId="18" fillId="0" borderId="0" applyFont="0" applyFill="0" applyBorder="0" applyAlignment="0" applyProtection="0"/>
    <xf numFmtId="215" fontId="18" fillId="0" borderId="0" applyFont="0" applyFill="0" applyBorder="0" applyAlignment="0" applyProtection="0"/>
    <xf numFmtId="215" fontId="18" fillId="0" borderId="0" applyFont="0" applyFill="0" applyBorder="0" applyAlignment="0" applyProtection="0"/>
    <xf numFmtId="215" fontId="18" fillId="0" borderId="0" applyFont="0" applyFill="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46"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46"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46" borderId="0" applyNumberFormat="0" applyBorder="0" applyAlignment="0" applyProtection="0"/>
    <xf numFmtId="0" fontId="72" fillId="46"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46" borderId="0" applyNumberFormat="0" applyBorder="0" applyAlignment="0" applyProtection="0"/>
    <xf numFmtId="0" fontId="72" fillId="46"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0" fontId="72" fillId="62" borderId="0" applyNumberFormat="0" applyBorder="0" applyAlignment="0" applyProtection="0"/>
    <xf numFmtId="37" fontId="143" fillId="0" borderId="0"/>
    <xf numFmtId="37" fontId="14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0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1" fillId="0" borderId="0"/>
    <xf numFmtId="0" fontId="18" fillId="0" borderId="0"/>
    <xf numFmtId="0" fontId="18" fillId="0" borderId="0"/>
    <xf numFmtId="0" fontId="18" fillId="0" borderId="0"/>
    <xf numFmtId="0" fontId="18" fillId="0" borderId="0"/>
    <xf numFmtId="0" fontId="6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7" fillId="0" borderId="0"/>
    <xf numFmtId="2" fontId="94" fillId="0" borderId="0" applyBorder="0" applyProtection="0"/>
    <xf numFmtId="2" fontId="94" fillId="0" borderId="0" applyBorder="0" applyProtection="0"/>
    <xf numFmtId="0" fontId="31" fillId="0" borderId="0" applyNumberFormat="0"/>
    <xf numFmtId="0" fontId="31" fillId="0" borderId="0" applyNumberFormat="0"/>
    <xf numFmtId="0" fontId="31" fillId="0" borderId="0" applyNumberFormat="0"/>
    <xf numFmtId="0" fontId="31" fillId="0" borderId="0" applyNumberFormat="0"/>
    <xf numFmtId="0" fontId="31" fillId="0" borderId="0" applyNumberFormat="0"/>
    <xf numFmtId="0" fontId="31" fillId="0" borderId="0" applyNumberFormat="0"/>
    <xf numFmtId="216" fontId="90" fillId="0" borderId="69" applyBorder="0" applyAlignment="0">
      <protection locked="0"/>
    </xf>
    <xf numFmtId="0" fontId="144" fillId="0" borderId="0"/>
    <xf numFmtId="0" fontId="90" fillId="0" borderId="59" applyNumberFormat="0" applyBorder="0" applyAlignment="0">
      <protection hidden="1"/>
    </xf>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18"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18" fillId="62" borderId="75" applyNumberFormat="0" applyFont="0" applyAlignment="0" applyProtection="0"/>
    <xf numFmtId="0" fontId="18"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18" fillId="62" borderId="75" applyNumberFormat="0" applyFont="0" applyAlignment="0" applyProtection="0"/>
    <xf numFmtId="0" fontId="18"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0" fontId="61" fillId="62" borderId="75" applyNumberFormat="0" applyFont="0" applyAlignment="0" applyProtection="0"/>
    <xf numFmtId="217" fontId="31" fillId="0" borderId="0" applyFill="0" applyBorder="0" applyProtection="0">
      <alignment horizontal="right" wrapText="1"/>
    </xf>
    <xf numFmtId="217" fontId="31" fillId="0" borderId="0" applyFill="0" applyBorder="0" applyProtection="0">
      <alignment horizontal="right" wrapText="1"/>
    </xf>
    <xf numFmtId="217" fontId="31" fillId="0" borderId="0" applyFill="0" applyBorder="0" applyProtection="0">
      <alignment horizontal="right" wrapText="1"/>
    </xf>
    <xf numFmtId="217" fontId="31" fillId="0" borderId="0" applyFill="0" applyBorder="0" applyProtection="0">
      <alignment horizontal="right" wrapText="1"/>
    </xf>
    <xf numFmtId="217" fontId="31" fillId="0" borderId="0" applyFill="0" applyBorder="0" applyProtection="0">
      <alignment horizontal="right" wrapText="1"/>
    </xf>
    <xf numFmtId="217" fontId="31" fillId="0" borderId="0" applyFill="0" applyBorder="0" applyProtection="0">
      <alignment horizontal="right" wrapText="1"/>
    </xf>
    <xf numFmtId="217" fontId="41" fillId="0" borderId="0" applyFill="0" applyBorder="0" applyProtection="0">
      <alignment horizontal="right" wrapText="1"/>
    </xf>
    <xf numFmtId="217" fontId="41" fillId="0" borderId="0" applyFill="0" applyBorder="0" applyProtection="0">
      <alignment horizontal="right" wrapText="1"/>
    </xf>
    <xf numFmtId="217" fontId="41" fillId="0" borderId="0" applyFill="0" applyBorder="0" applyProtection="0">
      <alignment horizontal="right" wrapText="1"/>
    </xf>
    <xf numFmtId="217" fontId="41" fillId="0" borderId="0" applyFill="0" applyBorder="0" applyProtection="0">
      <alignment horizontal="right" wrapText="1"/>
    </xf>
    <xf numFmtId="217" fontId="41" fillId="0" borderId="0" applyFill="0" applyBorder="0" applyProtection="0">
      <alignment horizontal="right" wrapText="1"/>
    </xf>
    <xf numFmtId="217" fontId="41" fillId="0" borderId="0" applyFill="0" applyBorder="0" applyProtection="0">
      <alignment horizontal="right" wrapText="1"/>
    </xf>
    <xf numFmtId="218" fontId="31" fillId="0" borderId="0" applyFill="0" applyBorder="0" applyProtection="0">
      <alignment horizontal="right" wrapText="1"/>
    </xf>
    <xf numFmtId="218" fontId="31" fillId="0" borderId="0" applyFill="0" applyBorder="0" applyProtection="0">
      <alignment horizontal="right" wrapText="1"/>
    </xf>
    <xf numFmtId="218" fontId="31" fillId="0" borderId="0" applyFill="0" applyBorder="0" applyProtection="0">
      <alignment horizontal="right" wrapText="1"/>
    </xf>
    <xf numFmtId="218" fontId="31" fillId="0" borderId="0" applyFill="0" applyBorder="0" applyProtection="0">
      <alignment horizontal="right" wrapText="1"/>
    </xf>
    <xf numFmtId="218" fontId="31" fillId="0" borderId="0" applyFill="0" applyBorder="0" applyProtection="0">
      <alignment horizontal="right" wrapText="1"/>
    </xf>
    <xf numFmtId="218" fontId="31" fillId="0" borderId="0" applyFill="0" applyBorder="0" applyProtection="0">
      <alignment horizontal="right" wrapText="1"/>
    </xf>
    <xf numFmtId="218" fontId="41" fillId="0" borderId="0" applyFill="0" applyBorder="0" applyProtection="0">
      <alignment horizontal="right" wrapText="1"/>
    </xf>
    <xf numFmtId="218" fontId="41" fillId="0" borderId="0" applyFill="0" applyBorder="0" applyProtection="0">
      <alignment horizontal="right" wrapText="1"/>
    </xf>
    <xf numFmtId="218" fontId="41" fillId="0" borderId="0" applyFill="0" applyBorder="0" applyProtection="0">
      <alignment horizontal="right" wrapText="1"/>
    </xf>
    <xf numFmtId="218" fontId="41" fillId="0" borderId="0" applyFill="0" applyBorder="0" applyProtection="0">
      <alignment horizontal="right" wrapText="1"/>
    </xf>
    <xf numFmtId="218" fontId="41" fillId="0" borderId="0" applyFill="0" applyBorder="0" applyProtection="0">
      <alignment horizontal="right" wrapText="1"/>
    </xf>
    <xf numFmtId="218" fontId="41" fillId="0" borderId="0" applyFill="0" applyBorder="0" applyProtection="0">
      <alignment horizontal="right" wrapText="1"/>
    </xf>
    <xf numFmtId="219" fontId="90" fillId="0" borderId="0" applyFont="0" applyFill="0" applyBorder="0" applyProtection="0">
      <alignment horizontal="right"/>
    </xf>
    <xf numFmtId="217" fontId="31" fillId="0" borderId="0" applyFill="0" applyBorder="0" applyProtection="0">
      <alignment horizontal="right" wrapText="1"/>
    </xf>
    <xf numFmtId="217" fontId="31" fillId="0" borderId="0" applyFill="0" applyBorder="0" applyProtection="0">
      <alignment horizontal="right" wrapText="1"/>
    </xf>
    <xf numFmtId="217" fontId="31" fillId="0" borderId="0" applyFill="0" applyBorder="0" applyProtection="0">
      <alignment horizontal="right" wrapText="1"/>
    </xf>
    <xf numFmtId="217" fontId="31" fillId="0" borderId="0" applyFill="0" applyBorder="0" applyProtection="0">
      <alignment horizontal="right" wrapText="1"/>
    </xf>
    <xf numFmtId="217" fontId="31" fillId="0" borderId="0" applyFill="0" applyBorder="0" applyProtection="0">
      <alignment horizontal="right" wrapText="1"/>
    </xf>
    <xf numFmtId="217" fontId="31" fillId="0" borderId="0" applyFill="0" applyBorder="0" applyProtection="0">
      <alignment horizontal="right" wrapText="1"/>
    </xf>
    <xf numFmtId="217" fontId="41" fillId="0" borderId="0" applyFill="0" applyBorder="0" applyProtection="0">
      <alignment horizontal="right" wrapText="1"/>
    </xf>
    <xf numFmtId="217" fontId="41" fillId="0" borderId="0" applyFill="0" applyBorder="0" applyProtection="0">
      <alignment horizontal="right" wrapText="1"/>
    </xf>
    <xf numFmtId="217" fontId="41" fillId="0" borderId="0" applyFill="0" applyBorder="0" applyProtection="0">
      <alignment horizontal="right" wrapText="1"/>
    </xf>
    <xf numFmtId="217" fontId="41" fillId="0" borderId="0" applyFill="0" applyBorder="0" applyProtection="0">
      <alignment horizontal="right" wrapText="1"/>
    </xf>
    <xf numFmtId="217" fontId="41" fillId="0" borderId="0" applyFill="0" applyBorder="0" applyProtection="0">
      <alignment horizontal="right" wrapText="1"/>
    </xf>
    <xf numFmtId="217" fontId="41" fillId="0" borderId="0" applyFill="0" applyBorder="0" applyProtection="0">
      <alignment horizontal="right" wrapText="1"/>
    </xf>
    <xf numFmtId="220" fontId="31" fillId="0" borderId="0" applyFill="0" applyBorder="0" applyProtection="0">
      <alignment horizontal="right" wrapText="1"/>
    </xf>
    <xf numFmtId="220" fontId="31" fillId="0" borderId="0" applyFill="0" applyBorder="0" applyProtection="0">
      <alignment horizontal="right" wrapText="1"/>
    </xf>
    <xf numFmtId="220" fontId="31" fillId="0" borderId="0" applyFill="0" applyBorder="0" applyProtection="0">
      <alignment horizontal="right" wrapText="1"/>
    </xf>
    <xf numFmtId="220" fontId="31" fillId="0" borderId="0" applyFill="0" applyBorder="0" applyProtection="0">
      <alignment horizontal="right" wrapText="1"/>
    </xf>
    <xf numFmtId="220" fontId="31" fillId="0" borderId="0" applyFill="0" applyBorder="0" applyProtection="0">
      <alignment horizontal="right" wrapText="1"/>
    </xf>
    <xf numFmtId="220" fontId="31" fillId="0" borderId="0" applyFill="0" applyBorder="0" applyProtection="0">
      <alignment horizontal="right" wrapText="1"/>
    </xf>
    <xf numFmtId="220" fontId="41" fillId="0" borderId="0" applyFill="0" applyBorder="0" applyProtection="0">
      <alignment horizontal="right" wrapText="1"/>
    </xf>
    <xf numFmtId="220" fontId="41" fillId="0" borderId="0" applyFill="0" applyBorder="0" applyProtection="0">
      <alignment horizontal="right" wrapText="1"/>
    </xf>
    <xf numFmtId="220" fontId="41" fillId="0" borderId="0" applyFill="0" applyBorder="0" applyProtection="0">
      <alignment horizontal="right" wrapText="1"/>
    </xf>
    <xf numFmtId="220" fontId="41" fillId="0" borderId="0" applyFill="0" applyBorder="0" applyProtection="0">
      <alignment horizontal="right" wrapText="1"/>
    </xf>
    <xf numFmtId="220" fontId="41" fillId="0" borderId="0" applyFill="0" applyBorder="0" applyProtection="0">
      <alignment horizontal="right" wrapText="1"/>
    </xf>
    <xf numFmtId="220" fontId="41" fillId="0" borderId="0" applyFill="0" applyBorder="0" applyProtection="0">
      <alignment horizontal="right" wrapText="1"/>
    </xf>
    <xf numFmtId="40" fontId="145" fillId="0" borderId="0" applyFont="0" applyFill="0" applyBorder="0" applyAlignment="0" applyProtection="0"/>
    <xf numFmtId="38" fontId="145" fillId="0" borderId="0" applyFont="0" applyFill="0" applyBorder="0" applyAlignment="0" applyProtection="0"/>
    <xf numFmtId="0" fontId="146" fillId="0" borderId="0">
      <alignment horizontal="left"/>
    </xf>
    <xf numFmtId="0" fontId="146" fillId="0" borderId="0">
      <alignment horizontal="left"/>
    </xf>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73" fillId="59" borderId="25" applyNumberFormat="0" applyAlignment="0" applyProtection="0"/>
    <xf numFmtId="0" fontId="147" fillId="0" borderId="0" applyNumberFormat="0" applyFill="0" applyBorder="0">
      <alignment horizontal="left"/>
    </xf>
    <xf numFmtId="0" fontId="147" fillId="0" borderId="0" applyNumberFormat="0" applyFill="0" applyBorder="0">
      <alignment horizontal="left"/>
    </xf>
    <xf numFmtId="1" fontId="148" fillId="0" borderId="0" applyProtection="0">
      <alignment horizontal="right" vertical="center"/>
    </xf>
    <xf numFmtId="174" fontId="92" fillId="0" borderId="0"/>
    <xf numFmtId="14" fontId="29" fillId="0" borderId="0">
      <alignment horizontal="center" wrapText="1"/>
      <protection locked="0"/>
    </xf>
    <xf numFmtId="14" fontId="29" fillId="0" borderId="0">
      <alignment horizontal="center" wrapText="1"/>
      <protection locked="0"/>
    </xf>
    <xf numFmtId="221" fontId="18" fillId="0" borderId="0" applyFont="0" applyFill="0" applyBorder="0" applyAlignment="0" applyProtection="0"/>
    <xf numFmtId="221" fontId="18" fillId="0" borderId="0" applyFont="0" applyFill="0" applyBorder="0" applyAlignment="0" applyProtection="0"/>
    <xf numFmtId="221" fontId="18" fillId="0" borderId="0" applyFont="0" applyFill="0" applyBorder="0" applyAlignment="0" applyProtection="0"/>
    <xf numFmtId="221" fontId="18" fillId="0" borderId="0" applyFont="0" applyFill="0" applyBorder="0" applyAlignment="0" applyProtection="0"/>
    <xf numFmtId="221" fontId="18" fillId="0" borderId="0" applyFont="0" applyFill="0" applyBorder="0" applyAlignment="0" applyProtection="0"/>
    <xf numFmtId="221" fontId="18" fillId="0" borderId="0" applyFont="0" applyFill="0" applyBorder="0" applyAlignment="0" applyProtection="0"/>
    <xf numFmtId="221" fontId="18" fillId="0" borderId="0" applyFont="0" applyFill="0" applyBorder="0" applyAlignment="0" applyProtection="0"/>
    <xf numFmtId="221" fontId="18" fillId="0" borderId="0" applyFont="0" applyFill="0" applyBorder="0" applyAlignment="0" applyProtection="0"/>
    <xf numFmtId="222" fontId="18" fillId="0" borderId="0" applyFont="0" applyFill="0" applyBorder="0" applyAlignment="0" applyProtection="0"/>
    <xf numFmtId="222" fontId="18" fillId="0" borderId="0" applyFont="0" applyFill="0" applyBorder="0" applyAlignment="0" applyProtection="0"/>
    <xf numFmtId="222" fontId="18" fillId="0" borderId="0" applyFont="0" applyFill="0" applyBorder="0" applyAlignment="0" applyProtection="0"/>
    <xf numFmtId="222" fontId="18" fillId="0" borderId="0" applyFont="0" applyFill="0" applyBorder="0" applyAlignment="0" applyProtection="0"/>
    <xf numFmtId="222" fontId="18" fillId="0" borderId="0" applyFont="0" applyFill="0" applyBorder="0" applyAlignment="0" applyProtection="0"/>
    <xf numFmtId="222" fontId="18" fillId="0" borderId="0" applyFont="0" applyFill="0" applyBorder="0" applyAlignment="0" applyProtection="0"/>
    <xf numFmtId="222" fontId="18" fillId="0" borderId="0" applyFont="0" applyFill="0" applyBorder="0" applyAlignment="0" applyProtection="0"/>
    <xf numFmtId="222" fontId="18" fillId="0" borderId="0" applyFont="0" applyFill="0" applyBorder="0" applyAlignment="0" applyProtection="0"/>
    <xf numFmtId="10" fontId="18" fillId="0" borderId="0" applyFont="0" applyFill="0" applyBorder="0" applyAlignment="0" applyProtection="0"/>
    <xf numFmtId="10" fontId="18" fillId="0" borderId="0" applyFont="0" applyFill="0" applyBorder="0" applyAlignment="0" applyProtection="0"/>
    <xf numFmtId="10" fontId="18" fillId="0" borderId="0" applyFont="0" applyFill="0" applyBorder="0" applyAlignment="0" applyProtection="0"/>
    <xf numFmtId="10" fontId="18" fillId="0" borderId="0" applyFont="0" applyFill="0" applyBorder="0" applyAlignment="0" applyProtection="0"/>
    <xf numFmtId="10" fontId="18" fillId="0" borderId="0" applyFont="0" applyFill="0" applyBorder="0" applyAlignment="0" applyProtection="0"/>
    <xf numFmtId="10" fontId="18" fillId="0" borderId="0" applyFont="0" applyFill="0" applyBorder="0" applyAlignment="0" applyProtection="0"/>
    <xf numFmtId="10" fontId="18" fillId="0" borderId="0" applyFont="0" applyFill="0" applyBorder="0" applyAlignment="0" applyProtection="0"/>
    <xf numFmtId="10" fontId="18" fillId="0" borderId="0" applyFont="0" applyFill="0" applyBorder="0" applyAlignment="0" applyProtection="0"/>
    <xf numFmtId="9" fontId="61" fillId="0" borderId="0" applyFont="0" applyFill="0" applyBorder="0" applyAlignment="0" applyProtection="0"/>
    <xf numFmtId="9" fontId="61" fillId="0" borderId="0" applyFont="0" applyFill="0" applyBorder="0" applyAlignment="0" applyProtection="0"/>
    <xf numFmtId="9" fontId="61"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61" fillId="0" borderId="0" applyFont="0" applyFill="0" applyBorder="0" applyAlignment="0" applyProtection="0"/>
    <xf numFmtId="9" fontId="61" fillId="0" borderId="0" applyFont="0" applyFill="0" applyBorder="0" applyAlignment="0" applyProtection="0"/>
    <xf numFmtId="9" fontId="94" fillId="0" borderId="0" applyFont="0" applyFill="0" applyBorder="0" applyAlignment="0" applyProtection="0"/>
    <xf numFmtId="9" fontId="94" fillId="0" borderId="0" applyFont="0" applyFill="0" applyBorder="0" applyAlignment="0" applyProtection="0"/>
    <xf numFmtId="10" fontId="94" fillId="0" borderId="0" applyFont="0" applyFill="0" applyBorder="0" applyAlignment="0" applyProtection="0"/>
    <xf numFmtId="10" fontId="94" fillId="0" borderId="0" applyFont="0" applyFill="0" applyBorder="0" applyAlignment="0" applyProtection="0"/>
    <xf numFmtId="223" fontId="149" fillId="0" borderId="76" applyFill="0" applyAlignment="0">
      <alignment horizontal="right"/>
    </xf>
    <xf numFmtId="223" fontId="149" fillId="0" borderId="76" applyFill="0" applyAlignment="0">
      <alignment horizontal="right"/>
    </xf>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01" fontId="18" fillId="0" borderId="0" applyFill="0" applyBorder="0" applyAlignment="0"/>
    <xf numFmtId="210" fontId="18" fillId="0" borderId="0" applyFill="0" applyBorder="0" applyAlignment="0"/>
    <xf numFmtId="210" fontId="18" fillId="0" borderId="0" applyFill="0" applyBorder="0" applyAlignment="0"/>
    <xf numFmtId="210" fontId="18" fillId="0" borderId="0" applyFill="0" applyBorder="0" applyAlignment="0"/>
    <xf numFmtId="210" fontId="18" fillId="0" borderId="0" applyFill="0" applyBorder="0" applyAlignment="0"/>
    <xf numFmtId="210" fontId="18" fillId="0" borderId="0" applyFill="0" applyBorder="0" applyAlignment="0"/>
    <xf numFmtId="210" fontId="18" fillId="0" borderId="0" applyFill="0" applyBorder="0" applyAlignment="0"/>
    <xf numFmtId="210" fontId="18" fillId="0" borderId="0" applyFill="0" applyBorder="0" applyAlignment="0"/>
    <xf numFmtId="210"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199" fontId="18" fillId="0" borderId="0" applyFill="0" applyBorder="0" applyAlignment="0"/>
    <xf numFmtId="0" fontId="150" fillId="0" borderId="0"/>
    <xf numFmtId="1" fontId="151" fillId="80" borderId="0">
      <alignment horizontal="center"/>
    </xf>
    <xf numFmtId="0" fontId="94" fillId="0" borderId="0" applyNumberFormat="0" applyFont="0" applyFill="0" applyBorder="0" applyAlignment="0" applyProtection="0">
      <alignment horizontal="left"/>
    </xf>
    <xf numFmtId="0" fontId="94" fillId="0" borderId="0" applyNumberFormat="0" applyFont="0" applyFill="0" applyBorder="0" applyAlignment="0" applyProtection="0">
      <alignment horizontal="left"/>
    </xf>
    <xf numFmtId="15" fontId="94" fillId="0" borderId="0" applyFont="0" applyFill="0" applyBorder="0" applyAlignment="0" applyProtection="0"/>
    <xf numFmtId="15" fontId="94" fillId="0" borderId="0" applyFont="0" applyFill="0" applyBorder="0" applyAlignment="0" applyProtection="0"/>
    <xf numFmtId="4" fontId="94" fillId="0" borderId="0" applyFont="0" applyFill="0" applyBorder="0" applyAlignment="0" applyProtection="0"/>
    <xf numFmtId="4" fontId="94" fillId="0" borderId="0" applyFont="0" applyFill="0" applyBorder="0" applyAlignment="0" applyProtection="0"/>
    <xf numFmtId="0" fontId="152" fillId="0" borderId="12">
      <alignment horizontal="center"/>
    </xf>
    <xf numFmtId="0" fontId="152" fillId="0" borderId="12">
      <alignment horizontal="center"/>
    </xf>
    <xf numFmtId="3" fontId="94" fillId="0" borderId="0" applyFont="0" applyFill="0" applyBorder="0" applyAlignment="0" applyProtection="0"/>
    <xf numFmtId="3" fontId="94" fillId="0" borderId="0" applyFont="0" applyFill="0" applyBorder="0" applyAlignment="0" applyProtection="0"/>
    <xf numFmtId="0" fontId="94" fillId="96" borderId="0" applyNumberFormat="0" applyFont="0" applyBorder="0" applyAlignment="0" applyProtection="0"/>
    <xf numFmtId="0" fontId="94" fillId="96" borderId="0" applyNumberFormat="0" applyFont="0" applyBorder="0" applyAlignment="0" applyProtection="0"/>
    <xf numFmtId="224" fontId="31" fillId="0" borderId="0"/>
    <xf numFmtId="224" fontId="31" fillId="0" borderId="0"/>
    <xf numFmtId="224" fontId="31" fillId="0" borderId="0"/>
    <xf numFmtId="224" fontId="31" fillId="0" borderId="0"/>
    <xf numFmtId="224" fontId="31" fillId="0" borderId="0"/>
    <xf numFmtId="224" fontId="31" fillId="0" borderId="0"/>
    <xf numFmtId="0" fontId="153" fillId="0" borderId="0"/>
    <xf numFmtId="190" fontId="94" fillId="56" borderId="10" applyNumberFormat="0" applyFont="0" applyBorder="0" applyAlignment="0" applyProtection="0">
      <alignment horizontal="center"/>
    </xf>
    <xf numFmtId="190" fontId="94" fillId="56" borderId="10" applyNumberFormat="0" applyFont="0" applyBorder="0" applyAlignment="0" applyProtection="0">
      <alignment horizontal="center"/>
    </xf>
    <xf numFmtId="0" fontId="154" fillId="0" borderId="77">
      <alignment vertical="center"/>
    </xf>
    <xf numFmtId="1" fontId="150" fillId="97" borderId="0" applyNumberFormat="0" applyFont="0" applyBorder="0" applyAlignment="0">
      <alignment horizontal="left"/>
    </xf>
    <xf numFmtId="221" fontId="18" fillId="0" borderId="0">
      <alignment horizontal="center"/>
    </xf>
    <xf numFmtId="221" fontId="18" fillId="0" borderId="0">
      <alignment horizontal="center"/>
    </xf>
    <xf numFmtId="221" fontId="18" fillId="0" borderId="0">
      <alignment horizontal="center"/>
    </xf>
    <xf numFmtId="221" fontId="18" fillId="0" borderId="0">
      <alignment horizontal="center"/>
    </xf>
    <xf numFmtId="221" fontId="18" fillId="0" borderId="0">
      <alignment horizontal="center"/>
    </xf>
    <xf numFmtId="221" fontId="18" fillId="0" borderId="0">
      <alignment horizontal="center"/>
    </xf>
    <xf numFmtId="221" fontId="18" fillId="0" borderId="0">
      <alignment horizontal="center"/>
    </xf>
    <xf numFmtId="221" fontId="18" fillId="0" borderId="0">
      <alignment horizontal="center"/>
    </xf>
    <xf numFmtId="0" fontId="98" fillId="0" borderId="0">
      <alignment vertical="center"/>
    </xf>
    <xf numFmtId="0" fontId="19" fillId="0" borderId="0" applyNumberFormat="0" applyFill="0" applyBorder="0" applyProtection="0">
      <alignment horizontal="left"/>
    </xf>
    <xf numFmtId="0" fontId="19" fillId="0" borderId="0" applyNumberFormat="0" applyFill="0" applyBorder="0" applyProtection="0">
      <alignment horizontal="left"/>
    </xf>
    <xf numFmtId="0" fontId="19" fillId="0" borderId="0" applyNumberFormat="0" applyFill="0" applyBorder="0" applyProtection="0">
      <alignment horizontal="left"/>
    </xf>
    <xf numFmtId="0" fontId="19" fillId="0" borderId="0" applyNumberFormat="0" applyFill="0" applyBorder="0" applyProtection="0">
      <alignment horizontal="left"/>
    </xf>
    <xf numFmtId="0" fontId="19" fillId="0" borderId="0" applyNumberFormat="0" applyFill="0" applyBorder="0" applyProtection="0">
      <alignment horizontal="left"/>
    </xf>
    <xf numFmtId="0" fontId="19" fillId="0" borderId="0" applyNumberFormat="0" applyFill="0" applyBorder="0" applyProtection="0">
      <alignment horizontal="left"/>
    </xf>
    <xf numFmtId="218" fontId="31" fillId="0" borderId="0" applyFill="0" applyBorder="0" applyProtection="0">
      <alignment horizontal="right" vertical="top"/>
    </xf>
    <xf numFmtId="218" fontId="31" fillId="0" borderId="0" applyFill="0" applyBorder="0" applyProtection="0">
      <alignment horizontal="right" vertical="top"/>
    </xf>
    <xf numFmtId="218" fontId="31" fillId="0" borderId="0" applyFill="0" applyBorder="0" applyProtection="0">
      <alignment horizontal="right" vertical="top"/>
    </xf>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75" fillId="0" borderId="78" applyNumberFormat="0" applyFill="0" applyAlignment="0" applyProtection="0"/>
    <xf numFmtId="0" fontId="75" fillId="0" borderId="78" applyNumberFormat="0" applyFill="0" applyAlignment="0" applyProtection="0"/>
    <xf numFmtId="0" fontId="75" fillId="0" borderId="78" applyNumberFormat="0" applyFill="0" applyAlignment="0" applyProtection="0"/>
    <xf numFmtId="0" fontId="75" fillId="0" borderId="78" applyNumberFormat="0" applyFill="0" applyAlignment="0" applyProtection="0"/>
    <xf numFmtId="0" fontId="75" fillId="0" borderId="78" applyNumberFormat="0" applyFill="0" applyAlignment="0" applyProtection="0"/>
    <xf numFmtId="0" fontId="75" fillId="0" borderId="78" applyNumberFormat="0" applyFill="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1"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59" borderId="0" applyNumberFormat="0" applyBorder="0" applyAlignment="0" applyProtection="0"/>
    <xf numFmtId="0" fontId="1" fillId="47" borderId="0" applyNumberFormat="0" applyBorder="0" applyAlignment="0" applyProtection="0"/>
    <xf numFmtId="0" fontId="1" fillId="49" borderId="0" applyNumberFormat="0" applyBorder="0" applyAlignment="0" applyProtection="0"/>
    <xf numFmtId="0" fontId="1" fillId="44" borderId="0" applyNumberFormat="0" applyBorder="0" applyAlignment="0" applyProtection="0"/>
    <xf numFmtId="0" fontId="1" fillId="47" borderId="0" applyNumberFormat="0" applyBorder="0" applyAlignment="0" applyProtection="0"/>
    <xf numFmtId="0" fontId="1" fillId="50" borderId="0" applyNumberFormat="0" applyBorder="0" applyAlignment="0" applyProtection="0"/>
    <xf numFmtId="0" fontId="17" fillId="51" borderId="0" applyNumberFormat="0" applyBorder="0" applyAlignment="0" applyProtection="0"/>
    <xf numFmtId="0" fontId="17" fillId="48" borderId="0" applyNumberFormat="0" applyBorder="0" applyAlignment="0" applyProtection="0"/>
    <xf numFmtId="0" fontId="17" fillId="49" borderId="0" applyNumberFormat="0" applyBorder="0" applyAlignment="0" applyProtection="0"/>
    <xf numFmtId="0" fontId="17" fillId="52" borderId="0" applyNumberFormat="0" applyBorder="0" applyAlignment="0" applyProtection="0"/>
    <xf numFmtId="0" fontId="17" fillId="53" borderId="0" applyNumberFormat="0" applyBorder="0" applyAlignment="0" applyProtection="0"/>
    <xf numFmtId="0" fontId="17" fillId="54" borderId="0" applyNumberFormat="0" applyBorder="0" applyAlignment="0" applyProtection="0"/>
    <xf numFmtId="0" fontId="17" fillId="55" borderId="0" applyNumberFormat="0" applyBorder="0" applyAlignment="0" applyProtection="0"/>
    <xf numFmtId="0" fontId="17" fillId="56" borderId="0" applyNumberFormat="0" applyBorder="0" applyAlignment="0" applyProtection="0"/>
    <xf numFmtId="0" fontId="17" fillId="57" borderId="0" applyNumberFormat="0" applyBorder="0" applyAlignment="0" applyProtection="0"/>
    <xf numFmtId="0" fontId="17" fillId="52" borderId="0" applyNumberFormat="0" applyBorder="0" applyAlignment="0" applyProtection="0"/>
    <xf numFmtId="0" fontId="17" fillId="58" borderId="0" applyNumberFormat="0" applyBorder="0" applyAlignment="0" applyProtection="0"/>
    <xf numFmtId="0" fontId="7" fillId="42" borderId="0" applyNumberFormat="0" applyBorder="0" applyAlignment="0" applyProtection="0"/>
    <xf numFmtId="0" fontId="159" fillId="59" borderId="4" applyNumberFormat="0" applyAlignment="0" applyProtection="0"/>
    <xf numFmtId="0" fontId="6" fillId="43" borderId="0" applyNumberFormat="0" applyBorder="0" applyAlignment="0" applyProtection="0"/>
    <xf numFmtId="0" fontId="9" fillId="59" borderId="4" applyNumberFormat="0" applyAlignment="0" applyProtection="0"/>
    <xf numFmtId="0" fontId="160" fillId="4" borderId="0" applyNumberFormat="0" applyBorder="0" applyAlignment="0" applyProtection="0"/>
    <xf numFmtId="0" fontId="61" fillId="8" borderId="8" applyNumberFormat="0" applyFont="0" applyAlignment="0" applyProtection="0"/>
    <xf numFmtId="0" fontId="10" fillId="59" borderId="5" applyNumberFormat="0" applyAlignment="0" applyProtection="0"/>
    <xf numFmtId="0" fontId="74" fillId="0" borderId="0" applyNumberFormat="0" applyFill="0" applyBorder="0" applyAlignment="0" applyProtection="0"/>
    <xf numFmtId="0" fontId="16" fillId="0" borderId="26" applyNumberFormat="0" applyFill="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6" fillId="0" borderId="9" applyNumberFormat="0" applyFill="0" applyAlignment="0" applyProtection="0"/>
    <xf numFmtId="0" fontId="17" fillId="9" borderId="0" applyNumberFormat="0" applyBorder="0" applyAlignment="0" applyProtection="0"/>
    <xf numFmtId="0" fontId="17" fillId="58"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4"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7" fillId="32" borderId="0" applyNumberFormat="0" applyBorder="0" applyAlignment="0" applyProtection="0"/>
    <xf numFmtId="0" fontId="18" fillId="0" borderId="0"/>
    <xf numFmtId="0" fontId="9" fillId="59" borderId="4" applyNumberFormat="0" applyAlignment="0" applyProtection="0"/>
    <xf numFmtId="0" fontId="74" fillId="0" borderId="0" applyNumberFormat="0" applyFill="0" applyBorder="0" applyAlignment="0" applyProtection="0"/>
    <xf numFmtId="0" fontId="18" fillId="0" borderId="0"/>
    <xf numFmtId="0" fontId="17" fillId="29" borderId="0" applyNumberFormat="0" applyBorder="0" applyAlignment="0" applyProtection="0"/>
    <xf numFmtId="0" fontId="33" fillId="0" borderId="48" applyNumberFormat="0" applyFill="0" applyBorder="0" applyAlignment="0" applyProtection="0">
      <alignment horizontal="center"/>
    </xf>
    <xf numFmtId="0" fontId="33" fillId="0" borderId="48" applyNumberFormat="0" applyFill="0" applyBorder="0" applyAlignment="0" applyProtection="0">
      <alignment horizontal="center"/>
    </xf>
    <xf numFmtId="0" fontId="33" fillId="0" borderId="48" applyNumberFormat="0" applyFill="0" applyBorder="0" applyAlignment="0" applyProtection="0">
      <alignment horizontal="center"/>
    </xf>
    <xf numFmtId="0" fontId="33" fillId="0" borderId="48" applyNumberFormat="0" applyFill="0" applyBorder="0" applyAlignment="0" applyProtection="0">
      <alignment horizontal="center"/>
    </xf>
    <xf numFmtId="0" fontId="33" fillId="0" borderId="48" applyNumberFormat="0" applyFill="0" applyBorder="0" applyAlignment="0" applyProtection="0">
      <alignment horizontal="center"/>
    </xf>
    <xf numFmtId="0" fontId="33" fillId="0" borderId="48" applyNumberFormat="0" applyFill="0" applyBorder="0" applyAlignment="0" applyProtection="0">
      <alignment horizontal="center"/>
    </xf>
    <xf numFmtId="0" fontId="33" fillId="0" borderId="48" applyNumberFormat="0" applyFill="0" applyBorder="0" applyAlignment="0" applyProtection="0">
      <alignment horizontal="center"/>
    </xf>
    <xf numFmtId="0" fontId="33" fillId="0" borderId="48" applyNumberFormat="0" applyFill="0" applyBorder="0" applyAlignment="0" applyProtection="0">
      <alignment horizontal="center"/>
    </xf>
    <xf numFmtId="0" fontId="33" fillId="0" borderId="48" applyNumberFormat="0" applyFill="0" applyBorder="0" applyAlignment="0" applyProtection="0">
      <alignment horizontal="center"/>
    </xf>
    <xf numFmtId="0" fontId="33" fillId="0" borderId="48" applyNumberFormat="0" applyFill="0" applyBorder="0" applyAlignment="0" applyProtection="0">
      <alignment horizontal="center"/>
    </xf>
    <xf numFmtId="0" fontId="33" fillId="0" borderId="48" applyNumberFormat="0" applyFill="0" applyBorder="0" applyAlignment="0" applyProtection="0">
      <alignment horizontal="center"/>
    </xf>
    <xf numFmtId="0" fontId="33" fillId="0" borderId="48" applyNumberFormat="0" applyFill="0" applyBorder="0" applyAlignment="0" applyProtection="0">
      <alignment horizontal="center"/>
    </xf>
    <xf numFmtId="0" fontId="18" fillId="0" borderId="0" applyNumberFormat="0"/>
    <xf numFmtId="0" fontId="162" fillId="0" borderId="0"/>
    <xf numFmtId="0" fontId="162" fillId="0" borderId="0"/>
    <xf numFmtId="0" fontId="18" fillId="0" borderId="0" applyNumberFormat="0"/>
    <xf numFmtId="0" fontId="1" fillId="0" borderId="0"/>
    <xf numFmtId="0" fontId="1" fillId="0" borderId="0"/>
    <xf numFmtId="0" fontId="18" fillId="0" borderId="0"/>
    <xf numFmtId="0" fontId="18" fillId="0" borderId="0"/>
    <xf numFmtId="0" fontId="6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62" fillId="0" borderId="0"/>
    <xf numFmtId="0" fontId="162" fillId="0" borderId="0"/>
    <xf numFmtId="0" fontId="162" fillId="0" borderId="0"/>
    <xf numFmtId="0" fontId="162" fillId="0" borderId="0"/>
    <xf numFmtId="0" fontId="162" fillId="0" borderId="0"/>
    <xf numFmtId="0" fontId="162" fillId="0" borderId="0"/>
    <xf numFmtId="0" fontId="162" fillId="0" borderId="0"/>
    <xf numFmtId="0" fontId="163" fillId="0" borderId="0"/>
    <xf numFmtId="0" fontId="1" fillId="0" borderId="0"/>
    <xf numFmtId="0" fontId="18" fillId="0" borderId="0"/>
    <xf numFmtId="0" fontId="166" fillId="0" borderId="0" applyNumberFormat="0" applyFill="0" applyBorder="0" applyAlignment="0" applyProtection="0"/>
    <xf numFmtId="0" fontId="33" fillId="0" borderId="104"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4" applyNumberFormat="0" applyFill="0" applyBorder="0" applyAlignment="0" applyProtection="0">
      <alignment horizontal="center"/>
    </xf>
    <xf numFmtId="165" fontId="18" fillId="0" borderId="97" applyFont="0" applyFill="0" applyBorder="0" applyAlignment="0" applyProtection="0"/>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111" fillId="0" borderId="104" applyNumberFormat="0" applyFill="0" applyAlignment="0" applyProtection="0"/>
    <xf numFmtId="196" fontId="106" fillId="88" borderId="96" applyFont="0">
      <alignment horizontal="right"/>
    </xf>
    <xf numFmtId="196" fontId="106" fillId="88" borderId="96" applyFont="0">
      <alignment horizontal="right"/>
    </xf>
    <xf numFmtId="0" fontId="111" fillId="0" borderId="106" applyNumberFormat="0" applyFill="0" applyAlignment="0" applyProtection="0"/>
    <xf numFmtId="192" fontId="123" fillId="0" borderId="96" applyNumberFormat="0" applyFill="0" applyBorder="0" applyProtection="0"/>
    <xf numFmtId="0" fontId="25" fillId="0" borderId="96">
      <alignment horizontal="left" vertical="center"/>
    </xf>
    <xf numFmtId="0" fontId="25" fillId="0" borderId="96">
      <alignment horizontal="left" vertical="center"/>
    </xf>
    <xf numFmtId="0" fontId="25" fillId="0" borderId="96">
      <alignment horizontal="left" vertical="center"/>
    </xf>
    <xf numFmtId="0" fontId="25" fillId="0" borderId="96">
      <alignment horizontal="left" vertical="center"/>
    </xf>
    <xf numFmtId="0" fontId="25" fillId="0" borderId="96">
      <alignment horizontal="left" vertical="center"/>
    </xf>
    <xf numFmtId="0" fontId="25" fillId="0" borderId="96">
      <alignment horizontal="left" vertical="center"/>
    </xf>
    <xf numFmtId="190" fontId="94" fillId="56" borderId="105" applyNumberFormat="0" applyFont="0" applyBorder="0" applyAlignment="0" applyProtection="0">
      <alignment horizontal="center"/>
    </xf>
    <xf numFmtId="190" fontId="94" fillId="56" borderId="105" applyNumberFormat="0" applyFont="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4"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190" fontId="94" fillId="56" borderId="103" applyNumberFormat="0" applyFont="0" applyBorder="0" applyAlignment="0" applyProtection="0">
      <alignment horizontal="center"/>
    </xf>
    <xf numFmtId="190" fontId="94" fillId="56" borderId="103" applyNumberFormat="0" applyFont="0" applyBorder="0" applyAlignment="0" applyProtection="0">
      <alignment horizontal="center"/>
    </xf>
    <xf numFmtId="0" fontId="33" fillId="0" borderId="106" applyNumberFormat="0" applyFill="0" applyBorder="0" applyAlignment="0" applyProtection="0">
      <alignment horizontal="center"/>
    </xf>
    <xf numFmtId="0" fontId="33" fillId="0" borderId="108" applyNumberFormat="0" applyFill="0" applyBorder="0" applyAlignment="0" applyProtection="0">
      <alignment horizontal="center"/>
    </xf>
    <xf numFmtId="190" fontId="94" fillId="56" borderId="107" applyNumberFormat="0" applyFont="0" applyBorder="0" applyAlignment="0" applyProtection="0">
      <alignment horizontal="center"/>
    </xf>
    <xf numFmtId="190" fontId="94" fillId="56" borderId="107" applyNumberFormat="0" applyFont="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111" fillId="0" borderId="106" applyNumberFormat="0" applyFill="0" applyAlignment="0" applyProtection="0"/>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0" fontId="33" fillId="0" borderId="106" applyNumberFormat="0" applyFill="0" applyBorder="0" applyAlignment="0" applyProtection="0">
      <alignment horizontal="center"/>
    </xf>
    <xf numFmtId="190" fontId="94" fillId="56" borderId="105" applyNumberFormat="0" applyFont="0" applyBorder="0" applyAlignment="0" applyProtection="0">
      <alignment horizontal="center"/>
    </xf>
    <xf numFmtId="190" fontId="94" fillId="56" borderId="105" applyNumberFormat="0" applyFont="0" applyBorder="0" applyAlignment="0" applyProtection="0">
      <alignment horizontal="center"/>
    </xf>
    <xf numFmtId="0" fontId="171" fillId="34" borderId="0" applyNumberFormat="0" applyBorder="0" applyProtection="0">
      <alignment horizontal="center"/>
    </xf>
    <xf numFmtId="0" fontId="21" fillId="33" borderId="102">
      <alignment horizontal="left"/>
    </xf>
    <xf numFmtId="0" fontId="80" fillId="34" borderId="59"/>
    <xf numFmtId="0" fontId="170" fillId="33" borderId="127" applyNumberFormat="0" applyProtection="0">
      <alignment horizontal="left" vertical="center" readingOrder="1"/>
    </xf>
    <xf numFmtId="0" fontId="21" fillId="33" borderId="126">
      <alignment horizontal="left"/>
    </xf>
    <xf numFmtId="0" fontId="21" fillId="33" borderId="102">
      <alignment horizontal="centerContinuous"/>
    </xf>
    <xf numFmtId="0" fontId="21" fillId="33" borderId="126">
      <alignment horizontal="centerContinuous"/>
    </xf>
    <xf numFmtId="193" fontId="23" fillId="34" borderId="59">
      <alignment horizontal="right"/>
    </xf>
    <xf numFmtId="191" fontId="23" fillId="34" borderId="99">
      <alignment horizontal="right"/>
    </xf>
    <xf numFmtId="4" fontId="23" fillId="34" borderId="59">
      <alignment horizontal="right"/>
    </xf>
    <xf numFmtId="10" fontId="23" fillId="34" borderId="99">
      <alignment horizontal="right"/>
    </xf>
    <xf numFmtId="193" fontId="80" fillId="34" borderId="59">
      <alignment horizontal="right"/>
    </xf>
    <xf numFmtId="191" fontId="80" fillId="34" borderId="99">
      <alignment horizontal="right"/>
    </xf>
    <xf numFmtId="4" fontId="80" fillId="34" borderId="59">
      <alignment horizontal="right"/>
    </xf>
    <xf numFmtId="10" fontId="80" fillId="34" borderId="99">
      <alignment horizontal="right"/>
    </xf>
  </cellStyleXfs>
  <cellXfs count="220">
    <xf numFmtId="0" fontId="0" fillId="0" borderId="0" xfId="0"/>
    <xf numFmtId="0" fontId="24" fillId="34" borderId="0" xfId="46" applyFont="1" applyBorder="1"/>
    <xf numFmtId="0" fontId="16" fillId="0" borderId="0" xfId="0" applyFont="1"/>
    <xf numFmtId="0" fontId="18" fillId="0" borderId="0" xfId="47"/>
    <xf numFmtId="0" fontId="0" fillId="0" borderId="0" xfId="0" quotePrefix="1"/>
    <xf numFmtId="0" fontId="0" fillId="0" borderId="0" xfId="0" applyAlignment="1">
      <alignment horizontal="center"/>
    </xf>
    <xf numFmtId="0" fontId="22" fillId="0" borderId="0" xfId="289" applyFill="1" applyBorder="1"/>
    <xf numFmtId="3" fontId="23" fillId="0" borderId="0" xfId="290" applyFill="1" applyBorder="1">
      <alignment horizontal="right"/>
    </xf>
    <xf numFmtId="0" fontId="82" fillId="0" borderId="0" xfId="0" applyFont="1" applyAlignment="1">
      <alignment vertical="top"/>
    </xf>
    <xf numFmtId="0" fontId="86" fillId="0" borderId="0" xfId="0" applyFont="1"/>
    <xf numFmtId="0" fontId="82" fillId="65" borderId="33" xfId="0" applyFont="1" applyFill="1" applyBorder="1" applyAlignment="1">
      <alignment vertical="top"/>
    </xf>
    <xf numFmtId="0" fontId="22" fillId="0" borderId="0" xfId="289" applyFill="1" applyBorder="1" applyAlignment="1">
      <alignment horizontal="left"/>
    </xf>
    <xf numFmtId="0" fontId="22" fillId="34" borderId="0" xfId="46" applyBorder="1"/>
    <xf numFmtId="0" fontId="85" fillId="64" borderId="41" xfId="0" applyFont="1" applyFill="1" applyBorder="1" applyAlignment="1">
      <alignment horizontal="center" vertical="center"/>
    </xf>
    <xf numFmtId="186" fontId="0" fillId="0" borderId="0" xfId="291" applyNumberFormat="1" applyFont="1"/>
    <xf numFmtId="0" fontId="84" fillId="64" borderId="42" xfId="0" applyFont="1" applyFill="1" applyBorder="1" applyAlignment="1">
      <alignment horizontal="left" vertical="top" indent="1"/>
    </xf>
    <xf numFmtId="0" fontId="84" fillId="64" borderId="51" xfId="0" applyFont="1" applyFill="1" applyBorder="1" applyAlignment="1">
      <alignment horizontal="left" vertical="top" indent="1"/>
    </xf>
    <xf numFmtId="0" fontId="84" fillId="64" borderId="44" xfId="0" applyFont="1" applyFill="1" applyBorder="1" applyAlignment="1">
      <alignment horizontal="left" vertical="top" indent="1"/>
    </xf>
    <xf numFmtId="0" fontId="84" fillId="64" borderId="53" xfId="0" applyFont="1" applyFill="1" applyBorder="1" applyAlignment="1">
      <alignment horizontal="left" vertical="top" indent="1"/>
    </xf>
    <xf numFmtId="0" fontId="82" fillId="65" borderId="15" xfId="0" applyFont="1" applyFill="1" applyBorder="1" applyAlignment="1">
      <alignment horizontal="center" vertical="top"/>
    </xf>
    <xf numFmtId="0" fontId="82" fillId="65" borderId="39" xfId="0" applyFont="1" applyFill="1" applyBorder="1" applyAlignment="1">
      <alignment horizontal="center" vertical="top"/>
    </xf>
    <xf numFmtId="0" fontId="83" fillId="63" borderId="33" xfId="0" applyFont="1" applyFill="1" applyBorder="1" applyAlignment="1">
      <alignment horizontal="center" vertical="top"/>
    </xf>
    <xf numFmtId="0" fontId="83" fillId="63" borderId="43" xfId="0" applyFont="1" applyFill="1" applyBorder="1" applyAlignment="1">
      <alignment horizontal="center" vertical="top"/>
    </xf>
    <xf numFmtId="0" fontId="83" fillId="63" borderId="54" xfId="0" applyFont="1" applyFill="1" applyBorder="1" applyAlignment="1">
      <alignment horizontal="center" vertical="top"/>
    </xf>
    <xf numFmtId="0" fontId="84" fillId="64" borderId="49" xfId="0" applyFont="1" applyFill="1" applyBorder="1" applyAlignment="1">
      <alignment horizontal="left" vertical="top" indent="1"/>
    </xf>
    <xf numFmtId="0" fontId="87" fillId="64" borderId="58" xfId="0" applyFont="1" applyFill="1" applyBorder="1" applyAlignment="1">
      <alignment horizontal="center" vertical="center"/>
    </xf>
    <xf numFmtId="0" fontId="80" fillId="0" borderId="0" xfId="316" applyFill="1" applyBorder="1"/>
    <xf numFmtId="0" fontId="22" fillId="0" borderId="0" xfId="317" applyFill="1" applyBorder="1"/>
    <xf numFmtId="0" fontId="81" fillId="0" borderId="0" xfId="318" applyFill="1" applyBorder="1"/>
    <xf numFmtId="0" fontId="89" fillId="0" borderId="0" xfId="0" applyFont="1"/>
    <xf numFmtId="14" fontId="0" fillId="0" borderId="0" xfId="0" applyNumberFormat="1"/>
    <xf numFmtId="0" fontId="158" fillId="0" borderId="0" xfId="0" applyFont="1"/>
    <xf numFmtId="0" fontId="85" fillId="64" borderId="41" xfId="0" quotePrefix="1" applyFont="1" applyFill="1" applyBorder="1" applyAlignment="1">
      <alignment horizontal="center" vertical="center"/>
    </xf>
    <xf numFmtId="0" fontId="0" fillId="98" borderId="0" xfId="0" applyFill="1"/>
    <xf numFmtId="0" fontId="84" fillId="64" borderId="56" xfId="0" applyFont="1" applyFill="1" applyBorder="1" applyAlignment="1">
      <alignment horizontal="center" vertical="center"/>
    </xf>
    <xf numFmtId="0" fontId="83" fillId="63" borderId="13" xfId="0" applyFont="1" applyFill="1" applyBorder="1" applyAlignment="1">
      <alignment horizontal="center" vertical="center"/>
    </xf>
    <xf numFmtId="0" fontId="14" fillId="0" borderId="0" xfId="0" applyFont="1"/>
    <xf numFmtId="186" fontId="0" fillId="0" borderId="0" xfId="291" quotePrefix="1" applyNumberFormat="1" applyFont="1"/>
    <xf numFmtId="0" fontId="16" fillId="0" borderId="0" xfId="0" quotePrefix="1" applyFont="1"/>
    <xf numFmtId="0" fontId="0" fillId="0" borderId="79" xfId="0" quotePrefix="1" applyBorder="1"/>
    <xf numFmtId="0" fontId="84" fillId="64" borderId="13" xfId="0" applyFont="1" applyFill="1" applyBorder="1" applyAlignment="1">
      <alignment horizontal="left" vertical="top" indent="1"/>
    </xf>
    <xf numFmtId="0" fontId="83" fillId="63" borderId="13" xfId="0" applyFont="1" applyFill="1" applyBorder="1" applyAlignment="1">
      <alignment vertical="top"/>
    </xf>
    <xf numFmtId="0" fontId="0" fillId="100" borderId="0" xfId="0" applyFill="1"/>
    <xf numFmtId="0" fontId="0" fillId="99" borderId="0" xfId="0" applyFill="1"/>
    <xf numFmtId="0" fontId="0" fillId="101" borderId="0" xfId="0" applyFill="1"/>
    <xf numFmtId="0" fontId="82" fillId="65" borderId="81" xfId="0" applyFont="1" applyFill="1" applyBorder="1" applyAlignment="1">
      <alignment horizontal="center" vertical="top"/>
    </xf>
    <xf numFmtId="0" fontId="84" fillId="64" borderId="82" xfId="0" applyFont="1" applyFill="1" applyBorder="1" applyAlignment="1">
      <alignment horizontal="center" vertical="center"/>
    </xf>
    <xf numFmtId="0" fontId="84" fillId="64" borderId="83" xfId="0" applyFont="1" applyFill="1" applyBorder="1" applyAlignment="1">
      <alignment horizontal="center" vertical="center"/>
    </xf>
    <xf numFmtId="0" fontId="82" fillId="102" borderId="84" xfId="0" applyFont="1" applyFill="1" applyBorder="1" applyAlignment="1">
      <alignment vertical="top"/>
    </xf>
    <xf numFmtId="0" fontId="84" fillId="64" borderId="0" xfId="0" applyFont="1" applyFill="1" applyAlignment="1">
      <alignment horizontal="center" vertical="center"/>
    </xf>
    <xf numFmtId="0" fontId="161" fillId="0" borderId="0" xfId="0" applyFont="1"/>
    <xf numFmtId="0" fontId="0" fillId="0" borderId="87" xfId="0" applyBorder="1"/>
    <xf numFmtId="0" fontId="0" fillId="0" borderId="86" xfId="0" applyBorder="1"/>
    <xf numFmtId="0" fontId="83" fillId="63" borderId="84" xfId="0" applyFont="1" applyFill="1" applyBorder="1" applyAlignment="1">
      <alignment horizontal="center" vertical="top"/>
    </xf>
    <xf numFmtId="0" fontId="0" fillId="0" borderId="88" xfId="0" applyBorder="1"/>
    <xf numFmtId="0" fontId="0" fillId="0" borderId="79" xfId="0" applyBorder="1"/>
    <xf numFmtId="0" fontId="84" fillId="64" borderId="10" xfId="0" applyFont="1" applyFill="1" applyBorder="1" applyAlignment="1">
      <alignment horizontal="left" vertical="top" indent="1"/>
    </xf>
    <xf numFmtId="0" fontId="14" fillId="0" borderId="0" xfId="0" quotePrefix="1" applyFont="1"/>
    <xf numFmtId="0" fontId="0" fillId="0" borderId="89" xfId="0" applyBorder="1"/>
    <xf numFmtId="0" fontId="0" fillId="0" borderId="67" xfId="0" applyBorder="1"/>
    <xf numFmtId="0" fontId="0" fillId="0" borderId="12" xfId="0" applyBorder="1"/>
    <xf numFmtId="0" fontId="0" fillId="103" borderId="0" xfId="0" applyFill="1"/>
    <xf numFmtId="0" fontId="84" fillId="64" borderId="85" xfId="0" applyFont="1" applyFill="1" applyBorder="1" applyAlignment="1">
      <alignment horizontal="left" vertical="top" indent="1"/>
    </xf>
    <xf numFmtId="0" fontId="0" fillId="104" borderId="0" xfId="0" applyFill="1"/>
    <xf numFmtId="0" fontId="16" fillId="0" borderId="86" xfId="0" applyFont="1" applyBorder="1"/>
    <xf numFmtId="0" fontId="16" fillId="0" borderId="67" xfId="0" applyFont="1" applyBorder="1"/>
    <xf numFmtId="0" fontId="16" fillId="0" borderId="87" xfId="0" applyFont="1" applyBorder="1"/>
    <xf numFmtId="0" fontId="0" fillId="0" borderId="90" xfId="0" applyBorder="1"/>
    <xf numFmtId="0" fontId="0" fillId="0" borderId="91" xfId="0" applyBorder="1"/>
    <xf numFmtId="0" fontId="82" fillId="65" borderId="13" xfId="0" applyFont="1" applyFill="1" applyBorder="1" applyAlignment="1">
      <alignment horizontal="center" vertical="top"/>
    </xf>
    <xf numFmtId="0" fontId="23" fillId="0" borderId="0" xfId="316" applyFont="1" applyFill="1" applyBorder="1"/>
    <xf numFmtId="225" fontId="0" fillId="0" borderId="0" xfId="291" applyNumberFormat="1" applyFont="1"/>
    <xf numFmtId="0" fontId="82" fillId="65" borderId="81" xfId="0" quotePrefix="1" applyFont="1" applyFill="1" applyBorder="1" applyAlignment="1">
      <alignment horizontal="center" vertical="top"/>
    </xf>
    <xf numFmtId="0" fontId="84" fillId="64" borderId="92" xfId="0" applyFont="1" applyFill="1" applyBorder="1" applyAlignment="1">
      <alignment horizontal="center" vertical="center"/>
    </xf>
    <xf numFmtId="9" fontId="83" fillId="63" borderId="13" xfId="0" applyNumberFormat="1" applyFont="1" applyFill="1" applyBorder="1" applyAlignment="1">
      <alignment horizontal="center" vertical="top"/>
    </xf>
    <xf numFmtId="0" fontId="89" fillId="0" borderId="0" xfId="0" quotePrefix="1" applyFont="1"/>
    <xf numFmtId="0" fontId="166" fillId="0" borderId="0" xfId="4176" quotePrefix="1"/>
    <xf numFmtId="0" fontId="16" fillId="105" borderId="0" xfId="0" applyFont="1" applyFill="1"/>
    <xf numFmtId="0" fontId="0" fillId="105" borderId="0" xfId="0" applyFill="1"/>
    <xf numFmtId="0" fontId="0" fillId="105" borderId="69" xfId="0" applyFill="1" applyBorder="1"/>
    <xf numFmtId="0" fontId="0" fillId="105" borderId="98" xfId="0" applyFill="1" applyBorder="1"/>
    <xf numFmtId="0" fontId="0" fillId="105" borderId="59" xfId="0" applyFill="1" applyBorder="1"/>
    <xf numFmtId="0" fontId="0" fillId="105" borderId="99" xfId="0" applyFill="1" applyBorder="1"/>
    <xf numFmtId="0" fontId="0" fillId="105" borderId="100" xfId="0" applyFill="1" applyBorder="1"/>
    <xf numFmtId="0" fontId="0" fillId="105" borderId="101" xfId="0" applyFill="1" applyBorder="1"/>
    <xf numFmtId="0" fontId="167" fillId="0" borderId="0" xfId="0" applyFont="1" applyAlignment="1">
      <alignment horizontal="right"/>
    </xf>
    <xf numFmtId="0" fontId="0" fillId="106" borderId="102" xfId="0" applyFill="1" applyBorder="1"/>
    <xf numFmtId="0" fontId="0" fillId="106" borderId="32" xfId="0" applyFill="1" applyBorder="1"/>
    <xf numFmtId="0" fontId="0" fillId="106" borderId="10" xfId="0" applyFill="1" applyBorder="1"/>
    <xf numFmtId="0" fontId="0" fillId="106" borderId="102" xfId="0" applyFill="1" applyBorder="1" applyAlignment="1">
      <alignment horizontal="right"/>
    </xf>
    <xf numFmtId="0" fontId="0" fillId="106" borderId="32" xfId="0" applyFill="1" applyBorder="1" applyAlignment="1">
      <alignment horizontal="right"/>
    </xf>
    <xf numFmtId="0" fontId="0" fillId="106" borderId="10" xfId="0" applyFill="1" applyBorder="1" applyAlignment="1">
      <alignment horizontal="right"/>
    </xf>
    <xf numFmtId="1" fontId="0" fillId="0" borderId="0" xfId="0" applyNumberFormat="1"/>
    <xf numFmtId="0" fontId="0" fillId="0" borderId="0" xfId="0" applyAlignment="1">
      <alignment horizontal="right"/>
    </xf>
    <xf numFmtId="0" fontId="84" fillId="64" borderId="96" xfId="0" applyFont="1" applyFill="1" applyBorder="1" applyAlignment="1">
      <alignment horizontal="center" vertical="center"/>
    </xf>
    <xf numFmtId="0" fontId="85" fillId="64" borderId="93" xfId="0" applyFont="1" applyFill="1" applyBorder="1" applyAlignment="1">
      <alignment horizontal="center" vertical="center"/>
    </xf>
    <xf numFmtId="0" fontId="85" fillId="64" borderId="94" xfId="0" applyFont="1" applyFill="1" applyBorder="1" applyAlignment="1">
      <alignment horizontal="center" vertical="center"/>
    </xf>
    <xf numFmtId="14" fontId="87" fillId="64" borderId="109" xfId="0" applyNumberFormat="1" applyFont="1" applyFill="1" applyBorder="1" applyAlignment="1">
      <alignment horizontal="center" vertical="center"/>
    </xf>
    <xf numFmtId="14" fontId="87" fillId="64" borderId="110" xfId="0" applyNumberFormat="1" applyFont="1" applyFill="1" applyBorder="1" applyAlignment="1">
      <alignment horizontal="center" vertical="center"/>
    </xf>
    <xf numFmtId="186" fontId="1" fillId="0" borderId="0" xfId="291" applyNumberFormat="1" applyFont="1"/>
    <xf numFmtId="186" fontId="16" fillId="0" borderId="0" xfId="291" applyNumberFormat="1" applyFont="1"/>
    <xf numFmtId="0" fontId="85" fillId="64" borderId="93" xfId="0" quotePrefix="1" applyFont="1" applyFill="1" applyBorder="1" applyAlignment="1">
      <alignment horizontal="center" vertical="center"/>
    </xf>
    <xf numFmtId="0" fontId="85" fillId="64" borderId="94" xfId="0" quotePrefix="1" applyFont="1" applyFill="1" applyBorder="1" applyAlignment="1">
      <alignment horizontal="center" vertical="center"/>
    </xf>
    <xf numFmtId="4" fontId="16" fillId="0" borderId="0" xfId="291" applyNumberFormat="1" applyFont="1"/>
    <xf numFmtId="4" fontId="1" fillId="0" borderId="0" xfId="291" applyNumberFormat="1" applyFont="1"/>
    <xf numFmtId="186" fontId="16" fillId="0" borderId="0" xfId="0" applyNumberFormat="1" applyFont="1"/>
    <xf numFmtId="0" fontId="168" fillId="0" borderId="0" xfId="0" applyFont="1"/>
    <xf numFmtId="0" fontId="0" fillId="0" borderId="99" xfId="0" quotePrefix="1" applyBorder="1"/>
    <xf numFmtId="0" fontId="0" fillId="0" borderId="99" xfId="0" applyBorder="1"/>
    <xf numFmtId="14" fontId="87" fillId="64" borderId="112" xfId="0" applyNumberFormat="1" applyFont="1" applyFill="1" applyBorder="1" applyAlignment="1">
      <alignment horizontal="center" vertical="center"/>
    </xf>
    <xf numFmtId="14" fontId="87" fillId="64" borderId="113" xfId="0" applyNumberFormat="1" applyFont="1" applyFill="1" applyBorder="1" applyAlignment="1">
      <alignment horizontal="center" vertical="center"/>
    </xf>
    <xf numFmtId="0" fontId="88" fillId="64" borderId="37" xfId="0" applyFont="1" applyFill="1" applyBorder="1" applyAlignment="1">
      <alignment horizontal="left" vertical="center" indent="1"/>
    </xf>
    <xf numFmtId="0" fontId="88" fillId="64" borderId="36" xfId="0" applyFont="1" applyFill="1" applyBorder="1" applyAlignment="1">
      <alignment horizontal="left" vertical="center" indent="1"/>
    </xf>
    <xf numFmtId="0" fontId="157" fillId="64" borderId="46" xfId="0" applyFont="1" applyFill="1" applyBorder="1" applyAlignment="1">
      <alignment horizontal="left" vertical="center" indent="1"/>
    </xf>
    <xf numFmtId="0" fontId="157" fillId="64" borderId="45" xfId="0" applyFont="1" applyFill="1" applyBorder="1" applyAlignment="1">
      <alignment horizontal="left" vertical="center" indent="1"/>
    </xf>
    <xf numFmtId="0" fontId="84" fillId="64" borderId="35" xfId="0" applyFont="1" applyFill="1" applyBorder="1" applyAlignment="1">
      <alignment horizontal="left" vertical="top" indent="1"/>
    </xf>
    <xf numFmtId="0" fontId="82" fillId="65" borderId="55" xfId="0" applyFont="1" applyFill="1" applyBorder="1" applyAlignment="1">
      <alignment horizontal="left" vertical="center" indent="1" shrinkToFit="1"/>
    </xf>
    <xf numFmtId="0" fontId="82" fillId="65" borderId="56" xfId="0" applyFont="1" applyFill="1" applyBorder="1" applyAlignment="1">
      <alignment horizontal="left" vertical="center" indent="1" shrinkToFit="1"/>
    </xf>
    <xf numFmtId="0" fontId="82" fillId="65" borderId="54" xfId="0" applyFont="1" applyFill="1" applyBorder="1" applyAlignment="1">
      <alignment horizontal="left" vertical="center" indent="1" shrinkToFit="1"/>
    </xf>
    <xf numFmtId="0" fontId="84" fillId="64" borderId="50" xfId="0" applyFont="1" applyFill="1" applyBorder="1" applyAlignment="1">
      <alignment horizontal="left" vertical="top" indent="1"/>
    </xf>
    <xf numFmtId="0" fontId="84" fillId="64" borderId="34" xfId="0" applyFont="1" applyFill="1" applyBorder="1" applyAlignment="1">
      <alignment horizontal="left" vertical="top" indent="1"/>
    </xf>
    <xf numFmtId="0" fontId="84" fillId="64" borderId="52" xfId="0" applyFont="1" applyFill="1" applyBorder="1" applyAlignment="1">
      <alignment horizontal="left" vertical="top" indent="1"/>
    </xf>
    <xf numFmtId="0" fontId="157" fillId="64" borderId="111" xfId="0" applyFont="1" applyFill="1" applyBorder="1" applyAlignment="1">
      <alignment horizontal="left" vertical="center" indent="1"/>
    </xf>
    <xf numFmtId="0" fontId="82" fillId="65" borderId="95" xfId="0" applyFont="1" applyFill="1" applyBorder="1" applyAlignment="1">
      <alignment horizontal="left" vertical="center" indent="1"/>
    </xf>
    <xf numFmtId="0" fontId="82" fillId="65" borderId="96" xfId="0" applyFont="1" applyFill="1" applyBorder="1" applyAlignment="1">
      <alignment horizontal="left" vertical="center" indent="1"/>
    </xf>
    <xf numFmtId="0" fontId="82" fillId="65" borderId="97" xfId="0" applyFont="1" applyFill="1" applyBorder="1" applyAlignment="1">
      <alignment horizontal="left" vertical="center" indent="1"/>
    </xf>
    <xf numFmtId="0" fontId="83" fillId="63" borderId="49" xfId="0" applyFont="1" applyFill="1" applyBorder="1" applyAlignment="1">
      <alignment horizontal="center" vertical="top"/>
    </xf>
    <xf numFmtId="0" fontId="83" fillId="63" borderId="39" xfId="0" applyFont="1" applyFill="1" applyBorder="1" applyAlignment="1">
      <alignment horizontal="center" vertical="top"/>
    </xf>
    <xf numFmtId="0" fontId="83" fillId="63" borderId="13" xfId="0" applyFont="1" applyFill="1" applyBorder="1" applyAlignment="1">
      <alignment horizontal="center" vertical="top"/>
    </xf>
    <xf numFmtId="14" fontId="87" fillId="64" borderId="114" xfId="0" applyNumberFormat="1" applyFont="1" applyFill="1" applyBorder="1" applyAlignment="1">
      <alignment horizontal="center" vertical="center"/>
    </xf>
    <xf numFmtId="14" fontId="87" fillId="64" borderId="115" xfId="0" applyNumberFormat="1" applyFont="1" applyFill="1" applyBorder="1" applyAlignment="1">
      <alignment horizontal="center" vertical="center"/>
    </xf>
    <xf numFmtId="0" fontId="21" fillId="33" borderId="102" xfId="4320">
      <alignment horizontal="left"/>
    </xf>
    <xf numFmtId="0" fontId="80" fillId="34" borderId="59" xfId="4321"/>
    <xf numFmtId="0" fontId="21" fillId="33" borderId="126" xfId="4323">
      <alignment horizontal="left"/>
    </xf>
    <xf numFmtId="0" fontId="22" fillId="34" borderId="59" xfId="317"/>
    <xf numFmtId="0" fontId="21" fillId="33" borderId="102" xfId="4324">
      <alignment horizontal="centerContinuous"/>
    </xf>
    <xf numFmtId="0" fontId="21" fillId="33" borderId="126" xfId="4325">
      <alignment horizontal="centerContinuous"/>
    </xf>
    <xf numFmtId="193" fontId="23" fillId="34" borderId="59" xfId="4326">
      <alignment horizontal="right"/>
    </xf>
    <xf numFmtId="191" fontId="23" fillId="34" borderId="99" xfId="4327">
      <alignment horizontal="right"/>
    </xf>
    <xf numFmtId="4" fontId="23" fillId="34" borderId="59" xfId="4328">
      <alignment horizontal="right"/>
    </xf>
    <xf numFmtId="10" fontId="23" fillId="34" borderId="99" xfId="4329">
      <alignment horizontal="right"/>
    </xf>
    <xf numFmtId="193" fontId="80" fillId="34" borderId="59" xfId="4330">
      <alignment horizontal="right"/>
    </xf>
    <xf numFmtId="191" fontId="80" fillId="34" borderId="99" xfId="4331">
      <alignment horizontal="right"/>
    </xf>
    <xf numFmtId="4" fontId="80" fillId="34" borderId="59" xfId="4332">
      <alignment horizontal="right"/>
    </xf>
    <xf numFmtId="10" fontId="80" fillId="34" borderId="99" xfId="4333">
      <alignment horizontal="right"/>
    </xf>
    <xf numFmtId="0" fontId="171" fillId="34" borderId="0" xfId="4319">
      <alignment horizontal="center"/>
    </xf>
    <xf numFmtId="0" fontId="170" fillId="33" borderId="127" xfId="4322">
      <alignment horizontal="left" vertical="center" readingOrder="1"/>
    </xf>
    <xf numFmtId="0" fontId="83" fillId="63" borderId="95" xfId="0" applyFont="1" applyFill="1" applyBorder="1" applyAlignment="1">
      <alignment horizontal="center" vertical="center"/>
    </xf>
    <xf numFmtId="0" fontId="83" fillId="63" borderId="96" xfId="0" applyFont="1" applyFill="1" applyBorder="1" applyAlignment="1">
      <alignment horizontal="center" vertical="center"/>
    </xf>
    <xf numFmtId="0" fontId="83" fillId="63" borderId="97" xfId="0" applyFont="1" applyFill="1" applyBorder="1" applyAlignment="1">
      <alignment horizontal="center" vertical="center"/>
    </xf>
    <xf numFmtId="0" fontId="88" fillId="64" borderId="37" xfId="0" applyFont="1" applyFill="1" applyBorder="1" applyAlignment="1">
      <alignment horizontal="left" vertical="center" indent="1"/>
    </xf>
    <xf numFmtId="0" fontId="88" fillId="64" borderId="36" xfId="0" applyFont="1" applyFill="1" applyBorder="1" applyAlignment="1">
      <alignment horizontal="left" vertical="center" indent="1"/>
    </xf>
    <xf numFmtId="0" fontId="88" fillId="64" borderId="40" xfId="0" applyFont="1" applyFill="1" applyBorder="1" applyAlignment="1">
      <alignment horizontal="left" vertical="center" indent="1"/>
    </xf>
    <xf numFmtId="0" fontId="157" fillId="64" borderId="120" xfId="0" applyFont="1" applyFill="1" applyBorder="1" applyAlignment="1">
      <alignment horizontal="left" vertical="center" indent="1"/>
    </xf>
    <xf numFmtId="0" fontId="157" fillId="64" borderId="121" xfId="0" applyFont="1" applyFill="1" applyBorder="1" applyAlignment="1">
      <alignment horizontal="left" vertical="center" indent="1"/>
    </xf>
    <xf numFmtId="0" fontId="157" fillId="64" borderId="122" xfId="0" applyFont="1" applyFill="1" applyBorder="1" applyAlignment="1">
      <alignment horizontal="left" vertical="center" indent="1"/>
    </xf>
    <xf numFmtId="0" fontId="84" fillId="64" borderId="44" xfId="0" applyFont="1" applyFill="1" applyBorder="1" applyAlignment="1">
      <alignment horizontal="left" vertical="top" indent="1"/>
    </xf>
    <xf numFmtId="0" fontId="84" fillId="64" borderId="119" xfId="0" applyFont="1" applyFill="1" applyBorder="1" applyAlignment="1">
      <alignment horizontal="left" vertical="top" indent="1"/>
    </xf>
    <xf numFmtId="0" fontId="82" fillId="65" borderId="116" xfId="0" applyFont="1" applyFill="1" applyBorder="1" applyAlignment="1">
      <alignment horizontal="left" vertical="center" indent="1" shrinkToFit="1"/>
    </xf>
    <xf numFmtId="0" fontId="82" fillId="65" borderId="92" xfId="0" applyFont="1" applyFill="1" applyBorder="1" applyAlignment="1">
      <alignment horizontal="left" vertical="center" indent="1" shrinkToFit="1"/>
    </xf>
    <xf numFmtId="0" fontId="82" fillId="65" borderId="117" xfId="0" applyFont="1" applyFill="1" applyBorder="1" applyAlignment="1">
      <alignment horizontal="left" vertical="center" indent="1" shrinkToFit="1"/>
    </xf>
    <xf numFmtId="0" fontId="84" fillId="64" borderId="53" xfId="0" applyFont="1" applyFill="1" applyBorder="1" applyAlignment="1">
      <alignment horizontal="left" vertical="top" indent="1"/>
    </xf>
    <xf numFmtId="0" fontId="84" fillId="64" borderId="118" xfId="0" applyFont="1" applyFill="1" applyBorder="1" applyAlignment="1">
      <alignment horizontal="left" vertical="top" indent="1"/>
    </xf>
    <xf numFmtId="0" fontId="83" fillId="63" borderId="95" xfId="0" applyFont="1" applyFill="1" applyBorder="1" applyAlignment="1">
      <alignment horizontal="left" vertical="center" indent="1"/>
    </xf>
    <xf numFmtId="0" fontId="83" fillId="63" borderId="96" xfId="0" applyFont="1" applyFill="1" applyBorder="1" applyAlignment="1">
      <alignment horizontal="left" vertical="center" indent="1"/>
    </xf>
    <xf numFmtId="0" fontId="83" fillId="63" borderId="97" xfId="0" applyFont="1" applyFill="1" applyBorder="1" applyAlignment="1">
      <alignment horizontal="left" vertical="center" indent="1"/>
    </xf>
    <xf numFmtId="0" fontId="84" fillId="64" borderId="37" xfId="0" applyFont="1" applyFill="1" applyBorder="1" applyAlignment="1">
      <alignment horizontal="center" vertical="top" wrapText="1"/>
    </xf>
    <xf numFmtId="0" fontId="84" fillId="64" borderId="36" xfId="0" applyFont="1" applyFill="1" applyBorder="1" applyAlignment="1">
      <alignment horizontal="center" vertical="top" wrapText="1"/>
    </xf>
    <xf numFmtId="0" fontId="84" fillId="64" borderId="124" xfId="0" applyFont="1" applyFill="1" applyBorder="1" applyAlignment="1">
      <alignment horizontal="center" vertical="top" wrapText="1"/>
    </xf>
    <xf numFmtId="0" fontId="84" fillId="64" borderId="125" xfId="0" applyFont="1" applyFill="1" applyBorder="1" applyAlignment="1">
      <alignment horizontal="center" vertical="top" wrapText="1"/>
    </xf>
    <xf numFmtId="0" fontId="83" fillId="63" borderId="15" xfId="0" applyFont="1" applyFill="1" applyBorder="1" applyAlignment="1">
      <alignment horizontal="center" vertical="center"/>
    </xf>
    <xf numFmtId="0" fontId="83" fillId="63" borderId="123" xfId="0" applyFont="1" applyFill="1" applyBorder="1" applyAlignment="1">
      <alignment horizontal="center" vertical="center"/>
    </xf>
    <xf numFmtId="0" fontId="82" fillId="65" borderId="95" xfId="0" applyFont="1" applyFill="1" applyBorder="1" applyAlignment="1">
      <alignment horizontal="left" vertical="center" indent="1"/>
    </xf>
    <xf numFmtId="0" fontId="82" fillId="65" borderId="96" xfId="0" applyFont="1" applyFill="1" applyBorder="1" applyAlignment="1">
      <alignment horizontal="left" vertical="center" indent="1"/>
    </xf>
    <xf numFmtId="0" fontId="82" fillId="65" borderId="97" xfId="0" applyFont="1" applyFill="1" applyBorder="1" applyAlignment="1">
      <alignment horizontal="left" vertical="center" indent="1"/>
    </xf>
    <xf numFmtId="0" fontId="84" fillId="64" borderId="35" xfId="0" applyFont="1" applyFill="1" applyBorder="1" applyAlignment="1">
      <alignment horizontal="left" vertical="top" indent="1"/>
    </xf>
    <xf numFmtId="0" fontId="84" fillId="64" borderId="34" xfId="0" applyFont="1" applyFill="1" applyBorder="1" applyAlignment="1">
      <alignment horizontal="left" vertical="top" indent="1"/>
    </xf>
    <xf numFmtId="0" fontId="82" fillId="65" borderId="55" xfId="0" applyFont="1" applyFill="1" applyBorder="1" applyAlignment="1">
      <alignment horizontal="left" vertical="center" indent="1" shrinkToFit="1"/>
    </xf>
    <xf numFmtId="0" fontId="82" fillId="65" borderId="56" xfId="0" applyFont="1" applyFill="1" applyBorder="1" applyAlignment="1">
      <alignment horizontal="left" vertical="center" indent="1" shrinkToFit="1"/>
    </xf>
    <xf numFmtId="0" fontId="82" fillId="65" borderId="54" xfId="0" applyFont="1" applyFill="1" applyBorder="1" applyAlignment="1">
      <alignment horizontal="left" vertical="center" indent="1" shrinkToFit="1"/>
    </xf>
    <xf numFmtId="0" fontId="84" fillId="64" borderId="50" xfId="0" applyFont="1" applyFill="1" applyBorder="1" applyAlignment="1">
      <alignment horizontal="left" vertical="top" indent="1"/>
    </xf>
    <xf numFmtId="0" fontId="84" fillId="64" borderId="52" xfId="0" applyFont="1" applyFill="1" applyBorder="1" applyAlignment="1">
      <alignment horizontal="left" vertical="top" indent="1"/>
    </xf>
    <xf numFmtId="0" fontId="82" fillId="65" borderId="13" xfId="0" applyFont="1" applyFill="1" applyBorder="1" applyAlignment="1">
      <alignment horizontal="left" vertical="center" indent="1"/>
    </xf>
    <xf numFmtId="0" fontId="157" fillId="64" borderId="80" xfId="0" applyFont="1" applyFill="1" applyBorder="1" applyAlignment="1">
      <alignment horizontal="left" vertical="center" indent="1"/>
    </xf>
    <xf numFmtId="0" fontId="157" fillId="64" borderId="0" xfId="0" applyFont="1" applyFill="1" applyAlignment="1">
      <alignment horizontal="left" vertical="center" indent="1"/>
    </xf>
    <xf numFmtId="0" fontId="82" fillId="65" borderId="95" xfId="0" applyFont="1" applyFill="1" applyBorder="1" applyAlignment="1">
      <alignment horizontal="left" vertical="center" indent="1" shrinkToFit="1"/>
    </xf>
    <xf numFmtId="0" fontId="82" fillId="65" borderId="96" xfId="0" applyFont="1" applyFill="1" applyBorder="1" applyAlignment="1">
      <alignment horizontal="left" vertical="center" indent="1" shrinkToFit="1"/>
    </xf>
    <xf numFmtId="0" fontId="82" fillId="65" borderId="97" xfId="0" applyFont="1" applyFill="1" applyBorder="1" applyAlignment="1">
      <alignment horizontal="left" vertical="center" indent="1" shrinkToFit="1"/>
    </xf>
    <xf numFmtId="0" fontId="84" fillId="64" borderId="95" xfId="0" applyFont="1" applyFill="1" applyBorder="1" applyAlignment="1">
      <alignment horizontal="center" vertical="top"/>
    </xf>
    <xf numFmtId="0" fontId="84" fillId="64" borderId="97" xfId="0" applyFont="1" applyFill="1" applyBorder="1" applyAlignment="1">
      <alignment horizontal="center" vertical="top"/>
    </xf>
    <xf numFmtId="0" fontId="157" fillId="64" borderId="46" xfId="0" applyFont="1" applyFill="1" applyBorder="1" applyAlignment="1">
      <alignment horizontal="left" vertical="center" indent="1"/>
    </xf>
    <xf numFmtId="0" fontId="157" fillId="64" borderId="111" xfId="0" applyFont="1" applyFill="1" applyBorder="1" applyAlignment="1">
      <alignment horizontal="left" vertical="center" indent="1"/>
    </xf>
    <xf numFmtId="0" fontId="83" fillId="63" borderId="49" xfId="0" applyFont="1" applyFill="1" applyBorder="1" applyAlignment="1">
      <alignment horizontal="center" vertical="top"/>
    </xf>
    <xf numFmtId="0" fontId="83" fillId="63" borderId="39" xfId="0" applyFont="1" applyFill="1" applyBorder="1" applyAlignment="1">
      <alignment horizontal="center" vertical="top"/>
    </xf>
    <xf numFmtId="0" fontId="82" fillId="65" borderId="39" xfId="0" applyFont="1" applyFill="1" applyBorder="1" applyAlignment="1">
      <alignment horizontal="left" vertical="center" indent="1" shrinkToFit="1"/>
    </xf>
    <xf numFmtId="0" fontId="83" fillId="63" borderId="13" xfId="0" applyFont="1" applyFill="1" applyBorder="1" applyAlignment="1">
      <alignment horizontal="center" vertical="top"/>
    </xf>
    <xf numFmtId="0" fontId="84" fillId="64" borderId="80" xfId="0" applyFont="1" applyFill="1" applyBorder="1" applyAlignment="1">
      <alignment horizontal="center" vertical="top"/>
    </xf>
    <xf numFmtId="0" fontId="84" fillId="64" borderId="0" xfId="0" applyFont="1" applyFill="1" applyAlignment="1">
      <alignment horizontal="center" vertical="top"/>
    </xf>
    <xf numFmtId="0" fontId="84" fillId="64" borderId="13" xfId="0" applyFont="1" applyFill="1" applyBorder="1" applyAlignment="1">
      <alignment horizontal="center" vertical="top"/>
    </xf>
    <xf numFmtId="0" fontId="83" fillId="63" borderId="57" xfId="0" applyFont="1" applyFill="1" applyBorder="1" applyAlignment="1">
      <alignment horizontal="center" vertical="top"/>
    </xf>
    <xf numFmtId="0" fontId="83" fillId="63" borderId="66" xfId="0" applyFont="1" applyFill="1" applyBorder="1" applyAlignment="1">
      <alignment horizontal="center" vertical="top"/>
    </xf>
    <xf numFmtId="0" fontId="83" fillId="63" borderId="16" xfId="0" applyFont="1" applyFill="1" applyBorder="1" applyAlignment="1">
      <alignment horizontal="center" vertical="top"/>
    </xf>
    <xf numFmtId="0" fontId="157" fillId="64" borderId="45" xfId="0" applyFont="1" applyFill="1" applyBorder="1" applyAlignment="1">
      <alignment horizontal="left" vertical="center" indent="1"/>
    </xf>
    <xf numFmtId="0" fontId="157" fillId="64" borderId="38" xfId="0" applyFont="1" applyFill="1" applyBorder="1" applyAlignment="1">
      <alignment horizontal="left" vertical="center" indent="1"/>
    </xf>
    <xf numFmtId="0" fontId="82" fillId="65" borderId="57" xfId="0" applyFont="1" applyFill="1" applyBorder="1" applyAlignment="1">
      <alignment horizontal="left" vertical="center" indent="1"/>
    </xf>
    <xf numFmtId="0" fontId="82" fillId="65" borderId="16" xfId="0" applyFont="1" applyFill="1" applyBorder="1" applyAlignment="1">
      <alignment horizontal="left" vertical="center" indent="1"/>
    </xf>
    <xf numFmtId="0" fontId="0" fillId="72" borderId="0" xfId="0" applyFill="1"/>
    <xf numFmtId="0" fontId="0" fillId="0" borderId="0" xfId="0"/>
    <xf numFmtId="0" fontId="0" fillId="73" borderId="0" xfId="0" applyFill="1"/>
    <xf numFmtId="0" fontId="0" fillId="66" borderId="0" xfId="0" applyFill="1"/>
    <xf numFmtId="0" fontId="0" fillId="74" borderId="0" xfId="0" applyFill="1"/>
    <xf numFmtId="0" fontId="156" fillId="0" borderId="0" xfId="0" applyFont="1" applyAlignment="1">
      <alignment horizontal="center" wrapText="1"/>
    </xf>
    <xf numFmtId="0" fontId="16" fillId="75" borderId="60" xfId="0" applyFont="1" applyFill="1" applyBorder="1" applyAlignment="1">
      <alignment horizontal="center"/>
    </xf>
    <xf numFmtId="0" fontId="16" fillId="75" borderId="61" xfId="0" applyFont="1" applyFill="1" applyBorder="1" applyAlignment="1">
      <alignment horizontal="center"/>
    </xf>
    <xf numFmtId="0" fontId="16" fillId="75" borderId="62" xfId="0" applyFont="1" applyFill="1" applyBorder="1" applyAlignment="1">
      <alignment horizontal="center"/>
    </xf>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cellXfs>
  <cellStyles count="4334">
    <cellStyle name="-" xfId="320" xr:uid="{00000000-0005-0000-0000-000000000000}"/>
    <cellStyle name="’Ê‰Ý [0.00]_GE 3 MINIMUM" xfId="322" xr:uid="{00000000-0005-0000-0000-000004000000}"/>
    <cellStyle name="’Ê‰Ý_GE 3 MINIMUM" xfId="323" xr:uid="{00000000-0005-0000-0000-000005000000}"/>
    <cellStyle name="******************************************" xfId="50" xr:uid="{00000000-0005-0000-0000-000002000000}"/>
    <cellStyle name="****************************************** 2" xfId="51" xr:uid="{00000000-0005-0000-0000-000003000000}"/>
    <cellStyle name="•W_GE 3 MINIMUM" xfId="337" xr:uid="{00000000-0005-0000-0000-000014000000}"/>
    <cellStyle name="•W€_Comparables" xfId="336" xr:uid="{00000000-0005-0000-0000-000013000000}"/>
    <cellStyle name="=C:\WINNT35\SYSTEM32\COMMAND.COM" xfId="52" xr:uid="{00000000-0005-0000-0000-000012000000}"/>
    <cellStyle name="$ 1 decimal" xfId="321" xr:uid="{00000000-0005-0000-0000-000001000000}"/>
    <cellStyle name="£ BP" xfId="324" xr:uid="{00000000-0005-0000-0000-000006000000}"/>
    <cellStyle name="£ BP 2" xfId="325" xr:uid="{00000000-0005-0000-0000-000007000000}"/>
    <cellStyle name="£ BP 3" xfId="326" xr:uid="{00000000-0005-0000-0000-000008000000}"/>
    <cellStyle name="£ BP 4" xfId="327" xr:uid="{00000000-0005-0000-0000-000009000000}"/>
    <cellStyle name="£ BP 5" xfId="328" xr:uid="{00000000-0005-0000-0000-00000A000000}"/>
    <cellStyle name="£ BP 6" xfId="329" xr:uid="{00000000-0005-0000-0000-00000B000000}"/>
    <cellStyle name="¥ JY" xfId="330" xr:uid="{00000000-0005-0000-0000-00000C000000}"/>
    <cellStyle name="¥ JY 2" xfId="331" xr:uid="{00000000-0005-0000-0000-00000D000000}"/>
    <cellStyle name="¥ JY 3" xfId="332" xr:uid="{00000000-0005-0000-0000-00000E000000}"/>
    <cellStyle name="¥ JY 4" xfId="333" xr:uid="{00000000-0005-0000-0000-00000F000000}"/>
    <cellStyle name="¥ JY 5" xfId="334" xr:uid="{00000000-0005-0000-0000-000010000000}"/>
    <cellStyle name="¥ JY 6" xfId="335" xr:uid="{00000000-0005-0000-0000-000011000000}"/>
    <cellStyle name="0" xfId="338" xr:uid="{00000000-0005-0000-0000-000015000000}"/>
    <cellStyle name="0 2" xfId="339" xr:uid="{00000000-0005-0000-0000-000016000000}"/>
    <cellStyle name="0.0" xfId="348" xr:uid="{00000000-0005-0000-0000-00001F000000}"/>
    <cellStyle name="0.0 2" xfId="349" xr:uid="{00000000-0005-0000-0000-000020000000}"/>
    <cellStyle name="0.0_Diageo FRS 17 and Capacity" xfId="352" xr:uid="{00000000-0005-0000-0000-000023000000}"/>
    <cellStyle name="0.0%" xfId="350" xr:uid="{00000000-0005-0000-0000-000021000000}"/>
    <cellStyle name="0.0% 2" xfId="351" xr:uid="{00000000-0005-0000-0000-000022000000}"/>
    <cellStyle name="0.00" xfId="353" xr:uid="{00000000-0005-0000-0000-000024000000}"/>
    <cellStyle name="0.00 2" xfId="354" xr:uid="{00000000-0005-0000-0000-000025000000}"/>
    <cellStyle name="0.00%" xfId="355" xr:uid="{00000000-0005-0000-0000-000026000000}"/>
    <cellStyle name="0.00% 2" xfId="356" xr:uid="{00000000-0005-0000-0000-000027000000}"/>
    <cellStyle name="0%" xfId="340" xr:uid="{00000000-0005-0000-0000-000017000000}"/>
    <cellStyle name="0% 2" xfId="341" xr:uid="{00000000-0005-0000-0000-000018000000}"/>
    <cellStyle name="0% 3" xfId="342" xr:uid="{00000000-0005-0000-0000-000019000000}"/>
    <cellStyle name="0% 4" xfId="343" xr:uid="{00000000-0005-0000-0000-00001A000000}"/>
    <cellStyle name="0% 5" xfId="344" xr:uid="{00000000-0005-0000-0000-00001B000000}"/>
    <cellStyle name="0% 6" xfId="345" xr:uid="{00000000-0005-0000-0000-00001C000000}"/>
    <cellStyle name="0% 7" xfId="346" xr:uid="{00000000-0005-0000-0000-00001D000000}"/>
    <cellStyle name="0% 8" xfId="347" xr:uid="{00000000-0005-0000-0000-00001E000000}"/>
    <cellStyle name="1,comma" xfId="357" xr:uid="{00000000-0005-0000-0000-000028000000}"/>
    <cellStyle name="1,comma 2" xfId="358" xr:uid="{00000000-0005-0000-0000-000029000000}"/>
    <cellStyle name="1,comma 3" xfId="359" xr:uid="{00000000-0005-0000-0000-00002A000000}"/>
    <cellStyle name="1,comma 4" xfId="360" xr:uid="{00000000-0005-0000-0000-00002B000000}"/>
    <cellStyle name="1,comma 5" xfId="361" xr:uid="{00000000-0005-0000-0000-00002C000000}"/>
    <cellStyle name="1,comma 6" xfId="362" xr:uid="{00000000-0005-0000-0000-00002D000000}"/>
    <cellStyle name="1,comma 7" xfId="363" xr:uid="{00000000-0005-0000-0000-00002E000000}"/>
    <cellStyle name="1,comma 8" xfId="364" xr:uid="{00000000-0005-0000-0000-00002F000000}"/>
    <cellStyle name="20% - Accent1" xfId="19" builtinId="30" customBuiltin="1"/>
    <cellStyle name="20% - Accent1 10 2" xfId="365" xr:uid="{00000000-0005-0000-0000-000031000000}"/>
    <cellStyle name="20% - Accent1 10 3" xfId="366" xr:uid="{00000000-0005-0000-0000-000032000000}"/>
    <cellStyle name="20% - Accent1 10 4" xfId="367" xr:uid="{00000000-0005-0000-0000-000033000000}"/>
    <cellStyle name="20% - Accent1 10 5" xfId="368" xr:uid="{00000000-0005-0000-0000-000034000000}"/>
    <cellStyle name="20% - Accent1 10 6" xfId="369" xr:uid="{00000000-0005-0000-0000-000035000000}"/>
    <cellStyle name="20% - Accent1 10 7" xfId="370" xr:uid="{00000000-0005-0000-0000-000036000000}"/>
    <cellStyle name="20% - Accent1 11 2" xfId="371" xr:uid="{00000000-0005-0000-0000-000037000000}"/>
    <cellStyle name="20% - Accent1 11 3" xfId="372" xr:uid="{00000000-0005-0000-0000-000038000000}"/>
    <cellStyle name="20% - Accent1 11 4" xfId="373" xr:uid="{00000000-0005-0000-0000-000039000000}"/>
    <cellStyle name="20% - Accent1 11 5" xfId="374" xr:uid="{00000000-0005-0000-0000-00003A000000}"/>
    <cellStyle name="20% - Accent1 11 6" xfId="375" xr:uid="{00000000-0005-0000-0000-00003B000000}"/>
    <cellStyle name="20% - Accent1 11 7" xfId="376" xr:uid="{00000000-0005-0000-0000-00003C000000}"/>
    <cellStyle name="20% - Accent1 12 2" xfId="377" xr:uid="{00000000-0005-0000-0000-00003D000000}"/>
    <cellStyle name="20% - Accent1 12 3" xfId="378" xr:uid="{00000000-0005-0000-0000-00003E000000}"/>
    <cellStyle name="20% - Accent1 12 4" xfId="379" xr:uid="{00000000-0005-0000-0000-00003F000000}"/>
    <cellStyle name="20% - Accent1 12 5" xfId="380" xr:uid="{00000000-0005-0000-0000-000040000000}"/>
    <cellStyle name="20% - Accent1 12 6" xfId="381" xr:uid="{00000000-0005-0000-0000-000041000000}"/>
    <cellStyle name="20% - Accent1 12 7" xfId="382" xr:uid="{00000000-0005-0000-0000-000042000000}"/>
    <cellStyle name="20% - Accent1 13 2" xfId="383" xr:uid="{00000000-0005-0000-0000-000043000000}"/>
    <cellStyle name="20% - Accent1 14 2" xfId="384" xr:uid="{00000000-0005-0000-0000-000044000000}"/>
    <cellStyle name="20% - Accent1 15 2" xfId="385" xr:uid="{00000000-0005-0000-0000-000045000000}"/>
    <cellStyle name="20% - Accent1 16 2" xfId="386" xr:uid="{00000000-0005-0000-0000-000046000000}"/>
    <cellStyle name="20% - Accent1 17 2" xfId="387" xr:uid="{00000000-0005-0000-0000-000047000000}"/>
    <cellStyle name="20% - Accent1 18 2" xfId="388" xr:uid="{00000000-0005-0000-0000-000048000000}"/>
    <cellStyle name="20% - Accent1 19 2" xfId="389" xr:uid="{00000000-0005-0000-0000-000049000000}"/>
    <cellStyle name="20% - Accent1 2" xfId="146" xr:uid="{00000000-0005-0000-0000-00004A000000}"/>
    <cellStyle name="20% - Accent1 2 2" xfId="195" xr:uid="{00000000-0005-0000-0000-00004B000000}"/>
    <cellStyle name="20% - Accent1 2 3" xfId="257" xr:uid="{00000000-0005-0000-0000-00004C000000}"/>
    <cellStyle name="20% - Accent1 2 4" xfId="390" xr:uid="{00000000-0005-0000-0000-00004D000000}"/>
    <cellStyle name="20% - Accent1 2 5" xfId="391" xr:uid="{00000000-0005-0000-0000-00004E000000}"/>
    <cellStyle name="20% - Accent1 2 6" xfId="392" xr:uid="{00000000-0005-0000-0000-00004F000000}"/>
    <cellStyle name="20% - Accent1 2 7" xfId="393" xr:uid="{00000000-0005-0000-0000-000050000000}"/>
    <cellStyle name="20% - Accent1 20 2" xfId="394" xr:uid="{00000000-0005-0000-0000-000051000000}"/>
    <cellStyle name="20% - Accent1 21 2" xfId="395" xr:uid="{00000000-0005-0000-0000-000052000000}"/>
    <cellStyle name="20% - Accent1 3" xfId="242" xr:uid="{00000000-0005-0000-0000-000053000000}"/>
    <cellStyle name="20% - Accent1 3 2" xfId="396" xr:uid="{00000000-0005-0000-0000-000054000000}"/>
    <cellStyle name="20% - Accent1 3 3" xfId="397" xr:uid="{00000000-0005-0000-0000-000055000000}"/>
    <cellStyle name="20% - Accent1 3 4" xfId="398" xr:uid="{00000000-0005-0000-0000-000056000000}"/>
    <cellStyle name="20% - Accent1 3 5" xfId="399" xr:uid="{00000000-0005-0000-0000-000057000000}"/>
    <cellStyle name="20% - Accent1 3 6" xfId="400" xr:uid="{00000000-0005-0000-0000-000058000000}"/>
    <cellStyle name="20% - Accent1 3 7" xfId="401" xr:uid="{00000000-0005-0000-0000-000059000000}"/>
    <cellStyle name="20% - Accent1 4" xfId="402" xr:uid="{00000000-0005-0000-0000-00005A000000}"/>
    <cellStyle name="20% - Accent1 4 2" xfId="403" xr:uid="{00000000-0005-0000-0000-00005B000000}"/>
    <cellStyle name="20% - Accent1 4 3" xfId="404" xr:uid="{00000000-0005-0000-0000-00005C000000}"/>
    <cellStyle name="20% - Accent1 4 4" xfId="405" xr:uid="{00000000-0005-0000-0000-00005D000000}"/>
    <cellStyle name="20% - Accent1 4 5" xfId="406" xr:uid="{00000000-0005-0000-0000-00005E000000}"/>
    <cellStyle name="20% - Accent1 4 6" xfId="407" xr:uid="{00000000-0005-0000-0000-00005F000000}"/>
    <cellStyle name="20% - Accent1 4 7" xfId="408" xr:uid="{00000000-0005-0000-0000-000060000000}"/>
    <cellStyle name="20% - Accent1 5" xfId="409" xr:uid="{00000000-0005-0000-0000-000061000000}"/>
    <cellStyle name="20% - Accent1 5 2" xfId="410" xr:uid="{00000000-0005-0000-0000-000062000000}"/>
    <cellStyle name="20% - Accent1 5 3" xfId="411" xr:uid="{00000000-0005-0000-0000-000063000000}"/>
    <cellStyle name="20% - Accent1 5 4" xfId="412" xr:uid="{00000000-0005-0000-0000-000064000000}"/>
    <cellStyle name="20% - Accent1 5 5" xfId="413" xr:uid="{00000000-0005-0000-0000-000065000000}"/>
    <cellStyle name="20% - Accent1 5 6" xfId="414" xr:uid="{00000000-0005-0000-0000-000066000000}"/>
    <cellStyle name="20% - Accent1 5 7" xfId="415" xr:uid="{00000000-0005-0000-0000-000067000000}"/>
    <cellStyle name="20% - Accent1 6" xfId="4062" xr:uid="{00000000-0005-0000-0000-000068000000}"/>
    <cellStyle name="20% - Accent1 6 2" xfId="416" xr:uid="{00000000-0005-0000-0000-000069000000}"/>
    <cellStyle name="20% - Accent1 6 3" xfId="417" xr:uid="{00000000-0005-0000-0000-00006A000000}"/>
    <cellStyle name="20% - Accent1 6 4" xfId="418" xr:uid="{00000000-0005-0000-0000-00006B000000}"/>
    <cellStyle name="20% - Accent1 6 5" xfId="419" xr:uid="{00000000-0005-0000-0000-00006C000000}"/>
    <cellStyle name="20% - Accent1 6 6" xfId="420" xr:uid="{00000000-0005-0000-0000-00006D000000}"/>
    <cellStyle name="20% - Accent1 6 7" xfId="421" xr:uid="{00000000-0005-0000-0000-00006E000000}"/>
    <cellStyle name="20% - Accent1 7 2" xfId="422" xr:uid="{00000000-0005-0000-0000-00006F000000}"/>
    <cellStyle name="20% - Accent1 7 3" xfId="423" xr:uid="{00000000-0005-0000-0000-000070000000}"/>
    <cellStyle name="20% - Accent1 7 4" xfId="424" xr:uid="{00000000-0005-0000-0000-000071000000}"/>
    <cellStyle name="20% - Accent1 7 5" xfId="425" xr:uid="{00000000-0005-0000-0000-000072000000}"/>
    <cellStyle name="20% - Accent1 7 6" xfId="426" xr:uid="{00000000-0005-0000-0000-000073000000}"/>
    <cellStyle name="20% - Accent1 7 7" xfId="427" xr:uid="{00000000-0005-0000-0000-000074000000}"/>
    <cellStyle name="20% - Accent1 8 2" xfId="428" xr:uid="{00000000-0005-0000-0000-000075000000}"/>
    <cellStyle name="20% - Accent1 8 3" xfId="429" xr:uid="{00000000-0005-0000-0000-000076000000}"/>
    <cellStyle name="20% - Accent1 8 4" xfId="430" xr:uid="{00000000-0005-0000-0000-000077000000}"/>
    <cellStyle name="20% - Accent1 8 5" xfId="431" xr:uid="{00000000-0005-0000-0000-000078000000}"/>
    <cellStyle name="20% - Accent1 8 6" xfId="432" xr:uid="{00000000-0005-0000-0000-000079000000}"/>
    <cellStyle name="20% - Accent1 8 7" xfId="433" xr:uid="{00000000-0005-0000-0000-00007A000000}"/>
    <cellStyle name="20% - Accent1 9 2" xfId="434" xr:uid="{00000000-0005-0000-0000-00007B000000}"/>
    <cellStyle name="20% - Accent1 9 3" xfId="435" xr:uid="{00000000-0005-0000-0000-00007C000000}"/>
    <cellStyle name="20% - Accent1 9 4" xfId="436" xr:uid="{00000000-0005-0000-0000-00007D000000}"/>
    <cellStyle name="20% - Accent1 9 5" xfId="437" xr:uid="{00000000-0005-0000-0000-00007E000000}"/>
    <cellStyle name="20% - Accent1 9 6" xfId="438" xr:uid="{00000000-0005-0000-0000-00007F000000}"/>
    <cellStyle name="20% - Accent1 9 7" xfId="439" xr:uid="{00000000-0005-0000-0000-000080000000}"/>
    <cellStyle name="20% - Accent2" xfId="23" builtinId="34" customBuiltin="1"/>
    <cellStyle name="20% - Accent2 10 2" xfId="440" xr:uid="{00000000-0005-0000-0000-000082000000}"/>
    <cellStyle name="20% - Accent2 10 3" xfId="441" xr:uid="{00000000-0005-0000-0000-000083000000}"/>
    <cellStyle name="20% - Accent2 10 4" xfId="442" xr:uid="{00000000-0005-0000-0000-000084000000}"/>
    <cellStyle name="20% - Accent2 10 5" xfId="443" xr:uid="{00000000-0005-0000-0000-000085000000}"/>
    <cellStyle name="20% - Accent2 10 6" xfId="444" xr:uid="{00000000-0005-0000-0000-000086000000}"/>
    <cellStyle name="20% - Accent2 10 7" xfId="445" xr:uid="{00000000-0005-0000-0000-000087000000}"/>
    <cellStyle name="20% - Accent2 11 2" xfId="446" xr:uid="{00000000-0005-0000-0000-000088000000}"/>
    <cellStyle name="20% - Accent2 11 3" xfId="447" xr:uid="{00000000-0005-0000-0000-000089000000}"/>
    <cellStyle name="20% - Accent2 11 4" xfId="448" xr:uid="{00000000-0005-0000-0000-00008A000000}"/>
    <cellStyle name="20% - Accent2 11 5" xfId="449" xr:uid="{00000000-0005-0000-0000-00008B000000}"/>
    <cellStyle name="20% - Accent2 11 6" xfId="450" xr:uid="{00000000-0005-0000-0000-00008C000000}"/>
    <cellStyle name="20% - Accent2 11 7" xfId="451" xr:uid="{00000000-0005-0000-0000-00008D000000}"/>
    <cellStyle name="20% - Accent2 12 2" xfId="452" xr:uid="{00000000-0005-0000-0000-00008E000000}"/>
    <cellStyle name="20% - Accent2 12 3" xfId="453" xr:uid="{00000000-0005-0000-0000-00008F000000}"/>
    <cellStyle name="20% - Accent2 12 4" xfId="454" xr:uid="{00000000-0005-0000-0000-000090000000}"/>
    <cellStyle name="20% - Accent2 12 5" xfId="455" xr:uid="{00000000-0005-0000-0000-000091000000}"/>
    <cellStyle name="20% - Accent2 12 6" xfId="456" xr:uid="{00000000-0005-0000-0000-000092000000}"/>
    <cellStyle name="20% - Accent2 12 7" xfId="457" xr:uid="{00000000-0005-0000-0000-000093000000}"/>
    <cellStyle name="20% - Accent2 13 2" xfId="458" xr:uid="{00000000-0005-0000-0000-000094000000}"/>
    <cellStyle name="20% - Accent2 14 2" xfId="459" xr:uid="{00000000-0005-0000-0000-000095000000}"/>
    <cellStyle name="20% - Accent2 15 2" xfId="460" xr:uid="{00000000-0005-0000-0000-000096000000}"/>
    <cellStyle name="20% - Accent2 16 2" xfId="461" xr:uid="{00000000-0005-0000-0000-000097000000}"/>
    <cellStyle name="20% - Accent2 17 2" xfId="462" xr:uid="{00000000-0005-0000-0000-000098000000}"/>
    <cellStyle name="20% - Accent2 18 2" xfId="463" xr:uid="{00000000-0005-0000-0000-000099000000}"/>
    <cellStyle name="20% - Accent2 19 2" xfId="464" xr:uid="{00000000-0005-0000-0000-00009A000000}"/>
    <cellStyle name="20% - Accent2 2" xfId="148" xr:uid="{00000000-0005-0000-0000-00009B000000}"/>
    <cellStyle name="20% - Accent2 2 2" xfId="196" xr:uid="{00000000-0005-0000-0000-00009C000000}"/>
    <cellStyle name="20% - Accent2 2 3" xfId="259" xr:uid="{00000000-0005-0000-0000-00009D000000}"/>
    <cellStyle name="20% - Accent2 2 4" xfId="465" xr:uid="{00000000-0005-0000-0000-00009E000000}"/>
    <cellStyle name="20% - Accent2 2 5" xfId="466" xr:uid="{00000000-0005-0000-0000-00009F000000}"/>
    <cellStyle name="20% - Accent2 2 6" xfId="467" xr:uid="{00000000-0005-0000-0000-0000A0000000}"/>
    <cellStyle name="20% - Accent2 2 7" xfId="468" xr:uid="{00000000-0005-0000-0000-0000A1000000}"/>
    <cellStyle name="20% - Accent2 20 2" xfId="469" xr:uid="{00000000-0005-0000-0000-0000A2000000}"/>
    <cellStyle name="20% - Accent2 21 2" xfId="470" xr:uid="{00000000-0005-0000-0000-0000A3000000}"/>
    <cellStyle name="20% - Accent2 3" xfId="233" xr:uid="{00000000-0005-0000-0000-0000A4000000}"/>
    <cellStyle name="20% - Accent2 3 2" xfId="471" xr:uid="{00000000-0005-0000-0000-0000A5000000}"/>
    <cellStyle name="20% - Accent2 3 3" xfId="472" xr:uid="{00000000-0005-0000-0000-0000A6000000}"/>
    <cellStyle name="20% - Accent2 3 4" xfId="473" xr:uid="{00000000-0005-0000-0000-0000A7000000}"/>
    <cellStyle name="20% - Accent2 3 5" xfId="474" xr:uid="{00000000-0005-0000-0000-0000A8000000}"/>
    <cellStyle name="20% - Accent2 3 6" xfId="475" xr:uid="{00000000-0005-0000-0000-0000A9000000}"/>
    <cellStyle name="20% - Accent2 3 7" xfId="476" xr:uid="{00000000-0005-0000-0000-0000AA000000}"/>
    <cellStyle name="20% - Accent2 4" xfId="477" xr:uid="{00000000-0005-0000-0000-0000AB000000}"/>
    <cellStyle name="20% - Accent2 4 2" xfId="478" xr:uid="{00000000-0005-0000-0000-0000AC000000}"/>
    <cellStyle name="20% - Accent2 4 3" xfId="479" xr:uid="{00000000-0005-0000-0000-0000AD000000}"/>
    <cellStyle name="20% - Accent2 4 4" xfId="480" xr:uid="{00000000-0005-0000-0000-0000AE000000}"/>
    <cellStyle name="20% - Accent2 4 5" xfId="481" xr:uid="{00000000-0005-0000-0000-0000AF000000}"/>
    <cellStyle name="20% - Accent2 4 6" xfId="482" xr:uid="{00000000-0005-0000-0000-0000B0000000}"/>
    <cellStyle name="20% - Accent2 4 7" xfId="483" xr:uid="{00000000-0005-0000-0000-0000B1000000}"/>
    <cellStyle name="20% - Accent2 5" xfId="484" xr:uid="{00000000-0005-0000-0000-0000B2000000}"/>
    <cellStyle name="20% - Accent2 5 2" xfId="485" xr:uid="{00000000-0005-0000-0000-0000B3000000}"/>
    <cellStyle name="20% - Accent2 5 3" xfId="486" xr:uid="{00000000-0005-0000-0000-0000B4000000}"/>
    <cellStyle name="20% - Accent2 5 4" xfId="487" xr:uid="{00000000-0005-0000-0000-0000B5000000}"/>
    <cellStyle name="20% - Accent2 5 5" xfId="488" xr:uid="{00000000-0005-0000-0000-0000B6000000}"/>
    <cellStyle name="20% - Accent2 5 6" xfId="489" xr:uid="{00000000-0005-0000-0000-0000B7000000}"/>
    <cellStyle name="20% - Accent2 5 7" xfId="490" xr:uid="{00000000-0005-0000-0000-0000B8000000}"/>
    <cellStyle name="20% - Accent2 6" xfId="4063" xr:uid="{00000000-0005-0000-0000-0000B9000000}"/>
    <cellStyle name="20% - Accent2 6 2" xfId="491" xr:uid="{00000000-0005-0000-0000-0000BA000000}"/>
    <cellStyle name="20% - Accent2 6 3" xfId="492" xr:uid="{00000000-0005-0000-0000-0000BB000000}"/>
    <cellStyle name="20% - Accent2 6 4" xfId="493" xr:uid="{00000000-0005-0000-0000-0000BC000000}"/>
    <cellStyle name="20% - Accent2 6 5" xfId="494" xr:uid="{00000000-0005-0000-0000-0000BD000000}"/>
    <cellStyle name="20% - Accent2 6 6" xfId="495" xr:uid="{00000000-0005-0000-0000-0000BE000000}"/>
    <cellStyle name="20% - Accent2 6 7" xfId="496" xr:uid="{00000000-0005-0000-0000-0000BF000000}"/>
    <cellStyle name="20% - Accent2 7 2" xfId="497" xr:uid="{00000000-0005-0000-0000-0000C0000000}"/>
    <cellStyle name="20% - Accent2 7 3" xfId="498" xr:uid="{00000000-0005-0000-0000-0000C1000000}"/>
    <cellStyle name="20% - Accent2 7 4" xfId="499" xr:uid="{00000000-0005-0000-0000-0000C2000000}"/>
    <cellStyle name="20% - Accent2 7 5" xfId="500" xr:uid="{00000000-0005-0000-0000-0000C3000000}"/>
    <cellStyle name="20% - Accent2 7 6" xfId="501" xr:uid="{00000000-0005-0000-0000-0000C4000000}"/>
    <cellStyle name="20% - Accent2 7 7" xfId="502" xr:uid="{00000000-0005-0000-0000-0000C5000000}"/>
    <cellStyle name="20% - Accent2 8 2" xfId="503" xr:uid="{00000000-0005-0000-0000-0000C6000000}"/>
    <cellStyle name="20% - Accent2 8 3" xfId="504" xr:uid="{00000000-0005-0000-0000-0000C7000000}"/>
    <cellStyle name="20% - Accent2 8 4" xfId="505" xr:uid="{00000000-0005-0000-0000-0000C8000000}"/>
    <cellStyle name="20% - Accent2 8 5" xfId="506" xr:uid="{00000000-0005-0000-0000-0000C9000000}"/>
    <cellStyle name="20% - Accent2 8 6" xfId="507" xr:uid="{00000000-0005-0000-0000-0000CA000000}"/>
    <cellStyle name="20% - Accent2 8 7" xfId="508" xr:uid="{00000000-0005-0000-0000-0000CB000000}"/>
    <cellStyle name="20% - Accent2 9 2" xfId="509" xr:uid="{00000000-0005-0000-0000-0000CC000000}"/>
    <cellStyle name="20% - Accent2 9 3" xfId="510" xr:uid="{00000000-0005-0000-0000-0000CD000000}"/>
    <cellStyle name="20% - Accent2 9 4" xfId="511" xr:uid="{00000000-0005-0000-0000-0000CE000000}"/>
    <cellStyle name="20% - Accent2 9 5" xfId="512" xr:uid="{00000000-0005-0000-0000-0000CF000000}"/>
    <cellStyle name="20% - Accent2 9 6" xfId="513" xr:uid="{00000000-0005-0000-0000-0000D0000000}"/>
    <cellStyle name="20% - Accent2 9 7" xfId="514" xr:uid="{00000000-0005-0000-0000-0000D1000000}"/>
    <cellStyle name="20% - Accent3" xfId="27" builtinId="38" customBuiltin="1"/>
    <cellStyle name="20% - Accent3 10 2" xfId="515" xr:uid="{00000000-0005-0000-0000-0000D3000000}"/>
    <cellStyle name="20% - Accent3 10 3" xfId="516" xr:uid="{00000000-0005-0000-0000-0000D4000000}"/>
    <cellStyle name="20% - Accent3 10 4" xfId="517" xr:uid="{00000000-0005-0000-0000-0000D5000000}"/>
    <cellStyle name="20% - Accent3 10 5" xfId="518" xr:uid="{00000000-0005-0000-0000-0000D6000000}"/>
    <cellStyle name="20% - Accent3 10 6" xfId="519" xr:uid="{00000000-0005-0000-0000-0000D7000000}"/>
    <cellStyle name="20% - Accent3 10 7" xfId="520" xr:uid="{00000000-0005-0000-0000-0000D8000000}"/>
    <cellStyle name="20% - Accent3 11 2" xfId="521" xr:uid="{00000000-0005-0000-0000-0000D9000000}"/>
    <cellStyle name="20% - Accent3 11 3" xfId="522" xr:uid="{00000000-0005-0000-0000-0000DA000000}"/>
    <cellStyle name="20% - Accent3 11 4" xfId="523" xr:uid="{00000000-0005-0000-0000-0000DB000000}"/>
    <cellStyle name="20% - Accent3 11 5" xfId="524" xr:uid="{00000000-0005-0000-0000-0000DC000000}"/>
    <cellStyle name="20% - Accent3 11 6" xfId="525" xr:uid="{00000000-0005-0000-0000-0000DD000000}"/>
    <cellStyle name="20% - Accent3 11 7" xfId="526" xr:uid="{00000000-0005-0000-0000-0000DE000000}"/>
    <cellStyle name="20% - Accent3 12 2" xfId="527" xr:uid="{00000000-0005-0000-0000-0000DF000000}"/>
    <cellStyle name="20% - Accent3 12 3" xfId="528" xr:uid="{00000000-0005-0000-0000-0000E0000000}"/>
    <cellStyle name="20% - Accent3 12 4" xfId="529" xr:uid="{00000000-0005-0000-0000-0000E1000000}"/>
    <cellStyle name="20% - Accent3 12 5" xfId="530" xr:uid="{00000000-0005-0000-0000-0000E2000000}"/>
    <cellStyle name="20% - Accent3 12 6" xfId="531" xr:uid="{00000000-0005-0000-0000-0000E3000000}"/>
    <cellStyle name="20% - Accent3 12 7" xfId="532" xr:uid="{00000000-0005-0000-0000-0000E4000000}"/>
    <cellStyle name="20% - Accent3 13 2" xfId="533" xr:uid="{00000000-0005-0000-0000-0000E5000000}"/>
    <cellStyle name="20% - Accent3 14 2" xfId="534" xr:uid="{00000000-0005-0000-0000-0000E6000000}"/>
    <cellStyle name="20% - Accent3 15 2" xfId="535" xr:uid="{00000000-0005-0000-0000-0000E7000000}"/>
    <cellStyle name="20% - Accent3 16 2" xfId="536" xr:uid="{00000000-0005-0000-0000-0000E8000000}"/>
    <cellStyle name="20% - Accent3 17 2" xfId="537" xr:uid="{00000000-0005-0000-0000-0000E9000000}"/>
    <cellStyle name="20% - Accent3 18 2" xfId="538" xr:uid="{00000000-0005-0000-0000-0000EA000000}"/>
    <cellStyle name="20% - Accent3 19 2" xfId="539" xr:uid="{00000000-0005-0000-0000-0000EB000000}"/>
    <cellStyle name="20% - Accent3 2" xfId="150" xr:uid="{00000000-0005-0000-0000-0000EC000000}"/>
    <cellStyle name="20% - Accent3 2 2" xfId="191" xr:uid="{00000000-0005-0000-0000-0000ED000000}"/>
    <cellStyle name="20% - Accent3 2 3" xfId="261" xr:uid="{00000000-0005-0000-0000-0000EE000000}"/>
    <cellStyle name="20% - Accent3 2 4" xfId="540" xr:uid="{00000000-0005-0000-0000-0000EF000000}"/>
    <cellStyle name="20% - Accent3 2 5" xfId="541" xr:uid="{00000000-0005-0000-0000-0000F0000000}"/>
    <cellStyle name="20% - Accent3 2 6" xfId="542" xr:uid="{00000000-0005-0000-0000-0000F1000000}"/>
    <cellStyle name="20% - Accent3 2 7" xfId="543" xr:uid="{00000000-0005-0000-0000-0000F2000000}"/>
    <cellStyle name="20% - Accent3 20 2" xfId="544" xr:uid="{00000000-0005-0000-0000-0000F3000000}"/>
    <cellStyle name="20% - Accent3 21 2" xfId="545" xr:uid="{00000000-0005-0000-0000-0000F4000000}"/>
    <cellStyle name="20% - Accent3 3" xfId="241" xr:uid="{00000000-0005-0000-0000-0000F5000000}"/>
    <cellStyle name="20% - Accent3 3 2" xfId="546" xr:uid="{00000000-0005-0000-0000-0000F6000000}"/>
    <cellStyle name="20% - Accent3 3 3" xfId="547" xr:uid="{00000000-0005-0000-0000-0000F7000000}"/>
    <cellStyle name="20% - Accent3 3 4" xfId="548" xr:uid="{00000000-0005-0000-0000-0000F8000000}"/>
    <cellStyle name="20% - Accent3 3 5" xfId="549" xr:uid="{00000000-0005-0000-0000-0000F9000000}"/>
    <cellStyle name="20% - Accent3 3 6" xfId="550" xr:uid="{00000000-0005-0000-0000-0000FA000000}"/>
    <cellStyle name="20% - Accent3 3 7" xfId="551" xr:uid="{00000000-0005-0000-0000-0000FB000000}"/>
    <cellStyle name="20% - Accent3 4" xfId="552" xr:uid="{00000000-0005-0000-0000-0000FC000000}"/>
    <cellStyle name="20% - Accent3 4 2" xfId="553" xr:uid="{00000000-0005-0000-0000-0000FD000000}"/>
    <cellStyle name="20% - Accent3 4 3" xfId="554" xr:uid="{00000000-0005-0000-0000-0000FE000000}"/>
    <cellStyle name="20% - Accent3 4 4" xfId="555" xr:uid="{00000000-0005-0000-0000-0000FF000000}"/>
    <cellStyle name="20% - Accent3 4 5" xfId="556" xr:uid="{00000000-0005-0000-0000-000000010000}"/>
    <cellStyle name="20% - Accent3 4 6" xfId="557" xr:uid="{00000000-0005-0000-0000-000001010000}"/>
    <cellStyle name="20% - Accent3 4 7" xfId="558" xr:uid="{00000000-0005-0000-0000-000002010000}"/>
    <cellStyle name="20% - Accent3 5" xfId="559" xr:uid="{00000000-0005-0000-0000-000003010000}"/>
    <cellStyle name="20% - Accent3 5 2" xfId="560" xr:uid="{00000000-0005-0000-0000-000004010000}"/>
    <cellStyle name="20% - Accent3 5 3" xfId="561" xr:uid="{00000000-0005-0000-0000-000005010000}"/>
    <cellStyle name="20% - Accent3 5 4" xfId="562" xr:uid="{00000000-0005-0000-0000-000006010000}"/>
    <cellStyle name="20% - Accent3 5 5" xfId="563" xr:uid="{00000000-0005-0000-0000-000007010000}"/>
    <cellStyle name="20% - Accent3 5 6" xfId="564" xr:uid="{00000000-0005-0000-0000-000008010000}"/>
    <cellStyle name="20% - Accent3 5 7" xfId="565" xr:uid="{00000000-0005-0000-0000-000009010000}"/>
    <cellStyle name="20% - Accent3 6" xfId="4064" xr:uid="{00000000-0005-0000-0000-00000A010000}"/>
    <cellStyle name="20% - Accent3 6 2" xfId="566" xr:uid="{00000000-0005-0000-0000-00000B010000}"/>
    <cellStyle name="20% - Accent3 6 3" xfId="567" xr:uid="{00000000-0005-0000-0000-00000C010000}"/>
    <cellStyle name="20% - Accent3 6 4" xfId="568" xr:uid="{00000000-0005-0000-0000-00000D010000}"/>
    <cellStyle name="20% - Accent3 6 5" xfId="569" xr:uid="{00000000-0005-0000-0000-00000E010000}"/>
    <cellStyle name="20% - Accent3 6 6" xfId="570" xr:uid="{00000000-0005-0000-0000-00000F010000}"/>
    <cellStyle name="20% - Accent3 6 7" xfId="571" xr:uid="{00000000-0005-0000-0000-000010010000}"/>
    <cellStyle name="20% - Accent3 7 2" xfId="572" xr:uid="{00000000-0005-0000-0000-000011010000}"/>
    <cellStyle name="20% - Accent3 7 3" xfId="573" xr:uid="{00000000-0005-0000-0000-000012010000}"/>
    <cellStyle name="20% - Accent3 7 4" xfId="574" xr:uid="{00000000-0005-0000-0000-000013010000}"/>
    <cellStyle name="20% - Accent3 7 5" xfId="575" xr:uid="{00000000-0005-0000-0000-000014010000}"/>
    <cellStyle name="20% - Accent3 7 6" xfId="576" xr:uid="{00000000-0005-0000-0000-000015010000}"/>
    <cellStyle name="20% - Accent3 7 7" xfId="577" xr:uid="{00000000-0005-0000-0000-000016010000}"/>
    <cellStyle name="20% - Accent3 8 2" xfId="578" xr:uid="{00000000-0005-0000-0000-000017010000}"/>
    <cellStyle name="20% - Accent3 8 3" xfId="579" xr:uid="{00000000-0005-0000-0000-000018010000}"/>
    <cellStyle name="20% - Accent3 8 4" xfId="580" xr:uid="{00000000-0005-0000-0000-000019010000}"/>
    <cellStyle name="20% - Accent3 8 5" xfId="581" xr:uid="{00000000-0005-0000-0000-00001A010000}"/>
    <cellStyle name="20% - Accent3 8 6" xfId="582" xr:uid="{00000000-0005-0000-0000-00001B010000}"/>
    <cellStyle name="20% - Accent3 8 7" xfId="583" xr:uid="{00000000-0005-0000-0000-00001C010000}"/>
    <cellStyle name="20% - Accent3 9 2" xfId="584" xr:uid="{00000000-0005-0000-0000-00001D010000}"/>
    <cellStyle name="20% - Accent3 9 3" xfId="585" xr:uid="{00000000-0005-0000-0000-00001E010000}"/>
    <cellStyle name="20% - Accent3 9 4" xfId="586" xr:uid="{00000000-0005-0000-0000-00001F010000}"/>
    <cellStyle name="20% - Accent3 9 5" xfId="587" xr:uid="{00000000-0005-0000-0000-000020010000}"/>
    <cellStyle name="20% - Accent3 9 6" xfId="588" xr:uid="{00000000-0005-0000-0000-000021010000}"/>
    <cellStyle name="20% - Accent3 9 7" xfId="589" xr:uid="{00000000-0005-0000-0000-000022010000}"/>
    <cellStyle name="20% - Accent4" xfId="31" builtinId="42" customBuiltin="1"/>
    <cellStyle name="20% - Accent4 10 2" xfId="590" xr:uid="{00000000-0005-0000-0000-000024010000}"/>
    <cellStyle name="20% - Accent4 10 3" xfId="591" xr:uid="{00000000-0005-0000-0000-000025010000}"/>
    <cellStyle name="20% - Accent4 10 4" xfId="592" xr:uid="{00000000-0005-0000-0000-000026010000}"/>
    <cellStyle name="20% - Accent4 10 5" xfId="593" xr:uid="{00000000-0005-0000-0000-000027010000}"/>
    <cellStyle name="20% - Accent4 10 6" xfId="594" xr:uid="{00000000-0005-0000-0000-000028010000}"/>
    <cellStyle name="20% - Accent4 10 7" xfId="595" xr:uid="{00000000-0005-0000-0000-000029010000}"/>
    <cellStyle name="20% - Accent4 11 2" xfId="596" xr:uid="{00000000-0005-0000-0000-00002A010000}"/>
    <cellStyle name="20% - Accent4 11 3" xfId="597" xr:uid="{00000000-0005-0000-0000-00002B010000}"/>
    <cellStyle name="20% - Accent4 11 4" xfId="598" xr:uid="{00000000-0005-0000-0000-00002C010000}"/>
    <cellStyle name="20% - Accent4 11 5" xfId="599" xr:uid="{00000000-0005-0000-0000-00002D010000}"/>
    <cellStyle name="20% - Accent4 11 6" xfId="600" xr:uid="{00000000-0005-0000-0000-00002E010000}"/>
    <cellStyle name="20% - Accent4 11 7" xfId="601" xr:uid="{00000000-0005-0000-0000-00002F010000}"/>
    <cellStyle name="20% - Accent4 12 2" xfId="602" xr:uid="{00000000-0005-0000-0000-000030010000}"/>
    <cellStyle name="20% - Accent4 12 3" xfId="603" xr:uid="{00000000-0005-0000-0000-000031010000}"/>
    <cellStyle name="20% - Accent4 12 4" xfId="604" xr:uid="{00000000-0005-0000-0000-000032010000}"/>
    <cellStyle name="20% - Accent4 12 5" xfId="605" xr:uid="{00000000-0005-0000-0000-000033010000}"/>
    <cellStyle name="20% - Accent4 12 6" xfId="606" xr:uid="{00000000-0005-0000-0000-000034010000}"/>
    <cellStyle name="20% - Accent4 12 7" xfId="607" xr:uid="{00000000-0005-0000-0000-000035010000}"/>
    <cellStyle name="20% - Accent4 13 2" xfId="608" xr:uid="{00000000-0005-0000-0000-000036010000}"/>
    <cellStyle name="20% - Accent4 14 2" xfId="609" xr:uid="{00000000-0005-0000-0000-000037010000}"/>
    <cellStyle name="20% - Accent4 15 2" xfId="610" xr:uid="{00000000-0005-0000-0000-000038010000}"/>
    <cellStyle name="20% - Accent4 16 2" xfId="611" xr:uid="{00000000-0005-0000-0000-000039010000}"/>
    <cellStyle name="20% - Accent4 17 2" xfId="612" xr:uid="{00000000-0005-0000-0000-00003A010000}"/>
    <cellStyle name="20% - Accent4 18 2" xfId="613" xr:uid="{00000000-0005-0000-0000-00003B010000}"/>
    <cellStyle name="20% - Accent4 19 2" xfId="614" xr:uid="{00000000-0005-0000-0000-00003C010000}"/>
    <cellStyle name="20% - Accent4 2" xfId="152" xr:uid="{00000000-0005-0000-0000-00003D010000}"/>
    <cellStyle name="20% - Accent4 2 2" xfId="199" xr:uid="{00000000-0005-0000-0000-00003E010000}"/>
    <cellStyle name="20% - Accent4 2 3" xfId="263" xr:uid="{00000000-0005-0000-0000-00003F010000}"/>
    <cellStyle name="20% - Accent4 2 4" xfId="615" xr:uid="{00000000-0005-0000-0000-000040010000}"/>
    <cellStyle name="20% - Accent4 2 5" xfId="616" xr:uid="{00000000-0005-0000-0000-000041010000}"/>
    <cellStyle name="20% - Accent4 2 6" xfId="617" xr:uid="{00000000-0005-0000-0000-000042010000}"/>
    <cellStyle name="20% - Accent4 2 7" xfId="618" xr:uid="{00000000-0005-0000-0000-000043010000}"/>
    <cellStyle name="20% - Accent4 20 2" xfId="619" xr:uid="{00000000-0005-0000-0000-000044010000}"/>
    <cellStyle name="20% - Accent4 21 2" xfId="620" xr:uid="{00000000-0005-0000-0000-000045010000}"/>
    <cellStyle name="20% - Accent4 3" xfId="230" xr:uid="{00000000-0005-0000-0000-000046010000}"/>
    <cellStyle name="20% - Accent4 3 2" xfId="621" xr:uid="{00000000-0005-0000-0000-000047010000}"/>
    <cellStyle name="20% - Accent4 3 3" xfId="622" xr:uid="{00000000-0005-0000-0000-000048010000}"/>
    <cellStyle name="20% - Accent4 3 4" xfId="623" xr:uid="{00000000-0005-0000-0000-000049010000}"/>
    <cellStyle name="20% - Accent4 3 5" xfId="624" xr:uid="{00000000-0005-0000-0000-00004A010000}"/>
    <cellStyle name="20% - Accent4 3 6" xfId="625" xr:uid="{00000000-0005-0000-0000-00004B010000}"/>
    <cellStyle name="20% - Accent4 3 7" xfId="626" xr:uid="{00000000-0005-0000-0000-00004C010000}"/>
    <cellStyle name="20% - Accent4 4" xfId="627" xr:uid="{00000000-0005-0000-0000-00004D010000}"/>
    <cellStyle name="20% - Accent4 4 2" xfId="628" xr:uid="{00000000-0005-0000-0000-00004E010000}"/>
    <cellStyle name="20% - Accent4 4 3" xfId="629" xr:uid="{00000000-0005-0000-0000-00004F010000}"/>
    <cellStyle name="20% - Accent4 4 4" xfId="630" xr:uid="{00000000-0005-0000-0000-000050010000}"/>
    <cellStyle name="20% - Accent4 4 5" xfId="631" xr:uid="{00000000-0005-0000-0000-000051010000}"/>
    <cellStyle name="20% - Accent4 4 6" xfId="632" xr:uid="{00000000-0005-0000-0000-000052010000}"/>
    <cellStyle name="20% - Accent4 4 7" xfId="633" xr:uid="{00000000-0005-0000-0000-000053010000}"/>
    <cellStyle name="20% - Accent4 5" xfId="634" xr:uid="{00000000-0005-0000-0000-000054010000}"/>
    <cellStyle name="20% - Accent4 5 2" xfId="635" xr:uid="{00000000-0005-0000-0000-000055010000}"/>
    <cellStyle name="20% - Accent4 5 3" xfId="636" xr:uid="{00000000-0005-0000-0000-000056010000}"/>
    <cellStyle name="20% - Accent4 5 4" xfId="637" xr:uid="{00000000-0005-0000-0000-000057010000}"/>
    <cellStyle name="20% - Accent4 5 5" xfId="638" xr:uid="{00000000-0005-0000-0000-000058010000}"/>
    <cellStyle name="20% - Accent4 5 6" xfId="639" xr:uid="{00000000-0005-0000-0000-000059010000}"/>
    <cellStyle name="20% - Accent4 5 7" xfId="640" xr:uid="{00000000-0005-0000-0000-00005A010000}"/>
    <cellStyle name="20% - Accent4 6" xfId="4065" xr:uid="{00000000-0005-0000-0000-00005B010000}"/>
    <cellStyle name="20% - Accent4 6 2" xfId="641" xr:uid="{00000000-0005-0000-0000-00005C010000}"/>
    <cellStyle name="20% - Accent4 6 3" xfId="642" xr:uid="{00000000-0005-0000-0000-00005D010000}"/>
    <cellStyle name="20% - Accent4 6 4" xfId="643" xr:uid="{00000000-0005-0000-0000-00005E010000}"/>
    <cellStyle name="20% - Accent4 6 5" xfId="644" xr:uid="{00000000-0005-0000-0000-00005F010000}"/>
    <cellStyle name="20% - Accent4 6 6" xfId="645" xr:uid="{00000000-0005-0000-0000-000060010000}"/>
    <cellStyle name="20% - Accent4 6 7" xfId="646" xr:uid="{00000000-0005-0000-0000-000061010000}"/>
    <cellStyle name="20% - Accent4 7 2" xfId="647" xr:uid="{00000000-0005-0000-0000-000062010000}"/>
    <cellStyle name="20% - Accent4 7 3" xfId="648" xr:uid="{00000000-0005-0000-0000-000063010000}"/>
    <cellStyle name="20% - Accent4 7 4" xfId="649" xr:uid="{00000000-0005-0000-0000-000064010000}"/>
    <cellStyle name="20% - Accent4 7 5" xfId="650" xr:uid="{00000000-0005-0000-0000-000065010000}"/>
    <cellStyle name="20% - Accent4 7 6" xfId="651" xr:uid="{00000000-0005-0000-0000-000066010000}"/>
    <cellStyle name="20% - Accent4 7 7" xfId="652" xr:uid="{00000000-0005-0000-0000-000067010000}"/>
    <cellStyle name="20% - Accent4 8 2" xfId="653" xr:uid="{00000000-0005-0000-0000-000068010000}"/>
    <cellStyle name="20% - Accent4 8 3" xfId="654" xr:uid="{00000000-0005-0000-0000-000069010000}"/>
    <cellStyle name="20% - Accent4 8 4" xfId="655" xr:uid="{00000000-0005-0000-0000-00006A010000}"/>
    <cellStyle name="20% - Accent4 8 5" xfId="656" xr:uid="{00000000-0005-0000-0000-00006B010000}"/>
    <cellStyle name="20% - Accent4 8 6" xfId="657" xr:uid="{00000000-0005-0000-0000-00006C010000}"/>
    <cellStyle name="20% - Accent4 8 7" xfId="658" xr:uid="{00000000-0005-0000-0000-00006D010000}"/>
    <cellStyle name="20% - Accent4 9 2" xfId="659" xr:uid="{00000000-0005-0000-0000-00006E010000}"/>
    <cellStyle name="20% - Accent4 9 3" xfId="660" xr:uid="{00000000-0005-0000-0000-00006F010000}"/>
    <cellStyle name="20% - Accent4 9 4" xfId="661" xr:uid="{00000000-0005-0000-0000-000070010000}"/>
    <cellStyle name="20% - Accent4 9 5" xfId="662" xr:uid="{00000000-0005-0000-0000-000071010000}"/>
    <cellStyle name="20% - Accent4 9 6" xfId="663" xr:uid="{00000000-0005-0000-0000-000072010000}"/>
    <cellStyle name="20% - Accent4 9 7" xfId="664" xr:uid="{00000000-0005-0000-0000-000073010000}"/>
    <cellStyle name="20% - Accent5" xfId="35" builtinId="46" customBuiltin="1"/>
    <cellStyle name="20% - Accent5 10 2" xfId="665" xr:uid="{00000000-0005-0000-0000-000075010000}"/>
    <cellStyle name="20% - Accent5 10 3" xfId="666" xr:uid="{00000000-0005-0000-0000-000076010000}"/>
    <cellStyle name="20% - Accent5 10 4" xfId="667" xr:uid="{00000000-0005-0000-0000-000077010000}"/>
    <cellStyle name="20% - Accent5 10 5" xfId="668" xr:uid="{00000000-0005-0000-0000-000078010000}"/>
    <cellStyle name="20% - Accent5 10 6" xfId="669" xr:uid="{00000000-0005-0000-0000-000079010000}"/>
    <cellStyle name="20% - Accent5 10 7" xfId="670" xr:uid="{00000000-0005-0000-0000-00007A010000}"/>
    <cellStyle name="20% - Accent5 11 2" xfId="671" xr:uid="{00000000-0005-0000-0000-00007B010000}"/>
    <cellStyle name="20% - Accent5 11 3" xfId="672" xr:uid="{00000000-0005-0000-0000-00007C010000}"/>
    <cellStyle name="20% - Accent5 11 4" xfId="673" xr:uid="{00000000-0005-0000-0000-00007D010000}"/>
    <cellStyle name="20% - Accent5 11 5" xfId="674" xr:uid="{00000000-0005-0000-0000-00007E010000}"/>
    <cellStyle name="20% - Accent5 11 6" xfId="675" xr:uid="{00000000-0005-0000-0000-00007F010000}"/>
    <cellStyle name="20% - Accent5 11 7" xfId="676" xr:uid="{00000000-0005-0000-0000-000080010000}"/>
    <cellStyle name="20% - Accent5 12 2" xfId="677" xr:uid="{00000000-0005-0000-0000-000081010000}"/>
    <cellStyle name="20% - Accent5 12 3" xfId="678" xr:uid="{00000000-0005-0000-0000-000082010000}"/>
    <cellStyle name="20% - Accent5 12 4" xfId="679" xr:uid="{00000000-0005-0000-0000-000083010000}"/>
    <cellStyle name="20% - Accent5 12 5" xfId="680" xr:uid="{00000000-0005-0000-0000-000084010000}"/>
    <cellStyle name="20% - Accent5 12 6" xfId="681" xr:uid="{00000000-0005-0000-0000-000085010000}"/>
    <cellStyle name="20% - Accent5 12 7" xfId="682" xr:uid="{00000000-0005-0000-0000-000086010000}"/>
    <cellStyle name="20% - Accent5 13 2" xfId="683" xr:uid="{00000000-0005-0000-0000-000087010000}"/>
    <cellStyle name="20% - Accent5 14 2" xfId="684" xr:uid="{00000000-0005-0000-0000-000088010000}"/>
    <cellStyle name="20% - Accent5 15 2" xfId="685" xr:uid="{00000000-0005-0000-0000-000089010000}"/>
    <cellStyle name="20% - Accent5 16 2" xfId="686" xr:uid="{00000000-0005-0000-0000-00008A010000}"/>
    <cellStyle name="20% - Accent5 17 2" xfId="687" xr:uid="{00000000-0005-0000-0000-00008B010000}"/>
    <cellStyle name="20% - Accent5 18 2" xfId="688" xr:uid="{00000000-0005-0000-0000-00008C010000}"/>
    <cellStyle name="20% - Accent5 19 2" xfId="689" xr:uid="{00000000-0005-0000-0000-00008D010000}"/>
    <cellStyle name="20% - Accent5 2" xfId="154" xr:uid="{00000000-0005-0000-0000-00008E010000}"/>
    <cellStyle name="20% - Accent5 2 2" xfId="190" xr:uid="{00000000-0005-0000-0000-00008F010000}"/>
    <cellStyle name="20% - Accent5 2 3" xfId="265" xr:uid="{00000000-0005-0000-0000-000090010000}"/>
    <cellStyle name="20% - Accent5 2 4" xfId="690" xr:uid="{00000000-0005-0000-0000-000091010000}"/>
    <cellStyle name="20% - Accent5 2 5" xfId="691" xr:uid="{00000000-0005-0000-0000-000092010000}"/>
    <cellStyle name="20% - Accent5 2 6" xfId="692" xr:uid="{00000000-0005-0000-0000-000093010000}"/>
    <cellStyle name="20% - Accent5 2 7" xfId="693" xr:uid="{00000000-0005-0000-0000-000094010000}"/>
    <cellStyle name="20% - Accent5 20 2" xfId="694" xr:uid="{00000000-0005-0000-0000-000095010000}"/>
    <cellStyle name="20% - Accent5 21 2" xfId="695" xr:uid="{00000000-0005-0000-0000-000096010000}"/>
    <cellStyle name="20% - Accent5 3" xfId="231" xr:uid="{00000000-0005-0000-0000-000097010000}"/>
    <cellStyle name="20% - Accent5 3 2" xfId="696" xr:uid="{00000000-0005-0000-0000-000098010000}"/>
    <cellStyle name="20% - Accent5 3 3" xfId="697" xr:uid="{00000000-0005-0000-0000-000099010000}"/>
    <cellStyle name="20% - Accent5 3 4" xfId="698" xr:uid="{00000000-0005-0000-0000-00009A010000}"/>
    <cellStyle name="20% - Accent5 3 5" xfId="699" xr:uid="{00000000-0005-0000-0000-00009B010000}"/>
    <cellStyle name="20% - Accent5 3 6" xfId="700" xr:uid="{00000000-0005-0000-0000-00009C010000}"/>
    <cellStyle name="20% - Accent5 3 7" xfId="701" xr:uid="{00000000-0005-0000-0000-00009D010000}"/>
    <cellStyle name="20% - Accent5 4" xfId="702" xr:uid="{00000000-0005-0000-0000-00009E010000}"/>
    <cellStyle name="20% - Accent5 4 2" xfId="703" xr:uid="{00000000-0005-0000-0000-00009F010000}"/>
    <cellStyle name="20% - Accent5 4 3" xfId="704" xr:uid="{00000000-0005-0000-0000-0000A0010000}"/>
    <cellStyle name="20% - Accent5 4 4" xfId="705" xr:uid="{00000000-0005-0000-0000-0000A1010000}"/>
    <cellStyle name="20% - Accent5 4 5" xfId="706" xr:uid="{00000000-0005-0000-0000-0000A2010000}"/>
    <cellStyle name="20% - Accent5 4 6" xfId="707" xr:uid="{00000000-0005-0000-0000-0000A3010000}"/>
    <cellStyle name="20% - Accent5 4 7" xfId="708" xr:uid="{00000000-0005-0000-0000-0000A4010000}"/>
    <cellStyle name="20% - Accent5 5" xfId="709" xr:uid="{00000000-0005-0000-0000-0000A5010000}"/>
    <cellStyle name="20% - Accent5 5 2" xfId="710" xr:uid="{00000000-0005-0000-0000-0000A6010000}"/>
    <cellStyle name="20% - Accent5 5 3" xfId="711" xr:uid="{00000000-0005-0000-0000-0000A7010000}"/>
    <cellStyle name="20% - Accent5 5 4" xfId="712" xr:uid="{00000000-0005-0000-0000-0000A8010000}"/>
    <cellStyle name="20% - Accent5 5 5" xfId="713" xr:uid="{00000000-0005-0000-0000-0000A9010000}"/>
    <cellStyle name="20% - Accent5 5 6" xfId="714" xr:uid="{00000000-0005-0000-0000-0000AA010000}"/>
    <cellStyle name="20% - Accent5 5 7" xfId="715" xr:uid="{00000000-0005-0000-0000-0000AB010000}"/>
    <cellStyle name="20% - Accent5 6 2" xfId="716" xr:uid="{00000000-0005-0000-0000-0000AC010000}"/>
    <cellStyle name="20% - Accent5 6 3" xfId="717" xr:uid="{00000000-0005-0000-0000-0000AD010000}"/>
    <cellStyle name="20% - Accent5 6 4" xfId="718" xr:uid="{00000000-0005-0000-0000-0000AE010000}"/>
    <cellStyle name="20% - Accent5 6 5" xfId="719" xr:uid="{00000000-0005-0000-0000-0000AF010000}"/>
    <cellStyle name="20% - Accent5 6 6" xfId="720" xr:uid="{00000000-0005-0000-0000-0000B0010000}"/>
    <cellStyle name="20% - Accent5 6 7" xfId="721" xr:uid="{00000000-0005-0000-0000-0000B1010000}"/>
    <cellStyle name="20% - Accent5 7 2" xfId="722" xr:uid="{00000000-0005-0000-0000-0000B2010000}"/>
    <cellStyle name="20% - Accent5 7 3" xfId="723" xr:uid="{00000000-0005-0000-0000-0000B3010000}"/>
    <cellStyle name="20% - Accent5 7 4" xfId="724" xr:uid="{00000000-0005-0000-0000-0000B4010000}"/>
    <cellStyle name="20% - Accent5 7 5" xfId="725" xr:uid="{00000000-0005-0000-0000-0000B5010000}"/>
    <cellStyle name="20% - Accent5 7 6" xfId="726" xr:uid="{00000000-0005-0000-0000-0000B6010000}"/>
    <cellStyle name="20% - Accent5 7 7" xfId="727" xr:uid="{00000000-0005-0000-0000-0000B7010000}"/>
    <cellStyle name="20% - Accent5 8 2" xfId="728" xr:uid="{00000000-0005-0000-0000-0000B8010000}"/>
    <cellStyle name="20% - Accent5 8 3" xfId="729" xr:uid="{00000000-0005-0000-0000-0000B9010000}"/>
    <cellStyle name="20% - Accent5 8 4" xfId="730" xr:uid="{00000000-0005-0000-0000-0000BA010000}"/>
    <cellStyle name="20% - Accent5 8 5" xfId="731" xr:uid="{00000000-0005-0000-0000-0000BB010000}"/>
    <cellStyle name="20% - Accent5 8 6" xfId="732" xr:uid="{00000000-0005-0000-0000-0000BC010000}"/>
    <cellStyle name="20% - Accent5 8 7" xfId="733" xr:uid="{00000000-0005-0000-0000-0000BD010000}"/>
    <cellStyle name="20% - Accent5 9 2" xfId="734" xr:uid="{00000000-0005-0000-0000-0000BE010000}"/>
    <cellStyle name="20% - Accent5 9 3" xfId="735" xr:uid="{00000000-0005-0000-0000-0000BF010000}"/>
    <cellStyle name="20% - Accent5 9 4" xfId="736" xr:uid="{00000000-0005-0000-0000-0000C0010000}"/>
    <cellStyle name="20% - Accent5 9 5" xfId="737" xr:uid="{00000000-0005-0000-0000-0000C1010000}"/>
    <cellStyle name="20% - Accent5 9 6" xfId="738" xr:uid="{00000000-0005-0000-0000-0000C2010000}"/>
    <cellStyle name="20% - Accent5 9 7" xfId="739" xr:uid="{00000000-0005-0000-0000-0000C3010000}"/>
    <cellStyle name="20% - Accent6" xfId="39" builtinId="50" customBuiltin="1"/>
    <cellStyle name="20% - Accent6 10 2" xfId="740" xr:uid="{00000000-0005-0000-0000-0000C5010000}"/>
    <cellStyle name="20% - Accent6 10 3" xfId="741" xr:uid="{00000000-0005-0000-0000-0000C6010000}"/>
    <cellStyle name="20% - Accent6 10 4" xfId="742" xr:uid="{00000000-0005-0000-0000-0000C7010000}"/>
    <cellStyle name="20% - Accent6 10 5" xfId="743" xr:uid="{00000000-0005-0000-0000-0000C8010000}"/>
    <cellStyle name="20% - Accent6 10 6" xfId="744" xr:uid="{00000000-0005-0000-0000-0000C9010000}"/>
    <cellStyle name="20% - Accent6 10 7" xfId="745" xr:uid="{00000000-0005-0000-0000-0000CA010000}"/>
    <cellStyle name="20% - Accent6 11 2" xfId="746" xr:uid="{00000000-0005-0000-0000-0000CB010000}"/>
    <cellStyle name="20% - Accent6 11 3" xfId="747" xr:uid="{00000000-0005-0000-0000-0000CC010000}"/>
    <cellStyle name="20% - Accent6 11 4" xfId="748" xr:uid="{00000000-0005-0000-0000-0000CD010000}"/>
    <cellStyle name="20% - Accent6 11 5" xfId="749" xr:uid="{00000000-0005-0000-0000-0000CE010000}"/>
    <cellStyle name="20% - Accent6 11 6" xfId="750" xr:uid="{00000000-0005-0000-0000-0000CF010000}"/>
    <cellStyle name="20% - Accent6 11 7" xfId="751" xr:uid="{00000000-0005-0000-0000-0000D0010000}"/>
    <cellStyle name="20% - Accent6 12 2" xfId="752" xr:uid="{00000000-0005-0000-0000-0000D1010000}"/>
    <cellStyle name="20% - Accent6 12 3" xfId="753" xr:uid="{00000000-0005-0000-0000-0000D2010000}"/>
    <cellStyle name="20% - Accent6 12 4" xfId="754" xr:uid="{00000000-0005-0000-0000-0000D3010000}"/>
    <cellStyle name="20% - Accent6 12 5" xfId="755" xr:uid="{00000000-0005-0000-0000-0000D4010000}"/>
    <cellStyle name="20% - Accent6 12 6" xfId="756" xr:uid="{00000000-0005-0000-0000-0000D5010000}"/>
    <cellStyle name="20% - Accent6 12 7" xfId="757" xr:uid="{00000000-0005-0000-0000-0000D6010000}"/>
    <cellStyle name="20% - Accent6 13 2" xfId="758" xr:uid="{00000000-0005-0000-0000-0000D7010000}"/>
    <cellStyle name="20% - Accent6 14 2" xfId="759" xr:uid="{00000000-0005-0000-0000-0000D8010000}"/>
    <cellStyle name="20% - Accent6 15 2" xfId="760" xr:uid="{00000000-0005-0000-0000-0000D9010000}"/>
    <cellStyle name="20% - Accent6 16 2" xfId="761" xr:uid="{00000000-0005-0000-0000-0000DA010000}"/>
    <cellStyle name="20% - Accent6 17 2" xfId="762" xr:uid="{00000000-0005-0000-0000-0000DB010000}"/>
    <cellStyle name="20% - Accent6 18 2" xfId="763" xr:uid="{00000000-0005-0000-0000-0000DC010000}"/>
    <cellStyle name="20% - Accent6 19 2" xfId="764" xr:uid="{00000000-0005-0000-0000-0000DD010000}"/>
    <cellStyle name="20% - Accent6 2" xfId="156" xr:uid="{00000000-0005-0000-0000-0000DE010000}"/>
    <cellStyle name="20% - Accent6 2 2" xfId="200" xr:uid="{00000000-0005-0000-0000-0000DF010000}"/>
    <cellStyle name="20% - Accent6 2 3" xfId="267" xr:uid="{00000000-0005-0000-0000-0000E0010000}"/>
    <cellStyle name="20% - Accent6 2 4" xfId="765" xr:uid="{00000000-0005-0000-0000-0000E1010000}"/>
    <cellStyle name="20% - Accent6 2 5" xfId="766" xr:uid="{00000000-0005-0000-0000-0000E2010000}"/>
    <cellStyle name="20% - Accent6 2 6" xfId="767" xr:uid="{00000000-0005-0000-0000-0000E3010000}"/>
    <cellStyle name="20% - Accent6 2 7" xfId="768" xr:uid="{00000000-0005-0000-0000-0000E4010000}"/>
    <cellStyle name="20% - Accent6 20 2" xfId="769" xr:uid="{00000000-0005-0000-0000-0000E5010000}"/>
    <cellStyle name="20% - Accent6 21 2" xfId="770" xr:uid="{00000000-0005-0000-0000-0000E6010000}"/>
    <cellStyle name="20% - Accent6 3" xfId="243" xr:uid="{00000000-0005-0000-0000-0000E7010000}"/>
    <cellStyle name="20% - Accent6 3 2" xfId="771" xr:uid="{00000000-0005-0000-0000-0000E8010000}"/>
    <cellStyle name="20% - Accent6 3 3" xfId="772" xr:uid="{00000000-0005-0000-0000-0000E9010000}"/>
    <cellStyle name="20% - Accent6 3 4" xfId="773" xr:uid="{00000000-0005-0000-0000-0000EA010000}"/>
    <cellStyle name="20% - Accent6 3 5" xfId="774" xr:uid="{00000000-0005-0000-0000-0000EB010000}"/>
    <cellStyle name="20% - Accent6 3 6" xfId="775" xr:uid="{00000000-0005-0000-0000-0000EC010000}"/>
    <cellStyle name="20% - Accent6 3 7" xfId="776" xr:uid="{00000000-0005-0000-0000-0000ED010000}"/>
    <cellStyle name="20% - Accent6 4" xfId="777" xr:uid="{00000000-0005-0000-0000-0000EE010000}"/>
    <cellStyle name="20% - Accent6 4 2" xfId="778" xr:uid="{00000000-0005-0000-0000-0000EF010000}"/>
    <cellStyle name="20% - Accent6 4 3" xfId="779" xr:uid="{00000000-0005-0000-0000-0000F0010000}"/>
    <cellStyle name="20% - Accent6 4 4" xfId="780" xr:uid="{00000000-0005-0000-0000-0000F1010000}"/>
    <cellStyle name="20% - Accent6 4 5" xfId="781" xr:uid="{00000000-0005-0000-0000-0000F2010000}"/>
    <cellStyle name="20% - Accent6 4 6" xfId="782" xr:uid="{00000000-0005-0000-0000-0000F3010000}"/>
    <cellStyle name="20% - Accent6 4 7" xfId="783" xr:uid="{00000000-0005-0000-0000-0000F4010000}"/>
    <cellStyle name="20% - Accent6 5" xfId="784" xr:uid="{00000000-0005-0000-0000-0000F5010000}"/>
    <cellStyle name="20% - Accent6 5 2" xfId="785" xr:uid="{00000000-0005-0000-0000-0000F6010000}"/>
    <cellStyle name="20% - Accent6 5 3" xfId="786" xr:uid="{00000000-0005-0000-0000-0000F7010000}"/>
    <cellStyle name="20% - Accent6 5 4" xfId="787" xr:uid="{00000000-0005-0000-0000-0000F8010000}"/>
    <cellStyle name="20% - Accent6 5 5" xfId="788" xr:uid="{00000000-0005-0000-0000-0000F9010000}"/>
    <cellStyle name="20% - Accent6 5 6" xfId="789" xr:uid="{00000000-0005-0000-0000-0000FA010000}"/>
    <cellStyle name="20% - Accent6 5 7" xfId="790" xr:uid="{00000000-0005-0000-0000-0000FB010000}"/>
    <cellStyle name="20% - Accent6 6" xfId="4066" xr:uid="{00000000-0005-0000-0000-0000FC010000}"/>
    <cellStyle name="20% - Accent6 6 2" xfId="791" xr:uid="{00000000-0005-0000-0000-0000FD010000}"/>
    <cellStyle name="20% - Accent6 6 3" xfId="792" xr:uid="{00000000-0005-0000-0000-0000FE010000}"/>
    <cellStyle name="20% - Accent6 6 4" xfId="793" xr:uid="{00000000-0005-0000-0000-0000FF010000}"/>
    <cellStyle name="20% - Accent6 6 5" xfId="794" xr:uid="{00000000-0005-0000-0000-000000020000}"/>
    <cellStyle name="20% - Accent6 6 6" xfId="795" xr:uid="{00000000-0005-0000-0000-000001020000}"/>
    <cellStyle name="20% - Accent6 6 7" xfId="796" xr:uid="{00000000-0005-0000-0000-000002020000}"/>
    <cellStyle name="20% - Accent6 7 2" xfId="797" xr:uid="{00000000-0005-0000-0000-000003020000}"/>
    <cellStyle name="20% - Accent6 7 3" xfId="798" xr:uid="{00000000-0005-0000-0000-000004020000}"/>
    <cellStyle name="20% - Accent6 7 4" xfId="799" xr:uid="{00000000-0005-0000-0000-000005020000}"/>
    <cellStyle name="20% - Accent6 7 5" xfId="800" xr:uid="{00000000-0005-0000-0000-000006020000}"/>
    <cellStyle name="20% - Accent6 7 6" xfId="801" xr:uid="{00000000-0005-0000-0000-000007020000}"/>
    <cellStyle name="20% - Accent6 7 7" xfId="802" xr:uid="{00000000-0005-0000-0000-000008020000}"/>
    <cellStyle name="20% - Accent6 8 2" xfId="803" xr:uid="{00000000-0005-0000-0000-000009020000}"/>
    <cellStyle name="20% - Accent6 8 3" xfId="804" xr:uid="{00000000-0005-0000-0000-00000A020000}"/>
    <cellStyle name="20% - Accent6 8 4" xfId="805" xr:uid="{00000000-0005-0000-0000-00000B020000}"/>
    <cellStyle name="20% - Accent6 8 5" xfId="806" xr:uid="{00000000-0005-0000-0000-00000C020000}"/>
    <cellStyle name="20% - Accent6 8 6" xfId="807" xr:uid="{00000000-0005-0000-0000-00000D020000}"/>
    <cellStyle name="20% - Accent6 8 7" xfId="808" xr:uid="{00000000-0005-0000-0000-00000E020000}"/>
    <cellStyle name="20% - Accent6 9 2" xfId="809" xr:uid="{00000000-0005-0000-0000-00000F020000}"/>
    <cellStyle name="20% - Accent6 9 3" xfId="810" xr:uid="{00000000-0005-0000-0000-000010020000}"/>
    <cellStyle name="20% - Accent6 9 4" xfId="811" xr:uid="{00000000-0005-0000-0000-000011020000}"/>
    <cellStyle name="20% - Accent6 9 5" xfId="812" xr:uid="{00000000-0005-0000-0000-000012020000}"/>
    <cellStyle name="20% - Accent6 9 6" xfId="813" xr:uid="{00000000-0005-0000-0000-000013020000}"/>
    <cellStyle name="20% - Accent6 9 7" xfId="814" xr:uid="{00000000-0005-0000-0000-000014020000}"/>
    <cellStyle name="40% - Accent1" xfId="20" builtinId="31" customBuiltin="1"/>
    <cellStyle name="40% - Accent1 10 2" xfId="815" xr:uid="{00000000-0005-0000-0000-000016020000}"/>
    <cellStyle name="40% - Accent1 10 3" xfId="816" xr:uid="{00000000-0005-0000-0000-000017020000}"/>
    <cellStyle name="40% - Accent1 10 4" xfId="817" xr:uid="{00000000-0005-0000-0000-000018020000}"/>
    <cellStyle name="40% - Accent1 10 5" xfId="818" xr:uid="{00000000-0005-0000-0000-000019020000}"/>
    <cellStyle name="40% - Accent1 10 6" xfId="819" xr:uid="{00000000-0005-0000-0000-00001A020000}"/>
    <cellStyle name="40% - Accent1 10 7" xfId="820" xr:uid="{00000000-0005-0000-0000-00001B020000}"/>
    <cellStyle name="40% - Accent1 11 2" xfId="821" xr:uid="{00000000-0005-0000-0000-00001C020000}"/>
    <cellStyle name="40% - Accent1 11 3" xfId="822" xr:uid="{00000000-0005-0000-0000-00001D020000}"/>
    <cellStyle name="40% - Accent1 11 4" xfId="823" xr:uid="{00000000-0005-0000-0000-00001E020000}"/>
    <cellStyle name="40% - Accent1 11 5" xfId="824" xr:uid="{00000000-0005-0000-0000-00001F020000}"/>
    <cellStyle name="40% - Accent1 11 6" xfId="825" xr:uid="{00000000-0005-0000-0000-000020020000}"/>
    <cellStyle name="40% - Accent1 11 7" xfId="826" xr:uid="{00000000-0005-0000-0000-000021020000}"/>
    <cellStyle name="40% - Accent1 12 2" xfId="827" xr:uid="{00000000-0005-0000-0000-000022020000}"/>
    <cellStyle name="40% - Accent1 12 3" xfId="828" xr:uid="{00000000-0005-0000-0000-000023020000}"/>
    <cellStyle name="40% - Accent1 12 4" xfId="829" xr:uid="{00000000-0005-0000-0000-000024020000}"/>
    <cellStyle name="40% - Accent1 12 5" xfId="830" xr:uid="{00000000-0005-0000-0000-000025020000}"/>
    <cellStyle name="40% - Accent1 12 6" xfId="831" xr:uid="{00000000-0005-0000-0000-000026020000}"/>
    <cellStyle name="40% - Accent1 12 7" xfId="832" xr:uid="{00000000-0005-0000-0000-000027020000}"/>
    <cellStyle name="40% - Accent1 13 2" xfId="833" xr:uid="{00000000-0005-0000-0000-000028020000}"/>
    <cellStyle name="40% - Accent1 14 2" xfId="834" xr:uid="{00000000-0005-0000-0000-000029020000}"/>
    <cellStyle name="40% - Accent1 15 2" xfId="835" xr:uid="{00000000-0005-0000-0000-00002A020000}"/>
    <cellStyle name="40% - Accent1 16 2" xfId="836" xr:uid="{00000000-0005-0000-0000-00002B020000}"/>
    <cellStyle name="40% - Accent1 17 2" xfId="837" xr:uid="{00000000-0005-0000-0000-00002C020000}"/>
    <cellStyle name="40% - Accent1 18 2" xfId="838" xr:uid="{00000000-0005-0000-0000-00002D020000}"/>
    <cellStyle name="40% - Accent1 19 2" xfId="839" xr:uid="{00000000-0005-0000-0000-00002E020000}"/>
    <cellStyle name="40% - Accent1 2" xfId="147" xr:uid="{00000000-0005-0000-0000-00002F020000}"/>
    <cellStyle name="40% - Accent1 2 2" xfId="189" xr:uid="{00000000-0005-0000-0000-000030020000}"/>
    <cellStyle name="40% - Accent1 2 3" xfId="258" xr:uid="{00000000-0005-0000-0000-000031020000}"/>
    <cellStyle name="40% - Accent1 2 4" xfId="840" xr:uid="{00000000-0005-0000-0000-000032020000}"/>
    <cellStyle name="40% - Accent1 2 5" xfId="841" xr:uid="{00000000-0005-0000-0000-000033020000}"/>
    <cellStyle name="40% - Accent1 2 6" xfId="842" xr:uid="{00000000-0005-0000-0000-000034020000}"/>
    <cellStyle name="40% - Accent1 2 7" xfId="843" xr:uid="{00000000-0005-0000-0000-000035020000}"/>
    <cellStyle name="40% - Accent1 20 2" xfId="844" xr:uid="{00000000-0005-0000-0000-000036020000}"/>
    <cellStyle name="40% - Accent1 21 2" xfId="845" xr:uid="{00000000-0005-0000-0000-000037020000}"/>
    <cellStyle name="40% - Accent1 3" xfId="163" xr:uid="{00000000-0005-0000-0000-000038020000}"/>
    <cellStyle name="40% - Accent1 3 2" xfId="846" xr:uid="{00000000-0005-0000-0000-000039020000}"/>
    <cellStyle name="40% - Accent1 3 3" xfId="847" xr:uid="{00000000-0005-0000-0000-00003A020000}"/>
    <cellStyle name="40% - Accent1 3 4" xfId="848" xr:uid="{00000000-0005-0000-0000-00003B020000}"/>
    <cellStyle name="40% - Accent1 3 5" xfId="849" xr:uid="{00000000-0005-0000-0000-00003C020000}"/>
    <cellStyle name="40% - Accent1 3 6" xfId="850" xr:uid="{00000000-0005-0000-0000-00003D020000}"/>
    <cellStyle name="40% - Accent1 3 7" xfId="851" xr:uid="{00000000-0005-0000-0000-00003E020000}"/>
    <cellStyle name="40% - Accent1 4" xfId="852" xr:uid="{00000000-0005-0000-0000-00003F020000}"/>
    <cellStyle name="40% - Accent1 4 2" xfId="853" xr:uid="{00000000-0005-0000-0000-000040020000}"/>
    <cellStyle name="40% - Accent1 4 3" xfId="854" xr:uid="{00000000-0005-0000-0000-000041020000}"/>
    <cellStyle name="40% - Accent1 4 4" xfId="855" xr:uid="{00000000-0005-0000-0000-000042020000}"/>
    <cellStyle name="40% - Accent1 4 5" xfId="856" xr:uid="{00000000-0005-0000-0000-000043020000}"/>
    <cellStyle name="40% - Accent1 4 6" xfId="857" xr:uid="{00000000-0005-0000-0000-000044020000}"/>
    <cellStyle name="40% - Accent1 4 7" xfId="858" xr:uid="{00000000-0005-0000-0000-000045020000}"/>
    <cellStyle name="40% - Accent1 5" xfId="859" xr:uid="{00000000-0005-0000-0000-000046020000}"/>
    <cellStyle name="40% - Accent1 5 2" xfId="860" xr:uid="{00000000-0005-0000-0000-000047020000}"/>
    <cellStyle name="40% - Accent1 5 3" xfId="861" xr:uid="{00000000-0005-0000-0000-000048020000}"/>
    <cellStyle name="40% - Accent1 5 4" xfId="862" xr:uid="{00000000-0005-0000-0000-000049020000}"/>
    <cellStyle name="40% - Accent1 5 5" xfId="863" xr:uid="{00000000-0005-0000-0000-00004A020000}"/>
    <cellStyle name="40% - Accent1 5 6" xfId="864" xr:uid="{00000000-0005-0000-0000-00004B020000}"/>
    <cellStyle name="40% - Accent1 5 7" xfId="865" xr:uid="{00000000-0005-0000-0000-00004C020000}"/>
    <cellStyle name="40% - Accent1 6" xfId="4067" xr:uid="{00000000-0005-0000-0000-00004D020000}"/>
    <cellStyle name="40% - Accent1 6 2" xfId="866" xr:uid="{00000000-0005-0000-0000-00004E020000}"/>
    <cellStyle name="40% - Accent1 6 3" xfId="867" xr:uid="{00000000-0005-0000-0000-00004F020000}"/>
    <cellStyle name="40% - Accent1 6 4" xfId="868" xr:uid="{00000000-0005-0000-0000-000050020000}"/>
    <cellStyle name="40% - Accent1 6 5" xfId="869" xr:uid="{00000000-0005-0000-0000-000051020000}"/>
    <cellStyle name="40% - Accent1 6 6" xfId="870" xr:uid="{00000000-0005-0000-0000-000052020000}"/>
    <cellStyle name="40% - Accent1 6 7" xfId="871" xr:uid="{00000000-0005-0000-0000-000053020000}"/>
    <cellStyle name="40% - Accent1 7 2" xfId="872" xr:uid="{00000000-0005-0000-0000-000054020000}"/>
    <cellStyle name="40% - Accent1 7 3" xfId="873" xr:uid="{00000000-0005-0000-0000-000055020000}"/>
    <cellStyle name="40% - Accent1 7 4" xfId="874" xr:uid="{00000000-0005-0000-0000-000056020000}"/>
    <cellStyle name="40% - Accent1 7 5" xfId="875" xr:uid="{00000000-0005-0000-0000-000057020000}"/>
    <cellStyle name="40% - Accent1 7 6" xfId="876" xr:uid="{00000000-0005-0000-0000-000058020000}"/>
    <cellStyle name="40% - Accent1 7 7" xfId="877" xr:uid="{00000000-0005-0000-0000-000059020000}"/>
    <cellStyle name="40% - Accent1 8 2" xfId="878" xr:uid="{00000000-0005-0000-0000-00005A020000}"/>
    <cellStyle name="40% - Accent1 8 3" xfId="879" xr:uid="{00000000-0005-0000-0000-00005B020000}"/>
    <cellStyle name="40% - Accent1 8 4" xfId="880" xr:uid="{00000000-0005-0000-0000-00005C020000}"/>
    <cellStyle name="40% - Accent1 8 5" xfId="881" xr:uid="{00000000-0005-0000-0000-00005D020000}"/>
    <cellStyle name="40% - Accent1 8 6" xfId="882" xr:uid="{00000000-0005-0000-0000-00005E020000}"/>
    <cellStyle name="40% - Accent1 8 7" xfId="883" xr:uid="{00000000-0005-0000-0000-00005F020000}"/>
    <cellStyle name="40% - Accent1 9 2" xfId="884" xr:uid="{00000000-0005-0000-0000-000060020000}"/>
    <cellStyle name="40% - Accent1 9 3" xfId="885" xr:uid="{00000000-0005-0000-0000-000061020000}"/>
    <cellStyle name="40% - Accent1 9 4" xfId="886" xr:uid="{00000000-0005-0000-0000-000062020000}"/>
    <cellStyle name="40% - Accent1 9 5" xfId="887" xr:uid="{00000000-0005-0000-0000-000063020000}"/>
    <cellStyle name="40% - Accent1 9 6" xfId="888" xr:uid="{00000000-0005-0000-0000-000064020000}"/>
    <cellStyle name="40% - Accent1 9 7" xfId="889" xr:uid="{00000000-0005-0000-0000-000065020000}"/>
    <cellStyle name="40% - Accent2" xfId="24" builtinId="35" customBuiltin="1"/>
    <cellStyle name="40% - Accent2 10 2" xfId="890" xr:uid="{00000000-0005-0000-0000-000067020000}"/>
    <cellStyle name="40% - Accent2 10 3" xfId="891" xr:uid="{00000000-0005-0000-0000-000068020000}"/>
    <cellStyle name="40% - Accent2 10 4" xfId="892" xr:uid="{00000000-0005-0000-0000-000069020000}"/>
    <cellStyle name="40% - Accent2 10 5" xfId="893" xr:uid="{00000000-0005-0000-0000-00006A020000}"/>
    <cellStyle name="40% - Accent2 10 6" xfId="894" xr:uid="{00000000-0005-0000-0000-00006B020000}"/>
    <cellStyle name="40% - Accent2 10 7" xfId="895" xr:uid="{00000000-0005-0000-0000-00006C020000}"/>
    <cellStyle name="40% - Accent2 11 2" xfId="896" xr:uid="{00000000-0005-0000-0000-00006D020000}"/>
    <cellStyle name="40% - Accent2 11 3" xfId="897" xr:uid="{00000000-0005-0000-0000-00006E020000}"/>
    <cellStyle name="40% - Accent2 11 4" xfId="898" xr:uid="{00000000-0005-0000-0000-00006F020000}"/>
    <cellStyle name="40% - Accent2 11 5" xfId="899" xr:uid="{00000000-0005-0000-0000-000070020000}"/>
    <cellStyle name="40% - Accent2 11 6" xfId="900" xr:uid="{00000000-0005-0000-0000-000071020000}"/>
    <cellStyle name="40% - Accent2 11 7" xfId="901" xr:uid="{00000000-0005-0000-0000-000072020000}"/>
    <cellStyle name="40% - Accent2 12 2" xfId="902" xr:uid="{00000000-0005-0000-0000-000073020000}"/>
    <cellStyle name="40% - Accent2 12 3" xfId="903" xr:uid="{00000000-0005-0000-0000-000074020000}"/>
    <cellStyle name="40% - Accent2 12 4" xfId="904" xr:uid="{00000000-0005-0000-0000-000075020000}"/>
    <cellStyle name="40% - Accent2 12 5" xfId="905" xr:uid="{00000000-0005-0000-0000-000076020000}"/>
    <cellStyle name="40% - Accent2 12 6" xfId="906" xr:uid="{00000000-0005-0000-0000-000077020000}"/>
    <cellStyle name="40% - Accent2 12 7" xfId="907" xr:uid="{00000000-0005-0000-0000-000078020000}"/>
    <cellStyle name="40% - Accent2 13 2" xfId="908" xr:uid="{00000000-0005-0000-0000-000079020000}"/>
    <cellStyle name="40% - Accent2 14 2" xfId="909" xr:uid="{00000000-0005-0000-0000-00007A020000}"/>
    <cellStyle name="40% - Accent2 15 2" xfId="910" xr:uid="{00000000-0005-0000-0000-00007B020000}"/>
    <cellStyle name="40% - Accent2 16 2" xfId="911" xr:uid="{00000000-0005-0000-0000-00007C020000}"/>
    <cellStyle name="40% - Accent2 17 2" xfId="912" xr:uid="{00000000-0005-0000-0000-00007D020000}"/>
    <cellStyle name="40% - Accent2 18 2" xfId="913" xr:uid="{00000000-0005-0000-0000-00007E020000}"/>
    <cellStyle name="40% - Accent2 19 2" xfId="914" xr:uid="{00000000-0005-0000-0000-00007F020000}"/>
    <cellStyle name="40% - Accent2 2" xfId="149" xr:uid="{00000000-0005-0000-0000-000080020000}"/>
    <cellStyle name="40% - Accent2 2 2" xfId="185" xr:uid="{00000000-0005-0000-0000-000081020000}"/>
    <cellStyle name="40% - Accent2 2 3" xfId="260" xr:uid="{00000000-0005-0000-0000-000082020000}"/>
    <cellStyle name="40% - Accent2 2 4" xfId="915" xr:uid="{00000000-0005-0000-0000-000083020000}"/>
    <cellStyle name="40% - Accent2 2 5" xfId="916" xr:uid="{00000000-0005-0000-0000-000084020000}"/>
    <cellStyle name="40% - Accent2 2 6" xfId="917" xr:uid="{00000000-0005-0000-0000-000085020000}"/>
    <cellStyle name="40% - Accent2 2 7" xfId="918" xr:uid="{00000000-0005-0000-0000-000086020000}"/>
    <cellStyle name="40% - Accent2 20 2" xfId="919" xr:uid="{00000000-0005-0000-0000-000087020000}"/>
    <cellStyle name="40% - Accent2 21 2" xfId="920" xr:uid="{00000000-0005-0000-0000-000088020000}"/>
    <cellStyle name="40% - Accent2 3" xfId="165" xr:uid="{00000000-0005-0000-0000-000089020000}"/>
    <cellStyle name="40% - Accent2 3 2" xfId="921" xr:uid="{00000000-0005-0000-0000-00008A020000}"/>
    <cellStyle name="40% - Accent2 3 3" xfId="922" xr:uid="{00000000-0005-0000-0000-00008B020000}"/>
    <cellStyle name="40% - Accent2 3 4" xfId="923" xr:uid="{00000000-0005-0000-0000-00008C020000}"/>
    <cellStyle name="40% - Accent2 3 5" xfId="924" xr:uid="{00000000-0005-0000-0000-00008D020000}"/>
    <cellStyle name="40% - Accent2 3 6" xfId="925" xr:uid="{00000000-0005-0000-0000-00008E020000}"/>
    <cellStyle name="40% - Accent2 3 7" xfId="926" xr:uid="{00000000-0005-0000-0000-00008F020000}"/>
    <cellStyle name="40% - Accent2 4" xfId="927" xr:uid="{00000000-0005-0000-0000-000090020000}"/>
    <cellStyle name="40% - Accent2 4 2" xfId="928" xr:uid="{00000000-0005-0000-0000-000091020000}"/>
    <cellStyle name="40% - Accent2 4 3" xfId="929" xr:uid="{00000000-0005-0000-0000-000092020000}"/>
    <cellStyle name="40% - Accent2 4 4" xfId="930" xr:uid="{00000000-0005-0000-0000-000093020000}"/>
    <cellStyle name="40% - Accent2 4 5" xfId="931" xr:uid="{00000000-0005-0000-0000-000094020000}"/>
    <cellStyle name="40% - Accent2 4 6" xfId="932" xr:uid="{00000000-0005-0000-0000-000095020000}"/>
    <cellStyle name="40% - Accent2 4 7" xfId="933" xr:uid="{00000000-0005-0000-0000-000096020000}"/>
    <cellStyle name="40% - Accent2 5" xfId="934" xr:uid="{00000000-0005-0000-0000-000097020000}"/>
    <cellStyle name="40% - Accent2 5 2" xfId="935" xr:uid="{00000000-0005-0000-0000-000098020000}"/>
    <cellStyle name="40% - Accent2 5 3" xfId="936" xr:uid="{00000000-0005-0000-0000-000099020000}"/>
    <cellStyle name="40% - Accent2 5 4" xfId="937" xr:uid="{00000000-0005-0000-0000-00009A020000}"/>
    <cellStyle name="40% - Accent2 5 5" xfId="938" xr:uid="{00000000-0005-0000-0000-00009B020000}"/>
    <cellStyle name="40% - Accent2 5 6" xfId="939" xr:uid="{00000000-0005-0000-0000-00009C020000}"/>
    <cellStyle name="40% - Accent2 5 7" xfId="940" xr:uid="{00000000-0005-0000-0000-00009D020000}"/>
    <cellStyle name="40% - Accent2 6 2" xfId="941" xr:uid="{00000000-0005-0000-0000-00009E020000}"/>
    <cellStyle name="40% - Accent2 6 3" xfId="942" xr:uid="{00000000-0005-0000-0000-00009F020000}"/>
    <cellStyle name="40% - Accent2 6 4" xfId="943" xr:uid="{00000000-0005-0000-0000-0000A0020000}"/>
    <cellStyle name="40% - Accent2 6 5" xfId="944" xr:uid="{00000000-0005-0000-0000-0000A1020000}"/>
    <cellStyle name="40% - Accent2 6 6" xfId="945" xr:uid="{00000000-0005-0000-0000-0000A2020000}"/>
    <cellStyle name="40% - Accent2 6 7" xfId="946" xr:uid="{00000000-0005-0000-0000-0000A3020000}"/>
    <cellStyle name="40% - Accent2 7 2" xfId="947" xr:uid="{00000000-0005-0000-0000-0000A4020000}"/>
    <cellStyle name="40% - Accent2 7 3" xfId="948" xr:uid="{00000000-0005-0000-0000-0000A5020000}"/>
    <cellStyle name="40% - Accent2 7 4" xfId="949" xr:uid="{00000000-0005-0000-0000-0000A6020000}"/>
    <cellStyle name="40% - Accent2 7 5" xfId="950" xr:uid="{00000000-0005-0000-0000-0000A7020000}"/>
    <cellStyle name="40% - Accent2 7 6" xfId="951" xr:uid="{00000000-0005-0000-0000-0000A8020000}"/>
    <cellStyle name="40% - Accent2 7 7" xfId="952" xr:uid="{00000000-0005-0000-0000-0000A9020000}"/>
    <cellStyle name="40% - Accent2 8 2" xfId="953" xr:uid="{00000000-0005-0000-0000-0000AA020000}"/>
    <cellStyle name="40% - Accent2 8 3" xfId="954" xr:uid="{00000000-0005-0000-0000-0000AB020000}"/>
    <cellStyle name="40% - Accent2 8 4" xfId="955" xr:uid="{00000000-0005-0000-0000-0000AC020000}"/>
    <cellStyle name="40% - Accent2 8 5" xfId="956" xr:uid="{00000000-0005-0000-0000-0000AD020000}"/>
    <cellStyle name="40% - Accent2 8 6" xfId="957" xr:uid="{00000000-0005-0000-0000-0000AE020000}"/>
    <cellStyle name="40% - Accent2 8 7" xfId="958" xr:uid="{00000000-0005-0000-0000-0000AF020000}"/>
    <cellStyle name="40% - Accent2 9 2" xfId="959" xr:uid="{00000000-0005-0000-0000-0000B0020000}"/>
    <cellStyle name="40% - Accent2 9 3" xfId="960" xr:uid="{00000000-0005-0000-0000-0000B1020000}"/>
    <cellStyle name="40% - Accent2 9 4" xfId="961" xr:uid="{00000000-0005-0000-0000-0000B2020000}"/>
    <cellStyle name="40% - Accent2 9 5" xfId="962" xr:uid="{00000000-0005-0000-0000-0000B3020000}"/>
    <cellStyle name="40% - Accent2 9 6" xfId="963" xr:uid="{00000000-0005-0000-0000-0000B4020000}"/>
    <cellStyle name="40% - Accent2 9 7" xfId="964" xr:uid="{00000000-0005-0000-0000-0000B5020000}"/>
    <cellStyle name="40% - Accent3" xfId="28" builtinId="39" customBuiltin="1"/>
    <cellStyle name="40% - Accent3 10 2" xfId="965" xr:uid="{00000000-0005-0000-0000-0000B7020000}"/>
    <cellStyle name="40% - Accent3 10 3" xfId="966" xr:uid="{00000000-0005-0000-0000-0000B8020000}"/>
    <cellStyle name="40% - Accent3 10 4" xfId="967" xr:uid="{00000000-0005-0000-0000-0000B9020000}"/>
    <cellStyle name="40% - Accent3 10 5" xfId="968" xr:uid="{00000000-0005-0000-0000-0000BA020000}"/>
    <cellStyle name="40% - Accent3 10 6" xfId="969" xr:uid="{00000000-0005-0000-0000-0000BB020000}"/>
    <cellStyle name="40% - Accent3 10 7" xfId="970" xr:uid="{00000000-0005-0000-0000-0000BC020000}"/>
    <cellStyle name="40% - Accent3 11 2" xfId="971" xr:uid="{00000000-0005-0000-0000-0000BD020000}"/>
    <cellStyle name="40% - Accent3 11 3" xfId="972" xr:uid="{00000000-0005-0000-0000-0000BE020000}"/>
    <cellStyle name="40% - Accent3 11 4" xfId="973" xr:uid="{00000000-0005-0000-0000-0000BF020000}"/>
    <cellStyle name="40% - Accent3 11 5" xfId="974" xr:uid="{00000000-0005-0000-0000-0000C0020000}"/>
    <cellStyle name="40% - Accent3 11 6" xfId="975" xr:uid="{00000000-0005-0000-0000-0000C1020000}"/>
    <cellStyle name="40% - Accent3 11 7" xfId="976" xr:uid="{00000000-0005-0000-0000-0000C2020000}"/>
    <cellStyle name="40% - Accent3 12 2" xfId="977" xr:uid="{00000000-0005-0000-0000-0000C3020000}"/>
    <cellStyle name="40% - Accent3 12 3" xfId="978" xr:uid="{00000000-0005-0000-0000-0000C4020000}"/>
    <cellStyle name="40% - Accent3 12 4" xfId="979" xr:uid="{00000000-0005-0000-0000-0000C5020000}"/>
    <cellStyle name="40% - Accent3 12 5" xfId="980" xr:uid="{00000000-0005-0000-0000-0000C6020000}"/>
    <cellStyle name="40% - Accent3 12 6" xfId="981" xr:uid="{00000000-0005-0000-0000-0000C7020000}"/>
    <cellStyle name="40% - Accent3 12 7" xfId="982" xr:uid="{00000000-0005-0000-0000-0000C8020000}"/>
    <cellStyle name="40% - Accent3 13 2" xfId="983" xr:uid="{00000000-0005-0000-0000-0000C9020000}"/>
    <cellStyle name="40% - Accent3 14 2" xfId="984" xr:uid="{00000000-0005-0000-0000-0000CA020000}"/>
    <cellStyle name="40% - Accent3 15 2" xfId="985" xr:uid="{00000000-0005-0000-0000-0000CB020000}"/>
    <cellStyle name="40% - Accent3 16 2" xfId="986" xr:uid="{00000000-0005-0000-0000-0000CC020000}"/>
    <cellStyle name="40% - Accent3 17 2" xfId="987" xr:uid="{00000000-0005-0000-0000-0000CD020000}"/>
    <cellStyle name="40% - Accent3 18 2" xfId="988" xr:uid="{00000000-0005-0000-0000-0000CE020000}"/>
    <cellStyle name="40% - Accent3 19 2" xfId="989" xr:uid="{00000000-0005-0000-0000-0000CF020000}"/>
    <cellStyle name="40% - Accent3 2" xfId="151" xr:uid="{00000000-0005-0000-0000-0000D0020000}"/>
    <cellStyle name="40% - Accent3 2 2" xfId="184" xr:uid="{00000000-0005-0000-0000-0000D1020000}"/>
    <cellStyle name="40% - Accent3 2 3" xfId="262" xr:uid="{00000000-0005-0000-0000-0000D2020000}"/>
    <cellStyle name="40% - Accent3 2 4" xfId="990" xr:uid="{00000000-0005-0000-0000-0000D3020000}"/>
    <cellStyle name="40% - Accent3 2 5" xfId="991" xr:uid="{00000000-0005-0000-0000-0000D4020000}"/>
    <cellStyle name="40% - Accent3 2 6" xfId="992" xr:uid="{00000000-0005-0000-0000-0000D5020000}"/>
    <cellStyle name="40% - Accent3 2 7" xfId="993" xr:uid="{00000000-0005-0000-0000-0000D6020000}"/>
    <cellStyle name="40% - Accent3 20 2" xfId="994" xr:uid="{00000000-0005-0000-0000-0000D7020000}"/>
    <cellStyle name="40% - Accent3 21 2" xfId="995" xr:uid="{00000000-0005-0000-0000-0000D8020000}"/>
    <cellStyle name="40% - Accent3 3" xfId="170" xr:uid="{00000000-0005-0000-0000-0000D9020000}"/>
    <cellStyle name="40% - Accent3 3 2" xfId="996" xr:uid="{00000000-0005-0000-0000-0000DA020000}"/>
    <cellStyle name="40% - Accent3 3 3" xfId="997" xr:uid="{00000000-0005-0000-0000-0000DB020000}"/>
    <cellStyle name="40% - Accent3 3 4" xfId="998" xr:uid="{00000000-0005-0000-0000-0000DC020000}"/>
    <cellStyle name="40% - Accent3 3 5" xfId="999" xr:uid="{00000000-0005-0000-0000-0000DD020000}"/>
    <cellStyle name="40% - Accent3 3 6" xfId="1000" xr:uid="{00000000-0005-0000-0000-0000DE020000}"/>
    <cellStyle name="40% - Accent3 3 7" xfId="1001" xr:uid="{00000000-0005-0000-0000-0000DF020000}"/>
    <cellStyle name="40% - Accent3 4" xfId="1002" xr:uid="{00000000-0005-0000-0000-0000E0020000}"/>
    <cellStyle name="40% - Accent3 4 2" xfId="1003" xr:uid="{00000000-0005-0000-0000-0000E1020000}"/>
    <cellStyle name="40% - Accent3 4 3" xfId="1004" xr:uid="{00000000-0005-0000-0000-0000E2020000}"/>
    <cellStyle name="40% - Accent3 4 4" xfId="1005" xr:uid="{00000000-0005-0000-0000-0000E3020000}"/>
    <cellStyle name="40% - Accent3 4 5" xfId="1006" xr:uid="{00000000-0005-0000-0000-0000E4020000}"/>
    <cellStyle name="40% - Accent3 4 6" xfId="1007" xr:uid="{00000000-0005-0000-0000-0000E5020000}"/>
    <cellStyle name="40% - Accent3 4 7" xfId="1008" xr:uid="{00000000-0005-0000-0000-0000E6020000}"/>
    <cellStyle name="40% - Accent3 5" xfId="1009" xr:uid="{00000000-0005-0000-0000-0000E7020000}"/>
    <cellStyle name="40% - Accent3 5 2" xfId="1010" xr:uid="{00000000-0005-0000-0000-0000E8020000}"/>
    <cellStyle name="40% - Accent3 5 3" xfId="1011" xr:uid="{00000000-0005-0000-0000-0000E9020000}"/>
    <cellStyle name="40% - Accent3 5 4" xfId="1012" xr:uid="{00000000-0005-0000-0000-0000EA020000}"/>
    <cellStyle name="40% - Accent3 5 5" xfId="1013" xr:uid="{00000000-0005-0000-0000-0000EB020000}"/>
    <cellStyle name="40% - Accent3 5 6" xfId="1014" xr:uid="{00000000-0005-0000-0000-0000EC020000}"/>
    <cellStyle name="40% - Accent3 5 7" xfId="1015" xr:uid="{00000000-0005-0000-0000-0000ED020000}"/>
    <cellStyle name="40% - Accent3 6" xfId="4068" xr:uid="{00000000-0005-0000-0000-0000EE020000}"/>
    <cellStyle name="40% - Accent3 6 2" xfId="1016" xr:uid="{00000000-0005-0000-0000-0000EF020000}"/>
    <cellStyle name="40% - Accent3 6 3" xfId="1017" xr:uid="{00000000-0005-0000-0000-0000F0020000}"/>
    <cellStyle name="40% - Accent3 6 4" xfId="1018" xr:uid="{00000000-0005-0000-0000-0000F1020000}"/>
    <cellStyle name="40% - Accent3 6 5" xfId="1019" xr:uid="{00000000-0005-0000-0000-0000F2020000}"/>
    <cellStyle name="40% - Accent3 6 6" xfId="1020" xr:uid="{00000000-0005-0000-0000-0000F3020000}"/>
    <cellStyle name="40% - Accent3 6 7" xfId="1021" xr:uid="{00000000-0005-0000-0000-0000F4020000}"/>
    <cellStyle name="40% - Accent3 7 2" xfId="1022" xr:uid="{00000000-0005-0000-0000-0000F5020000}"/>
    <cellStyle name="40% - Accent3 7 3" xfId="1023" xr:uid="{00000000-0005-0000-0000-0000F6020000}"/>
    <cellStyle name="40% - Accent3 7 4" xfId="1024" xr:uid="{00000000-0005-0000-0000-0000F7020000}"/>
    <cellStyle name="40% - Accent3 7 5" xfId="1025" xr:uid="{00000000-0005-0000-0000-0000F8020000}"/>
    <cellStyle name="40% - Accent3 7 6" xfId="1026" xr:uid="{00000000-0005-0000-0000-0000F9020000}"/>
    <cellStyle name="40% - Accent3 7 7" xfId="1027" xr:uid="{00000000-0005-0000-0000-0000FA020000}"/>
    <cellStyle name="40% - Accent3 8 2" xfId="1028" xr:uid="{00000000-0005-0000-0000-0000FB020000}"/>
    <cellStyle name="40% - Accent3 8 3" xfId="1029" xr:uid="{00000000-0005-0000-0000-0000FC020000}"/>
    <cellStyle name="40% - Accent3 8 4" xfId="1030" xr:uid="{00000000-0005-0000-0000-0000FD020000}"/>
    <cellStyle name="40% - Accent3 8 5" xfId="1031" xr:uid="{00000000-0005-0000-0000-0000FE020000}"/>
    <cellStyle name="40% - Accent3 8 6" xfId="1032" xr:uid="{00000000-0005-0000-0000-0000FF020000}"/>
    <cellStyle name="40% - Accent3 8 7" xfId="1033" xr:uid="{00000000-0005-0000-0000-000000030000}"/>
    <cellStyle name="40% - Accent3 9 2" xfId="1034" xr:uid="{00000000-0005-0000-0000-000001030000}"/>
    <cellStyle name="40% - Accent3 9 3" xfId="1035" xr:uid="{00000000-0005-0000-0000-000002030000}"/>
    <cellStyle name="40% - Accent3 9 4" xfId="1036" xr:uid="{00000000-0005-0000-0000-000003030000}"/>
    <cellStyle name="40% - Accent3 9 5" xfId="1037" xr:uid="{00000000-0005-0000-0000-000004030000}"/>
    <cellStyle name="40% - Accent3 9 6" xfId="1038" xr:uid="{00000000-0005-0000-0000-000005030000}"/>
    <cellStyle name="40% - Accent3 9 7" xfId="1039" xr:uid="{00000000-0005-0000-0000-000006030000}"/>
    <cellStyle name="40% - Accent4" xfId="32" builtinId="43" customBuiltin="1"/>
    <cellStyle name="40% - Accent4 10 2" xfId="1040" xr:uid="{00000000-0005-0000-0000-000008030000}"/>
    <cellStyle name="40% - Accent4 10 3" xfId="1041" xr:uid="{00000000-0005-0000-0000-000009030000}"/>
    <cellStyle name="40% - Accent4 10 4" xfId="1042" xr:uid="{00000000-0005-0000-0000-00000A030000}"/>
    <cellStyle name="40% - Accent4 10 5" xfId="1043" xr:uid="{00000000-0005-0000-0000-00000B030000}"/>
    <cellStyle name="40% - Accent4 10 6" xfId="1044" xr:uid="{00000000-0005-0000-0000-00000C030000}"/>
    <cellStyle name="40% - Accent4 10 7" xfId="1045" xr:uid="{00000000-0005-0000-0000-00000D030000}"/>
    <cellStyle name="40% - Accent4 11 2" xfId="1046" xr:uid="{00000000-0005-0000-0000-00000E030000}"/>
    <cellStyle name="40% - Accent4 11 3" xfId="1047" xr:uid="{00000000-0005-0000-0000-00000F030000}"/>
    <cellStyle name="40% - Accent4 11 4" xfId="1048" xr:uid="{00000000-0005-0000-0000-000010030000}"/>
    <cellStyle name="40% - Accent4 11 5" xfId="1049" xr:uid="{00000000-0005-0000-0000-000011030000}"/>
    <cellStyle name="40% - Accent4 11 6" xfId="1050" xr:uid="{00000000-0005-0000-0000-000012030000}"/>
    <cellStyle name="40% - Accent4 11 7" xfId="1051" xr:uid="{00000000-0005-0000-0000-000013030000}"/>
    <cellStyle name="40% - Accent4 12 2" xfId="1052" xr:uid="{00000000-0005-0000-0000-000014030000}"/>
    <cellStyle name="40% - Accent4 12 3" xfId="1053" xr:uid="{00000000-0005-0000-0000-000015030000}"/>
    <cellStyle name="40% - Accent4 12 4" xfId="1054" xr:uid="{00000000-0005-0000-0000-000016030000}"/>
    <cellStyle name="40% - Accent4 12 5" xfId="1055" xr:uid="{00000000-0005-0000-0000-000017030000}"/>
    <cellStyle name="40% - Accent4 12 6" xfId="1056" xr:uid="{00000000-0005-0000-0000-000018030000}"/>
    <cellStyle name="40% - Accent4 12 7" xfId="1057" xr:uid="{00000000-0005-0000-0000-000019030000}"/>
    <cellStyle name="40% - Accent4 13 2" xfId="1058" xr:uid="{00000000-0005-0000-0000-00001A030000}"/>
    <cellStyle name="40% - Accent4 14 2" xfId="1059" xr:uid="{00000000-0005-0000-0000-00001B030000}"/>
    <cellStyle name="40% - Accent4 15 2" xfId="1060" xr:uid="{00000000-0005-0000-0000-00001C030000}"/>
    <cellStyle name="40% - Accent4 16 2" xfId="1061" xr:uid="{00000000-0005-0000-0000-00001D030000}"/>
    <cellStyle name="40% - Accent4 17 2" xfId="1062" xr:uid="{00000000-0005-0000-0000-00001E030000}"/>
    <cellStyle name="40% - Accent4 18 2" xfId="1063" xr:uid="{00000000-0005-0000-0000-00001F030000}"/>
    <cellStyle name="40% - Accent4 19 2" xfId="1064" xr:uid="{00000000-0005-0000-0000-000020030000}"/>
    <cellStyle name="40% - Accent4 2" xfId="153" xr:uid="{00000000-0005-0000-0000-000021030000}"/>
    <cellStyle name="40% - Accent4 2 2" xfId="198" xr:uid="{00000000-0005-0000-0000-000022030000}"/>
    <cellStyle name="40% - Accent4 2 3" xfId="264" xr:uid="{00000000-0005-0000-0000-000023030000}"/>
    <cellStyle name="40% - Accent4 2 4" xfId="1065" xr:uid="{00000000-0005-0000-0000-000024030000}"/>
    <cellStyle name="40% - Accent4 2 5" xfId="1066" xr:uid="{00000000-0005-0000-0000-000025030000}"/>
    <cellStyle name="40% - Accent4 2 6" xfId="1067" xr:uid="{00000000-0005-0000-0000-000026030000}"/>
    <cellStyle name="40% - Accent4 2 7" xfId="1068" xr:uid="{00000000-0005-0000-0000-000027030000}"/>
    <cellStyle name="40% - Accent4 20 2" xfId="1069" xr:uid="{00000000-0005-0000-0000-000028030000}"/>
    <cellStyle name="40% - Accent4 21 2" xfId="1070" xr:uid="{00000000-0005-0000-0000-000029030000}"/>
    <cellStyle name="40% - Accent4 3" xfId="181" xr:uid="{00000000-0005-0000-0000-00002A030000}"/>
    <cellStyle name="40% - Accent4 3 2" xfId="1071" xr:uid="{00000000-0005-0000-0000-00002B030000}"/>
    <cellStyle name="40% - Accent4 3 3" xfId="1072" xr:uid="{00000000-0005-0000-0000-00002C030000}"/>
    <cellStyle name="40% - Accent4 3 4" xfId="1073" xr:uid="{00000000-0005-0000-0000-00002D030000}"/>
    <cellStyle name="40% - Accent4 3 5" xfId="1074" xr:uid="{00000000-0005-0000-0000-00002E030000}"/>
    <cellStyle name="40% - Accent4 3 6" xfId="1075" xr:uid="{00000000-0005-0000-0000-00002F030000}"/>
    <cellStyle name="40% - Accent4 3 7" xfId="1076" xr:uid="{00000000-0005-0000-0000-000030030000}"/>
    <cellStyle name="40% - Accent4 4" xfId="1077" xr:uid="{00000000-0005-0000-0000-000031030000}"/>
    <cellStyle name="40% - Accent4 4 2" xfId="1078" xr:uid="{00000000-0005-0000-0000-000032030000}"/>
    <cellStyle name="40% - Accent4 4 3" xfId="1079" xr:uid="{00000000-0005-0000-0000-000033030000}"/>
    <cellStyle name="40% - Accent4 4 4" xfId="1080" xr:uid="{00000000-0005-0000-0000-000034030000}"/>
    <cellStyle name="40% - Accent4 4 5" xfId="1081" xr:uid="{00000000-0005-0000-0000-000035030000}"/>
    <cellStyle name="40% - Accent4 4 6" xfId="1082" xr:uid="{00000000-0005-0000-0000-000036030000}"/>
    <cellStyle name="40% - Accent4 4 7" xfId="1083" xr:uid="{00000000-0005-0000-0000-000037030000}"/>
    <cellStyle name="40% - Accent4 5" xfId="1084" xr:uid="{00000000-0005-0000-0000-000038030000}"/>
    <cellStyle name="40% - Accent4 5 2" xfId="1085" xr:uid="{00000000-0005-0000-0000-000039030000}"/>
    <cellStyle name="40% - Accent4 5 3" xfId="1086" xr:uid="{00000000-0005-0000-0000-00003A030000}"/>
    <cellStyle name="40% - Accent4 5 4" xfId="1087" xr:uid="{00000000-0005-0000-0000-00003B030000}"/>
    <cellStyle name="40% - Accent4 5 5" xfId="1088" xr:uid="{00000000-0005-0000-0000-00003C030000}"/>
    <cellStyle name="40% - Accent4 5 6" xfId="1089" xr:uid="{00000000-0005-0000-0000-00003D030000}"/>
    <cellStyle name="40% - Accent4 5 7" xfId="1090" xr:uid="{00000000-0005-0000-0000-00003E030000}"/>
    <cellStyle name="40% - Accent4 6" xfId="4069" xr:uid="{00000000-0005-0000-0000-00003F030000}"/>
    <cellStyle name="40% - Accent4 6 2" xfId="1091" xr:uid="{00000000-0005-0000-0000-000040030000}"/>
    <cellStyle name="40% - Accent4 6 3" xfId="1092" xr:uid="{00000000-0005-0000-0000-000041030000}"/>
    <cellStyle name="40% - Accent4 6 4" xfId="1093" xr:uid="{00000000-0005-0000-0000-000042030000}"/>
    <cellStyle name="40% - Accent4 6 5" xfId="1094" xr:uid="{00000000-0005-0000-0000-000043030000}"/>
    <cellStyle name="40% - Accent4 6 6" xfId="1095" xr:uid="{00000000-0005-0000-0000-000044030000}"/>
    <cellStyle name="40% - Accent4 6 7" xfId="1096" xr:uid="{00000000-0005-0000-0000-000045030000}"/>
    <cellStyle name="40% - Accent4 7 2" xfId="1097" xr:uid="{00000000-0005-0000-0000-000046030000}"/>
    <cellStyle name="40% - Accent4 7 3" xfId="1098" xr:uid="{00000000-0005-0000-0000-000047030000}"/>
    <cellStyle name="40% - Accent4 7 4" xfId="1099" xr:uid="{00000000-0005-0000-0000-000048030000}"/>
    <cellStyle name="40% - Accent4 7 5" xfId="1100" xr:uid="{00000000-0005-0000-0000-000049030000}"/>
    <cellStyle name="40% - Accent4 7 6" xfId="1101" xr:uid="{00000000-0005-0000-0000-00004A030000}"/>
    <cellStyle name="40% - Accent4 7 7" xfId="1102" xr:uid="{00000000-0005-0000-0000-00004B030000}"/>
    <cellStyle name="40% - Accent4 8 2" xfId="1103" xr:uid="{00000000-0005-0000-0000-00004C030000}"/>
    <cellStyle name="40% - Accent4 8 3" xfId="1104" xr:uid="{00000000-0005-0000-0000-00004D030000}"/>
    <cellStyle name="40% - Accent4 8 4" xfId="1105" xr:uid="{00000000-0005-0000-0000-00004E030000}"/>
    <cellStyle name="40% - Accent4 8 5" xfId="1106" xr:uid="{00000000-0005-0000-0000-00004F030000}"/>
    <cellStyle name="40% - Accent4 8 6" xfId="1107" xr:uid="{00000000-0005-0000-0000-000050030000}"/>
    <cellStyle name="40% - Accent4 8 7" xfId="1108" xr:uid="{00000000-0005-0000-0000-000051030000}"/>
    <cellStyle name="40% - Accent4 9 2" xfId="1109" xr:uid="{00000000-0005-0000-0000-000052030000}"/>
    <cellStyle name="40% - Accent4 9 3" xfId="1110" xr:uid="{00000000-0005-0000-0000-000053030000}"/>
    <cellStyle name="40% - Accent4 9 4" xfId="1111" xr:uid="{00000000-0005-0000-0000-000054030000}"/>
    <cellStyle name="40% - Accent4 9 5" xfId="1112" xr:uid="{00000000-0005-0000-0000-000055030000}"/>
    <cellStyle name="40% - Accent4 9 6" xfId="1113" xr:uid="{00000000-0005-0000-0000-000056030000}"/>
    <cellStyle name="40% - Accent4 9 7" xfId="1114" xr:uid="{00000000-0005-0000-0000-000057030000}"/>
    <cellStyle name="40% - Accent5" xfId="36" builtinId="47" customBuiltin="1"/>
    <cellStyle name="40% - Accent5 10 2" xfId="1115" xr:uid="{00000000-0005-0000-0000-000059030000}"/>
    <cellStyle name="40% - Accent5 10 3" xfId="1116" xr:uid="{00000000-0005-0000-0000-00005A030000}"/>
    <cellStyle name="40% - Accent5 10 4" xfId="1117" xr:uid="{00000000-0005-0000-0000-00005B030000}"/>
    <cellStyle name="40% - Accent5 10 5" xfId="1118" xr:uid="{00000000-0005-0000-0000-00005C030000}"/>
    <cellStyle name="40% - Accent5 10 6" xfId="1119" xr:uid="{00000000-0005-0000-0000-00005D030000}"/>
    <cellStyle name="40% - Accent5 10 7" xfId="1120" xr:uid="{00000000-0005-0000-0000-00005E030000}"/>
    <cellStyle name="40% - Accent5 11 2" xfId="1121" xr:uid="{00000000-0005-0000-0000-00005F030000}"/>
    <cellStyle name="40% - Accent5 11 3" xfId="1122" xr:uid="{00000000-0005-0000-0000-000060030000}"/>
    <cellStyle name="40% - Accent5 11 4" xfId="1123" xr:uid="{00000000-0005-0000-0000-000061030000}"/>
    <cellStyle name="40% - Accent5 11 5" xfId="1124" xr:uid="{00000000-0005-0000-0000-000062030000}"/>
    <cellStyle name="40% - Accent5 11 6" xfId="1125" xr:uid="{00000000-0005-0000-0000-000063030000}"/>
    <cellStyle name="40% - Accent5 11 7" xfId="1126" xr:uid="{00000000-0005-0000-0000-000064030000}"/>
    <cellStyle name="40% - Accent5 12 2" xfId="1127" xr:uid="{00000000-0005-0000-0000-000065030000}"/>
    <cellStyle name="40% - Accent5 12 3" xfId="1128" xr:uid="{00000000-0005-0000-0000-000066030000}"/>
    <cellStyle name="40% - Accent5 12 4" xfId="1129" xr:uid="{00000000-0005-0000-0000-000067030000}"/>
    <cellStyle name="40% - Accent5 12 5" xfId="1130" xr:uid="{00000000-0005-0000-0000-000068030000}"/>
    <cellStyle name="40% - Accent5 12 6" xfId="1131" xr:uid="{00000000-0005-0000-0000-000069030000}"/>
    <cellStyle name="40% - Accent5 12 7" xfId="1132" xr:uid="{00000000-0005-0000-0000-00006A030000}"/>
    <cellStyle name="40% - Accent5 13 2" xfId="1133" xr:uid="{00000000-0005-0000-0000-00006B030000}"/>
    <cellStyle name="40% - Accent5 14 2" xfId="1134" xr:uid="{00000000-0005-0000-0000-00006C030000}"/>
    <cellStyle name="40% - Accent5 15 2" xfId="1135" xr:uid="{00000000-0005-0000-0000-00006D030000}"/>
    <cellStyle name="40% - Accent5 16 2" xfId="1136" xr:uid="{00000000-0005-0000-0000-00006E030000}"/>
    <cellStyle name="40% - Accent5 17 2" xfId="1137" xr:uid="{00000000-0005-0000-0000-00006F030000}"/>
    <cellStyle name="40% - Accent5 18 2" xfId="1138" xr:uid="{00000000-0005-0000-0000-000070030000}"/>
    <cellStyle name="40% - Accent5 19 2" xfId="1139" xr:uid="{00000000-0005-0000-0000-000071030000}"/>
    <cellStyle name="40% - Accent5 2" xfId="155" xr:uid="{00000000-0005-0000-0000-000072030000}"/>
    <cellStyle name="40% - Accent5 2 2" xfId="197" xr:uid="{00000000-0005-0000-0000-000073030000}"/>
    <cellStyle name="40% - Accent5 2 3" xfId="266" xr:uid="{00000000-0005-0000-0000-000074030000}"/>
    <cellStyle name="40% - Accent5 2 4" xfId="1140" xr:uid="{00000000-0005-0000-0000-000075030000}"/>
    <cellStyle name="40% - Accent5 2 5" xfId="1141" xr:uid="{00000000-0005-0000-0000-000076030000}"/>
    <cellStyle name="40% - Accent5 2 6" xfId="1142" xr:uid="{00000000-0005-0000-0000-000077030000}"/>
    <cellStyle name="40% - Accent5 2 7" xfId="1143" xr:uid="{00000000-0005-0000-0000-000078030000}"/>
    <cellStyle name="40% - Accent5 20 2" xfId="1144" xr:uid="{00000000-0005-0000-0000-000079030000}"/>
    <cellStyle name="40% - Accent5 21 2" xfId="1145" xr:uid="{00000000-0005-0000-0000-00007A030000}"/>
    <cellStyle name="40% - Accent5 3" xfId="183" xr:uid="{00000000-0005-0000-0000-00007B030000}"/>
    <cellStyle name="40% - Accent5 3 2" xfId="1146" xr:uid="{00000000-0005-0000-0000-00007C030000}"/>
    <cellStyle name="40% - Accent5 3 3" xfId="1147" xr:uid="{00000000-0005-0000-0000-00007D030000}"/>
    <cellStyle name="40% - Accent5 3 4" xfId="1148" xr:uid="{00000000-0005-0000-0000-00007E030000}"/>
    <cellStyle name="40% - Accent5 3 5" xfId="1149" xr:uid="{00000000-0005-0000-0000-00007F030000}"/>
    <cellStyle name="40% - Accent5 3 6" xfId="1150" xr:uid="{00000000-0005-0000-0000-000080030000}"/>
    <cellStyle name="40% - Accent5 3 7" xfId="1151" xr:uid="{00000000-0005-0000-0000-000081030000}"/>
    <cellStyle name="40% - Accent5 4" xfId="1152" xr:uid="{00000000-0005-0000-0000-000082030000}"/>
    <cellStyle name="40% - Accent5 4 2" xfId="1153" xr:uid="{00000000-0005-0000-0000-000083030000}"/>
    <cellStyle name="40% - Accent5 4 3" xfId="1154" xr:uid="{00000000-0005-0000-0000-000084030000}"/>
    <cellStyle name="40% - Accent5 4 4" xfId="1155" xr:uid="{00000000-0005-0000-0000-000085030000}"/>
    <cellStyle name="40% - Accent5 4 5" xfId="1156" xr:uid="{00000000-0005-0000-0000-000086030000}"/>
    <cellStyle name="40% - Accent5 4 6" xfId="1157" xr:uid="{00000000-0005-0000-0000-000087030000}"/>
    <cellStyle name="40% - Accent5 4 7" xfId="1158" xr:uid="{00000000-0005-0000-0000-000088030000}"/>
    <cellStyle name="40% - Accent5 5" xfId="1159" xr:uid="{00000000-0005-0000-0000-000089030000}"/>
    <cellStyle name="40% - Accent5 5 2" xfId="1160" xr:uid="{00000000-0005-0000-0000-00008A030000}"/>
    <cellStyle name="40% - Accent5 5 3" xfId="1161" xr:uid="{00000000-0005-0000-0000-00008B030000}"/>
    <cellStyle name="40% - Accent5 5 4" xfId="1162" xr:uid="{00000000-0005-0000-0000-00008C030000}"/>
    <cellStyle name="40% - Accent5 5 5" xfId="1163" xr:uid="{00000000-0005-0000-0000-00008D030000}"/>
    <cellStyle name="40% - Accent5 5 6" xfId="1164" xr:uid="{00000000-0005-0000-0000-00008E030000}"/>
    <cellStyle name="40% - Accent5 5 7" xfId="1165" xr:uid="{00000000-0005-0000-0000-00008F030000}"/>
    <cellStyle name="40% - Accent5 6" xfId="4070" xr:uid="{00000000-0005-0000-0000-000090030000}"/>
    <cellStyle name="40% - Accent5 6 2" xfId="1166" xr:uid="{00000000-0005-0000-0000-000091030000}"/>
    <cellStyle name="40% - Accent5 6 3" xfId="1167" xr:uid="{00000000-0005-0000-0000-000092030000}"/>
    <cellStyle name="40% - Accent5 6 4" xfId="1168" xr:uid="{00000000-0005-0000-0000-000093030000}"/>
    <cellStyle name="40% - Accent5 6 5" xfId="1169" xr:uid="{00000000-0005-0000-0000-000094030000}"/>
    <cellStyle name="40% - Accent5 6 6" xfId="1170" xr:uid="{00000000-0005-0000-0000-000095030000}"/>
    <cellStyle name="40% - Accent5 6 7" xfId="1171" xr:uid="{00000000-0005-0000-0000-000096030000}"/>
    <cellStyle name="40% - Accent5 7 2" xfId="1172" xr:uid="{00000000-0005-0000-0000-000097030000}"/>
    <cellStyle name="40% - Accent5 7 3" xfId="1173" xr:uid="{00000000-0005-0000-0000-000098030000}"/>
    <cellStyle name="40% - Accent5 7 4" xfId="1174" xr:uid="{00000000-0005-0000-0000-000099030000}"/>
    <cellStyle name="40% - Accent5 7 5" xfId="1175" xr:uid="{00000000-0005-0000-0000-00009A030000}"/>
    <cellStyle name="40% - Accent5 7 6" xfId="1176" xr:uid="{00000000-0005-0000-0000-00009B030000}"/>
    <cellStyle name="40% - Accent5 7 7" xfId="1177" xr:uid="{00000000-0005-0000-0000-00009C030000}"/>
    <cellStyle name="40% - Accent5 8 2" xfId="1178" xr:uid="{00000000-0005-0000-0000-00009D030000}"/>
    <cellStyle name="40% - Accent5 8 3" xfId="1179" xr:uid="{00000000-0005-0000-0000-00009E030000}"/>
    <cellStyle name="40% - Accent5 8 4" xfId="1180" xr:uid="{00000000-0005-0000-0000-00009F030000}"/>
    <cellStyle name="40% - Accent5 8 5" xfId="1181" xr:uid="{00000000-0005-0000-0000-0000A0030000}"/>
    <cellStyle name="40% - Accent5 8 6" xfId="1182" xr:uid="{00000000-0005-0000-0000-0000A1030000}"/>
    <cellStyle name="40% - Accent5 8 7" xfId="1183" xr:uid="{00000000-0005-0000-0000-0000A2030000}"/>
    <cellStyle name="40% - Accent5 9 2" xfId="1184" xr:uid="{00000000-0005-0000-0000-0000A3030000}"/>
    <cellStyle name="40% - Accent5 9 3" xfId="1185" xr:uid="{00000000-0005-0000-0000-0000A4030000}"/>
    <cellStyle name="40% - Accent5 9 4" xfId="1186" xr:uid="{00000000-0005-0000-0000-0000A5030000}"/>
    <cellStyle name="40% - Accent5 9 5" xfId="1187" xr:uid="{00000000-0005-0000-0000-0000A6030000}"/>
    <cellStyle name="40% - Accent5 9 6" xfId="1188" xr:uid="{00000000-0005-0000-0000-0000A7030000}"/>
    <cellStyle name="40% - Accent5 9 7" xfId="1189" xr:uid="{00000000-0005-0000-0000-0000A8030000}"/>
    <cellStyle name="40% - Accent6" xfId="40" builtinId="51" customBuiltin="1"/>
    <cellStyle name="40% - Accent6 10 2" xfId="1190" xr:uid="{00000000-0005-0000-0000-0000AA030000}"/>
    <cellStyle name="40% - Accent6 10 3" xfId="1191" xr:uid="{00000000-0005-0000-0000-0000AB030000}"/>
    <cellStyle name="40% - Accent6 10 4" xfId="1192" xr:uid="{00000000-0005-0000-0000-0000AC030000}"/>
    <cellStyle name="40% - Accent6 10 5" xfId="1193" xr:uid="{00000000-0005-0000-0000-0000AD030000}"/>
    <cellStyle name="40% - Accent6 10 6" xfId="1194" xr:uid="{00000000-0005-0000-0000-0000AE030000}"/>
    <cellStyle name="40% - Accent6 10 7" xfId="1195" xr:uid="{00000000-0005-0000-0000-0000AF030000}"/>
    <cellStyle name="40% - Accent6 11 2" xfId="1196" xr:uid="{00000000-0005-0000-0000-0000B0030000}"/>
    <cellStyle name="40% - Accent6 11 3" xfId="1197" xr:uid="{00000000-0005-0000-0000-0000B1030000}"/>
    <cellStyle name="40% - Accent6 11 4" xfId="1198" xr:uid="{00000000-0005-0000-0000-0000B2030000}"/>
    <cellStyle name="40% - Accent6 11 5" xfId="1199" xr:uid="{00000000-0005-0000-0000-0000B3030000}"/>
    <cellStyle name="40% - Accent6 11 6" xfId="1200" xr:uid="{00000000-0005-0000-0000-0000B4030000}"/>
    <cellStyle name="40% - Accent6 11 7" xfId="1201" xr:uid="{00000000-0005-0000-0000-0000B5030000}"/>
    <cellStyle name="40% - Accent6 12 2" xfId="1202" xr:uid="{00000000-0005-0000-0000-0000B6030000}"/>
    <cellStyle name="40% - Accent6 12 3" xfId="1203" xr:uid="{00000000-0005-0000-0000-0000B7030000}"/>
    <cellStyle name="40% - Accent6 12 4" xfId="1204" xr:uid="{00000000-0005-0000-0000-0000B8030000}"/>
    <cellStyle name="40% - Accent6 12 5" xfId="1205" xr:uid="{00000000-0005-0000-0000-0000B9030000}"/>
    <cellStyle name="40% - Accent6 12 6" xfId="1206" xr:uid="{00000000-0005-0000-0000-0000BA030000}"/>
    <cellStyle name="40% - Accent6 12 7" xfId="1207" xr:uid="{00000000-0005-0000-0000-0000BB030000}"/>
    <cellStyle name="40% - Accent6 13 2" xfId="1208" xr:uid="{00000000-0005-0000-0000-0000BC030000}"/>
    <cellStyle name="40% - Accent6 14 2" xfId="1209" xr:uid="{00000000-0005-0000-0000-0000BD030000}"/>
    <cellStyle name="40% - Accent6 15 2" xfId="1210" xr:uid="{00000000-0005-0000-0000-0000BE030000}"/>
    <cellStyle name="40% - Accent6 16 2" xfId="1211" xr:uid="{00000000-0005-0000-0000-0000BF030000}"/>
    <cellStyle name="40% - Accent6 17 2" xfId="1212" xr:uid="{00000000-0005-0000-0000-0000C0030000}"/>
    <cellStyle name="40% - Accent6 18 2" xfId="1213" xr:uid="{00000000-0005-0000-0000-0000C1030000}"/>
    <cellStyle name="40% - Accent6 19 2" xfId="1214" xr:uid="{00000000-0005-0000-0000-0000C2030000}"/>
    <cellStyle name="40% - Accent6 2" xfId="157" xr:uid="{00000000-0005-0000-0000-0000C3030000}"/>
    <cellStyle name="40% - Accent6 2 2" xfId="188" xr:uid="{00000000-0005-0000-0000-0000C4030000}"/>
    <cellStyle name="40% - Accent6 2 3" xfId="268" xr:uid="{00000000-0005-0000-0000-0000C5030000}"/>
    <cellStyle name="40% - Accent6 2 4" xfId="1215" xr:uid="{00000000-0005-0000-0000-0000C6030000}"/>
    <cellStyle name="40% - Accent6 2 5" xfId="1216" xr:uid="{00000000-0005-0000-0000-0000C7030000}"/>
    <cellStyle name="40% - Accent6 2 6" xfId="1217" xr:uid="{00000000-0005-0000-0000-0000C8030000}"/>
    <cellStyle name="40% - Accent6 2 7" xfId="1218" xr:uid="{00000000-0005-0000-0000-0000C9030000}"/>
    <cellStyle name="40% - Accent6 20 2" xfId="1219" xr:uid="{00000000-0005-0000-0000-0000CA030000}"/>
    <cellStyle name="40% - Accent6 21 2" xfId="1220" xr:uid="{00000000-0005-0000-0000-0000CB030000}"/>
    <cellStyle name="40% - Accent6 3" xfId="169" xr:uid="{00000000-0005-0000-0000-0000CC030000}"/>
    <cellStyle name="40% - Accent6 3 2" xfId="1221" xr:uid="{00000000-0005-0000-0000-0000CD030000}"/>
    <cellStyle name="40% - Accent6 3 3" xfId="1222" xr:uid="{00000000-0005-0000-0000-0000CE030000}"/>
    <cellStyle name="40% - Accent6 3 4" xfId="1223" xr:uid="{00000000-0005-0000-0000-0000CF030000}"/>
    <cellStyle name="40% - Accent6 3 5" xfId="1224" xr:uid="{00000000-0005-0000-0000-0000D0030000}"/>
    <cellStyle name="40% - Accent6 3 6" xfId="1225" xr:uid="{00000000-0005-0000-0000-0000D1030000}"/>
    <cellStyle name="40% - Accent6 3 7" xfId="1226" xr:uid="{00000000-0005-0000-0000-0000D2030000}"/>
    <cellStyle name="40% - Accent6 4" xfId="1227" xr:uid="{00000000-0005-0000-0000-0000D3030000}"/>
    <cellStyle name="40% - Accent6 4 2" xfId="1228" xr:uid="{00000000-0005-0000-0000-0000D4030000}"/>
    <cellStyle name="40% - Accent6 4 3" xfId="1229" xr:uid="{00000000-0005-0000-0000-0000D5030000}"/>
    <cellStyle name="40% - Accent6 4 4" xfId="1230" xr:uid="{00000000-0005-0000-0000-0000D6030000}"/>
    <cellStyle name="40% - Accent6 4 5" xfId="1231" xr:uid="{00000000-0005-0000-0000-0000D7030000}"/>
    <cellStyle name="40% - Accent6 4 6" xfId="1232" xr:uid="{00000000-0005-0000-0000-0000D8030000}"/>
    <cellStyle name="40% - Accent6 4 7" xfId="1233" xr:uid="{00000000-0005-0000-0000-0000D9030000}"/>
    <cellStyle name="40% - Accent6 5" xfId="1234" xr:uid="{00000000-0005-0000-0000-0000DA030000}"/>
    <cellStyle name="40% - Accent6 5 2" xfId="1235" xr:uid="{00000000-0005-0000-0000-0000DB030000}"/>
    <cellStyle name="40% - Accent6 5 3" xfId="1236" xr:uid="{00000000-0005-0000-0000-0000DC030000}"/>
    <cellStyle name="40% - Accent6 5 4" xfId="1237" xr:uid="{00000000-0005-0000-0000-0000DD030000}"/>
    <cellStyle name="40% - Accent6 5 5" xfId="1238" xr:uid="{00000000-0005-0000-0000-0000DE030000}"/>
    <cellStyle name="40% - Accent6 5 6" xfId="1239" xr:uid="{00000000-0005-0000-0000-0000DF030000}"/>
    <cellStyle name="40% - Accent6 5 7" xfId="1240" xr:uid="{00000000-0005-0000-0000-0000E0030000}"/>
    <cellStyle name="40% - Accent6 6" xfId="4071" xr:uid="{00000000-0005-0000-0000-0000E1030000}"/>
    <cellStyle name="40% - Accent6 6 2" xfId="1241" xr:uid="{00000000-0005-0000-0000-0000E2030000}"/>
    <cellStyle name="40% - Accent6 6 3" xfId="1242" xr:uid="{00000000-0005-0000-0000-0000E3030000}"/>
    <cellStyle name="40% - Accent6 6 4" xfId="1243" xr:uid="{00000000-0005-0000-0000-0000E4030000}"/>
    <cellStyle name="40% - Accent6 6 5" xfId="1244" xr:uid="{00000000-0005-0000-0000-0000E5030000}"/>
    <cellStyle name="40% - Accent6 6 6" xfId="1245" xr:uid="{00000000-0005-0000-0000-0000E6030000}"/>
    <cellStyle name="40% - Accent6 6 7" xfId="1246" xr:uid="{00000000-0005-0000-0000-0000E7030000}"/>
    <cellStyle name="40% - Accent6 7 2" xfId="1247" xr:uid="{00000000-0005-0000-0000-0000E8030000}"/>
    <cellStyle name="40% - Accent6 7 3" xfId="1248" xr:uid="{00000000-0005-0000-0000-0000E9030000}"/>
    <cellStyle name="40% - Accent6 7 4" xfId="1249" xr:uid="{00000000-0005-0000-0000-0000EA030000}"/>
    <cellStyle name="40% - Accent6 7 5" xfId="1250" xr:uid="{00000000-0005-0000-0000-0000EB030000}"/>
    <cellStyle name="40% - Accent6 7 6" xfId="1251" xr:uid="{00000000-0005-0000-0000-0000EC030000}"/>
    <cellStyle name="40% - Accent6 7 7" xfId="1252" xr:uid="{00000000-0005-0000-0000-0000ED030000}"/>
    <cellStyle name="40% - Accent6 8 2" xfId="1253" xr:uid="{00000000-0005-0000-0000-0000EE030000}"/>
    <cellStyle name="40% - Accent6 8 3" xfId="1254" xr:uid="{00000000-0005-0000-0000-0000EF030000}"/>
    <cellStyle name="40% - Accent6 8 4" xfId="1255" xr:uid="{00000000-0005-0000-0000-0000F0030000}"/>
    <cellStyle name="40% - Accent6 8 5" xfId="1256" xr:uid="{00000000-0005-0000-0000-0000F1030000}"/>
    <cellStyle name="40% - Accent6 8 6" xfId="1257" xr:uid="{00000000-0005-0000-0000-0000F2030000}"/>
    <cellStyle name="40% - Accent6 8 7" xfId="1258" xr:uid="{00000000-0005-0000-0000-0000F3030000}"/>
    <cellStyle name="40% - Accent6 9 2" xfId="1259" xr:uid="{00000000-0005-0000-0000-0000F4030000}"/>
    <cellStyle name="40% - Accent6 9 3" xfId="1260" xr:uid="{00000000-0005-0000-0000-0000F5030000}"/>
    <cellStyle name="40% - Accent6 9 4" xfId="1261" xr:uid="{00000000-0005-0000-0000-0000F6030000}"/>
    <cellStyle name="40% - Accent6 9 5" xfId="1262" xr:uid="{00000000-0005-0000-0000-0000F7030000}"/>
    <cellStyle name="40% - Accent6 9 6" xfId="1263" xr:uid="{00000000-0005-0000-0000-0000F8030000}"/>
    <cellStyle name="40% - Accent6 9 7" xfId="1264" xr:uid="{00000000-0005-0000-0000-0000F9030000}"/>
    <cellStyle name="60% - Accent1" xfId="21" builtinId="32" customBuiltin="1"/>
    <cellStyle name="60% - Accent1 10 2" xfId="1265" xr:uid="{00000000-0005-0000-0000-0000FB030000}"/>
    <cellStyle name="60% - Accent1 10 3" xfId="1266" xr:uid="{00000000-0005-0000-0000-0000FC030000}"/>
    <cellStyle name="60% - Accent1 10 4" xfId="1267" xr:uid="{00000000-0005-0000-0000-0000FD030000}"/>
    <cellStyle name="60% - Accent1 10 5" xfId="1268" xr:uid="{00000000-0005-0000-0000-0000FE030000}"/>
    <cellStyle name="60% - Accent1 10 6" xfId="1269" xr:uid="{00000000-0005-0000-0000-0000FF030000}"/>
    <cellStyle name="60% - Accent1 10 7" xfId="1270" xr:uid="{00000000-0005-0000-0000-000000040000}"/>
    <cellStyle name="60% - Accent1 11 2" xfId="1271" xr:uid="{00000000-0005-0000-0000-000001040000}"/>
    <cellStyle name="60% - Accent1 11 3" xfId="1272" xr:uid="{00000000-0005-0000-0000-000002040000}"/>
    <cellStyle name="60% - Accent1 11 4" xfId="1273" xr:uid="{00000000-0005-0000-0000-000003040000}"/>
    <cellStyle name="60% - Accent1 11 5" xfId="1274" xr:uid="{00000000-0005-0000-0000-000004040000}"/>
    <cellStyle name="60% - Accent1 11 6" xfId="1275" xr:uid="{00000000-0005-0000-0000-000005040000}"/>
    <cellStyle name="60% - Accent1 11 7" xfId="1276" xr:uid="{00000000-0005-0000-0000-000006040000}"/>
    <cellStyle name="60% - Accent1 12 2" xfId="1277" xr:uid="{00000000-0005-0000-0000-000007040000}"/>
    <cellStyle name="60% - Accent1 12 3" xfId="1278" xr:uid="{00000000-0005-0000-0000-000008040000}"/>
    <cellStyle name="60% - Accent1 12 4" xfId="1279" xr:uid="{00000000-0005-0000-0000-000009040000}"/>
    <cellStyle name="60% - Accent1 12 5" xfId="1280" xr:uid="{00000000-0005-0000-0000-00000A040000}"/>
    <cellStyle name="60% - Accent1 12 6" xfId="1281" xr:uid="{00000000-0005-0000-0000-00000B040000}"/>
    <cellStyle name="60% - Accent1 12 7" xfId="1282" xr:uid="{00000000-0005-0000-0000-00000C040000}"/>
    <cellStyle name="60% - Accent1 13 2" xfId="1283" xr:uid="{00000000-0005-0000-0000-00000D040000}"/>
    <cellStyle name="60% - Accent1 14 2" xfId="1284" xr:uid="{00000000-0005-0000-0000-00000E040000}"/>
    <cellStyle name="60% - Accent1 15 2" xfId="1285" xr:uid="{00000000-0005-0000-0000-00000F040000}"/>
    <cellStyle name="60% - Accent1 16 2" xfId="1286" xr:uid="{00000000-0005-0000-0000-000010040000}"/>
    <cellStyle name="60% - Accent1 17 2" xfId="1287" xr:uid="{00000000-0005-0000-0000-000011040000}"/>
    <cellStyle name="60% - Accent1 18 2" xfId="1288" xr:uid="{00000000-0005-0000-0000-000012040000}"/>
    <cellStyle name="60% - Accent1 19 2" xfId="1289" xr:uid="{00000000-0005-0000-0000-000013040000}"/>
    <cellStyle name="60% - Accent1 2" xfId="201" xr:uid="{00000000-0005-0000-0000-000014040000}"/>
    <cellStyle name="60% - Accent1 2 2" xfId="1290" xr:uid="{00000000-0005-0000-0000-000015040000}"/>
    <cellStyle name="60% - Accent1 2 3" xfId="1291" xr:uid="{00000000-0005-0000-0000-000016040000}"/>
    <cellStyle name="60% - Accent1 2 4" xfId="1292" xr:uid="{00000000-0005-0000-0000-000017040000}"/>
    <cellStyle name="60% - Accent1 2 5" xfId="1293" xr:uid="{00000000-0005-0000-0000-000018040000}"/>
    <cellStyle name="60% - Accent1 2 6" xfId="1294" xr:uid="{00000000-0005-0000-0000-000019040000}"/>
    <cellStyle name="60% - Accent1 2 7" xfId="1295" xr:uid="{00000000-0005-0000-0000-00001A040000}"/>
    <cellStyle name="60% - Accent1 2 8" xfId="4107" xr:uid="{00000000-0005-0000-0000-00001B040000}"/>
    <cellStyle name="60% - Accent1 20 2" xfId="1296" xr:uid="{00000000-0005-0000-0000-00001C040000}"/>
    <cellStyle name="60% - Accent1 21 2" xfId="1297" xr:uid="{00000000-0005-0000-0000-00001D040000}"/>
    <cellStyle name="60% - Accent1 3" xfId="234" xr:uid="{00000000-0005-0000-0000-00001E040000}"/>
    <cellStyle name="60% - Accent1 3 2" xfId="1298" xr:uid="{00000000-0005-0000-0000-00001F040000}"/>
    <cellStyle name="60% - Accent1 3 3" xfId="1299" xr:uid="{00000000-0005-0000-0000-000020040000}"/>
    <cellStyle name="60% - Accent1 3 4" xfId="1300" xr:uid="{00000000-0005-0000-0000-000021040000}"/>
    <cellStyle name="60% - Accent1 3 5" xfId="1301" xr:uid="{00000000-0005-0000-0000-000022040000}"/>
    <cellStyle name="60% - Accent1 3 6" xfId="1302" xr:uid="{00000000-0005-0000-0000-000023040000}"/>
    <cellStyle name="60% - Accent1 3 7" xfId="1303" xr:uid="{00000000-0005-0000-0000-000024040000}"/>
    <cellStyle name="60% - Accent1 4" xfId="1304" xr:uid="{00000000-0005-0000-0000-000025040000}"/>
    <cellStyle name="60% - Accent1 4 2" xfId="1305" xr:uid="{00000000-0005-0000-0000-000026040000}"/>
    <cellStyle name="60% - Accent1 4 3" xfId="1306" xr:uid="{00000000-0005-0000-0000-000027040000}"/>
    <cellStyle name="60% - Accent1 4 4" xfId="1307" xr:uid="{00000000-0005-0000-0000-000028040000}"/>
    <cellStyle name="60% - Accent1 4 5" xfId="1308" xr:uid="{00000000-0005-0000-0000-000029040000}"/>
    <cellStyle name="60% - Accent1 4 6" xfId="1309" xr:uid="{00000000-0005-0000-0000-00002A040000}"/>
    <cellStyle name="60% - Accent1 4 7" xfId="1310" xr:uid="{00000000-0005-0000-0000-00002B040000}"/>
    <cellStyle name="60% - Accent1 5" xfId="1311" xr:uid="{00000000-0005-0000-0000-00002C040000}"/>
    <cellStyle name="60% - Accent1 5 2" xfId="1312" xr:uid="{00000000-0005-0000-0000-00002D040000}"/>
    <cellStyle name="60% - Accent1 5 3" xfId="1313" xr:uid="{00000000-0005-0000-0000-00002E040000}"/>
    <cellStyle name="60% - Accent1 5 4" xfId="1314" xr:uid="{00000000-0005-0000-0000-00002F040000}"/>
    <cellStyle name="60% - Accent1 5 5" xfId="1315" xr:uid="{00000000-0005-0000-0000-000030040000}"/>
    <cellStyle name="60% - Accent1 5 6" xfId="1316" xr:uid="{00000000-0005-0000-0000-000031040000}"/>
    <cellStyle name="60% - Accent1 5 7" xfId="1317" xr:uid="{00000000-0005-0000-0000-000032040000}"/>
    <cellStyle name="60% - Accent1 6" xfId="4072" xr:uid="{00000000-0005-0000-0000-000033040000}"/>
    <cellStyle name="60% - Accent1 6 2" xfId="1318" xr:uid="{00000000-0005-0000-0000-000034040000}"/>
    <cellStyle name="60% - Accent1 6 3" xfId="1319" xr:uid="{00000000-0005-0000-0000-000035040000}"/>
    <cellStyle name="60% - Accent1 6 4" xfId="1320" xr:uid="{00000000-0005-0000-0000-000036040000}"/>
    <cellStyle name="60% - Accent1 6 5" xfId="1321" xr:uid="{00000000-0005-0000-0000-000037040000}"/>
    <cellStyle name="60% - Accent1 6 6" xfId="1322" xr:uid="{00000000-0005-0000-0000-000038040000}"/>
    <cellStyle name="60% - Accent1 6 7" xfId="1323" xr:uid="{00000000-0005-0000-0000-000039040000}"/>
    <cellStyle name="60% - Accent1 7 2" xfId="1324" xr:uid="{00000000-0005-0000-0000-00003A040000}"/>
    <cellStyle name="60% - Accent1 7 3" xfId="1325" xr:uid="{00000000-0005-0000-0000-00003B040000}"/>
    <cellStyle name="60% - Accent1 7 4" xfId="1326" xr:uid="{00000000-0005-0000-0000-00003C040000}"/>
    <cellStyle name="60% - Accent1 7 5" xfId="1327" xr:uid="{00000000-0005-0000-0000-00003D040000}"/>
    <cellStyle name="60% - Accent1 7 6" xfId="1328" xr:uid="{00000000-0005-0000-0000-00003E040000}"/>
    <cellStyle name="60% - Accent1 7 7" xfId="1329" xr:uid="{00000000-0005-0000-0000-00003F040000}"/>
    <cellStyle name="60% - Accent1 8 2" xfId="1330" xr:uid="{00000000-0005-0000-0000-000040040000}"/>
    <cellStyle name="60% - Accent1 8 3" xfId="1331" xr:uid="{00000000-0005-0000-0000-000041040000}"/>
    <cellStyle name="60% - Accent1 8 4" xfId="1332" xr:uid="{00000000-0005-0000-0000-000042040000}"/>
    <cellStyle name="60% - Accent1 8 5" xfId="1333" xr:uid="{00000000-0005-0000-0000-000043040000}"/>
    <cellStyle name="60% - Accent1 8 6" xfId="1334" xr:uid="{00000000-0005-0000-0000-000044040000}"/>
    <cellStyle name="60% - Accent1 8 7" xfId="1335" xr:uid="{00000000-0005-0000-0000-000045040000}"/>
    <cellStyle name="60% - Accent1 9 2" xfId="1336" xr:uid="{00000000-0005-0000-0000-000046040000}"/>
    <cellStyle name="60% - Accent1 9 3" xfId="1337" xr:uid="{00000000-0005-0000-0000-000047040000}"/>
    <cellStyle name="60% - Accent1 9 4" xfId="1338" xr:uid="{00000000-0005-0000-0000-000048040000}"/>
    <cellStyle name="60% - Accent1 9 5" xfId="1339" xr:uid="{00000000-0005-0000-0000-000049040000}"/>
    <cellStyle name="60% - Accent1 9 6" xfId="1340" xr:uid="{00000000-0005-0000-0000-00004A040000}"/>
    <cellStyle name="60% - Accent1 9 7" xfId="1341" xr:uid="{00000000-0005-0000-0000-00004B040000}"/>
    <cellStyle name="60% - Accent2" xfId="25" builtinId="36" customBuiltin="1"/>
    <cellStyle name="60% - Accent2 10 2" xfId="1342" xr:uid="{00000000-0005-0000-0000-00004D040000}"/>
    <cellStyle name="60% - Accent2 10 3" xfId="1343" xr:uid="{00000000-0005-0000-0000-00004E040000}"/>
    <cellStyle name="60% - Accent2 10 4" xfId="1344" xr:uid="{00000000-0005-0000-0000-00004F040000}"/>
    <cellStyle name="60% - Accent2 10 5" xfId="1345" xr:uid="{00000000-0005-0000-0000-000050040000}"/>
    <cellStyle name="60% - Accent2 10 6" xfId="1346" xr:uid="{00000000-0005-0000-0000-000051040000}"/>
    <cellStyle name="60% - Accent2 10 7" xfId="1347" xr:uid="{00000000-0005-0000-0000-000052040000}"/>
    <cellStyle name="60% - Accent2 11 2" xfId="1348" xr:uid="{00000000-0005-0000-0000-000053040000}"/>
    <cellStyle name="60% - Accent2 11 3" xfId="1349" xr:uid="{00000000-0005-0000-0000-000054040000}"/>
    <cellStyle name="60% - Accent2 11 4" xfId="1350" xr:uid="{00000000-0005-0000-0000-000055040000}"/>
    <cellStyle name="60% - Accent2 11 5" xfId="1351" xr:uid="{00000000-0005-0000-0000-000056040000}"/>
    <cellStyle name="60% - Accent2 11 6" xfId="1352" xr:uid="{00000000-0005-0000-0000-000057040000}"/>
    <cellStyle name="60% - Accent2 11 7" xfId="1353" xr:uid="{00000000-0005-0000-0000-000058040000}"/>
    <cellStyle name="60% - Accent2 12 2" xfId="1354" xr:uid="{00000000-0005-0000-0000-000059040000}"/>
    <cellStyle name="60% - Accent2 12 3" xfId="1355" xr:uid="{00000000-0005-0000-0000-00005A040000}"/>
    <cellStyle name="60% - Accent2 12 4" xfId="1356" xr:uid="{00000000-0005-0000-0000-00005B040000}"/>
    <cellStyle name="60% - Accent2 12 5" xfId="1357" xr:uid="{00000000-0005-0000-0000-00005C040000}"/>
    <cellStyle name="60% - Accent2 12 6" xfId="1358" xr:uid="{00000000-0005-0000-0000-00005D040000}"/>
    <cellStyle name="60% - Accent2 12 7" xfId="1359" xr:uid="{00000000-0005-0000-0000-00005E040000}"/>
    <cellStyle name="60% - Accent2 13 2" xfId="1360" xr:uid="{00000000-0005-0000-0000-00005F040000}"/>
    <cellStyle name="60% - Accent2 14 2" xfId="1361" xr:uid="{00000000-0005-0000-0000-000060040000}"/>
    <cellStyle name="60% - Accent2 15 2" xfId="1362" xr:uid="{00000000-0005-0000-0000-000061040000}"/>
    <cellStyle name="60% - Accent2 16 2" xfId="1363" xr:uid="{00000000-0005-0000-0000-000062040000}"/>
    <cellStyle name="60% - Accent2 17 2" xfId="1364" xr:uid="{00000000-0005-0000-0000-000063040000}"/>
    <cellStyle name="60% - Accent2 18 2" xfId="1365" xr:uid="{00000000-0005-0000-0000-000064040000}"/>
    <cellStyle name="60% - Accent2 19 2" xfId="1366" xr:uid="{00000000-0005-0000-0000-000065040000}"/>
    <cellStyle name="60% - Accent2 2" xfId="193" xr:uid="{00000000-0005-0000-0000-000066040000}"/>
    <cellStyle name="60% - Accent2 2 2" xfId="1367" xr:uid="{00000000-0005-0000-0000-000067040000}"/>
    <cellStyle name="60% - Accent2 2 3" xfId="1368" xr:uid="{00000000-0005-0000-0000-000068040000}"/>
    <cellStyle name="60% - Accent2 2 4" xfId="1369" xr:uid="{00000000-0005-0000-0000-000069040000}"/>
    <cellStyle name="60% - Accent2 2 5" xfId="1370" xr:uid="{00000000-0005-0000-0000-00006A040000}"/>
    <cellStyle name="60% - Accent2 2 6" xfId="1371" xr:uid="{00000000-0005-0000-0000-00006B040000}"/>
    <cellStyle name="60% - Accent2 2 7" xfId="1372" xr:uid="{00000000-0005-0000-0000-00006C040000}"/>
    <cellStyle name="60% - Accent2 2 8" xfId="4109" xr:uid="{00000000-0005-0000-0000-00006D040000}"/>
    <cellStyle name="60% - Accent2 20 2" xfId="1373" xr:uid="{00000000-0005-0000-0000-00006E040000}"/>
    <cellStyle name="60% - Accent2 21 2" xfId="1374" xr:uid="{00000000-0005-0000-0000-00006F040000}"/>
    <cellStyle name="60% - Accent2 3" xfId="229" xr:uid="{00000000-0005-0000-0000-000070040000}"/>
    <cellStyle name="60% - Accent2 3 2" xfId="1375" xr:uid="{00000000-0005-0000-0000-000071040000}"/>
    <cellStyle name="60% - Accent2 3 3" xfId="1376" xr:uid="{00000000-0005-0000-0000-000072040000}"/>
    <cellStyle name="60% - Accent2 3 4" xfId="1377" xr:uid="{00000000-0005-0000-0000-000073040000}"/>
    <cellStyle name="60% - Accent2 3 5" xfId="1378" xr:uid="{00000000-0005-0000-0000-000074040000}"/>
    <cellStyle name="60% - Accent2 3 6" xfId="1379" xr:uid="{00000000-0005-0000-0000-000075040000}"/>
    <cellStyle name="60% - Accent2 3 7" xfId="1380" xr:uid="{00000000-0005-0000-0000-000076040000}"/>
    <cellStyle name="60% - Accent2 4" xfId="1381" xr:uid="{00000000-0005-0000-0000-000077040000}"/>
    <cellStyle name="60% - Accent2 4 2" xfId="1382" xr:uid="{00000000-0005-0000-0000-000078040000}"/>
    <cellStyle name="60% - Accent2 4 3" xfId="1383" xr:uid="{00000000-0005-0000-0000-000079040000}"/>
    <cellStyle name="60% - Accent2 4 4" xfId="1384" xr:uid="{00000000-0005-0000-0000-00007A040000}"/>
    <cellStyle name="60% - Accent2 4 5" xfId="1385" xr:uid="{00000000-0005-0000-0000-00007B040000}"/>
    <cellStyle name="60% - Accent2 4 6" xfId="1386" xr:uid="{00000000-0005-0000-0000-00007C040000}"/>
    <cellStyle name="60% - Accent2 4 7" xfId="1387" xr:uid="{00000000-0005-0000-0000-00007D040000}"/>
    <cellStyle name="60% - Accent2 5" xfId="1388" xr:uid="{00000000-0005-0000-0000-00007E040000}"/>
    <cellStyle name="60% - Accent2 5 2" xfId="1389" xr:uid="{00000000-0005-0000-0000-00007F040000}"/>
    <cellStyle name="60% - Accent2 5 3" xfId="1390" xr:uid="{00000000-0005-0000-0000-000080040000}"/>
    <cellStyle name="60% - Accent2 5 4" xfId="1391" xr:uid="{00000000-0005-0000-0000-000081040000}"/>
    <cellStyle name="60% - Accent2 5 5" xfId="1392" xr:uid="{00000000-0005-0000-0000-000082040000}"/>
    <cellStyle name="60% - Accent2 5 6" xfId="1393" xr:uid="{00000000-0005-0000-0000-000083040000}"/>
    <cellStyle name="60% - Accent2 5 7" xfId="1394" xr:uid="{00000000-0005-0000-0000-000084040000}"/>
    <cellStyle name="60% - Accent2 6" xfId="4073" xr:uid="{00000000-0005-0000-0000-000085040000}"/>
    <cellStyle name="60% - Accent2 6 2" xfId="1395" xr:uid="{00000000-0005-0000-0000-000086040000}"/>
    <cellStyle name="60% - Accent2 6 3" xfId="1396" xr:uid="{00000000-0005-0000-0000-000087040000}"/>
    <cellStyle name="60% - Accent2 6 4" xfId="1397" xr:uid="{00000000-0005-0000-0000-000088040000}"/>
    <cellStyle name="60% - Accent2 6 5" xfId="1398" xr:uid="{00000000-0005-0000-0000-000089040000}"/>
    <cellStyle name="60% - Accent2 6 6" xfId="1399" xr:uid="{00000000-0005-0000-0000-00008A040000}"/>
    <cellStyle name="60% - Accent2 6 7" xfId="1400" xr:uid="{00000000-0005-0000-0000-00008B040000}"/>
    <cellStyle name="60% - Accent2 7 2" xfId="1401" xr:uid="{00000000-0005-0000-0000-00008C040000}"/>
    <cellStyle name="60% - Accent2 7 3" xfId="1402" xr:uid="{00000000-0005-0000-0000-00008D040000}"/>
    <cellStyle name="60% - Accent2 7 4" xfId="1403" xr:uid="{00000000-0005-0000-0000-00008E040000}"/>
    <cellStyle name="60% - Accent2 7 5" xfId="1404" xr:uid="{00000000-0005-0000-0000-00008F040000}"/>
    <cellStyle name="60% - Accent2 7 6" xfId="1405" xr:uid="{00000000-0005-0000-0000-000090040000}"/>
    <cellStyle name="60% - Accent2 7 7" xfId="1406" xr:uid="{00000000-0005-0000-0000-000091040000}"/>
    <cellStyle name="60% - Accent2 8 2" xfId="1407" xr:uid="{00000000-0005-0000-0000-000092040000}"/>
    <cellStyle name="60% - Accent2 8 3" xfId="1408" xr:uid="{00000000-0005-0000-0000-000093040000}"/>
    <cellStyle name="60% - Accent2 8 4" xfId="1409" xr:uid="{00000000-0005-0000-0000-000094040000}"/>
    <cellStyle name="60% - Accent2 8 5" xfId="1410" xr:uid="{00000000-0005-0000-0000-000095040000}"/>
    <cellStyle name="60% - Accent2 8 6" xfId="1411" xr:uid="{00000000-0005-0000-0000-000096040000}"/>
    <cellStyle name="60% - Accent2 8 7" xfId="1412" xr:uid="{00000000-0005-0000-0000-000097040000}"/>
    <cellStyle name="60% - Accent2 9 2" xfId="1413" xr:uid="{00000000-0005-0000-0000-000098040000}"/>
    <cellStyle name="60% - Accent2 9 3" xfId="1414" xr:uid="{00000000-0005-0000-0000-000099040000}"/>
    <cellStyle name="60% - Accent2 9 4" xfId="1415" xr:uid="{00000000-0005-0000-0000-00009A040000}"/>
    <cellStyle name="60% - Accent2 9 5" xfId="1416" xr:uid="{00000000-0005-0000-0000-00009B040000}"/>
    <cellStyle name="60% - Accent2 9 6" xfId="1417" xr:uid="{00000000-0005-0000-0000-00009C040000}"/>
    <cellStyle name="60% - Accent2 9 7" xfId="1418" xr:uid="{00000000-0005-0000-0000-00009D040000}"/>
    <cellStyle name="60% - Accent3" xfId="29" builtinId="40" customBuiltin="1"/>
    <cellStyle name="60% - Accent3 10 2" xfId="1419" xr:uid="{00000000-0005-0000-0000-00009F040000}"/>
    <cellStyle name="60% - Accent3 10 3" xfId="1420" xr:uid="{00000000-0005-0000-0000-0000A0040000}"/>
    <cellStyle name="60% - Accent3 10 4" xfId="1421" xr:uid="{00000000-0005-0000-0000-0000A1040000}"/>
    <cellStyle name="60% - Accent3 10 5" xfId="1422" xr:uid="{00000000-0005-0000-0000-0000A2040000}"/>
    <cellStyle name="60% - Accent3 10 6" xfId="1423" xr:uid="{00000000-0005-0000-0000-0000A3040000}"/>
    <cellStyle name="60% - Accent3 10 7" xfId="1424" xr:uid="{00000000-0005-0000-0000-0000A4040000}"/>
    <cellStyle name="60% - Accent3 11 2" xfId="1425" xr:uid="{00000000-0005-0000-0000-0000A5040000}"/>
    <cellStyle name="60% - Accent3 11 3" xfId="1426" xr:uid="{00000000-0005-0000-0000-0000A6040000}"/>
    <cellStyle name="60% - Accent3 11 4" xfId="1427" xr:uid="{00000000-0005-0000-0000-0000A7040000}"/>
    <cellStyle name="60% - Accent3 11 5" xfId="1428" xr:uid="{00000000-0005-0000-0000-0000A8040000}"/>
    <cellStyle name="60% - Accent3 11 6" xfId="1429" xr:uid="{00000000-0005-0000-0000-0000A9040000}"/>
    <cellStyle name="60% - Accent3 11 7" xfId="1430" xr:uid="{00000000-0005-0000-0000-0000AA040000}"/>
    <cellStyle name="60% - Accent3 12 2" xfId="1431" xr:uid="{00000000-0005-0000-0000-0000AB040000}"/>
    <cellStyle name="60% - Accent3 12 3" xfId="1432" xr:uid="{00000000-0005-0000-0000-0000AC040000}"/>
    <cellStyle name="60% - Accent3 12 4" xfId="1433" xr:uid="{00000000-0005-0000-0000-0000AD040000}"/>
    <cellStyle name="60% - Accent3 12 5" xfId="1434" xr:uid="{00000000-0005-0000-0000-0000AE040000}"/>
    <cellStyle name="60% - Accent3 12 6" xfId="1435" xr:uid="{00000000-0005-0000-0000-0000AF040000}"/>
    <cellStyle name="60% - Accent3 12 7" xfId="1436" xr:uid="{00000000-0005-0000-0000-0000B0040000}"/>
    <cellStyle name="60% - Accent3 13 2" xfId="1437" xr:uid="{00000000-0005-0000-0000-0000B1040000}"/>
    <cellStyle name="60% - Accent3 14 2" xfId="1438" xr:uid="{00000000-0005-0000-0000-0000B2040000}"/>
    <cellStyle name="60% - Accent3 15 2" xfId="1439" xr:uid="{00000000-0005-0000-0000-0000B3040000}"/>
    <cellStyle name="60% - Accent3 16 2" xfId="1440" xr:uid="{00000000-0005-0000-0000-0000B4040000}"/>
    <cellStyle name="60% - Accent3 17 2" xfId="1441" xr:uid="{00000000-0005-0000-0000-0000B5040000}"/>
    <cellStyle name="60% - Accent3 18 2" xfId="1442" xr:uid="{00000000-0005-0000-0000-0000B6040000}"/>
    <cellStyle name="60% - Accent3 19 2" xfId="1443" xr:uid="{00000000-0005-0000-0000-0000B7040000}"/>
    <cellStyle name="60% - Accent3 2" xfId="187" xr:uid="{00000000-0005-0000-0000-0000B8040000}"/>
    <cellStyle name="60% - Accent3 2 2" xfId="1444" xr:uid="{00000000-0005-0000-0000-0000B9040000}"/>
    <cellStyle name="60% - Accent3 2 3" xfId="1445" xr:uid="{00000000-0005-0000-0000-0000BA040000}"/>
    <cellStyle name="60% - Accent3 2 4" xfId="1446" xr:uid="{00000000-0005-0000-0000-0000BB040000}"/>
    <cellStyle name="60% - Accent3 2 5" xfId="1447" xr:uid="{00000000-0005-0000-0000-0000BC040000}"/>
    <cellStyle name="60% - Accent3 2 6" xfId="1448" xr:uid="{00000000-0005-0000-0000-0000BD040000}"/>
    <cellStyle name="60% - Accent3 2 7" xfId="1449" xr:uid="{00000000-0005-0000-0000-0000BE040000}"/>
    <cellStyle name="60% - Accent3 2 8" xfId="4111" xr:uid="{00000000-0005-0000-0000-0000BF040000}"/>
    <cellStyle name="60% - Accent3 20 2" xfId="1450" xr:uid="{00000000-0005-0000-0000-0000C0040000}"/>
    <cellStyle name="60% - Accent3 21 2" xfId="1451" xr:uid="{00000000-0005-0000-0000-0000C1040000}"/>
    <cellStyle name="60% - Accent3 3" xfId="238" xr:uid="{00000000-0005-0000-0000-0000C2040000}"/>
    <cellStyle name="60% - Accent3 3 2" xfId="1452" xr:uid="{00000000-0005-0000-0000-0000C3040000}"/>
    <cellStyle name="60% - Accent3 3 3" xfId="1453" xr:uid="{00000000-0005-0000-0000-0000C4040000}"/>
    <cellStyle name="60% - Accent3 3 4" xfId="1454" xr:uid="{00000000-0005-0000-0000-0000C5040000}"/>
    <cellStyle name="60% - Accent3 3 5" xfId="1455" xr:uid="{00000000-0005-0000-0000-0000C6040000}"/>
    <cellStyle name="60% - Accent3 3 6" xfId="1456" xr:uid="{00000000-0005-0000-0000-0000C7040000}"/>
    <cellStyle name="60% - Accent3 3 7" xfId="1457" xr:uid="{00000000-0005-0000-0000-0000C8040000}"/>
    <cellStyle name="60% - Accent3 4" xfId="1458" xr:uid="{00000000-0005-0000-0000-0000C9040000}"/>
    <cellStyle name="60% - Accent3 4 2" xfId="1459" xr:uid="{00000000-0005-0000-0000-0000CA040000}"/>
    <cellStyle name="60% - Accent3 4 3" xfId="1460" xr:uid="{00000000-0005-0000-0000-0000CB040000}"/>
    <cellStyle name="60% - Accent3 4 4" xfId="1461" xr:uid="{00000000-0005-0000-0000-0000CC040000}"/>
    <cellStyle name="60% - Accent3 4 5" xfId="1462" xr:uid="{00000000-0005-0000-0000-0000CD040000}"/>
    <cellStyle name="60% - Accent3 4 6" xfId="1463" xr:uid="{00000000-0005-0000-0000-0000CE040000}"/>
    <cellStyle name="60% - Accent3 4 7" xfId="1464" xr:uid="{00000000-0005-0000-0000-0000CF040000}"/>
    <cellStyle name="60% - Accent3 5" xfId="1465" xr:uid="{00000000-0005-0000-0000-0000D0040000}"/>
    <cellStyle name="60% - Accent3 5 2" xfId="1466" xr:uid="{00000000-0005-0000-0000-0000D1040000}"/>
    <cellStyle name="60% - Accent3 5 3" xfId="1467" xr:uid="{00000000-0005-0000-0000-0000D2040000}"/>
    <cellStyle name="60% - Accent3 5 4" xfId="1468" xr:uid="{00000000-0005-0000-0000-0000D3040000}"/>
    <cellStyle name="60% - Accent3 5 5" xfId="1469" xr:uid="{00000000-0005-0000-0000-0000D4040000}"/>
    <cellStyle name="60% - Accent3 5 6" xfId="1470" xr:uid="{00000000-0005-0000-0000-0000D5040000}"/>
    <cellStyle name="60% - Accent3 5 7" xfId="1471" xr:uid="{00000000-0005-0000-0000-0000D6040000}"/>
    <cellStyle name="60% - Accent3 6" xfId="4074" xr:uid="{00000000-0005-0000-0000-0000D7040000}"/>
    <cellStyle name="60% - Accent3 6 2" xfId="1472" xr:uid="{00000000-0005-0000-0000-0000D8040000}"/>
    <cellStyle name="60% - Accent3 6 3" xfId="1473" xr:uid="{00000000-0005-0000-0000-0000D9040000}"/>
    <cellStyle name="60% - Accent3 6 4" xfId="1474" xr:uid="{00000000-0005-0000-0000-0000DA040000}"/>
    <cellStyle name="60% - Accent3 6 5" xfId="1475" xr:uid="{00000000-0005-0000-0000-0000DB040000}"/>
    <cellStyle name="60% - Accent3 6 6" xfId="1476" xr:uid="{00000000-0005-0000-0000-0000DC040000}"/>
    <cellStyle name="60% - Accent3 6 7" xfId="1477" xr:uid="{00000000-0005-0000-0000-0000DD040000}"/>
    <cellStyle name="60% - Accent3 7 2" xfId="1478" xr:uid="{00000000-0005-0000-0000-0000DE040000}"/>
    <cellStyle name="60% - Accent3 7 3" xfId="1479" xr:uid="{00000000-0005-0000-0000-0000DF040000}"/>
    <cellStyle name="60% - Accent3 7 4" xfId="1480" xr:uid="{00000000-0005-0000-0000-0000E0040000}"/>
    <cellStyle name="60% - Accent3 7 5" xfId="1481" xr:uid="{00000000-0005-0000-0000-0000E1040000}"/>
    <cellStyle name="60% - Accent3 7 6" xfId="1482" xr:uid="{00000000-0005-0000-0000-0000E2040000}"/>
    <cellStyle name="60% - Accent3 7 7" xfId="1483" xr:uid="{00000000-0005-0000-0000-0000E3040000}"/>
    <cellStyle name="60% - Accent3 8 2" xfId="1484" xr:uid="{00000000-0005-0000-0000-0000E4040000}"/>
    <cellStyle name="60% - Accent3 8 3" xfId="1485" xr:uid="{00000000-0005-0000-0000-0000E5040000}"/>
    <cellStyle name="60% - Accent3 8 4" xfId="1486" xr:uid="{00000000-0005-0000-0000-0000E6040000}"/>
    <cellStyle name="60% - Accent3 8 5" xfId="1487" xr:uid="{00000000-0005-0000-0000-0000E7040000}"/>
    <cellStyle name="60% - Accent3 8 6" xfId="1488" xr:uid="{00000000-0005-0000-0000-0000E8040000}"/>
    <cellStyle name="60% - Accent3 8 7" xfId="1489" xr:uid="{00000000-0005-0000-0000-0000E9040000}"/>
    <cellStyle name="60% - Accent3 9 2" xfId="1490" xr:uid="{00000000-0005-0000-0000-0000EA040000}"/>
    <cellStyle name="60% - Accent3 9 3" xfId="1491" xr:uid="{00000000-0005-0000-0000-0000EB040000}"/>
    <cellStyle name="60% - Accent3 9 4" xfId="1492" xr:uid="{00000000-0005-0000-0000-0000EC040000}"/>
    <cellStyle name="60% - Accent3 9 5" xfId="1493" xr:uid="{00000000-0005-0000-0000-0000ED040000}"/>
    <cellStyle name="60% - Accent3 9 6" xfId="1494" xr:uid="{00000000-0005-0000-0000-0000EE040000}"/>
    <cellStyle name="60% - Accent3 9 7" xfId="1495" xr:uid="{00000000-0005-0000-0000-0000EF040000}"/>
    <cellStyle name="60% - Accent4" xfId="33" builtinId="44" customBuiltin="1"/>
    <cellStyle name="60% - Accent4 10 2" xfId="1496" xr:uid="{00000000-0005-0000-0000-0000F1040000}"/>
    <cellStyle name="60% - Accent4 10 3" xfId="1497" xr:uid="{00000000-0005-0000-0000-0000F2040000}"/>
    <cellStyle name="60% - Accent4 10 4" xfId="1498" xr:uid="{00000000-0005-0000-0000-0000F3040000}"/>
    <cellStyle name="60% - Accent4 10 5" xfId="1499" xr:uid="{00000000-0005-0000-0000-0000F4040000}"/>
    <cellStyle name="60% - Accent4 10 6" xfId="1500" xr:uid="{00000000-0005-0000-0000-0000F5040000}"/>
    <cellStyle name="60% - Accent4 10 7" xfId="1501" xr:uid="{00000000-0005-0000-0000-0000F6040000}"/>
    <cellStyle name="60% - Accent4 11 2" xfId="1502" xr:uid="{00000000-0005-0000-0000-0000F7040000}"/>
    <cellStyle name="60% - Accent4 11 3" xfId="1503" xr:uid="{00000000-0005-0000-0000-0000F8040000}"/>
    <cellStyle name="60% - Accent4 11 4" xfId="1504" xr:uid="{00000000-0005-0000-0000-0000F9040000}"/>
    <cellStyle name="60% - Accent4 11 5" xfId="1505" xr:uid="{00000000-0005-0000-0000-0000FA040000}"/>
    <cellStyle name="60% - Accent4 11 6" xfId="1506" xr:uid="{00000000-0005-0000-0000-0000FB040000}"/>
    <cellStyle name="60% - Accent4 11 7" xfId="1507" xr:uid="{00000000-0005-0000-0000-0000FC040000}"/>
    <cellStyle name="60% - Accent4 12 2" xfId="1508" xr:uid="{00000000-0005-0000-0000-0000FD040000}"/>
    <cellStyle name="60% - Accent4 12 3" xfId="1509" xr:uid="{00000000-0005-0000-0000-0000FE040000}"/>
    <cellStyle name="60% - Accent4 12 4" xfId="1510" xr:uid="{00000000-0005-0000-0000-0000FF040000}"/>
    <cellStyle name="60% - Accent4 12 5" xfId="1511" xr:uid="{00000000-0005-0000-0000-000000050000}"/>
    <cellStyle name="60% - Accent4 12 6" xfId="1512" xr:uid="{00000000-0005-0000-0000-000001050000}"/>
    <cellStyle name="60% - Accent4 12 7" xfId="1513" xr:uid="{00000000-0005-0000-0000-000002050000}"/>
    <cellStyle name="60% - Accent4 13 2" xfId="1514" xr:uid="{00000000-0005-0000-0000-000003050000}"/>
    <cellStyle name="60% - Accent4 14 2" xfId="1515" xr:uid="{00000000-0005-0000-0000-000004050000}"/>
    <cellStyle name="60% - Accent4 15 2" xfId="1516" xr:uid="{00000000-0005-0000-0000-000005050000}"/>
    <cellStyle name="60% - Accent4 16 2" xfId="1517" xr:uid="{00000000-0005-0000-0000-000006050000}"/>
    <cellStyle name="60% - Accent4 17 2" xfId="1518" xr:uid="{00000000-0005-0000-0000-000007050000}"/>
    <cellStyle name="60% - Accent4 18 2" xfId="1519" xr:uid="{00000000-0005-0000-0000-000008050000}"/>
    <cellStyle name="60% - Accent4 19 2" xfId="1520" xr:uid="{00000000-0005-0000-0000-000009050000}"/>
    <cellStyle name="60% - Accent4 2" xfId="192" xr:uid="{00000000-0005-0000-0000-00000A050000}"/>
    <cellStyle name="60% - Accent4 2 2" xfId="1521" xr:uid="{00000000-0005-0000-0000-00000B050000}"/>
    <cellStyle name="60% - Accent4 2 3" xfId="1522" xr:uid="{00000000-0005-0000-0000-00000C050000}"/>
    <cellStyle name="60% - Accent4 2 4" xfId="1523" xr:uid="{00000000-0005-0000-0000-00000D050000}"/>
    <cellStyle name="60% - Accent4 2 5" xfId="1524" xr:uid="{00000000-0005-0000-0000-00000E050000}"/>
    <cellStyle name="60% - Accent4 2 6" xfId="1525" xr:uid="{00000000-0005-0000-0000-00000F050000}"/>
    <cellStyle name="60% - Accent4 2 7" xfId="1526" xr:uid="{00000000-0005-0000-0000-000010050000}"/>
    <cellStyle name="60% - Accent4 2 8" xfId="4113" xr:uid="{00000000-0005-0000-0000-000011050000}"/>
    <cellStyle name="60% - Accent4 20 2" xfId="1527" xr:uid="{00000000-0005-0000-0000-000012050000}"/>
    <cellStyle name="60% - Accent4 21 2" xfId="1528" xr:uid="{00000000-0005-0000-0000-000013050000}"/>
    <cellStyle name="60% - Accent4 3" xfId="236" xr:uid="{00000000-0005-0000-0000-000014050000}"/>
    <cellStyle name="60% - Accent4 3 2" xfId="1529" xr:uid="{00000000-0005-0000-0000-000015050000}"/>
    <cellStyle name="60% - Accent4 3 3" xfId="1530" xr:uid="{00000000-0005-0000-0000-000016050000}"/>
    <cellStyle name="60% - Accent4 3 4" xfId="1531" xr:uid="{00000000-0005-0000-0000-000017050000}"/>
    <cellStyle name="60% - Accent4 3 5" xfId="1532" xr:uid="{00000000-0005-0000-0000-000018050000}"/>
    <cellStyle name="60% - Accent4 3 6" xfId="1533" xr:uid="{00000000-0005-0000-0000-000019050000}"/>
    <cellStyle name="60% - Accent4 3 7" xfId="1534" xr:uid="{00000000-0005-0000-0000-00001A050000}"/>
    <cellStyle name="60% - Accent4 4" xfId="1535" xr:uid="{00000000-0005-0000-0000-00001B050000}"/>
    <cellStyle name="60% - Accent4 4 2" xfId="1536" xr:uid="{00000000-0005-0000-0000-00001C050000}"/>
    <cellStyle name="60% - Accent4 4 3" xfId="1537" xr:uid="{00000000-0005-0000-0000-00001D050000}"/>
    <cellStyle name="60% - Accent4 4 4" xfId="1538" xr:uid="{00000000-0005-0000-0000-00001E050000}"/>
    <cellStyle name="60% - Accent4 4 5" xfId="1539" xr:uid="{00000000-0005-0000-0000-00001F050000}"/>
    <cellStyle name="60% - Accent4 4 6" xfId="1540" xr:uid="{00000000-0005-0000-0000-000020050000}"/>
    <cellStyle name="60% - Accent4 4 7" xfId="1541" xr:uid="{00000000-0005-0000-0000-000021050000}"/>
    <cellStyle name="60% - Accent4 5" xfId="1542" xr:uid="{00000000-0005-0000-0000-000022050000}"/>
    <cellStyle name="60% - Accent4 5 2" xfId="1543" xr:uid="{00000000-0005-0000-0000-000023050000}"/>
    <cellStyle name="60% - Accent4 5 3" xfId="1544" xr:uid="{00000000-0005-0000-0000-000024050000}"/>
    <cellStyle name="60% - Accent4 5 4" xfId="1545" xr:uid="{00000000-0005-0000-0000-000025050000}"/>
    <cellStyle name="60% - Accent4 5 5" xfId="1546" xr:uid="{00000000-0005-0000-0000-000026050000}"/>
    <cellStyle name="60% - Accent4 5 6" xfId="1547" xr:uid="{00000000-0005-0000-0000-000027050000}"/>
    <cellStyle name="60% - Accent4 5 7" xfId="1548" xr:uid="{00000000-0005-0000-0000-000028050000}"/>
    <cellStyle name="60% - Accent4 6" xfId="4075" xr:uid="{00000000-0005-0000-0000-000029050000}"/>
    <cellStyle name="60% - Accent4 6 2" xfId="1549" xr:uid="{00000000-0005-0000-0000-00002A050000}"/>
    <cellStyle name="60% - Accent4 6 3" xfId="1550" xr:uid="{00000000-0005-0000-0000-00002B050000}"/>
    <cellStyle name="60% - Accent4 6 4" xfId="1551" xr:uid="{00000000-0005-0000-0000-00002C050000}"/>
    <cellStyle name="60% - Accent4 6 5" xfId="1552" xr:uid="{00000000-0005-0000-0000-00002D050000}"/>
    <cellStyle name="60% - Accent4 6 6" xfId="1553" xr:uid="{00000000-0005-0000-0000-00002E050000}"/>
    <cellStyle name="60% - Accent4 6 7" xfId="1554" xr:uid="{00000000-0005-0000-0000-00002F050000}"/>
    <cellStyle name="60% - Accent4 7 2" xfId="1555" xr:uid="{00000000-0005-0000-0000-000030050000}"/>
    <cellStyle name="60% - Accent4 7 3" xfId="1556" xr:uid="{00000000-0005-0000-0000-000031050000}"/>
    <cellStyle name="60% - Accent4 7 4" xfId="1557" xr:uid="{00000000-0005-0000-0000-000032050000}"/>
    <cellStyle name="60% - Accent4 7 5" xfId="1558" xr:uid="{00000000-0005-0000-0000-000033050000}"/>
    <cellStyle name="60% - Accent4 7 6" xfId="1559" xr:uid="{00000000-0005-0000-0000-000034050000}"/>
    <cellStyle name="60% - Accent4 7 7" xfId="1560" xr:uid="{00000000-0005-0000-0000-000035050000}"/>
    <cellStyle name="60% - Accent4 8 2" xfId="1561" xr:uid="{00000000-0005-0000-0000-000036050000}"/>
    <cellStyle name="60% - Accent4 8 3" xfId="1562" xr:uid="{00000000-0005-0000-0000-000037050000}"/>
    <cellStyle name="60% - Accent4 8 4" xfId="1563" xr:uid="{00000000-0005-0000-0000-000038050000}"/>
    <cellStyle name="60% - Accent4 8 5" xfId="1564" xr:uid="{00000000-0005-0000-0000-000039050000}"/>
    <cellStyle name="60% - Accent4 8 6" xfId="1565" xr:uid="{00000000-0005-0000-0000-00003A050000}"/>
    <cellStyle name="60% - Accent4 8 7" xfId="1566" xr:uid="{00000000-0005-0000-0000-00003B050000}"/>
    <cellStyle name="60% - Accent4 9 2" xfId="1567" xr:uid="{00000000-0005-0000-0000-00003C050000}"/>
    <cellStyle name="60% - Accent4 9 3" xfId="1568" xr:uid="{00000000-0005-0000-0000-00003D050000}"/>
    <cellStyle name="60% - Accent4 9 4" xfId="1569" xr:uid="{00000000-0005-0000-0000-00003E050000}"/>
    <cellStyle name="60% - Accent4 9 5" xfId="1570" xr:uid="{00000000-0005-0000-0000-00003F050000}"/>
    <cellStyle name="60% - Accent4 9 6" xfId="1571" xr:uid="{00000000-0005-0000-0000-000040050000}"/>
    <cellStyle name="60% - Accent4 9 7" xfId="1572" xr:uid="{00000000-0005-0000-0000-000041050000}"/>
    <cellStyle name="60% - Accent5" xfId="37" builtinId="48" customBuiltin="1"/>
    <cellStyle name="60% - Accent5 10 2" xfId="1573" xr:uid="{00000000-0005-0000-0000-000043050000}"/>
    <cellStyle name="60% - Accent5 10 3" xfId="1574" xr:uid="{00000000-0005-0000-0000-000044050000}"/>
    <cellStyle name="60% - Accent5 10 4" xfId="1575" xr:uid="{00000000-0005-0000-0000-000045050000}"/>
    <cellStyle name="60% - Accent5 10 5" xfId="1576" xr:uid="{00000000-0005-0000-0000-000046050000}"/>
    <cellStyle name="60% - Accent5 10 6" xfId="1577" xr:uid="{00000000-0005-0000-0000-000047050000}"/>
    <cellStyle name="60% - Accent5 10 7" xfId="1578" xr:uid="{00000000-0005-0000-0000-000048050000}"/>
    <cellStyle name="60% - Accent5 11 2" xfId="1579" xr:uid="{00000000-0005-0000-0000-000049050000}"/>
    <cellStyle name="60% - Accent5 11 3" xfId="1580" xr:uid="{00000000-0005-0000-0000-00004A050000}"/>
    <cellStyle name="60% - Accent5 11 4" xfId="1581" xr:uid="{00000000-0005-0000-0000-00004B050000}"/>
    <cellStyle name="60% - Accent5 11 5" xfId="1582" xr:uid="{00000000-0005-0000-0000-00004C050000}"/>
    <cellStyle name="60% - Accent5 11 6" xfId="1583" xr:uid="{00000000-0005-0000-0000-00004D050000}"/>
    <cellStyle name="60% - Accent5 11 7" xfId="1584" xr:uid="{00000000-0005-0000-0000-00004E050000}"/>
    <cellStyle name="60% - Accent5 12 2" xfId="1585" xr:uid="{00000000-0005-0000-0000-00004F050000}"/>
    <cellStyle name="60% - Accent5 12 3" xfId="1586" xr:uid="{00000000-0005-0000-0000-000050050000}"/>
    <cellStyle name="60% - Accent5 12 4" xfId="1587" xr:uid="{00000000-0005-0000-0000-000051050000}"/>
    <cellStyle name="60% - Accent5 12 5" xfId="1588" xr:uid="{00000000-0005-0000-0000-000052050000}"/>
    <cellStyle name="60% - Accent5 12 6" xfId="1589" xr:uid="{00000000-0005-0000-0000-000053050000}"/>
    <cellStyle name="60% - Accent5 12 7" xfId="1590" xr:uid="{00000000-0005-0000-0000-000054050000}"/>
    <cellStyle name="60% - Accent5 13 2" xfId="1591" xr:uid="{00000000-0005-0000-0000-000055050000}"/>
    <cellStyle name="60% - Accent5 14 2" xfId="1592" xr:uid="{00000000-0005-0000-0000-000056050000}"/>
    <cellStyle name="60% - Accent5 15 2" xfId="1593" xr:uid="{00000000-0005-0000-0000-000057050000}"/>
    <cellStyle name="60% - Accent5 16 2" xfId="1594" xr:uid="{00000000-0005-0000-0000-000058050000}"/>
    <cellStyle name="60% - Accent5 17 2" xfId="1595" xr:uid="{00000000-0005-0000-0000-000059050000}"/>
    <cellStyle name="60% - Accent5 18 2" xfId="1596" xr:uid="{00000000-0005-0000-0000-00005A050000}"/>
    <cellStyle name="60% - Accent5 19 2" xfId="1597" xr:uid="{00000000-0005-0000-0000-00005B050000}"/>
    <cellStyle name="60% - Accent5 2" xfId="194" xr:uid="{00000000-0005-0000-0000-00005C050000}"/>
    <cellStyle name="60% - Accent5 2 2" xfId="1598" xr:uid="{00000000-0005-0000-0000-00005D050000}"/>
    <cellStyle name="60% - Accent5 2 3" xfId="1599" xr:uid="{00000000-0005-0000-0000-00005E050000}"/>
    <cellStyle name="60% - Accent5 2 4" xfId="1600" xr:uid="{00000000-0005-0000-0000-00005F050000}"/>
    <cellStyle name="60% - Accent5 2 5" xfId="1601" xr:uid="{00000000-0005-0000-0000-000060050000}"/>
    <cellStyle name="60% - Accent5 2 6" xfId="1602" xr:uid="{00000000-0005-0000-0000-000061050000}"/>
    <cellStyle name="60% - Accent5 2 7" xfId="1603" xr:uid="{00000000-0005-0000-0000-000062050000}"/>
    <cellStyle name="60% - Accent5 2 8" xfId="4114" xr:uid="{00000000-0005-0000-0000-000063050000}"/>
    <cellStyle name="60% - Accent5 20 2" xfId="1604" xr:uid="{00000000-0005-0000-0000-000064050000}"/>
    <cellStyle name="60% - Accent5 21 2" xfId="1605" xr:uid="{00000000-0005-0000-0000-000065050000}"/>
    <cellStyle name="60% - Accent5 3" xfId="246" xr:uid="{00000000-0005-0000-0000-000066050000}"/>
    <cellStyle name="60% - Accent5 3 2" xfId="1606" xr:uid="{00000000-0005-0000-0000-000067050000}"/>
    <cellStyle name="60% - Accent5 3 3" xfId="1607" xr:uid="{00000000-0005-0000-0000-000068050000}"/>
    <cellStyle name="60% - Accent5 3 4" xfId="1608" xr:uid="{00000000-0005-0000-0000-000069050000}"/>
    <cellStyle name="60% - Accent5 3 5" xfId="1609" xr:uid="{00000000-0005-0000-0000-00006A050000}"/>
    <cellStyle name="60% - Accent5 3 6" xfId="1610" xr:uid="{00000000-0005-0000-0000-00006B050000}"/>
    <cellStyle name="60% - Accent5 3 7" xfId="1611" xr:uid="{00000000-0005-0000-0000-00006C050000}"/>
    <cellStyle name="60% - Accent5 4" xfId="1612" xr:uid="{00000000-0005-0000-0000-00006D050000}"/>
    <cellStyle name="60% - Accent5 4 2" xfId="1613" xr:uid="{00000000-0005-0000-0000-00006E050000}"/>
    <cellStyle name="60% - Accent5 4 3" xfId="1614" xr:uid="{00000000-0005-0000-0000-00006F050000}"/>
    <cellStyle name="60% - Accent5 4 4" xfId="1615" xr:uid="{00000000-0005-0000-0000-000070050000}"/>
    <cellStyle name="60% - Accent5 4 5" xfId="1616" xr:uid="{00000000-0005-0000-0000-000071050000}"/>
    <cellStyle name="60% - Accent5 4 6" xfId="1617" xr:uid="{00000000-0005-0000-0000-000072050000}"/>
    <cellStyle name="60% - Accent5 4 7" xfId="1618" xr:uid="{00000000-0005-0000-0000-000073050000}"/>
    <cellStyle name="60% - Accent5 5" xfId="1619" xr:uid="{00000000-0005-0000-0000-000074050000}"/>
    <cellStyle name="60% - Accent5 5 2" xfId="1620" xr:uid="{00000000-0005-0000-0000-000075050000}"/>
    <cellStyle name="60% - Accent5 5 3" xfId="1621" xr:uid="{00000000-0005-0000-0000-000076050000}"/>
    <cellStyle name="60% - Accent5 5 4" xfId="1622" xr:uid="{00000000-0005-0000-0000-000077050000}"/>
    <cellStyle name="60% - Accent5 5 5" xfId="1623" xr:uid="{00000000-0005-0000-0000-000078050000}"/>
    <cellStyle name="60% - Accent5 5 6" xfId="1624" xr:uid="{00000000-0005-0000-0000-000079050000}"/>
    <cellStyle name="60% - Accent5 5 7" xfId="1625" xr:uid="{00000000-0005-0000-0000-00007A050000}"/>
    <cellStyle name="60% - Accent5 6" xfId="4076" xr:uid="{00000000-0005-0000-0000-00007B050000}"/>
    <cellStyle name="60% - Accent5 6 2" xfId="1626" xr:uid="{00000000-0005-0000-0000-00007C050000}"/>
    <cellStyle name="60% - Accent5 6 3" xfId="1627" xr:uid="{00000000-0005-0000-0000-00007D050000}"/>
    <cellStyle name="60% - Accent5 6 4" xfId="1628" xr:uid="{00000000-0005-0000-0000-00007E050000}"/>
    <cellStyle name="60% - Accent5 6 5" xfId="1629" xr:uid="{00000000-0005-0000-0000-00007F050000}"/>
    <cellStyle name="60% - Accent5 6 6" xfId="1630" xr:uid="{00000000-0005-0000-0000-000080050000}"/>
    <cellStyle name="60% - Accent5 6 7" xfId="1631" xr:uid="{00000000-0005-0000-0000-000081050000}"/>
    <cellStyle name="60% - Accent5 7 2" xfId="1632" xr:uid="{00000000-0005-0000-0000-000082050000}"/>
    <cellStyle name="60% - Accent5 7 3" xfId="1633" xr:uid="{00000000-0005-0000-0000-000083050000}"/>
    <cellStyle name="60% - Accent5 7 4" xfId="1634" xr:uid="{00000000-0005-0000-0000-000084050000}"/>
    <cellStyle name="60% - Accent5 7 5" xfId="1635" xr:uid="{00000000-0005-0000-0000-000085050000}"/>
    <cellStyle name="60% - Accent5 7 6" xfId="1636" xr:uid="{00000000-0005-0000-0000-000086050000}"/>
    <cellStyle name="60% - Accent5 7 7" xfId="1637" xr:uid="{00000000-0005-0000-0000-000087050000}"/>
    <cellStyle name="60% - Accent5 8 2" xfId="1638" xr:uid="{00000000-0005-0000-0000-000088050000}"/>
    <cellStyle name="60% - Accent5 8 3" xfId="1639" xr:uid="{00000000-0005-0000-0000-000089050000}"/>
    <cellStyle name="60% - Accent5 8 4" xfId="1640" xr:uid="{00000000-0005-0000-0000-00008A050000}"/>
    <cellStyle name="60% - Accent5 8 5" xfId="1641" xr:uid="{00000000-0005-0000-0000-00008B050000}"/>
    <cellStyle name="60% - Accent5 8 6" xfId="1642" xr:uid="{00000000-0005-0000-0000-00008C050000}"/>
    <cellStyle name="60% - Accent5 8 7" xfId="1643" xr:uid="{00000000-0005-0000-0000-00008D050000}"/>
    <cellStyle name="60% - Accent5 9 2" xfId="1644" xr:uid="{00000000-0005-0000-0000-00008E050000}"/>
    <cellStyle name="60% - Accent5 9 3" xfId="1645" xr:uid="{00000000-0005-0000-0000-00008F050000}"/>
    <cellStyle name="60% - Accent5 9 4" xfId="1646" xr:uid="{00000000-0005-0000-0000-000090050000}"/>
    <cellStyle name="60% - Accent5 9 5" xfId="1647" xr:uid="{00000000-0005-0000-0000-000091050000}"/>
    <cellStyle name="60% - Accent5 9 6" xfId="1648" xr:uid="{00000000-0005-0000-0000-000092050000}"/>
    <cellStyle name="60% - Accent5 9 7" xfId="1649" xr:uid="{00000000-0005-0000-0000-000093050000}"/>
    <cellStyle name="60% - Accent6" xfId="41" builtinId="52" customBuiltin="1"/>
    <cellStyle name="60% - Accent6 10 2" xfId="1650" xr:uid="{00000000-0005-0000-0000-000095050000}"/>
    <cellStyle name="60% - Accent6 10 3" xfId="1651" xr:uid="{00000000-0005-0000-0000-000096050000}"/>
    <cellStyle name="60% - Accent6 10 4" xfId="1652" xr:uid="{00000000-0005-0000-0000-000097050000}"/>
    <cellStyle name="60% - Accent6 10 5" xfId="1653" xr:uid="{00000000-0005-0000-0000-000098050000}"/>
    <cellStyle name="60% - Accent6 10 6" xfId="1654" xr:uid="{00000000-0005-0000-0000-000099050000}"/>
    <cellStyle name="60% - Accent6 10 7" xfId="1655" xr:uid="{00000000-0005-0000-0000-00009A050000}"/>
    <cellStyle name="60% - Accent6 11 2" xfId="1656" xr:uid="{00000000-0005-0000-0000-00009B050000}"/>
    <cellStyle name="60% - Accent6 11 3" xfId="1657" xr:uid="{00000000-0005-0000-0000-00009C050000}"/>
    <cellStyle name="60% - Accent6 11 4" xfId="1658" xr:uid="{00000000-0005-0000-0000-00009D050000}"/>
    <cellStyle name="60% - Accent6 11 5" xfId="1659" xr:uid="{00000000-0005-0000-0000-00009E050000}"/>
    <cellStyle name="60% - Accent6 11 6" xfId="1660" xr:uid="{00000000-0005-0000-0000-00009F050000}"/>
    <cellStyle name="60% - Accent6 11 7" xfId="1661" xr:uid="{00000000-0005-0000-0000-0000A0050000}"/>
    <cellStyle name="60% - Accent6 12 2" xfId="1662" xr:uid="{00000000-0005-0000-0000-0000A1050000}"/>
    <cellStyle name="60% - Accent6 12 3" xfId="1663" xr:uid="{00000000-0005-0000-0000-0000A2050000}"/>
    <cellStyle name="60% - Accent6 12 4" xfId="1664" xr:uid="{00000000-0005-0000-0000-0000A3050000}"/>
    <cellStyle name="60% - Accent6 12 5" xfId="1665" xr:uid="{00000000-0005-0000-0000-0000A4050000}"/>
    <cellStyle name="60% - Accent6 12 6" xfId="1666" xr:uid="{00000000-0005-0000-0000-0000A5050000}"/>
    <cellStyle name="60% - Accent6 12 7" xfId="1667" xr:uid="{00000000-0005-0000-0000-0000A6050000}"/>
    <cellStyle name="60% - Accent6 13 2" xfId="1668" xr:uid="{00000000-0005-0000-0000-0000A7050000}"/>
    <cellStyle name="60% - Accent6 14 2" xfId="1669" xr:uid="{00000000-0005-0000-0000-0000A8050000}"/>
    <cellStyle name="60% - Accent6 15 2" xfId="1670" xr:uid="{00000000-0005-0000-0000-0000A9050000}"/>
    <cellStyle name="60% - Accent6 16 2" xfId="1671" xr:uid="{00000000-0005-0000-0000-0000AA050000}"/>
    <cellStyle name="60% - Accent6 17 2" xfId="1672" xr:uid="{00000000-0005-0000-0000-0000AB050000}"/>
    <cellStyle name="60% - Accent6 18 2" xfId="1673" xr:uid="{00000000-0005-0000-0000-0000AC050000}"/>
    <cellStyle name="60% - Accent6 19 2" xfId="1674" xr:uid="{00000000-0005-0000-0000-0000AD050000}"/>
    <cellStyle name="60% - Accent6 2" xfId="186" xr:uid="{00000000-0005-0000-0000-0000AE050000}"/>
    <cellStyle name="60% - Accent6 2 2" xfId="1675" xr:uid="{00000000-0005-0000-0000-0000AF050000}"/>
    <cellStyle name="60% - Accent6 2 3" xfId="1676" xr:uid="{00000000-0005-0000-0000-0000B0050000}"/>
    <cellStyle name="60% - Accent6 2 4" xfId="1677" xr:uid="{00000000-0005-0000-0000-0000B1050000}"/>
    <cellStyle name="60% - Accent6 2 5" xfId="1678" xr:uid="{00000000-0005-0000-0000-0000B2050000}"/>
    <cellStyle name="60% - Accent6 2 6" xfId="1679" xr:uid="{00000000-0005-0000-0000-0000B3050000}"/>
    <cellStyle name="60% - Accent6 2 7" xfId="1680" xr:uid="{00000000-0005-0000-0000-0000B4050000}"/>
    <cellStyle name="60% - Accent6 2 8" xfId="4116" xr:uid="{00000000-0005-0000-0000-0000B5050000}"/>
    <cellStyle name="60% - Accent6 20 2" xfId="1681" xr:uid="{00000000-0005-0000-0000-0000B6050000}"/>
    <cellStyle name="60% - Accent6 21 2" xfId="1682" xr:uid="{00000000-0005-0000-0000-0000B7050000}"/>
    <cellStyle name="60% - Accent6 3" xfId="226" xr:uid="{00000000-0005-0000-0000-0000B8050000}"/>
    <cellStyle name="60% - Accent6 3 2" xfId="1683" xr:uid="{00000000-0005-0000-0000-0000B9050000}"/>
    <cellStyle name="60% - Accent6 3 3" xfId="1684" xr:uid="{00000000-0005-0000-0000-0000BA050000}"/>
    <cellStyle name="60% - Accent6 3 4" xfId="1685" xr:uid="{00000000-0005-0000-0000-0000BB050000}"/>
    <cellStyle name="60% - Accent6 3 5" xfId="1686" xr:uid="{00000000-0005-0000-0000-0000BC050000}"/>
    <cellStyle name="60% - Accent6 3 6" xfId="1687" xr:uid="{00000000-0005-0000-0000-0000BD050000}"/>
    <cellStyle name="60% - Accent6 3 7" xfId="1688" xr:uid="{00000000-0005-0000-0000-0000BE050000}"/>
    <cellStyle name="60% - Accent6 4" xfId="1689" xr:uid="{00000000-0005-0000-0000-0000BF050000}"/>
    <cellStyle name="60% - Accent6 4 2" xfId="1690" xr:uid="{00000000-0005-0000-0000-0000C0050000}"/>
    <cellStyle name="60% - Accent6 4 3" xfId="1691" xr:uid="{00000000-0005-0000-0000-0000C1050000}"/>
    <cellStyle name="60% - Accent6 4 4" xfId="1692" xr:uid="{00000000-0005-0000-0000-0000C2050000}"/>
    <cellStyle name="60% - Accent6 4 5" xfId="1693" xr:uid="{00000000-0005-0000-0000-0000C3050000}"/>
    <cellStyle name="60% - Accent6 4 6" xfId="1694" xr:uid="{00000000-0005-0000-0000-0000C4050000}"/>
    <cellStyle name="60% - Accent6 4 7" xfId="1695" xr:uid="{00000000-0005-0000-0000-0000C5050000}"/>
    <cellStyle name="60% - Accent6 5" xfId="1696" xr:uid="{00000000-0005-0000-0000-0000C6050000}"/>
    <cellStyle name="60% - Accent6 5 2" xfId="1697" xr:uid="{00000000-0005-0000-0000-0000C7050000}"/>
    <cellStyle name="60% - Accent6 5 3" xfId="1698" xr:uid="{00000000-0005-0000-0000-0000C8050000}"/>
    <cellStyle name="60% - Accent6 5 4" xfId="1699" xr:uid="{00000000-0005-0000-0000-0000C9050000}"/>
    <cellStyle name="60% - Accent6 5 5" xfId="1700" xr:uid="{00000000-0005-0000-0000-0000CA050000}"/>
    <cellStyle name="60% - Accent6 5 6" xfId="1701" xr:uid="{00000000-0005-0000-0000-0000CB050000}"/>
    <cellStyle name="60% - Accent6 5 7" xfId="1702" xr:uid="{00000000-0005-0000-0000-0000CC050000}"/>
    <cellStyle name="60% - Accent6 6" xfId="4077" xr:uid="{00000000-0005-0000-0000-0000CD050000}"/>
    <cellStyle name="60% - Accent6 6 2" xfId="1703" xr:uid="{00000000-0005-0000-0000-0000CE050000}"/>
    <cellStyle name="60% - Accent6 6 3" xfId="1704" xr:uid="{00000000-0005-0000-0000-0000CF050000}"/>
    <cellStyle name="60% - Accent6 6 4" xfId="1705" xr:uid="{00000000-0005-0000-0000-0000D0050000}"/>
    <cellStyle name="60% - Accent6 6 5" xfId="1706" xr:uid="{00000000-0005-0000-0000-0000D1050000}"/>
    <cellStyle name="60% - Accent6 6 6" xfId="1707" xr:uid="{00000000-0005-0000-0000-0000D2050000}"/>
    <cellStyle name="60% - Accent6 6 7" xfId="1708" xr:uid="{00000000-0005-0000-0000-0000D3050000}"/>
    <cellStyle name="60% - Accent6 7 2" xfId="1709" xr:uid="{00000000-0005-0000-0000-0000D4050000}"/>
    <cellStyle name="60% - Accent6 7 3" xfId="1710" xr:uid="{00000000-0005-0000-0000-0000D5050000}"/>
    <cellStyle name="60% - Accent6 7 4" xfId="1711" xr:uid="{00000000-0005-0000-0000-0000D6050000}"/>
    <cellStyle name="60% - Accent6 7 5" xfId="1712" xr:uid="{00000000-0005-0000-0000-0000D7050000}"/>
    <cellStyle name="60% - Accent6 7 6" xfId="1713" xr:uid="{00000000-0005-0000-0000-0000D8050000}"/>
    <cellStyle name="60% - Accent6 7 7" xfId="1714" xr:uid="{00000000-0005-0000-0000-0000D9050000}"/>
    <cellStyle name="60% - Accent6 8 2" xfId="1715" xr:uid="{00000000-0005-0000-0000-0000DA050000}"/>
    <cellStyle name="60% - Accent6 8 3" xfId="1716" xr:uid="{00000000-0005-0000-0000-0000DB050000}"/>
    <cellStyle name="60% - Accent6 8 4" xfId="1717" xr:uid="{00000000-0005-0000-0000-0000DC050000}"/>
    <cellStyle name="60% - Accent6 8 5" xfId="1718" xr:uid="{00000000-0005-0000-0000-0000DD050000}"/>
    <cellStyle name="60% - Accent6 8 6" xfId="1719" xr:uid="{00000000-0005-0000-0000-0000DE050000}"/>
    <cellStyle name="60% - Accent6 8 7" xfId="1720" xr:uid="{00000000-0005-0000-0000-0000DF050000}"/>
    <cellStyle name="60% - Accent6 9 2" xfId="1721" xr:uid="{00000000-0005-0000-0000-0000E0050000}"/>
    <cellStyle name="60% - Accent6 9 3" xfId="1722" xr:uid="{00000000-0005-0000-0000-0000E1050000}"/>
    <cellStyle name="60% - Accent6 9 4" xfId="1723" xr:uid="{00000000-0005-0000-0000-0000E2050000}"/>
    <cellStyle name="60% - Accent6 9 5" xfId="1724" xr:uid="{00000000-0005-0000-0000-0000E3050000}"/>
    <cellStyle name="60% - Accent6 9 6" xfId="1725" xr:uid="{00000000-0005-0000-0000-0000E4050000}"/>
    <cellStyle name="60% - Accent6 9 7" xfId="1726" xr:uid="{00000000-0005-0000-0000-0000E5050000}"/>
    <cellStyle name="752131" xfId="1727" xr:uid="{00000000-0005-0000-0000-0000E6050000}"/>
    <cellStyle name="A Table" xfId="1728" xr:uid="{00000000-0005-0000-0000-0000E7050000}"/>
    <cellStyle name="A_Block Space" xfId="1729" xr:uid="{00000000-0005-0000-0000-0000E8050000}"/>
    <cellStyle name="A_BlueLine" xfId="1730" xr:uid="{00000000-0005-0000-0000-0000E9050000}"/>
    <cellStyle name="A_Do not Change" xfId="1731" xr:uid="{00000000-0005-0000-0000-0000EA050000}"/>
    <cellStyle name="A_Estimate" xfId="1732" xr:uid="{00000000-0005-0000-0000-0000EB050000}"/>
    <cellStyle name="A_Estimate 2" xfId="1733" xr:uid="{00000000-0005-0000-0000-0000EC050000}"/>
    <cellStyle name="A_Memo" xfId="1734" xr:uid="{00000000-0005-0000-0000-0000ED050000}"/>
    <cellStyle name="A_Normal" xfId="1735" xr:uid="{00000000-0005-0000-0000-0000EE050000}"/>
    <cellStyle name="A_Normal 2" xfId="1736" xr:uid="{00000000-0005-0000-0000-0000EF050000}"/>
    <cellStyle name="A_Normal 3" xfId="1737" xr:uid="{00000000-0005-0000-0000-0000F0050000}"/>
    <cellStyle name="A_Normal 4" xfId="1738" xr:uid="{00000000-0005-0000-0000-0000F1050000}"/>
    <cellStyle name="A_Normal 5" xfId="1739" xr:uid="{00000000-0005-0000-0000-0000F2050000}"/>
    <cellStyle name="A_Normal 6" xfId="1740" xr:uid="{00000000-0005-0000-0000-0000F3050000}"/>
    <cellStyle name="A_Normal Forecast" xfId="1741" xr:uid="{00000000-0005-0000-0000-0000F4050000}"/>
    <cellStyle name="A_Normal Historical" xfId="1742" xr:uid="{00000000-0005-0000-0000-0000F5050000}"/>
    <cellStyle name="A_Rate_Data" xfId="1743" xr:uid="{00000000-0005-0000-0000-0000F6050000}"/>
    <cellStyle name="A_Rate_Data Historical" xfId="1744" xr:uid="{00000000-0005-0000-0000-0000F7050000}"/>
    <cellStyle name="A_Rate_Title" xfId="1745" xr:uid="{00000000-0005-0000-0000-0000F8050000}"/>
    <cellStyle name="A_Simple Title" xfId="1746" xr:uid="{00000000-0005-0000-0000-0000F9050000}"/>
    <cellStyle name="A_Sum" xfId="1747" xr:uid="{00000000-0005-0000-0000-0000FA050000}"/>
    <cellStyle name="A_SUM_Row Major" xfId="1748" xr:uid="{00000000-0005-0000-0000-0000FB050000}"/>
    <cellStyle name="A_SUM_Row Minor" xfId="1749" xr:uid="{00000000-0005-0000-0000-0000FC050000}"/>
    <cellStyle name="A_Title" xfId="1750" xr:uid="{00000000-0005-0000-0000-0000FD050000}"/>
    <cellStyle name="A_YearHeadings" xfId="1751" xr:uid="{00000000-0005-0000-0000-0000FE050000}"/>
    <cellStyle name="Accent1" xfId="18" builtinId="29" customBuiltin="1"/>
    <cellStyle name="Accent1 10 2" xfId="1752" xr:uid="{00000000-0005-0000-0000-000000060000}"/>
    <cellStyle name="Accent1 10 3" xfId="1753" xr:uid="{00000000-0005-0000-0000-000001060000}"/>
    <cellStyle name="Accent1 10 4" xfId="1754" xr:uid="{00000000-0005-0000-0000-000002060000}"/>
    <cellStyle name="Accent1 10 5" xfId="1755" xr:uid="{00000000-0005-0000-0000-000003060000}"/>
    <cellStyle name="Accent1 10 6" xfId="1756" xr:uid="{00000000-0005-0000-0000-000004060000}"/>
    <cellStyle name="Accent1 10 7" xfId="1757" xr:uid="{00000000-0005-0000-0000-000005060000}"/>
    <cellStyle name="Accent1 11 2" xfId="1758" xr:uid="{00000000-0005-0000-0000-000006060000}"/>
    <cellStyle name="Accent1 11 3" xfId="1759" xr:uid="{00000000-0005-0000-0000-000007060000}"/>
    <cellStyle name="Accent1 11 4" xfId="1760" xr:uid="{00000000-0005-0000-0000-000008060000}"/>
    <cellStyle name="Accent1 11 5" xfId="1761" xr:uid="{00000000-0005-0000-0000-000009060000}"/>
    <cellStyle name="Accent1 11 6" xfId="1762" xr:uid="{00000000-0005-0000-0000-00000A060000}"/>
    <cellStyle name="Accent1 11 7" xfId="1763" xr:uid="{00000000-0005-0000-0000-00000B060000}"/>
    <cellStyle name="Accent1 12 2" xfId="1764" xr:uid="{00000000-0005-0000-0000-00000C060000}"/>
    <cellStyle name="Accent1 12 3" xfId="1765" xr:uid="{00000000-0005-0000-0000-00000D060000}"/>
    <cellStyle name="Accent1 12 4" xfId="1766" xr:uid="{00000000-0005-0000-0000-00000E060000}"/>
    <cellStyle name="Accent1 12 5" xfId="1767" xr:uid="{00000000-0005-0000-0000-00000F060000}"/>
    <cellStyle name="Accent1 12 6" xfId="1768" xr:uid="{00000000-0005-0000-0000-000010060000}"/>
    <cellStyle name="Accent1 12 7" xfId="1769" xr:uid="{00000000-0005-0000-0000-000011060000}"/>
    <cellStyle name="Accent1 13 2" xfId="1770" xr:uid="{00000000-0005-0000-0000-000012060000}"/>
    <cellStyle name="Accent1 14 2" xfId="1771" xr:uid="{00000000-0005-0000-0000-000013060000}"/>
    <cellStyle name="Accent1 15 2" xfId="1772" xr:uid="{00000000-0005-0000-0000-000014060000}"/>
    <cellStyle name="Accent1 16 2" xfId="1773" xr:uid="{00000000-0005-0000-0000-000015060000}"/>
    <cellStyle name="Accent1 17 2" xfId="1774" xr:uid="{00000000-0005-0000-0000-000016060000}"/>
    <cellStyle name="Accent1 18 2" xfId="1775" xr:uid="{00000000-0005-0000-0000-000017060000}"/>
    <cellStyle name="Accent1 19 2" xfId="1776" xr:uid="{00000000-0005-0000-0000-000018060000}"/>
    <cellStyle name="Accent1 2" xfId="220" xr:uid="{00000000-0005-0000-0000-000019060000}"/>
    <cellStyle name="Accent1 2 2" xfId="1777" xr:uid="{00000000-0005-0000-0000-00001A060000}"/>
    <cellStyle name="Accent1 2 3" xfId="1778" xr:uid="{00000000-0005-0000-0000-00001B060000}"/>
    <cellStyle name="Accent1 2 4" xfId="1779" xr:uid="{00000000-0005-0000-0000-00001C060000}"/>
    <cellStyle name="Accent1 2 5" xfId="1780" xr:uid="{00000000-0005-0000-0000-00001D060000}"/>
    <cellStyle name="Accent1 2 6" xfId="1781" xr:uid="{00000000-0005-0000-0000-00001E060000}"/>
    <cellStyle name="Accent1 2 7" xfId="1782" xr:uid="{00000000-0005-0000-0000-00001F060000}"/>
    <cellStyle name="Accent1 2 8" xfId="4105" xr:uid="{00000000-0005-0000-0000-000020060000}"/>
    <cellStyle name="Accent1 20 2" xfId="1783" xr:uid="{00000000-0005-0000-0000-000021060000}"/>
    <cellStyle name="Accent1 21 2" xfId="1784" xr:uid="{00000000-0005-0000-0000-000022060000}"/>
    <cellStyle name="Accent1 3" xfId="164" xr:uid="{00000000-0005-0000-0000-000023060000}"/>
    <cellStyle name="Accent1 3 2" xfId="1785" xr:uid="{00000000-0005-0000-0000-000024060000}"/>
    <cellStyle name="Accent1 3 3" xfId="1786" xr:uid="{00000000-0005-0000-0000-000025060000}"/>
    <cellStyle name="Accent1 3 4" xfId="1787" xr:uid="{00000000-0005-0000-0000-000026060000}"/>
    <cellStyle name="Accent1 3 5" xfId="1788" xr:uid="{00000000-0005-0000-0000-000027060000}"/>
    <cellStyle name="Accent1 3 6" xfId="1789" xr:uid="{00000000-0005-0000-0000-000028060000}"/>
    <cellStyle name="Accent1 3 7" xfId="1790" xr:uid="{00000000-0005-0000-0000-000029060000}"/>
    <cellStyle name="Accent1 4" xfId="1791" xr:uid="{00000000-0005-0000-0000-00002A060000}"/>
    <cellStyle name="Accent1 4 2" xfId="1792" xr:uid="{00000000-0005-0000-0000-00002B060000}"/>
    <cellStyle name="Accent1 4 3" xfId="1793" xr:uid="{00000000-0005-0000-0000-00002C060000}"/>
    <cellStyle name="Accent1 4 4" xfId="1794" xr:uid="{00000000-0005-0000-0000-00002D060000}"/>
    <cellStyle name="Accent1 4 5" xfId="1795" xr:uid="{00000000-0005-0000-0000-00002E060000}"/>
    <cellStyle name="Accent1 4 6" xfId="1796" xr:uid="{00000000-0005-0000-0000-00002F060000}"/>
    <cellStyle name="Accent1 4 7" xfId="1797" xr:uid="{00000000-0005-0000-0000-000030060000}"/>
    <cellStyle name="Accent1 5" xfId="1798" xr:uid="{00000000-0005-0000-0000-000031060000}"/>
    <cellStyle name="Accent1 5 2" xfId="1799" xr:uid="{00000000-0005-0000-0000-000032060000}"/>
    <cellStyle name="Accent1 5 3" xfId="1800" xr:uid="{00000000-0005-0000-0000-000033060000}"/>
    <cellStyle name="Accent1 5 4" xfId="1801" xr:uid="{00000000-0005-0000-0000-000034060000}"/>
    <cellStyle name="Accent1 5 5" xfId="1802" xr:uid="{00000000-0005-0000-0000-000035060000}"/>
    <cellStyle name="Accent1 5 6" xfId="1803" xr:uid="{00000000-0005-0000-0000-000036060000}"/>
    <cellStyle name="Accent1 5 7" xfId="1804" xr:uid="{00000000-0005-0000-0000-000037060000}"/>
    <cellStyle name="Accent1 6" xfId="4078" xr:uid="{00000000-0005-0000-0000-000038060000}"/>
    <cellStyle name="Accent1 6 2" xfId="1805" xr:uid="{00000000-0005-0000-0000-000039060000}"/>
    <cellStyle name="Accent1 6 3" xfId="1806" xr:uid="{00000000-0005-0000-0000-00003A060000}"/>
    <cellStyle name="Accent1 6 4" xfId="1807" xr:uid="{00000000-0005-0000-0000-00003B060000}"/>
    <cellStyle name="Accent1 6 5" xfId="1808" xr:uid="{00000000-0005-0000-0000-00003C060000}"/>
    <cellStyle name="Accent1 6 6" xfId="1809" xr:uid="{00000000-0005-0000-0000-00003D060000}"/>
    <cellStyle name="Accent1 6 7" xfId="1810" xr:uid="{00000000-0005-0000-0000-00003E060000}"/>
    <cellStyle name="Accent1 7 2" xfId="1811" xr:uid="{00000000-0005-0000-0000-00003F060000}"/>
    <cellStyle name="Accent1 7 3" xfId="1812" xr:uid="{00000000-0005-0000-0000-000040060000}"/>
    <cellStyle name="Accent1 7 4" xfId="1813" xr:uid="{00000000-0005-0000-0000-000041060000}"/>
    <cellStyle name="Accent1 7 5" xfId="1814" xr:uid="{00000000-0005-0000-0000-000042060000}"/>
    <cellStyle name="Accent1 7 6" xfId="1815" xr:uid="{00000000-0005-0000-0000-000043060000}"/>
    <cellStyle name="Accent1 7 7" xfId="1816" xr:uid="{00000000-0005-0000-0000-000044060000}"/>
    <cellStyle name="Accent1 8 2" xfId="1817" xr:uid="{00000000-0005-0000-0000-000045060000}"/>
    <cellStyle name="Accent1 8 3" xfId="1818" xr:uid="{00000000-0005-0000-0000-000046060000}"/>
    <cellStyle name="Accent1 8 4" xfId="1819" xr:uid="{00000000-0005-0000-0000-000047060000}"/>
    <cellStyle name="Accent1 8 5" xfId="1820" xr:uid="{00000000-0005-0000-0000-000048060000}"/>
    <cellStyle name="Accent1 8 6" xfId="1821" xr:uid="{00000000-0005-0000-0000-000049060000}"/>
    <cellStyle name="Accent1 8 7" xfId="1822" xr:uid="{00000000-0005-0000-0000-00004A060000}"/>
    <cellStyle name="Accent1 9 2" xfId="1823" xr:uid="{00000000-0005-0000-0000-00004B060000}"/>
    <cellStyle name="Accent1 9 3" xfId="1824" xr:uid="{00000000-0005-0000-0000-00004C060000}"/>
    <cellStyle name="Accent1 9 4" xfId="1825" xr:uid="{00000000-0005-0000-0000-00004D060000}"/>
    <cellStyle name="Accent1 9 5" xfId="1826" xr:uid="{00000000-0005-0000-0000-00004E060000}"/>
    <cellStyle name="Accent1 9 6" xfId="1827" xr:uid="{00000000-0005-0000-0000-00004F060000}"/>
    <cellStyle name="Accent1 9 7" xfId="1828" xr:uid="{00000000-0005-0000-0000-000050060000}"/>
    <cellStyle name="Accent2" xfId="22" builtinId="33" customBuiltin="1"/>
    <cellStyle name="Accent2 10 2" xfId="1829" xr:uid="{00000000-0005-0000-0000-000052060000}"/>
    <cellStyle name="Accent2 10 3" xfId="1830" xr:uid="{00000000-0005-0000-0000-000053060000}"/>
    <cellStyle name="Accent2 10 4" xfId="1831" xr:uid="{00000000-0005-0000-0000-000054060000}"/>
    <cellStyle name="Accent2 10 5" xfId="1832" xr:uid="{00000000-0005-0000-0000-000055060000}"/>
    <cellStyle name="Accent2 10 6" xfId="1833" xr:uid="{00000000-0005-0000-0000-000056060000}"/>
    <cellStyle name="Accent2 10 7" xfId="1834" xr:uid="{00000000-0005-0000-0000-000057060000}"/>
    <cellStyle name="Accent2 11 2" xfId="1835" xr:uid="{00000000-0005-0000-0000-000058060000}"/>
    <cellStyle name="Accent2 11 3" xfId="1836" xr:uid="{00000000-0005-0000-0000-000059060000}"/>
    <cellStyle name="Accent2 11 4" xfId="1837" xr:uid="{00000000-0005-0000-0000-00005A060000}"/>
    <cellStyle name="Accent2 11 5" xfId="1838" xr:uid="{00000000-0005-0000-0000-00005B060000}"/>
    <cellStyle name="Accent2 11 6" xfId="1839" xr:uid="{00000000-0005-0000-0000-00005C060000}"/>
    <cellStyle name="Accent2 11 7" xfId="1840" xr:uid="{00000000-0005-0000-0000-00005D060000}"/>
    <cellStyle name="Accent2 12 2" xfId="1841" xr:uid="{00000000-0005-0000-0000-00005E060000}"/>
    <cellStyle name="Accent2 12 3" xfId="1842" xr:uid="{00000000-0005-0000-0000-00005F060000}"/>
    <cellStyle name="Accent2 12 4" xfId="1843" xr:uid="{00000000-0005-0000-0000-000060060000}"/>
    <cellStyle name="Accent2 12 5" xfId="1844" xr:uid="{00000000-0005-0000-0000-000061060000}"/>
    <cellStyle name="Accent2 12 6" xfId="1845" xr:uid="{00000000-0005-0000-0000-000062060000}"/>
    <cellStyle name="Accent2 12 7" xfId="1846" xr:uid="{00000000-0005-0000-0000-000063060000}"/>
    <cellStyle name="Accent2 13 2" xfId="1847" xr:uid="{00000000-0005-0000-0000-000064060000}"/>
    <cellStyle name="Accent2 14 2" xfId="1848" xr:uid="{00000000-0005-0000-0000-000065060000}"/>
    <cellStyle name="Accent2 15 2" xfId="1849" xr:uid="{00000000-0005-0000-0000-000066060000}"/>
    <cellStyle name="Accent2 16 2" xfId="1850" xr:uid="{00000000-0005-0000-0000-000067060000}"/>
    <cellStyle name="Accent2 17 2" xfId="1851" xr:uid="{00000000-0005-0000-0000-000068060000}"/>
    <cellStyle name="Accent2 18 2" xfId="1852" xr:uid="{00000000-0005-0000-0000-000069060000}"/>
    <cellStyle name="Accent2 19 2" xfId="1853" xr:uid="{00000000-0005-0000-0000-00006A060000}"/>
    <cellStyle name="Accent2 2" xfId="225" xr:uid="{00000000-0005-0000-0000-00006B060000}"/>
    <cellStyle name="Accent2 2 2" xfId="1854" xr:uid="{00000000-0005-0000-0000-00006C060000}"/>
    <cellStyle name="Accent2 2 3" xfId="1855" xr:uid="{00000000-0005-0000-0000-00006D060000}"/>
    <cellStyle name="Accent2 2 4" xfId="1856" xr:uid="{00000000-0005-0000-0000-00006E060000}"/>
    <cellStyle name="Accent2 2 5" xfId="1857" xr:uid="{00000000-0005-0000-0000-00006F060000}"/>
    <cellStyle name="Accent2 2 6" xfId="1858" xr:uid="{00000000-0005-0000-0000-000070060000}"/>
    <cellStyle name="Accent2 2 7" xfId="1859" xr:uid="{00000000-0005-0000-0000-000071060000}"/>
    <cellStyle name="Accent2 2 8" xfId="4108" xr:uid="{00000000-0005-0000-0000-000072060000}"/>
    <cellStyle name="Accent2 20 2" xfId="1860" xr:uid="{00000000-0005-0000-0000-000073060000}"/>
    <cellStyle name="Accent2 21 2" xfId="1861" xr:uid="{00000000-0005-0000-0000-000074060000}"/>
    <cellStyle name="Accent2 3" xfId="174" xr:uid="{00000000-0005-0000-0000-000075060000}"/>
    <cellStyle name="Accent2 3 2" xfId="1862" xr:uid="{00000000-0005-0000-0000-000076060000}"/>
    <cellStyle name="Accent2 3 3" xfId="1863" xr:uid="{00000000-0005-0000-0000-000077060000}"/>
    <cellStyle name="Accent2 3 4" xfId="1864" xr:uid="{00000000-0005-0000-0000-000078060000}"/>
    <cellStyle name="Accent2 3 5" xfId="1865" xr:uid="{00000000-0005-0000-0000-000079060000}"/>
    <cellStyle name="Accent2 3 6" xfId="1866" xr:uid="{00000000-0005-0000-0000-00007A060000}"/>
    <cellStyle name="Accent2 3 7" xfId="1867" xr:uid="{00000000-0005-0000-0000-00007B060000}"/>
    <cellStyle name="Accent2 4" xfId="1868" xr:uid="{00000000-0005-0000-0000-00007C060000}"/>
    <cellStyle name="Accent2 4 2" xfId="1869" xr:uid="{00000000-0005-0000-0000-00007D060000}"/>
    <cellStyle name="Accent2 4 3" xfId="1870" xr:uid="{00000000-0005-0000-0000-00007E060000}"/>
    <cellStyle name="Accent2 4 4" xfId="1871" xr:uid="{00000000-0005-0000-0000-00007F060000}"/>
    <cellStyle name="Accent2 4 5" xfId="1872" xr:uid="{00000000-0005-0000-0000-000080060000}"/>
    <cellStyle name="Accent2 4 6" xfId="1873" xr:uid="{00000000-0005-0000-0000-000081060000}"/>
    <cellStyle name="Accent2 4 7" xfId="1874" xr:uid="{00000000-0005-0000-0000-000082060000}"/>
    <cellStyle name="Accent2 5" xfId="1875" xr:uid="{00000000-0005-0000-0000-000083060000}"/>
    <cellStyle name="Accent2 5 2" xfId="1876" xr:uid="{00000000-0005-0000-0000-000084060000}"/>
    <cellStyle name="Accent2 5 3" xfId="1877" xr:uid="{00000000-0005-0000-0000-000085060000}"/>
    <cellStyle name="Accent2 5 4" xfId="1878" xr:uid="{00000000-0005-0000-0000-000086060000}"/>
    <cellStyle name="Accent2 5 5" xfId="1879" xr:uid="{00000000-0005-0000-0000-000087060000}"/>
    <cellStyle name="Accent2 5 6" xfId="1880" xr:uid="{00000000-0005-0000-0000-000088060000}"/>
    <cellStyle name="Accent2 5 7" xfId="1881" xr:uid="{00000000-0005-0000-0000-000089060000}"/>
    <cellStyle name="Accent2 6" xfId="4079" xr:uid="{00000000-0005-0000-0000-00008A060000}"/>
    <cellStyle name="Accent2 6 2" xfId="1882" xr:uid="{00000000-0005-0000-0000-00008B060000}"/>
    <cellStyle name="Accent2 6 3" xfId="1883" xr:uid="{00000000-0005-0000-0000-00008C060000}"/>
    <cellStyle name="Accent2 6 4" xfId="1884" xr:uid="{00000000-0005-0000-0000-00008D060000}"/>
    <cellStyle name="Accent2 6 5" xfId="1885" xr:uid="{00000000-0005-0000-0000-00008E060000}"/>
    <cellStyle name="Accent2 6 6" xfId="1886" xr:uid="{00000000-0005-0000-0000-00008F060000}"/>
    <cellStyle name="Accent2 6 7" xfId="1887" xr:uid="{00000000-0005-0000-0000-000090060000}"/>
    <cellStyle name="Accent2 7 2" xfId="1888" xr:uid="{00000000-0005-0000-0000-000091060000}"/>
    <cellStyle name="Accent2 7 3" xfId="1889" xr:uid="{00000000-0005-0000-0000-000092060000}"/>
    <cellStyle name="Accent2 7 4" xfId="1890" xr:uid="{00000000-0005-0000-0000-000093060000}"/>
    <cellStyle name="Accent2 7 5" xfId="1891" xr:uid="{00000000-0005-0000-0000-000094060000}"/>
    <cellStyle name="Accent2 7 6" xfId="1892" xr:uid="{00000000-0005-0000-0000-000095060000}"/>
    <cellStyle name="Accent2 7 7" xfId="1893" xr:uid="{00000000-0005-0000-0000-000096060000}"/>
    <cellStyle name="Accent2 8 2" xfId="1894" xr:uid="{00000000-0005-0000-0000-000097060000}"/>
    <cellStyle name="Accent2 8 3" xfId="1895" xr:uid="{00000000-0005-0000-0000-000098060000}"/>
    <cellStyle name="Accent2 8 4" xfId="1896" xr:uid="{00000000-0005-0000-0000-000099060000}"/>
    <cellStyle name="Accent2 8 5" xfId="1897" xr:uid="{00000000-0005-0000-0000-00009A060000}"/>
    <cellStyle name="Accent2 8 6" xfId="1898" xr:uid="{00000000-0005-0000-0000-00009B060000}"/>
    <cellStyle name="Accent2 8 7" xfId="1899" xr:uid="{00000000-0005-0000-0000-00009C060000}"/>
    <cellStyle name="Accent2 9 2" xfId="1900" xr:uid="{00000000-0005-0000-0000-00009D060000}"/>
    <cellStyle name="Accent2 9 3" xfId="1901" xr:uid="{00000000-0005-0000-0000-00009E060000}"/>
    <cellStyle name="Accent2 9 4" xfId="1902" xr:uid="{00000000-0005-0000-0000-00009F060000}"/>
    <cellStyle name="Accent2 9 5" xfId="1903" xr:uid="{00000000-0005-0000-0000-0000A0060000}"/>
    <cellStyle name="Accent2 9 6" xfId="1904" xr:uid="{00000000-0005-0000-0000-0000A1060000}"/>
    <cellStyle name="Accent2 9 7" xfId="1905" xr:uid="{00000000-0005-0000-0000-0000A2060000}"/>
    <cellStyle name="Accent3" xfId="26" builtinId="37" customBuiltin="1"/>
    <cellStyle name="Accent3 2" xfId="207" xr:uid="{00000000-0005-0000-0000-0000A4060000}"/>
    <cellStyle name="Accent3 2 2" xfId="1906" xr:uid="{00000000-0005-0000-0000-0000A5060000}"/>
    <cellStyle name="Accent3 2 3" xfId="4110" xr:uid="{00000000-0005-0000-0000-0000A6060000}"/>
    <cellStyle name="Accent3 3" xfId="167" xr:uid="{00000000-0005-0000-0000-0000A7060000}"/>
    <cellStyle name="Accent3 3 2" xfId="1907" xr:uid="{00000000-0005-0000-0000-0000A8060000}"/>
    <cellStyle name="Accent3 4" xfId="1908" xr:uid="{00000000-0005-0000-0000-0000A9060000}"/>
    <cellStyle name="Accent3 4 2" xfId="1909" xr:uid="{00000000-0005-0000-0000-0000AA060000}"/>
    <cellStyle name="Accent3 5" xfId="1910" xr:uid="{00000000-0005-0000-0000-0000AB060000}"/>
    <cellStyle name="Accent3 5 2" xfId="1911" xr:uid="{00000000-0005-0000-0000-0000AC060000}"/>
    <cellStyle name="Accent3 6" xfId="4080" xr:uid="{00000000-0005-0000-0000-0000AD060000}"/>
    <cellStyle name="Accent4" xfId="30" builtinId="41" customBuiltin="1"/>
    <cellStyle name="Accent4 2" xfId="212" xr:uid="{00000000-0005-0000-0000-0000AF060000}"/>
    <cellStyle name="Accent4 2 2" xfId="1912" xr:uid="{00000000-0005-0000-0000-0000B0060000}"/>
    <cellStyle name="Accent4 2 3" xfId="4112" xr:uid="{00000000-0005-0000-0000-0000B1060000}"/>
    <cellStyle name="Accent4 3" xfId="182" xr:uid="{00000000-0005-0000-0000-0000B2060000}"/>
    <cellStyle name="Accent4 3 2" xfId="1913" xr:uid="{00000000-0005-0000-0000-0000B3060000}"/>
    <cellStyle name="Accent4 4" xfId="1914" xr:uid="{00000000-0005-0000-0000-0000B4060000}"/>
    <cellStyle name="Accent4 4 2" xfId="1915" xr:uid="{00000000-0005-0000-0000-0000B5060000}"/>
    <cellStyle name="Accent4 5" xfId="1916" xr:uid="{00000000-0005-0000-0000-0000B6060000}"/>
    <cellStyle name="Accent4 5 2" xfId="1917" xr:uid="{00000000-0005-0000-0000-0000B7060000}"/>
    <cellStyle name="Accent4 6" xfId="4081" xr:uid="{00000000-0005-0000-0000-0000B8060000}"/>
    <cellStyle name="Accent5" xfId="34" builtinId="45" customBuiltin="1"/>
    <cellStyle name="Accent5 2" xfId="206" xr:uid="{00000000-0005-0000-0000-0000BA060000}"/>
    <cellStyle name="Accent5 2 2" xfId="1918" xr:uid="{00000000-0005-0000-0000-0000BB060000}"/>
    <cellStyle name="Accent5 3" xfId="178" xr:uid="{00000000-0005-0000-0000-0000BC060000}"/>
    <cellStyle name="Accent5 3 2" xfId="1919" xr:uid="{00000000-0005-0000-0000-0000BD060000}"/>
    <cellStyle name="Accent5 4" xfId="1920" xr:uid="{00000000-0005-0000-0000-0000BE060000}"/>
    <cellStyle name="Accent5 4 2" xfId="1921" xr:uid="{00000000-0005-0000-0000-0000BF060000}"/>
    <cellStyle name="Accent5 5" xfId="1922" xr:uid="{00000000-0005-0000-0000-0000C0060000}"/>
    <cellStyle name="Accent5 5 2" xfId="1923" xr:uid="{00000000-0005-0000-0000-0000C1060000}"/>
    <cellStyle name="Accent6" xfId="38" builtinId="49" customBuiltin="1"/>
    <cellStyle name="Accent6 10 2" xfId="1924" xr:uid="{00000000-0005-0000-0000-0000C3060000}"/>
    <cellStyle name="Accent6 10 2 2" xfId="1925" xr:uid="{00000000-0005-0000-0000-0000C4060000}"/>
    <cellStyle name="Accent6 10 2 3" xfId="1926" xr:uid="{00000000-0005-0000-0000-0000C5060000}"/>
    <cellStyle name="Accent6 10 3" xfId="1927" xr:uid="{00000000-0005-0000-0000-0000C6060000}"/>
    <cellStyle name="Accent6 10 3 2" xfId="1928" xr:uid="{00000000-0005-0000-0000-0000C7060000}"/>
    <cellStyle name="Accent6 10 3 3" xfId="1929" xr:uid="{00000000-0005-0000-0000-0000C8060000}"/>
    <cellStyle name="Accent6 10 4" xfId="1930" xr:uid="{00000000-0005-0000-0000-0000C9060000}"/>
    <cellStyle name="Accent6 10 4 2" xfId="1931" xr:uid="{00000000-0005-0000-0000-0000CA060000}"/>
    <cellStyle name="Accent6 10 4 3" xfId="1932" xr:uid="{00000000-0005-0000-0000-0000CB060000}"/>
    <cellStyle name="Accent6 10 5" xfId="1933" xr:uid="{00000000-0005-0000-0000-0000CC060000}"/>
    <cellStyle name="Accent6 10 5 2" xfId="1934" xr:uid="{00000000-0005-0000-0000-0000CD060000}"/>
    <cellStyle name="Accent6 10 5 3" xfId="1935" xr:uid="{00000000-0005-0000-0000-0000CE060000}"/>
    <cellStyle name="Accent6 10 6" xfId="1936" xr:uid="{00000000-0005-0000-0000-0000CF060000}"/>
    <cellStyle name="Accent6 10 6 2" xfId="1937" xr:uid="{00000000-0005-0000-0000-0000D0060000}"/>
    <cellStyle name="Accent6 10 6 3" xfId="1938" xr:uid="{00000000-0005-0000-0000-0000D1060000}"/>
    <cellStyle name="Accent6 10 7" xfId="1939" xr:uid="{00000000-0005-0000-0000-0000D2060000}"/>
    <cellStyle name="Accent6 10 7 2" xfId="1940" xr:uid="{00000000-0005-0000-0000-0000D3060000}"/>
    <cellStyle name="Accent6 10 7 3" xfId="1941" xr:uid="{00000000-0005-0000-0000-0000D4060000}"/>
    <cellStyle name="Accent6 11 2" xfId="1942" xr:uid="{00000000-0005-0000-0000-0000D5060000}"/>
    <cellStyle name="Accent6 11 2 2" xfId="1943" xr:uid="{00000000-0005-0000-0000-0000D6060000}"/>
    <cellStyle name="Accent6 11 2 3" xfId="1944" xr:uid="{00000000-0005-0000-0000-0000D7060000}"/>
    <cellStyle name="Accent6 11 3" xfId="1945" xr:uid="{00000000-0005-0000-0000-0000D8060000}"/>
    <cellStyle name="Accent6 11 3 2" xfId="1946" xr:uid="{00000000-0005-0000-0000-0000D9060000}"/>
    <cellStyle name="Accent6 11 3 3" xfId="1947" xr:uid="{00000000-0005-0000-0000-0000DA060000}"/>
    <cellStyle name="Accent6 11 4" xfId="1948" xr:uid="{00000000-0005-0000-0000-0000DB060000}"/>
    <cellStyle name="Accent6 11 4 2" xfId="1949" xr:uid="{00000000-0005-0000-0000-0000DC060000}"/>
    <cellStyle name="Accent6 11 4 3" xfId="1950" xr:uid="{00000000-0005-0000-0000-0000DD060000}"/>
    <cellStyle name="Accent6 11 5" xfId="1951" xr:uid="{00000000-0005-0000-0000-0000DE060000}"/>
    <cellStyle name="Accent6 11 5 2" xfId="1952" xr:uid="{00000000-0005-0000-0000-0000DF060000}"/>
    <cellStyle name="Accent6 11 5 3" xfId="1953" xr:uid="{00000000-0005-0000-0000-0000E0060000}"/>
    <cellStyle name="Accent6 11 6" xfId="1954" xr:uid="{00000000-0005-0000-0000-0000E1060000}"/>
    <cellStyle name="Accent6 11 6 2" xfId="1955" xr:uid="{00000000-0005-0000-0000-0000E2060000}"/>
    <cellStyle name="Accent6 11 6 3" xfId="1956" xr:uid="{00000000-0005-0000-0000-0000E3060000}"/>
    <cellStyle name="Accent6 11 7" xfId="1957" xr:uid="{00000000-0005-0000-0000-0000E4060000}"/>
    <cellStyle name="Accent6 11 7 2" xfId="1958" xr:uid="{00000000-0005-0000-0000-0000E5060000}"/>
    <cellStyle name="Accent6 11 7 3" xfId="1959" xr:uid="{00000000-0005-0000-0000-0000E6060000}"/>
    <cellStyle name="Accent6 12 2" xfId="1960" xr:uid="{00000000-0005-0000-0000-0000E7060000}"/>
    <cellStyle name="Accent6 12 2 2" xfId="1961" xr:uid="{00000000-0005-0000-0000-0000E8060000}"/>
    <cellStyle name="Accent6 12 2 3" xfId="1962" xr:uid="{00000000-0005-0000-0000-0000E9060000}"/>
    <cellStyle name="Accent6 12 3" xfId="1963" xr:uid="{00000000-0005-0000-0000-0000EA060000}"/>
    <cellStyle name="Accent6 12 3 2" xfId="1964" xr:uid="{00000000-0005-0000-0000-0000EB060000}"/>
    <cellStyle name="Accent6 12 3 3" xfId="1965" xr:uid="{00000000-0005-0000-0000-0000EC060000}"/>
    <cellStyle name="Accent6 12 4" xfId="1966" xr:uid="{00000000-0005-0000-0000-0000ED060000}"/>
    <cellStyle name="Accent6 12 4 2" xfId="1967" xr:uid="{00000000-0005-0000-0000-0000EE060000}"/>
    <cellStyle name="Accent6 12 4 3" xfId="1968" xr:uid="{00000000-0005-0000-0000-0000EF060000}"/>
    <cellStyle name="Accent6 12 5" xfId="1969" xr:uid="{00000000-0005-0000-0000-0000F0060000}"/>
    <cellStyle name="Accent6 12 5 2" xfId="1970" xr:uid="{00000000-0005-0000-0000-0000F1060000}"/>
    <cellStyle name="Accent6 12 5 3" xfId="1971" xr:uid="{00000000-0005-0000-0000-0000F2060000}"/>
    <cellStyle name="Accent6 12 6" xfId="1972" xr:uid="{00000000-0005-0000-0000-0000F3060000}"/>
    <cellStyle name="Accent6 12 6 2" xfId="1973" xr:uid="{00000000-0005-0000-0000-0000F4060000}"/>
    <cellStyle name="Accent6 12 6 3" xfId="1974" xr:uid="{00000000-0005-0000-0000-0000F5060000}"/>
    <cellStyle name="Accent6 12 7" xfId="1975" xr:uid="{00000000-0005-0000-0000-0000F6060000}"/>
    <cellStyle name="Accent6 12 7 2" xfId="1976" xr:uid="{00000000-0005-0000-0000-0000F7060000}"/>
    <cellStyle name="Accent6 12 7 3" xfId="1977" xr:uid="{00000000-0005-0000-0000-0000F8060000}"/>
    <cellStyle name="Accent6 13 2" xfId="1978" xr:uid="{00000000-0005-0000-0000-0000F9060000}"/>
    <cellStyle name="Accent6 13 2 2" xfId="1979" xr:uid="{00000000-0005-0000-0000-0000FA060000}"/>
    <cellStyle name="Accent6 13 2 3" xfId="1980" xr:uid="{00000000-0005-0000-0000-0000FB060000}"/>
    <cellStyle name="Accent6 14 2" xfId="1981" xr:uid="{00000000-0005-0000-0000-0000FC060000}"/>
    <cellStyle name="Accent6 14 2 2" xfId="1982" xr:uid="{00000000-0005-0000-0000-0000FD060000}"/>
    <cellStyle name="Accent6 14 2 3" xfId="1983" xr:uid="{00000000-0005-0000-0000-0000FE060000}"/>
    <cellStyle name="Accent6 15 2" xfId="1984" xr:uid="{00000000-0005-0000-0000-0000FF060000}"/>
    <cellStyle name="Accent6 15 2 2" xfId="1985" xr:uid="{00000000-0005-0000-0000-000000070000}"/>
    <cellStyle name="Accent6 15 2 3" xfId="1986" xr:uid="{00000000-0005-0000-0000-000001070000}"/>
    <cellStyle name="Accent6 16 2" xfId="1987" xr:uid="{00000000-0005-0000-0000-000002070000}"/>
    <cellStyle name="Accent6 16 2 2" xfId="1988" xr:uid="{00000000-0005-0000-0000-000003070000}"/>
    <cellStyle name="Accent6 16 2 3" xfId="1989" xr:uid="{00000000-0005-0000-0000-000004070000}"/>
    <cellStyle name="Accent6 17 2" xfId="1990" xr:uid="{00000000-0005-0000-0000-000005070000}"/>
    <cellStyle name="Accent6 17 2 2" xfId="1991" xr:uid="{00000000-0005-0000-0000-000006070000}"/>
    <cellStyle name="Accent6 17 2 3" xfId="1992" xr:uid="{00000000-0005-0000-0000-000007070000}"/>
    <cellStyle name="Accent6 18 2" xfId="1993" xr:uid="{00000000-0005-0000-0000-000008070000}"/>
    <cellStyle name="Accent6 18 2 2" xfId="1994" xr:uid="{00000000-0005-0000-0000-000009070000}"/>
    <cellStyle name="Accent6 18 2 3" xfId="1995" xr:uid="{00000000-0005-0000-0000-00000A070000}"/>
    <cellStyle name="Accent6 19 2" xfId="1996" xr:uid="{00000000-0005-0000-0000-00000B070000}"/>
    <cellStyle name="Accent6 19 2 2" xfId="1997" xr:uid="{00000000-0005-0000-0000-00000C070000}"/>
    <cellStyle name="Accent6 19 2 3" xfId="1998" xr:uid="{00000000-0005-0000-0000-00000D070000}"/>
    <cellStyle name="Accent6 2" xfId="215" xr:uid="{00000000-0005-0000-0000-00000E070000}"/>
    <cellStyle name="Accent6 2 2" xfId="1999" xr:uid="{00000000-0005-0000-0000-00000F070000}"/>
    <cellStyle name="Accent6 2 2 2" xfId="2000" xr:uid="{00000000-0005-0000-0000-000010070000}"/>
    <cellStyle name="Accent6 2 2 3" xfId="2001" xr:uid="{00000000-0005-0000-0000-000011070000}"/>
    <cellStyle name="Accent6 2 2_Calc Data" xfId="2002" xr:uid="{00000000-0005-0000-0000-000012070000}"/>
    <cellStyle name="Accent6 2 3" xfId="2003" xr:uid="{00000000-0005-0000-0000-000013070000}"/>
    <cellStyle name="Accent6 2 3 2" xfId="2004" xr:uid="{00000000-0005-0000-0000-000014070000}"/>
    <cellStyle name="Accent6 2 3 3" xfId="2005" xr:uid="{00000000-0005-0000-0000-000015070000}"/>
    <cellStyle name="Accent6 2 4" xfId="2006" xr:uid="{00000000-0005-0000-0000-000016070000}"/>
    <cellStyle name="Accent6 2 4 2" xfId="2007" xr:uid="{00000000-0005-0000-0000-000017070000}"/>
    <cellStyle name="Accent6 2 4 3" xfId="2008" xr:uid="{00000000-0005-0000-0000-000018070000}"/>
    <cellStyle name="Accent6 2 5" xfId="2009" xr:uid="{00000000-0005-0000-0000-000019070000}"/>
    <cellStyle name="Accent6 2 5 2" xfId="2010" xr:uid="{00000000-0005-0000-0000-00001A070000}"/>
    <cellStyle name="Accent6 2 5 3" xfId="2011" xr:uid="{00000000-0005-0000-0000-00001B070000}"/>
    <cellStyle name="Accent6 2 6" xfId="2012" xr:uid="{00000000-0005-0000-0000-00001C070000}"/>
    <cellStyle name="Accent6 2 6 2" xfId="2013" xr:uid="{00000000-0005-0000-0000-00001D070000}"/>
    <cellStyle name="Accent6 2 6 3" xfId="2014" xr:uid="{00000000-0005-0000-0000-00001E070000}"/>
    <cellStyle name="Accent6 2 7" xfId="2015" xr:uid="{00000000-0005-0000-0000-00001F070000}"/>
    <cellStyle name="Accent6 2 7 2" xfId="2016" xr:uid="{00000000-0005-0000-0000-000020070000}"/>
    <cellStyle name="Accent6 2 7 3" xfId="2017" xr:uid="{00000000-0005-0000-0000-000021070000}"/>
    <cellStyle name="Accent6 2 8" xfId="4115" xr:uid="{00000000-0005-0000-0000-000022070000}"/>
    <cellStyle name="Accent6 2 9" xfId="4121" xr:uid="{00000000-0005-0000-0000-000023070000}"/>
    <cellStyle name="Accent6 20 2" xfId="2018" xr:uid="{00000000-0005-0000-0000-000024070000}"/>
    <cellStyle name="Accent6 20 2 2" xfId="2019" xr:uid="{00000000-0005-0000-0000-000025070000}"/>
    <cellStyle name="Accent6 20 2 3" xfId="2020" xr:uid="{00000000-0005-0000-0000-000026070000}"/>
    <cellStyle name="Accent6 21 2" xfId="2021" xr:uid="{00000000-0005-0000-0000-000027070000}"/>
    <cellStyle name="Accent6 21 2 2" xfId="2022" xr:uid="{00000000-0005-0000-0000-000028070000}"/>
    <cellStyle name="Accent6 21 2 3" xfId="2023" xr:uid="{00000000-0005-0000-0000-000029070000}"/>
    <cellStyle name="Accent6 3" xfId="180" xr:uid="{00000000-0005-0000-0000-00002A070000}"/>
    <cellStyle name="Accent6 3 2" xfId="2024" xr:uid="{00000000-0005-0000-0000-00002B070000}"/>
    <cellStyle name="Accent6 3 2 2" xfId="2025" xr:uid="{00000000-0005-0000-0000-00002C070000}"/>
    <cellStyle name="Accent6 3 2 3" xfId="2026" xr:uid="{00000000-0005-0000-0000-00002D070000}"/>
    <cellStyle name="Accent6 3 2_Calc Data" xfId="2027" xr:uid="{00000000-0005-0000-0000-00002E070000}"/>
    <cellStyle name="Accent6 3 3" xfId="2028" xr:uid="{00000000-0005-0000-0000-00002F070000}"/>
    <cellStyle name="Accent6 3 3 2" xfId="2029" xr:uid="{00000000-0005-0000-0000-000030070000}"/>
    <cellStyle name="Accent6 3 3 3" xfId="2030" xr:uid="{00000000-0005-0000-0000-000031070000}"/>
    <cellStyle name="Accent6 3 4" xfId="2031" xr:uid="{00000000-0005-0000-0000-000032070000}"/>
    <cellStyle name="Accent6 3 4 2" xfId="2032" xr:uid="{00000000-0005-0000-0000-000033070000}"/>
    <cellStyle name="Accent6 3 4 3" xfId="2033" xr:uid="{00000000-0005-0000-0000-000034070000}"/>
    <cellStyle name="Accent6 3 5" xfId="2034" xr:uid="{00000000-0005-0000-0000-000035070000}"/>
    <cellStyle name="Accent6 3 5 2" xfId="2035" xr:uid="{00000000-0005-0000-0000-000036070000}"/>
    <cellStyle name="Accent6 3 5 3" xfId="2036" xr:uid="{00000000-0005-0000-0000-000037070000}"/>
    <cellStyle name="Accent6 3 6" xfId="2037" xr:uid="{00000000-0005-0000-0000-000038070000}"/>
    <cellStyle name="Accent6 3 6 2" xfId="2038" xr:uid="{00000000-0005-0000-0000-000039070000}"/>
    <cellStyle name="Accent6 3 6 3" xfId="2039" xr:uid="{00000000-0005-0000-0000-00003A070000}"/>
    <cellStyle name="Accent6 3 7" xfId="2040" xr:uid="{00000000-0005-0000-0000-00003B070000}"/>
    <cellStyle name="Accent6 3 7 2" xfId="2041" xr:uid="{00000000-0005-0000-0000-00003C070000}"/>
    <cellStyle name="Accent6 3 7 3" xfId="2042" xr:uid="{00000000-0005-0000-0000-00003D070000}"/>
    <cellStyle name="Accent6 4" xfId="2043" xr:uid="{00000000-0005-0000-0000-00003E070000}"/>
    <cellStyle name="Accent6 4 2" xfId="2044" xr:uid="{00000000-0005-0000-0000-00003F070000}"/>
    <cellStyle name="Accent6 4 2 2" xfId="2045" xr:uid="{00000000-0005-0000-0000-000040070000}"/>
    <cellStyle name="Accent6 4 2 3" xfId="2046" xr:uid="{00000000-0005-0000-0000-000041070000}"/>
    <cellStyle name="Accent6 4 2_Calc Data" xfId="2047" xr:uid="{00000000-0005-0000-0000-000042070000}"/>
    <cellStyle name="Accent6 4 3" xfId="2048" xr:uid="{00000000-0005-0000-0000-000043070000}"/>
    <cellStyle name="Accent6 4 3 2" xfId="2049" xr:uid="{00000000-0005-0000-0000-000044070000}"/>
    <cellStyle name="Accent6 4 3 3" xfId="2050" xr:uid="{00000000-0005-0000-0000-000045070000}"/>
    <cellStyle name="Accent6 4 4" xfId="2051" xr:uid="{00000000-0005-0000-0000-000046070000}"/>
    <cellStyle name="Accent6 4 4 2" xfId="2052" xr:uid="{00000000-0005-0000-0000-000047070000}"/>
    <cellStyle name="Accent6 4 4 3" xfId="2053" xr:uid="{00000000-0005-0000-0000-000048070000}"/>
    <cellStyle name="Accent6 4 5" xfId="2054" xr:uid="{00000000-0005-0000-0000-000049070000}"/>
    <cellStyle name="Accent6 4 5 2" xfId="2055" xr:uid="{00000000-0005-0000-0000-00004A070000}"/>
    <cellStyle name="Accent6 4 5 3" xfId="2056" xr:uid="{00000000-0005-0000-0000-00004B070000}"/>
    <cellStyle name="Accent6 4 6" xfId="2057" xr:uid="{00000000-0005-0000-0000-00004C070000}"/>
    <cellStyle name="Accent6 4 6 2" xfId="2058" xr:uid="{00000000-0005-0000-0000-00004D070000}"/>
    <cellStyle name="Accent6 4 6 3" xfId="2059" xr:uid="{00000000-0005-0000-0000-00004E070000}"/>
    <cellStyle name="Accent6 4 7" xfId="2060" xr:uid="{00000000-0005-0000-0000-00004F070000}"/>
    <cellStyle name="Accent6 4 7 2" xfId="2061" xr:uid="{00000000-0005-0000-0000-000050070000}"/>
    <cellStyle name="Accent6 4 7 3" xfId="2062" xr:uid="{00000000-0005-0000-0000-000051070000}"/>
    <cellStyle name="Accent6 5" xfId="2063" xr:uid="{00000000-0005-0000-0000-000052070000}"/>
    <cellStyle name="Accent6 5 2" xfId="2064" xr:uid="{00000000-0005-0000-0000-000053070000}"/>
    <cellStyle name="Accent6 5 2 2" xfId="2065" xr:uid="{00000000-0005-0000-0000-000054070000}"/>
    <cellStyle name="Accent6 5 2 3" xfId="2066" xr:uid="{00000000-0005-0000-0000-000055070000}"/>
    <cellStyle name="Accent6 5 2_Calc Data" xfId="2067" xr:uid="{00000000-0005-0000-0000-000056070000}"/>
    <cellStyle name="Accent6 5 3" xfId="2068" xr:uid="{00000000-0005-0000-0000-000057070000}"/>
    <cellStyle name="Accent6 5 3 2" xfId="2069" xr:uid="{00000000-0005-0000-0000-000058070000}"/>
    <cellStyle name="Accent6 5 3 3" xfId="2070" xr:uid="{00000000-0005-0000-0000-000059070000}"/>
    <cellStyle name="Accent6 5 4" xfId="2071" xr:uid="{00000000-0005-0000-0000-00005A070000}"/>
    <cellStyle name="Accent6 5 4 2" xfId="2072" xr:uid="{00000000-0005-0000-0000-00005B070000}"/>
    <cellStyle name="Accent6 5 4 3" xfId="2073" xr:uid="{00000000-0005-0000-0000-00005C070000}"/>
    <cellStyle name="Accent6 5 5" xfId="2074" xr:uid="{00000000-0005-0000-0000-00005D070000}"/>
    <cellStyle name="Accent6 5 5 2" xfId="2075" xr:uid="{00000000-0005-0000-0000-00005E070000}"/>
    <cellStyle name="Accent6 5 5 3" xfId="2076" xr:uid="{00000000-0005-0000-0000-00005F070000}"/>
    <cellStyle name="Accent6 5 6" xfId="2077" xr:uid="{00000000-0005-0000-0000-000060070000}"/>
    <cellStyle name="Accent6 5 6 2" xfId="2078" xr:uid="{00000000-0005-0000-0000-000061070000}"/>
    <cellStyle name="Accent6 5 6 3" xfId="2079" xr:uid="{00000000-0005-0000-0000-000062070000}"/>
    <cellStyle name="Accent6 5 7" xfId="2080" xr:uid="{00000000-0005-0000-0000-000063070000}"/>
    <cellStyle name="Accent6 5 7 2" xfId="2081" xr:uid="{00000000-0005-0000-0000-000064070000}"/>
    <cellStyle name="Accent6 5 7 3" xfId="2082" xr:uid="{00000000-0005-0000-0000-000065070000}"/>
    <cellStyle name="Accent6 6" xfId="4082" xr:uid="{00000000-0005-0000-0000-000066070000}"/>
    <cellStyle name="Accent6 6 2" xfId="2083" xr:uid="{00000000-0005-0000-0000-000067070000}"/>
    <cellStyle name="Accent6 6 2 2" xfId="2084" xr:uid="{00000000-0005-0000-0000-000068070000}"/>
    <cellStyle name="Accent6 6 2 3" xfId="2085" xr:uid="{00000000-0005-0000-0000-000069070000}"/>
    <cellStyle name="Accent6 6 3" xfId="2086" xr:uid="{00000000-0005-0000-0000-00006A070000}"/>
    <cellStyle name="Accent6 6 3 2" xfId="2087" xr:uid="{00000000-0005-0000-0000-00006B070000}"/>
    <cellStyle name="Accent6 6 3 3" xfId="2088" xr:uid="{00000000-0005-0000-0000-00006C070000}"/>
    <cellStyle name="Accent6 6 4" xfId="2089" xr:uid="{00000000-0005-0000-0000-00006D070000}"/>
    <cellStyle name="Accent6 6 4 2" xfId="2090" xr:uid="{00000000-0005-0000-0000-00006E070000}"/>
    <cellStyle name="Accent6 6 4 3" xfId="2091" xr:uid="{00000000-0005-0000-0000-00006F070000}"/>
    <cellStyle name="Accent6 6 5" xfId="2092" xr:uid="{00000000-0005-0000-0000-000070070000}"/>
    <cellStyle name="Accent6 6 5 2" xfId="2093" xr:uid="{00000000-0005-0000-0000-000071070000}"/>
    <cellStyle name="Accent6 6 5 3" xfId="2094" xr:uid="{00000000-0005-0000-0000-000072070000}"/>
    <cellStyle name="Accent6 6 6" xfId="2095" xr:uid="{00000000-0005-0000-0000-000073070000}"/>
    <cellStyle name="Accent6 6 6 2" xfId="2096" xr:uid="{00000000-0005-0000-0000-000074070000}"/>
    <cellStyle name="Accent6 6 6 3" xfId="2097" xr:uid="{00000000-0005-0000-0000-000075070000}"/>
    <cellStyle name="Accent6 6 7" xfId="2098" xr:uid="{00000000-0005-0000-0000-000076070000}"/>
    <cellStyle name="Accent6 6 7 2" xfId="2099" xr:uid="{00000000-0005-0000-0000-000077070000}"/>
    <cellStyle name="Accent6 6 7 3" xfId="2100" xr:uid="{00000000-0005-0000-0000-000078070000}"/>
    <cellStyle name="Accent6 7" xfId="4106" xr:uid="{00000000-0005-0000-0000-000079070000}"/>
    <cellStyle name="Accent6 7 2" xfId="2101" xr:uid="{00000000-0005-0000-0000-00007A070000}"/>
    <cellStyle name="Accent6 7 2 2" xfId="2102" xr:uid="{00000000-0005-0000-0000-00007B070000}"/>
    <cellStyle name="Accent6 7 2 3" xfId="2103" xr:uid="{00000000-0005-0000-0000-00007C070000}"/>
    <cellStyle name="Accent6 7 3" xfId="2104" xr:uid="{00000000-0005-0000-0000-00007D070000}"/>
    <cellStyle name="Accent6 7 3 2" xfId="2105" xr:uid="{00000000-0005-0000-0000-00007E070000}"/>
    <cellStyle name="Accent6 7 3 3" xfId="2106" xr:uid="{00000000-0005-0000-0000-00007F070000}"/>
    <cellStyle name="Accent6 7 4" xfId="2107" xr:uid="{00000000-0005-0000-0000-000080070000}"/>
    <cellStyle name="Accent6 7 4 2" xfId="2108" xr:uid="{00000000-0005-0000-0000-000081070000}"/>
    <cellStyle name="Accent6 7 4 3" xfId="2109" xr:uid="{00000000-0005-0000-0000-000082070000}"/>
    <cellStyle name="Accent6 7 5" xfId="2110" xr:uid="{00000000-0005-0000-0000-000083070000}"/>
    <cellStyle name="Accent6 7 5 2" xfId="2111" xr:uid="{00000000-0005-0000-0000-000084070000}"/>
    <cellStyle name="Accent6 7 5 3" xfId="2112" xr:uid="{00000000-0005-0000-0000-000085070000}"/>
    <cellStyle name="Accent6 7 6" xfId="2113" xr:uid="{00000000-0005-0000-0000-000086070000}"/>
    <cellStyle name="Accent6 7 6 2" xfId="2114" xr:uid="{00000000-0005-0000-0000-000087070000}"/>
    <cellStyle name="Accent6 7 6 3" xfId="2115" xr:uid="{00000000-0005-0000-0000-000088070000}"/>
    <cellStyle name="Accent6 7 7" xfId="2116" xr:uid="{00000000-0005-0000-0000-000089070000}"/>
    <cellStyle name="Accent6 7 7 2" xfId="2117" xr:uid="{00000000-0005-0000-0000-00008A070000}"/>
    <cellStyle name="Accent6 7 7 3" xfId="2118" xr:uid="{00000000-0005-0000-0000-00008B070000}"/>
    <cellStyle name="Accent6 8 2" xfId="2119" xr:uid="{00000000-0005-0000-0000-00008C070000}"/>
    <cellStyle name="Accent6 8 2 2" xfId="2120" xr:uid="{00000000-0005-0000-0000-00008D070000}"/>
    <cellStyle name="Accent6 8 2 3" xfId="2121" xr:uid="{00000000-0005-0000-0000-00008E070000}"/>
    <cellStyle name="Accent6 8 3" xfId="2122" xr:uid="{00000000-0005-0000-0000-00008F070000}"/>
    <cellStyle name="Accent6 8 3 2" xfId="2123" xr:uid="{00000000-0005-0000-0000-000090070000}"/>
    <cellStyle name="Accent6 8 3 3" xfId="2124" xr:uid="{00000000-0005-0000-0000-000091070000}"/>
    <cellStyle name="Accent6 8 4" xfId="2125" xr:uid="{00000000-0005-0000-0000-000092070000}"/>
    <cellStyle name="Accent6 8 4 2" xfId="2126" xr:uid="{00000000-0005-0000-0000-000093070000}"/>
    <cellStyle name="Accent6 8 4 3" xfId="2127" xr:uid="{00000000-0005-0000-0000-000094070000}"/>
    <cellStyle name="Accent6 8 5" xfId="2128" xr:uid="{00000000-0005-0000-0000-000095070000}"/>
    <cellStyle name="Accent6 8 5 2" xfId="2129" xr:uid="{00000000-0005-0000-0000-000096070000}"/>
    <cellStyle name="Accent6 8 5 3" xfId="2130" xr:uid="{00000000-0005-0000-0000-000097070000}"/>
    <cellStyle name="Accent6 8 6" xfId="2131" xr:uid="{00000000-0005-0000-0000-000098070000}"/>
    <cellStyle name="Accent6 8 6 2" xfId="2132" xr:uid="{00000000-0005-0000-0000-000099070000}"/>
    <cellStyle name="Accent6 8 6 3" xfId="2133" xr:uid="{00000000-0005-0000-0000-00009A070000}"/>
    <cellStyle name="Accent6 8 7" xfId="2134" xr:uid="{00000000-0005-0000-0000-00009B070000}"/>
    <cellStyle name="Accent6 8 7 2" xfId="2135" xr:uid="{00000000-0005-0000-0000-00009C070000}"/>
    <cellStyle name="Accent6 8 7 3" xfId="2136" xr:uid="{00000000-0005-0000-0000-00009D070000}"/>
    <cellStyle name="Accent6 9 2" xfId="2137" xr:uid="{00000000-0005-0000-0000-00009E070000}"/>
    <cellStyle name="Accent6 9 2 2" xfId="2138" xr:uid="{00000000-0005-0000-0000-00009F070000}"/>
    <cellStyle name="Accent6 9 2 3" xfId="2139" xr:uid="{00000000-0005-0000-0000-0000A0070000}"/>
    <cellStyle name="Accent6 9 3" xfId="2140" xr:uid="{00000000-0005-0000-0000-0000A1070000}"/>
    <cellStyle name="Accent6 9 3 2" xfId="2141" xr:uid="{00000000-0005-0000-0000-0000A2070000}"/>
    <cellStyle name="Accent6 9 3 3" xfId="2142" xr:uid="{00000000-0005-0000-0000-0000A3070000}"/>
    <cellStyle name="Accent6 9 4" xfId="2143" xr:uid="{00000000-0005-0000-0000-0000A4070000}"/>
    <cellStyle name="Accent6 9 4 2" xfId="2144" xr:uid="{00000000-0005-0000-0000-0000A5070000}"/>
    <cellStyle name="Accent6 9 4 3" xfId="2145" xr:uid="{00000000-0005-0000-0000-0000A6070000}"/>
    <cellStyle name="Accent6 9 5" xfId="2146" xr:uid="{00000000-0005-0000-0000-0000A7070000}"/>
    <cellStyle name="Accent6 9 5 2" xfId="2147" xr:uid="{00000000-0005-0000-0000-0000A8070000}"/>
    <cellStyle name="Accent6 9 5 3" xfId="2148" xr:uid="{00000000-0005-0000-0000-0000A9070000}"/>
    <cellStyle name="Accent6 9 6" xfId="2149" xr:uid="{00000000-0005-0000-0000-0000AA070000}"/>
    <cellStyle name="Accent6 9 6 2" xfId="2150" xr:uid="{00000000-0005-0000-0000-0000AB070000}"/>
    <cellStyle name="Accent6 9 6 3" xfId="2151" xr:uid="{00000000-0005-0000-0000-0000AC070000}"/>
    <cellStyle name="Accent6 9 7" xfId="2152" xr:uid="{00000000-0005-0000-0000-0000AD070000}"/>
    <cellStyle name="Accent6 9 7 2" xfId="2153" xr:uid="{00000000-0005-0000-0000-0000AE070000}"/>
    <cellStyle name="Accent6 9 7 3" xfId="2154" xr:uid="{00000000-0005-0000-0000-0000AF070000}"/>
    <cellStyle name="Acctg" xfId="2155" xr:uid="{00000000-0005-0000-0000-0000B0070000}"/>
    <cellStyle name="Actual data" xfId="2156" xr:uid="{00000000-0005-0000-0000-0000B1070000}"/>
    <cellStyle name="Actual data 2" xfId="2157" xr:uid="{00000000-0005-0000-0000-0000B2070000}"/>
    <cellStyle name="Actual year" xfId="2158" xr:uid="{00000000-0005-0000-0000-0000B3070000}"/>
    <cellStyle name="Actual year 2" xfId="2159" xr:uid="{00000000-0005-0000-0000-0000B4070000}"/>
    <cellStyle name="Actual year 2 2" xfId="4221" xr:uid="{00000000-0005-0000-0000-0000B5070000}"/>
    <cellStyle name="Actual year 3" xfId="4220" xr:uid="{00000000-0005-0000-0000-0000B6070000}"/>
    <cellStyle name="Actuals Cells" xfId="2160" xr:uid="{00000000-0005-0000-0000-0000B7070000}"/>
    <cellStyle name="Actuals Cells 2" xfId="2161" xr:uid="{00000000-0005-0000-0000-0000B8070000}"/>
    <cellStyle name="Actuals Cells 3" xfId="2162" xr:uid="{00000000-0005-0000-0000-0000B9070000}"/>
    <cellStyle name="Actuals Cells 4" xfId="2163" xr:uid="{00000000-0005-0000-0000-0000BA070000}"/>
    <cellStyle name="Actuals Cells 5" xfId="2164" xr:uid="{00000000-0005-0000-0000-0000BB070000}"/>
    <cellStyle name="Actuals Cells 6" xfId="2165" xr:uid="{00000000-0005-0000-0000-0000BC070000}"/>
    <cellStyle name="AFE" xfId="53" xr:uid="{00000000-0005-0000-0000-0000BD070000}"/>
    <cellStyle name="AFE 2" xfId="160" xr:uid="{00000000-0005-0000-0000-0000BE070000}"/>
    <cellStyle name="AFE 3" xfId="2166" xr:uid="{00000000-0005-0000-0000-0000BF070000}"/>
    <cellStyle name="AFE 4" xfId="2167" xr:uid="{00000000-0005-0000-0000-0000C0070000}"/>
    <cellStyle name="AFE 5" xfId="2168" xr:uid="{00000000-0005-0000-0000-0000C1070000}"/>
    <cellStyle name="AFE 6" xfId="2169" xr:uid="{00000000-0005-0000-0000-0000C2070000}"/>
    <cellStyle name="Andre's Title" xfId="54" xr:uid="{00000000-0005-0000-0000-0000C3070000}"/>
    <cellStyle name="args.style" xfId="2170" xr:uid="{00000000-0005-0000-0000-0000C4070000}"/>
    <cellStyle name="args.style 2" xfId="2171" xr:uid="{00000000-0005-0000-0000-0000C5070000}"/>
    <cellStyle name="ÄÞ¸¶ [0]_´Ü°èº° ±¸Ãà¾È" xfId="2172" xr:uid="{00000000-0005-0000-0000-0000C6070000}"/>
    <cellStyle name="ÄÞ¸¶_´Ü°èº° ±¸Ãà¾È" xfId="2173" xr:uid="{00000000-0005-0000-0000-0000C7070000}"/>
    <cellStyle name="B Table" xfId="2174" xr:uid="{00000000-0005-0000-0000-0000C8070000}"/>
    <cellStyle name="Bad" xfId="7" builtinId="27" customBuiltin="1"/>
    <cellStyle name="Bad 10 2" xfId="2175" xr:uid="{00000000-0005-0000-0000-0000CA070000}"/>
    <cellStyle name="Bad 10 3" xfId="2176" xr:uid="{00000000-0005-0000-0000-0000CB070000}"/>
    <cellStyle name="Bad 10 4" xfId="2177" xr:uid="{00000000-0005-0000-0000-0000CC070000}"/>
    <cellStyle name="Bad 10 5" xfId="2178" xr:uid="{00000000-0005-0000-0000-0000CD070000}"/>
    <cellStyle name="Bad 10 6" xfId="2179" xr:uid="{00000000-0005-0000-0000-0000CE070000}"/>
    <cellStyle name="Bad 10 7" xfId="2180" xr:uid="{00000000-0005-0000-0000-0000CF070000}"/>
    <cellStyle name="Bad 11 2" xfId="2181" xr:uid="{00000000-0005-0000-0000-0000D0070000}"/>
    <cellStyle name="Bad 11 3" xfId="2182" xr:uid="{00000000-0005-0000-0000-0000D1070000}"/>
    <cellStyle name="Bad 11 4" xfId="2183" xr:uid="{00000000-0005-0000-0000-0000D2070000}"/>
    <cellStyle name="Bad 11 5" xfId="2184" xr:uid="{00000000-0005-0000-0000-0000D3070000}"/>
    <cellStyle name="Bad 11 6" xfId="2185" xr:uid="{00000000-0005-0000-0000-0000D4070000}"/>
    <cellStyle name="Bad 11 7" xfId="2186" xr:uid="{00000000-0005-0000-0000-0000D5070000}"/>
    <cellStyle name="Bad 12 2" xfId="2187" xr:uid="{00000000-0005-0000-0000-0000D6070000}"/>
    <cellStyle name="Bad 12 3" xfId="2188" xr:uid="{00000000-0005-0000-0000-0000D7070000}"/>
    <cellStyle name="Bad 12 4" xfId="2189" xr:uid="{00000000-0005-0000-0000-0000D8070000}"/>
    <cellStyle name="Bad 12 5" xfId="2190" xr:uid="{00000000-0005-0000-0000-0000D9070000}"/>
    <cellStyle name="Bad 12 6" xfId="2191" xr:uid="{00000000-0005-0000-0000-0000DA070000}"/>
    <cellStyle name="Bad 12 7" xfId="2192" xr:uid="{00000000-0005-0000-0000-0000DB070000}"/>
    <cellStyle name="Bad 13 2" xfId="2193" xr:uid="{00000000-0005-0000-0000-0000DC070000}"/>
    <cellStyle name="Bad 14 2" xfId="2194" xr:uid="{00000000-0005-0000-0000-0000DD070000}"/>
    <cellStyle name="Bad 15 2" xfId="2195" xr:uid="{00000000-0005-0000-0000-0000DE070000}"/>
    <cellStyle name="Bad 16 2" xfId="2196" xr:uid="{00000000-0005-0000-0000-0000DF070000}"/>
    <cellStyle name="Bad 17 2" xfId="2197" xr:uid="{00000000-0005-0000-0000-0000E0070000}"/>
    <cellStyle name="Bad 18 2" xfId="2198" xr:uid="{00000000-0005-0000-0000-0000E1070000}"/>
    <cellStyle name="Bad 19 2" xfId="2199" xr:uid="{00000000-0005-0000-0000-0000E2070000}"/>
    <cellStyle name="Bad 2" xfId="218" xr:uid="{00000000-0005-0000-0000-0000E3070000}"/>
    <cellStyle name="Bad 2 2" xfId="2200" xr:uid="{00000000-0005-0000-0000-0000E4070000}"/>
    <cellStyle name="Bad 2 3" xfId="2201" xr:uid="{00000000-0005-0000-0000-0000E5070000}"/>
    <cellStyle name="Bad 2 4" xfId="2202" xr:uid="{00000000-0005-0000-0000-0000E6070000}"/>
    <cellStyle name="Bad 2 5" xfId="2203" xr:uid="{00000000-0005-0000-0000-0000E7070000}"/>
    <cellStyle name="Bad 2 6" xfId="2204" xr:uid="{00000000-0005-0000-0000-0000E8070000}"/>
    <cellStyle name="Bad 2 7" xfId="2205" xr:uid="{00000000-0005-0000-0000-0000E9070000}"/>
    <cellStyle name="Bad 2 8" xfId="4098" xr:uid="{00000000-0005-0000-0000-0000EA070000}"/>
    <cellStyle name="Bad 20 2" xfId="2206" xr:uid="{00000000-0005-0000-0000-0000EB070000}"/>
    <cellStyle name="Bad 21 2" xfId="2207" xr:uid="{00000000-0005-0000-0000-0000EC070000}"/>
    <cellStyle name="Bad 3" xfId="244" xr:uid="{00000000-0005-0000-0000-0000ED070000}"/>
    <cellStyle name="Bad 3 2" xfId="2208" xr:uid="{00000000-0005-0000-0000-0000EE070000}"/>
    <cellStyle name="Bad 3 3" xfId="2209" xr:uid="{00000000-0005-0000-0000-0000EF070000}"/>
    <cellStyle name="Bad 3 4" xfId="2210" xr:uid="{00000000-0005-0000-0000-0000F0070000}"/>
    <cellStyle name="Bad 3 5" xfId="2211" xr:uid="{00000000-0005-0000-0000-0000F1070000}"/>
    <cellStyle name="Bad 3 6" xfId="2212" xr:uid="{00000000-0005-0000-0000-0000F2070000}"/>
    <cellStyle name="Bad 3 7" xfId="2213" xr:uid="{00000000-0005-0000-0000-0000F3070000}"/>
    <cellStyle name="Bad 4" xfId="2214" xr:uid="{00000000-0005-0000-0000-0000F4070000}"/>
    <cellStyle name="Bad 4 2" xfId="2215" xr:uid="{00000000-0005-0000-0000-0000F5070000}"/>
    <cellStyle name="Bad 4 3" xfId="2216" xr:uid="{00000000-0005-0000-0000-0000F6070000}"/>
    <cellStyle name="Bad 4 4" xfId="2217" xr:uid="{00000000-0005-0000-0000-0000F7070000}"/>
    <cellStyle name="Bad 4 5" xfId="2218" xr:uid="{00000000-0005-0000-0000-0000F8070000}"/>
    <cellStyle name="Bad 4 6" xfId="2219" xr:uid="{00000000-0005-0000-0000-0000F9070000}"/>
    <cellStyle name="Bad 4 7" xfId="2220" xr:uid="{00000000-0005-0000-0000-0000FA070000}"/>
    <cellStyle name="Bad 5" xfId="2221" xr:uid="{00000000-0005-0000-0000-0000FB070000}"/>
    <cellStyle name="Bad 5 2" xfId="2222" xr:uid="{00000000-0005-0000-0000-0000FC070000}"/>
    <cellStyle name="Bad 5 3" xfId="2223" xr:uid="{00000000-0005-0000-0000-0000FD070000}"/>
    <cellStyle name="Bad 5 4" xfId="2224" xr:uid="{00000000-0005-0000-0000-0000FE070000}"/>
    <cellStyle name="Bad 5 5" xfId="2225" xr:uid="{00000000-0005-0000-0000-0000FF070000}"/>
    <cellStyle name="Bad 5 6" xfId="2226" xr:uid="{00000000-0005-0000-0000-000000080000}"/>
    <cellStyle name="Bad 5 7" xfId="2227" xr:uid="{00000000-0005-0000-0000-000001080000}"/>
    <cellStyle name="Bad 6" xfId="4083" xr:uid="{00000000-0005-0000-0000-000002080000}"/>
    <cellStyle name="Bad 6 2" xfId="2228" xr:uid="{00000000-0005-0000-0000-000003080000}"/>
    <cellStyle name="Bad 6 3" xfId="2229" xr:uid="{00000000-0005-0000-0000-000004080000}"/>
    <cellStyle name="Bad 6 4" xfId="2230" xr:uid="{00000000-0005-0000-0000-000005080000}"/>
    <cellStyle name="Bad 6 5" xfId="2231" xr:uid="{00000000-0005-0000-0000-000006080000}"/>
    <cellStyle name="Bad 6 6" xfId="2232" xr:uid="{00000000-0005-0000-0000-000007080000}"/>
    <cellStyle name="Bad 6 7" xfId="2233" xr:uid="{00000000-0005-0000-0000-000008080000}"/>
    <cellStyle name="Bad 7 2" xfId="2234" xr:uid="{00000000-0005-0000-0000-000009080000}"/>
    <cellStyle name="Bad 7 3" xfId="2235" xr:uid="{00000000-0005-0000-0000-00000A080000}"/>
    <cellStyle name="Bad 7 4" xfId="2236" xr:uid="{00000000-0005-0000-0000-00000B080000}"/>
    <cellStyle name="Bad 7 5" xfId="2237" xr:uid="{00000000-0005-0000-0000-00000C080000}"/>
    <cellStyle name="Bad 7 6" xfId="2238" xr:uid="{00000000-0005-0000-0000-00000D080000}"/>
    <cellStyle name="Bad 7 7" xfId="2239" xr:uid="{00000000-0005-0000-0000-00000E080000}"/>
    <cellStyle name="Bad 8 2" xfId="2240" xr:uid="{00000000-0005-0000-0000-00000F080000}"/>
    <cellStyle name="Bad 8 3" xfId="2241" xr:uid="{00000000-0005-0000-0000-000010080000}"/>
    <cellStyle name="Bad 8 4" xfId="2242" xr:uid="{00000000-0005-0000-0000-000011080000}"/>
    <cellStyle name="Bad 8 5" xfId="2243" xr:uid="{00000000-0005-0000-0000-000012080000}"/>
    <cellStyle name="Bad 8 6" xfId="2244" xr:uid="{00000000-0005-0000-0000-000013080000}"/>
    <cellStyle name="Bad 8 7" xfId="2245" xr:uid="{00000000-0005-0000-0000-000014080000}"/>
    <cellStyle name="Bad 9 2" xfId="2246" xr:uid="{00000000-0005-0000-0000-000015080000}"/>
    <cellStyle name="Bad 9 3" xfId="2247" xr:uid="{00000000-0005-0000-0000-000016080000}"/>
    <cellStyle name="Bad 9 4" xfId="2248" xr:uid="{00000000-0005-0000-0000-000017080000}"/>
    <cellStyle name="Bad 9 5" xfId="2249" xr:uid="{00000000-0005-0000-0000-000018080000}"/>
    <cellStyle name="Bad 9 6" xfId="2250" xr:uid="{00000000-0005-0000-0000-000019080000}"/>
    <cellStyle name="Bad 9 7" xfId="2251" xr:uid="{00000000-0005-0000-0000-00001A080000}"/>
    <cellStyle name="Band 2" xfId="2252" xr:uid="{00000000-0005-0000-0000-00001B080000}"/>
    <cellStyle name="black" xfId="55" xr:uid="{00000000-0005-0000-0000-00001C080000}"/>
    <cellStyle name="Blank" xfId="2253" xr:uid="{00000000-0005-0000-0000-00001D080000}"/>
    <cellStyle name="blp_column_header" xfId="44" xr:uid="{00000000-0005-0000-0000-00001E080000}"/>
    <cellStyle name="blp_title_header_row_left" xfId="4322" xr:uid="{016DA147-31E3-4D38-8F0D-1E059B6A4753}"/>
    <cellStyle name="Blue" xfId="56" xr:uid="{00000000-0005-0000-0000-00001F080000}"/>
    <cellStyle name="Body_InputCellText" xfId="2254" xr:uid="{00000000-0005-0000-0000-000020080000}"/>
    <cellStyle name="Bold/Border" xfId="2255" xr:uid="{00000000-0005-0000-0000-000021080000}"/>
    <cellStyle name="Bold/Border 2" xfId="4219" xr:uid="{00000000-0005-0000-0000-000022080000}"/>
    <cellStyle name="Bold/Border 2 2" xfId="4294" xr:uid="{00000000-0005-0000-0000-000023080000}"/>
    <cellStyle name="Bold/Border 3" xfId="4222" xr:uid="{00000000-0005-0000-0000-000024080000}"/>
    <cellStyle name="Border Heavy" xfId="57" xr:uid="{00000000-0005-0000-0000-000025080000}"/>
    <cellStyle name="Box" xfId="2256" xr:uid="{00000000-0005-0000-0000-000026080000}"/>
    <cellStyle name="Bullet" xfId="2257" xr:uid="{00000000-0005-0000-0000-000027080000}"/>
    <cellStyle name="Bullet 2" xfId="2258" xr:uid="{00000000-0005-0000-0000-000028080000}"/>
    <cellStyle name="Bullet 3" xfId="2259" xr:uid="{00000000-0005-0000-0000-000029080000}"/>
    <cellStyle name="Bullet 4" xfId="2260" xr:uid="{00000000-0005-0000-0000-00002A080000}"/>
    <cellStyle name="Bullet 5" xfId="2261" xr:uid="{00000000-0005-0000-0000-00002B080000}"/>
    <cellStyle name="Bullet 6" xfId="2262" xr:uid="{00000000-0005-0000-0000-00002C080000}"/>
    <cellStyle name="Business Description" xfId="58" xr:uid="{00000000-0005-0000-0000-00002D080000}"/>
    <cellStyle name="c" xfId="2263" xr:uid="{00000000-0005-0000-0000-00002E080000}"/>
    <cellStyle name="c 2" xfId="2264" xr:uid="{00000000-0005-0000-0000-00002F080000}"/>
    <cellStyle name="c 3" xfId="2265" xr:uid="{00000000-0005-0000-0000-000030080000}"/>
    <cellStyle name="c 4" xfId="2266" xr:uid="{00000000-0005-0000-0000-000031080000}"/>
    <cellStyle name="c 5" xfId="2267" xr:uid="{00000000-0005-0000-0000-000032080000}"/>
    <cellStyle name="c 6" xfId="2268" xr:uid="{00000000-0005-0000-0000-000033080000}"/>
    <cellStyle name="Ç¥ÁØ_´Ü°èº° ±¸Ãà¾È" xfId="2269" xr:uid="{00000000-0005-0000-0000-000034080000}"/>
    <cellStyle name="C05_Style E Text" xfId="2270" xr:uid="{00000000-0005-0000-0000-000035080000}"/>
    <cellStyle name="Calc Cells" xfId="2271" xr:uid="{00000000-0005-0000-0000-000036080000}"/>
    <cellStyle name="Calc Cells 2" xfId="2272" xr:uid="{00000000-0005-0000-0000-000037080000}"/>
    <cellStyle name="Calc Cells 3" xfId="2273" xr:uid="{00000000-0005-0000-0000-000038080000}"/>
    <cellStyle name="Calc Cells 4" xfId="2274" xr:uid="{00000000-0005-0000-0000-000039080000}"/>
    <cellStyle name="Calc Cells 5" xfId="2275" xr:uid="{00000000-0005-0000-0000-00003A080000}"/>
    <cellStyle name="Calc Cells 6" xfId="2276" xr:uid="{00000000-0005-0000-0000-00003B080000}"/>
    <cellStyle name="Calc Units (2)" xfId="2277" xr:uid="{00000000-0005-0000-0000-00003C080000}"/>
    <cellStyle name="Calc Units (2) 2" xfId="2278" xr:uid="{00000000-0005-0000-0000-00003D080000}"/>
    <cellStyle name="Calc Units (2) 3" xfId="2279" xr:uid="{00000000-0005-0000-0000-00003E080000}"/>
    <cellStyle name="Calc Units (2) 4" xfId="2280" xr:uid="{00000000-0005-0000-0000-00003F080000}"/>
    <cellStyle name="Calc Units (2) 5" xfId="2281" xr:uid="{00000000-0005-0000-0000-000040080000}"/>
    <cellStyle name="Calc Units (2) 6" xfId="2282" xr:uid="{00000000-0005-0000-0000-000041080000}"/>
    <cellStyle name="Calc Units (2) 7" xfId="2283" xr:uid="{00000000-0005-0000-0000-000042080000}"/>
    <cellStyle name="Calc Units (2) 8" xfId="2284" xr:uid="{00000000-0005-0000-0000-000043080000}"/>
    <cellStyle name="Calculation" xfId="11" builtinId="22" customBuiltin="1"/>
    <cellStyle name="Calculation 10 2" xfId="2285" xr:uid="{00000000-0005-0000-0000-000045080000}"/>
    <cellStyle name="Calculation 10 3" xfId="2286" xr:uid="{00000000-0005-0000-0000-000046080000}"/>
    <cellStyle name="Calculation 10 4" xfId="2287" xr:uid="{00000000-0005-0000-0000-000047080000}"/>
    <cellStyle name="Calculation 10 5" xfId="2288" xr:uid="{00000000-0005-0000-0000-000048080000}"/>
    <cellStyle name="Calculation 10 6" xfId="2289" xr:uid="{00000000-0005-0000-0000-000049080000}"/>
    <cellStyle name="Calculation 10 7" xfId="2290" xr:uid="{00000000-0005-0000-0000-00004A080000}"/>
    <cellStyle name="Calculation 11 2" xfId="2291" xr:uid="{00000000-0005-0000-0000-00004B080000}"/>
    <cellStyle name="Calculation 11 3" xfId="2292" xr:uid="{00000000-0005-0000-0000-00004C080000}"/>
    <cellStyle name="Calculation 11 4" xfId="2293" xr:uid="{00000000-0005-0000-0000-00004D080000}"/>
    <cellStyle name="Calculation 11 5" xfId="2294" xr:uid="{00000000-0005-0000-0000-00004E080000}"/>
    <cellStyle name="Calculation 11 6" xfId="2295" xr:uid="{00000000-0005-0000-0000-00004F080000}"/>
    <cellStyle name="Calculation 11 7" xfId="2296" xr:uid="{00000000-0005-0000-0000-000050080000}"/>
    <cellStyle name="Calculation 12 2" xfId="2297" xr:uid="{00000000-0005-0000-0000-000051080000}"/>
    <cellStyle name="Calculation 12 3" xfId="2298" xr:uid="{00000000-0005-0000-0000-000052080000}"/>
    <cellStyle name="Calculation 12 4" xfId="2299" xr:uid="{00000000-0005-0000-0000-000053080000}"/>
    <cellStyle name="Calculation 12 5" xfId="2300" xr:uid="{00000000-0005-0000-0000-000054080000}"/>
    <cellStyle name="Calculation 12 6" xfId="2301" xr:uid="{00000000-0005-0000-0000-000055080000}"/>
    <cellStyle name="Calculation 12 7" xfId="2302" xr:uid="{00000000-0005-0000-0000-000056080000}"/>
    <cellStyle name="Calculation 13 2" xfId="2303" xr:uid="{00000000-0005-0000-0000-000057080000}"/>
    <cellStyle name="Calculation 14 2" xfId="2304" xr:uid="{00000000-0005-0000-0000-000058080000}"/>
    <cellStyle name="Calculation 15 2" xfId="2305" xr:uid="{00000000-0005-0000-0000-000059080000}"/>
    <cellStyle name="Calculation 16 2" xfId="2306" xr:uid="{00000000-0005-0000-0000-00005A080000}"/>
    <cellStyle name="Calculation 17 2" xfId="2307" xr:uid="{00000000-0005-0000-0000-00005B080000}"/>
    <cellStyle name="Calculation 18 2" xfId="2308" xr:uid="{00000000-0005-0000-0000-00005C080000}"/>
    <cellStyle name="Calculation 19 2" xfId="2309" xr:uid="{00000000-0005-0000-0000-00005D080000}"/>
    <cellStyle name="Calculation 2" xfId="204" xr:uid="{00000000-0005-0000-0000-00005E080000}"/>
    <cellStyle name="Calculation 2 2" xfId="2310" xr:uid="{00000000-0005-0000-0000-00005F080000}"/>
    <cellStyle name="Calculation 2 3" xfId="2311" xr:uid="{00000000-0005-0000-0000-000060080000}"/>
    <cellStyle name="Calculation 2 4" xfId="2312" xr:uid="{00000000-0005-0000-0000-000061080000}"/>
    <cellStyle name="Calculation 2 5" xfId="2313" xr:uid="{00000000-0005-0000-0000-000062080000}"/>
    <cellStyle name="Calculation 2 6" xfId="2314" xr:uid="{00000000-0005-0000-0000-000063080000}"/>
    <cellStyle name="Calculation 2 7" xfId="2315" xr:uid="{00000000-0005-0000-0000-000064080000}"/>
    <cellStyle name="Calculation 2 8" xfId="4102" xr:uid="{00000000-0005-0000-0000-000065080000}"/>
    <cellStyle name="Calculation 20 2" xfId="2316" xr:uid="{00000000-0005-0000-0000-000066080000}"/>
    <cellStyle name="Calculation 21 2" xfId="2317" xr:uid="{00000000-0005-0000-0000-000067080000}"/>
    <cellStyle name="Calculation 3" xfId="235" xr:uid="{00000000-0005-0000-0000-000068080000}"/>
    <cellStyle name="Calculation 3 2" xfId="2318" xr:uid="{00000000-0005-0000-0000-000069080000}"/>
    <cellStyle name="Calculation 3 3" xfId="2319" xr:uid="{00000000-0005-0000-0000-00006A080000}"/>
    <cellStyle name="Calculation 3 4" xfId="2320" xr:uid="{00000000-0005-0000-0000-00006B080000}"/>
    <cellStyle name="Calculation 3 5" xfId="2321" xr:uid="{00000000-0005-0000-0000-00006C080000}"/>
    <cellStyle name="Calculation 3 6" xfId="2322" xr:uid="{00000000-0005-0000-0000-00006D080000}"/>
    <cellStyle name="Calculation 3 7" xfId="2323" xr:uid="{00000000-0005-0000-0000-00006E080000}"/>
    <cellStyle name="Calculation 4" xfId="2324" xr:uid="{00000000-0005-0000-0000-00006F080000}"/>
    <cellStyle name="Calculation 4 2" xfId="2325" xr:uid="{00000000-0005-0000-0000-000070080000}"/>
    <cellStyle name="Calculation 4 3" xfId="2326" xr:uid="{00000000-0005-0000-0000-000071080000}"/>
    <cellStyle name="Calculation 4 4" xfId="2327" xr:uid="{00000000-0005-0000-0000-000072080000}"/>
    <cellStyle name="Calculation 4 5" xfId="2328" xr:uid="{00000000-0005-0000-0000-000073080000}"/>
    <cellStyle name="Calculation 4 6" xfId="2329" xr:uid="{00000000-0005-0000-0000-000074080000}"/>
    <cellStyle name="Calculation 4 7" xfId="2330" xr:uid="{00000000-0005-0000-0000-000075080000}"/>
    <cellStyle name="Calculation 5" xfId="2331" xr:uid="{00000000-0005-0000-0000-000076080000}"/>
    <cellStyle name="Calculation 5 2" xfId="2332" xr:uid="{00000000-0005-0000-0000-000077080000}"/>
    <cellStyle name="Calculation 5 3" xfId="2333" xr:uid="{00000000-0005-0000-0000-000078080000}"/>
    <cellStyle name="Calculation 5 4" xfId="2334" xr:uid="{00000000-0005-0000-0000-000079080000}"/>
    <cellStyle name="Calculation 5 5" xfId="2335" xr:uid="{00000000-0005-0000-0000-00007A080000}"/>
    <cellStyle name="Calculation 5 6" xfId="2336" xr:uid="{00000000-0005-0000-0000-00007B080000}"/>
    <cellStyle name="Calculation 5 7" xfId="2337" xr:uid="{00000000-0005-0000-0000-00007C080000}"/>
    <cellStyle name="Calculation 6" xfId="4084" xr:uid="{00000000-0005-0000-0000-00007D080000}"/>
    <cellStyle name="Calculation 6 2" xfId="2338" xr:uid="{00000000-0005-0000-0000-00007E080000}"/>
    <cellStyle name="Calculation 6 3" xfId="2339" xr:uid="{00000000-0005-0000-0000-00007F080000}"/>
    <cellStyle name="Calculation 6 4" xfId="2340" xr:uid="{00000000-0005-0000-0000-000080080000}"/>
    <cellStyle name="Calculation 6 5" xfId="2341" xr:uid="{00000000-0005-0000-0000-000081080000}"/>
    <cellStyle name="Calculation 6 6" xfId="2342" xr:uid="{00000000-0005-0000-0000-000082080000}"/>
    <cellStyle name="Calculation 6 7" xfId="2343" xr:uid="{00000000-0005-0000-0000-000083080000}"/>
    <cellStyle name="Calculation 7 2" xfId="2344" xr:uid="{00000000-0005-0000-0000-000084080000}"/>
    <cellStyle name="Calculation 7 3" xfId="2345" xr:uid="{00000000-0005-0000-0000-000085080000}"/>
    <cellStyle name="Calculation 7 4" xfId="2346" xr:uid="{00000000-0005-0000-0000-000086080000}"/>
    <cellStyle name="Calculation 7 5" xfId="2347" xr:uid="{00000000-0005-0000-0000-000087080000}"/>
    <cellStyle name="Calculation 7 6" xfId="2348" xr:uid="{00000000-0005-0000-0000-000088080000}"/>
    <cellStyle name="Calculation 7 7" xfId="2349" xr:uid="{00000000-0005-0000-0000-000089080000}"/>
    <cellStyle name="Calculation 8 2" xfId="2350" xr:uid="{00000000-0005-0000-0000-00008A080000}"/>
    <cellStyle name="Calculation 8 3" xfId="2351" xr:uid="{00000000-0005-0000-0000-00008B080000}"/>
    <cellStyle name="Calculation 8 4" xfId="2352" xr:uid="{00000000-0005-0000-0000-00008C080000}"/>
    <cellStyle name="Calculation 8 5" xfId="2353" xr:uid="{00000000-0005-0000-0000-00008D080000}"/>
    <cellStyle name="Calculation 8 6" xfId="2354" xr:uid="{00000000-0005-0000-0000-00008E080000}"/>
    <cellStyle name="Calculation 8 7" xfId="2355" xr:uid="{00000000-0005-0000-0000-00008F080000}"/>
    <cellStyle name="Calculation 9 2" xfId="2356" xr:uid="{00000000-0005-0000-0000-000090080000}"/>
    <cellStyle name="Calculation 9 3" xfId="2357" xr:uid="{00000000-0005-0000-0000-000091080000}"/>
    <cellStyle name="Calculation 9 4" xfId="2358" xr:uid="{00000000-0005-0000-0000-000092080000}"/>
    <cellStyle name="Calculation 9 5" xfId="2359" xr:uid="{00000000-0005-0000-0000-000093080000}"/>
    <cellStyle name="Calculation 9 6" xfId="2360" xr:uid="{00000000-0005-0000-0000-000094080000}"/>
    <cellStyle name="Calculation 9 7" xfId="2361" xr:uid="{00000000-0005-0000-0000-000095080000}"/>
    <cellStyle name="category" xfId="2362" xr:uid="{00000000-0005-0000-0000-000096080000}"/>
    <cellStyle name="CENTER HEAD" xfId="2363" xr:uid="{00000000-0005-0000-0000-000097080000}"/>
    <cellStyle name="CENTER HEAD 2" xfId="2364" xr:uid="{00000000-0005-0000-0000-000098080000}"/>
    <cellStyle name="CENTER HEAD 8" xfId="2365" xr:uid="{00000000-0005-0000-0000-000099080000}"/>
    <cellStyle name="CENTER HEAD 8 2" xfId="2366" xr:uid="{00000000-0005-0000-0000-00009A080000}"/>
    <cellStyle name="CENTER HEAD 9" xfId="2367" xr:uid="{00000000-0005-0000-0000-00009B080000}"/>
    <cellStyle name="CENTER HEAD 9 2" xfId="2368" xr:uid="{00000000-0005-0000-0000-00009C080000}"/>
    <cellStyle name="CENTER LABEL" xfId="2369" xr:uid="{00000000-0005-0000-0000-00009D080000}"/>
    <cellStyle name="CENTER LABEL 2" xfId="2370" xr:uid="{00000000-0005-0000-0000-00009E080000}"/>
    <cellStyle name="Cents" xfId="2371" xr:uid="{00000000-0005-0000-0000-00009F080000}"/>
    <cellStyle name="Changeable" xfId="2372" xr:uid="{00000000-0005-0000-0000-0000A0080000}"/>
    <cellStyle name="ChartingText" xfId="59" xr:uid="{00000000-0005-0000-0000-0000A1080000}"/>
    <cellStyle name="Check Cell" xfId="13" builtinId="23" customBuiltin="1"/>
    <cellStyle name="Check Cell 10 2" xfId="2373" xr:uid="{00000000-0005-0000-0000-0000A3080000}"/>
    <cellStyle name="Check Cell 10 3" xfId="2374" xr:uid="{00000000-0005-0000-0000-0000A4080000}"/>
    <cellStyle name="Check Cell 10 4" xfId="2375" xr:uid="{00000000-0005-0000-0000-0000A5080000}"/>
    <cellStyle name="Check Cell 10 5" xfId="2376" xr:uid="{00000000-0005-0000-0000-0000A6080000}"/>
    <cellStyle name="Check Cell 10 6" xfId="2377" xr:uid="{00000000-0005-0000-0000-0000A7080000}"/>
    <cellStyle name="Check Cell 10 7" xfId="2378" xr:uid="{00000000-0005-0000-0000-0000A8080000}"/>
    <cellStyle name="Check Cell 11 2" xfId="2379" xr:uid="{00000000-0005-0000-0000-0000A9080000}"/>
    <cellStyle name="Check Cell 11 3" xfId="2380" xr:uid="{00000000-0005-0000-0000-0000AA080000}"/>
    <cellStyle name="Check Cell 11 4" xfId="2381" xr:uid="{00000000-0005-0000-0000-0000AB080000}"/>
    <cellStyle name="Check Cell 11 5" xfId="2382" xr:uid="{00000000-0005-0000-0000-0000AC080000}"/>
    <cellStyle name="Check Cell 11 6" xfId="2383" xr:uid="{00000000-0005-0000-0000-0000AD080000}"/>
    <cellStyle name="Check Cell 11 7" xfId="2384" xr:uid="{00000000-0005-0000-0000-0000AE080000}"/>
    <cellStyle name="Check Cell 12 2" xfId="2385" xr:uid="{00000000-0005-0000-0000-0000AF080000}"/>
    <cellStyle name="Check Cell 12 3" xfId="2386" xr:uid="{00000000-0005-0000-0000-0000B0080000}"/>
    <cellStyle name="Check Cell 12 4" xfId="2387" xr:uid="{00000000-0005-0000-0000-0000B1080000}"/>
    <cellStyle name="Check Cell 12 5" xfId="2388" xr:uid="{00000000-0005-0000-0000-0000B2080000}"/>
    <cellStyle name="Check Cell 12 6" xfId="2389" xr:uid="{00000000-0005-0000-0000-0000B3080000}"/>
    <cellStyle name="Check Cell 12 7" xfId="2390" xr:uid="{00000000-0005-0000-0000-0000B4080000}"/>
    <cellStyle name="Check Cell 13 2" xfId="2391" xr:uid="{00000000-0005-0000-0000-0000B5080000}"/>
    <cellStyle name="Check Cell 14 2" xfId="2392" xr:uid="{00000000-0005-0000-0000-0000B6080000}"/>
    <cellStyle name="Check Cell 15 2" xfId="2393" xr:uid="{00000000-0005-0000-0000-0000B7080000}"/>
    <cellStyle name="Check Cell 16 2" xfId="2394" xr:uid="{00000000-0005-0000-0000-0000B8080000}"/>
    <cellStyle name="Check Cell 17 2" xfId="2395" xr:uid="{00000000-0005-0000-0000-0000B9080000}"/>
    <cellStyle name="Check Cell 18 2" xfId="2396" xr:uid="{00000000-0005-0000-0000-0000BA080000}"/>
    <cellStyle name="Check Cell 19 2" xfId="2397" xr:uid="{00000000-0005-0000-0000-0000BB080000}"/>
    <cellStyle name="Check Cell 2" xfId="209" xr:uid="{00000000-0005-0000-0000-0000BC080000}"/>
    <cellStyle name="Check Cell 2 2" xfId="2398" xr:uid="{00000000-0005-0000-0000-0000BD080000}"/>
    <cellStyle name="Check Cell 2 3" xfId="2399" xr:uid="{00000000-0005-0000-0000-0000BE080000}"/>
    <cellStyle name="Check Cell 2 4" xfId="2400" xr:uid="{00000000-0005-0000-0000-0000BF080000}"/>
    <cellStyle name="Check Cell 2 5" xfId="2401" xr:uid="{00000000-0005-0000-0000-0000C0080000}"/>
    <cellStyle name="Check Cell 2 6" xfId="2402" xr:uid="{00000000-0005-0000-0000-0000C1080000}"/>
    <cellStyle name="Check Cell 2 7" xfId="2403" xr:uid="{00000000-0005-0000-0000-0000C2080000}"/>
    <cellStyle name="Check Cell 20 2" xfId="2404" xr:uid="{00000000-0005-0000-0000-0000C3080000}"/>
    <cellStyle name="Check Cell 21 2" xfId="2405" xr:uid="{00000000-0005-0000-0000-0000C4080000}"/>
    <cellStyle name="Check Cell 3" xfId="227" xr:uid="{00000000-0005-0000-0000-0000C5080000}"/>
    <cellStyle name="Check Cell 3 2" xfId="2406" xr:uid="{00000000-0005-0000-0000-0000C6080000}"/>
    <cellStyle name="Check Cell 3 3" xfId="2407" xr:uid="{00000000-0005-0000-0000-0000C7080000}"/>
    <cellStyle name="Check Cell 3 4" xfId="2408" xr:uid="{00000000-0005-0000-0000-0000C8080000}"/>
    <cellStyle name="Check Cell 3 5" xfId="2409" xr:uid="{00000000-0005-0000-0000-0000C9080000}"/>
    <cellStyle name="Check Cell 3 6" xfId="2410" xr:uid="{00000000-0005-0000-0000-0000CA080000}"/>
    <cellStyle name="Check Cell 3 7" xfId="2411" xr:uid="{00000000-0005-0000-0000-0000CB080000}"/>
    <cellStyle name="Check Cell 4" xfId="2412" xr:uid="{00000000-0005-0000-0000-0000CC080000}"/>
    <cellStyle name="Check Cell 4 2" xfId="2413" xr:uid="{00000000-0005-0000-0000-0000CD080000}"/>
    <cellStyle name="Check Cell 4 3" xfId="2414" xr:uid="{00000000-0005-0000-0000-0000CE080000}"/>
    <cellStyle name="Check Cell 4 4" xfId="2415" xr:uid="{00000000-0005-0000-0000-0000CF080000}"/>
    <cellStyle name="Check Cell 4 5" xfId="2416" xr:uid="{00000000-0005-0000-0000-0000D0080000}"/>
    <cellStyle name="Check Cell 4 6" xfId="2417" xr:uid="{00000000-0005-0000-0000-0000D1080000}"/>
    <cellStyle name="Check Cell 4 7" xfId="2418" xr:uid="{00000000-0005-0000-0000-0000D2080000}"/>
    <cellStyle name="Check Cell 5" xfId="2419" xr:uid="{00000000-0005-0000-0000-0000D3080000}"/>
    <cellStyle name="Check Cell 5 2" xfId="2420" xr:uid="{00000000-0005-0000-0000-0000D4080000}"/>
    <cellStyle name="Check Cell 5 3" xfId="2421" xr:uid="{00000000-0005-0000-0000-0000D5080000}"/>
    <cellStyle name="Check Cell 5 4" xfId="2422" xr:uid="{00000000-0005-0000-0000-0000D6080000}"/>
    <cellStyle name="Check Cell 5 5" xfId="2423" xr:uid="{00000000-0005-0000-0000-0000D7080000}"/>
    <cellStyle name="Check Cell 5 6" xfId="2424" xr:uid="{00000000-0005-0000-0000-0000D8080000}"/>
    <cellStyle name="Check Cell 5 7" xfId="2425" xr:uid="{00000000-0005-0000-0000-0000D9080000}"/>
    <cellStyle name="Check Cell 6 2" xfId="2426" xr:uid="{00000000-0005-0000-0000-0000DA080000}"/>
    <cellStyle name="Check Cell 6 3" xfId="2427" xr:uid="{00000000-0005-0000-0000-0000DB080000}"/>
    <cellStyle name="Check Cell 6 4" xfId="2428" xr:uid="{00000000-0005-0000-0000-0000DC080000}"/>
    <cellStyle name="Check Cell 6 5" xfId="2429" xr:uid="{00000000-0005-0000-0000-0000DD080000}"/>
    <cellStyle name="Check Cell 6 6" xfId="2430" xr:uid="{00000000-0005-0000-0000-0000DE080000}"/>
    <cellStyle name="Check Cell 6 7" xfId="2431" xr:uid="{00000000-0005-0000-0000-0000DF080000}"/>
    <cellStyle name="Check Cell 7 2" xfId="2432" xr:uid="{00000000-0005-0000-0000-0000E0080000}"/>
    <cellStyle name="Check Cell 7 3" xfId="2433" xr:uid="{00000000-0005-0000-0000-0000E1080000}"/>
    <cellStyle name="Check Cell 7 4" xfId="2434" xr:uid="{00000000-0005-0000-0000-0000E2080000}"/>
    <cellStyle name="Check Cell 7 5" xfId="2435" xr:uid="{00000000-0005-0000-0000-0000E3080000}"/>
    <cellStyle name="Check Cell 7 6" xfId="2436" xr:uid="{00000000-0005-0000-0000-0000E4080000}"/>
    <cellStyle name="Check Cell 7 7" xfId="2437" xr:uid="{00000000-0005-0000-0000-0000E5080000}"/>
    <cellStyle name="Check Cell 8 2" xfId="2438" xr:uid="{00000000-0005-0000-0000-0000E6080000}"/>
    <cellStyle name="Check Cell 8 3" xfId="2439" xr:uid="{00000000-0005-0000-0000-0000E7080000}"/>
    <cellStyle name="Check Cell 8 4" xfId="2440" xr:uid="{00000000-0005-0000-0000-0000E8080000}"/>
    <cellStyle name="Check Cell 8 5" xfId="2441" xr:uid="{00000000-0005-0000-0000-0000E9080000}"/>
    <cellStyle name="Check Cell 8 6" xfId="2442" xr:uid="{00000000-0005-0000-0000-0000EA080000}"/>
    <cellStyle name="Check Cell 8 7" xfId="2443" xr:uid="{00000000-0005-0000-0000-0000EB080000}"/>
    <cellStyle name="Check Cell 9 2" xfId="2444" xr:uid="{00000000-0005-0000-0000-0000EC080000}"/>
    <cellStyle name="Check Cell 9 3" xfId="2445" xr:uid="{00000000-0005-0000-0000-0000ED080000}"/>
    <cellStyle name="Check Cell 9 4" xfId="2446" xr:uid="{00000000-0005-0000-0000-0000EE080000}"/>
    <cellStyle name="Check Cell 9 5" xfId="2447" xr:uid="{00000000-0005-0000-0000-0000EF080000}"/>
    <cellStyle name="Check Cell 9 6" xfId="2448" xr:uid="{00000000-0005-0000-0000-0000F0080000}"/>
    <cellStyle name="Check Cell 9 7" xfId="2449" xr:uid="{00000000-0005-0000-0000-0000F1080000}"/>
    <cellStyle name="Co. Names" xfId="60" xr:uid="{00000000-0005-0000-0000-0000F2080000}"/>
    <cellStyle name="Co. Names - Bold" xfId="61" xr:uid="{00000000-0005-0000-0000-0000F3080000}"/>
    <cellStyle name="Co. Names_Break-Up" xfId="62" xr:uid="{00000000-0005-0000-0000-0000F4080000}"/>
    <cellStyle name="COL HEADINGS" xfId="63" xr:uid="{00000000-0005-0000-0000-0000F5080000}"/>
    <cellStyle name="COL HEADINGS 10" xfId="4273" xr:uid="{00000000-0005-0000-0000-0000F6080000}"/>
    <cellStyle name="COL HEADINGS 2" xfId="253" xr:uid="{00000000-0005-0000-0000-0000F7080000}"/>
    <cellStyle name="COL HEADINGS 2 2" xfId="274" xr:uid="{00000000-0005-0000-0000-0000F8080000}"/>
    <cellStyle name="COL HEADINGS 2 2 2" xfId="310" xr:uid="{00000000-0005-0000-0000-0000F9080000}"/>
    <cellStyle name="COL HEADINGS 2 2 2 2" xfId="4122" xr:uid="{00000000-0005-0000-0000-0000FA080000}"/>
    <cellStyle name="COL HEADINGS 2 2 2 2 2" xfId="4198" xr:uid="{00000000-0005-0000-0000-0000FB080000}"/>
    <cellStyle name="COL HEADINGS 2 2 2 2 2 2" xfId="4293" xr:uid="{00000000-0005-0000-0000-0000FC080000}"/>
    <cellStyle name="COL HEADINGS 2 2 2 2 3" xfId="4232" xr:uid="{00000000-0005-0000-0000-0000FD080000}"/>
    <cellStyle name="COL HEADINGS 2 2 2 3" xfId="4247" xr:uid="{00000000-0005-0000-0000-0000FE080000}"/>
    <cellStyle name="COL HEADINGS 2 2 2 3 2" xfId="4299" xr:uid="{00000000-0005-0000-0000-0000FF080000}"/>
    <cellStyle name="COL HEADINGS 2 2 2 4" xfId="4269" xr:uid="{00000000-0005-0000-0000-000000090000}"/>
    <cellStyle name="COL HEADINGS 2 2 3" xfId="308" xr:uid="{00000000-0005-0000-0000-000001090000}"/>
    <cellStyle name="COL HEADINGS 2 2 3 2" xfId="4123" xr:uid="{00000000-0005-0000-0000-000002090000}"/>
    <cellStyle name="COL HEADINGS 2 2 3 2 2" xfId="4197" xr:uid="{00000000-0005-0000-0000-000003090000}"/>
    <cellStyle name="COL HEADINGS 2 2 3 2 2 2" xfId="4292" xr:uid="{00000000-0005-0000-0000-000004090000}"/>
    <cellStyle name="COL HEADINGS 2 2 3 2 3" xfId="4233" xr:uid="{00000000-0005-0000-0000-000005090000}"/>
    <cellStyle name="COL HEADINGS 2 2 3 3" xfId="4181" xr:uid="{00000000-0005-0000-0000-000006090000}"/>
    <cellStyle name="COL HEADINGS 2 2 3 3 2" xfId="4278" xr:uid="{00000000-0005-0000-0000-000007090000}"/>
    <cellStyle name="COL HEADINGS 2 2 3 4" xfId="4267" xr:uid="{00000000-0005-0000-0000-000008090000}"/>
    <cellStyle name="COL HEADINGS 2 2 4" xfId="300" xr:uid="{00000000-0005-0000-0000-000009090000}"/>
    <cellStyle name="COL HEADINGS 2 2 4 2" xfId="4250" xr:uid="{00000000-0005-0000-0000-00000A090000}"/>
    <cellStyle name="COL HEADINGS 2 2 4 2 2" xfId="4302" xr:uid="{00000000-0005-0000-0000-00000B090000}"/>
    <cellStyle name="COL HEADINGS 2 2 4 3" xfId="4213" xr:uid="{00000000-0005-0000-0000-00000C090000}"/>
    <cellStyle name="COL HEADINGS 2 2 5" xfId="4177" xr:uid="{00000000-0005-0000-0000-00000D090000}"/>
    <cellStyle name="COL HEADINGS 2 2 5 2" xfId="4276" xr:uid="{00000000-0005-0000-0000-00000E090000}"/>
    <cellStyle name="COL HEADINGS 2 2 6" xfId="4186" xr:uid="{00000000-0005-0000-0000-00000F090000}"/>
    <cellStyle name="COL HEADINGS 2 3" xfId="276" xr:uid="{00000000-0005-0000-0000-000010090000}"/>
    <cellStyle name="COL HEADINGS 2 3 2" xfId="312" xr:uid="{00000000-0005-0000-0000-000011090000}"/>
    <cellStyle name="COL HEADINGS 2 3 2 2" xfId="4124" xr:uid="{00000000-0005-0000-0000-000012090000}"/>
    <cellStyle name="COL HEADINGS 2 3 2 2 2" xfId="4196" xr:uid="{00000000-0005-0000-0000-000013090000}"/>
    <cellStyle name="COL HEADINGS 2 3 2 2 2 2" xfId="4291" xr:uid="{00000000-0005-0000-0000-000014090000}"/>
    <cellStyle name="COL HEADINGS 2 3 2 2 3" xfId="4234" xr:uid="{00000000-0005-0000-0000-000015090000}"/>
    <cellStyle name="COL HEADINGS 2 3 2 3" xfId="4246" xr:uid="{00000000-0005-0000-0000-000016090000}"/>
    <cellStyle name="COL HEADINGS 2 3 2 3 2" xfId="4298" xr:uid="{00000000-0005-0000-0000-000017090000}"/>
    <cellStyle name="COL HEADINGS 2 3 2 4" xfId="4215" xr:uid="{00000000-0005-0000-0000-000018090000}"/>
    <cellStyle name="COL HEADINGS 2 3 3" xfId="297" xr:uid="{00000000-0005-0000-0000-000019090000}"/>
    <cellStyle name="COL HEADINGS 2 3 3 2" xfId="4125" xr:uid="{00000000-0005-0000-0000-00001A090000}"/>
    <cellStyle name="COL HEADINGS 2 3 3 2 2" xfId="4195" xr:uid="{00000000-0005-0000-0000-00001B090000}"/>
    <cellStyle name="COL HEADINGS 2 3 3 2 2 2" xfId="4290" xr:uid="{00000000-0005-0000-0000-00001C090000}"/>
    <cellStyle name="COL HEADINGS 2 3 3 2 3" xfId="4235" xr:uid="{00000000-0005-0000-0000-00001D090000}"/>
    <cellStyle name="COL HEADINGS 2 3 3 3" xfId="4253" xr:uid="{00000000-0005-0000-0000-00001E090000}"/>
    <cellStyle name="COL HEADINGS 2 3 3 3 2" xfId="4305" xr:uid="{00000000-0005-0000-0000-00001F090000}"/>
    <cellStyle name="COL HEADINGS 2 3 3 4" xfId="4210" xr:uid="{00000000-0005-0000-0000-000020090000}"/>
    <cellStyle name="COL HEADINGS 2 3 4" xfId="299" xr:uid="{00000000-0005-0000-0000-000021090000}"/>
    <cellStyle name="COL HEADINGS 2 3 4 2" xfId="4251" xr:uid="{00000000-0005-0000-0000-000022090000}"/>
    <cellStyle name="COL HEADINGS 2 3 4 2 2" xfId="4303" xr:uid="{00000000-0005-0000-0000-000023090000}"/>
    <cellStyle name="COL HEADINGS 2 3 4 3" xfId="4212" xr:uid="{00000000-0005-0000-0000-000024090000}"/>
    <cellStyle name="COL HEADINGS 2 3 5" xfId="4261" xr:uid="{00000000-0005-0000-0000-000025090000}"/>
    <cellStyle name="COL HEADINGS 2 3 5 2" xfId="4313" xr:uid="{00000000-0005-0000-0000-000026090000}"/>
    <cellStyle name="COL HEADINGS 2 3 6" xfId="4178" xr:uid="{00000000-0005-0000-0000-000027090000}"/>
    <cellStyle name="COL HEADINGS 2 4" xfId="286" xr:uid="{00000000-0005-0000-0000-000028090000}"/>
    <cellStyle name="COL HEADINGS 2 4 2" xfId="315" xr:uid="{00000000-0005-0000-0000-000029090000}"/>
    <cellStyle name="COL HEADINGS 2 4 2 2" xfId="4126" xr:uid="{00000000-0005-0000-0000-00002A090000}"/>
    <cellStyle name="COL HEADINGS 2 4 2 2 2" xfId="4194" xr:uid="{00000000-0005-0000-0000-00002B090000}"/>
    <cellStyle name="COL HEADINGS 2 4 2 2 2 2" xfId="4289" xr:uid="{00000000-0005-0000-0000-00002C090000}"/>
    <cellStyle name="COL HEADINGS 2 4 2 2 3" xfId="4236" xr:uid="{00000000-0005-0000-0000-00002D090000}"/>
    <cellStyle name="COL HEADINGS 2 4 2 3" xfId="4243" xr:uid="{00000000-0005-0000-0000-00002E090000}"/>
    <cellStyle name="COL HEADINGS 2 4 2 3 2" xfId="4295" xr:uid="{00000000-0005-0000-0000-00002F090000}"/>
    <cellStyle name="COL HEADINGS 2 4 2 4" xfId="4218" xr:uid="{00000000-0005-0000-0000-000030090000}"/>
    <cellStyle name="COL HEADINGS 2 4 3" xfId="294" xr:uid="{00000000-0005-0000-0000-000031090000}"/>
    <cellStyle name="COL HEADINGS 2 4 3 2" xfId="4256" xr:uid="{00000000-0005-0000-0000-000032090000}"/>
    <cellStyle name="COL HEADINGS 2 4 3 2 2" xfId="4308" xr:uid="{00000000-0005-0000-0000-000033090000}"/>
    <cellStyle name="COL HEADINGS 2 4 3 3" xfId="4207" xr:uid="{00000000-0005-0000-0000-000034090000}"/>
    <cellStyle name="COL HEADINGS 2 4 4" xfId="4259" xr:uid="{00000000-0005-0000-0000-000035090000}"/>
    <cellStyle name="COL HEADINGS 2 4 4 2" xfId="4311" xr:uid="{00000000-0005-0000-0000-000036090000}"/>
    <cellStyle name="COL HEADINGS 2 4 5" xfId="4204" xr:uid="{00000000-0005-0000-0000-000037090000}"/>
    <cellStyle name="COL HEADINGS 2 5" xfId="301" xr:uid="{00000000-0005-0000-0000-000038090000}"/>
    <cellStyle name="COL HEADINGS 2 5 2" xfId="4127" xr:uid="{00000000-0005-0000-0000-000039090000}"/>
    <cellStyle name="COL HEADINGS 2 5 2 2" xfId="4193" xr:uid="{00000000-0005-0000-0000-00003A090000}"/>
    <cellStyle name="COL HEADINGS 2 5 2 2 2" xfId="4288" xr:uid="{00000000-0005-0000-0000-00003B090000}"/>
    <cellStyle name="COL HEADINGS 2 5 2 3" xfId="4237" xr:uid="{00000000-0005-0000-0000-00003C090000}"/>
    <cellStyle name="COL HEADINGS 2 5 3" xfId="4249" xr:uid="{00000000-0005-0000-0000-00003D090000}"/>
    <cellStyle name="COL HEADINGS 2 5 3 2" xfId="4301" xr:uid="{00000000-0005-0000-0000-00003E090000}"/>
    <cellStyle name="COL HEADINGS 2 5 4" xfId="4214" xr:uid="{00000000-0005-0000-0000-00003F090000}"/>
    <cellStyle name="COL HEADINGS 2 6" xfId="313" xr:uid="{00000000-0005-0000-0000-000040090000}"/>
    <cellStyle name="COL HEADINGS 2 6 2" xfId="4245" xr:uid="{00000000-0005-0000-0000-000041090000}"/>
    <cellStyle name="COL HEADINGS 2 6 2 2" xfId="4297" xr:uid="{00000000-0005-0000-0000-000042090000}"/>
    <cellStyle name="COL HEADINGS 2 6 3" xfId="4216" xr:uid="{00000000-0005-0000-0000-000043090000}"/>
    <cellStyle name="COL HEADINGS 2 7" xfId="4263" xr:uid="{00000000-0005-0000-0000-000044090000}"/>
    <cellStyle name="COL HEADINGS 2 7 2" xfId="4315" xr:uid="{00000000-0005-0000-0000-000045090000}"/>
    <cellStyle name="COL HEADINGS 2 8" xfId="4201" xr:uid="{00000000-0005-0000-0000-000046090000}"/>
    <cellStyle name="COL HEADINGS 3" xfId="254" xr:uid="{00000000-0005-0000-0000-000047090000}"/>
    <cellStyle name="COL HEADINGS 3 2" xfId="305" xr:uid="{00000000-0005-0000-0000-000048090000}"/>
    <cellStyle name="COL HEADINGS 3 2 2" xfId="4128" xr:uid="{00000000-0005-0000-0000-000049090000}"/>
    <cellStyle name="COL HEADINGS 3 2 2 2" xfId="4192" xr:uid="{00000000-0005-0000-0000-00004A090000}"/>
    <cellStyle name="COL HEADINGS 3 2 2 2 2" xfId="4287" xr:uid="{00000000-0005-0000-0000-00004B090000}"/>
    <cellStyle name="COL HEADINGS 3 2 2 3" xfId="4238" xr:uid="{00000000-0005-0000-0000-00004C090000}"/>
    <cellStyle name="COL HEADINGS 3 2 3" xfId="4183" xr:uid="{00000000-0005-0000-0000-00004D090000}"/>
    <cellStyle name="COL HEADINGS 3 2 3 2" xfId="4280" xr:uid="{00000000-0005-0000-0000-00004E090000}"/>
    <cellStyle name="COL HEADINGS 3 2 4" xfId="4265" xr:uid="{00000000-0005-0000-0000-00004F090000}"/>
    <cellStyle name="COL HEADINGS 3 3" xfId="309" xr:uid="{00000000-0005-0000-0000-000050090000}"/>
    <cellStyle name="COL HEADINGS 3 3 2" xfId="4129" xr:uid="{00000000-0005-0000-0000-000051090000}"/>
    <cellStyle name="COL HEADINGS 3 3 2 2" xfId="4191" xr:uid="{00000000-0005-0000-0000-000052090000}"/>
    <cellStyle name="COL HEADINGS 3 3 2 2 2" xfId="4286" xr:uid="{00000000-0005-0000-0000-000053090000}"/>
    <cellStyle name="COL HEADINGS 3 3 2 3" xfId="4239" xr:uid="{00000000-0005-0000-0000-000054090000}"/>
    <cellStyle name="COL HEADINGS 3 3 3" xfId="4248" xr:uid="{00000000-0005-0000-0000-000055090000}"/>
    <cellStyle name="COL HEADINGS 3 3 3 2" xfId="4300" xr:uid="{00000000-0005-0000-0000-000056090000}"/>
    <cellStyle name="COL HEADINGS 3 3 4" xfId="4268" xr:uid="{00000000-0005-0000-0000-000057090000}"/>
    <cellStyle name="COL HEADINGS 3 4" xfId="298" xr:uid="{00000000-0005-0000-0000-000058090000}"/>
    <cellStyle name="COL HEADINGS 3 4 2" xfId="4252" xr:uid="{00000000-0005-0000-0000-000059090000}"/>
    <cellStyle name="COL HEADINGS 3 4 2 2" xfId="4304" xr:uid="{00000000-0005-0000-0000-00005A090000}"/>
    <cellStyle name="COL HEADINGS 3 4 3" xfId="4211" xr:uid="{00000000-0005-0000-0000-00005B090000}"/>
    <cellStyle name="COL HEADINGS 3 5" xfId="4262" xr:uid="{00000000-0005-0000-0000-00005C090000}"/>
    <cellStyle name="COL HEADINGS 3 5 2" xfId="4314" xr:uid="{00000000-0005-0000-0000-00005D090000}"/>
    <cellStyle name="COL HEADINGS 3 6" xfId="4202" xr:uid="{00000000-0005-0000-0000-00005E090000}"/>
    <cellStyle name="COL HEADINGS 4" xfId="251" xr:uid="{00000000-0005-0000-0000-00005F090000}"/>
    <cellStyle name="COL HEADINGS 4 2" xfId="304" xr:uid="{00000000-0005-0000-0000-000060090000}"/>
    <cellStyle name="COL HEADINGS 4 2 2" xfId="4130" xr:uid="{00000000-0005-0000-0000-000061090000}"/>
    <cellStyle name="COL HEADINGS 4 2 2 2" xfId="4190" xr:uid="{00000000-0005-0000-0000-000062090000}"/>
    <cellStyle name="COL HEADINGS 4 2 2 2 2" xfId="4285" xr:uid="{00000000-0005-0000-0000-000063090000}"/>
    <cellStyle name="COL HEADINGS 4 2 2 3" xfId="4240" xr:uid="{00000000-0005-0000-0000-000064090000}"/>
    <cellStyle name="COL HEADINGS 4 2 3" xfId="4184" xr:uid="{00000000-0005-0000-0000-000065090000}"/>
    <cellStyle name="COL HEADINGS 4 2 3 2" xfId="4281" xr:uid="{00000000-0005-0000-0000-000066090000}"/>
    <cellStyle name="COL HEADINGS 4 2 4" xfId="4272" xr:uid="{00000000-0005-0000-0000-000067090000}"/>
    <cellStyle name="COL HEADINGS 4 3" xfId="296" xr:uid="{00000000-0005-0000-0000-000068090000}"/>
    <cellStyle name="COL HEADINGS 4 3 2" xfId="4131" xr:uid="{00000000-0005-0000-0000-000069090000}"/>
    <cellStyle name="COL HEADINGS 4 3 2 2" xfId="4189" xr:uid="{00000000-0005-0000-0000-00006A090000}"/>
    <cellStyle name="COL HEADINGS 4 3 2 2 2" xfId="4284" xr:uid="{00000000-0005-0000-0000-00006B090000}"/>
    <cellStyle name="COL HEADINGS 4 3 2 3" xfId="4241" xr:uid="{00000000-0005-0000-0000-00006C090000}"/>
    <cellStyle name="COL HEADINGS 4 3 3" xfId="4254" xr:uid="{00000000-0005-0000-0000-00006D090000}"/>
    <cellStyle name="COL HEADINGS 4 3 3 2" xfId="4306" xr:uid="{00000000-0005-0000-0000-00006E090000}"/>
    <cellStyle name="COL HEADINGS 4 3 4" xfId="4209" xr:uid="{00000000-0005-0000-0000-00006F090000}"/>
    <cellStyle name="COL HEADINGS 4 4" xfId="293" xr:uid="{00000000-0005-0000-0000-000070090000}"/>
    <cellStyle name="COL HEADINGS 4 4 2" xfId="4257" xr:uid="{00000000-0005-0000-0000-000071090000}"/>
    <cellStyle name="COL HEADINGS 4 4 2 2" xfId="4309" xr:uid="{00000000-0005-0000-0000-000072090000}"/>
    <cellStyle name="COL HEADINGS 4 4 3" xfId="4206" xr:uid="{00000000-0005-0000-0000-000073090000}"/>
    <cellStyle name="COL HEADINGS 4 5" xfId="4264" xr:uid="{00000000-0005-0000-0000-000074090000}"/>
    <cellStyle name="COL HEADINGS 4 5 2" xfId="4316" xr:uid="{00000000-0005-0000-0000-000075090000}"/>
    <cellStyle name="COL HEADINGS 4 6" xfId="4200" xr:uid="{00000000-0005-0000-0000-000076090000}"/>
    <cellStyle name="COL HEADINGS 5" xfId="279" xr:uid="{00000000-0005-0000-0000-000077090000}"/>
    <cellStyle name="COL HEADINGS 5 2" xfId="307" xr:uid="{00000000-0005-0000-0000-000078090000}"/>
    <cellStyle name="COL HEADINGS 5 2 2" xfId="4132" xr:uid="{00000000-0005-0000-0000-000079090000}"/>
    <cellStyle name="COL HEADINGS 5 2 2 2" xfId="4188" xr:uid="{00000000-0005-0000-0000-00007A090000}"/>
    <cellStyle name="COL HEADINGS 5 2 2 2 2" xfId="4283" xr:uid="{00000000-0005-0000-0000-00007B090000}"/>
    <cellStyle name="COL HEADINGS 5 2 2 3" xfId="4242" xr:uid="{00000000-0005-0000-0000-00007C090000}"/>
    <cellStyle name="COL HEADINGS 5 2 3" xfId="4182" xr:uid="{00000000-0005-0000-0000-00007D090000}"/>
    <cellStyle name="COL HEADINGS 5 2 3 2" xfId="4279" xr:uid="{00000000-0005-0000-0000-00007E090000}"/>
    <cellStyle name="COL HEADINGS 5 2 4" xfId="4266" xr:uid="{00000000-0005-0000-0000-00007F090000}"/>
    <cellStyle name="COL HEADINGS 5 3" xfId="292" xr:uid="{00000000-0005-0000-0000-000080090000}"/>
    <cellStyle name="COL HEADINGS 5 3 2" xfId="4258" xr:uid="{00000000-0005-0000-0000-000081090000}"/>
    <cellStyle name="COL HEADINGS 5 3 2 2" xfId="4310" xr:uid="{00000000-0005-0000-0000-000082090000}"/>
    <cellStyle name="COL HEADINGS 5 3 3" xfId="4205" xr:uid="{00000000-0005-0000-0000-000083090000}"/>
    <cellStyle name="COL HEADINGS 5 4" xfId="4260" xr:uid="{00000000-0005-0000-0000-000084090000}"/>
    <cellStyle name="COL HEADINGS 5 4 2" xfId="4312" xr:uid="{00000000-0005-0000-0000-000085090000}"/>
    <cellStyle name="COL HEADINGS 5 5" xfId="4203" xr:uid="{00000000-0005-0000-0000-000086090000}"/>
    <cellStyle name="COL HEADINGS 6" xfId="295" xr:uid="{00000000-0005-0000-0000-000087090000}"/>
    <cellStyle name="COL HEADINGS 6 2" xfId="4133" xr:uid="{00000000-0005-0000-0000-000088090000}"/>
    <cellStyle name="COL HEADINGS 6 2 2" xfId="4187" xr:uid="{00000000-0005-0000-0000-000089090000}"/>
    <cellStyle name="COL HEADINGS 6 2 2 2" xfId="4282" xr:uid="{00000000-0005-0000-0000-00008A090000}"/>
    <cellStyle name="COL HEADINGS 6 2 3" xfId="4185" xr:uid="{00000000-0005-0000-0000-00008B090000}"/>
    <cellStyle name="COL HEADINGS 6 3" xfId="4255" xr:uid="{00000000-0005-0000-0000-00008C090000}"/>
    <cellStyle name="COL HEADINGS 6 3 2" xfId="4307" xr:uid="{00000000-0005-0000-0000-00008D090000}"/>
    <cellStyle name="COL HEADINGS 6 4" xfId="4208" xr:uid="{00000000-0005-0000-0000-00008E090000}"/>
    <cellStyle name="COL HEADINGS 7" xfId="314" xr:uid="{00000000-0005-0000-0000-00008F090000}"/>
    <cellStyle name="COL HEADINGS 7 2" xfId="4244" xr:uid="{00000000-0005-0000-0000-000090090000}"/>
    <cellStyle name="COL HEADINGS 7 2 2" xfId="4296" xr:uid="{00000000-0005-0000-0000-000091090000}"/>
    <cellStyle name="COL HEADINGS 7 3" xfId="4217" xr:uid="{00000000-0005-0000-0000-000092090000}"/>
    <cellStyle name="COL HEADINGS 8" xfId="4179" xr:uid="{00000000-0005-0000-0000-000093090000}"/>
    <cellStyle name="COL HEADINGS 8 2" xfId="4277" xr:uid="{00000000-0005-0000-0000-000094090000}"/>
    <cellStyle name="COL HEADINGS 9" xfId="4199" xr:uid="{00000000-0005-0000-0000-000095090000}"/>
    <cellStyle name="COLUMN HEAD" xfId="2450" xr:uid="{00000000-0005-0000-0000-000096090000}"/>
    <cellStyle name="COLUMN HEAD 2" xfId="2451" xr:uid="{00000000-0005-0000-0000-000097090000}"/>
    <cellStyle name="COLUMN HEAD 9" xfId="2452" xr:uid="{00000000-0005-0000-0000-000098090000}"/>
    <cellStyle name="COLUMN HEAD 9 2" xfId="2453" xr:uid="{00000000-0005-0000-0000-000099090000}"/>
    <cellStyle name="column1" xfId="2454" xr:uid="{00000000-0005-0000-0000-00009A090000}"/>
    <cellStyle name="column1 2" xfId="2455" xr:uid="{00000000-0005-0000-0000-00009B090000}"/>
    <cellStyle name="column1 3" xfId="2456" xr:uid="{00000000-0005-0000-0000-00009C090000}"/>
    <cellStyle name="column1 4" xfId="2457" xr:uid="{00000000-0005-0000-0000-00009D090000}"/>
    <cellStyle name="column1 5" xfId="2458" xr:uid="{00000000-0005-0000-0000-00009E090000}"/>
    <cellStyle name="column1 6" xfId="2459" xr:uid="{00000000-0005-0000-0000-00009F090000}"/>
    <cellStyle name="column1Big" xfId="2460" xr:uid="{00000000-0005-0000-0000-0000A0090000}"/>
    <cellStyle name="column1Big 2" xfId="2461" xr:uid="{00000000-0005-0000-0000-0000A1090000}"/>
    <cellStyle name="column1Date" xfId="2462" xr:uid="{00000000-0005-0000-0000-0000A2090000}"/>
    <cellStyle name="column1Date 2" xfId="2463" xr:uid="{00000000-0005-0000-0000-0000A3090000}"/>
    <cellStyle name="column1Date 3" xfId="2464" xr:uid="{00000000-0005-0000-0000-0000A4090000}"/>
    <cellStyle name="column1Date 4" xfId="2465" xr:uid="{00000000-0005-0000-0000-0000A5090000}"/>
    <cellStyle name="column1Date 5" xfId="2466" xr:uid="{00000000-0005-0000-0000-0000A6090000}"/>
    <cellStyle name="column1Date 6" xfId="2467" xr:uid="{00000000-0005-0000-0000-0000A7090000}"/>
    <cellStyle name="ColumnHeaderNormal" xfId="64" xr:uid="{00000000-0005-0000-0000-0000A8090000}"/>
    <cellStyle name="ColumnHeadings" xfId="2468" xr:uid="{00000000-0005-0000-0000-0000A9090000}"/>
    <cellStyle name="ColumnHeadings2" xfId="2469" xr:uid="{00000000-0005-0000-0000-0000AA090000}"/>
    <cellStyle name="Comma" xfId="291" builtinId="3"/>
    <cellStyle name="Comma  - Style1" xfId="2470" xr:uid="{00000000-0005-0000-0000-0000AC090000}"/>
    <cellStyle name="Comma  - Style2" xfId="2471" xr:uid="{00000000-0005-0000-0000-0000AD090000}"/>
    <cellStyle name="Comma  - Style3" xfId="2472" xr:uid="{00000000-0005-0000-0000-0000AE090000}"/>
    <cellStyle name="Comma  - Style4" xfId="2473" xr:uid="{00000000-0005-0000-0000-0000AF090000}"/>
    <cellStyle name="Comma  - Style5" xfId="2474" xr:uid="{00000000-0005-0000-0000-0000B0090000}"/>
    <cellStyle name="Comma  - Style6" xfId="2475" xr:uid="{00000000-0005-0000-0000-0000B1090000}"/>
    <cellStyle name="Comma  - Style7" xfId="2476" xr:uid="{00000000-0005-0000-0000-0000B2090000}"/>
    <cellStyle name="Comma  - Style8" xfId="2477" xr:uid="{00000000-0005-0000-0000-0000B3090000}"/>
    <cellStyle name="Comma (0)" xfId="2478" xr:uid="{00000000-0005-0000-0000-0000B4090000}"/>
    <cellStyle name="Comma [00]" xfId="2479" xr:uid="{00000000-0005-0000-0000-0000B5090000}"/>
    <cellStyle name="Comma [00] 2" xfId="2480" xr:uid="{00000000-0005-0000-0000-0000B6090000}"/>
    <cellStyle name="Comma [00] 3" xfId="2481" xr:uid="{00000000-0005-0000-0000-0000B7090000}"/>
    <cellStyle name="Comma [00] 4" xfId="2482" xr:uid="{00000000-0005-0000-0000-0000B8090000}"/>
    <cellStyle name="Comma [00] 5" xfId="2483" xr:uid="{00000000-0005-0000-0000-0000B9090000}"/>
    <cellStyle name="Comma [00] 6" xfId="2484" xr:uid="{00000000-0005-0000-0000-0000BA090000}"/>
    <cellStyle name="Comma [00] 7" xfId="2485" xr:uid="{00000000-0005-0000-0000-0000BB090000}"/>
    <cellStyle name="Comma [00] 8" xfId="2486" xr:uid="{00000000-0005-0000-0000-0000BC090000}"/>
    <cellStyle name="Comma [2]" xfId="2487" xr:uid="{00000000-0005-0000-0000-0000BD090000}"/>
    <cellStyle name="Comma 0" xfId="2488" xr:uid="{00000000-0005-0000-0000-0000BE090000}"/>
    <cellStyle name="Comma 0*" xfId="2489" xr:uid="{00000000-0005-0000-0000-0000BF090000}"/>
    <cellStyle name="Comma 2" xfId="65" xr:uid="{00000000-0005-0000-0000-0000C0090000}"/>
    <cellStyle name="Comma 2 2" xfId="135" xr:uid="{00000000-0005-0000-0000-0000C1090000}"/>
    <cellStyle name="Comma 2 3" xfId="168" xr:uid="{00000000-0005-0000-0000-0000C2090000}"/>
    <cellStyle name="Comma 2 4" xfId="252" xr:uid="{00000000-0005-0000-0000-0000C3090000}"/>
    <cellStyle name="Comma 2 5" xfId="2490" xr:uid="{00000000-0005-0000-0000-0000C4090000}"/>
    <cellStyle name="Comma 2 6" xfId="2491" xr:uid="{00000000-0005-0000-0000-0000C5090000}"/>
    <cellStyle name="Comma 3" xfId="158" xr:uid="{00000000-0005-0000-0000-0000C6090000}"/>
    <cellStyle name="Comma[2]" xfId="2492" xr:uid="{00000000-0005-0000-0000-0000C7090000}"/>
    <cellStyle name="Comma[2] 2" xfId="2493" xr:uid="{00000000-0005-0000-0000-0000C8090000}"/>
    <cellStyle name="Comma0" xfId="2494" xr:uid="{00000000-0005-0000-0000-0000C9090000}"/>
    <cellStyle name="Comma0 2" xfId="2495" xr:uid="{00000000-0005-0000-0000-0000CA090000}"/>
    <cellStyle name="Comma0 3" xfId="2496" xr:uid="{00000000-0005-0000-0000-0000CB090000}"/>
    <cellStyle name="Comma0 4" xfId="2497" xr:uid="{00000000-0005-0000-0000-0000CC090000}"/>
    <cellStyle name="Comma0 5" xfId="2498" xr:uid="{00000000-0005-0000-0000-0000CD090000}"/>
    <cellStyle name="Comma0 6" xfId="2499" xr:uid="{00000000-0005-0000-0000-0000CE090000}"/>
    <cellStyle name="Comma0 7" xfId="2500" xr:uid="{00000000-0005-0000-0000-0000CF090000}"/>
    <cellStyle name="Comma0 8" xfId="2501" xr:uid="{00000000-0005-0000-0000-0000D0090000}"/>
    <cellStyle name="Comment" xfId="2502" xr:uid="{00000000-0005-0000-0000-0000D1090000}"/>
    <cellStyle name="Comment 2" xfId="2503" xr:uid="{00000000-0005-0000-0000-0000D2090000}"/>
    <cellStyle name="Company name" xfId="2504" xr:uid="{00000000-0005-0000-0000-0000D3090000}"/>
    <cellStyle name="CompanyName" xfId="2505" xr:uid="{00000000-0005-0000-0000-0000D4090000}"/>
    <cellStyle name="CompanyName 2" xfId="2506" xr:uid="{00000000-0005-0000-0000-0000D5090000}"/>
    <cellStyle name="CompanyName 3" xfId="2507" xr:uid="{00000000-0005-0000-0000-0000D6090000}"/>
    <cellStyle name="CompanyName 4" xfId="2508" xr:uid="{00000000-0005-0000-0000-0000D7090000}"/>
    <cellStyle name="CompanyName 5" xfId="2509" xr:uid="{00000000-0005-0000-0000-0000D8090000}"/>
    <cellStyle name="CompanyName 6" xfId="2510" xr:uid="{00000000-0005-0000-0000-0000D9090000}"/>
    <cellStyle name="Currency (3)" xfId="2517" xr:uid="{00000000-0005-0000-0000-0000E0090000}"/>
    <cellStyle name="Currency [00]" xfId="2518" xr:uid="{00000000-0005-0000-0000-0000E1090000}"/>
    <cellStyle name="Currency [00] 2" xfId="2519" xr:uid="{00000000-0005-0000-0000-0000E2090000}"/>
    <cellStyle name="Currency [00] 3" xfId="2520" xr:uid="{00000000-0005-0000-0000-0000E3090000}"/>
    <cellStyle name="Currency [00] 4" xfId="2521" xr:uid="{00000000-0005-0000-0000-0000E4090000}"/>
    <cellStyle name="Currency [00] 5" xfId="2522" xr:uid="{00000000-0005-0000-0000-0000E5090000}"/>
    <cellStyle name="Currency [00] 6" xfId="2523" xr:uid="{00000000-0005-0000-0000-0000E6090000}"/>
    <cellStyle name="Currency [00] 7" xfId="2524" xr:uid="{00000000-0005-0000-0000-0000E7090000}"/>
    <cellStyle name="Currency [00] 8" xfId="2525" xr:uid="{00000000-0005-0000-0000-0000E8090000}"/>
    <cellStyle name="Currency [2]" xfId="66" xr:uid="{00000000-0005-0000-0000-0000E9090000}"/>
    <cellStyle name="Currency $" xfId="2511" xr:uid="{00000000-0005-0000-0000-0000DA090000}"/>
    <cellStyle name="Currency $ 2" xfId="2512" xr:uid="{00000000-0005-0000-0000-0000DB090000}"/>
    <cellStyle name="Currency $ 3" xfId="2513" xr:uid="{00000000-0005-0000-0000-0000DC090000}"/>
    <cellStyle name="Currency $ 4" xfId="2514" xr:uid="{00000000-0005-0000-0000-0000DD090000}"/>
    <cellStyle name="Currency $ 5" xfId="2515" xr:uid="{00000000-0005-0000-0000-0000DE090000}"/>
    <cellStyle name="Currency $ 6" xfId="2516" xr:uid="{00000000-0005-0000-0000-0000DF090000}"/>
    <cellStyle name="Currency 0" xfId="2526" xr:uid="{00000000-0005-0000-0000-0000EA090000}"/>
    <cellStyle name="Currency 2" xfId="67" xr:uid="{00000000-0005-0000-0000-0000EB090000}"/>
    <cellStyle name="Currency 2 2" xfId="2527" xr:uid="{00000000-0005-0000-0000-0000EC090000}"/>
    <cellStyle name="Currency 2 3" xfId="2528" xr:uid="{00000000-0005-0000-0000-0000ED090000}"/>
    <cellStyle name="Currency 2 4" xfId="2529" xr:uid="{00000000-0005-0000-0000-0000EE090000}"/>
    <cellStyle name="Currency 2 5" xfId="2530" xr:uid="{00000000-0005-0000-0000-0000EF090000}"/>
    <cellStyle name="Currency 2 6" xfId="2531" xr:uid="{00000000-0005-0000-0000-0000F0090000}"/>
    <cellStyle name="Currency 3" xfId="131" xr:uid="{00000000-0005-0000-0000-0000F1090000}"/>
    <cellStyle name="Currency 4" xfId="136" xr:uid="{00000000-0005-0000-0000-0000F2090000}"/>
    <cellStyle name="Currency 5" xfId="138" xr:uid="{00000000-0005-0000-0000-0000F3090000}"/>
    <cellStyle name="Currency 6" xfId="140" xr:uid="{00000000-0005-0000-0000-0000F4090000}"/>
    <cellStyle name="Currency 7" xfId="142" xr:uid="{00000000-0005-0000-0000-0000F5090000}"/>
    <cellStyle name="Currency 8" xfId="144" xr:uid="{00000000-0005-0000-0000-0000F6090000}"/>
    <cellStyle name="Currency 9" xfId="145" xr:uid="{00000000-0005-0000-0000-0000F7090000}"/>
    <cellStyle name="Currency[2]" xfId="2532" xr:uid="{00000000-0005-0000-0000-0000F8090000}"/>
    <cellStyle name="Currency[2] 2" xfId="2533" xr:uid="{00000000-0005-0000-0000-0000F9090000}"/>
    <cellStyle name="Currency[2] 3" xfId="2534" xr:uid="{00000000-0005-0000-0000-0000FA090000}"/>
    <cellStyle name="Currency[2] 4" xfId="2535" xr:uid="{00000000-0005-0000-0000-0000FB090000}"/>
    <cellStyle name="Currency[2] 5" xfId="2536" xr:uid="{00000000-0005-0000-0000-0000FC090000}"/>
    <cellStyle name="Currency[2] 6" xfId="2537" xr:uid="{00000000-0005-0000-0000-0000FD090000}"/>
    <cellStyle name="Currency[2] 7" xfId="2538" xr:uid="{00000000-0005-0000-0000-0000FE090000}"/>
    <cellStyle name="Currency[2] 8" xfId="2539" xr:uid="{00000000-0005-0000-0000-0000FF090000}"/>
    <cellStyle name="Currency0" xfId="2540" xr:uid="{00000000-0005-0000-0000-0000000A0000}"/>
    <cellStyle name="Currency0 2" xfId="2541" xr:uid="{00000000-0005-0000-0000-0000010A0000}"/>
    <cellStyle name="Currency0 3" xfId="2542" xr:uid="{00000000-0005-0000-0000-0000020A0000}"/>
    <cellStyle name="Currency0 4" xfId="2543" xr:uid="{00000000-0005-0000-0000-0000030A0000}"/>
    <cellStyle name="Currency0 5" xfId="2544" xr:uid="{00000000-0005-0000-0000-0000040A0000}"/>
    <cellStyle name="Currency0 6" xfId="2545" xr:uid="{00000000-0005-0000-0000-0000050A0000}"/>
    <cellStyle name="Currency0 7" xfId="2546" xr:uid="{00000000-0005-0000-0000-0000060A0000}"/>
    <cellStyle name="Currency0 8" xfId="2547" xr:uid="{00000000-0005-0000-0000-0000070A0000}"/>
    <cellStyle name="custom" xfId="2548" xr:uid="{00000000-0005-0000-0000-0000080A0000}"/>
    <cellStyle name="custom 2" xfId="2549" xr:uid="{00000000-0005-0000-0000-0000090A0000}"/>
    <cellStyle name="custom 3" xfId="2550" xr:uid="{00000000-0005-0000-0000-00000A0A0000}"/>
    <cellStyle name="custom 4" xfId="2551" xr:uid="{00000000-0005-0000-0000-00000B0A0000}"/>
    <cellStyle name="custom 5" xfId="2552" xr:uid="{00000000-0005-0000-0000-00000C0A0000}"/>
    <cellStyle name="custom 6" xfId="2553" xr:uid="{00000000-0005-0000-0000-00000D0A0000}"/>
    <cellStyle name="custom 7" xfId="2554" xr:uid="{00000000-0005-0000-0000-00000E0A0000}"/>
    <cellStyle name="custom 8" xfId="2555" xr:uid="{00000000-0005-0000-0000-00000F0A0000}"/>
    <cellStyle name="D Table" xfId="2556" xr:uid="{00000000-0005-0000-0000-0000100A0000}"/>
    <cellStyle name="D Table 2" xfId="4223" xr:uid="{00000000-0005-0000-0000-0000110A0000}"/>
    <cellStyle name="Dash" xfId="2557" xr:uid="{00000000-0005-0000-0000-0000120A0000}"/>
    <cellStyle name="Dash 2" xfId="2558" xr:uid="{00000000-0005-0000-0000-0000130A0000}"/>
    <cellStyle name="Dash 3" xfId="2559" xr:uid="{00000000-0005-0000-0000-0000140A0000}"/>
    <cellStyle name="Dash 4" xfId="2560" xr:uid="{00000000-0005-0000-0000-0000150A0000}"/>
    <cellStyle name="Dash 5" xfId="2561" xr:uid="{00000000-0005-0000-0000-0000160A0000}"/>
    <cellStyle name="Dash 6" xfId="2562" xr:uid="{00000000-0005-0000-0000-0000170A0000}"/>
    <cellStyle name="data" xfId="68" xr:uid="{00000000-0005-0000-0000-0000180A0000}"/>
    <cellStyle name="Date" xfId="69" xr:uid="{00000000-0005-0000-0000-0000190A0000}"/>
    <cellStyle name="Date 2" xfId="2563" xr:uid="{00000000-0005-0000-0000-00001A0A0000}"/>
    <cellStyle name="Date 3" xfId="2564" xr:uid="{00000000-0005-0000-0000-00001B0A0000}"/>
    <cellStyle name="Date 4" xfId="2565" xr:uid="{00000000-0005-0000-0000-00001C0A0000}"/>
    <cellStyle name="Date 5" xfId="2566" xr:uid="{00000000-0005-0000-0000-00001D0A0000}"/>
    <cellStyle name="Date 6" xfId="2567" xr:uid="{00000000-0005-0000-0000-00001E0A0000}"/>
    <cellStyle name="Date 7" xfId="2568" xr:uid="{00000000-0005-0000-0000-00001F0A0000}"/>
    <cellStyle name="Date 8" xfId="2569" xr:uid="{00000000-0005-0000-0000-0000200A0000}"/>
    <cellStyle name="Date Aligned" xfId="2570" xr:uid="{00000000-0005-0000-0000-0000210A0000}"/>
    <cellStyle name="Date E" xfId="2571" xr:uid="{00000000-0005-0000-0000-0000220A0000}"/>
    <cellStyle name="Date Short" xfId="2572" xr:uid="{00000000-0005-0000-0000-0000230A0000}"/>
    <cellStyle name="Date_bby n" xfId="2573" xr:uid="{00000000-0005-0000-0000-0000240A0000}"/>
    <cellStyle name="Date2" xfId="2574" xr:uid="{00000000-0005-0000-0000-0000250A0000}"/>
    <cellStyle name="DEC 7PT 1" xfId="2575" xr:uid="{00000000-0005-0000-0000-0000260A0000}"/>
    <cellStyle name="DEC 7PT 1 2" xfId="2576" xr:uid="{00000000-0005-0000-0000-0000270A0000}"/>
    <cellStyle name="DEC 7PT 2" xfId="2577" xr:uid="{00000000-0005-0000-0000-0000280A0000}"/>
    <cellStyle name="DEC 7PT 2 2" xfId="2578" xr:uid="{00000000-0005-0000-0000-0000290A0000}"/>
    <cellStyle name="DEC 7PT 4" xfId="2579" xr:uid="{00000000-0005-0000-0000-00002A0A0000}"/>
    <cellStyle name="DEC 7PT 4 2" xfId="2580" xr:uid="{00000000-0005-0000-0000-00002B0A0000}"/>
    <cellStyle name="DEC 7PT 4A" xfId="2581" xr:uid="{00000000-0005-0000-0000-00002C0A0000}"/>
    <cellStyle name="DEC 7PT 4A 2" xfId="2582" xr:uid="{00000000-0005-0000-0000-00002D0A0000}"/>
    <cellStyle name="DEC 9PT 1" xfId="2583" xr:uid="{00000000-0005-0000-0000-00002E0A0000}"/>
    <cellStyle name="DEC 9PT 1 2" xfId="2584" xr:uid="{00000000-0005-0000-0000-00002F0A0000}"/>
    <cellStyle name="DEC 9PT 3" xfId="2585" xr:uid="{00000000-0005-0000-0000-0000300A0000}"/>
    <cellStyle name="DEC 9PT 3 2" xfId="2586" xr:uid="{00000000-0005-0000-0000-0000310A0000}"/>
    <cellStyle name="DEC 9PT 5" xfId="2587" xr:uid="{00000000-0005-0000-0000-0000320A0000}"/>
    <cellStyle name="DEC 9PT 5 2" xfId="2588" xr:uid="{00000000-0005-0000-0000-0000330A0000}"/>
    <cellStyle name="Decimal" xfId="2589" xr:uid="{00000000-0005-0000-0000-0000340A0000}"/>
    <cellStyle name="decimal 1" xfId="2590" xr:uid="{00000000-0005-0000-0000-0000350A0000}"/>
    <cellStyle name="Decimal 2" xfId="2591" xr:uid="{00000000-0005-0000-0000-0000360A0000}"/>
    <cellStyle name="Dollar" xfId="2592" xr:uid="{00000000-0005-0000-0000-0000370A0000}"/>
    <cellStyle name="Dollar 2" xfId="2593" xr:uid="{00000000-0005-0000-0000-0000380A0000}"/>
    <cellStyle name="Dollar 3" xfId="2594" xr:uid="{00000000-0005-0000-0000-0000390A0000}"/>
    <cellStyle name="Dollar 4" xfId="2595" xr:uid="{00000000-0005-0000-0000-00003A0A0000}"/>
    <cellStyle name="Dollar 5" xfId="2596" xr:uid="{00000000-0005-0000-0000-00003B0A0000}"/>
    <cellStyle name="Dollar 6" xfId="2597" xr:uid="{00000000-0005-0000-0000-00003C0A0000}"/>
    <cellStyle name="dollar0" xfId="70" xr:uid="{00000000-0005-0000-0000-00003D0A0000}"/>
    <cellStyle name="dollar0 2" xfId="4180" xr:uid="{00000000-0005-0000-0000-00003E0A0000}"/>
    <cellStyle name="dollar1" xfId="71" xr:uid="{00000000-0005-0000-0000-00003F0A0000}"/>
    <cellStyle name="Dollars" xfId="2598" xr:uid="{00000000-0005-0000-0000-0000400A0000}"/>
    <cellStyle name="Dotted Line" xfId="2599" xr:uid="{00000000-0005-0000-0000-0000410A0000}"/>
    <cellStyle name="E[S" xfId="72" xr:uid="{00000000-0005-0000-0000-0000420A0000}"/>
    <cellStyle name="Enter Currency (0)" xfId="2600" xr:uid="{00000000-0005-0000-0000-0000430A0000}"/>
    <cellStyle name="Enter Currency (0) 2" xfId="2601" xr:uid="{00000000-0005-0000-0000-0000440A0000}"/>
    <cellStyle name="Enter Currency (0) 3" xfId="2602" xr:uid="{00000000-0005-0000-0000-0000450A0000}"/>
    <cellStyle name="Enter Currency (0) 4" xfId="2603" xr:uid="{00000000-0005-0000-0000-0000460A0000}"/>
    <cellStyle name="Enter Currency (0) 5" xfId="2604" xr:uid="{00000000-0005-0000-0000-0000470A0000}"/>
    <cellStyle name="Enter Currency (0) 6" xfId="2605" xr:uid="{00000000-0005-0000-0000-0000480A0000}"/>
    <cellStyle name="Enter Currency (0) 7" xfId="2606" xr:uid="{00000000-0005-0000-0000-0000490A0000}"/>
    <cellStyle name="Enter Currency (0) 8" xfId="2607" xr:uid="{00000000-0005-0000-0000-00004A0A0000}"/>
    <cellStyle name="Enter Currency (2)" xfId="2608" xr:uid="{00000000-0005-0000-0000-00004B0A0000}"/>
    <cellStyle name="Enter Currency (2) 2" xfId="2609" xr:uid="{00000000-0005-0000-0000-00004C0A0000}"/>
    <cellStyle name="Enter Currency (2) 3" xfId="2610" xr:uid="{00000000-0005-0000-0000-00004D0A0000}"/>
    <cellStyle name="Enter Currency (2) 4" xfId="2611" xr:uid="{00000000-0005-0000-0000-00004E0A0000}"/>
    <cellStyle name="Enter Currency (2) 5" xfId="2612" xr:uid="{00000000-0005-0000-0000-00004F0A0000}"/>
    <cellStyle name="Enter Currency (2) 6" xfId="2613" xr:uid="{00000000-0005-0000-0000-0000500A0000}"/>
    <cellStyle name="Enter Currency (2) 7" xfId="2614" xr:uid="{00000000-0005-0000-0000-0000510A0000}"/>
    <cellStyle name="Enter Currency (2) 8" xfId="2615" xr:uid="{00000000-0005-0000-0000-0000520A0000}"/>
    <cellStyle name="Enter Units (0)" xfId="2616" xr:uid="{00000000-0005-0000-0000-0000530A0000}"/>
    <cellStyle name="Enter Units (0) 2" xfId="2617" xr:uid="{00000000-0005-0000-0000-0000540A0000}"/>
    <cellStyle name="Enter Units (0) 3" xfId="2618" xr:uid="{00000000-0005-0000-0000-0000550A0000}"/>
    <cellStyle name="Enter Units (0) 4" xfId="2619" xr:uid="{00000000-0005-0000-0000-0000560A0000}"/>
    <cellStyle name="Enter Units (0) 5" xfId="2620" xr:uid="{00000000-0005-0000-0000-0000570A0000}"/>
    <cellStyle name="Enter Units (0) 6" xfId="2621" xr:uid="{00000000-0005-0000-0000-0000580A0000}"/>
    <cellStyle name="Enter Units (0) 7" xfId="2622" xr:uid="{00000000-0005-0000-0000-0000590A0000}"/>
    <cellStyle name="Enter Units (0) 8" xfId="2623" xr:uid="{00000000-0005-0000-0000-00005A0A0000}"/>
    <cellStyle name="Enter Units (1)" xfId="2624" xr:uid="{00000000-0005-0000-0000-00005B0A0000}"/>
    <cellStyle name="Enter Units (1) 2" xfId="2625" xr:uid="{00000000-0005-0000-0000-00005C0A0000}"/>
    <cellStyle name="Enter Units (1) 3" xfId="2626" xr:uid="{00000000-0005-0000-0000-00005D0A0000}"/>
    <cellStyle name="Enter Units (1) 4" xfId="2627" xr:uid="{00000000-0005-0000-0000-00005E0A0000}"/>
    <cellStyle name="Enter Units (1) 5" xfId="2628" xr:uid="{00000000-0005-0000-0000-00005F0A0000}"/>
    <cellStyle name="Enter Units (1) 6" xfId="2629" xr:uid="{00000000-0005-0000-0000-0000600A0000}"/>
    <cellStyle name="Enter Units (1) 7" xfId="2630" xr:uid="{00000000-0005-0000-0000-0000610A0000}"/>
    <cellStyle name="Enter Units (1) 8" xfId="2631" xr:uid="{00000000-0005-0000-0000-0000620A0000}"/>
    <cellStyle name="Enter Units (2)" xfId="2632" xr:uid="{00000000-0005-0000-0000-0000630A0000}"/>
    <cellStyle name="Enter Units (2) 2" xfId="2633" xr:uid="{00000000-0005-0000-0000-0000640A0000}"/>
    <cellStyle name="Enter Units (2) 3" xfId="2634" xr:uid="{00000000-0005-0000-0000-0000650A0000}"/>
    <cellStyle name="Enter Units (2) 4" xfId="2635" xr:uid="{00000000-0005-0000-0000-0000660A0000}"/>
    <cellStyle name="Enter Units (2) 5" xfId="2636" xr:uid="{00000000-0005-0000-0000-0000670A0000}"/>
    <cellStyle name="Enter Units (2) 6" xfId="2637" xr:uid="{00000000-0005-0000-0000-0000680A0000}"/>
    <cellStyle name="Enter Units (2) 7" xfId="2638" xr:uid="{00000000-0005-0000-0000-0000690A0000}"/>
    <cellStyle name="Enter Units (2) 8" xfId="2639" xr:uid="{00000000-0005-0000-0000-00006A0A0000}"/>
    <cellStyle name="eps" xfId="73" xr:uid="{00000000-0005-0000-0000-00006B0A0000}"/>
    <cellStyle name="epsNo$" xfId="74" xr:uid="{00000000-0005-0000-0000-00006C0A0000}"/>
    <cellStyle name="Euro" xfId="2640" xr:uid="{00000000-0005-0000-0000-00006D0A0000}"/>
    <cellStyle name="Euro 2" xfId="2641" xr:uid="{00000000-0005-0000-0000-00006E0A0000}"/>
    <cellStyle name="Euro 3" xfId="2642" xr:uid="{00000000-0005-0000-0000-00006F0A0000}"/>
    <cellStyle name="Euro 4" xfId="2643" xr:uid="{00000000-0005-0000-0000-0000700A0000}"/>
    <cellStyle name="Euro 5" xfId="2644" xr:uid="{00000000-0005-0000-0000-0000710A0000}"/>
    <cellStyle name="Euro 6" xfId="2645" xr:uid="{00000000-0005-0000-0000-0000720A0000}"/>
    <cellStyle name="EXHIBIT #" xfId="2646" xr:uid="{00000000-0005-0000-0000-0000730A0000}"/>
    <cellStyle name="EXHIBIT # 2" xfId="2647" xr:uid="{00000000-0005-0000-0000-0000740A0000}"/>
    <cellStyle name="Explanatory Text" xfId="16" builtinId="53" customBuiltin="1"/>
    <cellStyle name="Explanatory Text 2" xfId="210" xr:uid="{00000000-0005-0000-0000-0000760A0000}"/>
    <cellStyle name="Explanatory Text 2 2" xfId="2648" xr:uid="{00000000-0005-0000-0000-0000770A0000}"/>
    <cellStyle name="Explanatory Text 3" xfId="2649" xr:uid="{00000000-0005-0000-0000-0000780A0000}"/>
    <cellStyle name="Explanatory Text 3 2" xfId="2650" xr:uid="{00000000-0005-0000-0000-0000790A0000}"/>
    <cellStyle name="Explanatory Text 4" xfId="2651" xr:uid="{00000000-0005-0000-0000-00007A0A0000}"/>
    <cellStyle name="Explanatory Text 4 2" xfId="2652" xr:uid="{00000000-0005-0000-0000-00007B0A0000}"/>
    <cellStyle name="Explanatory Text 5" xfId="2653" xr:uid="{00000000-0005-0000-0000-00007C0A0000}"/>
    <cellStyle name="Explanatory Text 5 2" xfId="2654" xr:uid="{00000000-0005-0000-0000-00007D0A0000}"/>
    <cellStyle name="External File Cells" xfId="2655" xr:uid="{00000000-0005-0000-0000-00007E0A0000}"/>
    <cellStyle name="External File Cells 2" xfId="2656" xr:uid="{00000000-0005-0000-0000-00007F0A0000}"/>
    <cellStyle name="External File Cells 3" xfId="2657" xr:uid="{00000000-0005-0000-0000-0000800A0000}"/>
    <cellStyle name="External File Cells 4" xfId="2658" xr:uid="{00000000-0005-0000-0000-0000810A0000}"/>
    <cellStyle name="External File Cells 5" xfId="2659" xr:uid="{00000000-0005-0000-0000-0000820A0000}"/>
    <cellStyle name="External File Cells 6" xfId="2660" xr:uid="{00000000-0005-0000-0000-0000830A0000}"/>
    <cellStyle name="fa_column_header_bottom" xfId="45" xr:uid="{00000000-0005-0000-0000-0000840A0000}"/>
    <cellStyle name="fa_column_header_bottom_centered" xfId="4325" xr:uid="{5FF56A04-0382-4DB4-8D31-A9E1DA14D353}"/>
    <cellStyle name="fa_column_header_bottom_left" xfId="4323" xr:uid="{CA3C6D7F-9EFC-4AC2-B4E4-702DBCA7F372}"/>
    <cellStyle name="fa_column_header_empty" xfId="4319" xr:uid="{AE96423F-5BB6-44B0-A6F5-ECD13AECDAA4}"/>
    <cellStyle name="fa_column_header_top_centered" xfId="4324" xr:uid="{51E010A6-9BD9-4B36-83AC-92534A7D8A3E}"/>
    <cellStyle name="fa_column_header_top_left" xfId="4320" xr:uid="{9B2549CC-7CF2-44DD-8816-3134CB804AE2}"/>
    <cellStyle name="fa_data_bold_1_grouped_single_border" xfId="4330" xr:uid="{39C9314C-AE83-4BEA-85DB-3557FA24CA73}"/>
    <cellStyle name="fa_data_bold_1_percent_single_border" xfId="4331" xr:uid="{B9817477-D9F4-47F6-A693-D48A10AAB0A2}"/>
    <cellStyle name="fa_data_bold_2_grouped_single_border" xfId="4332" xr:uid="{4C8ED29F-6575-4916-B165-C32303E78D1E}"/>
    <cellStyle name="fa_data_bold_2_percent_single_border" xfId="4333" xr:uid="{D57BF0F6-3106-4910-86C8-D650C1F7C89F}"/>
    <cellStyle name="fa_data_standard_0_grouped" xfId="290" xr:uid="{00000000-0005-0000-0000-0000850A0000}"/>
    <cellStyle name="fa_data_standard_1_grouped_single_border" xfId="4326" xr:uid="{F9441035-3506-4241-92BE-B3BDD4E13045}"/>
    <cellStyle name="fa_data_standard_1_percent_single_border" xfId="4327" xr:uid="{B8E285EB-A03F-4A28-A342-B991567F18D6}"/>
    <cellStyle name="fa_data_standard_2_grouped_single_border" xfId="4328" xr:uid="{54A8F667-0C94-4772-BBAC-A7D34532CAC3}"/>
    <cellStyle name="fa_data_standard_2_percent_single_border" xfId="4329" xr:uid="{DE2A9F6E-A87A-4C58-B782-D670104DFA83}"/>
    <cellStyle name="fa_row_header_bold" xfId="4321" xr:uid="{1EB0215A-A5D8-49B8-96A9-C7286E7E5C2C}"/>
    <cellStyle name="fa_row_header_bold 2" xfId="316" xr:uid="{00000000-0005-0000-0000-0000860A0000}"/>
    <cellStyle name="fa_row_header_italic 2" xfId="318" xr:uid="{00000000-0005-0000-0000-0000870A0000}"/>
    <cellStyle name="fa_row_header_standard" xfId="46" xr:uid="{00000000-0005-0000-0000-0000880A0000}"/>
    <cellStyle name="fa_row_header_standard 2" xfId="289" xr:uid="{00000000-0005-0000-0000-0000890A0000}"/>
    <cellStyle name="fa_row_header_standard 4" xfId="317" xr:uid="{00000000-0005-0000-0000-00008A0A0000}"/>
    <cellStyle name="fbnumber" xfId="2661" xr:uid="{00000000-0005-0000-0000-00008B0A0000}"/>
    <cellStyle name="fbnumber 2" xfId="2662" xr:uid="{00000000-0005-0000-0000-00008C0A0000}"/>
    <cellStyle name="fbnumber 3" xfId="2663" xr:uid="{00000000-0005-0000-0000-00008D0A0000}"/>
    <cellStyle name="fbnumber 4" xfId="2664" xr:uid="{00000000-0005-0000-0000-00008E0A0000}"/>
    <cellStyle name="fbnumber 5" xfId="2665" xr:uid="{00000000-0005-0000-0000-00008F0A0000}"/>
    <cellStyle name="fbnumber 6" xfId="2666" xr:uid="{00000000-0005-0000-0000-0000900A0000}"/>
    <cellStyle name="FieldName" xfId="2667" xr:uid="{00000000-0005-0000-0000-0000910A0000}"/>
    <cellStyle name="FieldName 2" xfId="2668" xr:uid="{00000000-0005-0000-0000-0000920A0000}"/>
    <cellStyle name="finals" xfId="75" xr:uid="{00000000-0005-0000-0000-0000930A0000}"/>
    <cellStyle name="Fixed" xfId="2669" xr:uid="{00000000-0005-0000-0000-0000940A0000}"/>
    <cellStyle name="Fixed 2" xfId="2670" xr:uid="{00000000-0005-0000-0000-0000950A0000}"/>
    <cellStyle name="Fixed 3" xfId="2671" xr:uid="{00000000-0005-0000-0000-0000960A0000}"/>
    <cellStyle name="Fixed 4" xfId="2672" xr:uid="{00000000-0005-0000-0000-0000970A0000}"/>
    <cellStyle name="Fixed 5" xfId="2673" xr:uid="{00000000-0005-0000-0000-0000980A0000}"/>
    <cellStyle name="Fixed 6" xfId="2674" xr:uid="{00000000-0005-0000-0000-0000990A0000}"/>
    <cellStyle name="Fixed 7" xfId="2675" xr:uid="{00000000-0005-0000-0000-00009A0A0000}"/>
    <cellStyle name="Fixed 8" xfId="2676" xr:uid="{00000000-0005-0000-0000-00009B0A0000}"/>
    <cellStyle name="FOOTNOTE" xfId="2677" xr:uid="{00000000-0005-0000-0000-00009C0A0000}"/>
    <cellStyle name="FOOTNOTE 2" xfId="2678" xr:uid="{00000000-0005-0000-0000-00009D0A0000}"/>
    <cellStyle name="Footnotes" xfId="76" xr:uid="{00000000-0005-0000-0000-00009E0A0000}"/>
    <cellStyle name="Forecast Cells" xfId="2679" xr:uid="{00000000-0005-0000-0000-00009F0A0000}"/>
    <cellStyle name="Forecast Cells 2" xfId="2680" xr:uid="{00000000-0005-0000-0000-0000A00A0000}"/>
    <cellStyle name="Forecast Cells 3" xfId="2681" xr:uid="{00000000-0005-0000-0000-0000A10A0000}"/>
    <cellStyle name="Forecast Cells 4" xfId="2682" xr:uid="{00000000-0005-0000-0000-0000A20A0000}"/>
    <cellStyle name="Forecast Cells 5" xfId="2683" xr:uid="{00000000-0005-0000-0000-0000A30A0000}"/>
    <cellStyle name="Forecast Cells 6" xfId="2684" xr:uid="{00000000-0005-0000-0000-0000A40A0000}"/>
    <cellStyle name="G02 Table Text" xfId="2685" xr:uid="{00000000-0005-0000-0000-0000A50A0000}"/>
    <cellStyle name="G02 Table Text 2" xfId="2686" xr:uid="{00000000-0005-0000-0000-0000A60A0000}"/>
    <cellStyle name="G02 Table Text 3" xfId="2687" xr:uid="{00000000-0005-0000-0000-0000A70A0000}"/>
    <cellStyle name="G02 Table Text 4" xfId="2688" xr:uid="{00000000-0005-0000-0000-0000A80A0000}"/>
    <cellStyle name="G02 Table Text 5" xfId="2689" xr:uid="{00000000-0005-0000-0000-0000A90A0000}"/>
    <cellStyle name="G02 Table Text 6" xfId="2690" xr:uid="{00000000-0005-0000-0000-0000AA0A0000}"/>
    <cellStyle name="G04_Main head" xfId="2691" xr:uid="{00000000-0005-0000-0000-0000AB0A0000}"/>
    <cellStyle name="G05 Tab Head Bold" xfId="2692" xr:uid="{00000000-0005-0000-0000-0000AC0A0000}"/>
    <cellStyle name="G05 Tab Head Bold 2" xfId="2693" xr:uid="{00000000-0005-0000-0000-0000AD0A0000}"/>
    <cellStyle name="G05 Tab Head Bold 3" xfId="2694" xr:uid="{00000000-0005-0000-0000-0000AE0A0000}"/>
    <cellStyle name="G05 Tab Head Bold 4" xfId="2695" xr:uid="{00000000-0005-0000-0000-0000AF0A0000}"/>
    <cellStyle name="G05 Tab Head Bold 5" xfId="2696" xr:uid="{00000000-0005-0000-0000-0000B00A0000}"/>
    <cellStyle name="G05 Tab Head Bold 6" xfId="2697" xr:uid="{00000000-0005-0000-0000-0000B10A0000}"/>
    <cellStyle name="G05 Tab Head Bold 7" xfId="2698" xr:uid="{00000000-0005-0000-0000-0000B20A0000}"/>
    <cellStyle name="G05 Tab Head Bold 8" xfId="2699" xr:uid="{00000000-0005-0000-0000-0000B30A0000}"/>
    <cellStyle name="G05 Tab Head Light" xfId="2700" xr:uid="{00000000-0005-0000-0000-0000B40A0000}"/>
    <cellStyle name="G05 Tab Head Light 2" xfId="2701" xr:uid="{00000000-0005-0000-0000-0000B50A0000}"/>
    <cellStyle name="G05 Tab Head Light 3" xfId="2702" xr:uid="{00000000-0005-0000-0000-0000B60A0000}"/>
    <cellStyle name="G05 Tab Head Light 4" xfId="2703" xr:uid="{00000000-0005-0000-0000-0000B70A0000}"/>
    <cellStyle name="G05 Tab Head Light 5" xfId="2704" xr:uid="{00000000-0005-0000-0000-0000B80A0000}"/>
    <cellStyle name="G05 Tab Head Light 6" xfId="2705" xr:uid="{00000000-0005-0000-0000-0000B90A0000}"/>
    <cellStyle name="G05 Tab Head Light 7" xfId="2706" xr:uid="{00000000-0005-0000-0000-0000BA0A0000}"/>
    <cellStyle name="G05 Tab Head Light 8" xfId="2707" xr:uid="{00000000-0005-0000-0000-0000BB0A0000}"/>
    <cellStyle name="G1_1999 figures" xfId="2708" xr:uid="{00000000-0005-0000-0000-0000BC0A0000}"/>
    <cellStyle name="Good" xfId="6" builtinId="26" customBuiltin="1"/>
    <cellStyle name="Good 10 2" xfId="2709" xr:uid="{00000000-0005-0000-0000-0000BE0A0000}"/>
    <cellStyle name="Good 10 3" xfId="2710" xr:uid="{00000000-0005-0000-0000-0000BF0A0000}"/>
    <cellStyle name="Good 10 4" xfId="2711" xr:uid="{00000000-0005-0000-0000-0000C00A0000}"/>
    <cellStyle name="Good 10 5" xfId="2712" xr:uid="{00000000-0005-0000-0000-0000C10A0000}"/>
    <cellStyle name="Good 10 6" xfId="2713" xr:uid="{00000000-0005-0000-0000-0000C20A0000}"/>
    <cellStyle name="Good 10 7" xfId="2714" xr:uid="{00000000-0005-0000-0000-0000C30A0000}"/>
    <cellStyle name="Good 11 2" xfId="2715" xr:uid="{00000000-0005-0000-0000-0000C40A0000}"/>
    <cellStyle name="Good 11 3" xfId="2716" xr:uid="{00000000-0005-0000-0000-0000C50A0000}"/>
    <cellStyle name="Good 11 4" xfId="2717" xr:uid="{00000000-0005-0000-0000-0000C60A0000}"/>
    <cellStyle name="Good 11 5" xfId="2718" xr:uid="{00000000-0005-0000-0000-0000C70A0000}"/>
    <cellStyle name="Good 11 6" xfId="2719" xr:uid="{00000000-0005-0000-0000-0000C80A0000}"/>
    <cellStyle name="Good 11 7" xfId="2720" xr:uid="{00000000-0005-0000-0000-0000C90A0000}"/>
    <cellStyle name="Good 12 2" xfId="2721" xr:uid="{00000000-0005-0000-0000-0000CA0A0000}"/>
    <cellStyle name="Good 12 3" xfId="2722" xr:uid="{00000000-0005-0000-0000-0000CB0A0000}"/>
    <cellStyle name="Good 12 4" xfId="2723" xr:uid="{00000000-0005-0000-0000-0000CC0A0000}"/>
    <cellStyle name="Good 12 5" xfId="2724" xr:uid="{00000000-0005-0000-0000-0000CD0A0000}"/>
    <cellStyle name="Good 12 6" xfId="2725" xr:uid="{00000000-0005-0000-0000-0000CE0A0000}"/>
    <cellStyle name="Good 12 7" xfId="2726" xr:uid="{00000000-0005-0000-0000-0000CF0A0000}"/>
    <cellStyle name="Good 13 2" xfId="2727" xr:uid="{00000000-0005-0000-0000-0000D00A0000}"/>
    <cellStyle name="Good 14 2" xfId="2728" xr:uid="{00000000-0005-0000-0000-0000D10A0000}"/>
    <cellStyle name="Good 15 2" xfId="2729" xr:uid="{00000000-0005-0000-0000-0000D20A0000}"/>
    <cellStyle name="Good 16 2" xfId="2730" xr:uid="{00000000-0005-0000-0000-0000D30A0000}"/>
    <cellStyle name="Good 17 2" xfId="2731" xr:uid="{00000000-0005-0000-0000-0000D40A0000}"/>
    <cellStyle name="Good 18 2" xfId="2732" xr:uid="{00000000-0005-0000-0000-0000D50A0000}"/>
    <cellStyle name="Good 19 2" xfId="2733" xr:uid="{00000000-0005-0000-0000-0000D60A0000}"/>
    <cellStyle name="Good 2" xfId="219" xr:uid="{00000000-0005-0000-0000-0000D70A0000}"/>
    <cellStyle name="Good 2 2" xfId="2734" xr:uid="{00000000-0005-0000-0000-0000D80A0000}"/>
    <cellStyle name="Good 2 3" xfId="2735" xr:uid="{00000000-0005-0000-0000-0000D90A0000}"/>
    <cellStyle name="Good 2 4" xfId="2736" xr:uid="{00000000-0005-0000-0000-0000DA0A0000}"/>
    <cellStyle name="Good 2 5" xfId="2737" xr:uid="{00000000-0005-0000-0000-0000DB0A0000}"/>
    <cellStyle name="Good 2 6" xfId="2738" xr:uid="{00000000-0005-0000-0000-0000DC0A0000}"/>
    <cellStyle name="Good 2 7" xfId="2739" xr:uid="{00000000-0005-0000-0000-0000DD0A0000}"/>
    <cellStyle name="Good 2 8" xfId="4097" xr:uid="{00000000-0005-0000-0000-0000DE0A0000}"/>
    <cellStyle name="Good 20 2" xfId="2740" xr:uid="{00000000-0005-0000-0000-0000DF0A0000}"/>
    <cellStyle name="Good 21 2" xfId="2741" xr:uid="{00000000-0005-0000-0000-0000E00A0000}"/>
    <cellStyle name="Good 3" xfId="166" xr:uid="{00000000-0005-0000-0000-0000E10A0000}"/>
    <cellStyle name="Good 3 2" xfId="2742" xr:uid="{00000000-0005-0000-0000-0000E20A0000}"/>
    <cellStyle name="Good 3 3" xfId="2743" xr:uid="{00000000-0005-0000-0000-0000E30A0000}"/>
    <cellStyle name="Good 3 4" xfId="2744" xr:uid="{00000000-0005-0000-0000-0000E40A0000}"/>
    <cellStyle name="Good 3 5" xfId="2745" xr:uid="{00000000-0005-0000-0000-0000E50A0000}"/>
    <cellStyle name="Good 3 6" xfId="2746" xr:uid="{00000000-0005-0000-0000-0000E60A0000}"/>
    <cellStyle name="Good 3 7" xfId="2747" xr:uid="{00000000-0005-0000-0000-0000E70A0000}"/>
    <cellStyle name="Good 4" xfId="2748" xr:uid="{00000000-0005-0000-0000-0000E80A0000}"/>
    <cellStyle name="Good 4 2" xfId="2749" xr:uid="{00000000-0005-0000-0000-0000E90A0000}"/>
    <cellStyle name="Good 4 3" xfId="2750" xr:uid="{00000000-0005-0000-0000-0000EA0A0000}"/>
    <cellStyle name="Good 4 4" xfId="2751" xr:uid="{00000000-0005-0000-0000-0000EB0A0000}"/>
    <cellStyle name="Good 4 5" xfId="2752" xr:uid="{00000000-0005-0000-0000-0000EC0A0000}"/>
    <cellStyle name="Good 4 6" xfId="2753" xr:uid="{00000000-0005-0000-0000-0000ED0A0000}"/>
    <cellStyle name="Good 4 7" xfId="2754" xr:uid="{00000000-0005-0000-0000-0000EE0A0000}"/>
    <cellStyle name="Good 5" xfId="2755" xr:uid="{00000000-0005-0000-0000-0000EF0A0000}"/>
    <cellStyle name="Good 5 2" xfId="2756" xr:uid="{00000000-0005-0000-0000-0000F00A0000}"/>
    <cellStyle name="Good 5 3" xfId="2757" xr:uid="{00000000-0005-0000-0000-0000F10A0000}"/>
    <cellStyle name="Good 5 4" xfId="2758" xr:uid="{00000000-0005-0000-0000-0000F20A0000}"/>
    <cellStyle name="Good 5 5" xfId="2759" xr:uid="{00000000-0005-0000-0000-0000F30A0000}"/>
    <cellStyle name="Good 5 6" xfId="2760" xr:uid="{00000000-0005-0000-0000-0000F40A0000}"/>
    <cellStyle name="Good 5 7" xfId="2761" xr:uid="{00000000-0005-0000-0000-0000F50A0000}"/>
    <cellStyle name="Good 6" xfId="4085" xr:uid="{00000000-0005-0000-0000-0000F60A0000}"/>
    <cellStyle name="Good 6 2" xfId="2762" xr:uid="{00000000-0005-0000-0000-0000F70A0000}"/>
    <cellStyle name="Good 6 3" xfId="2763" xr:uid="{00000000-0005-0000-0000-0000F80A0000}"/>
    <cellStyle name="Good 6 4" xfId="2764" xr:uid="{00000000-0005-0000-0000-0000F90A0000}"/>
    <cellStyle name="Good 6 5" xfId="2765" xr:uid="{00000000-0005-0000-0000-0000FA0A0000}"/>
    <cellStyle name="Good 6 6" xfId="2766" xr:uid="{00000000-0005-0000-0000-0000FB0A0000}"/>
    <cellStyle name="Good 6 7" xfId="2767" xr:uid="{00000000-0005-0000-0000-0000FC0A0000}"/>
    <cellStyle name="Good 7 2" xfId="2768" xr:uid="{00000000-0005-0000-0000-0000FD0A0000}"/>
    <cellStyle name="Good 7 3" xfId="2769" xr:uid="{00000000-0005-0000-0000-0000FE0A0000}"/>
    <cellStyle name="Good 7 4" xfId="2770" xr:uid="{00000000-0005-0000-0000-0000FF0A0000}"/>
    <cellStyle name="Good 7 5" xfId="2771" xr:uid="{00000000-0005-0000-0000-0000000B0000}"/>
    <cellStyle name="Good 7 6" xfId="2772" xr:uid="{00000000-0005-0000-0000-0000010B0000}"/>
    <cellStyle name="Good 7 7" xfId="2773" xr:uid="{00000000-0005-0000-0000-0000020B0000}"/>
    <cellStyle name="Good 8 2" xfId="2774" xr:uid="{00000000-0005-0000-0000-0000030B0000}"/>
    <cellStyle name="Good 8 3" xfId="2775" xr:uid="{00000000-0005-0000-0000-0000040B0000}"/>
    <cellStyle name="Good 8 4" xfId="2776" xr:uid="{00000000-0005-0000-0000-0000050B0000}"/>
    <cellStyle name="Good 8 5" xfId="2777" xr:uid="{00000000-0005-0000-0000-0000060B0000}"/>
    <cellStyle name="Good 8 6" xfId="2778" xr:uid="{00000000-0005-0000-0000-0000070B0000}"/>
    <cellStyle name="Good 8 7" xfId="2779" xr:uid="{00000000-0005-0000-0000-0000080B0000}"/>
    <cellStyle name="Good 9 2" xfId="2780" xr:uid="{00000000-0005-0000-0000-0000090B0000}"/>
    <cellStyle name="Good 9 3" xfId="2781" xr:uid="{00000000-0005-0000-0000-00000A0B0000}"/>
    <cellStyle name="Good 9 4" xfId="2782" xr:uid="{00000000-0005-0000-0000-00000B0B0000}"/>
    <cellStyle name="Good 9 5" xfId="2783" xr:uid="{00000000-0005-0000-0000-00000C0B0000}"/>
    <cellStyle name="Good 9 6" xfId="2784" xr:uid="{00000000-0005-0000-0000-00000D0B0000}"/>
    <cellStyle name="Good 9 7" xfId="2785" xr:uid="{00000000-0005-0000-0000-00000E0B0000}"/>
    <cellStyle name="grayText2" xfId="2786" xr:uid="{00000000-0005-0000-0000-00000F0B0000}"/>
    <cellStyle name="grayText2 2" xfId="2787" xr:uid="{00000000-0005-0000-0000-0000100B0000}"/>
    <cellStyle name="grayText2 3" xfId="2788" xr:uid="{00000000-0005-0000-0000-0000110B0000}"/>
    <cellStyle name="grayText2 4" xfId="2789" xr:uid="{00000000-0005-0000-0000-0000120B0000}"/>
    <cellStyle name="grayText2 5" xfId="2790" xr:uid="{00000000-0005-0000-0000-0000130B0000}"/>
    <cellStyle name="grayText2 6" xfId="2791" xr:uid="{00000000-0005-0000-0000-0000140B0000}"/>
    <cellStyle name="grayText2Big" xfId="2792" xr:uid="{00000000-0005-0000-0000-0000150B0000}"/>
    <cellStyle name="grayText2Big 2" xfId="2793" xr:uid="{00000000-0005-0000-0000-0000160B0000}"/>
    <cellStyle name="Green" xfId="2794" xr:uid="{00000000-0005-0000-0000-0000170B0000}"/>
    <cellStyle name="Grey" xfId="2795" xr:uid="{00000000-0005-0000-0000-0000180B0000}"/>
    <cellStyle name="H_1998_col_head" xfId="2796" xr:uid="{00000000-0005-0000-0000-0000190B0000}"/>
    <cellStyle name="H_1998_col_head 2" xfId="2797" xr:uid="{00000000-0005-0000-0000-00001A0B0000}"/>
    <cellStyle name="H_1999_col_head" xfId="2798" xr:uid="{00000000-0005-0000-0000-00001B0B0000}"/>
    <cellStyle name="H1_1998 figures" xfId="2799" xr:uid="{00000000-0005-0000-0000-00001C0B0000}"/>
    <cellStyle name="hard no" xfId="2800" xr:uid="{00000000-0005-0000-0000-00001D0B0000}"/>
    <cellStyle name="hard no 2" xfId="2801" xr:uid="{00000000-0005-0000-0000-00001E0B0000}"/>
    <cellStyle name="hard no 3" xfId="2802" xr:uid="{00000000-0005-0000-0000-00001F0B0000}"/>
    <cellStyle name="hard no 4" xfId="2803" xr:uid="{00000000-0005-0000-0000-0000200B0000}"/>
    <cellStyle name="hard no 5" xfId="2804" xr:uid="{00000000-0005-0000-0000-0000210B0000}"/>
    <cellStyle name="hard no 6" xfId="2805" xr:uid="{00000000-0005-0000-0000-0000220B0000}"/>
    <cellStyle name="Hard Percent" xfId="2806" xr:uid="{00000000-0005-0000-0000-0000230B0000}"/>
    <cellStyle name="hardno" xfId="2807" xr:uid="{00000000-0005-0000-0000-0000240B0000}"/>
    <cellStyle name="HEADER" xfId="2808" xr:uid="{00000000-0005-0000-0000-0000250B0000}"/>
    <cellStyle name="Header1" xfId="2809" xr:uid="{00000000-0005-0000-0000-0000260B0000}"/>
    <cellStyle name="Header1 2" xfId="2810" xr:uid="{00000000-0005-0000-0000-0000270B0000}"/>
    <cellStyle name="Header1 3" xfId="2811" xr:uid="{00000000-0005-0000-0000-0000280B0000}"/>
    <cellStyle name="Header1 4" xfId="2812" xr:uid="{00000000-0005-0000-0000-0000290B0000}"/>
    <cellStyle name="Header1 5" xfId="2813" xr:uid="{00000000-0005-0000-0000-00002A0B0000}"/>
    <cellStyle name="Header1 6" xfId="2814" xr:uid="{00000000-0005-0000-0000-00002B0B0000}"/>
    <cellStyle name="Header2" xfId="2815" xr:uid="{00000000-0005-0000-0000-00002C0B0000}"/>
    <cellStyle name="Header2 2" xfId="2816" xr:uid="{00000000-0005-0000-0000-00002D0B0000}"/>
    <cellStyle name="Header2 2 2" xfId="4225" xr:uid="{00000000-0005-0000-0000-00002E0B0000}"/>
    <cellStyle name="Header2 3" xfId="2817" xr:uid="{00000000-0005-0000-0000-00002F0B0000}"/>
    <cellStyle name="Header2 3 2" xfId="4226" xr:uid="{00000000-0005-0000-0000-0000300B0000}"/>
    <cellStyle name="Header2 4" xfId="2818" xr:uid="{00000000-0005-0000-0000-0000310B0000}"/>
    <cellStyle name="Header2 4 2" xfId="4227" xr:uid="{00000000-0005-0000-0000-0000320B0000}"/>
    <cellStyle name="Header2 5" xfId="2819" xr:uid="{00000000-0005-0000-0000-0000330B0000}"/>
    <cellStyle name="Header2 5 2" xfId="4228" xr:uid="{00000000-0005-0000-0000-0000340B0000}"/>
    <cellStyle name="Header2 6" xfId="2820" xr:uid="{00000000-0005-0000-0000-0000350B0000}"/>
    <cellStyle name="Header2 6 2" xfId="4229" xr:uid="{00000000-0005-0000-0000-0000360B0000}"/>
    <cellStyle name="Header2 7" xfId="4224" xr:uid="{00000000-0005-0000-0000-0000370B0000}"/>
    <cellStyle name="headers" xfId="77" xr:uid="{00000000-0005-0000-0000-0000380B0000}"/>
    <cellStyle name="heading" xfId="78" xr:uid="{00000000-0005-0000-0000-0000390B0000}"/>
    <cellStyle name="Heading 1" xfId="2" builtinId="16" customBuiltin="1"/>
    <cellStyle name="Heading 1 10 2" xfId="2821" xr:uid="{00000000-0005-0000-0000-00003B0B0000}"/>
    <cellStyle name="Heading 1 10 3" xfId="2822" xr:uid="{00000000-0005-0000-0000-00003C0B0000}"/>
    <cellStyle name="Heading 1 10 4" xfId="2823" xr:uid="{00000000-0005-0000-0000-00003D0B0000}"/>
    <cellStyle name="Heading 1 10 5" xfId="2824" xr:uid="{00000000-0005-0000-0000-00003E0B0000}"/>
    <cellStyle name="Heading 1 10 6" xfId="2825" xr:uid="{00000000-0005-0000-0000-00003F0B0000}"/>
    <cellStyle name="Heading 1 10 7" xfId="2826" xr:uid="{00000000-0005-0000-0000-0000400B0000}"/>
    <cellStyle name="Heading 1 11 2" xfId="2827" xr:uid="{00000000-0005-0000-0000-0000410B0000}"/>
    <cellStyle name="Heading 1 11 3" xfId="2828" xr:uid="{00000000-0005-0000-0000-0000420B0000}"/>
    <cellStyle name="Heading 1 11 4" xfId="2829" xr:uid="{00000000-0005-0000-0000-0000430B0000}"/>
    <cellStyle name="Heading 1 11 5" xfId="2830" xr:uid="{00000000-0005-0000-0000-0000440B0000}"/>
    <cellStyle name="Heading 1 11 6" xfId="2831" xr:uid="{00000000-0005-0000-0000-0000450B0000}"/>
    <cellStyle name="Heading 1 11 7" xfId="2832" xr:uid="{00000000-0005-0000-0000-0000460B0000}"/>
    <cellStyle name="Heading 1 12 2" xfId="2833" xr:uid="{00000000-0005-0000-0000-0000470B0000}"/>
    <cellStyle name="Heading 1 12 3" xfId="2834" xr:uid="{00000000-0005-0000-0000-0000480B0000}"/>
    <cellStyle name="Heading 1 12 4" xfId="2835" xr:uid="{00000000-0005-0000-0000-0000490B0000}"/>
    <cellStyle name="Heading 1 12 5" xfId="2836" xr:uid="{00000000-0005-0000-0000-00004A0B0000}"/>
    <cellStyle name="Heading 1 12 6" xfId="2837" xr:uid="{00000000-0005-0000-0000-00004B0B0000}"/>
    <cellStyle name="Heading 1 12 7" xfId="2838" xr:uid="{00000000-0005-0000-0000-00004C0B0000}"/>
    <cellStyle name="Heading 1 13 2" xfId="2839" xr:uid="{00000000-0005-0000-0000-00004D0B0000}"/>
    <cellStyle name="Heading 1 14 2" xfId="2840" xr:uid="{00000000-0005-0000-0000-00004E0B0000}"/>
    <cellStyle name="Heading 1 15 2" xfId="2841" xr:uid="{00000000-0005-0000-0000-00004F0B0000}"/>
    <cellStyle name="Heading 1 16 2" xfId="2842" xr:uid="{00000000-0005-0000-0000-0000500B0000}"/>
    <cellStyle name="Heading 1 17 2" xfId="2843" xr:uid="{00000000-0005-0000-0000-0000510B0000}"/>
    <cellStyle name="Heading 1 18 2" xfId="2844" xr:uid="{00000000-0005-0000-0000-0000520B0000}"/>
    <cellStyle name="Heading 1 19 2" xfId="2845" xr:uid="{00000000-0005-0000-0000-0000530B0000}"/>
    <cellStyle name="Heading 1 2" xfId="217" xr:uid="{00000000-0005-0000-0000-0000540B0000}"/>
    <cellStyle name="Heading 1 2 2" xfId="2846" xr:uid="{00000000-0005-0000-0000-0000550B0000}"/>
    <cellStyle name="Heading 1 2 2 2" xfId="2847" xr:uid="{00000000-0005-0000-0000-0000560B0000}"/>
    <cellStyle name="Heading 1 2 3" xfId="2848" xr:uid="{00000000-0005-0000-0000-0000570B0000}"/>
    <cellStyle name="Heading 1 2 3 2" xfId="2849" xr:uid="{00000000-0005-0000-0000-0000580B0000}"/>
    <cellStyle name="Heading 1 2 4" xfId="2850" xr:uid="{00000000-0005-0000-0000-0000590B0000}"/>
    <cellStyle name="Heading 1 2 4 2" xfId="2851" xr:uid="{00000000-0005-0000-0000-00005A0B0000}"/>
    <cellStyle name="Heading 1 2 5" xfId="2852" xr:uid="{00000000-0005-0000-0000-00005B0B0000}"/>
    <cellStyle name="Heading 1 2 5 2" xfId="2853" xr:uid="{00000000-0005-0000-0000-00005C0B0000}"/>
    <cellStyle name="Heading 1 2 6" xfId="2854" xr:uid="{00000000-0005-0000-0000-00005D0B0000}"/>
    <cellStyle name="Heading 1 2 6 2" xfId="2855" xr:uid="{00000000-0005-0000-0000-00005E0B0000}"/>
    <cellStyle name="Heading 1 2 7" xfId="2856" xr:uid="{00000000-0005-0000-0000-00005F0B0000}"/>
    <cellStyle name="Heading 1 2 8" xfId="2857" xr:uid="{00000000-0005-0000-0000-0000600B0000}"/>
    <cellStyle name="Heading 1 2 9" xfId="4093" xr:uid="{00000000-0005-0000-0000-0000610B0000}"/>
    <cellStyle name="Heading 1 20 2" xfId="2858" xr:uid="{00000000-0005-0000-0000-0000620B0000}"/>
    <cellStyle name="Heading 1 21 2" xfId="2859" xr:uid="{00000000-0005-0000-0000-0000630B0000}"/>
    <cellStyle name="Heading 1 3" xfId="175" xr:uid="{00000000-0005-0000-0000-0000640B0000}"/>
    <cellStyle name="Heading 1 3 2" xfId="2860" xr:uid="{00000000-0005-0000-0000-0000650B0000}"/>
    <cellStyle name="Heading 1 3 3" xfId="2861" xr:uid="{00000000-0005-0000-0000-0000660B0000}"/>
    <cellStyle name="Heading 1 3 4" xfId="2862" xr:uid="{00000000-0005-0000-0000-0000670B0000}"/>
    <cellStyle name="Heading 1 3 5" xfId="2863" xr:uid="{00000000-0005-0000-0000-0000680B0000}"/>
    <cellStyle name="Heading 1 3 6" xfId="2864" xr:uid="{00000000-0005-0000-0000-0000690B0000}"/>
    <cellStyle name="Heading 1 3 7" xfId="2865" xr:uid="{00000000-0005-0000-0000-00006A0B0000}"/>
    <cellStyle name="Heading 1 3_Calc Data" xfId="2866" xr:uid="{00000000-0005-0000-0000-00006B0B0000}"/>
    <cellStyle name="Heading 1 4" xfId="2867" xr:uid="{00000000-0005-0000-0000-00006C0B0000}"/>
    <cellStyle name="Heading 1 4 2" xfId="2868" xr:uid="{00000000-0005-0000-0000-00006D0B0000}"/>
    <cellStyle name="Heading 1 4 3" xfId="2869" xr:uid="{00000000-0005-0000-0000-00006E0B0000}"/>
    <cellStyle name="Heading 1 4 4" xfId="2870" xr:uid="{00000000-0005-0000-0000-00006F0B0000}"/>
    <cellStyle name="Heading 1 4 5" xfId="2871" xr:uid="{00000000-0005-0000-0000-0000700B0000}"/>
    <cellStyle name="Heading 1 4 6" xfId="2872" xr:uid="{00000000-0005-0000-0000-0000710B0000}"/>
    <cellStyle name="Heading 1 4 7" xfId="2873" xr:uid="{00000000-0005-0000-0000-0000720B0000}"/>
    <cellStyle name="Heading 1 4_Calc Data" xfId="2874" xr:uid="{00000000-0005-0000-0000-0000730B0000}"/>
    <cellStyle name="Heading 1 5" xfId="2875" xr:uid="{00000000-0005-0000-0000-0000740B0000}"/>
    <cellStyle name="Heading 1 5 2" xfId="2876" xr:uid="{00000000-0005-0000-0000-0000750B0000}"/>
    <cellStyle name="Heading 1 5 3" xfId="2877" xr:uid="{00000000-0005-0000-0000-0000760B0000}"/>
    <cellStyle name="Heading 1 5 4" xfId="2878" xr:uid="{00000000-0005-0000-0000-0000770B0000}"/>
    <cellStyle name="Heading 1 5 5" xfId="2879" xr:uid="{00000000-0005-0000-0000-0000780B0000}"/>
    <cellStyle name="Heading 1 5 6" xfId="2880" xr:uid="{00000000-0005-0000-0000-0000790B0000}"/>
    <cellStyle name="Heading 1 5 7" xfId="2881" xr:uid="{00000000-0005-0000-0000-00007A0B0000}"/>
    <cellStyle name="Heading 1 5_Calc Data" xfId="2882" xr:uid="{00000000-0005-0000-0000-00007B0B0000}"/>
    <cellStyle name="Heading 1 6" xfId="2883" xr:uid="{00000000-0005-0000-0000-00007C0B0000}"/>
    <cellStyle name="Heading 1 6 2" xfId="2884" xr:uid="{00000000-0005-0000-0000-00007D0B0000}"/>
    <cellStyle name="Heading 1 6 3" xfId="2885" xr:uid="{00000000-0005-0000-0000-00007E0B0000}"/>
    <cellStyle name="Heading 1 6 4" xfId="2886" xr:uid="{00000000-0005-0000-0000-00007F0B0000}"/>
    <cellStyle name="Heading 1 6 5" xfId="2887" xr:uid="{00000000-0005-0000-0000-0000800B0000}"/>
    <cellStyle name="Heading 1 6 6" xfId="2888" xr:uid="{00000000-0005-0000-0000-0000810B0000}"/>
    <cellStyle name="Heading 1 6 7" xfId="2889" xr:uid="{00000000-0005-0000-0000-0000820B0000}"/>
    <cellStyle name="Heading 1 7 2" xfId="2890" xr:uid="{00000000-0005-0000-0000-0000830B0000}"/>
    <cellStyle name="Heading 1 7 3" xfId="2891" xr:uid="{00000000-0005-0000-0000-0000840B0000}"/>
    <cellStyle name="Heading 1 7 4" xfId="2892" xr:uid="{00000000-0005-0000-0000-0000850B0000}"/>
    <cellStyle name="Heading 1 7 5" xfId="2893" xr:uid="{00000000-0005-0000-0000-0000860B0000}"/>
    <cellStyle name="Heading 1 7 6" xfId="2894" xr:uid="{00000000-0005-0000-0000-0000870B0000}"/>
    <cellStyle name="Heading 1 7 7" xfId="2895" xr:uid="{00000000-0005-0000-0000-0000880B0000}"/>
    <cellStyle name="Heading 1 8 2" xfId="2896" xr:uid="{00000000-0005-0000-0000-0000890B0000}"/>
    <cellStyle name="Heading 1 8 3" xfId="2897" xr:uid="{00000000-0005-0000-0000-00008A0B0000}"/>
    <cellStyle name="Heading 1 8 4" xfId="2898" xr:uid="{00000000-0005-0000-0000-00008B0B0000}"/>
    <cellStyle name="Heading 1 8 5" xfId="2899" xr:uid="{00000000-0005-0000-0000-00008C0B0000}"/>
    <cellStyle name="Heading 1 8 6" xfId="2900" xr:uid="{00000000-0005-0000-0000-00008D0B0000}"/>
    <cellStyle name="Heading 1 8 7" xfId="2901" xr:uid="{00000000-0005-0000-0000-00008E0B0000}"/>
    <cellStyle name="Heading 1 9 2" xfId="2902" xr:uid="{00000000-0005-0000-0000-00008F0B0000}"/>
    <cellStyle name="Heading 1 9 3" xfId="2903" xr:uid="{00000000-0005-0000-0000-0000900B0000}"/>
    <cellStyle name="Heading 1 9 4" xfId="2904" xr:uid="{00000000-0005-0000-0000-0000910B0000}"/>
    <cellStyle name="Heading 1 9 5" xfId="2905" xr:uid="{00000000-0005-0000-0000-0000920B0000}"/>
    <cellStyle name="Heading 1 9 6" xfId="2906" xr:uid="{00000000-0005-0000-0000-0000930B0000}"/>
    <cellStyle name="Heading 1 9 7" xfId="2907" xr:uid="{00000000-0005-0000-0000-0000940B0000}"/>
    <cellStyle name="Heading 2" xfId="3" builtinId="17" customBuiltin="1"/>
    <cellStyle name="Heading 2 10 2" xfId="2908" xr:uid="{00000000-0005-0000-0000-0000960B0000}"/>
    <cellStyle name="Heading 2 10 3" xfId="2909" xr:uid="{00000000-0005-0000-0000-0000970B0000}"/>
    <cellStyle name="Heading 2 10 4" xfId="2910" xr:uid="{00000000-0005-0000-0000-0000980B0000}"/>
    <cellStyle name="Heading 2 10 5" xfId="2911" xr:uid="{00000000-0005-0000-0000-0000990B0000}"/>
    <cellStyle name="Heading 2 10 6" xfId="2912" xr:uid="{00000000-0005-0000-0000-00009A0B0000}"/>
    <cellStyle name="Heading 2 10 7" xfId="2913" xr:uid="{00000000-0005-0000-0000-00009B0B0000}"/>
    <cellStyle name="Heading 2 11 2" xfId="2914" xr:uid="{00000000-0005-0000-0000-00009C0B0000}"/>
    <cellStyle name="Heading 2 11 3" xfId="2915" xr:uid="{00000000-0005-0000-0000-00009D0B0000}"/>
    <cellStyle name="Heading 2 11 4" xfId="2916" xr:uid="{00000000-0005-0000-0000-00009E0B0000}"/>
    <cellStyle name="Heading 2 11 5" xfId="2917" xr:uid="{00000000-0005-0000-0000-00009F0B0000}"/>
    <cellStyle name="Heading 2 11 6" xfId="2918" xr:uid="{00000000-0005-0000-0000-0000A00B0000}"/>
    <cellStyle name="Heading 2 11 7" xfId="2919" xr:uid="{00000000-0005-0000-0000-0000A10B0000}"/>
    <cellStyle name="Heading 2 12 2" xfId="2920" xr:uid="{00000000-0005-0000-0000-0000A20B0000}"/>
    <cellStyle name="Heading 2 12 3" xfId="2921" xr:uid="{00000000-0005-0000-0000-0000A30B0000}"/>
    <cellStyle name="Heading 2 12 4" xfId="2922" xr:uid="{00000000-0005-0000-0000-0000A40B0000}"/>
    <cellStyle name="Heading 2 12 5" xfId="2923" xr:uid="{00000000-0005-0000-0000-0000A50B0000}"/>
    <cellStyle name="Heading 2 12 6" xfId="2924" xr:uid="{00000000-0005-0000-0000-0000A60B0000}"/>
    <cellStyle name="Heading 2 12 7" xfId="2925" xr:uid="{00000000-0005-0000-0000-0000A70B0000}"/>
    <cellStyle name="Heading 2 13 2" xfId="2926" xr:uid="{00000000-0005-0000-0000-0000A80B0000}"/>
    <cellStyle name="Heading 2 14 2" xfId="2927" xr:uid="{00000000-0005-0000-0000-0000A90B0000}"/>
    <cellStyle name="Heading 2 15 2" xfId="2928" xr:uid="{00000000-0005-0000-0000-0000AA0B0000}"/>
    <cellStyle name="Heading 2 16 2" xfId="2929" xr:uid="{00000000-0005-0000-0000-0000AB0B0000}"/>
    <cellStyle name="Heading 2 17 2" xfId="2930" xr:uid="{00000000-0005-0000-0000-0000AC0B0000}"/>
    <cellStyle name="Heading 2 18 2" xfId="2931" xr:uid="{00000000-0005-0000-0000-0000AD0B0000}"/>
    <cellStyle name="Heading 2 19 2" xfId="2932" xr:uid="{00000000-0005-0000-0000-0000AE0B0000}"/>
    <cellStyle name="Heading 2 2" xfId="202" xr:uid="{00000000-0005-0000-0000-0000AF0B0000}"/>
    <cellStyle name="Heading 2 2 2" xfId="2933" xr:uid="{00000000-0005-0000-0000-0000B00B0000}"/>
    <cellStyle name="Heading 2 2 2 2" xfId="2934" xr:uid="{00000000-0005-0000-0000-0000B10B0000}"/>
    <cellStyle name="Heading 2 2 3" xfId="2935" xr:uid="{00000000-0005-0000-0000-0000B20B0000}"/>
    <cellStyle name="Heading 2 2 3 2" xfId="2936" xr:uid="{00000000-0005-0000-0000-0000B30B0000}"/>
    <cellStyle name="Heading 2 2 4" xfId="2937" xr:uid="{00000000-0005-0000-0000-0000B40B0000}"/>
    <cellStyle name="Heading 2 2 4 2" xfId="2938" xr:uid="{00000000-0005-0000-0000-0000B50B0000}"/>
    <cellStyle name="Heading 2 2 5" xfId="2939" xr:uid="{00000000-0005-0000-0000-0000B60B0000}"/>
    <cellStyle name="Heading 2 2 5 2" xfId="2940" xr:uid="{00000000-0005-0000-0000-0000B70B0000}"/>
    <cellStyle name="Heading 2 2 6" xfId="2941" xr:uid="{00000000-0005-0000-0000-0000B80B0000}"/>
    <cellStyle name="Heading 2 2 6 2" xfId="2942" xr:uid="{00000000-0005-0000-0000-0000B90B0000}"/>
    <cellStyle name="Heading 2 2 7" xfId="2943" xr:uid="{00000000-0005-0000-0000-0000BA0B0000}"/>
    <cellStyle name="Heading 2 2 8" xfId="2944" xr:uid="{00000000-0005-0000-0000-0000BB0B0000}"/>
    <cellStyle name="Heading 2 2 9" xfId="4094" xr:uid="{00000000-0005-0000-0000-0000BC0B0000}"/>
    <cellStyle name="Heading 2 20 2" xfId="2945" xr:uid="{00000000-0005-0000-0000-0000BD0B0000}"/>
    <cellStyle name="Heading 2 21 2" xfId="2946" xr:uid="{00000000-0005-0000-0000-0000BE0B0000}"/>
    <cellStyle name="Heading 2 3" xfId="245" xr:uid="{00000000-0005-0000-0000-0000BF0B0000}"/>
    <cellStyle name="Heading 2 3 2" xfId="2947" xr:uid="{00000000-0005-0000-0000-0000C00B0000}"/>
    <cellStyle name="Heading 2 3 3" xfId="2948" xr:uid="{00000000-0005-0000-0000-0000C10B0000}"/>
    <cellStyle name="Heading 2 3 4" xfId="2949" xr:uid="{00000000-0005-0000-0000-0000C20B0000}"/>
    <cellStyle name="Heading 2 3 5" xfId="2950" xr:uid="{00000000-0005-0000-0000-0000C30B0000}"/>
    <cellStyle name="Heading 2 3 6" xfId="2951" xr:uid="{00000000-0005-0000-0000-0000C40B0000}"/>
    <cellStyle name="Heading 2 3 7" xfId="2952" xr:uid="{00000000-0005-0000-0000-0000C50B0000}"/>
    <cellStyle name="Heading 2 3_Calc Data" xfId="2953" xr:uid="{00000000-0005-0000-0000-0000C60B0000}"/>
    <cellStyle name="Heading 2 4" xfId="2954" xr:uid="{00000000-0005-0000-0000-0000C70B0000}"/>
    <cellStyle name="Heading 2 4 2" xfId="2955" xr:uid="{00000000-0005-0000-0000-0000C80B0000}"/>
    <cellStyle name="Heading 2 4 3" xfId="2956" xr:uid="{00000000-0005-0000-0000-0000C90B0000}"/>
    <cellStyle name="Heading 2 4 4" xfId="2957" xr:uid="{00000000-0005-0000-0000-0000CA0B0000}"/>
    <cellStyle name="Heading 2 4 5" xfId="2958" xr:uid="{00000000-0005-0000-0000-0000CB0B0000}"/>
    <cellStyle name="Heading 2 4 6" xfId="2959" xr:uid="{00000000-0005-0000-0000-0000CC0B0000}"/>
    <cellStyle name="Heading 2 4 7" xfId="2960" xr:uid="{00000000-0005-0000-0000-0000CD0B0000}"/>
    <cellStyle name="Heading 2 4_Calc Data" xfId="2961" xr:uid="{00000000-0005-0000-0000-0000CE0B0000}"/>
    <cellStyle name="Heading 2 5" xfId="2962" xr:uid="{00000000-0005-0000-0000-0000CF0B0000}"/>
    <cellStyle name="Heading 2 5 2" xfId="2963" xr:uid="{00000000-0005-0000-0000-0000D00B0000}"/>
    <cellStyle name="Heading 2 5 3" xfId="2964" xr:uid="{00000000-0005-0000-0000-0000D10B0000}"/>
    <cellStyle name="Heading 2 5 4" xfId="2965" xr:uid="{00000000-0005-0000-0000-0000D20B0000}"/>
    <cellStyle name="Heading 2 5 5" xfId="2966" xr:uid="{00000000-0005-0000-0000-0000D30B0000}"/>
    <cellStyle name="Heading 2 5 6" xfId="2967" xr:uid="{00000000-0005-0000-0000-0000D40B0000}"/>
    <cellStyle name="Heading 2 5 7" xfId="2968" xr:uid="{00000000-0005-0000-0000-0000D50B0000}"/>
    <cellStyle name="Heading 2 5_Calc Data" xfId="2969" xr:uid="{00000000-0005-0000-0000-0000D60B0000}"/>
    <cellStyle name="Heading 2 6" xfId="2970" xr:uid="{00000000-0005-0000-0000-0000D70B0000}"/>
    <cellStyle name="Heading 2 6 2" xfId="2971" xr:uid="{00000000-0005-0000-0000-0000D80B0000}"/>
    <cellStyle name="Heading 2 6 3" xfId="2972" xr:uid="{00000000-0005-0000-0000-0000D90B0000}"/>
    <cellStyle name="Heading 2 6 4" xfId="2973" xr:uid="{00000000-0005-0000-0000-0000DA0B0000}"/>
    <cellStyle name="Heading 2 6 5" xfId="2974" xr:uid="{00000000-0005-0000-0000-0000DB0B0000}"/>
    <cellStyle name="Heading 2 6 6" xfId="2975" xr:uid="{00000000-0005-0000-0000-0000DC0B0000}"/>
    <cellStyle name="Heading 2 6 7" xfId="2976" xr:uid="{00000000-0005-0000-0000-0000DD0B0000}"/>
    <cellStyle name="Heading 2 7 2" xfId="2977" xr:uid="{00000000-0005-0000-0000-0000DE0B0000}"/>
    <cellStyle name="Heading 2 7 3" xfId="2978" xr:uid="{00000000-0005-0000-0000-0000DF0B0000}"/>
    <cellStyle name="Heading 2 7 4" xfId="2979" xr:uid="{00000000-0005-0000-0000-0000E00B0000}"/>
    <cellStyle name="Heading 2 7 5" xfId="2980" xr:uid="{00000000-0005-0000-0000-0000E10B0000}"/>
    <cellStyle name="Heading 2 7 6" xfId="2981" xr:uid="{00000000-0005-0000-0000-0000E20B0000}"/>
    <cellStyle name="Heading 2 7 7" xfId="2982" xr:uid="{00000000-0005-0000-0000-0000E30B0000}"/>
    <cellStyle name="Heading 2 8 2" xfId="2983" xr:uid="{00000000-0005-0000-0000-0000E40B0000}"/>
    <cellStyle name="Heading 2 8 3" xfId="2984" xr:uid="{00000000-0005-0000-0000-0000E50B0000}"/>
    <cellStyle name="Heading 2 8 4" xfId="2985" xr:uid="{00000000-0005-0000-0000-0000E60B0000}"/>
    <cellStyle name="Heading 2 8 5" xfId="2986" xr:uid="{00000000-0005-0000-0000-0000E70B0000}"/>
    <cellStyle name="Heading 2 8 6" xfId="2987" xr:uid="{00000000-0005-0000-0000-0000E80B0000}"/>
    <cellStyle name="Heading 2 8 7" xfId="2988" xr:uid="{00000000-0005-0000-0000-0000E90B0000}"/>
    <cellStyle name="Heading 2 9 2" xfId="2989" xr:uid="{00000000-0005-0000-0000-0000EA0B0000}"/>
    <cellStyle name="Heading 2 9 3" xfId="2990" xr:uid="{00000000-0005-0000-0000-0000EB0B0000}"/>
    <cellStyle name="Heading 2 9 4" xfId="2991" xr:uid="{00000000-0005-0000-0000-0000EC0B0000}"/>
    <cellStyle name="Heading 2 9 5" xfId="2992" xr:uid="{00000000-0005-0000-0000-0000ED0B0000}"/>
    <cellStyle name="Heading 2 9 6" xfId="2993" xr:uid="{00000000-0005-0000-0000-0000EE0B0000}"/>
    <cellStyle name="Heading 2 9 7" xfId="2994" xr:uid="{00000000-0005-0000-0000-0000EF0B0000}"/>
    <cellStyle name="Heading 3" xfId="4" builtinId="18" customBuiltin="1"/>
    <cellStyle name="Heading 3 10 2" xfId="2995" xr:uid="{00000000-0005-0000-0000-0000F10B0000}"/>
    <cellStyle name="Heading 3 10 3" xfId="2996" xr:uid="{00000000-0005-0000-0000-0000F20B0000}"/>
    <cellStyle name="Heading 3 10 4" xfId="2997" xr:uid="{00000000-0005-0000-0000-0000F30B0000}"/>
    <cellStyle name="Heading 3 10 5" xfId="2998" xr:uid="{00000000-0005-0000-0000-0000F40B0000}"/>
    <cellStyle name="Heading 3 10 6" xfId="2999" xr:uid="{00000000-0005-0000-0000-0000F50B0000}"/>
    <cellStyle name="Heading 3 10 7" xfId="3000" xr:uid="{00000000-0005-0000-0000-0000F60B0000}"/>
    <cellStyle name="Heading 3 11 2" xfId="3001" xr:uid="{00000000-0005-0000-0000-0000F70B0000}"/>
    <cellStyle name="Heading 3 11 3" xfId="3002" xr:uid="{00000000-0005-0000-0000-0000F80B0000}"/>
    <cellStyle name="Heading 3 11 4" xfId="3003" xr:uid="{00000000-0005-0000-0000-0000F90B0000}"/>
    <cellStyle name="Heading 3 11 5" xfId="3004" xr:uid="{00000000-0005-0000-0000-0000FA0B0000}"/>
    <cellStyle name="Heading 3 11 6" xfId="3005" xr:uid="{00000000-0005-0000-0000-0000FB0B0000}"/>
    <cellStyle name="Heading 3 11 7" xfId="3006" xr:uid="{00000000-0005-0000-0000-0000FC0B0000}"/>
    <cellStyle name="Heading 3 12 2" xfId="3007" xr:uid="{00000000-0005-0000-0000-0000FD0B0000}"/>
    <cellStyle name="Heading 3 12 3" xfId="3008" xr:uid="{00000000-0005-0000-0000-0000FE0B0000}"/>
    <cellStyle name="Heading 3 12 4" xfId="3009" xr:uid="{00000000-0005-0000-0000-0000FF0B0000}"/>
    <cellStyle name="Heading 3 12 5" xfId="3010" xr:uid="{00000000-0005-0000-0000-0000000C0000}"/>
    <cellStyle name="Heading 3 12 6" xfId="3011" xr:uid="{00000000-0005-0000-0000-0000010C0000}"/>
    <cellStyle name="Heading 3 12 7" xfId="3012" xr:uid="{00000000-0005-0000-0000-0000020C0000}"/>
    <cellStyle name="Heading 3 13 2" xfId="3013" xr:uid="{00000000-0005-0000-0000-0000030C0000}"/>
    <cellStyle name="Heading 3 14 2" xfId="3014" xr:uid="{00000000-0005-0000-0000-0000040C0000}"/>
    <cellStyle name="Heading 3 15 2" xfId="3015" xr:uid="{00000000-0005-0000-0000-0000050C0000}"/>
    <cellStyle name="Heading 3 16 2" xfId="3016" xr:uid="{00000000-0005-0000-0000-0000060C0000}"/>
    <cellStyle name="Heading 3 17 2" xfId="3017" xr:uid="{00000000-0005-0000-0000-0000070C0000}"/>
    <cellStyle name="Heading 3 18 2" xfId="3018" xr:uid="{00000000-0005-0000-0000-0000080C0000}"/>
    <cellStyle name="Heading 3 19 2" xfId="3019" xr:uid="{00000000-0005-0000-0000-0000090C0000}"/>
    <cellStyle name="Heading 3 2" xfId="211" xr:uid="{00000000-0005-0000-0000-00000A0C0000}"/>
    <cellStyle name="Heading 3 2 2" xfId="3020" xr:uid="{00000000-0005-0000-0000-00000B0C0000}"/>
    <cellStyle name="Heading 3 2 3" xfId="3021" xr:uid="{00000000-0005-0000-0000-00000C0C0000}"/>
    <cellStyle name="Heading 3 2 4" xfId="3022" xr:uid="{00000000-0005-0000-0000-00000D0C0000}"/>
    <cellStyle name="Heading 3 2 5" xfId="3023" xr:uid="{00000000-0005-0000-0000-00000E0C0000}"/>
    <cellStyle name="Heading 3 2 6" xfId="3024" xr:uid="{00000000-0005-0000-0000-00000F0C0000}"/>
    <cellStyle name="Heading 3 2 7" xfId="3025" xr:uid="{00000000-0005-0000-0000-0000100C0000}"/>
    <cellStyle name="Heading 3 2 8" xfId="3026" xr:uid="{00000000-0005-0000-0000-0000110C0000}"/>
    <cellStyle name="Heading 3 2 9" xfId="4095" xr:uid="{00000000-0005-0000-0000-0000120C0000}"/>
    <cellStyle name="Heading 3 20 2" xfId="3027" xr:uid="{00000000-0005-0000-0000-0000130C0000}"/>
    <cellStyle name="Heading 3 21 2" xfId="3028" xr:uid="{00000000-0005-0000-0000-0000140C0000}"/>
    <cellStyle name="Heading 3 3" xfId="173" xr:uid="{00000000-0005-0000-0000-0000150C0000}"/>
    <cellStyle name="Heading 3 3 2" xfId="3029" xr:uid="{00000000-0005-0000-0000-0000160C0000}"/>
    <cellStyle name="Heading 3 3 3" xfId="3030" xr:uid="{00000000-0005-0000-0000-0000170C0000}"/>
    <cellStyle name="Heading 3 3 4" xfId="3031" xr:uid="{00000000-0005-0000-0000-0000180C0000}"/>
    <cellStyle name="Heading 3 3 5" xfId="3032" xr:uid="{00000000-0005-0000-0000-0000190C0000}"/>
    <cellStyle name="Heading 3 3 6" xfId="3033" xr:uid="{00000000-0005-0000-0000-00001A0C0000}"/>
    <cellStyle name="Heading 3 3 7" xfId="3034" xr:uid="{00000000-0005-0000-0000-00001B0C0000}"/>
    <cellStyle name="Heading 3 3_Calc Data" xfId="3035" xr:uid="{00000000-0005-0000-0000-00001C0C0000}"/>
    <cellStyle name="Heading 3 4" xfId="3036" xr:uid="{00000000-0005-0000-0000-00001D0C0000}"/>
    <cellStyle name="Heading 3 4 2" xfId="3037" xr:uid="{00000000-0005-0000-0000-00001E0C0000}"/>
    <cellStyle name="Heading 3 4 3" xfId="3038" xr:uid="{00000000-0005-0000-0000-00001F0C0000}"/>
    <cellStyle name="Heading 3 4 4" xfId="3039" xr:uid="{00000000-0005-0000-0000-0000200C0000}"/>
    <cellStyle name="Heading 3 4 5" xfId="3040" xr:uid="{00000000-0005-0000-0000-0000210C0000}"/>
    <cellStyle name="Heading 3 4 6" xfId="3041" xr:uid="{00000000-0005-0000-0000-0000220C0000}"/>
    <cellStyle name="Heading 3 4 7" xfId="3042" xr:uid="{00000000-0005-0000-0000-0000230C0000}"/>
    <cellStyle name="Heading 3 4_Calc Data" xfId="3043" xr:uid="{00000000-0005-0000-0000-0000240C0000}"/>
    <cellStyle name="Heading 3 5" xfId="3044" xr:uid="{00000000-0005-0000-0000-0000250C0000}"/>
    <cellStyle name="Heading 3 5 2" xfId="3045" xr:uid="{00000000-0005-0000-0000-0000260C0000}"/>
    <cellStyle name="Heading 3 5 3" xfId="3046" xr:uid="{00000000-0005-0000-0000-0000270C0000}"/>
    <cellStyle name="Heading 3 5 4" xfId="3047" xr:uid="{00000000-0005-0000-0000-0000280C0000}"/>
    <cellStyle name="Heading 3 5 5" xfId="3048" xr:uid="{00000000-0005-0000-0000-0000290C0000}"/>
    <cellStyle name="Heading 3 5 6" xfId="3049" xr:uid="{00000000-0005-0000-0000-00002A0C0000}"/>
    <cellStyle name="Heading 3 5 7" xfId="3050" xr:uid="{00000000-0005-0000-0000-00002B0C0000}"/>
    <cellStyle name="Heading 3 5_Calc Data" xfId="3051" xr:uid="{00000000-0005-0000-0000-00002C0C0000}"/>
    <cellStyle name="Heading 3 6" xfId="3052" xr:uid="{00000000-0005-0000-0000-00002D0C0000}"/>
    <cellStyle name="Heading 3 6 2" xfId="3053" xr:uid="{00000000-0005-0000-0000-00002E0C0000}"/>
    <cellStyle name="Heading 3 6 3" xfId="3054" xr:uid="{00000000-0005-0000-0000-00002F0C0000}"/>
    <cellStyle name="Heading 3 6 4" xfId="3055" xr:uid="{00000000-0005-0000-0000-0000300C0000}"/>
    <cellStyle name="Heading 3 6 5" xfId="3056" xr:uid="{00000000-0005-0000-0000-0000310C0000}"/>
    <cellStyle name="Heading 3 6 6" xfId="3057" xr:uid="{00000000-0005-0000-0000-0000320C0000}"/>
    <cellStyle name="Heading 3 6 7" xfId="3058" xr:uid="{00000000-0005-0000-0000-0000330C0000}"/>
    <cellStyle name="Heading 3 7 2" xfId="3059" xr:uid="{00000000-0005-0000-0000-0000340C0000}"/>
    <cellStyle name="Heading 3 7 3" xfId="3060" xr:uid="{00000000-0005-0000-0000-0000350C0000}"/>
    <cellStyle name="Heading 3 7 4" xfId="3061" xr:uid="{00000000-0005-0000-0000-0000360C0000}"/>
    <cellStyle name="Heading 3 7 5" xfId="3062" xr:uid="{00000000-0005-0000-0000-0000370C0000}"/>
    <cellStyle name="Heading 3 7 6" xfId="3063" xr:uid="{00000000-0005-0000-0000-0000380C0000}"/>
    <cellStyle name="Heading 3 7 7" xfId="3064" xr:uid="{00000000-0005-0000-0000-0000390C0000}"/>
    <cellStyle name="Heading 3 8 2" xfId="3065" xr:uid="{00000000-0005-0000-0000-00003A0C0000}"/>
    <cellStyle name="Heading 3 8 3" xfId="3066" xr:uid="{00000000-0005-0000-0000-00003B0C0000}"/>
    <cellStyle name="Heading 3 8 4" xfId="3067" xr:uid="{00000000-0005-0000-0000-00003C0C0000}"/>
    <cellStyle name="Heading 3 8 5" xfId="3068" xr:uid="{00000000-0005-0000-0000-00003D0C0000}"/>
    <cellStyle name="Heading 3 8 6" xfId="3069" xr:uid="{00000000-0005-0000-0000-00003E0C0000}"/>
    <cellStyle name="Heading 3 8 7" xfId="3070" xr:uid="{00000000-0005-0000-0000-00003F0C0000}"/>
    <cellStyle name="Heading 3 9 2" xfId="3071" xr:uid="{00000000-0005-0000-0000-0000400C0000}"/>
    <cellStyle name="Heading 3 9 3" xfId="3072" xr:uid="{00000000-0005-0000-0000-0000410C0000}"/>
    <cellStyle name="Heading 3 9 4" xfId="3073" xr:uid="{00000000-0005-0000-0000-0000420C0000}"/>
    <cellStyle name="Heading 3 9 5" xfId="3074" xr:uid="{00000000-0005-0000-0000-0000430C0000}"/>
    <cellStyle name="Heading 3 9 6" xfId="3075" xr:uid="{00000000-0005-0000-0000-0000440C0000}"/>
    <cellStyle name="Heading 3 9 7" xfId="3076" xr:uid="{00000000-0005-0000-0000-0000450C0000}"/>
    <cellStyle name="Heading 4" xfId="5" builtinId="19" customBuiltin="1"/>
    <cellStyle name="Heading 4 2" xfId="216" xr:uid="{00000000-0005-0000-0000-0000470C0000}"/>
    <cellStyle name="Heading 4 2 2" xfId="3077" xr:uid="{00000000-0005-0000-0000-0000480C0000}"/>
    <cellStyle name="Heading 4 2 3" xfId="4096" xr:uid="{00000000-0005-0000-0000-0000490C0000}"/>
    <cellStyle name="Heading 4 3" xfId="228" xr:uid="{00000000-0005-0000-0000-00004A0C0000}"/>
    <cellStyle name="Heading 4 3 2" xfId="3078" xr:uid="{00000000-0005-0000-0000-00004B0C0000}"/>
    <cellStyle name="Heading 4 4" xfId="3079" xr:uid="{00000000-0005-0000-0000-00004C0C0000}"/>
    <cellStyle name="Heading 4 4 2" xfId="3080" xr:uid="{00000000-0005-0000-0000-00004D0C0000}"/>
    <cellStyle name="Heading 4 5" xfId="3081" xr:uid="{00000000-0005-0000-0000-00004E0C0000}"/>
    <cellStyle name="Heading 4 5 2" xfId="3082" xr:uid="{00000000-0005-0000-0000-00004F0C0000}"/>
    <cellStyle name="Heading1" xfId="3083" xr:uid="{00000000-0005-0000-0000-0000500C0000}"/>
    <cellStyle name="Heading1 2" xfId="3084" xr:uid="{00000000-0005-0000-0000-0000510C0000}"/>
    <cellStyle name="Heading1 3" xfId="3085" xr:uid="{00000000-0005-0000-0000-0000520C0000}"/>
    <cellStyle name="Heading1 4" xfId="3086" xr:uid="{00000000-0005-0000-0000-0000530C0000}"/>
    <cellStyle name="Heading1 5" xfId="3087" xr:uid="{00000000-0005-0000-0000-0000540C0000}"/>
    <cellStyle name="Heading1 6" xfId="3088" xr:uid="{00000000-0005-0000-0000-0000550C0000}"/>
    <cellStyle name="Hyperlink" xfId="4176" builtinId="8"/>
    <cellStyle name="Input" xfId="9" builtinId="20" customBuiltin="1"/>
    <cellStyle name="Input [yellow]" xfId="3089" xr:uid="{00000000-0005-0000-0000-0000580C0000}"/>
    <cellStyle name="Input 10 2" xfId="3090" xr:uid="{00000000-0005-0000-0000-0000590C0000}"/>
    <cellStyle name="Input 10 3" xfId="3091" xr:uid="{00000000-0005-0000-0000-00005A0C0000}"/>
    <cellStyle name="Input 10 4" xfId="3092" xr:uid="{00000000-0005-0000-0000-00005B0C0000}"/>
    <cellStyle name="Input 10 5" xfId="3093" xr:uid="{00000000-0005-0000-0000-00005C0C0000}"/>
    <cellStyle name="Input 10 6" xfId="3094" xr:uid="{00000000-0005-0000-0000-00005D0C0000}"/>
    <cellStyle name="Input 10 7" xfId="3095" xr:uid="{00000000-0005-0000-0000-00005E0C0000}"/>
    <cellStyle name="Input 11 2" xfId="3096" xr:uid="{00000000-0005-0000-0000-00005F0C0000}"/>
    <cellStyle name="Input 11 3" xfId="3097" xr:uid="{00000000-0005-0000-0000-0000600C0000}"/>
    <cellStyle name="Input 11 4" xfId="3098" xr:uid="{00000000-0005-0000-0000-0000610C0000}"/>
    <cellStyle name="Input 11 5" xfId="3099" xr:uid="{00000000-0005-0000-0000-0000620C0000}"/>
    <cellStyle name="Input 11 6" xfId="3100" xr:uid="{00000000-0005-0000-0000-0000630C0000}"/>
    <cellStyle name="Input 11 7" xfId="3101" xr:uid="{00000000-0005-0000-0000-0000640C0000}"/>
    <cellStyle name="Input 12 2" xfId="3102" xr:uid="{00000000-0005-0000-0000-0000650C0000}"/>
    <cellStyle name="Input 12 3" xfId="3103" xr:uid="{00000000-0005-0000-0000-0000660C0000}"/>
    <cellStyle name="Input 12 4" xfId="3104" xr:uid="{00000000-0005-0000-0000-0000670C0000}"/>
    <cellStyle name="Input 12 5" xfId="3105" xr:uid="{00000000-0005-0000-0000-0000680C0000}"/>
    <cellStyle name="Input 12 6" xfId="3106" xr:uid="{00000000-0005-0000-0000-0000690C0000}"/>
    <cellStyle name="Input 12 7" xfId="3107" xr:uid="{00000000-0005-0000-0000-00006A0C0000}"/>
    <cellStyle name="Input 13 2" xfId="3108" xr:uid="{00000000-0005-0000-0000-00006B0C0000}"/>
    <cellStyle name="Input 14 2" xfId="3109" xr:uid="{00000000-0005-0000-0000-00006C0C0000}"/>
    <cellStyle name="Input 15 2" xfId="3110" xr:uid="{00000000-0005-0000-0000-00006D0C0000}"/>
    <cellStyle name="Input 16 2" xfId="3111" xr:uid="{00000000-0005-0000-0000-00006E0C0000}"/>
    <cellStyle name="Input 17 2" xfId="3112" xr:uid="{00000000-0005-0000-0000-00006F0C0000}"/>
    <cellStyle name="Input 18 2" xfId="3113" xr:uid="{00000000-0005-0000-0000-0000700C0000}"/>
    <cellStyle name="Input 19 2" xfId="3114" xr:uid="{00000000-0005-0000-0000-0000710C0000}"/>
    <cellStyle name="Input 2" xfId="221" xr:uid="{00000000-0005-0000-0000-0000720C0000}"/>
    <cellStyle name="Input 2 2" xfId="3115" xr:uid="{00000000-0005-0000-0000-0000730C0000}"/>
    <cellStyle name="Input 2 3" xfId="3116" xr:uid="{00000000-0005-0000-0000-0000740C0000}"/>
    <cellStyle name="Input 2 4" xfId="3117" xr:uid="{00000000-0005-0000-0000-0000750C0000}"/>
    <cellStyle name="Input 2 5" xfId="3118" xr:uid="{00000000-0005-0000-0000-0000760C0000}"/>
    <cellStyle name="Input 2 6" xfId="3119" xr:uid="{00000000-0005-0000-0000-0000770C0000}"/>
    <cellStyle name="Input 2 7" xfId="3120" xr:uid="{00000000-0005-0000-0000-0000780C0000}"/>
    <cellStyle name="Input 2 8" xfId="3121" xr:uid="{00000000-0005-0000-0000-0000790C0000}"/>
    <cellStyle name="Input 2 9" xfId="4100" xr:uid="{00000000-0005-0000-0000-00007A0C0000}"/>
    <cellStyle name="Input 20 2" xfId="3122" xr:uid="{00000000-0005-0000-0000-00007B0C0000}"/>
    <cellStyle name="Input 21 2" xfId="3123" xr:uid="{00000000-0005-0000-0000-00007C0C0000}"/>
    <cellStyle name="Input 3" xfId="239" xr:uid="{00000000-0005-0000-0000-00007D0C0000}"/>
    <cellStyle name="Input 3 2" xfId="3124" xr:uid="{00000000-0005-0000-0000-00007E0C0000}"/>
    <cellStyle name="Input 3 3" xfId="3125" xr:uid="{00000000-0005-0000-0000-00007F0C0000}"/>
    <cellStyle name="Input 3 4" xfId="3126" xr:uid="{00000000-0005-0000-0000-0000800C0000}"/>
    <cellStyle name="Input 3 5" xfId="3127" xr:uid="{00000000-0005-0000-0000-0000810C0000}"/>
    <cellStyle name="Input 3 6" xfId="3128" xr:uid="{00000000-0005-0000-0000-0000820C0000}"/>
    <cellStyle name="Input 3 7" xfId="3129" xr:uid="{00000000-0005-0000-0000-0000830C0000}"/>
    <cellStyle name="Input 3_Calc Data" xfId="3130" xr:uid="{00000000-0005-0000-0000-0000840C0000}"/>
    <cellStyle name="Input 4" xfId="3131" xr:uid="{00000000-0005-0000-0000-0000850C0000}"/>
    <cellStyle name="Input 4 2" xfId="3132" xr:uid="{00000000-0005-0000-0000-0000860C0000}"/>
    <cellStyle name="Input 4 3" xfId="3133" xr:uid="{00000000-0005-0000-0000-0000870C0000}"/>
    <cellStyle name="Input 4 4" xfId="3134" xr:uid="{00000000-0005-0000-0000-0000880C0000}"/>
    <cellStyle name="Input 4 5" xfId="3135" xr:uid="{00000000-0005-0000-0000-0000890C0000}"/>
    <cellStyle name="Input 4 6" xfId="3136" xr:uid="{00000000-0005-0000-0000-00008A0C0000}"/>
    <cellStyle name="Input 4 7" xfId="3137" xr:uid="{00000000-0005-0000-0000-00008B0C0000}"/>
    <cellStyle name="Input 4_Calc Data" xfId="3138" xr:uid="{00000000-0005-0000-0000-00008C0C0000}"/>
    <cellStyle name="Input 5" xfId="3139" xr:uid="{00000000-0005-0000-0000-00008D0C0000}"/>
    <cellStyle name="Input 5 2" xfId="3140" xr:uid="{00000000-0005-0000-0000-00008E0C0000}"/>
    <cellStyle name="Input 5 3" xfId="3141" xr:uid="{00000000-0005-0000-0000-00008F0C0000}"/>
    <cellStyle name="Input 5 4" xfId="3142" xr:uid="{00000000-0005-0000-0000-0000900C0000}"/>
    <cellStyle name="Input 5 5" xfId="3143" xr:uid="{00000000-0005-0000-0000-0000910C0000}"/>
    <cellStyle name="Input 5 6" xfId="3144" xr:uid="{00000000-0005-0000-0000-0000920C0000}"/>
    <cellStyle name="Input 5 7" xfId="3145" xr:uid="{00000000-0005-0000-0000-0000930C0000}"/>
    <cellStyle name="Input 5_Calc Data" xfId="3146" xr:uid="{00000000-0005-0000-0000-0000940C0000}"/>
    <cellStyle name="Input 6" xfId="3147" xr:uid="{00000000-0005-0000-0000-0000950C0000}"/>
    <cellStyle name="Input 6 2" xfId="3148" xr:uid="{00000000-0005-0000-0000-0000960C0000}"/>
    <cellStyle name="Input 6 3" xfId="3149" xr:uid="{00000000-0005-0000-0000-0000970C0000}"/>
    <cellStyle name="Input 6 4" xfId="3150" xr:uid="{00000000-0005-0000-0000-0000980C0000}"/>
    <cellStyle name="Input 6 5" xfId="3151" xr:uid="{00000000-0005-0000-0000-0000990C0000}"/>
    <cellStyle name="Input 6 6" xfId="3152" xr:uid="{00000000-0005-0000-0000-00009A0C0000}"/>
    <cellStyle name="Input 6 7" xfId="3153" xr:uid="{00000000-0005-0000-0000-00009B0C0000}"/>
    <cellStyle name="Input 7" xfId="4086" xr:uid="{00000000-0005-0000-0000-00009C0C0000}"/>
    <cellStyle name="Input 7 2" xfId="3154" xr:uid="{00000000-0005-0000-0000-00009D0C0000}"/>
    <cellStyle name="Input 7 3" xfId="3155" xr:uid="{00000000-0005-0000-0000-00009E0C0000}"/>
    <cellStyle name="Input 7 4" xfId="3156" xr:uid="{00000000-0005-0000-0000-00009F0C0000}"/>
    <cellStyle name="Input 7 5" xfId="3157" xr:uid="{00000000-0005-0000-0000-0000A00C0000}"/>
    <cellStyle name="Input 7 6" xfId="3158" xr:uid="{00000000-0005-0000-0000-0000A10C0000}"/>
    <cellStyle name="Input 7 7" xfId="3159" xr:uid="{00000000-0005-0000-0000-0000A20C0000}"/>
    <cellStyle name="Input 8" xfId="4118" xr:uid="{00000000-0005-0000-0000-0000A30C0000}"/>
    <cellStyle name="Input 8 2" xfId="3160" xr:uid="{00000000-0005-0000-0000-0000A40C0000}"/>
    <cellStyle name="Input 8 3" xfId="3161" xr:uid="{00000000-0005-0000-0000-0000A50C0000}"/>
    <cellStyle name="Input 8 4" xfId="3162" xr:uid="{00000000-0005-0000-0000-0000A60C0000}"/>
    <cellStyle name="Input 8 5" xfId="3163" xr:uid="{00000000-0005-0000-0000-0000A70C0000}"/>
    <cellStyle name="Input 8 6" xfId="3164" xr:uid="{00000000-0005-0000-0000-0000A80C0000}"/>
    <cellStyle name="Input 8 7" xfId="3165" xr:uid="{00000000-0005-0000-0000-0000A90C0000}"/>
    <cellStyle name="Input 9 2" xfId="3166" xr:uid="{00000000-0005-0000-0000-0000AA0C0000}"/>
    <cellStyle name="Input 9 3" xfId="3167" xr:uid="{00000000-0005-0000-0000-0000AB0C0000}"/>
    <cellStyle name="Input 9 4" xfId="3168" xr:uid="{00000000-0005-0000-0000-0000AC0C0000}"/>
    <cellStyle name="Input 9 5" xfId="3169" xr:uid="{00000000-0005-0000-0000-0000AD0C0000}"/>
    <cellStyle name="Input 9 6" xfId="3170" xr:uid="{00000000-0005-0000-0000-0000AE0C0000}"/>
    <cellStyle name="Input 9 7" xfId="3171" xr:uid="{00000000-0005-0000-0000-0000AF0C0000}"/>
    <cellStyle name="Input Cells" xfId="3172" xr:uid="{00000000-0005-0000-0000-0000B00C0000}"/>
    <cellStyle name="Input Cells 2" xfId="3173" xr:uid="{00000000-0005-0000-0000-0000B10C0000}"/>
    <cellStyle name="InputBlueFont" xfId="3174" xr:uid="{00000000-0005-0000-0000-0000B20C0000}"/>
    <cellStyle name="Integer" xfId="3175" xr:uid="{00000000-0005-0000-0000-0000B30C0000}"/>
    <cellStyle name="Invisible" xfId="79" xr:uid="{00000000-0005-0000-0000-0000B40C0000}"/>
    <cellStyle name="Item Descriptions" xfId="80" xr:uid="{00000000-0005-0000-0000-0000B50C0000}"/>
    <cellStyle name="Item Descriptions - Bold" xfId="81" xr:uid="{00000000-0005-0000-0000-0000B60C0000}"/>
    <cellStyle name="Item Descriptions_6079BX" xfId="82" xr:uid="{00000000-0005-0000-0000-0000B70C0000}"/>
    <cellStyle name="LEFT 7" xfId="3176" xr:uid="{00000000-0005-0000-0000-0000B80C0000}"/>
    <cellStyle name="LEFT 7 2" xfId="3177" xr:uid="{00000000-0005-0000-0000-0000B90C0000}"/>
    <cellStyle name="LEFT 7 SPACE2" xfId="3178" xr:uid="{00000000-0005-0000-0000-0000BA0C0000}"/>
    <cellStyle name="LEFT 7 SPACE2 2" xfId="3179" xr:uid="{00000000-0005-0000-0000-0000BB0C0000}"/>
    <cellStyle name="LEFT 7 SPACEA" xfId="3180" xr:uid="{00000000-0005-0000-0000-0000BC0C0000}"/>
    <cellStyle name="LEFT 7 SPACEA 2" xfId="3181" xr:uid="{00000000-0005-0000-0000-0000BD0C0000}"/>
    <cellStyle name="LEFT 7 SPACER" xfId="3182" xr:uid="{00000000-0005-0000-0000-0000BE0C0000}"/>
    <cellStyle name="LEFT 7 SPACER 2" xfId="3183" xr:uid="{00000000-0005-0000-0000-0000BF0C0000}"/>
    <cellStyle name="LEFT 7A" xfId="3184" xr:uid="{00000000-0005-0000-0000-0000C00C0000}"/>
    <cellStyle name="LEFT 7A 2" xfId="3185" xr:uid="{00000000-0005-0000-0000-0000C10C0000}"/>
    <cellStyle name="LEFT 9" xfId="3186" xr:uid="{00000000-0005-0000-0000-0000C20C0000}"/>
    <cellStyle name="LEFT 9 2" xfId="3187" xr:uid="{00000000-0005-0000-0000-0000C30C0000}"/>
    <cellStyle name="LEFT 9 SPACER" xfId="3188" xr:uid="{00000000-0005-0000-0000-0000C40C0000}"/>
    <cellStyle name="LEFT 9 SPACER 2" xfId="3189" xr:uid="{00000000-0005-0000-0000-0000C50C0000}"/>
    <cellStyle name="Line" xfId="83" xr:uid="{00000000-0005-0000-0000-0000C60C0000}"/>
    <cellStyle name="Link Currency (0)" xfId="3190" xr:uid="{00000000-0005-0000-0000-0000C70C0000}"/>
    <cellStyle name="Link Currency (0) 2" xfId="3191" xr:uid="{00000000-0005-0000-0000-0000C80C0000}"/>
    <cellStyle name="Link Currency (0) 3" xfId="3192" xr:uid="{00000000-0005-0000-0000-0000C90C0000}"/>
    <cellStyle name="Link Currency (0) 4" xfId="3193" xr:uid="{00000000-0005-0000-0000-0000CA0C0000}"/>
    <cellStyle name="Link Currency (0) 5" xfId="3194" xr:uid="{00000000-0005-0000-0000-0000CB0C0000}"/>
    <cellStyle name="Link Currency (0) 6" xfId="3195" xr:uid="{00000000-0005-0000-0000-0000CC0C0000}"/>
    <cellStyle name="Link Currency (0) 7" xfId="3196" xr:uid="{00000000-0005-0000-0000-0000CD0C0000}"/>
    <cellStyle name="Link Currency (0) 8" xfId="3197" xr:uid="{00000000-0005-0000-0000-0000CE0C0000}"/>
    <cellStyle name="Link Currency (2)" xfId="3198" xr:uid="{00000000-0005-0000-0000-0000CF0C0000}"/>
    <cellStyle name="Link Currency (2) 2" xfId="3199" xr:uid="{00000000-0005-0000-0000-0000D00C0000}"/>
    <cellStyle name="Link Currency (2) 3" xfId="3200" xr:uid="{00000000-0005-0000-0000-0000D10C0000}"/>
    <cellStyle name="Link Currency (2) 4" xfId="3201" xr:uid="{00000000-0005-0000-0000-0000D20C0000}"/>
    <cellStyle name="Link Currency (2) 5" xfId="3202" xr:uid="{00000000-0005-0000-0000-0000D30C0000}"/>
    <cellStyle name="Link Currency (2) 6" xfId="3203" xr:uid="{00000000-0005-0000-0000-0000D40C0000}"/>
    <cellStyle name="Link Currency (2) 7" xfId="3204" xr:uid="{00000000-0005-0000-0000-0000D50C0000}"/>
    <cellStyle name="Link Currency (2) 8" xfId="3205" xr:uid="{00000000-0005-0000-0000-0000D60C0000}"/>
    <cellStyle name="Link Units (0)" xfId="3206" xr:uid="{00000000-0005-0000-0000-0000D70C0000}"/>
    <cellStyle name="Link Units (0) 2" xfId="3207" xr:uid="{00000000-0005-0000-0000-0000D80C0000}"/>
    <cellStyle name="Link Units (0) 3" xfId="3208" xr:uid="{00000000-0005-0000-0000-0000D90C0000}"/>
    <cellStyle name="Link Units (0) 4" xfId="3209" xr:uid="{00000000-0005-0000-0000-0000DA0C0000}"/>
    <cellStyle name="Link Units (0) 5" xfId="3210" xr:uid="{00000000-0005-0000-0000-0000DB0C0000}"/>
    <cellStyle name="Link Units (0) 6" xfId="3211" xr:uid="{00000000-0005-0000-0000-0000DC0C0000}"/>
    <cellStyle name="Link Units (0) 7" xfId="3212" xr:uid="{00000000-0005-0000-0000-0000DD0C0000}"/>
    <cellStyle name="Link Units (0) 8" xfId="3213" xr:uid="{00000000-0005-0000-0000-0000DE0C0000}"/>
    <cellStyle name="Link Units (1)" xfId="3214" xr:uid="{00000000-0005-0000-0000-0000DF0C0000}"/>
    <cellStyle name="Link Units (1) 2" xfId="3215" xr:uid="{00000000-0005-0000-0000-0000E00C0000}"/>
    <cellStyle name="Link Units (1) 3" xfId="3216" xr:uid="{00000000-0005-0000-0000-0000E10C0000}"/>
    <cellStyle name="Link Units (1) 4" xfId="3217" xr:uid="{00000000-0005-0000-0000-0000E20C0000}"/>
    <cellStyle name="Link Units (1) 5" xfId="3218" xr:uid="{00000000-0005-0000-0000-0000E30C0000}"/>
    <cellStyle name="Link Units (1) 6" xfId="3219" xr:uid="{00000000-0005-0000-0000-0000E40C0000}"/>
    <cellStyle name="Link Units (1) 7" xfId="3220" xr:uid="{00000000-0005-0000-0000-0000E50C0000}"/>
    <cellStyle name="Link Units (1) 8" xfId="3221" xr:uid="{00000000-0005-0000-0000-0000E60C0000}"/>
    <cellStyle name="Link Units (2)" xfId="3222" xr:uid="{00000000-0005-0000-0000-0000E70C0000}"/>
    <cellStyle name="Link Units (2) 2" xfId="3223" xr:uid="{00000000-0005-0000-0000-0000E80C0000}"/>
    <cellStyle name="Link Units (2) 3" xfId="3224" xr:uid="{00000000-0005-0000-0000-0000E90C0000}"/>
    <cellStyle name="Link Units (2) 4" xfId="3225" xr:uid="{00000000-0005-0000-0000-0000EA0C0000}"/>
    <cellStyle name="Link Units (2) 5" xfId="3226" xr:uid="{00000000-0005-0000-0000-0000EB0C0000}"/>
    <cellStyle name="Link Units (2) 6" xfId="3227" xr:uid="{00000000-0005-0000-0000-0000EC0C0000}"/>
    <cellStyle name="Link Units (2) 7" xfId="3228" xr:uid="{00000000-0005-0000-0000-0000ED0C0000}"/>
    <cellStyle name="Link Units (2) 8" xfId="3229" xr:uid="{00000000-0005-0000-0000-0000EE0C0000}"/>
    <cellStyle name="Linked Cell" xfId="12" builtinId="24" customBuiltin="1"/>
    <cellStyle name="Linked Cell 10 2" xfId="3230" xr:uid="{00000000-0005-0000-0000-0000F00C0000}"/>
    <cellStyle name="Linked Cell 10 3" xfId="3231" xr:uid="{00000000-0005-0000-0000-0000F10C0000}"/>
    <cellStyle name="Linked Cell 10 4" xfId="3232" xr:uid="{00000000-0005-0000-0000-0000F20C0000}"/>
    <cellStyle name="Linked Cell 10 5" xfId="3233" xr:uid="{00000000-0005-0000-0000-0000F30C0000}"/>
    <cellStyle name="Linked Cell 10 6" xfId="3234" xr:uid="{00000000-0005-0000-0000-0000F40C0000}"/>
    <cellStyle name="Linked Cell 10 7" xfId="3235" xr:uid="{00000000-0005-0000-0000-0000F50C0000}"/>
    <cellStyle name="Linked Cell 11 2" xfId="3236" xr:uid="{00000000-0005-0000-0000-0000F60C0000}"/>
    <cellStyle name="Linked Cell 11 3" xfId="3237" xr:uid="{00000000-0005-0000-0000-0000F70C0000}"/>
    <cellStyle name="Linked Cell 11 4" xfId="3238" xr:uid="{00000000-0005-0000-0000-0000F80C0000}"/>
    <cellStyle name="Linked Cell 11 5" xfId="3239" xr:uid="{00000000-0005-0000-0000-0000F90C0000}"/>
    <cellStyle name="Linked Cell 11 6" xfId="3240" xr:uid="{00000000-0005-0000-0000-0000FA0C0000}"/>
    <cellStyle name="Linked Cell 11 7" xfId="3241" xr:uid="{00000000-0005-0000-0000-0000FB0C0000}"/>
    <cellStyle name="Linked Cell 12 2" xfId="3242" xr:uid="{00000000-0005-0000-0000-0000FC0C0000}"/>
    <cellStyle name="Linked Cell 12 3" xfId="3243" xr:uid="{00000000-0005-0000-0000-0000FD0C0000}"/>
    <cellStyle name="Linked Cell 12 4" xfId="3244" xr:uid="{00000000-0005-0000-0000-0000FE0C0000}"/>
    <cellStyle name="Linked Cell 12 5" xfId="3245" xr:uid="{00000000-0005-0000-0000-0000FF0C0000}"/>
    <cellStyle name="Linked Cell 12 6" xfId="3246" xr:uid="{00000000-0005-0000-0000-0000000D0000}"/>
    <cellStyle name="Linked Cell 12 7" xfId="3247" xr:uid="{00000000-0005-0000-0000-0000010D0000}"/>
    <cellStyle name="Linked Cell 13 2" xfId="3248" xr:uid="{00000000-0005-0000-0000-0000020D0000}"/>
    <cellStyle name="Linked Cell 14 2" xfId="3249" xr:uid="{00000000-0005-0000-0000-0000030D0000}"/>
    <cellStyle name="Linked Cell 15 2" xfId="3250" xr:uid="{00000000-0005-0000-0000-0000040D0000}"/>
    <cellStyle name="Linked Cell 16 2" xfId="3251" xr:uid="{00000000-0005-0000-0000-0000050D0000}"/>
    <cellStyle name="Linked Cell 17 2" xfId="3252" xr:uid="{00000000-0005-0000-0000-0000060D0000}"/>
    <cellStyle name="Linked Cell 18 2" xfId="3253" xr:uid="{00000000-0005-0000-0000-0000070D0000}"/>
    <cellStyle name="Linked Cell 19 2" xfId="3254" xr:uid="{00000000-0005-0000-0000-0000080D0000}"/>
    <cellStyle name="Linked Cell 2" xfId="203" xr:uid="{00000000-0005-0000-0000-0000090D0000}"/>
    <cellStyle name="Linked Cell 2 2" xfId="3255" xr:uid="{00000000-0005-0000-0000-00000A0D0000}"/>
    <cellStyle name="Linked Cell 2 3" xfId="3256" xr:uid="{00000000-0005-0000-0000-00000B0D0000}"/>
    <cellStyle name="Linked Cell 2 4" xfId="3257" xr:uid="{00000000-0005-0000-0000-00000C0D0000}"/>
    <cellStyle name="Linked Cell 2 5" xfId="3258" xr:uid="{00000000-0005-0000-0000-00000D0D0000}"/>
    <cellStyle name="Linked Cell 2 6" xfId="3259" xr:uid="{00000000-0005-0000-0000-00000E0D0000}"/>
    <cellStyle name="Linked Cell 2 7" xfId="3260" xr:uid="{00000000-0005-0000-0000-00000F0D0000}"/>
    <cellStyle name="Linked Cell 2 8" xfId="4103" xr:uid="{00000000-0005-0000-0000-0000100D0000}"/>
    <cellStyle name="Linked Cell 20 2" xfId="3261" xr:uid="{00000000-0005-0000-0000-0000110D0000}"/>
    <cellStyle name="Linked Cell 21 2" xfId="3262" xr:uid="{00000000-0005-0000-0000-0000120D0000}"/>
    <cellStyle name="Linked Cell 3" xfId="176" xr:uid="{00000000-0005-0000-0000-0000130D0000}"/>
    <cellStyle name="Linked Cell 3 2" xfId="3263" xr:uid="{00000000-0005-0000-0000-0000140D0000}"/>
    <cellStyle name="Linked Cell 3 3" xfId="3264" xr:uid="{00000000-0005-0000-0000-0000150D0000}"/>
    <cellStyle name="Linked Cell 3 4" xfId="3265" xr:uid="{00000000-0005-0000-0000-0000160D0000}"/>
    <cellStyle name="Linked Cell 3 5" xfId="3266" xr:uid="{00000000-0005-0000-0000-0000170D0000}"/>
    <cellStyle name="Linked Cell 3 6" xfId="3267" xr:uid="{00000000-0005-0000-0000-0000180D0000}"/>
    <cellStyle name="Linked Cell 3 7" xfId="3268" xr:uid="{00000000-0005-0000-0000-0000190D0000}"/>
    <cellStyle name="Linked Cell 4" xfId="3269" xr:uid="{00000000-0005-0000-0000-00001A0D0000}"/>
    <cellStyle name="Linked Cell 4 2" xfId="3270" xr:uid="{00000000-0005-0000-0000-00001B0D0000}"/>
    <cellStyle name="Linked Cell 4 3" xfId="3271" xr:uid="{00000000-0005-0000-0000-00001C0D0000}"/>
    <cellStyle name="Linked Cell 4 4" xfId="3272" xr:uid="{00000000-0005-0000-0000-00001D0D0000}"/>
    <cellStyle name="Linked Cell 4 5" xfId="3273" xr:uid="{00000000-0005-0000-0000-00001E0D0000}"/>
    <cellStyle name="Linked Cell 4 6" xfId="3274" xr:uid="{00000000-0005-0000-0000-00001F0D0000}"/>
    <cellStyle name="Linked Cell 4 7" xfId="3275" xr:uid="{00000000-0005-0000-0000-0000200D0000}"/>
    <cellStyle name="Linked Cell 5" xfId="3276" xr:uid="{00000000-0005-0000-0000-0000210D0000}"/>
    <cellStyle name="Linked Cell 5 2" xfId="3277" xr:uid="{00000000-0005-0000-0000-0000220D0000}"/>
    <cellStyle name="Linked Cell 5 3" xfId="3278" xr:uid="{00000000-0005-0000-0000-0000230D0000}"/>
    <cellStyle name="Linked Cell 5 4" xfId="3279" xr:uid="{00000000-0005-0000-0000-0000240D0000}"/>
    <cellStyle name="Linked Cell 5 5" xfId="3280" xr:uid="{00000000-0005-0000-0000-0000250D0000}"/>
    <cellStyle name="Linked Cell 5 6" xfId="3281" xr:uid="{00000000-0005-0000-0000-0000260D0000}"/>
    <cellStyle name="Linked Cell 5 7" xfId="3282" xr:uid="{00000000-0005-0000-0000-0000270D0000}"/>
    <cellStyle name="Linked Cell 6 2" xfId="3283" xr:uid="{00000000-0005-0000-0000-0000280D0000}"/>
    <cellStyle name="Linked Cell 6 3" xfId="3284" xr:uid="{00000000-0005-0000-0000-0000290D0000}"/>
    <cellStyle name="Linked Cell 6 4" xfId="3285" xr:uid="{00000000-0005-0000-0000-00002A0D0000}"/>
    <cellStyle name="Linked Cell 6 5" xfId="3286" xr:uid="{00000000-0005-0000-0000-00002B0D0000}"/>
    <cellStyle name="Linked Cell 6 6" xfId="3287" xr:uid="{00000000-0005-0000-0000-00002C0D0000}"/>
    <cellStyle name="Linked Cell 6 7" xfId="3288" xr:uid="{00000000-0005-0000-0000-00002D0D0000}"/>
    <cellStyle name="Linked Cell 7 2" xfId="3289" xr:uid="{00000000-0005-0000-0000-00002E0D0000}"/>
    <cellStyle name="Linked Cell 7 3" xfId="3290" xr:uid="{00000000-0005-0000-0000-00002F0D0000}"/>
    <cellStyle name="Linked Cell 7 4" xfId="3291" xr:uid="{00000000-0005-0000-0000-0000300D0000}"/>
    <cellStyle name="Linked Cell 7 5" xfId="3292" xr:uid="{00000000-0005-0000-0000-0000310D0000}"/>
    <cellStyle name="Linked Cell 7 6" xfId="3293" xr:uid="{00000000-0005-0000-0000-0000320D0000}"/>
    <cellStyle name="Linked Cell 7 7" xfId="3294" xr:uid="{00000000-0005-0000-0000-0000330D0000}"/>
    <cellStyle name="Linked Cell 8 2" xfId="3295" xr:uid="{00000000-0005-0000-0000-0000340D0000}"/>
    <cellStyle name="Linked Cell 8 3" xfId="3296" xr:uid="{00000000-0005-0000-0000-0000350D0000}"/>
    <cellStyle name="Linked Cell 8 4" xfId="3297" xr:uid="{00000000-0005-0000-0000-0000360D0000}"/>
    <cellStyle name="Linked Cell 8 5" xfId="3298" xr:uid="{00000000-0005-0000-0000-0000370D0000}"/>
    <cellStyle name="Linked Cell 8 6" xfId="3299" xr:uid="{00000000-0005-0000-0000-0000380D0000}"/>
    <cellStyle name="Linked Cell 8 7" xfId="3300" xr:uid="{00000000-0005-0000-0000-0000390D0000}"/>
    <cellStyle name="Linked Cell 9 2" xfId="3301" xr:uid="{00000000-0005-0000-0000-00003A0D0000}"/>
    <cellStyle name="Linked Cell 9 3" xfId="3302" xr:uid="{00000000-0005-0000-0000-00003B0D0000}"/>
    <cellStyle name="Linked Cell 9 4" xfId="3303" xr:uid="{00000000-0005-0000-0000-00003C0D0000}"/>
    <cellStyle name="Linked Cell 9 5" xfId="3304" xr:uid="{00000000-0005-0000-0000-00003D0D0000}"/>
    <cellStyle name="Linked Cell 9 6" xfId="3305" xr:uid="{00000000-0005-0000-0000-00003E0D0000}"/>
    <cellStyle name="Linked Cell 9 7" xfId="3306" xr:uid="{00000000-0005-0000-0000-00003F0D0000}"/>
    <cellStyle name="Mainhead" xfId="3307" xr:uid="{00000000-0005-0000-0000-0000400D0000}"/>
    <cellStyle name="Milliers [0]_!!!GO" xfId="3308" xr:uid="{00000000-0005-0000-0000-0000410D0000}"/>
    <cellStyle name="Milliers_!!!GO" xfId="3309" xr:uid="{00000000-0005-0000-0000-0000420D0000}"/>
    <cellStyle name="MLComma0" xfId="84" xr:uid="{00000000-0005-0000-0000-0000430D0000}"/>
    <cellStyle name="Model" xfId="3310" xr:uid="{00000000-0005-0000-0000-0000440D0000}"/>
    <cellStyle name="Monétaire [0]_!!!GO" xfId="3311" xr:uid="{00000000-0005-0000-0000-0000450D0000}"/>
    <cellStyle name="Monétaire_!!!GO" xfId="3312" xr:uid="{00000000-0005-0000-0000-0000460D0000}"/>
    <cellStyle name="MonthYears" xfId="3313" xr:uid="{00000000-0005-0000-0000-0000470D0000}"/>
    <cellStyle name="Multiple" xfId="3314" xr:uid="{00000000-0005-0000-0000-0000480D0000}"/>
    <cellStyle name="Multiple 2" xfId="3315" xr:uid="{00000000-0005-0000-0000-0000490D0000}"/>
    <cellStyle name="Multiple 3" xfId="3316" xr:uid="{00000000-0005-0000-0000-00004A0D0000}"/>
    <cellStyle name="Multiple 4" xfId="3317" xr:uid="{00000000-0005-0000-0000-00004B0D0000}"/>
    <cellStyle name="Multiple 5" xfId="3318" xr:uid="{00000000-0005-0000-0000-00004C0D0000}"/>
    <cellStyle name="Multiple 6" xfId="3319" xr:uid="{00000000-0005-0000-0000-00004D0D0000}"/>
    <cellStyle name="Multiple 7" xfId="3320" xr:uid="{00000000-0005-0000-0000-00004E0D0000}"/>
    <cellStyle name="Multiple 8" xfId="3321" xr:uid="{00000000-0005-0000-0000-00004F0D0000}"/>
    <cellStyle name="multiple0" xfId="85" xr:uid="{00000000-0005-0000-0000-0000500D0000}"/>
    <cellStyle name="multiple1" xfId="86" xr:uid="{00000000-0005-0000-0000-0000510D0000}"/>
    <cellStyle name="Neutral" xfId="8" builtinId="28" customBuiltin="1"/>
    <cellStyle name="Neutral 10 2" xfId="3322" xr:uid="{00000000-0005-0000-0000-0000530D0000}"/>
    <cellStyle name="Neutral 10 3" xfId="3323" xr:uid="{00000000-0005-0000-0000-0000540D0000}"/>
    <cellStyle name="Neutral 10 4" xfId="3324" xr:uid="{00000000-0005-0000-0000-0000550D0000}"/>
    <cellStyle name="Neutral 10 5" xfId="3325" xr:uid="{00000000-0005-0000-0000-0000560D0000}"/>
    <cellStyle name="Neutral 10 6" xfId="3326" xr:uid="{00000000-0005-0000-0000-0000570D0000}"/>
    <cellStyle name="Neutral 10 7" xfId="3327" xr:uid="{00000000-0005-0000-0000-0000580D0000}"/>
    <cellStyle name="Neutral 11 2" xfId="3328" xr:uid="{00000000-0005-0000-0000-0000590D0000}"/>
    <cellStyle name="Neutral 11 3" xfId="3329" xr:uid="{00000000-0005-0000-0000-00005A0D0000}"/>
    <cellStyle name="Neutral 11 4" xfId="3330" xr:uid="{00000000-0005-0000-0000-00005B0D0000}"/>
    <cellStyle name="Neutral 11 5" xfId="3331" xr:uid="{00000000-0005-0000-0000-00005C0D0000}"/>
    <cellStyle name="Neutral 11 6" xfId="3332" xr:uid="{00000000-0005-0000-0000-00005D0D0000}"/>
    <cellStyle name="Neutral 11 7" xfId="3333" xr:uid="{00000000-0005-0000-0000-00005E0D0000}"/>
    <cellStyle name="Neutral 12 2" xfId="3334" xr:uid="{00000000-0005-0000-0000-00005F0D0000}"/>
    <cellStyle name="Neutral 12 3" xfId="3335" xr:uid="{00000000-0005-0000-0000-0000600D0000}"/>
    <cellStyle name="Neutral 12 4" xfId="3336" xr:uid="{00000000-0005-0000-0000-0000610D0000}"/>
    <cellStyle name="Neutral 12 5" xfId="3337" xr:uid="{00000000-0005-0000-0000-0000620D0000}"/>
    <cellStyle name="Neutral 12 6" xfId="3338" xr:uid="{00000000-0005-0000-0000-0000630D0000}"/>
    <cellStyle name="Neutral 12 7" xfId="3339" xr:uid="{00000000-0005-0000-0000-0000640D0000}"/>
    <cellStyle name="Neutral 13 2" xfId="3340" xr:uid="{00000000-0005-0000-0000-0000650D0000}"/>
    <cellStyle name="Neutral 14 2" xfId="3341" xr:uid="{00000000-0005-0000-0000-0000660D0000}"/>
    <cellStyle name="Neutral 15 2" xfId="3342" xr:uid="{00000000-0005-0000-0000-0000670D0000}"/>
    <cellStyle name="Neutral 16 2" xfId="3343" xr:uid="{00000000-0005-0000-0000-0000680D0000}"/>
    <cellStyle name="Neutral 17 2" xfId="3344" xr:uid="{00000000-0005-0000-0000-0000690D0000}"/>
    <cellStyle name="Neutral 18 2" xfId="3345" xr:uid="{00000000-0005-0000-0000-00006A0D0000}"/>
    <cellStyle name="Neutral 19 2" xfId="3346" xr:uid="{00000000-0005-0000-0000-00006B0D0000}"/>
    <cellStyle name="Neutral 2" xfId="224" xr:uid="{00000000-0005-0000-0000-00006C0D0000}"/>
    <cellStyle name="Neutral 2 2" xfId="3347" xr:uid="{00000000-0005-0000-0000-00006D0D0000}"/>
    <cellStyle name="Neutral 2 3" xfId="3348" xr:uid="{00000000-0005-0000-0000-00006E0D0000}"/>
    <cellStyle name="Neutral 2 4" xfId="3349" xr:uid="{00000000-0005-0000-0000-00006F0D0000}"/>
    <cellStyle name="Neutral 2 5" xfId="3350" xr:uid="{00000000-0005-0000-0000-0000700D0000}"/>
    <cellStyle name="Neutral 2 6" xfId="3351" xr:uid="{00000000-0005-0000-0000-0000710D0000}"/>
    <cellStyle name="Neutral 2 7" xfId="3352" xr:uid="{00000000-0005-0000-0000-0000720D0000}"/>
    <cellStyle name="Neutral 2 8" xfId="4099" xr:uid="{00000000-0005-0000-0000-0000730D0000}"/>
    <cellStyle name="Neutral 20 2" xfId="3353" xr:uid="{00000000-0005-0000-0000-0000740D0000}"/>
    <cellStyle name="Neutral 21 2" xfId="3354" xr:uid="{00000000-0005-0000-0000-0000750D0000}"/>
    <cellStyle name="Neutral 3" xfId="171" xr:uid="{00000000-0005-0000-0000-0000760D0000}"/>
    <cellStyle name="Neutral 3 2" xfId="3355" xr:uid="{00000000-0005-0000-0000-0000770D0000}"/>
    <cellStyle name="Neutral 3 3" xfId="3356" xr:uid="{00000000-0005-0000-0000-0000780D0000}"/>
    <cellStyle name="Neutral 3 4" xfId="3357" xr:uid="{00000000-0005-0000-0000-0000790D0000}"/>
    <cellStyle name="Neutral 3 5" xfId="3358" xr:uid="{00000000-0005-0000-0000-00007A0D0000}"/>
    <cellStyle name="Neutral 3 6" xfId="3359" xr:uid="{00000000-0005-0000-0000-00007B0D0000}"/>
    <cellStyle name="Neutral 3 7" xfId="3360" xr:uid="{00000000-0005-0000-0000-00007C0D0000}"/>
    <cellStyle name="Neutral 4" xfId="3361" xr:uid="{00000000-0005-0000-0000-00007D0D0000}"/>
    <cellStyle name="Neutral 4 2" xfId="3362" xr:uid="{00000000-0005-0000-0000-00007E0D0000}"/>
    <cellStyle name="Neutral 4 3" xfId="3363" xr:uid="{00000000-0005-0000-0000-00007F0D0000}"/>
    <cellStyle name="Neutral 4 4" xfId="3364" xr:uid="{00000000-0005-0000-0000-0000800D0000}"/>
    <cellStyle name="Neutral 4 5" xfId="3365" xr:uid="{00000000-0005-0000-0000-0000810D0000}"/>
    <cellStyle name="Neutral 4 6" xfId="3366" xr:uid="{00000000-0005-0000-0000-0000820D0000}"/>
    <cellStyle name="Neutral 4 7" xfId="3367" xr:uid="{00000000-0005-0000-0000-0000830D0000}"/>
    <cellStyle name="Neutral 5" xfId="3368" xr:uid="{00000000-0005-0000-0000-0000840D0000}"/>
    <cellStyle name="Neutral 5 2" xfId="3369" xr:uid="{00000000-0005-0000-0000-0000850D0000}"/>
    <cellStyle name="Neutral 5 3" xfId="3370" xr:uid="{00000000-0005-0000-0000-0000860D0000}"/>
    <cellStyle name="Neutral 5 4" xfId="3371" xr:uid="{00000000-0005-0000-0000-0000870D0000}"/>
    <cellStyle name="Neutral 5 5" xfId="3372" xr:uid="{00000000-0005-0000-0000-0000880D0000}"/>
    <cellStyle name="Neutral 5 6" xfId="3373" xr:uid="{00000000-0005-0000-0000-0000890D0000}"/>
    <cellStyle name="Neutral 5 7" xfId="3374" xr:uid="{00000000-0005-0000-0000-00008A0D0000}"/>
    <cellStyle name="Neutral 6" xfId="4087" xr:uid="{00000000-0005-0000-0000-00008B0D0000}"/>
    <cellStyle name="Neutral 6 2" xfId="3375" xr:uid="{00000000-0005-0000-0000-00008C0D0000}"/>
    <cellStyle name="Neutral 6 3" xfId="3376" xr:uid="{00000000-0005-0000-0000-00008D0D0000}"/>
    <cellStyle name="Neutral 6 4" xfId="3377" xr:uid="{00000000-0005-0000-0000-00008E0D0000}"/>
    <cellStyle name="Neutral 6 5" xfId="3378" xr:uid="{00000000-0005-0000-0000-00008F0D0000}"/>
    <cellStyle name="Neutral 6 6" xfId="3379" xr:uid="{00000000-0005-0000-0000-0000900D0000}"/>
    <cellStyle name="Neutral 6 7" xfId="3380" xr:uid="{00000000-0005-0000-0000-0000910D0000}"/>
    <cellStyle name="Neutral 7 2" xfId="3381" xr:uid="{00000000-0005-0000-0000-0000920D0000}"/>
    <cellStyle name="Neutral 7 3" xfId="3382" xr:uid="{00000000-0005-0000-0000-0000930D0000}"/>
    <cellStyle name="Neutral 7 4" xfId="3383" xr:uid="{00000000-0005-0000-0000-0000940D0000}"/>
    <cellStyle name="Neutral 7 5" xfId="3384" xr:uid="{00000000-0005-0000-0000-0000950D0000}"/>
    <cellStyle name="Neutral 7 6" xfId="3385" xr:uid="{00000000-0005-0000-0000-0000960D0000}"/>
    <cellStyle name="Neutral 7 7" xfId="3386" xr:uid="{00000000-0005-0000-0000-0000970D0000}"/>
    <cellStyle name="Neutral 8 2" xfId="3387" xr:uid="{00000000-0005-0000-0000-0000980D0000}"/>
    <cellStyle name="Neutral 8 3" xfId="3388" xr:uid="{00000000-0005-0000-0000-0000990D0000}"/>
    <cellStyle name="Neutral 8 4" xfId="3389" xr:uid="{00000000-0005-0000-0000-00009A0D0000}"/>
    <cellStyle name="Neutral 8 5" xfId="3390" xr:uid="{00000000-0005-0000-0000-00009B0D0000}"/>
    <cellStyle name="Neutral 8 6" xfId="3391" xr:uid="{00000000-0005-0000-0000-00009C0D0000}"/>
    <cellStyle name="Neutral 8 7" xfId="3392" xr:uid="{00000000-0005-0000-0000-00009D0D0000}"/>
    <cellStyle name="Neutral 9 2" xfId="3393" xr:uid="{00000000-0005-0000-0000-00009E0D0000}"/>
    <cellStyle name="Neutral 9 3" xfId="3394" xr:uid="{00000000-0005-0000-0000-00009F0D0000}"/>
    <cellStyle name="Neutral 9 4" xfId="3395" xr:uid="{00000000-0005-0000-0000-0000A00D0000}"/>
    <cellStyle name="Neutral 9 5" xfId="3396" xr:uid="{00000000-0005-0000-0000-0000A10D0000}"/>
    <cellStyle name="Neutral 9 6" xfId="3397" xr:uid="{00000000-0005-0000-0000-0000A20D0000}"/>
    <cellStyle name="Neutral 9 7" xfId="3398" xr:uid="{00000000-0005-0000-0000-0000A30D0000}"/>
    <cellStyle name="NewColumnHeaderNormal" xfId="87" xr:uid="{00000000-0005-0000-0000-0000A40D0000}"/>
    <cellStyle name="NewSectionHeaderNormal" xfId="88" xr:uid="{00000000-0005-0000-0000-0000A50D0000}"/>
    <cellStyle name="NewTitleNormal" xfId="89" xr:uid="{00000000-0005-0000-0000-0000A60D0000}"/>
    <cellStyle name="no dec" xfId="3399" xr:uid="{00000000-0005-0000-0000-0000A70D0000}"/>
    <cellStyle name="no dec 2" xfId="3400" xr:uid="{00000000-0005-0000-0000-0000A80D0000}"/>
    <cellStyle name="Normal" xfId="0" builtinId="0"/>
    <cellStyle name="Normal - Style1" xfId="90" xr:uid="{00000000-0005-0000-0000-0000AA0D0000}"/>
    <cellStyle name="Normal 10" xfId="141" xr:uid="{00000000-0005-0000-0000-0000AB0D0000}"/>
    <cellStyle name="Normal 10 2" xfId="3401" xr:uid="{00000000-0005-0000-0000-0000AC0D0000}"/>
    <cellStyle name="Normal 10 3" xfId="3402" xr:uid="{00000000-0005-0000-0000-0000AD0D0000}"/>
    <cellStyle name="Normal 10 4" xfId="3403" xr:uid="{00000000-0005-0000-0000-0000AE0D0000}"/>
    <cellStyle name="Normal 10 5" xfId="3404" xr:uid="{00000000-0005-0000-0000-0000AF0D0000}"/>
    <cellStyle name="Normal 10 6" xfId="3405" xr:uid="{00000000-0005-0000-0000-0000B00D0000}"/>
    <cellStyle name="Normal 10 7" xfId="3406" xr:uid="{00000000-0005-0000-0000-0000B10D0000}"/>
    <cellStyle name="Normal 11" xfId="143" xr:uid="{00000000-0005-0000-0000-0000B20D0000}"/>
    <cellStyle name="Normal 11 2" xfId="3407" xr:uid="{00000000-0005-0000-0000-0000B30D0000}"/>
    <cellStyle name="Normal 11 3" xfId="3408" xr:uid="{00000000-0005-0000-0000-0000B40D0000}"/>
    <cellStyle name="Normal 11 4" xfId="3409" xr:uid="{00000000-0005-0000-0000-0000B50D0000}"/>
    <cellStyle name="Normal 11 5" xfId="3410" xr:uid="{00000000-0005-0000-0000-0000B60D0000}"/>
    <cellStyle name="Normal 11 6" xfId="3411" xr:uid="{00000000-0005-0000-0000-0000B70D0000}"/>
    <cellStyle name="Normal 12" xfId="161" xr:uid="{00000000-0005-0000-0000-0000B80D0000}"/>
    <cellStyle name="Normal 12 2" xfId="3412" xr:uid="{00000000-0005-0000-0000-0000B90D0000}"/>
    <cellStyle name="Normal 12 3" xfId="3413" xr:uid="{00000000-0005-0000-0000-0000BA0D0000}"/>
    <cellStyle name="Normal 12 4" xfId="3414" xr:uid="{00000000-0005-0000-0000-0000BB0D0000}"/>
    <cellStyle name="Normal 12 5" xfId="3415" xr:uid="{00000000-0005-0000-0000-0000BC0D0000}"/>
    <cellStyle name="Normal 12 6" xfId="3416" xr:uid="{00000000-0005-0000-0000-0000BD0D0000}"/>
    <cellStyle name="Normal 13" xfId="42" xr:uid="{00000000-0005-0000-0000-0000BE0D0000}"/>
    <cellStyle name="Normal 13 2" xfId="3417" xr:uid="{00000000-0005-0000-0000-0000BF0D0000}"/>
    <cellStyle name="Normal 13 3" xfId="3418" xr:uid="{00000000-0005-0000-0000-0000C00D0000}"/>
    <cellStyle name="Normal 13 4" xfId="3419" xr:uid="{00000000-0005-0000-0000-0000C10D0000}"/>
    <cellStyle name="Normal 13 5" xfId="3420" xr:uid="{00000000-0005-0000-0000-0000C20D0000}"/>
    <cellStyle name="Normal 13 6" xfId="3421" xr:uid="{00000000-0005-0000-0000-0000C30D0000}"/>
    <cellStyle name="Normal 13_Calc Data" xfId="3422" xr:uid="{00000000-0005-0000-0000-0000C40D0000}"/>
    <cellStyle name="Normal 14" xfId="43" xr:uid="{00000000-0005-0000-0000-0000C50D0000}"/>
    <cellStyle name="Normal 14 2" xfId="3423" xr:uid="{00000000-0005-0000-0000-0000C60D0000}"/>
    <cellStyle name="Normal 14 3" xfId="3424" xr:uid="{00000000-0005-0000-0000-0000C70D0000}"/>
    <cellStyle name="Normal 14 4" xfId="3425" xr:uid="{00000000-0005-0000-0000-0000C80D0000}"/>
    <cellStyle name="Normal 14 5" xfId="3426" xr:uid="{00000000-0005-0000-0000-0000C90D0000}"/>
    <cellStyle name="Normal 14 6" xfId="3427" xr:uid="{00000000-0005-0000-0000-0000CA0D0000}"/>
    <cellStyle name="Normal 15" xfId="162" xr:uid="{00000000-0005-0000-0000-0000CB0D0000}"/>
    <cellStyle name="Normal 15 2" xfId="3428" xr:uid="{00000000-0005-0000-0000-0000CC0D0000}"/>
    <cellStyle name="Normal 15 3" xfId="3429" xr:uid="{00000000-0005-0000-0000-0000CD0D0000}"/>
    <cellStyle name="Normal 15 4" xfId="3430" xr:uid="{00000000-0005-0000-0000-0000CE0D0000}"/>
    <cellStyle name="Normal 15 5" xfId="3431" xr:uid="{00000000-0005-0000-0000-0000CF0D0000}"/>
    <cellStyle name="Normal 15 6" xfId="3432" xr:uid="{00000000-0005-0000-0000-0000D00D0000}"/>
    <cellStyle name="Normal 16" xfId="232" xr:uid="{00000000-0005-0000-0000-0000D10D0000}"/>
    <cellStyle name="Normal 16 2" xfId="270" xr:uid="{00000000-0005-0000-0000-0000D20D0000}"/>
    <cellStyle name="Normal 16 3" xfId="3433" xr:uid="{00000000-0005-0000-0000-0000D30D0000}"/>
    <cellStyle name="Normal 16 4" xfId="3434" xr:uid="{00000000-0005-0000-0000-0000D40D0000}"/>
    <cellStyle name="Normal 16 5" xfId="3435" xr:uid="{00000000-0005-0000-0000-0000D50D0000}"/>
    <cellStyle name="Normal 16 6" xfId="3436" xr:uid="{00000000-0005-0000-0000-0000D60D0000}"/>
    <cellStyle name="Normal 17" xfId="249" xr:uid="{00000000-0005-0000-0000-0000D70D0000}"/>
    <cellStyle name="Normal 17 2" xfId="271" xr:uid="{00000000-0005-0000-0000-0000D80D0000}"/>
    <cellStyle name="Normal 17 3" xfId="3437" xr:uid="{00000000-0005-0000-0000-0000D90D0000}"/>
    <cellStyle name="Normal 17 4" xfId="3438" xr:uid="{00000000-0005-0000-0000-0000DA0D0000}"/>
    <cellStyle name="Normal 17 5" xfId="3439" xr:uid="{00000000-0005-0000-0000-0000DB0D0000}"/>
    <cellStyle name="Normal 17 6" xfId="3440" xr:uid="{00000000-0005-0000-0000-0000DC0D0000}"/>
    <cellStyle name="Normal 18" xfId="179" xr:uid="{00000000-0005-0000-0000-0000DD0D0000}"/>
    <cellStyle name="Normal 18 2" xfId="273" xr:uid="{00000000-0005-0000-0000-0000DE0D0000}"/>
    <cellStyle name="Normal 18 3" xfId="3441" xr:uid="{00000000-0005-0000-0000-0000DF0D0000}"/>
    <cellStyle name="Normal 18 4" xfId="3442" xr:uid="{00000000-0005-0000-0000-0000E00D0000}"/>
    <cellStyle name="Normal 18 5" xfId="3443" xr:uid="{00000000-0005-0000-0000-0000E10D0000}"/>
    <cellStyle name="Normal 18 6" xfId="3444" xr:uid="{00000000-0005-0000-0000-0000E20D0000}"/>
    <cellStyle name="Normal 19" xfId="272" xr:uid="{00000000-0005-0000-0000-0000E30D0000}"/>
    <cellStyle name="Normal 2" xfId="47" xr:uid="{00000000-0005-0000-0000-0000E40D0000}"/>
    <cellStyle name="Normal 2 10" xfId="3445" xr:uid="{00000000-0005-0000-0000-0000E50D0000}"/>
    <cellStyle name="Normal 2 11" xfId="3446" xr:uid="{00000000-0005-0000-0000-0000E60D0000}"/>
    <cellStyle name="Normal 2 12" xfId="3447" xr:uid="{00000000-0005-0000-0000-0000E70D0000}"/>
    <cellStyle name="Normal 2 13" xfId="3448" xr:uid="{00000000-0005-0000-0000-0000E80D0000}"/>
    <cellStyle name="Normal 2 14" xfId="4134" xr:uid="{00000000-0005-0000-0000-0000E90D0000}"/>
    <cellStyle name="Normal 2 2" xfId="134" xr:uid="{00000000-0005-0000-0000-0000EA0D0000}"/>
    <cellStyle name="Normal 2 2 2" xfId="132" xr:uid="{00000000-0005-0000-0000-0000EB0D0000}"/>
    <cellStyle name="Normal 2 2 3" xfId="4137" xr:uid="{00000000-0005-0000-0000-0000EC0D0000}"/>
    <cellStyle name="Normal 2 3" xfId="3449" xr:uid="{00000000-0005-0000-0000-0000ED0D0000}"/>
    <cellStyle name="Normal 2 4" xfId="3450" xr:uid="{00000000-0005-0000-0000-0000EE0D0000}"/>
    <cellStyle name="Normal 2 5" xfId="3451" xr:uid="{00000000-0005-0000-0000-0000EF0D0000}"/>
    <cellStyle name="Normal 2 6" xfId="3452" xr:uid="{00000000-0005-0000-0000-0000F00D0000}"/>
    <cellStyle name="Normal 2 7" xfId="3453" xr:uid="{00000000-0005-0000-0000-0000F10D0000}"/>
    <cellStyle name="Normal 2 7 2" xfId="3454" xr:uid="{00000000-0005-0000-0000-0000F20D0000}"/>
    <cellStyle name="Normal 2 8" xfId="3455" xr:uid="{00000000-0005-0000-0000-0000F30D0000}"/>
    <cellStyle name="Normal 2 9" xfId="3456" xr:uid="{00000000-0005-0000-0000-0000F40D0000}"/>
    <cellStyle name="Normal 2_Calc Data" xfId="3457" xr:uid="{00000000-0005-0000-0000-0000F50D0000}"/>
    <cellStyle name="Normal 20" xfId="256" xr:uid="{00000000-0005-0000-0000-0000F60D0000}"/>
    <cellStyle name="Normal 20 2" xfId="284" xr:uid="{00000000-0005-0000-0000-0000F70D0000}"/>
    <cellStyle name="Normal 20 3" xfId="306" xr:uid="{00000000-0005-0000-0000-0000F80D0000}"/>
    <cellStyle name="Normal 21" xfId="247" xr:uid="{00000000-0005-0000-0000-0000F90D0000}"/>
    <cellStyle name="Normal 21 2" xfId="280" xr:uid="{00000000-0005-0000-0000-0000FA0D0000}"/>
    <cellStyle name="Normal 21 3" xfId="302" xr:uid="{00000000-0005-0000-0000-0000FB0D0000}"/>
    <cellStyle name="Normal 22" xfId="250" xr:uid="{00000000-0005-0000-0000-0000FC0D0000}"/>
    <cellStyle name="Normal 22 2" xfId="285" xr:uid="{00000000-0005-0000-0000-0000FD0D0000}"/>
    <cellStyle name="Normal 22 3" xfId="303" xr:uid="{00000000-0005-0000-0000-0000FE0D0000}"/>
    <cellStyle name="Normal 23" xfId="277" xr:uid="{00000000-0005-0000-0000-0000FF0D0000}"/>
    <cellStyle name="Normal 24" xfId="275" xr:uid="{00000000-0005-0000-0000-0000000E0000}"/>
    <cellStyle name="Normal 24 2" xfId="311" xr:uid="{00000000-0005-0000-0000-0000010E0000}"/>
    <cellStyle name="Normal 25" xfId="319" xr:uid="{00000000-0005-0000-0000-0000020E0000}"/>
    <cellStyle name="Normal 25 2" xfId="4155" xr:uid="{00000000-0005-0000-0000-0000030E0000}"/>
    <cellStyle name="Normal 26" xfId="4120" xr:uid="{00000000-0005-0000-0000-0000040E0000}"/>
    <cellStyle name="Normal 3" xfId="48" xr:uid="{00000000-0005-0000-0000-0000050E0000}"/>
    <cellStyle name="Normal 3 10" xfId="4135" xr:uid="{00000000-0005-0000-0000-0000060E0000}"/>
    <cellStyle name="Normal 3 2" xfId="3458" xr:uid="{00000000-0005-0000-0000-0000070E0000}"/>
    <cellStyle name="Normal 3 2 2" xfId="3459" xr:uid="{00000000-0005-0000-0000-0000080E0000}"/>
    <cellStyle name="Normal 3 2 3" xfId="4166" xr:uid="{00000000-0005-0000-0000-0000090E0000}"/>
    <cellStyle name="Normal 3 3" xfId="4167" xr:uid="{00000000-0005-0000-0000-00000A0E0000}"/>
    <cellStyle name="Normal 3 4" xfId="4170" xr:uid="{00000000-0005-0000-0000-00000B0E0000}"/>
    <cellStyle name="Normal 3 5" xfId="4169" xr:uid="{00000000-0005-0000-0000-00000C0E0000}"/>
    <cellStyle name="Normal 3 6" xfId="4172" xr:uid="{00000000-0005-0000-0000-00000D0E0000}"/>
    <cellStyle name="Normal 3 7" xfId="4171" xr:uid="{00000000-0005-0000-0000-00000E0E0000}"/>
    <cellStyle name="Normal 3 8" xfId="4168" xr:uid="{00000000-0005-0000-0000-00000F0E0000}"/>
    <cellStyle name="Normal 3 9" xfId="4174" xr:uid="{00000000-0005-0000-0000-0000100E0000}"/>
    <cellStyle name="Normal 4" xfId="91" xr:uid="{00000000-0005-0000-0000-0000110E0000}"/>
    <cellStyle name="Normal 4 2" xfId="177" xr:uid="{00000000-0005-0000-0000-0000120E0000}"/>
    <cellStyle name="Normal 4 2 2" xfId="4175" xr:uid="{00000000-0005-0000-0000-0000130E0000}"/>
    <cellStyle name="Normal 4 3" xfId="255" xr:uid="{00000000-0005-0000-0000-0000140E0000}"/>
    <cellStyle name="Normal 4 4" xfId="4136" xr:uid="{00000000-0005-0000-0000-0000150E0000}"/>
    <cellStyle name="Normal 4_Calc Data" xfId="3460" xr:uid="{00000000-0005-0000-0000-0000160E0000}"/>
    <cellStyle name="Normal 44" xfId="4144" xr:uid="{00000000-0005-0000-0000-0000170E0000}"/>
    <cellStyle name="Normal 45" xfId="4145" xr:uid="{00000000-0005-0000-0000-0000180E0000}"/>
    <cellStyle name="Normal 46" xfId="4146" xr:uid="{00000000-0005-0000-0000-0000190E0000}"/>
    <cellStyle name="Normal 47" xfId="4147" xr:uid="{00000000-0005-0000-0000-00001A0E0000}"/>
    <cellStyle name="Normal 48" xfId="4148" xr:uid="{00000000-0005-0000-0000-00001B0E0000}"/>
    <cellStyle name="Normal 49" xfId="4117" xr:uid="{00000000-0005-0000-0000-00001C0E0000}"/>
    <cellStyle name="Normal 5" xfId="92" xr:uid="{00000000-0005-0000-0000-00001D0E0000}"/>
    <cellStyle name="Normal 5 2" xfId="3461" xr:uid="{00000000-0005-0000-0000-00001E0E0000}"/>
    <cellStyle name="Normal 5 3" xfId="3462" xr:uid="{00000000-0005-0000-0000-00001F0E0000}"/>
    <cellStyle name="Normal 5 4" xfId="3463" xr:uid="{00000000-0005-0000-0000-0000200E0000}"/>
    <cellStyle name="Normal 5 5" xfId="3464" xr:uid="{00000000-0005-0000-0000-0000210E0000}"/>
    <cellStyle name="Normal 5 6" xfId="3465" xr:uid="{00000000-0005-0000-0000-0000220E0000}"/>
    <cellStyle name="Normal 5 7" xfId="3466" xr:uid="{00000000-0005-0000-0000-0000230E0000}"/>
    <cellStyle name="Normal 5 8" xfId="4173" xr:uid="{00000000-0005-0000-0000-0000240E0000}"/>
    <cellStyle name="Normal 5_Calc Data" xfId="3467" xr:uid="{00000000-0005-0000-0000-0000250E0000}"/>
    <cellStyle name="Normal 50" xfId="4149" xr:uid="{00000000-0005-0000-0000-0000260E0000}"/>
    <cellStyle name="Normal 51" xfId="4150" xr:uid="{00000000-0005-0000-0000-0000270E0000}"/>
    <cellStyle name="Normal 52" xfId="4151" xr:uid="{00000000-0005-0000-0000-0000280E0000}"/>
    <cellStyle name="Normal 53" xfId="4152" xr:uid="{00000000-0005-0000-0000-0000290E0000}"/>
    <cellStyle name="Normal 54" xfId="4153" xr:uid="{00000000-0005-0000-0000-00002A0E0000}"/>
    <cellStyle name="Normal 55" xfId="4154" xr:uid="{00000000-0005-0000-0000-00002B0E0000}"/>
    <cellStyle name="Normal 56" xfId="4140" xr:uid="{00000000-0005-0000-0000-00002C0E0000}"/>
    <cellStyle name="Normal 57" xfId="4141" xr:uid="{00000000-0005-0000-0000-00002D0E0000}"/>
    <cellStyle name="Normal 58" xfId="4156" xr:uid="{00000000-0005-0000-0000-00002E0E0000}"/>
    <cellStyle name="Normal 59" xfId="4157" xr:uid="{00000000-0005-0000-0000-00002F0E0000}"/>
    <cellStyle name="Normal 6" xfId="130" xr:uid="{00000000-0005-0000-0000-0000300E0000}"/>
    <cellStyle name="Normal 6 2" xfId="3468" xr:uid="{00000000-0005-0000-0000-0000310E0000}"/>
    <cellStyle name="Normal 6 3" xfId="3469" xr:uid="{00000000-0005-0000-0000-0000320E0000}"/>
    <cellStyle name="Normal 6 4" xfId="3470" xr:uid="{00000000-0005-0000-0000-0000330E0000}"/>
    <cellStyle name="Normal 6 5" xfId="3471" xr:uid="{00000000-0005-0000-0000-0000340E0000}"/>
    <cellStyle name="Normal 6 6" xfId="3472" xr:uid="{00000000-0005-0000-0000-0000350E0000}"/>
    <cellStyle name="Normal 6 7" xfId="3473" xr:uid="{00000000-0005-0000-0000-0000360E0000}"/>
    <cellStyle name="Normal 6_Calc Data" xfId="3474" xr:uid="{00000000-0005-0000-0000-0000370E0000}"/>
    <cellStyle name="Normal 60" xfId="4158" xr:uid="{00000000-0005-0000-0000-0000380E0000}"/>
    <cellStyle name="Normal 61" xfId="4143" xr:uid="{00000000-0005-0000-0000-0000390E0000}"/>
    <cellStyle name="Normal 62" xfId="4159" xr:uid="{00000000-0005-0000-0000-00003A0E0000}"/>
    <cellStyle name="Normal 63" xfId="4160" xr:uid="{00000000-0005-0000-0000-00003B0E0000}"/>
    <cellStyle name="Normal 64" xfId="4161" xr:uid="{00000000-0005-0000-0000-00003C0E0000}"/>
    <cellStyle name="Normal 65" xfId="4162" xr:uid="{00000000-0005-0000-0000-00003D0E0000}"/>
    <cellStyle name="Normal 66" xfId="4163" xr:uid="{00000000-0005-0000-0000-00003E0E0000}"/>
    <cellStyle name="Normal 67" xfId="4164" xr:uid="{00000000-0005-0000-0000-00003F0E0000}"/>
    <cellStyle name="Normal 68" xfId="4165" xr:uid="{00000000-0005-0000-0000-0000400E0000}"/>
    <cellStyle name="Normal 7" xfId="133" xr:uid="{00000000-0005-0000-0000-0000410E0000}"/>
    <cellStyle name="Normal 7 2" xfId="3475" xr:uid="{00000000-0005-0000-0000-0000420E0000}"/>
    <cellStyle name="Normal 7_Calc Data" xfId="3476" xr:uid="{00000000-0005-0000-0000-0000430E0000}"/>
    <cellStyle name="Normal 72" xfId="4142" xr:uid="{00000000-0005-0000-0000-0000440E0000}"/>
    <cellStyle name="Normal 73" xfId="4138" xr:uid="{00000000-0005-0000-0000-0000450E0000}"/>
    <cellStyle name="Normal 75" xfId="4139" xr:uid="{00000000-0005-0000-0000-0000460E0000}"/>
    <cellStyle name="Normal 8" xfId="137" xr:uid="{00000000-0005-0000-0000-0000470E0000}"/>
    <cellStyle name="Normal 8 2" xfId="3477" xr:uid="{00000000-0005-0000-0000-0000480E0000}"/>
    <cellStyle name="Normal 8_Calc Data" xfId="3478" xr:uid="{00000000-0005-0000-0000-0000490E0000}"/>
    <cellStyle name="Normal 9" xfId="139" xr:uid="{00000000-0005-0000-0000-00004A0E0000}"/>
    <cellStyle name="Normal 9 2" xfId="3479" xr:uid="{00000000-0005-0000-0000-00004B0E0000}"/>
    <cellStyle name="Normal 9 3" xfId="3480" xr:uid="{00000000-0005-0000-0000-00004C0E0000}"/>
    <cellStyle name="Normal 9 4" xfId="3481" xr:uid="{00000000-0005-0000-0000-00004D0E0000}"/>
    <cellStyle name="Normal 9 5" xfId="3482" xr:uid="{00000000-0005-0000-0000-00004E0E0000}"/>
    <cellStyle name="Normal 9 6" xfId="3483" xr:uid="{00000000-0005-0000-0000-00004F0E0000}"/>
    <cellStyle name="Normal 9 7" xfId="3484" xr:uid="{00000000-0005-0000-0000-0000500E0000}"/>
    <cellStyle name="Normal Bold" xfId="3485" xr:uid="{00000000-0005-0000-0000-0000510E0000}"/>
    <cellStyle name="Normal Cells" xfId="3486" xr:uid="{00000000-0005-0000-0000-0000520E0000}"/>
    <cellStyle name="Normal Cells 2" xfId="3487" xr:uid="{00000000-0005-0000-0000-0000530E0000}"/>
    <cellStyle name="Normal- Enter (1)" xfId="3488" xr:uid="{00000000-0005-0000-0000-0000540E0000}"/>
    <cellStyle name="Normal- Enter (1) 2" xfId="3489" xr:uid="{00000000-0005-0000-0000-0000550E0000}"/>
    <cellStyle name="Normal- Enter (1) 3" xfId="3490" xr:uid="{00000000-0005-0000-0000-0000560E0000}"/>
    <cellStyle name="Normal- Enter (1) 4" xfId="3491" xr:uid="{00000000-0005-0000-0000-0000570E0000}"/>
    <cellStyle name="Normal- Enter (1) 5" xfId="3492" xr:uid="{00000000-0005-0000-0000-0000580E0000}"/>
    <cellStyle name="Normal- Enter (1) 6" xfId="3493" xr:uid="{00000000-0005-0000-0000-0000590E0000}"/>
    <cellStyle name="Normal-Entry" xfId="3494" xr:uid="{00000000-0005-0000-0000-00005B0E0000}"/>
    <cellStyle name="Normal-Input(1)" xfId="3496" xr:uid="{00000000-0005-0000-0000-00005D0E0000}"/>
    <cellStyle name="normal1" xfId="93" xr:uid="{00000000-0005-0000-0000-00005A0E0000}"/>
    <cellStyle name="NormalGB" xfId="3495" xr:uid="{00000000-0005-0000-0000-00005C0E0000}"/>
    <cellStyle name="Note" xfId="15" builtinId="10" customBuiltin="1"/>
    <cellStyle name="Note 10 2" xfId="3497" xr:uid="{00000000-0005-0000-0000-00005F0E0000}"/>
    <cellStyle name="Note 10 2 2" xfId="3498" xr:uid="{00000000-0005-0000-0000-0000600E0000}"/>
    <cellStyle name="Note 10 2 3" xfId="3499" xr:uid="{00000000-0005-0000-0000-0000610E0000}"/>
    <cellStyle name="Note 10 3" xfId="3500" xr:uid="{00000000-0005-0000-0000-0000620E0000}"/>
    <cellStyle name="Note 10 3 2" xfId="3501" xr:uid="{00000000-0005-0000-0000-0000630E0000}"/>
    <cellStyle name="Note 10 3 3" xfId="3502" xr:uid="{00000000-0005-0000-0000-0000640E0000}"/>
    <cellStyle name="Note 10 4" xfId="3503" xr:uid="{00000000-0005-0000-0000-0000650E0000}"/>
    <cellStyle name="Note 10 4 2" xfId="3504" xr:uid="{00000000-0005-0000-0000-0000660E0000}"/>
    <cellStyle name="Note 10 4 3" xfId="3505" xr:uid="{00000000-0005-0000-0000-0000670E0000}"/>
    <cellStyle name="Note 10 5" xfId="3506" xr:uid="{00000000-0005-0000-0000-0000680E0000}"/>
    <cellStyle name="Note 10 5 2" xfId="3507" xr:uid="{00000000-0005-0000-0000-0000690E0000}"/>
    <cellStyle name="Note 10 5 3" xfId="3508" xr:uid="{00000000-0005-0000-0000-00006A0E0000}"/>
    <cellStyle name="Note 10 6" xfId="3509" xr:uid="{00000000-0005-0000-0000-00006B0E0000}"/>
    <cellStyle name="Note 10 6 2" xfId="3510" xr:uid="{00000000-0005-0000-0000-00006C0E0000}"/>
    <cellStyle name="Note 10 6 3" xfId="3511" xr:uid="{00000000-0005-0000-0000-00006D0E0000}"/>
    <cellStyle name="Note 10 7" xfId="3512" xr:uid="{00000000-0005-0000-0000-00006E0E0000}"/>
    <cellStyle name="Note 10 7 2" xfId="3513" xr:uid="{00000000-0005-0000-0000-00006F0E0000}"/>
    <cellStyle name="Note 10 7 3" xfId="3514" xr:uid="{00000000-0005-0000-0000-0000700E0000}"/>
    <cellStyle name="Note 10 8" xfId="3515" xr:uid="{00000000-0005-0000-0000-0000710E0000}"/>
    <cellStyle name="Note 10 8 2" xfId="3516" xr:uid="{00000000-0005-0000-0000-0000720E0000}"/>
    <cellStyle name="Note 10 8 3" xfId="3517" xr:uid="{00000000-0005-0000-0000-0000730E0000}"/>
    <cellStyle name="Note 10 9" xfId="3518" xr:uid="{00000000-0005-0000-0000-0000740E0000}"/>
    <cellStyle name="Note 10 9 2" xfId="3519" xr:uid="{00000000-0005-0000-0000-0000750E0000}"/>
    <cellStyle name="Note 10 9 3" xfId="3520" xr:uid="{00000000-0005-0000-0000-0000760E0000}"/>
    <cellStyle name="Note 11 2" xfId="3521" xr:uid="{00000000-0005-0000-0000-0000770E0000}"/>
    <cellStyle name="Note 11 2 2" xfId="3522" xr:uid="{00000000-0005-0000-0000-0000780E0000}"/>
    <cellStyle name="Note 11 2 3" xfId="3523" xr:uid="{00000000-0005-0000-0000-0000790E0000}"/>
    <cellStyle name="Note 11 3" xfId="3524" xr:uid="{00000000-0005-0000-0000-00007A0E0000}"/>
    <cellStyle name="Note 11 3 2" xfId="3525" xr:uid="{00000000-0005-0000-0000-00007B0E0000}"/>
    <cellStyle name="Note 11 3 3" xfId="3526" xr:uid="{00000000-0005-0000-0000-00007C0E0000}"/>
    <cellStyle name="Note 11 4" xfId="3527" xr:uid="{00000000-0005-0000-0000-00007D0E0000}"/>
    <cellStyle name="Note 11 4 2" xfId="3528" xr:uid="{00000000-0005-0000-0000-00007E0E0000}"/>
    <cellStyle name="Note 11 4 3" xfId="3529" xr:uid="{00000000-0005-0000-0000-00007F0E0000}"/>
    <cellStyle name="Note 11 5" xfId="3530" xr:uid="{00000000-0005-0000-0000-0000800E0000}"/>
    <cellStyle name="Note 11 5 2" xfId="3531" xr:uid="{00000000-0005-0000-0000-0000810E0000}"/>
    <cellStyle name="Note 11 5 3" xfId="3532" xr:uid="{00000000-0005-0000-0000-0000820E0000}"/>
    <cellStyle name="Note 11 6" xfId="3533" xr:uid="{00000000-0005-0000-0000-0000830E0000}"/>
    <cellStyle name="Note 11 6 2" xfId="3534" xr:uid="{00000000-0005-0000-0000-0000840E0000}"/>
    <cellStyle name="Note 11 6 3" xfId="3535" xr:uid="{00000000-0005-0000-0000-0000850E0000}"/>
    <cellStyle name="Note 11 7" xfId="3536" xr:uid="{00000000-0005-0000-0000-0000860E0000}"/>
    <cellStyle name="Note 11 7 2" xfId="3537" xr:uid="{00000000-0005-0000-0000-0000870E0000}"/>
    <cellStyle name="Note 11 7 3" xfId="3538" xr:uid="{00000000-0005-0000-0000-0000880E0000}"/>
    <cellStyle name="Note 11 8" xfId="3539" xr:uid="{00000000-0005-0000-0000-0000890E0000}"/>
    <cellStyle name="Note 11 8 2" xfId="3540" xr:uid="{00000000-0005-0000-0000-00008A0E0000}"/>
    <cellStyle name="Note 11 8 3" xfId="3541" xr:uid="{00000000-0005-0000-0000-00008B0E0000}"/>
    <cellStyle name="Note 11 9" xfId="3542" xr:uid="{00000000-0005-0000-0000-00008C0E0000}"/>
    <cellStyle name="Note 11 9 2" xfId="3543" xr:uid="{00000000-0005-0000-0000-00008D0E0000}"/>
    <cellStyle name="Note 11 9 3" xfId="3544" xr:uid="{00000000-0005-0000-0000-00008E0E0000}"/>
    <cellStyle name="Note 12 2" xfId="3545" xr:uid="{00000000-0005-0000-0000-00008F0E0000}"/>
    <cellStyle name="Note 12 2 2" xfId="3546" xr:uid="{00000000-0005-0000-0000-0000900E0000}"/>
    <cellStyle name="Note 12 2 3" xfId="3547" xr:uid="{00000000-0005-0000-0000-0000910E0000}"/>
    <cellStyle name="Note 12 3" xfId="3548" xr:uid="{00000000-0005-0000-0000-0000920E0000}"/>
    <cellStyle name="Note 12 3 2" xfId="3549" xr:uid="{00000000-0005-0000-0000-0000930E0000}"/>
    <cellStyle name="Note 12 3 3" xfId="3550" xr:uid="{00000000-0005-0000-0000-0000940E0000}"/>
    <cellStyle name="Note 12 4" xfId="3551" xr:uid="{00000000-0005-0000-0000-0000950E0000}"/>
    <cellStyle name="Note 12 4 2" xfId="3552" xr:uid="{00000000-0005-0000-0000-0000960E0000}"/>
    <cellStyle name="Note 12 4 3" xfId="3553" xr:uid="{00000000-0005-0000-0000-0000970E0000}"/>
    <cellStyle name="Note 12 5" xfId="3554" xr:uid="{00000000-0005-0000-0000-0000980E0000}"/>
    <cellStyle name="Note 12 5 2" xfId="3555" xr:uid="{00000000-0005-0000-0000-0000990E0000}"/>
    <cellStyle name="Note 12 5 3" xfId="3556" xr:uid="{00000000-0005-0000-0000-00009A0E0000}"/>
    <cellStyle name="Note 12 6" xfId="3557" xr:uid="{00000000-0005-0000-0000-00009B0E0000}"/>
    <cellStyle name="Note 12 6 2" xfId="3558" xr:uid="{00000000-0005-0000-0000-00009C0E0000}"/>
    <cellStyle name="Note 12 6 3" xfId="3559" xr:uid="{00000000-0005-0000-0000-00009D0E0000}"/>
    <cellStyle name="Note 12 7" xfId="3560" xr:uid="{00000000-0005-0000-0000-00009E0E0000}"/>
    <cellStyle name="Note 12 7 2" xfId="3561" xr:uid="{00000000-0005-0000-0000-00009F0E0000}"/>
    <cellStyle name="Note 12 7 3" xfId="3562" xr:uid="{00000000-0005-0000-0000-0000A00E0000}"/>
    <cellStyle name="Note 12 8" xfId="3563" xr:uid="{00000000-0005-0000-0000-0000A10E0000}"/>
    <cellStyle name="Note 12 8 2" xfId="3564" xr:uid="{00000000-0005-0000-0000-0000A20E0000}"/>
    <cellStyle name="Note 12 8 3" xfId="3565" xr:uid="{00000000-0005-0000-0000-0000A30E0000}"/>
    <cellStyle name="Note 12 9" xfId="3566" xr:uid="{00000000-0005-0000-0000-0000A40E0000}"/>
    <cellStyle name="Note 12 9 2" xfId="3567" xr:uid="{00000000-0005-0000-0000-0000A50E0000}"/>
    <cellStyle name="Note 12 9 3" xfId="3568" xr:uid="{00000000-0005-0000-0000-0000A60E0000}"/>
    <cellStyle name="Note 13 2" xfId="3569" xr:uid="{00000000-0005-0000-0000-0000A70E0000}"/>
    <cellStyle name="Note 13 2 2" xfId="3570" xr:uid="{00000000-0005-0000-0000-0000A80E0000}"/>
    <cellStyle name="Note 13 2 3" xfId="3571" xr:uid="{00000000-0005-0000-0000-0000A90E0000}"/>
    <cellStyle name="Note 14 2" xfId="3572" xr:uid="{00000000-0005-0000-0000-0000AA0E0000}"/>
    <cellStyle name="Note 14 2 2" xfId="3573" xr:uid="{00000000-0005-0000-0000-0000AB0E0000}"/>
    <cellStyle name="Note 14 2 3" xfId="3574" xr:uid="{00000000-0005-0000-0000-0000AC0E0000}"/>
    <cellStyle name="Note 15 2" xfId="3575" xr:uid="{00000000-0005-0000-0000-0000AD0E0000}"/>
    <cellStyle name="Note 15 2 2" xfId="3576" xr:uid="{00000000-0005-0000-0000-0000AE0E0000}"/>
    <cellStyle name="Note 15 2 3" xfId="3577" xr:uid="{00000000-0005-0000-0000-0000AF0E0000}"/>
    <cellStyle name="Note 16 2" xfId="3578" xr:uid="{00000000-0005-0000-0000-0000B00E0000}"/>
    <cellStyle name="Note 16 2 2" xfId="3579" xr:uid="{00000000-0005-0000-0000-0000B10E0000}"/>
    <cellStyle name="Note 16 2 3" xfId="3580" xr:uid="{00000000-0005-0000-0000-0000B20E0000}"/>
    <cellStyle name="Note 17 2" xfId="3581" xr:uid="{00000000-0005-0000-0000-0000B30E0000}"/>
    <cellStyle name="Note 17 2 2" xfId="3582" xr:uid="{00000000-0005-0000-0000-0000B40E0000}"/>
    <cellStyle name="Note 17 2 3" xfId="3583" xr:uid="{00000000-0005-0000-0000-0000B50E0000}"/>
    <cellStyle name="Note 18 2" xfId="3584" xr:uid="{00000000-0005-0000-0000-0000B60E0000}"/>
    <cellStyle name="Note 18 2 2" xfId="3585" xr:uid="{00000000-0005-0000-0000-0000B70E0000}"/>
    <cellStyle name="Note 18 2 3" xfId="3586" xr:uid="{00000000-0005-0000-0000-0000B80E0000}"/>
    <cellStyle name="Note 19 2" xfId="3587" xr:uid="{00000000-0005-0000-0000-0000B90E0000}"/>
    <cellStyle name="Note 19 2 2" xfId="3588" xr:uid="{00000000-0005-0000-0000-0000BA0E0000}"/>
    <cellStyle name="Note 19 2 3" xfId="3589" xr:uid="{00000000-0005-0000-0000-0000BB0E0000}"/>
    <cellStyle name="Note 2" xfId="159" xr:uid="{00000000-0005-0000-0000-0000BC0E0000}"/>
    <cellStyle name="Note 2 2" xfId="214" xr:uid="{00000000-0005-0000-0000-0000BD0E0000}"/>
    <cellStyle name="Note 2 2 2" xfId="3590" xr:uid="{00000000-0005-0000-0000-0000BE0E0000}"/>
    <cellStyle name="Note 2 2 3" xfId="3591" xr:uid="{00000000-0005-0000-0000-0000BF0E0000}"/>
    <cellStyle name="Note 2 3" xfId="269" xr:uid="{00000000-0005-0000-0000-0000C00E0000}"/>
    <cellStyle name="Note 2 3 2" xfId="3592" xr:uid="{00000000-0005-0000-0000-0000C10E0000}"/>
    <cellStyle name="Note 2 3 3" xfId="3593" xr:uid="{00000000-0005-0000-0000-0000C20E0000}"/>
    <cellStyle name="Note 2 4" xfId="3594" xr:uid="{00000000-0005-0000-0000-0000C30E0000}"/>
    <cellStyle name="Note 2 4 2" xfId="3595" xr:uid="{00000000-0005-0000-0000-0000C40E0000}"/>
    <cellStyle name="Note 2 4 3" xfId="3596" xr:uid="{00000000-0005-0000-0000-0000C50E0000}"/>
    <cellStyle name="Note 2 5" xfId="3597" xr:uid="{00000000-0005-0000-0000-0000C60E0000}"/>
    <cellStyle name="Note 2 5 2" xfId="3598" xr:uid="{00000000-0005-0000-0000-0000C70E0000}"/>
    <cellStyle name="Note 2 5 3" xfId="3599" xr:uid="{00000000-0005-0000-0000-0000C80E0000}"/>
    <cellStyle name="Note 2 6" xfId="3600" xr:uid="{00000000-0005-0000-0000-0000C90E0000}"/>
    <cellStyle name="Note 2 6 2" xfId="3601" xr:uid="{00000000-0005-0000-0000-0000CA0E0000}"/>
    <cellStyle name="Note 2 6 3" xfId="3602" xr:uid="{00000000-0005-0000-0000-0000CB0E0000}"/>
    <cellStyle name="Note 2 7" xfId="3603" xr:uid="{00000000-0005-0000-0000-0000CC0E0000}"/>
    <cellStyle name="Note 2 7 2" xfId="3604" xr:uid="{00000000-0005-0000-0000-0000CD0E0000}"/>
    <cellStyle name="Note 2 7 3" xfId="3605" xr:uid="{00000000-0005-0000-0000-0000CE0E0000}"/>
    <cellStyle name="Note 2 8" xfId="3606" xr:uid="{00000000-0005-0000-0000-0000CF0E0000}"/>
    <cellStyle name="Note 2 8 2" xfId="3607" xr:uid="{00000000-0005-0000-0000-0000D00E0000}"/>
    <cellStyle name="Note 2 8 3" xfId="3608" xr:uid="{00000000-0005-0000-0000-0000D10E0000}"/>
    <cellStyle name="Note 2 9" xfId="3609" xr:uid="{00000000-0005-0000-0000-0000D20E0000}"/>
    <cellStyle name="Note 2 9 2" xfId="3610" xr:uid="{00000000-0005-0000-0000-0000D30E0000}"/>
    <cellStyle name="Note 2 9 3" xfId="3611" xr:uid="{00000000-0005-0000-0000-0000D40E0000}"/>
    <cellStyle name="Note 20 2" xfId="3612" xr:uid="{00000000-0005-0000-0000-0000D50E0000}"/>
    <cellStyle name="Note 20 2 2" xfId="3613" xr:uid="{00000000-0005-0000-0000-0000D60E0000}"/>
    <cellStyle name="Note 20 2 3" xfId="3614" xr:uid="{00000000-0005-0000-0000-0000D70E0000}"/>
    <cellStyle name="Note 21 2" xfId="3615" xr:uid="{00000000-0005-0000-0000-0000D80E0000}"/>
    <cellStyle name="Note 21 2 2" xfId="3616" xr:uid="{00000000-0005-0000-0000-0000D90E0000}"/>
    <cellStyle name="Note 21 2 3" xfId="3617" xr:uid="{00000000-0005-0000-0000-0000DA0E0000}"/>
    <cellStyle name="Note 3" xfId="172" xr:uid="{00000000-0005-0000-0000-0000DB0E0000}"/>
    <cellStyle name="Note 3 2" xfId="3618" xr:uid="{00000000-0005-0000-0000-0000DC0E0000}"/>
    <cellStyle name="Note 3 2 2" xfId="3619" xr:uid="{00000000-0005-0000-0000-0000DD0E0000}"/>
    <cellStyle name="Note 3 2 3" xfId="3620" xr:uid="{00000000-0005-0000-0000-0000DE0E0000}"/>
    <cellStyle name="Note 3 3" xfId="3621" xr:uid="{00000000-0005-0000-0000-0000DF0E0000}"/>
    <cellStyle name="Note 3 3 2" xfId="3622" xr:uid="{00000000-0005-0000-0000-0000E00E0000}"/>
    <cellStyle name="Note 3 3 3" xfId="3623" xr:uid="{00000000-0005-0000-0000-0000E10E0000}"/>
    <cellStyle name="Note 3 4" xfId="3624" xr:uid="{00000000-0005-0000-0000-0000E20E0000}"/>
    <cellStyle name="Note 3 4 2" xfId="3625" xr:uid="{00000000-0005-0000-0000-0000E30E0000}"/>
    <cellStyle name="Note 3 4 3" xfId="3626" xr:uid="{00000000-0005-0000-0000-0000E40E0000}"/>
    <cellStyle name="Note 3 5" xfId="3627" xr:uid="{00000000-0005-0000-0000-0000E50E0000}"/>
    <cellStyle name="Note 3 5 2" xfId="3628" xr:uid="{00000000-0005-0000-0000-0000E60E0000}"/>
    <cellStyle name="Note 3 5 3" xfId="3629" xr:uid="{00000000-0005-0000-0000-0000E70E0000}"/>
    <cellStyle name="Note 3 6" xfId="3630" xr:uid="{00000000-0005-0000-0000-0000E80E0000}"/>
    <cellStyle name="Note 3 6 2" xfId="3631" xr:uid="{00000000-0005-0000-0000-0000E90E0000}"/>
    <cellStyle name="Note 3 6 3" xfId="3632" xr:uid="{00000000-0005-0000-0000-0000EA0E0000}"/>
    <cellStyle name="Note 3 7" xfId="3633" xr:uid="{00000000-0005-0000-0000-0000EB0E0000}"/>
    <cellStyle name="Note 3 7 2" xfId="3634" xr:uid="{00000000-0005-0000-0000-0000EC0E0000}"/>
    <cellStyle name="Note 3 7 3" xfId="3635" xr:uid="{00000000-0005-0000-0000-0000ED0E0000}"/>
    <cellStyle name="Note 3 8" xfId="3636" xr:uid="{00000000-0005-0000-0000-0000EE0E0000}"/>
    <cellStyle name="Note 3 8 2" xfId="3637" xr:uid="{00000000-0005-0000-0000-0000EF0E0000}"/>
    <cellStyle name="Note 3 8 3" xfId="3638" xr:uid="{00000000-0005-0000-0000-0000F00E0000}"/>
    <cellStyle name="Note 3 9" xfId="3639" xr:uid="{00000000-0005-0000-0000-0000F10E0000}"/>
    <cellStyle name="Note 3 9 2" xfId="3640" xr:uid="{00000000-0005-0000-0000-0000F20E0000}"/>
    <cellStyle name="Note 3 9 3" xfId="3641" xr:uid="{00000000-0005-0000-0000-0000F30E0000}"/>
    <cellStyle name="Note 4" xfId="3642" xr:uid="{00000000-0005-0000-0000-0000F40E0000}"/>
    <cellStyle name="Note 4 2" xfId="3643" xr:uid="{00000000-0005-0000-0000-0000F50E0000}"/>
    <cellStyle name="Note 4 2 2" xfId="3644" xr:uid="{00000000-0005-0000-0000-0000F60E0000}"/>
    <cellStyle name="Note 4 2 3" xfId="3645" xr:uid="{00000000-0005-0000-0000-0000F70E0000}"/>
    <cellStyle name="Note 4 3" xfId="3646" xr:uid="{00000000-0005-0000-0000-0000F80E0000}"/>
    <cellStyle name="Note 4 3 2" xfId="3647" xr:uid="{00000000-0005-0000-0000-0000F90E0000}"/>
    <cellStyle name="Note 4 3 3" xfId="3648" xr:uid="{00000000-0005-0000-0000-0000FA0E0000}"/>
    <cellStyle name="Note 4 4" xfId="3649" xr:uid="{00000000-0005-0000-0000-0000FB0E0000}"/>
    <cellStyle name="Note 4 4 2" xfId="3650" xr:uid="{00000000-0005-0000-0000-0000FC0E0000}"/>
    <cellStyle name="Note 4 4 3" xfId="3651" xr:uid="{00000000-0005-0000-0000-0000FD0E0000}"/>
    <cellStyle name="Note 4 5" xfId="3652" xr:uid="{00000000-0005-0000-0000-0000FE0E0000}"/>
    <cellStyle name="Note 4 5 2" xfId="3653" xr:uid="{00000000-0005-0000-0000-0000FF0E0000}"/>
    <cellStyle name="Note 4 5 3" xfId="3654" xr:uid="{00000000-0005-0000-0000-0000000F0000}"/>
    <cellStyle name="Note 4 6" xfId="3655" xr:uid="{00000000-0005-0000-0000-0000010F0000}"/>
    <cellStyle name="Note 4 6 2" xfId="3656" xr:uid="{00000000-0005-0000-0000-0000020F0000}"/>
    <cellStyle name="Note 4 6 3" xfId="3657" xr:uid="{00000000-0005-0000-0000-0000030F0000}"/>
    <cellStyle name="Note 4 7" xfId="3658" xr:uid="{00000000-0005-0000-0000-0000040F0000}"/>
    <cellStyle name="Note 4 7 2" xfId="3659" xr:uid="{00000000-0005-0000-0000-0000050F0000}"/>
    <cellStyle name="Note 4 7 3" xfId="3660" xr:uid="{00000000-0005-0000-0000-0000060F0000}"/>
    <cellStyle name="Note 4 8" xfId="3661" xr:uid="{00000000-0005-0000-0000-0000070F0000}"/>
    <cellStyle name="Note 4 8 2" xfId="3662" xr:uid="{00000000-0005-0000-0000-0000080F0000}"/>
    <cellStyle name="Note 4 8 3" xfId="3663" xr:uid="{00000000-0005-0000-0000-0000090F0000}"/>
    <cellStyle name="Note 4 9" xfId="3664" xr:uid="{00000000-0005-0000-0000-00000A0F0000}"/>
    <cellStyle name="Note 4 9 2" xfId="3665" xr:uid="{00000000-0005-0000-0000-00000B0F0000}"/>
    <cellStyle name="Note 4 9 3" xfId="3666" xr:uid="{00000000-0005-0000-0000-00000C0F0000}"/>
    <cellStyle name="Note 5" xfId="3667" xr:uid="{00000000-0005-0000-0000-00000D0F0000}"/>
    <cellStyle name="Note 5 2" xfId="3668" xr:uid="{00000000-0005-0000-0000-00000E0F0000}"/>
    <cellStyle name="Note 5 2 2" xfId="3669" xr:uid="{00000000-0005-0000-0000-00000F0F0000}"/>
    <cellStyle name="Note 5 2 3" xfId="3670" xr:uid="{00000000-0005-0000-0000-0000100F0000}"/>
    <cellStyle name="Note 5 3" xfId="3671" xr:uid="{00000000-0005-0000-0000-0000110F0000}"/>
    <cellStyle name="Note 5 3 2" xfId="3672" xr:uid="{00000000-0005-0000-0000-0000120F0000}"/>
    <cellStyle name="Note 5 3 3" xfId="3673" xr:uid="{00000000-0005-0000-0000-0000130F0000}"/>
    <cellStyle name="Note 5 4" xfId="3674" xr:uid="{00000000-0005-0000-0000-0000140F0000}"/>
    <cellStyle name="Note 5 4 2" xfId="3675" xr:uid="{00000000-0005-0000-0000-0000150F0000}"/>
    <cellStyle name="Note 5 4 3" xfId="3676" xr:uid="{00000000-0005-0000-0000-0000160F0000}"/>
    <cellStyle name="Note 5 5" xfId="3677" xr:uid="{00000000-0005-0000-0000-0000170F0000}"/>
    <cellStyle name="Note 5 5 2" xfId="3678" xr:uid="{00000000-0005-0000-0000-0000180F0000}"/>
    <cellStyle name="Note 5 5 3" xfId="3679" xr:uid="{00000000-0005-0000-0000-0000190F0000}"/>
    <cellStyle name="Note 5 6" xfId="3680" xr:uid="{00000000-0005-0000-0000-00001A0F0000}"/>
    <cellStyle name="Note 5 6 2" xfId="3681" xr:uid="{00000000-0005-0000-0000-00001B0F0000}"/>
    <cellStyle name="Note 5 6 3" xfId="3682" xr:uid="{00000000-0005-0000-0000-00001C0F0000}"/>
    <cellStyle name="Note 5 7" xfId="3683" xr:uid="{00000000-0005-0000-0000-00001D0F0000}"/>
    <cellStyle name="Note 5 7 2" xfId="3684" xr:uid="{00000000-0005-0000-0000-00001E0F0000}"/>
    <cellStyle name="Note 5 7 3" xfId="3685" xr:uid="{00000000-0005-0000-0000-00001F0F0000}"/>
    <cellStyle name="Note 5 8" xfId="3686" xr:uid="{00000000-0005-0000-0000-0000200F0000}"/>
    <cellStyle name="Note 5 8 2" xfId="3687" xr:uid="{00000000-0005-0000-0000-0000210F0000}"/>
    <cellStyle name="Note 5 8 3" xfId="3688" xr:uid="{00000000-0005-0000-0000-0000220F0000}"/>
    <cellStyle name="Note 5 9" xfId="3689" xr:uid="{00000000-0005-0000-0000-0000230F0000}"/>
    <cellStyle name="Note 5 9 2" xfId="3690" xr:uid="{00000000-0005-0000-0000-0000240F0000}"/>
    <cellStyle name="Note 5 9 3" xfId="3691" xr:uid="{00000000-0005-0000-0000-0000250F0000}"/>
    <cellStyle name="Note 6" xfId="4088" xr:uid="{00000000-0005-0000-0000-0000260F0000}"/>
    <cellStyle name="Note 6 2" xfId="3692" xr:uid="{00000000-0005-0000-0000-0000270F0000}"/>
    <cellStyle name="Note 6 2 2" xfId="3693" xr:uid="{00000000-0005-0000-0000-0000280F0000}"/>
    <cellStyle name="Note 6 2 3" xfId="3694" xr:uid="{00000000-0005-0000-0000-0000290F0000}"/>
    <cellStyle name="Note 6 3" xfId="3695" xr:uid="{00000000-0005-0000-0000-00002A0F0000}"/>
    <cellStyle name="Note 6 3 2" xfId="3696" xr:uid="{00000000-0005-0000-0000-00002B0F0000}"/>
    <cellStyle name="Note 6 3 3" xfId="3697" xr:uid="{00000000-0005-0000-0000-00002C0F0000}"/>
    <cellStyle name="Note 6 4" xfId="3698" xr:uid="{00000000-0005-0000-0000-00002D0F0000}"/>
    <cellStyle name="Note 6 4 2" xfId="3699" xr:uid="{00000000-0005-0000-0000-00002E0F0000}"/>
    <cellStyle name="Note 6 4 3" xfId="3700" xr:uid="{00000000-0005-0000-0000-00002F0F0000}"/>
    <cellStyle name="Note 6 5" xfId="3701" xr:uid="{00000000-0005-0000-0000-0000300F0000}"/>
    <cellStyle name="Note 6 5 2" xfId="3702" xr:uid="{00000000-0005-0000-0000-0000310F0000}"/>
    <cellStyle name="Note 6 5 3" xfId="3703" xr:uid="{00000000-0005-0000-0000-0000320F0000}"/>
    <cellStyle name="Note 6 6" xfId="3704" xr:uid="{00000000-0005-0000-0000-0000330F0000}"/>
    <cellStyle name="Note 6 6 2" xfId="3705" xr:uid="{00000000-0005-0000-0000-0000340F0000}"/>
    <cellStyle name="Note 6 6 3" xfId="3706" xr:uid="{00000000-0005-0000-0000-0000350F0000}"/>
    <cellStyle name="Note 6 7" xfId="3707" xr:uid="{00000000-0005-0000-0000-0000360F0000}"/>
    <cellStyle name="Note 6 7 2" xfId="3708" xr:uid="{00000000-0005-0000-0000-0000370F0000}"/>
    <cellStyle name="Note 6 7 3" xfId="3709" xr:uid="{00000000-0005-0000-0000-0000380F0000}"/>
    <cellStyle name="Note 6 8" xfId="3710" xr:uid="{00000000-0005-0000-0000-0000390F0000}"/>
    <cellStyle name="Note 6 8 2" xfId="3711" xr:uid="{00000000-0005-0000-0000-00003A0F0000}"/>
    <cellStyle name="Note 6 8 3" xfId="3712" xr:uid="{00000000-0005-0000-0000-00003B0F0000}"/>
    <cellStyle name="Note 6 9" xfId="3713" xr:uid="{00000000-0005-0000-0000-00003C0F0000}"/>
    <cellStyle name="Note 6 9 2" xfId="3714" xr:uid="{00000000-0005-0000-0000-00003D0F0000}"/>
    <cellStyle name="Note 6 9 3" xfId="3715" xr:uid="{00000000-0005-0000-0000-00003E0F0000}"/>
    <cellStyle name="Note 7 2" xfId="3716" xr:uid="{00000000-0005-0000-0000-00003F0F0000}"/>
    <cellStyle name="Note 7 2 2" xfId="3717" xr:uid="{00000000-0005-0000-0000-0000400F0000}"/>
    <cellStyle name="Note 7 2 3" xfId="3718" xr:uid="{00000000-0005-0000-0000-0000410F0000}"/>
    <cellStyle name="Note 7 3" xfId="3719" xr:uid="{00000000-0005-0000-0000-0000420F0000}"/>
    <cellStyle name="Note 7 3 2" xfId="3720" xr:uid="{00000000-0005-0000-0000-0000430F0000}"/>
    <cellStyle name="Note 7 3 3" xfId="3721" xr:uid="{00000000-0005-0000-0000-0000440F0000}"/>
    <cellStyle name="Note 7 4" xfId="3722" xr:uid="{00000000-0005-0000-0000-0000450F0000}"/>
    <cellStyle name="Note 7 4 2" xfId="3723" xr:uid="{00000000-0005-0000-0000-0000460F0000}"/>
    <cellStyle name="Note 7 4 3" xfId="3724" xr:uid="{00000000-0005-0000-0000-0000470F0000}"/>
    <cellStyle name="Note 7 5" xfId="3725" xr:uid="{00000000-0005-0000-0000-0000480F0000}"/>
    <cellStyle name="Note 7 5 2" xfId="3726" xr:uid="{00000000-0005-0000-0000-0000490F0000}"/>
    <cellStyle name="Note 7 5 3" xfId="3727" xr:uid="{00000000-0005-0000-0000-00004A0F0000}"/>
    <cellStyle name="Note 7 6" xfId="3728" xr:uid="{00000000-0005-0000-0000-00004B0F0000}"/>
    <cellStyle name="Note 7 6 2" xfId="3729" xr:uid="{00000000-0005-0000-0000-00004C0F0000}"/>
    <cellStyle name="Note 7 6 3" xfId="3730" xr:uid="{00000000-0005-0000-0000-00004D0F0000}"/>
    <cellStyle name="Note 7 7" xfId="3731" xr:uid="{00000000-0005-0000-0000-00004E0F0000}"/>
    <cellStyle name="Note 7 7 2" xfId="3732" xr:uid="{00000000-0005-0000-0000-00004F0F0000}"/>
    <cellStyle name="Note 7 7 3" xfId="3733" xr:uid="{00000000-0005-0000-0000-0000500F0000}"/>
    <cellStyle name="Note 7 8" xfId="3734" xr:uid="{00000000-0005-0000-0000-0000510F0000}"/>
    <cellStyle name="Note 7 8 2" xfId="3735" xr:uid="{00000000-0005-0000-0000-0000520F0000}"/>
    <cellStyle name="Note 7 8 3" xfId="3736" xr:uid="{00000000-0005-0000-0000-0000530F0000}"/>
    <cellStyle name="Note 7 9" xfId="3737" xr:uid="{00000000-0005-0000-0000-0000540F0000}"/>
    <cellStyle name="Note 7 9 2" xfId="3738" xr:uid="{00000000-0005-0000-0000-0000550F0000}"/>
    <cellStyle name="Note 7 9 3" xfId="3739" xr:uid="{00000000-0005-0000-0000-0000560F0000}"/>
    <cellStyle name="Note 8 2" xfId="3740" xr:uid="{00000000-0005-0000-0000-0000570F0000}"/>
    <cellStyle name="Note 8 2 2" xfId="3741" xr:uid="{00000000-0005-0000-0000-0000580F0000}"/>
    <cellStyle name="Note 8 2 3" xfId="3742" xr:uid="{00000000-0005-0000-0000-0000590F0000}"/>
    <cellStyle name="Note 8 3" xfId="3743" xr:uid="{00000000-0005-0000-0000-00005A0F0000}"/>
    <cellStyle name="Note 8 3 2" xfId="3744" xr:uid="{00000000-0005-0000-0000-00005B0F0000}"/>
    <cellStyle name="Note 8 3 3" xfId="3745" xr:uid="{00000000-0005-0000-0000-00005C0F0000}"/>
    <cellStyle name="Note 8 4" xfId="3746" xr:uid="{00000000-0005-0000-0000-00005D0F0000}"/>
    <cellStyle name="Note 8 4 2" xfId="3747" xr:uid="{00000000-0005-0000-0000-00005E0F0000}"/>
    <cellStyle name="Note 8 4 3" xfId="3748" xr:uid="{00000000-0005-0000-0000-00005F0F0000}"/>
    <cellStyle name="Note 8 5" xfId="3749" xr:uid="{00000000-0005-0000-0000-0000600F0000}"/>
    <cellStyle name="Note 8 5 2" xfId="3750" xr:uid="{00000000-0005-0000-0000-0000610F0000}"/>
    <cellStyle name="Note 8 5 3" xfId="3751" xr:uid="{00000000-0005-0000-0000-0000620F0000}"/>
    <cellStyle name="Note 8 6" xfId="3752" xr:uid="{00000000-0005-0000-0000-0000630F0000}"/>
    <cellStyle name="Note 8 6 2" xfId="3753" xr:uid="{00000000-0005-0000-0000-0000640F0000}"/>
    <cellStyle name="Note 8 6 3" xfId="3754" xr:uid="{00000000-0005-0000-0000-0000650F0000}"/>
    <cellStyle name="Note 8 7" xfId="3755" xr:uid="{00000000-0005-0000-0000-0000660F0000}"/>
    <cellStyle name="Note 8 7 2" xfId="3756" xr:uid="{00000000-0005-0000-0000-0000670F0000}"/>
    <cellStyle name="Note 8 7 3" xfId="3757" xr:uid="{00000000-0005-0000-0000-0000680F0000}"/>
    <cellStyle name="Note 8 8" xfId="3758" xr:uid="{00000000-0005-0000-0000-0000690F0000}"/>
    <cellStyle name="Note 8 8 2" xfId="3759" xr:uid="{00000000-0005-0000-0000-00006A0F0000}"/>
    <cellStyle name="Note 8 8 3" xfId="3760" xr:uid="{00000000-0005-0000-0000-00006B0F0000}"/>
    <cellStyle name="Note 8 9" xfId="3761" xr:uid="{00000000-0005-0000-0000-00006C0F0000}"/>
    <cellStyle name="Note 8 9 2" xfId="3762" xr:uid="{00000000-0005-0000-0000-00006D0F0000}"/>
    <cellStyle name="Note 8 9 3" xfId="3763" xr:uid="{00000000-0005-0000-0000-00006E0F0000}"/>
    <cellStyle name="Note 9 2" xfId="3764" xr:uid="{00000000-0005-0000-0000-00006F0F0000}"/>
    <cellStyle name="Note 9 2 2" xfId="3765" xr:uid="{00000000-0005-0000-0000-0000700F0000}"/>
    <cellStyle name="Note 9 2 3" xfId="3766" xr:uid="{00000000-0005-0000-0000-0000710F0000}"/>
    <cellStyle name="Note 9 3" xfId="3767" xr:uid="{00000000-0005-0000-0000-0000720F0000}"/>
    <cellStyle name="Note 9 3 2" xfId="3768" xr:uid="{00000000-0005-0000-0000-0000730F0000}"/>
    <cellStyle name="Note 9 3 3" xfId="3769" xr:uid="{00000000-0005-0000-0000-0000740F0000}"/>
    <cellStyle name="Note 9 4" xfId="3770" xr:uid="{00000000-0005-0000-0000-0000750F0000}"/>
    <cellStyle name="Note 9 4 2" xfId="3771" xr:uid="{00000000-0005-0000-0000-0000760F0000}"/>
    <cellStyle name="Note 9 4 3" xfId="3772" xr:uid="{00000000-0005-0000-0000-0000770F0000}"/>
    <cellStyle name="Note 9 5" xfId="3773" xr:uid="{00000000-0005-0000-0000-0000780F0000}"/>
    <cellStyle name="Note 9 5 2" xfId="3774" xr:uid="{00000000-0005-0000-0000-0000790F0000}"/>
    <cellStyle name="Note 9 5 3" xfId="3775" xr:uid="{00000000-0005-0000-0000-00007A0F0000}"/>
    <cellStyle name="Note 9 6" xfId="3776" xr:uid="{00000000-0005-0000-0000-00007B0F0000}"/>
    <cellStyle name="Note 9 6 2" xfId="3777" xr:uid="{00000000-0005-0000-0000-00007C0F0000}"/>
    <cellStyle name="Note 9 6 3" xfId="3778" xr:uid="{00000000-0005-0000-0000-00007D0F0000}"/>
    <cellStyle name="Note 9 7" xfId="3779" xr:uid="{00000000-0005-0000-0000-00007E0F0000}"/>
    <cellStyle name="Note 9 7 2" xfId="3780" xr:uid="{00000000-0005-0000-0000-00007F0F0000}"/>
    <cellStyle name="Note 9 7 3" xfId="3781" xr:uid="{00000000-0005-0000-0000-0000800F0000}"/>
    <cellStyle name="Note 9 8" xfId="3782" xr:uid="{00000000-0005-0000-0000-0000810F0000}"/>
    <cellStyle name="Note 9 8 2" xfId="3783" xr:uid="{00000000-0005-0000-0000-0000820F0000}"/>
    <cellStyle name="Note 9 8 3" xfId="3784" xr:uid="{00000000-0005-0000-0000-0000830F0000}"/>
    <cellStyle name="Note 9 9" xfId="3785" xr:uid="{00000000-0005-0000-0000-0000840F0000}"/>
    <cellStyle name="Note 9 9 2" xfId="3786" xr:uid="{00000000-0005-0000-0000-0000850F0000}"/>
    <cellStyle name="Note 9 9 3" xfId="3787" xr:uid="{00000000-0005-0000-0000-0000860F0000}"/>
    <cellStyle name="num1Style" xfId="3788" xr:uid="{00000000-0005-0000-0000-0000870F0000}"/>
    <cellStyle name="num1Style 2" xfId="3789" xr:uid="{00000000-0005-0000-0000-0000880F0000}"/>
    <cellStyle name="num1Style 3" xfId="3790" xr:uid="{00000000-0005-0000-0000-0000890F0000}"/>
    <cellStyle name="num1Style 4" xfId="3791" xr:uid="{00000000-0005-0000-0000-00008A0F0000}"/>
    <cellStyle name="num1Style 5" xfId="3792" xr:uid="{00000000-0005-0000-0000-00008B0F0000}"/>
    <cellStyle name="num1Style 6" xfId="3793" xr:uid="{00000000-0005-0000-0000-00008C0F0000}"/>
    <cellStyle name="num1Styleb" xfId="3794" xr:uid="{00000000-0005-0000-0000-00008D0F0000}"/>
    <cellStyle name="num1Styleb 2" xfId="3795" xr:uid="{00000000-0005-0000-0000-00008E0F0000}"/>
    <cellStyle name="num1Styleb 3" xfId="3796" xr:uid="{00000000-0005-0000-0000-00008F0F0000}"/>
    <cellStyle name="num1Styleb 4" xfId="3797" xr:uid="{00000000-0005-0000-0000-0000900F0000}"/>
    <cellStyle name="num1Styleb 5" xfId="3798" xr:uid="{00000000-0005-0000-0000-0000910F0000}"/>
    <cellStyle name="num1Styleb 6" xfId="3799" xr:uid="{00000000-0005-0000-0000-0000920F0000}"/>
    <cellStyle name="num4Style" xfId="3800" xr:uid="{00000000-0005-0000-0000-0000930F0000}"/>
    <cellStyle name="num4Style 2" xfId="3801" xr:uid="{00000000-0005-0000-0000-0000940F0000}"/>
    <cellStyle name="num4Style 3" xfId="3802" xr:uid="{00000000-0005-0000-0000-0000950F0000}"/>
    <cellStyle name="num4Style 4" xfId="3803" xr:uid="{00000000-0005-0000-0000-0000960F0000}"/>
    <cellStyle name="num4Style 5" xfId="3804" xr:uid="{00000000-0005-0000-0000-0000970F0000}"/>
    <cellStyle name="num4Style 6" xfId="3805" xr:uid="{00000000-0005-0000-0000-0000980F0000}"/>
    <cellStyle name="num4Styleb" xfId="3806" xr:uid="{00000000-0005-0000-0000-0000990F0000}"/>
    <cellStyle name="num4Styleb 2" xfId="3807" xr:uid="{00000000-0005-0000-0000-00009A0F0000}"/>
    <cellStyle name="num4Styleb 3" xfId="3808" xr:uid="{00000000-0005-0000-0000-00009B0F0000}"/>
    <cellStyle name="num4Styleb 4" xfId="3809" xr:uid="{00000000-0005-0000-0000-00009C0F0000}"/>
    <cellStyle name="num4Styleb 5" xfId="3810" xr:uid="{00000000-0005-0000-0000-00009D0F0000}"/>
    <cellStyle name="num4Styleb 6" xfId="3811" xr:uid="{00000000-0005-0000-0000-00009E0F0000}"/>
    <cellStyle name="number" xfId="3812" xr:uid="{00000000-0005-0000-0000-00009F0F0000}"/>
    <cellStyle name="Numbers" xfId="94" xr:uid="{00000000-0005-0000-0000-0000A00F0000}"/>
    <cellStyle name="Numbers - Bold" xfId="95" xr:uid="{00000000-0005-0000-0000-0000A10F0000}"/>
    <cellStyle name="Numbers - Bold - Italic" xfId="96" xr:uid="{00000000-0005-0000-0000-0000A20F0000}"/>
    <cellStyle name="Numbers - Bold_6079BX" xfId="97" xr:uid="{00000000-0005-0000-0000-0000A30F0000}"/>
    <cellStyle name="Numbers - Large" xfId="98" xr:uid="{00000000-0005-0000-0000-0000A40F0000}"/>
    <cellStyle name="Numbers_6079BX" xfId="99" xr:uid="{00000000-0005-0000-0000-0000A50F0000}"/>
    <cellStyle name="numPStyle" xfId="3813" xr:uid="{00000000-0005-0000-0000-0000A60F0000}"/>
    <cellStyle name="numPStyle 2" xfId="3814" xr:uid="{00000000-0005-0000-0000-0000A70F0000}"/>
    <cellStyle name="numPStyle 3" xfId="3815" xr:uid="{00000000-0005-0000-0000-0000A80F0000}"/>
    <cellStyle name="numPStyle 4" xfId="3816" xr:uid="{00000000-0005-0000-0000-0000A90F0000}"/>
    <cellStyle name="numPStyle 5" xfId="3817" xr:uid="{00000000-0005-0000-0000-0000AA0F0000}"/>
    <cellStyle name="numPStyle 6" xfId="3818" xr:uid="{00000000-0005-0000-0000-0000AB0F0000}"/>
    <cellStyle name="numPStyleb" xfId="3819" xr:uid="{00000000-0005-0000-0000-0000AC0F0000}"/>
    <cellStyle name="numPStyleb 2" xfId="3820" xr:uid="{00000000-0005-0000-0000-0000AD0F0000}"/>
    <cellStyle name="numPStyleb 3" xfId="3821" xr:uid="{00000000-0005-0000-0000-0000AE0F0000}"/>
    <cellStyle name="numPStyleb 4" xfId="3822" xr:uid="{00000000-0005-0000-0000-0000AF0F0000}"/>
    <cellStyle name="numPStyleb 5" xfId="3823" xr:uid="{00000000-0005-0000-0000-0000B00F0000}"/>
    <cellStyle name="numPStyleb 6" xfId="3824" xr:uid="{00000000-0005-0000-0000-0000B10F0000}"/>
    <cellStyle name="numXStyle" xfId="3825" xr:uid="{00000000-0005-0000-0000-0000B20F0000}"/>
    <cellStyle name="numXStyle 2" xfId="3826" xr:uid="{00000000-0005-0000-0000-0000B30F0000}"/>
    <cellStyle name="numXStyle 3" xfId="3827" xr:uid="{00000000-0005-0000-0000-0000B40F0000}"/>
    <cellStyle name="numXStyle 4" xfId="3828" xr:uid="{00000000-0005-0000-0000-0000B50F0000}"/>
    <cellStyle name="numXStyle 5" xfId="3829" xr:uid="{00000000-0005-0000-0000-0000B60F0000}"/>
    <cellStyle name="numXStyle 6" xfId="3830" xr:uid="{00000000-0005-0000-0000-0000B70F0000}"/>
    <cellStyle name="numXStyleb" xfId="3831" xr:uid="{00000000-0005-0000-0000-0000B80F0000}"/>
    <cellStyle name="numXStyleb 2" xfId="3832" xr:uid="{00000000-0005-0000-0000-0000B90F0000}"/>
    <cellStyle name="numXStyleb 3" xfId="3833" xr:uid="{00000000-0005-0000-0000-0000BA0F0000}"/>
    <cellStyle name="numXStyleb 4" xfId="3834" xr:uid="{00000000-0005-0000-0000-0000BB0F0000}"/>
    <cellStyle name="numXStyleb 5" xfId="3835" xr:uid="{00000000-0005-0000-0000-0000BC0F0000}"/>
    <cellStyle name="numXStyleb 6" xfId="3836" xr:uid="{00000000-0005-0000-0000-0000BD0F0000}"/>
    <cellStyle name="Œ…‹æØ‚è [0.00]_!!!GO" xfId="3837" xr:uid="{00000000-0005-0000-0000-0000BE0F0000}"/>
    <cellStyle name="Œ…‹æØ‚è_!!!GO" xfId="3838" xr:uid="{00000000-0005-0000-0000-0000BF0F0000}"/>
    <cellStyle name="outh America" xfId="3839" xr:uid="{00000000-0005-0000-0000-0000C00F0000}"/>
    <cellStyle name="outh America 2" xfId="3840" xr:uid="{00000000-0005-0000-0000-0000C10F0000}"/>
    <cellStyle name="Output" xfId="10" builtinId="21" customBuiltin="1"/>
    <cellStyle name="Output 10 2" xfId="3841" xr:uid="{00000000-0005-0000-0000-0000C30F0000}"/>
    <cellStyle name="Output 10 3" xfId="3842" xr:uid="{00000000-0005-0000-0000-0000C40F0000}"/>
    <cellStyle name="Output 10 4" xfId="3843" xr:uid="{00000000-0005-0000-0000-0000C50F0000}"/>
    <cellStyle name="Output 10 5" xfId="3844" xr:uid="{00000000-0005-0000-0000-0000C60F0000}"/>
    <cellStyle name="Output 10 6" xfId="3845" xr:uid="{00000000-0005-0000-0000-0000C70F0000}"/>
    <cellStyle name="Output 10 7" xfId="3846" xr:uid="{00000000-0005-0000-0000-0000C80F0000}"/>
    <cellStyle name="Output 11 2" xfId="3847" xr:uid="{00000000-0005-0000-0000-0000C90F0000}"/>
    <cellStyle name="Output 11 3" xfId="3848" xr:uid="{00000000-0005-0000-0000-0000CA0F0000}"/>
    <cellStyle name="Output 11 4" xfId="3849" xr:uid="{00000000-0005-0000-0000-0000CB0F0000}"/>
    <cellStyle name="Output 11 5" xfId="3850" xr:uid="{00000000-0005-0000-0000-0000CC0F0000}"/>
    <cellStyle name="Output 11 6" xfId="3851" xr:uid="{00000000-0005-0000-0000-0000CD0F0000}"/>
    <cellStyle name="Output 11 7" xfId="3852" xr:uid="{00000000-0005-0000-0000-0000CE0F0000}"/>
    <cellStyle name="Output 12 2" xfId="3853" xr:uid="{00000000-0005-0000-0000-0000CF0F0000}"/>
    <cellStyle name="Output 12 3" xfId="3854" xr:uid="{00000000-0005-0000-0000-0000D00F0000}"/>
    <cellStyle name="Output 12 4" xfId="3855" xr:uid="{00000000-0005-0000-0000-0000D10F0000}"/>
    <cellStyle name="Output 12 5" xfId="3856" xr:uid="{00000000-0005-0000-0000-0000D20F0000}"/>
    <cellStyle name="Output 12 6" xfId="3857" xr:uid="{00000000-0005-0000-0000-0000D30F0000}"/>
    <cellStyle name="Output 12 7" xfId="3858" xr:uid="{00000000-0005-0000-0000-0000D40F0000}"/>
    <cellStyle name="Output 13 2" xfId="3859" xr:uid="{00000000-0005-0000-0000-0000D50F0000}"/>
    <cellStyle name="Output 14 2" xfId="3860" xr:uid="{00000000-0005-0000-0000-0000D60F0000}"/>
    <cellStyle name="Output 15 2" xfId="3861" xr:uid="{00000000-0005-0000-0000-0000D70F0000}"/>
    <cellStyle name="Output 16 2" xfId="3862" xr:uid="{00000000-0005-0000-0000-0000D80F0000}"/>
    <cellStyle name="Output 17 2" xfId="3863" xr:uid="{00000000-0005-0000-0000-0000D90F0000}"/>
    <cellStyle name="Output 18 2" xfId="3864" xr:uid="{00000000-0005-0000-0000-0000DA0F0000}"/>
    <cellStyle name="Output 19 2" xfId="3865" xr:uid="{00000000-0005-0000-0000-0000DB0F0000}"/>
    <cellStyle name="Output 2" xfId="223" xr:uid="{00000000-0005-0000-0000-0000DC0F0000}"/>
    <cellStyle name="Output 2 2" xfId="3866" xr:uid="{00000000-0005-0000-0000-0000DD0F0000}"/>
    <cellStyle name="Output 2 3" xfId="3867" xr:uid="{00000000-0005-0000-0000-0000DE0F0000}"/>
    <cellStyle name="Output 2 4" xfId="3868" xr:uid="{00000000-0005-0000-0000-0000DF0F0000}"/>
    <cellStyle name="Output 2 5" xfId="3869" xr:uid="{00000000-0005-0000-0000-0000E00F0000}"/>
    <cellStyle name="Output 2 6" xfId="3870" xr:uid="{00000000-0005-0000-0000-0000E10F0000}"/>
    <cellStyle name="Output 2 7" xfId="3871" xr:uid="{00000000-0005-0000-0000-0000E20F0000}"/>
    <cellStyle name="Output 2 8" xfId="4101" xr:uid="{00000000-0005-0000-0000-0000E30F0000}"/>
    <cellStyle name="Output 20 2" xfId="3872" xr:uid="{00000000-0005-0000-0000-0000E40F0000}"/>
    <cellStyle name="Output 21 2" xfId="3873" xr:uid="{00000000-0005-0000-0000-0000E50F0000}"/>
    <cellStyle name="Output 3" xfId="213" xr:uid="{00000000-0005-0000-0000-0000E60F0000}"/>
    <cellStyle name="Output 3 2" xfId="3874" xr:uid="{00000000-0005-0000-0000-0000E70F0000}"/>
    <cellStyle name="Output 3 3" xfId="3875" xr:uid="{00000000-0005-0000-0000-0000E80F0000}"/>
    <cellStyle name="Output 3 4" xfId="3876" xr:uid="{00000000-0005-0000-0000-0000E90F0000}"/>
    <cellStyle name="Output 3 5" xfId="3877" xr:uid="{00000000-0005-0000-0000-0000EA0F0000}"/>
    <cellStyle name="Output 3 6" xfId="3878" xr:uid="{00000000-0005-0000-0000-0000EB0F0000}"/>
    <cellStyle name="Output 3 7" xfId="3879" xr:uid="{00000000-0005-0000-0000-0000EC0F0000}"/>
    <cellStyle name="Output 4" xfId="3880" xr:uid="{00000000-0005-0000-0000-0000ED0F0000}"/>
    <cellStyle name="Output 4 2" xfId="3881" xr:uid="{00000000-0005-0000-0000-0000EE0F0000}"/>
    <cellStyle name="Output 4 3" xfId="3882" xr:uid="{00000000-0005-0000-0000-0000EF0F0000}"/>
    <cellStyle name="Output 4 4" xfId="3883" xr:uid="{00000000-0005-0000-0000-0000F00F0000}"/>
    <cellStyle name="Output 4 5" xfId="3884" xr:uid="{00000000-0005-0000-0000-0000F10F0000}"/>
    <cellStyle name="Output 4 6" xfId="3885" xr:uid="{00000000-0005-0000-0000-0000F20F0000}"/>
    <cellStyle name="Output 4 7" xfId="3886" xr:uid="{00000000-0005-0000-0000-0000F30F0000}"/>
    <cellStyle name="Output 5" xfId="3887" xr:uid="{00000000-0005-0000-0000-0000F40F0000}"/>
    <cellStyle name="Output 5 2" xfId="3888" xr:uid="{00000000-0005-0000-0000-0000F50F0000}"/>
    <cellStyle name="Output 5 3" xfId="3889" xr:uid="{00000000-0005-0000-0000-0000F60F0000}"/>
    <cellStyle name="Output 5 4" xfId="3890" xr:uid="{00000000-0005-0000-0000-0000F70F0000}"/>
    <cellStyle name="Output 5 5" xfId="3891" xr:uid="{00000000-0005-0000-0000-0000F80F0000}"/>
    <cellStyle name="Output 5 6" xfId="3892" xr:uid="{00000000-0005-0000-0000-0000F90F0000}"/>
    <cellStyle name="Output 5 7" xfId="3893" xr:uid="{00000000-0005-0000-0000-0000FA0F0000}"/>
    <cellStyle name="Output 6" xfId="4089" xr:uid="{00000000-0005-0000-0000-0000FB0F0000}"/>
    <cellStyle name="Output 6 2" xfId="3894" xr:uid="{00000000-0005-0000-0000-0000FC0F0000}"/>
    <cellStyle name="Output 6 3" xfId="3895" xr:uid="{00000000-0005-0000-0000-0000FD0F0000}"/>
    <cellStyle name="Output 6 4" xfId="3896" xr:uid="{00000000-0005-0000-0000-0000FE0F0000}"/>
    <cellStyle name="Output 6 5" xfId="3897" xr:uid="{00000000-0005-0000-0000-0000FF0F0000}"/>
    <cellStyle name="Output 6 6" xfId="3898" xr:uid="{00000000-0005-0000-0000-000000100000}"/>
    <cellStyle name="Output 6 7" xfId="3899" xr:uid="{00000000-0005-0000-0000-000001100000}"/>
    <cellStyle name="Output 7 2" xfId="3900" xr:uid="{00000000-0005-0000-0000-000002100000}"/>
    <cellStyle name="Output 7 3" xfId="3901" xr:uid="{00000000-0005-0000-0000-000003100000}"/>
    <cellStyle name="Output 7 4" xfId="3902" xr:uid="{00000000-0005-0000-0000-000004100000}"/>
    <cellStyle name="Output 7 5" xfId="3903" xr:uid="{00000000-0005-0000-0000-000005100000}"/>
    <cellStyle name="Output 7 6" xfId="3904" xr:uid="{00000000-0005-0000-0000-000006100000}"/>
    <cellStyle name="Output 7 7" xfId="3905" xr:uid="{00000000-0005-0000-0000-000007100000}"/>
    <cellStyle name="Output 8 2" xfId="3906" xr:uid="{00000000-0005-0000-0000-000008100000}"/>
    <cellStyle name="Output 8 3" xfId="3907" xr:uid="{00000000-0005-0000-0000-000009100000}"/>
    <cellStyle name="Output 8 4" xfId="3908" xr:uid="{00000000-0005-0000-0000-00000A100000}"/>
    <cellStyle name="Output 8 5" xfId="3909" xr:uid="{00000000-0005-0000-0000-00000B100000}"/>
    <cellStyle name="Output 8 6" xfId="3910" xr:uid="{00000000-0005-0000-0000-00000C100000}"/>
    <cellStyle name="Output 8 7" xfId="3911" xr:uid="{00000000-0005-0000-0000-00000D100000}"/>
    <cellStyle name="Output 9 2" xfId="3912" xr:uid="{00000000-0005-0000-0000-00000E100000}"/>
    <cellStyle name="Output 9 3" xfId="3913" xr:uid="{00000000-0005-0000-0000-00000F100000}"/>
    <cellStyle name="Output 9 4" xfId="3914" xr:uid="{00000000-0005-0000-0000-000010100000}"/>
    <cellStyle name="Output 9 5" xfId="3915" xr:uid="{00000000-0005-0000-0000-000011100000}"/>
    <cellStyle name="Output 9 6" xfId="3916" xr:uid="{00000000-0005-0000-0000-000012100000}"/>
    <cellStyle name="Output 9 7" xfId="3917" xr:uid="{00000000-0005-0000-0000-000013100000}"/>
    <cellStyle name="Page header" xfId="3918" xr:uid="{00000000-0005-0000-0000-000014100000}"/>
    <cellStyle name="Page header 2" xfId="3919" xr:uid="{00000000-0005-0000-0000-000015100000}"/>
    <cellStyle name="Page Number" xfId="3920" xr:uid="{00000000-0005-0000-0000-000016100000}"/>
    <cellStyle name="Parens (1)" xfId="3921" xr:uid="{00000000-0005-0000-0000-000017100000}"/>
    <cellStyle name="per.style" xfId="3922" xr:uid="{00000000-0005-0000-0000-000018100000}"/>
    <cellStyle name="per.style 2" xfId="3923" xr:uid="{00000000-0005-0000-0000-000019100000}"/>
    <cellStyle name="Percent [0]" xfId="3924" xr:uid="{00000000-0005-0000-0000-00001A100000}"/>
    <cellStyle name="Percent [0] 2" xfId="3925" xr:uid="{00000000-0005-0000-0000-00001B100000}"/>
    <cellStyle name="Percent [0] 3" xfId="3926" xr:uid="{00000000-0005-0000-0000-00001C100000}"/>
    <cellStyle name="Percent [0] 4" xfId="3927" xr:uid="{00000000-0005-0000-0000-00001D100000}"/>
    <cellStyle name="Percent [0] 5" xfId="3928" xr:uid="{00000000-0005-0000-0000-00001E100000}"/>
    <cellStyle name="Percent [0] 6" xfId="3929" xr:uid="{00000000-0005-0000-0000-00001F100000}"/>
    <cellStyle name="Percent [0] 7" xfId="3930" xr:uid="{00000000-0005-0000-0000-000020100000}"/>
    <cellStyle name="Percent [0] 8" xfId="3931" xr:uid="{00000000-0005-0000-0000-000021100000}"/>
    <cellStyle name="Percent [00]" xfId="3932" xr:uid="{00000000-0005-0000-0000-000022100000}"/>
    <cellStyle name="Percent [00] 2" xfId="3933" xr:uid="{00000000-0005-0000-0000-000023100000}"/>
    <cellStyle name="Percent [00] 3" xfId="3934" xr:uid="{00000000-0005-0000-0000-000024100000}"/>
    <cellStyle name="Percent [00] 4" xfId="3935" xr:uid="{00000000-0005-0000-0000-000025100000}"/>
    <cellStyle name="Percent [00] 5" xfId="3936" xr:uid="{00000000-0005-0000-0000-000026100000}"/>
    <cellStyle name="Percent [00] 6" xfId="3937" xr:uid="{00000000-0005-0000-0000-000027100000}"/>
    <cellStyle name="Percent [00] 7" xfId="3938" xr:uid="{00000000-0005-0000-0000-000028100000}"/>
    <cellStyle name="Percent [00] 8" xfId="3939" xr:uid="{00000000-0005-0000-0000-000029100000}"/>
    <cellStyle name="Percent [2]" xfId="3940" xr:uid="{00000000-0005-0000-0000-00002A100000}"/>
    <cellStyle name="Percent [2] 2" xfId="3941" xr:uid="{00000000-0005-0000-0000-00002B100000}"/>
    <cellStyle name="Percent [2] 3" xfId="3942" xr:uid="{00000000-0005-0000-0000-00002C100000}"/>
    <cellStyle name="Percent [2] 4" xfId="3943" xr:uid="{00000000-0005-0000-0000-00002D100000}"/>
    <cellStyle name="Percent [2] 5" xfId="3944" xr:uid="{00000000-0005-0000-0000-00002E100000}"/>
    <cellStyle name="Percent [2] 6" xfId="3945" xr:uid="{00000000-0005-0000-0000-00002F100000}"/>
    <cellStyle name="Percent [2] 7" xfId="3946" xr:uid="{00000000-0005-0000-0000-000030100000}"/>
    <cellStyle name="Percent [2] 8" xfId="3947" xr:uid="{00000000-0005-0000-0000-000031100000}"/>
    <cellStyle name="Percent 2" xfId="49" xr:uid="{00000000-0005-0000-0000-000032100000}"/>
    <cellStyle name="Percent 2 2" xfId="3948" xr:uid="{00000000-0005-0000-0000-000033100000}"/>
    <cellStyle name="Percent 2 3" xfId="3949" xr:uid="{00000000-0005-0000-0000-000034100000}"/>
    <cellStyle name="Percent 2 4" xfId="3950" xr:uid="{00000000-0005-0000-0000-000035100000}"/>
    <cellStyle name="Percent 3" xfId="3951" xr:uid="{00000000-0005-0000-0000-000036100000}"/>
    <cellStyle name="Percent 4" xfId="3952" xr:uid="{00000000-0005-0000-0000-000037100000}"/>
    <cellStyle name="Percent 5" xfId="3953" xr:uid="{00000000-0005-0000-0000-000038100000}"/>
    <cellStyle name="Percent 6" xfId="3954" xr:uid="{00000000-0005-0000-0000-000039100000}"/>
    <cellStyle name="Percent 7" xfId="3955" xr:uid="{00000000-0005-0000-0000-00003A100000}"/>
    <cellStyle name="Percent[0]" xfId="3956" xr:uid="{00000000-0005-0000-0000-00003B100000}"/>
    <cellStyle name="Percent[0] 2" xfId="3957" xr:uid="{00000000-0005-0000-0000-00003C100000}"/>
    <cellStyle name="Percent[2]" xfId="3958" xr:uid="{00000000-0005-0000-0000-00003D100000}"/>
    <cellStyle name="Percent[2] 2" xfId="3959" xr:uid="{00000000-0005-0000-0000-00003E100000}"/>
    <cellStyle name="percent0" xfId="100" xr:uid="{00000000-0005-0000-0000-00003F100000}"/>
    <cellStyle name="percent1" xfId="101" xr:uid="{00000000-0005-0000-0000-000040100000}"/>
    <cellStyle name="Percentage" xfId="102" xr:uid="{00000000-0005-0000-0000-000041100000}"/>
    <cellStyle name="PlainDollarBoldwBorders" xfId="3960" xr:uid="{00000000-0005-0000-0000-000042100000}"/>
    <cellStyle name="PlainDollarBoldwBorders 2" xfId="3961" xr:uid="{00000000-0005-0000-0000-000043100000}"/>
    <cellStyle name="plus" xfId="103" xr:uid="{00000000-0005-0000-0000-000044100000}"/>
    <cellStyle name="plusnorm" xfId="104" xr:uid="{00000000-0005-0000-0000-000045100000}"/>
    <cellStyle name="pluspct" xfId="105" xr:uid="{00000000-0005-0000-0000-000046100000}"/>
    <cellStyle name="PrePop Currency (0)" xfId="3962" xr:uid="{00000000-0005-0000-0000-000047100000}"/>
    <cellStyle name="PrePop Currency (0) 2" xfId="3963" xr:uid="{00000000-0005-0000-0000-000048100000}"/>
    <cellStyle name="PrePop Currency (0) 3" xfId="3964" xr:uid="{00000000-0005-0000-0000-000049100000}"/>
    <cellStyle name="PrePop Currency (0) 4" xfId="3965" xr:uid="{00000000-0005-0000-0000-00004A100000}"/>
    <cellStyle name="PrePop Currency (0) 5" xfId="3966" xr:uid="{00000000-0005-0000-0000-00004B100000}"/>
    <cellStyle name="PrePop Currency (0) 6" xfId="3967" xr:uid="{00000000-0005-0000-0000-00004C100000}"/>
    <cellStyle name="PrePop Currency (0) 7" xfId="3968" xr:uid="{00000000-0005-0000-0000-00004D100000}"/>
    <cellStyle name="PrePop Currency (0) 8" xfId="3969" xr:uid="{00000000-0005-0000-0000-00004E100000}"/>
    <cellStyle name="PrePop Currency (2)" xfId="3970" xr:uid="{00000000-0005-0000-0000-00004F100000}"/>
    <cellStyle name="PrePop Currency (2) 2" xfId="3971" xr:uid="{00000000-0005-0000-0000-000050100000}"/>
    <cellStyle name="PrePop Currency (2) 3" xfId="3972" xr:uid="{00000000-0005-0000-0000-000051100000}"/>
    <cellStyle name="PrePop Currency (2) 4" xfId="3973" xr:uid="{00000000-0005-0000-0000-000052100000}"/>
    <cellStyle name="PrePop Currency (2) 5" xfId="3974" xr:uid="{00000000-0005-0000-0000-000053100000}"/>
    <cellStyle name="PrePop Currency (2) 6" xfId="3975" xr:uid="{00000000-0005-0000-0000-000054100000}"/>
    <cellStyle name="PrePop Currency (2) 7" xfId="3976" xr:uid="{00000000-0005-0000-0000-000055100000}"/>
    <cellStyle name="PrePop Currency (2) 8" xfId="3977" xr:uid="{00000000-0005-0000-0000-000056100000}"/>
    <cellStyle name="PrePop Units (0)" xfId="3978" xr:uid="{00000000-0005-0000-0000-000057100000}"/>
    <cellStyle name="PrePop Units (0) 2" xfId="3979" xr:uid="{00000000-0005-0000-0000-000058100000}"/>
    <cellStyle name="PrePop Units (0) 3" xfId="3980" xr:uid="{00000000-0005-0000-0000-000059100000}"/>
    <cellStyle name="PrePop Units (0) 4" xfId="3981" xr:uid="{00000000-0005-0000-0000-00005A100000}"/>
    <cellStyle name="PrePop Units (0) 5" xfId="3982" xr:uid="{00000000-0005-0000-0000-00005B100000}"/>
    <cellStyle name="PrePop Units (0) 6" xfId="3983" xr:uid="{00000000-0005-0000-0000-00005C100000}"/>
    <cellStyle name="PrePop Units (0) 7" xfId="3984" xr:uid="{00000000-0005-0000-0000-00005D100000}"/>
    <cellStyle name="PrePop Units (0) 8" xfId="3985" xr:uid="{00000000-0005-0000-0000-00005E100000}"/>
    <cellStyle name="PrePop Units (1)" xfId="3986" xr:uid="{00000000-0005-0000-0000-00005F100000}"/>
    <cellStyle name="PrePop Units (1) 2" xfId="3987" xr:uid="{00000000-0005-0000-0000-000060100000}"/>
    <cellStyle name="PrePop Units (1) 3" xfId="3988" xr:uid="{00000000-0005-0000-0000-000061100000}"/>
    <cellStyle name="PrePop Units (1) 4" xfId="3989" xr:uid="{00000000-0005-0000-0000-000062100000}"/>
    <cellStyle name="PrePop Units (1) 5" xfId="3990" xr:uid="{00000000-0005-0000-0000-000063100000}"/>
    <cellStyle name="PrePop Units (1) 6" xfId="3991" xr:uid="{00000000-0005-0000-0000-000064100000}"/>
    <cellStyle name="PrePop Units (1) 7" xfId="3992" xr:uid="{00000000-0005-0000-0000-000065100000}"/>
    <cellStyle name="PrePop Units (1) 8" xfId="3993" xr:uid="{00000000-0005-0000-0000-000066100000}"/>
    <cellStyle name="PrePop Units (2)" xfId="3994" xr:uid="{00000000-0005-0000-0000-000067100000}"/>
    <cellStyle name="PrePop Units (2) 2" xfId="3995" xr:uid="{00000000-0005-0000-0000-000068100000}"/>
    <cellStyle name="PrePop Units (2) 3" xfId="3996" xr:uid="{00000000-0005-0000-0000-000069100000}"/>
    <cellStyle name="PrePop Units (2) 4" xfId="3997" xr:uid="{00000000-0005-0000-0000-00006A100000}"/>
    <cellStyle name="PrePop Units (2) 5" xfId="3998" xr:uid="{00000000-0005-0000-0000-00006B100000}"/>
    <cellStyle name="PrePop Units (2) 6" xfId="3999" xr:uid="{00000000-0005-0000-0000-00006C100000}"/>
    <cellStyle name="PrePop Units (2) 7" xfId="4000" xr:uid="{00000000-0005-0000-0000-00006D100000}"/>
    <cellStyle name="PrePop Units (2) 8" xfId="4001" xr:uid="{00000000-0005-0000-0000-00006E100000}"/>
    <cellStyle name="Price" xfId="4002" xr:uid="{00000000-0005-0000-0000-00006F100000}"/>
    <cellStyle name="ProtectedDates" xfId="4003" xr:uid="{00000000-0005-0000-0000-000070100000}"/>
    <cellStyle name="PSChar" xfId="4004" xr:uid="{00000000-0005-0000-0000-000071100000}"/>
    <cellStyle name="PSChar 2" xfId="4005" xr:uid="{00000000-0005-0000-0000-000072100000}"/>
    <cellStyle name="PSDate" xfId="4006" xr:uid="{00000000-0005-0000-0000-000073100000}"/>
    <cellStyle name="PSDate 2" xfId="4007" xr:uid="{00000000-0005-0000-0000-000074100000}"/>
    <cellStyle name="PSDec" xfId="4008" xr:uid="{00000000-0005-0000-0000-000075100000}"/>
    <cellStyle name="PSDec 2" xfId="4009" xr:uid="{00000000-0005-0000-0000-000076100000}"/>
    <cellStyle name="PSHeading" xfId="4010" xr:uid="{00000000-0005-0000-0000-000077100000}"/>
    <cellStyle name="PSHeading 2" xfId="4011" xr:uid="{00000000-0005-0000-0000-000078100000}"/>
    <cellStyle name="PSInt" xfId="4012" xr:uid="{00000000-0005-0000-0000-000079100000}"/>
    <cellStyle name="PSInt 2" xfId="4013" xr:uid="{00000000-0005-0000-0000-00007A100000}"/>
    <cellStyle name="PSSpacer" xfId="4014" xr:uid="{00000000-0005-0000-0000-00007B100000}"/>
    <cellStyle name="PSSpacer 2" xfId="4015" xr:uid="{00000000-0005-0000-0000-00007C100000}"/>
    <cellStyle name="r" xfId="106" xr:uid="{00000000-0005-0000-0000-00007D100000}"/>
    <cellStyle name="r_Chariot_Model_Update16" xfId="107" xr:uid="{00000000-0005-0000-0000-00007E100000}"/>
    <cellStyle name="r_LBO Model 2" xfId="108" xr:uid="{00000000-0005-0000-0000-00007F100000}"/>
    <cellStyle name="r_One Pager v13" xfId="109" xr:uid="{00000000-0005-0000-0000-000080100000}"/>
    <cellStyle name="r_Paragon-Diamond Model 4" xfId="110" xr:uid="{00000000-0005-0000-0000-000081100000}"/>
    <cellStyle name="RED" xfId="4016" xr:uid="{00000000-0005-0000-0000-000082100000}"/>
    <cellStyle name="RED 2" xfId="4017" xr:uid="{00000000-0005-0000-0000-000083100000}"/>
    <cellStyle name="RED 3" xfId="4018" xr:uid="{00000000-0005-0000-0000-000084100000}"/>
    <cellStyle name="RED 4" xfId="4019" xr:uid="{00000000-0005-0000-0000-000085100000}"/>
    <cellStyle name="RED 5" xfId="4020" xr:uid="{00000000-0005-0000-0000-000086100000}"/>
    <cellStyle name="RED 6" xfId="4021" xr:uid="{00000000-0005-0000-0000-000087100000}"/>
    <cellStyle name="Restruct" xfId="4022" xr:uid="{00000000-0005-0000-0000-000088100000}"/>
    <cellStyle name="Reuters Cells" xfId="4023" xr:uid="{00000000-0005-0000-0000-000089100000}"/>
    <cellStyle name="Reuters Cells 2" xfId="4024" xr:uid="{00000000-0005-0000-0000-00008A100000}"/>
    <cellStyle name="Reuters Cells 2 2" xfId="4271" xr:uid="{00000000-0005-0000-0000-00008B100000}"/>
    <cellStyle name="Reuters Cells 2 2 2" xfId="4318" xr:uid="{00000000-0005-0000-0000-00008C100000}"/>
    <cellStyle name="Reuters Cells 2 3" xfId="4231" xr:uid="{00000000-0005-0000-0000-00008D100000}"/>
    <cellStyle name="Reuters Cells 2 4" xfId="4275" xr:uid="{00000000-0005-0000-0000-00008E100000}"/>
    <cellStyle name="Reuters Cells 3" xfId="4270" xr:uid="{00000000-0005-0000-0000-00008F100000}"/>
    <cellStyle name="Reuters Cells 3 2" xfId="4317" xr:uid="{00000000-0005-0000-0000-000090100000}"/>
    <cellStyle name="Reuters Cells 4" xfId="4230" xr:uid="{00000000-0005-0000-0000-000091100000}"/>
    <cellStyle name="Reuters Cells 5" xfId="4274" xr:uid="{00000000-0005-0000-0000-000092100000}"/>
    <cellStyle name="Salomon Logo" xfId="4025" xr:uid="{00000000-0005-0000-0000-000093100000}"/>
    <cellStyle name="SectionHeaderNormal" xfId="111" xr:uid="{00000000-0005-0000-0000-000094100000}"/>
    <cellStyle name="ShadedCells_Database" xfId="4026" xr:uid="{00000000-0005-0000-0000-000095100000}"/>
    <cellStyle name="STANDARD" xfId="4027" xr:uid="{00000000-0005-0000-0000-000096100000}"/>
    <cellStyle name="STANDARD 2" xfId="4028" xr:uid="{00000000-0005-0000-0000-000097100000}"/>
    <cellStyle name="STANDARD 3" xfId="4029" xr:uid="{00000000-0005-0000-0000-000098100000}"/>
    <cellStyle name="STANDARD 4" xfId="4030" xr:uid="{00000000-0005-0000-0000-000099100000}"/>
    <cellStyle name="STANDARD 5" xfId="4031" xr:uid="{00000000-0005-0000-0000-00009A100000}"/>
    <cellStyle name="STANDARD 6" xfId="4032" xr:uid="{00000000-0005-0000-0000-00009B100000}"/>
    <cellStyle name="STANDARD 7" xfId="4033" xr:uid="{00000000-0005-0000-0000-00009C100000}"/>
    <cellStyle name="STANDARD 8" xfId="4034" xr:uid="{00000000-0005-0000-0000-00009D100000}"/>
    <cellStyle name="Style 1" xfId="112" xr:uid="{00000000-0005-0000-0000-00009E100000}"/>
    <cellStyle name="Style 1 2" xfId="4035" xr:uid="{00000000-0005-0000-0000-00009F100000}"/>
    <cellStyle name="Style 21" xfId="4036" xr:uid="{00000000-0005-0000-0000-0000A0100000}"/>
    <cellStyle name="Style 21 2" xfId="4037" xr:uid="{00000000-0005-0000-0000-0000A1100000}"/>
    <cellStyle name="Style 21 3" xfId="4038" xr:uid="{00000000-0005-0000-0000-0000A2100000}"/>
    <cellStyle name="Style 21 4" xfId="4039" xr:uid="{00000000-0005-0000-0000-0000A3100000}"/>
    <cellStyle name="Style 21 5" xfId="4040" xr:uid="{00000000-0005-0000-0000-0000A4100000}"/>
    <cellStyle name="Style 21 6" xfId="4041" xr:uid="{00000000-0005-0000-0000-0000A5100000}"/>
    <cellStyle name="Style 22" xfId="4042" xr:uid="{00000000-0005-0000-0000-0000A6100000}"/>
    <cellStyle name="Style 22 2" xfId="4043" xr:uid="{00000000-0005-0000-0000-0000A7100000}"/>
    <cellStyle name="Style 22 3" xfId="4044" xr:uid="{00000000-0005-0000-0000-0000A8100000}"/>
    <cellStyle name="SubScript" xfId="113" xr:uid="{00000000-0005-0000-0000-0000A9100000}"/>
    <cellStyle name="SuperScript" xfId="114" xr:uid="{00000000-0005-0000-0000-0000AA100000}"/>
    <cellStyle name="Table Col Head" xfId="115" xr:uid="{00000000-0005-0000-0000-0000AB100000}"/>
    <cellStyle name="Table Title" xfId="116" xr:uid="{00000000-0005-0000-0000-0000AC100000}"/>
    <cellStyle name="TextBold" xfId="117" xr:uid="{00000000-0005-0000-0000-0000AD100000}"/>
    <cellStyle name="TextItalic" xfId="118" xr:uid="{00000000-0005-0000-0000-0000AE100000}"/>
    <cellStyle name="TextNormal" xfId="119" xr:uid="{00000000-0005-0000-0000-0000AF100000}"/>
    <cellStyle name="Tina" xfId="120" xr:uid="{00000000-0005-0000-0000-0000B0100000}"/>
    <cellStyle name="Title" xfId="1" builtinId="15" customBuiltin="1"/>
    <cellStyle name="Title - PROJECT" xfId="121" xr:uid="{00000000-0005-0000-0000-0000B2100000}"/>
    <cellStyle name="Title - Underline" xfId="122" xr:uid="{00000000-0005-0000-0000-0000B3100000}"/>
    <cellStyle name="Title 10" xfId="288" xr:uid="{00000000-0005-0000-0000-0000B4100000}"/>
    <cellStyle name="Title 11" xfId="4090" xr:uid="{00000000-0005-0000-0000-0000B5100000}"/>
    <cellStyle name="Title 12" xfId="4119" xr:uid="{00000000-0005-0000-0000-0000B6100000}"/>
    <cellStyle name="Title 2" xfId="205" xr:uid="{00000000-0005-0000-0000-0000B7100000}"/>
    <cellStyle name="Title 2 2" xfId="4045" xr:uid="{00000000-0005-0000-0000-0000B8100000}"/>
    <cellStyle name="Title 2 3" xfId="4092" xr:uid="{00000000-0005-0000-0000-0000B9100000}"/>
    <cellStyle name="Title 3" xfId="237" xr:uid="{00000000-0005-0000-0000-0000BA100000}"/>
    <cellStyle name="Title 3 2" xfId="4046" xr:uid="{00000000-0005-0000-0000-0000BB100000}"/>
    <cellStyle name="Title 4" xfId="248" xr:uid="{00000000-0005-0000-0000-0000BC100000}"/>
    <cellStyle name="Title 4 2" xfId="4047" xr:uid="{00000000-0005-0000-0000-0000BD100000}"/>
    <cellStyle name="Title 5" xfId="283" xr:uid="{00000000-0005-0000-0000-0000BE100000}"/>
    <cellStyle name="Title 5 2" xfId="4048" xr:uid="{00000000-0005-0000-0000-0000BF100000}"/>
    <cellStyle name="Title 6" xfId="282" xr:uid="{00000000-0005-0000-0000-0000C0100000}"/>
    <cellStyle name="Title 7" xfId="278" xr:uid="{00000000-0005-0000-0000-0000C1100000}"/>
    <cellStyle name="Title 8" xfId="281" xr:uid="{00000000-0005-0000-0000-0000C2100000}"/>
    <cellStyle name="Title 9" xfId="287" xr:uid="{00000000-0005-0000-0000-0000C3100000}"/>
    <cellStyle name="title1" xfId="123" xr:uid="{00000000-0005-0000-0000-0000C4100000}"/>
    <cellStyle name="title2" xfId="124" xr:uid="{00000000-0005-0000-0000-0000C5100000}"/>
    <cellStyle name="TitleNormal" xfId="125" xr:uid="{00000000-0005-0000-0000-0000C6100000}"/>
    <cellStyle name="Titles - Col. Headings" xfId="126" xr:uid="{00000000-0005-0000-0000-0000C7100000}"/>
    <cellStyle name="Titles - Other" xfId="127" xr:uid="{00000000-0005-0000-0000-0000C8100000}"/>
    <cellStyle name="Total" xfId="17" builtinId="25" customBuiltin="1"/>
    <cellStyle name="Total 2" xfId="222" xr:uid="{00000000-0005-0000-0000-0000CA100000}"/>
    <cellStyle name="Total 2 2" xfId="4049" xr:uid="{00000000-0005-0000-0000-0000CB100000}"/>
    <cellStyle name="Total 2 3" xfId="4104" xr:uid="{00000000-0005-0000-0000-0000CC100000}"/>
    <cellStyle name="Total 3" xfId="240" xr:uid="{00000000-0005-0000-0000-0000CD100000}"/>
    <cellStyle name="Total 3 2" xfId="4050" xr:uid="{00000000-0005-0000-0000-0000CE100000}"/>
    <cellStyle name="Total 4" xfId="4051" xr:uid="{00000000-0005-0000-0000-0000CF100000}"/>
    <cellStyle name="Total 4 2" xfId="4052" xr:uid="{00000000-0005-0000-0000-0000D0100000}"/>
    <cellStyle name="Total 5" xfId="4053" xr:uid="{00000000-0005-0000-0000-0000D1100000}"/>
    <cellStyle name="Total 5 2" xfId="4054" xr:uid="{00000000-0005-0000-0000-0000D2100000}"/>
    <cellStyle name="Total 6" xfId="4091" xr:uid="{00000000-0005-0000-0000-0000D3100000}"/>
    <cellStyle name="Warning Text" xfId="14" builtinId="11" customBuiltin="1"/>
    <cellStyle name="Warning Text 2" xfId="208" xr:uid="{00000000-0005-0000-0000-0000D5100000}"/>
    <cellStyle name="Warning Text 2 2" xfId="4055" xr:uid="{00000000-0005-0000-0000-0000D6100000}"/>
    <cellStyle name="Warning Text 3" xfId="4056" xr:uid="{00000000-0005-0000-0000-0000D7100000}"/>
    <cellStyle name="Warning Text 3 2" xfId="4057" xr:uid="{00000000-0005-0000-0000-0000D8100000}"/>
    <cellStyle name="Warning Text 4" xfId="4058" xr:uid="{00000000-0005-0000-0000-0000D9100000}"/>
    <cellStyle name="Warning Text 4 2" xfId="4059" xr:uid="{00000000-0005-0000-0000-0000DA100000}"/>
    <cellStyle name="Warning Text 5" xfId="4060" xr:uid="{00000000-0005-0000-0000-0000DB100000}"/>
    <cellStyle name="Warning Text 5 2" xfId="4061" xr:uid="{00000000-0005-0000-0000-0000DC100000}"/>
    <cellStyle name="year" xfId="128" xr:uid="{00000000-0005-0000-0000-0000DD100000}"/>
    <cellStyle name="yellow" xfId="129" xr:uid="{00000000-0005-0000-0000-0000DE100000}"/>
  </cellStyles>
  <dxfs count="14">
    <dxf>
      <font>
        <b/>
        <i val="0"/>
      </font>
    </dxf>
    <dxf>
      <font>
        <color theme="0"/>
      </font>
    </dxf>
    <dxf>
      <font>
        <b/>
        <i val="0"/>
      </font>
    </dxf>
    <dxf>
      <font>
        <b/>
        <i val="0"/>
      </font>
    </dxf>
    <dxf>
      <font>
        <color theme="0"/>
      </font>
    </dxf>
    <dxf>
      <font>
        <color theme="0"/>
      </font>
      <fill>
        <patternFill>
          <bgColor theme="0"/>
        </patternFill>
      </fill>
      <border>
        <left/>
        <right/>
        <top/>
        <bottom/>
      </border>
    </dxf>
    <dxf>
      <font>
        <b/>
        <i val="0"/>
      </font>
    </dxf>
    <dxf>
      <font>
        <b/>
        <i val="0"/>
      </font>
    </dxf>
    <dxf>
      <font>
        <b/>
        <i val="0"/>
      </font>
    </dxf>
    <dxf>
      <font>
        <b/>
        <i val="0"/>
      </font>
    </dxf>
    <dxf>
      <font>
        <b/>
        <i val="0"/>
      </font>
    </dxf>
    <dxf>
      <font>
        <b/>
        <i val="0"/>
        <u/>
        <color theme="3"/>
      </font>
    </dxf>
    <dxf>
      <font>
        <color theme="0"/>
      </font>
    </dxf>
    <dxf>
      <font>
        <b/>
        <i val="0"/>
      </font>
    </dxf>
  </dxfs>
  <tableStyles count="0" defaultTableStyle="TableStyleMedium2" defaultPivotStyle="PivotStyleLight16"/>
  <colors>
    <mruColors>
      <color rgb="FF1F497D"/>
      <color rgb="FF385D8A"/>
      <color rgb="FFDCE6F1"/>
      <color rgb="FFB8CCE4"/>
      <color rgb="FF94CC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3" Type="http://schemas.openxmlformats.org/officeDocument/2006/relationships/image" Target="../media/image8.png"/><Relationship Id="rId7" Type="http://schemas.openxmlformats.org/officeDocument/2006/relationships/image" Target="../media/image12.png"/><Relationship Id="rId12" Type="http://schemas.openxmlformats.org/officeDocument/2006/relationships/image" Target="../media/image17.png"/><Relationship Id="rId2" Type="http://schemas.openxmlformats.org/officeDocument/2006/relationships/image" Target="../media/image7.png"/><Relationship Id="rId1" Type="http://schemas.openxmlformats.org/officeDocument/2006/relationships/image" Target="../media/image6.jpeg"/><Relationship Id="rId6" Type="http://schemas.openxmlformats.org/officeDocument/2006/relationships/image" Target="../media/image11.png"/><Relationship Id="rId11" Type="http://schemas.openxmlformats.org/officeDocument/2006/relationships/image" Target="../media/image16.png"/><Relationship Id="rId5" Type="http://schemas.openxmlformats.org/officeDocument/2006/relationships/image" Target="../media/image10.png"/><Relationship Id="rId15" Type="http://schemas.openxmlformats.org/officeDocument/2006/relationships/image" Target="../media/image20.png"/><Relationship Id="rId10" Type="http://schemas.openxmlformats.org/officeDocument/2006/relationships/image" Target="../media/image15.png"/><Relationship Id="rId4" Type="http://schemas.openxmlformats.org/officeDocument/2006/relationships/image" Target="../media/image9.png"/><Relationship Id="rId9" Type="http://schemas.openxmlformats.org/officeDocument/2006/relationships/image" Target="../media/image14.png"/><Relationship Id="rId14"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6</xdr:col>
      <xdr:colOff>593697</xdr:colOff>
      <xdr:row>3</xdr:row>
      <xdr:rowOff>182052</xdr:rowOff>
    </xdr:to>
    <xdr:pic>
      <xdr:nvPicPr>
        <xdr:cNvPr id="4" name="Bloomberg">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114300" y="57150"/>
          <a:ext cx="1812897" cy="563052"/>
        </a:xfrm>
        <a:prstGeom prst="rect">
          <a:avLst/>
        </a:prstGeom>
      </xdr:spPr>
    </xdr:pic>
    <xdr:clientData/>
  </xdr:twoCellAnchor>
  <xdr:twoCellAnchor editAs="absolute">
    <xdr:from>
      <xdr:col>6</xdr:col>
      <xdr:colOff>571142</xdr:colOff>
      <xdr:row>0</xdr:row>
      <xdr:rowOff>38100</xdr:rowOff>
    </xdr:from>
    <xdr:to>
      <xdr:col>17</xdr:col>
      <xdr:colOff>583401</xdr:colOff>
      <xdr:row>3</xdr:row>
      <xdr:rowOff>166050</xdr:rowOff>
    </xdr:to>
    <xdr:sp macro="" textlink="">
      <xdr:nvSpPr>
        <xdr:cNvPr id="5" name="BannerTitle">
          <a:extLst>
            <a:ext uri="{FF2B5EF4-FFF2-40B4-BE49-F238E27FC236}">
              <a16:creationId xmlns:a16="http://schemas.microsoft.com/office/drawing/2014/main" id="{00000000-0008-0000-0700-000005000000}"/>
            </a:ext>
          </a:extLst>
        </xdr:cNvPr>
        <xdr:cNvSpPr>
          <a:spLocks noChangeArrowheads="1"/>
        </xdr:cNvSpPr>
      </xdr:nvSpPr>
      <xdr:spPr bwMode="auto">
        <a:xfrm>
          <a:off x="1904642" y="38100"/>
          <a:ext cx="9108634" cy="566100"/>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Financial Analysis</a:t>
          </a:r>
        </a:p>
      </xdr:txBody>
    </xdr:sp>
    <xdr:clientData/>
  </xdr:twoCellAnchor>
  <mc:AlternateContent xmlns:mc="http://schemas.openxmlformats.org/markup-compatibility/2006">
    <mc:Choice xmlns:a14="http://schemas.microsoft.com/office/drawing/2010/main" Requires="a14">
      <xdr:twoCellAnchor editAs="oneCell">
        <xdr:from>
          <xdr:col>8</xdr:col>
          <xdr:colOff>127000</xdr:colOff>
          <xdr:row>6</xdr:row>
          <xdr:rowOff>0</xdr:rowOff>
        </xdr:from>
        <xdr:to>
          <xdr:col>8</xdr:col>
          <xdr:colOff>1333500</xdr:colOff>
          <xdr:row>8</xdr:row>
          <xdr:rowOff>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700-000007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Update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6</xdr:col>
      <xdr:colOff>601980</xdr:colOff>
      <xdr:row>3</xdr:row>
      <xdr:rowOff>182880</xdr:rowOff>
    </xdr:to>
    <xdr:pic>
      <xdr:nvPicPr>
        <xdr:cNvPr id="4" name="Bloomberg">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6</xdr:col>
      <xdr:colOff>579425</xdr:colOff>
      <xdr:row>1</xdr:row>
      <xdr:rowOff>0</xdr:rowOff>
    </xdr:from>
    <xdr:to>
      <xdr:col>18</xdr:col>
      <xdr:colOff>419405</xdr:colOff>
      <xdr:row>3</xdr:row>
      <xdr:rowOff>185928</xdr:rowOff>
    </xdr:to>
    <xdr:sp macro="" textlink="">
      <xdr:nvSpPr>
        <xdr:cNvPr id="5" name="BannerTitle">
          <a:extLst>
            <a:ext uri="{FF2B5EF4-FFF2-40B4-BE49-F238E27FC236}">
              <a16:creationId xmlns:a16="http://schemas.microsoft.com/office/drawing/2014/main" id="{00000000-0008-0000-0800-000005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Financial Analysis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6</xdr:col>
      <xdr:colOff>601980</xdr:colOff>
      <xdr:row>3</xdr:row>
      <xdr:rowOff>182880</xdr:rowOff>
    </xdr:to>
    <xdr:pic>
      <xdr:nvPicPr>
        <xdr:cNvPr id="4" name="Bloomberg">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6</xdr:col>
      <xdr:colOff>579425</xdr:colOff>
      <xdr:row>1</xdr:row>
      <xdr:rowOff>0</xdr:rowOff>
    </xdr:from>
    <xdr:to>
      <xdr:col>18</xdr:col>
      <xdr:colOff>419405</xdr:colOff>
      <xdr:row>3</xdr:row>
      <xdr:rowOff>185928</xdr:rowOff>
    </xdr:to>
    <xdr:sp macro="" textlink="">
      <xdr:nvSpPr>
        <xdr:cNvPr id="5" name="BannerTitle">
          <a:extLst>
            <a:ext uri="{FF2B5EF4-FFF2-40B4-BE49-F238E27FC236}">
              <a16:creationId xmlns:a16="http://schemas.microsoft.com/office/drawing/2014/main" id="{00000000-0008-0000-0900-000005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Financial Analysis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6</xdr:col>
      <xdr:colOff>601980</xdr:colOff>
      <xdr:row>3</xdr:row>
      <xdr:rowOff>182880</xdr:rowOff>
    </xdr:to>
    <xdr:pic>
      <xdr:nvPicPr>
        <xdr:cNvPr id="2" name="Bloomberg">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6</xdr:col>
      <xdr:colOff>579425</xdr:colOff>
      <xdr:row>1</xdr:row>
      <xdr:rowOff>0</xdr:rowOff>
    </xdr:from>
    <xdr:to>
      <xdr:col>18</xdr:col>
      <xdr:colOff>419405</xdr:colOff>
      <xdr:row>3</xdr:row>
      <xdr:rowOff>185928</xdr:rowOff>
    </xdr:to>
    <xdr:sp macro="" textlink="">
      <xdr:nvSpPr>
        <xdr:cNvPr id="3" name="BannerTitle">
          <a:extLst>
            <a:ext uri="{FF2B5EF4-FFF2-40B4-BE49-F238E27FC236}">
              <a16:creationId xmlns:a16="http://schemas.microsoft.com/office/drawing/2014/main" id="{00000000-0008-0000-0A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Financial Analysis</a:t>
          </a:r>
        </a:p>
      </xdr:txBody>
    </xdr:sp>
    <xdr:clientData/>
  </xdr:twoCellAnchor>
  <xdr:twoCellAnchor>
    <xdr:from>
      <xdr:col>11</xdr:col>
      <xdr:colOff>180975</xdr:colOff>
      <xdr:row>13</xdr:row>
      <xdr:rowOff>85724</xdr:rowOff>
    </xdr:from>
    <xdr:to>
      <xdr:col>21</xdr:col>
      <xdr:colOff>381000</xdr:colOff>
      <xdr:row>24</xdr:row>
      <xdr:rowOff>9525</xdr:rowOff>
    </xdr:to>
    <xdr:sp macro="" textlink="">
      <xdr:nvSpPr>
        <xdr:cNvPr id="4" name="Rounded Rectangle 3">
          <a:extLst>
            <a:ext uri="{FF2B5EF4-FFF2-40B4-BE49-F238E27FC236}">
              <a16:creationId xmlns:a16="http://schemas.microsoft.com/office/drawing/2014/main" id="{00000000-0008-0000-0A00-000004000000}"/>
            </a:ext>
          </a:extLst>
        </xdr:cNvPr>
        <xdr:cNvSpPr/>
      </xdr:nvSpPr>
      <xdr:spPr>
        <a:xfrm>
          <a:off x="4371975" y="1971674"/>
          <a:ext cx="7343775" cy="2019301"/>
        </a:xfrm>
        <a:prstGeom prst="rect">
          <a:avLst/>
        </a:prstGeom>
        <a:solidFill>
          <a:schemeClr val="bg1"/>
        </a:solidFill>
        <a:ln w="12700">
          <a:solidFill>
            <a:srgbClr val="385D8A"/>
          </a:solidFill>
        </a:ln>
        <a:effectLst>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lvl="1" algn="l"/>
          <a:r>
            <a:rPr lang="en-US" sz="1200" b="1" u="sng">
              <a:solidFill>
                <a:srgbClr val="FF0000"/>
              </a:solidFill>
            </a:rPr>
            <a:t>NO</a:t>
          </a:r>
          <a:r>
            <a:rPr lang="en-US" sz="1200" b="1" u="sng" baseline="0">
              <a:solidFill>
                <a:srgbClr val="FF0000"/>
              </a:solidFill>
            </a:rPr>
            <a:t> SEGMENT DATA:</a:t>
          </a:r>
          <a:r>
            <a:rPr lang="en-US" sz="1200" b="1" u="none" baseline="0">
              <a:solidFill>
                <a:srgbClr val="FF0000"/>
              </a:solidFill>
            </a:rPr>
            <a:t> </a:t>
          </a:r>
          <a:r>
            <a:rPr lang="en-US" sz="1100" b="1" u="none" baseline="0">
              <a:solidFill>
                <a:srgbClr val="1F497D"/>
              </a:solidFill>
              <a:effectLst/>
              <a:latin typeface="+mn-lt"/>
              <a:ea typeface="+mn-ea"/>
              <a:cs typeface="+mn-cs"/>
            </a:rPr>
            <a:t>P</a:t>
          </a:r>
          <a:r>
            <a:rPr lang="en-US" sz="1100" b="1" baseline="0">
              <a:solidFill>
                <a:srgbClr val="1F497D"/>
              </a:solidFill>
              <a:effectLst/>
              <a:latin typeface="+mn-lt"/>
              <a:ea typeface="+mn-ea"/>
              <a:cs typeface="+mn-cs"/>
            </a:rPr>
            <a:t>lease click the button at the upper right of this page</a:t>
          </a:r>
          <a:endParaRPr lang="en-US" sz="1200" b="1" u="sng" baseline="0">
            <a:solidFill>
              <a:srgbClr val="1F497D"/>
            </a:solidFill>
            <a:effectLst/>
            <a:latin typeface="+mn-lt"/>
            <a:ea typeface="+mn-ea"/>
            <a:cs typeface="+mn-cs"/>
          </a:endParaRPr>
        </a:p>
        <a:p>
          <a:pPr lvl="1" algn="l"/>
          <a:endParaRPr lang="en-US" sz="1100" b="0" u="none" baseline="0">
            <a:solidFill>
              <a:srgbClr val="1F497D"/>
            </a:solidFill>
          </a:endParaRPr>
        </a:p>
        <a:p>
          <a:pPr lvl="1" algn="l"/>
          <a:r>
            <a:rPr lang="en-US" sz="1100" b="0" u="none" baseline="0">
              <a:solidFill>
                <a:srgbClr val="1F497D"/>
              </a:solidFill>
            </a:rPr>
            <a:t>- Up to 16 Periods of Data will appear per fiscal period</a:t>
          </a:r>
        </a:p>
        <a:p>
          <a:pPr lvl="1" algn="l"/>
          <a:r>
            <a:rPr lang="en-US" sz="1100" b="0" u="none" baseline="0">
              <a:solidFill>
                <a:srgbClr val="1F497D"/>
              </a:solidFill>
            </a:rPr>
            <a:t>- Segment data is replaced with this message when any of the following inputs are changed:</a:t>
          </a:r>
        </a:p>
        <a:p>
          <a:pPr lvl="1" algn="l"/>
          <a:r>
            <a:rPr lang="en-US" sz="1100" b="0" u="none" baseline="0">
              <a:solidFill>
                <a:srgbClr val="1F497D"/>
              </a:solidFill>
            </a:rPr>
            <a:t>     - Ticker</a:t>
          </a:r>
        </a:p>
        <a:p>
          <a:pPr lvl="1" algn="l"/>
          <a:r>
            <a:rPr lang="en-US" sz="1100" b="0" u="none" baseline="0">
              <a:solidFill>
                <a:srgbClr val="1F497D"/>
              </a:solidFill>
            </a:rPr>
            <a:t>     - Period</a:t>
          </a:r>
        </a:p>
        <a:p>
          <a:pPr lvl="1" algn="l"/>
          <a:r>
            <a:rPr lang="en-US" sz="1100" b="0" u="none" baseline="0">
              <a:solidFill>
                <a:srgbClr val="1F497D"/>
              </a:solidFill>
            </a:rPr>
            <a:t>     - Number of Periods</a:t>
          </a:r>
        </a:p>
        <a:p>
          <a:pPr lvl="1" algn="l"/>
          <a:r>
            <a:rPr lang="en-US" sz="1100" b="0" u="none" baseline="0">
              <a:solidFill>
                <a:srgbClr val="1F497D"/>
              </a:solidFill>
            </a:rPr>
            <a:t>     - Order (Ascending / Descending)</a:t>
          </a:r>
        </a:p>
        <a:p>
          <a:pPr lvl="1" algn="l"/>
          <a:r>
            <a:rPr lang="en-US" sz="1100" b="0" u="none" baseline="0">
              <a:solidFill>
                <a:srgbClr val="1F497D"/>
              </a:solidFill>
            </a:rPr>
            <a:t>     - Segment Type</a:t>
          </a:r>
        </a:p>
        <a:p>
          <a:pPr lvl="1" algn="l"/>
          <a:r>
            <a:rPr lang="en-US" sz="1100" b="0" u="none" baseline="0">
              <a:solidFill>
                <a:srgbClr val="1F497D"/>
              </a:solidFill>
            </a:rPr>
            <a:t>     - Hierarchy Level</a:t>
          </a: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7</xdr:row>
          <xdr:rowOff>63500</xdr:rowOff>
        </xdr:from>
        <xdr:to>
          <xdr:col>21</xdr:col>
          <xdr:colOff>495300</xdr:colOff>
          <xdr:row>8</xdr:row>
          <xdr:rowOff>101600</xdr:rowOff>
        </xdr:to>
        <xdr:sp macro="" textlink="">
          <xdr:nvSpPr>
            <xdr:cNvPr id="69642" name="Button 10" hidden="1">
              <a:extLst>
                <a:ext uri="{63B3BB69-23CF-44E3-9099-C40C66FF867C}">
                  <a14:compatExt spid="_x0000_s69642"/>
                </a:ext>
                <a:ext uri="{FF2B5EF4-FFF2-40B4-BE49-F238E27FC236}">
                  <a16:creationId xmlns:a16="http://schemas.microsoft.com/office/drawing/2014/main" id="{00000000-0008-0000-0A00-00000A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Get Segment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601980</xdr:colOff>
      <xdr:row>3</xdr:row>
      <xdr:rowOff>182880</xdr:rowOff>
    </xdr:to>
    <xdr:pic>
      <xdr:nvPicPr>
        <xdr:cNvPr id="2" name="Bloomberg">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10</xdr:col>
      <xdr:colOff>579425</xdr:colOff>
      <xdr:row>1</xdr:row>
      <xdr:rowOff>0</xdr:rowOff>
    </xdr:from>
    <xdr:to>
      <xdr:col>22</xdr:col>
      <xdr:colOff>419405</xdr:colOff>
      <xdr:row>3</xdr:row>
      <xdr:rowOff>185928</xdr:rowOff>
    </xdr:to>
    <xdr:sp macro="" textlink="">
      <xdr:nvSpPr>
        <xdr:cNvPr id="3" name="BannerTitle">
          <a:extLst>
            <a:ext uri="{FF2B5EF4-FFF2-40B4-BE49-F238E27FC236}">
              <a16:creationId xmlns:a16="http://schemas.microsoft.com/office/drawing/2014/main" id="{00000000-0008-0000-0B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Financial Analysis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6</xdr:col>
      <xdr:colOff>601980</xdr:colOff>
      <xdr:row>3</xdr:row>
      <xdr:rowOff>182880</xdr:rowOff>
    </xdr:to>
    <xdr:pic>
      <xdr:nvPicPr>
        <xdr:cNvPr id="4" name="Bloomberg">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6</xdr:col>
      <xdr:colOff>579425</xdr:colOff>
      <xdr:row>1</xdr:row>
      <xdr:rowOff>0</xdr:rowOff>
    </xdr:from>
    <xdr:to>
      <xdr:col>18</xdr:col>
      <xdr:colOff>419405</xdr:colOff>
      <xdr:row>3</xdr:row>
      <xdr:rowOff>185928</xdr:rowOff>
    </xdr:to>
    <xdr:sp macro="" textlink="">
      <xdr:nvSpPr>
        <xdr:cNvPr id="5" name="BannerTitle">
          <a:extLst>
            <a:ext uri="{FF2B5EF4-FFF2-40B4-BE49-F238E27FC236}">
              <a16:creationId xmlns:a16="http://schemas.microsoft.com/office/drawing/2014/main" id="{00000000-0008-0000-0C00-000005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Financial Analysis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6</xdr:col>
      <xdr:colOff>601980</xdr:colOff>
      <xdr:row>3</xdr:row>
      <xdr:rowOff>182880</xdr:rowOff>
    </xdr:to>
    <xdr:pic>
      <xdr:nvPicPr>
        <xdr:cNvPr id="4" name="Bloomberg">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6</xdr:col>
      <xdr:colOff>579425</xdr:colOff>
      <xdr:row>1</xdr:row>
      <xdr:rowOff>0</xdr:rowOff>
    </xdr:from>
    <xdr:to>
      <xdr:col>18</xdr:col>
      <xdr:colOff>419405</xdr:colOff>
      <xdr:row>3</xdr:row>
      <xdr:rowOff>185928</xdr:rowOff>
    </xdr:to>
    <xdr:sp macro="" textlink="">
      <xdr:nvSpPr>
        <xdr:cNvPr id="5" name="BannerTitle">
          <a:extLst>
            <a:ext uri="{FF2B5EF4-FFF2-40B4-BE49-F238E27FC236}">
              <a16:creationId xmlns:a16="http://schemas.microsoft.com/office/drawing/2014/main" id="{00000000-0008-0000-0D00-000005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Financial Analysis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6</xdr:col>
      <xdr:colOff>516255</xdr:colOff>
      <xdr:row>3</xdr:row>
      <xdr:rowOff>182880</xdr:rowOff>
    </xdr:to>
    <xdr:pic>
      <xdr:nvPicPr>
        <xdr:cNvPr id="4" name="Bloomberg">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6</xdr:col>
      <xdr:colOff>493700</xdr:colOff>
      <xdr:row>1</xdr:row>
      <xdr:rowOff>0</xdr:rowOff>
    </xdr:from>
    <xdr:to>
      <xdr:col>18</xdr:col>
      <xdr:colOff>333680</xdr:colOff>
      <xdr:row>3</xdr:row>
      <xdr:rowOff>185928</xdr:rowOff>
    </xdr:to>
    <xdr:sp macro="" textlink="">
      <xdr:nvSpPr>
        <xdr:cNvPr id="5" name="BannerTitle">
          <a:extLst>
            <a:ext uri="{FF2B5EF4-FFF2-40B4-BE49-F238E27FC236}">
              <a16:creationId xmlns:a16="http://schemas.microsoft.com/office/drawing/2014/main" id="{00000000-0008-0000-0E00-000005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Financial Analysis</a:t>
          </a:r>
        </a:p>
      </xdr:txBody>
    </xdr:sp>
    <xdr:clientData/>
  </xdr:twoCellAnchor>
  <xdr:twoCellAnchor editAs="oneCell">
    <xdr:from>
      <xdr:col>19</xdr:col>
      <xdr:colOff>390525</xdr:colOff>
      <xdr:row>6</xdr:row>
      <xdr:rowOff>57150</xdr:rowOff>
    </xdr:from>
    <xdr:to>
      <xdr:col>41</xdr:col>
      <xdr:colOff>550165</xdr:colOff>
      <xdr:row>34</xdr:row>
      <xdr:rowOff>46959</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2"/>
        <a:stretch>
          <a:fillRect/>
        </a:stretch>
      </xdr:blipFill>
      <xdr:spPr>
        <a:xfrm>
          <a:off x="11982450" y="800100"/>
          <a:ext cx="18276190" cy="5323809"/>
        </a:xfrm>
        <a:prstGeom prst="rect">
          <a:avLst/>
        </a:prstGeom>
      </xdr:spPr>
    </xdr:pic>
    <xdr:clientData/>
  </xdr:twoCellAnchor>
  <xdr:twoCellAnchor editAs="oneCell">
    <xdr:from>
      <xdr:col>2</xdr:col>
      <xdr:colOff>0</xdr:colOff>
      <xdr:row>34</xdr:row>
      <xdr:rowOff>0</xdr:rowOff>
    </xdr:from>
    <xdr:to>
      <xdr:col>26</xdr:col>
      <xdr:colOff>464443</xdr:colOff>
      <xdr:row>73</xdr:row>
      <xdr:rowOff>132405</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3"/>
        <a:stretch>
          <a:fillRect/>
        </a:stretch>
      </xdr:blipFill>
      <xdr:spPr>
        <a:xfrm>
          <a:off x="200025" y="6076950"/>
          <a:ext cx="18257143" cy="7561905"/>
        </a:xfrm>
        <a:prstGeom prst="rect">
          <a:avLst/>
        </a:prstGeom>
      </xdr:spPr>
    </xdr:pic>
    <xdr:clientData/>
  </xdr:twoCellAnchor>
  <xdr:twoCellAnchor editAs="oneCell">
    <xdr:from>
      <xdr:col>5</xdr:col>
      <xdr:colOff>0</xdr:colOff>
      <xdr:row>75</xdr:row>
      <xdr:rowOff>0</xdr:rowOff>
    </xdr:from>
    <xdr:to>
      <xdr:col>27</xdr:col>
      <xdr:colOff>92976</xdr:colOff>
      <xdr:row>116</xdr:row>
      <xdr:rowOff>103786</xdr:rowOff>
    </xdr:to>
    <xdr:pic>
      <xdr:nvPicPr>
        <xdr:cNvPr id="6" name="Picture 5">
          <a:extLst>
            <a:ext uri="{FF2B5EF4-FFF2-40B4-BE49-F238E27FC236}">
              <a16:creationId xmlns:a16="http://schemas.microsoft.com/office/drawing/2014/main" id="{00000000-0008-0000-0E00-000006000000}"/>
            </a:ext>
          </a:extLst>
        </xdr:cNvPr>
        <xdr:cNvPicPr>
          <a:picLocks noChangeAspect="1"/>
        </xdr:cNvPicPr>
      </xdr:nvPicPr>
      <xdr:blipFill>
        <a:blip xmlns:r="http://schemas.openxmlformats.org/officeDocument/2006/relationships" r:embed="rId4"/>
        <a:stretch>
          <a:fillRect/>
        </a:stretch>
      </xdr:blipFill>
      <xdr:spPr>
        <a:xfrm>
          <a:off x="809625" y="13887450"/>
          <a:ext cx="18190476" cy="7914286"/>
        </a:xfrm>
        <a:prstGeom prst="rect">
          <a:avLst/>
        </a:prstGeom>
      </xdr:spPr>
    </xdr:pic>
    <xdr:clientData/>
  </xdr:twoCellAnchor>
  <xdr:twoCellAnchor editAs="oneCell">
    <xdr:from>
      <xdr:col>2</xdr:col>
      <xdr:colOff>0</xdr:colOff>
      <xdr:row>118</xdr:row>
      <xdr:rowOff>0</xdr:rowOff>
    </xdr:from>
    <xdr:to>
      <xdr:col>26</xdr:col>
      <xdr:colOff>493014</xdr:colOff>
      <xdr:row>143</xdr:row>
      <xdr:rowOff>189881</xdr:rowOff>
    </xdr:to>
    <xdr:pic>
      <xdr:nvPicPr>
        <xdr:cNvPr id="7" name="Picture 6">
          <a:extLst>
            <a:ext uri="{FF2B5EF4-FFF2-40B4-BE49-F238E27FC236}">
              <a16:creationId xmlns:a16="http://schemas.microsoft.com/office/drawing/2014/main" id="{00000000-0008-0000-0E00-000007000000}"/>
            </a:ext>
          </a:extLst>
        </xdr:cNvPr>
        <xdr:cNvPicPr>
          <a:picLocks noChangeAspect="1"/>
        </xdr:cNvPicPr>
      </xdr:nvPicPr>
      <xdr:blipFill>
        <a:blip xmlns:r="http://schemas.openxmlformats.org/officeDocument/2006/relationships" r:embed="rId5"/>
        <a:stretch>
          <a:fillRect/>
        </a:stretch>
      </xdr:blipFill>
      <xdr:spPr>
        <a:xfrm>
          <a:off x="200025" y="22078950"/>
          <a:ext cx="18285714" cy="495238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601980</xdr:colOff>
      <xdr:row>3</xdr:row>
      <xdr:rowOff>182880</xdr:rowOff>
    </xdr:to>
    <xdr:pic>
      <xdr:nvPicPr>
        <xdr:cNvPr id="2" name="Bloomberg">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11</xdr:col>
      <xdr:colOff>579425</xdr:colOff>
      <xdr:row>1</xdr:row>
      <xdr:rowOff>0</xdr:rowOff>
    </xdr:from>
    <xdr:to>
      <xdr:col>25</xdr:col>
      <xdr:colOff>390830</xdr:colOff>
      <xdr:row>3</xdr:row>
      <xdr:rowOff>185928</xdr:rowOff>
    </xdr:to>
    <xdr:sp macro="" textlink="">
      <xdr:nvSpPr>
        <xdr:cNvPr id="3" name="BannerTitle">
          <a:extLst>
            <a:ext uri="{FF2B5EF4-FFF2-40B4-BE49-F238E27FC236}">
              <a16:creationId xmlns:a16="http://schemas.microsoft.com/office/drawing/2014/main" id="{00000000-0008-0000-12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Financial Analysis</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25400</xdr:colOff>
          <xdr:row>2</xdr:row>
          <xdr:rowOff>177800</xdr:rowOff>
        </xdr:from>
        <xdr:to>
          <xdr:col>13</xdr:col>
          <xdr:colOff>177800</xdr:colOff>
          <xdr:row>4</xdr:row>
          <xdr:rowOff>139700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4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Button 1</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601980</xdr:colOff>
      <xdr:row>3</xdr:row>
      <xdr:rowOff>182880</xdr:rowOff>
    </xdr:to>
    <xdr:pic>
      <xdr:nvPicPr>
        <xdr:cNvPr id="2" name="Bloomberg">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579425</xdr:colOff>
      <xdr:row>1</xdr:row>
      <xdr:rowOff>0</xdr:rowOff>
    </xdr:from>
    <xdr:to>
      <xdr:col>18</xdr:col>
      <xdr:colOff>533705</xdr:colOff>
      <xdr:row>3</xdr:row>
      <xdr:rowOff>185928</xdr:rowOff>
    </xdr:to>
    <xdr:sp macro="" textlink="">
      <xdr:nvSpPr>
        <xdr:cNvPr id="3" name="BannerTitle">
          <a:extLst>
            <a:ext uri="{FF2B5EF4-FFF2-40B4-BE49-F238E27FC236}">
              <a16:creationId xmlns:a16="http://schemas.microsoft.com/office/drawing/2014/main" id="{00000000-0008-0000-19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Financial Analysis</a:t>
          </a:r>
        </a:p>
      </xdr:txBody>
    </xdr:sp>
    <xdr:clientData/>
  </xdr:twoCellAnchor>
  <xdr:twoCellAnchor>
    <xdr:from>
      <xdr:col>7</xdr:col>
      <xdr:colOff>295273</xdr:colOff>
      <xdr:row>33</xdr:row>
      <xdr:rowOff>85726</xdr:rowOff>
    </xdr:from>
    <xdr:to>
      <xdr:col>13</xdr:col>
      <xdr:colOff>76200</xdr:colOff>
      <xdr:row>39</xdr:row>
      <xdr:rowOff>104776</xdr:rowOff>
    </xdr:to>
    <xdr:sp macro="" textlink="">
      <xdr:nvSpPr>
        <xdr:cNvPr id="4" name="DbgShadowBox">
          <a:extLst>
            <a:ext uri="{FF2B5EF4-FFF2-40B4-BE49-F238E27FC236}">
              <a16:creationId xmlns:a16="http://schemas.microsoft.com/office/drawing/2014/main" id="{00000000-0008-0000-1900-000004000000}"/>
            </a:ext>
          </a:extLst>
        </xdr:cNvPr>
        <xdr:cNvSpPr/>
      </xdr:nvSpPr>
      <xdr:spPr bwMode="auto">
        <a:xfrm>
          <a:off x="4067173" y="6115051"/>
          <a:ext cx="3438527" cy="116205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1" i="0" u="none" strike="noStrike" baseline="0">
              <a:solidFill>
                <a:srgbClr val="1F497D"/>
              </a:solidFill>
              <a:latin typeface="Calibri"/>
            </a:rPr>
            <a:t>Data specific to the input company's industry appears in Income Statement, Balance Sheet, Cash Flow, Segments, Industry, and Reconciliation sheets.</a:t>
          </a:r>
        </a:p>
      </xdr:txBody>
    </xdr:sp>
    <xdr:clientData/>
  </xdr:twoCellAnchor>
  <xdr:twoCellAnchor editAs="oneCell">
    <xdr:from>
      <xdr:col>2</xdr:col>
      <xdr:colOff>600075</xdr:colOff>
      <xdr:row>17</xdr:row>
      <xdr:rowOff>9525</xdr:rowOff>
    </xdr:from>
    <xdr:to>
      <xdr:col>6</xdr:col>
      <xdr:colOff>552451</xdr:colOff>
      <xdr:row>31</xdr:row>
      <xdr:rowOff>9525</xdr:rowOff>
    </xdr:to>
    <xdr:pic>
      <xdr:nvPicPr>
        <xdr:cNvPr id="5" name="Picture 4">
          <a:extLst>
            <a:ext uri="{FF2B5EF4-FFF2-40B4-BE49-F238E27FC236}">
              <a16:creationId xmlns:a16="http://schemas.microsoft.com/office/drawing/2014/main" id="{00000000-0008-0000-1900-000005000000}"/>
            </a:ext>
          </a:extLst>
        </xdr:cNvPr>
        <xdr:cNvPicPr>
          <a:picLocks noChangeAspect="1"/>
        </xdr:cNvPicPr>
      </xdr:nvPicPr>
      <xdr:blipFill>
        <a:blip xmlns:r="http://schemas.openxmlformats.org/officeDocument/2006/relationships" r:embed="rId2"/>
        <a:stretch>
          <a:fillRect/>
        </a:stretch>
      </xdr:blipFill>
      <xdr:spPr>
        <a:xfrm>
          <a:off x="1323975" y="2990850"/>
          <a:ext cx="2390776" cy="2667000"/>
        </a:xfrm>
        <a:prstGeom prst="rect">
          <a:avLst/>
        </a:prstGeom>
        <a:effectLst>
          <a:outerShdw blurRad="50800" dist="38100" dir="2700000" algn="tl">
            <a:prstClr val="black">
              <a:alpha val="40000"/>
            </a:prstClr>
          </a:outerShdw>
          <a:softEdge rad="25400"/>
        </a:effectLst>
      </xdr:spPr>
    </xdr:pic>
    <xdr:clientData/>
  </xdr:twoCellAnchor>
  <xdr:twoCellAnchor editAs="oneCell">
    <xdr:from>
      <xdr:col>3</xdr:col>
      <xdr:colOff>9525</xdr:colOff>
      <xdr:row>30</xdr:row>
      <xdr:rowOff>171450</xdr:rowOff>
    </xdr:from>
    <xdr:to>
      <xdr:col>6</xdr:col>
      <xdr:colOff>571500</xdr:colOff>
      <xdr:row>45</xdr:row>
      <xdr:rowOff>37358</xdr:rowOff>
    </xdr:to>
    <xdr:pic>
      <xdr:nvPicPr>
        <xdr:cNvPr id="8" name="Picture 7">
          <a:extLst>
            <a:ext uri="{FF2B5EF4-FFF2-40B4-BE49-F238E27FC236}">
              <a16:creationId xmlns:a16="http://schemas.microsoft.com/office/drawing/2014/main" id="{00000000-0008-0000-1900-000008000000}"/>
            </a:ext>
          </a:extLst>
        </xdr:cNvPr>
        <xdr:cNvPicPr>
          <a:picLocks noChangeAspect="1"/>
        </xdr:cNvPicPr>
      </xdr:nvPicPr>
      <xdr:blipFill>
        <a:blip xmlns:r="http://schemas.openxmlformats.org/officeDocument/2006/relationships" r:embed="rId3"/>
        <a:stretch>
          <a:fillRect/>
        </a:stretch>
      </xdr:blipFill>
      <xdr:spPr>
        <a:xfrm>
          <a:off x="1343025" y="5629275"/>
          <a:ext cx="2390775" cy="2723408"/>
        </a:xfrm>
        <a:prstGeom prst="rect">
          <a:avLst/>
        </a:prstGeom>
        <a:effectLst>
          <a:outerShdw blurRad="50800" dist="38100" dir="2700000" algn="tl">
            <a:prstClr val="black">
              <a:alpha val="40000"/>
            </a:prstClr>
          </a:outerShdw>
          <a:softEdge rad="25400"/>
        </a:effectLst>
      </xdr:spPr>
    </xdr:pic>
    <xdr:clientData/>
  </xdr:twoCellAnchor>
  <xdr:twoCellAnchor editAs="oneCell">
    <xdr:from>
      <xdr:col>13</xdr:col>
      <xdr:colOff>333375</xdr:colOff>
      <xdr:row>31</xdr:row>
      <xdr:rowOff>172764</xdr:rowOff>
    </xdr:from>
    <xdr:to>
      <xdr:col>17</xdr:col>
      <xdr:colOff>104776</xdr:colOff>
      <xdr:row>44</xdr:row>
      <xdr:rowOff>152400</xdr:rowOff>
    </xdr:to>
    <xdr:pic>
      <xdr:nvPicPr>
        <xdr:cNvPr id="12" name="Picture 11">
          <a:extLst>
            <a:ext uri="{FF2B5EF4-FFF2-40B4-BE49-F238E27FC236}">
              <a16:creationId xmlns:a16="http://schemas.microsoft.com/office/drawing/2014/main" id="{00000000-0008-0000-1900-00000C000000}"/>
            </a:ext>
          </a:extLst>
        </xdr:cNvPr>
        <xdr:cNvPicPr>
          <a:picLocks noChangeAspect="1"/>
        </xdr:cNvPicPr>
      </xdr:nvPicPr>
      <xdr:blipFill>
        <a:blip xmlns:r="http://schemas.openxmlformats.org/officeDocument/2006/relationships" r:embed="rId4"/>
        <a:stretch>
          <a:fillRect/>
        </a:stretch>
      </xdr:blipFill>
      <xdr:spPr>
        <a:xfrm>
          <a:off x="7762875" y="5821089"/>
          <a:ext cx="2209801" cy="2456136"/>
        </a:xfrm>
        <a:prstGeom prst="rect">
          <a:avLst/>
        </a:prstGeom>
        <a:effectLst>
          <a:outerShdw blurRad="50800" dist="38100" dir="2700000" algn="tl">
            <a:prstClr val="black">
              <a:alpha val="40000"/>
            </a:prstClr>
          </a:outerShdw>
          <a:softEdge rad="25400"/>
        </a:effectLst>
      </xdr:spPr>
    </xdr:pic>
    <xdr:clientData/>
  </xdr:twoCellAnchor>
  <xdr:twoCellAnchor editAs="oneCell">
    <xdr:from>
      <xdr:col>13</xdr:col>
      <xdr:colOff>333375</xdr:colOff>
      <xdr:row>17</xdr:row>
      <xdr:rowOff>28575</xdr:rowOff>
    </xdr:from>
    <xdr:to>
      <xdr:col>17</xdr:col>
      <xdr:colOff>131313</xdr:colOff>
      <xdr:row>30</xdr:row>
      <xdr:rowOff>152400</xdr:rowOff>
    </xdr:to>
    <xdr:pic>
      <xdr:nvPicPr>
        <xdr:cNvPr id="13" name="Picture 12">
          <a:extLst>
            <a:ext uri="{FF2B5EF4-FFF2-40B4-BE49-F238E27FC236}">
              <a16:creationId xmlns:a16="http://schemas.microsoft.com/office/drawing/2014/main" id="{00000000-0008-0000-1900-00000D000000}"/>
            </a:ext>
          </a:extLst>
        </xdr:cNvPr>
        <xdr:cNvPicPr>
          <a:picLocks noChangeAspect="1"/>
        </xdr:cNvPicPr>
      </xdr:nvPicPr>
      <xdr:blipFill>
        <a:blip xmlns:r="http://schemas.openxmlformats.org/officeDocument/2006/relationships" r:embed="rId5"/>
        <a:stretch>
          <a:fillRect/>
        </a:stretch>
      </xdr:blipFill>
      <xdr:spPr>
        <a:xfrm>
          <a:off x="7762875" y="3009900"/>
          <a:ext cx="2236338" cy="2600325"/>
        </a:xfrm>
        <a:prstGeom prst="rect">
          <a:avLst/>
        </a:prstGeom>
        <a:effectLst>
          <a:outerShdw blurRad="50800" dist="38100" dir="2700000" algn="tl">
            <a:prstClr val="black">
              <a:alpha val="40000"/>
            </a:prstClr>
          </a:outerShdw>
          <a:softEdge rad="25400"/>
        </a:effectLst>
      </xdr:spPr>
    </xdr:pic>
    <xdr:clientData/>
  </xdr:twoCellAnchor>
  <xdr:twoCellAnchor editAs="oneCell">
    <xdr:from>
      <xdr:col>3</xdr:col>
      <xdr:colOff>160530</xdr:colOff>
      <xdr:row>64</xdr:row>
      <xdr:rowOff>9525</xdr:rowOff>
    </xdr:from>
    <xdr:to>
      <xdr:col>10</xdr:col>
      <xdr:colOff>65280</xdr:colOff>
      <xdr:row>72</xdr:row>
      <xdr:rowOff>185822</xdr:rowOff>
    </xdr:to>
    <xdr:pic>
      <xdr:nvPicPr>
        <xdr:cNvPr id="14" name="Picture 13">
          <a:extLst>
            <a:ext uri="{FF2B5EF4-FFF2-40B4-BE49-F238E27FC236}">
              <a16:creationId xmlns:a16="http://schemas.microsoft.com/office/drawing/2014/main" id="{00000000-0008-0000-1900-00000E000000}"/>
            </a:ext>
          </a:extLst>
        </xdr:cNvPr>
        <xdr:cNvPicPr>
          <a:picLocks noChangeAspect="1"/>
        </xdr:cNvPicPr>
      </xdr:nvPicPr>
      <xdr:blipFill>
        <a:blip xmlns:r="http://schemas.openxmlformats.org/officeDocument/2006/relationships" r:embed="rId6"/>
        <a:stretch>
          <a:fillRect/>
        </a:stretch>
      </xdr:blipFill>
      <xdr:spPr>
        <a:xfrm>
          <a:off x="1494030" y="11953875"/>
          <a:ext cx="4171950" cy="1700297"/>
        </a:xfrm>
        <a:prstGeom prst="rect">
          <a:avLst/>
        </a:prstGeom>
        <a:effectLst>
          <a:outerShdw blurRad="50800" dist="38100" dir="2700000" algn="tl">
            <a:prstClr val="black">
              <a:alpha val="40000"/>
            </a:prstClr>
          </a:outerShdw>
          <a:softEdge rad="25400"/>
        </a:effectLst>
      </xdr:spPr>
    </xdr:pic>
    <xdr:clientData/>
  </xdr:twoCellAnchor>
  <xdr:twoCellAnchor editAs="oneCell">
    <xdr:from>
      <xdr:col>10</xdr:col>
      <xdr:colOff>122429</xdr:colOff>
      <xdr:row>64</xdr:row>
      <xdr:rowOff>66675</xdr:rowOff>
    </xdr:from>
    <xdr:to>
      <xdr:col>17</xdr:col>
      <xdr:colOff>112904</xdr:colOff>
      <xdr:row>71</xdr:row>
      <xdr:rowOff>37937</xdr:rowOff>
    </xdr:to>
    <xdr:pic>
      <xdr:nvPicPr>
        <xdr:cNvPr id="15" name="Picture 14">
          <a:extLst>
            <a:ext uri="{FF2B5EF4-FFF2-40B4-BE49-F238E27FC236}">
              <a16:creationId xmlns:a16="http://schemas.microsoft.com/office/drawing/2014/main" id="{00000000-0008-0000-1900-00000F000000}"/>
            </a:ext>
          </a:extLst>
        </xdr:cNvPr>
        <xdr:cNvPicPr>
          <a:picLocks noChangeAspect="1"/>
        </xdr:cNvPicPr>
      </xdr:nvPicPr>
      <xdr:blipFill>
        <a:blip xmlns:r="http://schemas.openxmlformats.org/officeDocument/2006/relationships" r:embed="rId7"/>
        <a:stretch>
          <a:fillRect/>
        </a:stretch>
      </xdr:blipFill>
      <xdr:spPr>
        <a:xfrm>
          <a:off x="5723129" y="12011025"/>
          <a:ext cx="4257675" cy="1304762"/>
        </a:xfrm>
        <a:prstGeom prst="rect">
          <a:avLst/>
        </a:prstGeom>
        <a:effectLst>
          <a:outerShdw blurRad="50800" dist="38100" dir="2700000" algn="tl">
            <a:prstClr val="black">
              <a:alpha val="40000"/>
            </a:prstClr>
          </a:outerShdw>
          <a:softEdge rad="25400"/>
        </a:effectLst>
      </xdr:spPr>
    </xdr:pic>
    <xdr:clientData/>
  </xdr:twoCellAnchor>
  <xdr:twoCellAnchor>
    <xdr:from>
      <xdr:col>11</xdr:col>
      <xdr:colOff>151004</xdr:colOff>
      <xdr:row>57</xdr:row>
      <xdr:rowOff>38100</xdr:rowOff>
    </xdr:from>
    <xdr:to>
      <xdr:col>15</xdr:col>
      <xdr:colOff>419596</xdr:colOff>
      <xdr:row>59</xdr:row>
      <xdr:rowOff>162746</xdr:rowOff>
    </xdr:to>
    <xdr:sp macro="" textlink="">
      <xdr:nvSpPr>
        <xdr:cNvPr id="16" name="DbgShadowBox">
          <a:extLst>
            <a:ext uri="{FF2B5EF4-FFF2-40B4-BE49-F238E27FC236}">
              <a16:creationId xmlns:a16="http://schemas.microsoft.com/office/drawing/2014/main" id="{00000000-0008-0000-1900-000010000000}"/>
            </a:ext>
          </a:extLst>
        </xdr:cNvPr>
        <xdr:cNvSpPr/>
      </xdr:nvSpPr>
      <xdr:spPr bwMode="auto">
        <a:xfrm>
          <a:off x="6361304" y="10648950"/>
          <a:ext cx="2706992"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Use the Adjusted vs. GAAP data toggle to adjust the Income Statement and Ratios.</a:t>
          </a:r>
        </a:p>
      </xdr:txBody>
    </xdr:sp>
    <xdr:clientData/>
  </xdr:twoCellAnchor>
  <xdr:twoCellAnchor>
    <xdr:from>
      <xdr:col>5</xdr:col>
      <xdr:colOff>418650</xdr:colOff>
      <xdr:row>59</xdr:row>
      <xdr:rowOff>123825</xdr:rowOff>
    </xdr:from>
    <xdr:to>
      <xdr:col>5</xdr:col>
      <xdr:colOff>465329</xdr:colOff>
      <xdr:row>62</xdr:row>
      <xdr:rowOff>171450</xdr:rowOff>
    </xdr:to>
    <xdr:cxnSp macro="">
      <xdr:nvCxnSpPr>
        <xdr:cNvPr id="17" name="DbgGradArrow">
          <a:extLst>
            <a:ext uri="{FF2B5EF4-FFF2-40B4-BE49-F238E27FC236}">
              <a16:creationId xmlns:a16="http://schemas.microsoft.com/office/drawing/2014/main" id="{00000000-0008-0000-1900-000011000000}"/>
            </a:ext>
          </a:extLst>
        </xdr:cNvPr>
        <xdr:cNvCxnSpPr>
          <a:stCxn id="19" idx="2"/>
        </xdr:cNvCxnSpPr>
      </xdr:nvCxnSpPr>
      <xdr:spPr bwMode="auto">
        <a:xfrm>
          <a:off x="2971350" y="11115675"/>
          <a:ext cx="46679" cy="6191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552946</xdr:colOff>
      <xdr:row>57</xdr:row>
      <xdr:rowOff>114300</xdr:rowOff>
    </xdr:from>
    <xdr:to>
      <xdr:col>13</xdr:col>
      <xdr:colOff>141479</xdr:colOff>
      <xdr:row>62</xdr:row>
      <xdr:rowOff>85725</xdr:rowOff>
    </xdr:to>
    <xdr:cxnSp macro="">
      <xdr:nvCxnSpPr>
        <xdr:cNvPr id="18" name="DbgGradArrow">
          <a:extLst>
            <a:ext uri="{FF2B5EF4-FFF2-40B4-BE49-F238E27FC236}">
              <a16:creationId xmlns:a16="http://schemas.microsoft.com/office/drawing/2014/main" id="{00000000-0008-0000-1900-000012000000}"/>
            </a:ext>
          </a:extLst>
        </xdr:cNvPr>
        <xdr:cNvCxnSpPr>
          <a:stCxn id="19" idx="3"/>
        </xdr:cNvCxnSpPr>
      </xdr:nvCxnSpPr>
      <xdr:spPr bwMode="auto">
        <a:xfrm>
          <a:off x="4324846" y="10725150"/>
          <a:ext cx="3246133" cy="9239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284354</xdr:colOff>
      <xdr:row>55</xdr:row>
      <xdr:rowOff>104775</xdr:rowOff>
    </xdr:from>
    <xdr:to>
      <xdr:col>7</xdr:col>
      <xdr:colOff>552946</xdr:colOff>
      <xdr:row>59</xdr:row>
      <xdr:rowOff>123825</xdr:rowOff>
    </xdr:to>
    <xdr:sp macro="" textlink="">
      <xdr:nvSpPr>
        <xdr:cNvPr id="19" name="DbgShadowBox">
          <a:extLst>
            <a:ext uri="{FF2B5EF4-FFF2-40B4-BE49-F238E27FC236}">
              <a16:creationId xmlns:a16="http://schemas.microsoft.com/office/drawing/2014/main" id="{00000000-0008-0000-1900-000013000000}"/>
            </a:ext>
          </a:extLst>
        </xdr:cNvPr>
        <xdr:cNvSpPr/>
      </xdr:nvSpPr>
      <xdr:spPr bwMode="auto">
        <a:xfrm>
          <a:off x="1617854" y="10334625"/>
          <a:ext cx="2706992" cy="78105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Reconciliation and Stock-Based Compensation/Amortization detail will be available for companies with adjusted data.</a:t>
          </a:r>
        </a:p>
      </xdr:txBody>
    </xdr:sp>
    <xdr:clientData/>
  </xdr:twoCellAnchor>
  <xdr:twoCellAnchor editAs="oneCell">
    <xdr:from>
      <xdr:col>3</xdr:col>
      <xdr:colOff>133350</xdr:colOff>
      <xdr:row>49</xdr:row>
      <xdr:rowOff>104775</xdr:rowOff>
    </xdr:from>
    <xdr:to>
      <xdr:col>17</xdr:col>
      <xdr:colOff>454569</xdr:colOff>
      <xdr:row>54</xdr:row>
      <xdr:rowOff>142875</xdr:rowOff>
    </xdr:to>
    <xdr:pic>
      <xdr:nvPicPr>
        <xdr:cNvPr id="20" name="Picture 19">
          <a:extLst>
            <a:ext uri="{FF2B5EF4-FFF2-40B4-BE49-F238E27FC236}">
              <a16:creationId xmlns:a16="http://schemas.microsoft.com/office/drawing/2014/main" id="{00000000-0008-0000-1900-000014000000}"/>
            </a:ext>
          </a:extLst>
        </xdr:cNvPr>
        <xdr:cNvPicPr>
          <a:picLocks noChangeAspect="1"/>
        </xdr:cNvPicPr>
      </xdr:nvPicPr>
      <xdr:blipFill>
        <a:blip xmlns:r="http://schemas.openxmlformats.org/officeDocument/2006/relationships" r:embed="rId8"/>
        <a:stretch>
          <a:fillRect/>
        </a:stretch>
      </xdr:blipFill>
      <xdr:spPr>
        <a:xfrm>
          <a:off x="1466850" y="9191625"/>
          <a:ext cx="8855619" cy="990600"/>
        </a:xfrm>
        <a:prstGeom prst="rect">
          <a:avLst/>
        </a:prstGeom>
        <a:effectLst>
          <a:outerShdw blurRad="50800" dist="38100" dir="2700000" algn="tl">
            <a:prstClr val="black">
              <a:alpha val="40000"/>
            </a:prstClr>
          </a:outerShdw>
          <a:softEdge rad="25400"/>
        </a:effectLst>
      </xdr:spPr>
    </xdr:pic>
    <xdr:clientData/>
  </xdr:twoCellAnchor>
  <xdr:twoCellAnchor>
    <xdr:from>
      <xdr:col>13</xdr:col>
      <xdr:colOff>285300</xdr:colOff>
      <xdr:row>50</xdr:row>
      <xdr:rowOff>152400</xdr:rowOff>
    </xdr:from>
    <xdr:to>
      <xdr:col>16</xdr:col>
      <xdr:colOff>8129</xdr:colOff>
      <xdr:row>57</xdr:row>
      <xdr:rowOff>38100</xdr:rowOff>
    </xdr:to>
    <xdr:cxnSp macro="">
      <xdr:nvCxnSpPr>
        <xdr:cNvPr id="21" name="DbgGradArrow">
          <a:extLst>
            <a:ext uri="{FF2B5EF4-FFF2-40B4-BE49-F238E27FC236}">
              <a16:creationId xmlns:a16="http://schemas.microsoft.com/office/drawing/2014/main" id="{00000000-0008-0000-1900-000015000000}"/>
            </a:ext>
          </a:extLst>
        </xdr:cNvPr>
        <xdr:cNvCxnSpPr>
          <a:stCxn id="16" idx="0"/>
        </xdr:cNvCxnSpPr>
      </xdr:nvCxnSpPr>
      <xdr:spPr bwMode="auto">
        <a:xfrm flipV="1">
          <a:off x="7714800" y="9429750"/>
          <a:ext cx="1551629" cy="121920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274829</xdr:colOff>
      <xdr:row>62</xdr:row>
      <xdr:rowOff>133350</xdr:rowOff>
    </xdr:from>
    <xdr:to>
      <xdr:col>16</xdr:col>
      <xdr:colOff>26753</xdr:colOff>
      <xdr:row>63</xdr:row>
      <xdr:rowOff>104755</xdr:rowOff>
    </xdr:to>
    <xdr:pic>
      <xdr:nvPicPr>
        <xdr:cNvPr id="22" name="Picture 21">
          <a:extLst>
            <a:ext uri="{FF2B5EF4-FFF2-40B4-BE49-F238E27FC236}">
              <a16:creationId xmlns:a16="http://schemas.microsoft.com/office/drawing/2014/main" id="{00000000-0008-0000-1900-000016000000}"/>
            </a:ext>
          </a:extLst>
        </xdr:cNvPr>
        <xdr:cNvPicPr>
          <a:picLocks noChangeAspect="1"/>
        </xdr:cNvPicPr>
      </xdr:nvPicPr>
      <xdr:blipFill>
        <a:blip xmlns:r="http://schemas.openxmlformats.org/officeDocument/2006/relationships" r:embed="rId9"/>
        <a:stretch>
          <a:fillRect/>
        </a:stretch>
      </xdr:blipFill>
      <xdr:spPr>
        <a:xfrm>
          <a:off x="5875529" y="11696700"/>
          <a:ext cx="3409524" cy="161905"/>
        </a:xfrm>
        <a:prstGeom prst="rect">
          <a:avLst/>
        </a:prstGeom>
        <a:effectLst>
          <a:outerShdw blurRad="50800" dist="38100" dir="2700000" algn="tl">
            <a:prstClr val="black">
              <a:alpha val="40000"/>
            </a:prstClr>
          </a:outerShdw>
          <a:softEdge rad="25400"/>
        </a:effectLst>
      </xdr:spPr>
    </xdr:pic>
    <xdr:clientData/>
  </xdr:twoCellAnchor>
  <xdr:twoCellAnchor editAs="oneCell">
    <xdr:from>
      <xdr:col>3</xdr:col>
      <xdr:colOff>208154</xdr:colOff>
      <xdr:row>62</xdr:row>
      <xdr:rowOff>142875</xdr:rowOff>
    </xdr:from>
    <xdr:to>
      <xdr:col>8</xdr:col>
      <xdr:colOff>474440</xdr:colOff>
      <xdr:row>63</xdr:row>
      <xdr:rowOff>142851</xdr:rowOff>
    </xdr:to>
    <xdr:pic>
      <xdr:nvPicPr>
        <xdr:cNvPr id="23" name="Picture 22">
          <a:extLst>
            <a:ext uri="{FF2B5EF4-FFF2-40B4-BE49-F238E27FC236}">
              <a16:creationId xmlns:a16="http://schemas.microsoft.com/office/drawing/2014/main" id="{00000000-0008-0000-1900-000017000000}"/>
            </a:ext>
          </a:extLst>
        </xdr:cNvPr>
        <xdr:cNvPicPr>
          <a:picLocks noChangeAspect="1"/>
        </xdr:cNvPicPr>
      </xdr:nvPicPr>
      <xdr:blipFill>
        <a:blip xmlns:r="http://schemas.openxmlformats.org/officeDocument/2006/relationships" r:embed="rId10"/>
        <a:stretch>
          <a:fillRect/>
        </a:stretch>
      </xdr:blipFill>
      <xdr:spPr>
        <a:xfrm>
          <a:off x="1541654" y="11706225"/>
          <a:ext cx="3314286" cy="190476"/>
        </a:xfrm>
        <a:prstGeom prst="rect">
          <a:avLst/>
        </a:prstGeom>
        <a:effectLst>
          <a:outerShdw blurRad="50800" dist="38100" dir="2700000" algn="tl">
            <a:prstClr val="black">
              <a:alpha val="40000"/>
            </a:prstClr>
          </a:outerShdw>
          <a:softEdge rad="25400"/>
        </a:effectLst>
      </xdr:spPr>
    </xdr:pic>
    <xdr:clientData/>
  </xdr:twoCellAnchor>
  <xdr:twoCellAnchor editAs="oneCell">
    <xdr:from>
      <xdr:col>7</xdr:col>
      <xdr:colOff>180975</xdr:colOff>
      <xdr:row>16</xdr:row>
      <xdr:rowOff>180975</xdr:rowOff>
    </xdr:from>
    <xdr:to>
      <xdr:col>12</xdr:col>
      <xdr:colOff>152400</xdr:colOff>
      <xdr:row>19</xdr:row>
      <xdr:rowOff>114300</xdr:rowOff>
    </xdr:to>
    <xdr:pic>
      <xdr:nvPicPr>
        <xdr:cNvPr id="46" name="Picture 45">
          <a:extLst>
            <a:ext uri="{FF2B5EF4-FFF2-40B4-BE49-F238E27FC236}">
              <a16:creationId xmlns:a16="http://schemas.microsoft.com/office/drawing/2014/main" id="{00000000-0008-0000-1900-00002E000000}"/>
            </a:ext>
          </a:extLst>
        </xdr:cNvPr>
        <xdr:cNvPicPr>
          <a:picLocks noChangeAspect="1"/>
        </xdr:cNvPicPr>
      </xdr:nvPicPr>
      <xdr:blipFill>
        <a:blip xmlns:r="http://schemas.openxmlformats.org/officeDocument/2006/relationships" r:embed="rId11"/>
        <a:stretch>
          <a:fillRect/>
        </a:stretch>
      </xdr:blipFill>
      <xdr:spPr>
        <a:xfrm>
          <a:off x="3952875" y="2971800"/>
          <a:ext cx="3019425" cy="504825"/>
        </a:xfrm>
        <a:prstGeom prst="rect">
          <a:avLst/>
        </a:prstGeom>
        <a:effectLst>
          <a:outerShdw blurRad="50800" dist="38100" dir="2700000" algn="tl">
            <a:prstClr val="black">
              <a:alpha val="40000"/>
            </a:prstClr>
          </a:outerShdw>
          <a:softEdge rad="25400"/>
        </a:effectLst>
      </xdr:spPr>
    </xdr:pic>
    <xdr:clientData/>
  </xdr:twoCellAnchor>
  <xdr:twoCellAnchor>
    <xdr:from>
      <xdr:col>3</xdr:col>
      <xdr:colOff>76199</xdr:colOff>
      <xdr:row>13</xdr:row>
      <xdr:rowOff>171450</xdr:rowOff>
    </xdr:from>
    <xdr:to>
      <xdr:col>5</xdr:col>
      <xdr:colOff>76201</xdr:colOff>
      <xdr:row>16</xdr:row>
      <xdr:rowOff>28576</xdr:rowOff>
    </xdr:to>
    <xdr:sp macro="" textlink="">
      <xdr:nvSpPr>
        <xdr:cNvPr id="58" name="DbgShadowBox">
          <a:extLst>
            <a:ext uri="{FF2B5EF4-FFF2-40B4-BE49-F238E27FC236}">
              <a16:creationId xmlns:a16="http://schemas.microsoft.com/office/drawing/2014/main" id="{00000000-0008-0000-1900-00003A000000}"/>
            </a:ext>
          </a:extLst>
        </xdr:cNvPr>
        <xdr:cNvSpPr/>
      </xdr:nvSpPr>
      <xdr:spPr bwMode="auto">
        <a:xfrm>
          <a:off x="1409699" y="2390775"/>
          <a:ext cx="1219202" cy="42862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Financial Statements</a:t>
          </a:r>
        </a:p>
      </xdr:txBody>
    </xdr:sp>
    <xdr:clientData/>
  </xdr:twoCellAnchor>
  <xdr:twoCellAnchor>
    <xdr:from>
      <xdr:col>13</xdr:col>
      <xdr:colOff>342898</xdr:colOff>
      <xdr:row>13</xdr:row>
      <xdr:rowOff>161924</xdr:rowOff>
    </xdr:from>
    <xdr:to>
      <xdr:col>15</xdr:col>
      <xdr:colOff>342900</xdr:colOff>
      <xdr:row>16</xdr:row>
      <xdr:rowOff>19050</xdr:rowOff>
    </xdr:to>
    <xdr:sp macro="" textlink="">
      <xdr:nvSpPr>
        <xdr:cNvPr id="59" name="DbgShadowBox">
          <a:extLst>
            <a:ext uri="{FF2B5EF4-FFF2-40B4-BE49-F238E27FC236}">
              <a16:creationId xmlns:a16="http://schemas.microsoft.com/office/drawing/2014/main" id="{00000000-0008-0000-1900-00003B000000}"/>
            </a:ext>
          </a:extLst>
        </xdr:cNvPr>
        <xdr:cNvSpPr/>
      </xdr:nvSpPr>
      <xdr:spPr bwMode="auto">
        <a:xfrm>
          <a:off x="7772398" y="2381249"/>
          <a:ext cx="1219202" cy="42862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Industry Worksheet</a:t>
          </a:r>
        </a:p>
      </xdr:txBody>
    </xdr:sp>
    <xdr:clientData/>
  </xdr:twoCellAnchor>
  <xdr:twoCellAnchor>
    <xdr:from>
      <xdr:col>7</xdr:col>
      <xdr:colOff>171450</xdr:colOff>
      <xdr:row>13</xdr:row>
      <xdr:rowOff>161925</xdr:rowOff>
    </xdr:from>
    <xdr:to>
      <xdr:col>9</xdr:col>
      <xdr:colOff>171452</xdr:colOff>
      <xdr:row>16</xdr:row>
      <xdr:rowOff>19051</xdr:rowOff>
    </xdr:to>
    <xdr:sp macro="" textlink="">
      <xdr:nvSpPr>
        <xdr:cNvPr id="60" name="DbgShadowBox">
          <a:extLst>
            <a:ext uri="{FF2B5EF4-FFF2-40B4-BE49-F238E27FC236}">
              <a16:creationId xmlns:a16="http://schemas.microsoft.com/office/drawing/2014/main" id="{00000000-0008-0000-1900-00003C000000}"/>
            </a:ext>
          </a:extLst>
        </xdr:cNvPr>
        <xdr:cNvSpPr/>
      </xdr:nvSpPr>
      <xdr:spPr bwMode="auto">
        <a:xfrm>
          <a:off x="3943350" y="2381250"/>
          <a:ext cx="1219202" cy="42862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Segments Worksheet</a:t>
          </a:r>
        </a:p>
      </xdr:txBody>
    </xdr:sp>
    <xdr:clientData/>
  </xdr:twoCellAnchor>
  <xdr:twoCellAnchor editAs="oneCell">
    <xdr:from>
      <xdr:col>10</xdr:col>
      <xdr:colOff>133350</xdr:colOff>
      <xdr:row>15</xdr:row>
      <xdr:rowOff>0</xdr:rowOff>
    </xdr:from>
    <xdr:to>
      <xdr:col>13</xdr:col>
      <xdr:colOff>123598</xdr:colOff>
      <xdr:row>15</xdr:row>
      <xdr:rowOff>171429</xdr:rowOff>
    </xdr:to>
    <xdr:pic>
      <xdr:nvPicPr>
        <xdr:cNvPr id="61" name="Picture 60">
          <a:extLst>
            <a:ext uri="{FF2B5EF4-FFF2-40B4-BE49-F238E27FC236}">
              <a16:creationId xmlns:a16="http://schemas.microsoft.com/office/drawing/2014/main" id="{00000000-0008-0000-1900-00003D000000}"/>
            </a:ext>
          </a:extLst>
        </xdr:cNvPr>
        <xdr:cNvPicPr>
          <a:picLocks noChangeAspect="1"/>
        </xdr:cNvPicPr>
      </xdr:nvPicPr>
      <xdr:blipFill>
        <a:blip xmlns:r="http://schemas.openxmlformats.org/officeDocument/2006/relationships" r:embed="rId12"/>
        <a:stretch>
          <a:fillRect/>
        </a:stretch>
      </xdr:blipFill>
      <xdr:spPr>
        <a:xfrm>
          <a:off x="5734050" y="2600325"/>
          <a:ext cx="1819048" cy="171429"/>
        </a:xfrm>
        <a:prstGeom prst="rect">
          <a:avLst/>
        </a:prstGeom>
      </xdr:spPr>
    </xdr:pic>
    <xdr:clientData/>
  </xdr:twoCellAnchor>
  <xdr:twoCellAnchor>
    <xdr:from>
      <xdr:col>12</xdr:col>
      <xdr:colOff>28575</xdr:colOff>
      <xdr:row>15</xdr:row>
      <xdr:rowOff>142875</xdr:rowOff>
    </xdr:from>
    <xdr:to>
      <xdr:col>14</xdr:col>
      <xdr:colOff>38100</xdr:colOff>
      <xdr:row>17</xdr:row>
      <xdr:rowOff>47625</xdr:rowOff>
    </xdr:to>
    <xdr:cxnSp macro="">
      <xdr:nvCxnSpPr>
        <xdr:cNvPr id="62" name="DbgGradArrow">
          <a:extLst>
            <a:ext uri="{FF2B5EF4-FFF2-40B4-BE49-F238E27FC236}">
              <a16:creationId xmlns:a16="http://schemas.microsoft.com/office/drawing/2014/main" id="{00000000-0008-0000-1900-00003E000000}"/>
            </a:ext>
          </a:extLst>
        </xdr:cNvPr>
        <xdr:cNvCxnSpPr/>
      </xdr:nvCxnSpPr>
      <xdr:spPr bwMode="auto">
        <a:xfrm>
          <a:off x="6848475" y="2743200"/>
          <a:ext cx="1228725" cy="2857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428625</xdr:colOff>
      <xdr:row>15</xdr:row>
      <xdr:rowOff>152400</xdr:rowOff>
    </xdr:from>
    <xdr:to>
      <xdr:col>11</xdr:col>
      <xdr:colOff>57150</xdr:colOff>
      <xdr:row>17</xdr:row>
      <xdr:rowOff>104775</xdr:rowOff>
    </xdr:to>
    <xdr:cxnSp macro="">
      <xdr:nvCxnSpPr>
        <xdr:cNvPr id="66" name="DbgGradArrow">
          <a:extLst>
            <a:ext uri="{FF2B5EF4-FFF2-40B4-BE49-F238E27FC236}">
              <a16:creationId xmlns:a16="http://schemas.microsoft.com/office/drawing/2014/main" id="{00000000-0008-0000-1900-000042000000}"/>
            </a:ext>
          </a:extLst>
        </xdr:cNvPr>
        <xdr:cNvCxnSpPr/>
      </xdr:nvCxnSpPr>
      <xdr:spPr bwMode="auto">
        <a:xfrm flipH="1">
          <a:off x="5419725" y="2752725"/>
          <a:ext cx="847725" cy="33337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457200</xdr:colOff>
      <xdr:row>76</xdr:row>
      <xdr:rowOff>57150</xdr:rowOff>
    </xdr:from>
    <xdr:to>
      <xdr:col>11</xdr:col>
      <xdr:colOff>447067</xdr:colOff>
      <xdr:row>101</xdr:row>
      <xdr:rowOff>123222</xdr:rowOff>
    </xdr:to>
    <xdr:pic>
      <xdr:nvPicPr>
        <xdr:cNvPr id="68" name="Picture 67">
          <a:extLst>
            <a:ext uri="{FF2B5EF4-FFF2-40B4-BE49-F238E27FC236}">
              <a16:creationId xmlns:a16="http://schemas.microsoft.com/office/drawing/2014/main" id="{00000000-0008-0000-1900-000044000000}"/>
            </a:ext>
          </a:extLst>
        </xdr:cNvPr>
        <xdr:cNvPicPr>
          <a:picLocks noChangeAspect="1"/>
        </xdr:cNvPicPr>
      </xdr:nvPicPr>
      <xdr:blipFill>
        <a:blip xmlns:r="http://schemas.openxmlformats.org/officeDocument/2006/relationships" r:embed="rId13"/>
        <a:stretch>
          <a:fillRect/>
        </a:stretch>
      </xdr:blipFill>
      <xdr:spPr>
        <a:xfrm>
          <a:off x="1790700" y="14297025"/>
          <a:ext cx="4866667" cy="4828572"/>
        </a:xfrm>
        <a:prstGeom prst="rect">
          <a:avLst/>
        </a:prstGeom>
        <a:effectLst>
          <a:outerShdw blurRad="50800" dist="38100" dir="2700000" algn="tl">
            <a:prstClr val="black">
              <a:alpha val="40000"/>
            </a:prstClr>
          </a:outerShdw>
          <a:softEdge rad="25400"/>
        </a:effectLst>
      </xdr:spPr>
    </xdr:pic>
    <xdr:clientData/>
  </xdr:twoCellAnchor>
  <xdr:twoCellAnchor editAs="oneCell">
    <xdr:from>
      <xdr:col>9</xdr:col>
      <xdr:colOff>219075</xdr:colOff>
      <xdr:row>87</xdr:row>
      <xdr:rowOff>104775</xdr:rowOff>
    </xdr:from>
    <xdr:to>
      <xdr:col>17</xdr:col>
      <xdr:colOff>180371</xdr:colOff>
      <xdr:row>97</xdr:row>
      <xdr:rowOff>142632</xdr:rowOff>
    </xdr:to>
    <xdr:pic>
      <xdr:nvPicPr>
        <xdr:cNvPr id="69" name="Picture 68">
          <a:extLst>
            <a:ext uri="{FF2B5EF4-FFF2-40B4-BE49-F238E27FC236}">
              <a16:creationId xmlns:a16="http://schemas.microsoft.com/office/drawing/2014/main" id="{00000000-0008-0000-1900-000045000000}"/>
            </a:ext>
          </a:extLst>
        </xdr:cNvPr>
        <xdr:cNvPicPr>
          <a:picLocks noChangeAspect="1"/>
        </xdr:cNvPicPr>
      </xdr:nvPicPr>
      <xdr:blipFill>
        <a:blip xmlns:r="http://schemas.openxmlformats.org/officeDocument/2006/relationships" r:embed="rId14"/>
        <a:stretch>
          <a:fillRect/>
        </a:stretch>
      </xdr:blipFill>
      <xdr:spPr>
        <a:xfrm>
          <a:off x="5210175" y="16440150"/>
          <a:ext cx="4838096" cy="1942857"/>
        </a:xfrm>
        <a:prstGeom prst="rect">
          <a:avLst/>
        </a:prstGeom>
        <a:effectLst>
          <a:outerShdw blurRad="50800" dist="38100" dir="2700000" algn="tl">
            <a:prstClr val="black">
              <a:alpha val="40000"/>
            </a:prstClr>
          </a:outerShdw>
          <a:softEdge rad="25400"/>
        </a:effectLst>
      </xdr:spPr>
    </xdr:pic>
    <xdr:clientData/>
  </xdr:twoCellAnchor>
  <xdr:twoCellAnchor>
    <xdr:from>
      <xdr:col>12</xdr:col>
      <xdr:colOff>409575</xdr:colOff>
      <xdr:row>79</xdr:row>
      <xdr:rowOff>180975</xdr:rowOff>
    </xdr:from>
    <xdr:to>
      <xdr:col>17</xdr:col>
      <xdr:colOff>68567</xdr:colOff>
      <xdr:row>82</xdr:row>
      <xdr:rowOff>115121</xdr:rowOff>
    </xdr:to>
    <xdr:sp macro="" textlink="">
      <xdr:nvSpPr>
        <xdr:cNvPr id="70" name="DbgShadowBox">
          <a:extLst>
            <a:ext uri="{FF2B5EF4-FFF2-40B4-BE49-F238E27FC236}">
              <a16:creationId xmlns:a16="http://schemas.microsoft.com/office/drawing/2014/main" id="{00000000-0008-0000-1900-000046000000}"/>
            </a:ext>
          </a:extLst>
        </xdr:cNvPr>
        <xdr:cNvSpPr/>
      </xdr:nvSpPr>
      <xdr:spPr bwMode="auto">
        <a:xfrm>
          <a:off x="7229475" y="14992350"/>
          <a:ext cx="2706992"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Enhanced Detail on financial statements may be available</a:t>
          </a:r>
        </a:p>
      </xdr:txBody>
    </xdr:sp>
    <xdr:clientData/>
  </xdr:twoCellAnchor>
  <xdr:twoCellAnchor>
    <xdr:from>
      <xdr:col>12</xdr:col>
      <xdr:colOff>409575</xdr:colOff>
      <xdr:row>82</xdr:row>
      <xdr:rowOff>115121</xdr:rowOff>
    </xdr:from>
    <xdr:to>
      <xdr:col>14</xdr:col>
      <xdr:colOff>543871</xdr:colOff>
      <xdr:row>91</xdr:row>
      <xdr:rowOff>47625</xdr:rowOff>
    </xdr:to>
    <xdr:cxnSp macro="">
      <xdr:nvCxnSpPr>
        <xdr:cNvPr id="71" name="DbgGradArrow">
          <a:extLst>
            <a:ext uri="{FF2B5EF4-FFF2-40B4-BE49-F238E27FC236}">
              <a16:creationId xmlns:a16="http://schemas.microsoft.com/office/drawing/2014/main" id="{00000000-0008-0000-1900-000047000000}"/>
            </a:ext>
          </a:extLst>
        </xdr:cNvPr>
        <xdr:cNvCxnSpPr>
          <a:stCxn id="70" idx="2"/>
        </xdr:cNvCxnSpPr>
      </xdr:nvCxnSpPr>
      <xdr:spPr bwMode="auto">
        <a:xfrm flipH="1">
          <a:off x="7229475" y="15497996"/>
          <a:ext cx="1353496" cy="164700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600075</xdr:colOff>
      <xdr:row>81</xdr:row>
      <xdr:rowOff>52798</xdr:rowOff>
    </xdr:from>
    <xdr:to>
      <xdr:col>12</xdr:col>
      <xdr:colOff>409575</xdr:colOff>
      <xdr:row>83</xdr:row>
      <xdr:rowOff>142875</xdr:rowOff>
    </xdr:to>
    <xdr:cxnSp macro="">
      <xdr:nvCxnSpPr>
        <xdr:cNvPr id="72" name="DbgGradArrow">
          <a:extLst>
            <a:ext uri="{FF2B5EF4-FFF2-40B4-BE49-F238E27FC236}">
              <a16:creationId xmlns:a16="http://schemas.microsoft.com/office/drawing/2014/main" id="{00000000-0008-0000-1900-000048000000}"/>
            </a:ext>
          </a:extLst>
        </xdr:cNvPr>
        <xdr:cNvCxnSpPr>
          <a:stCxn id="70" idx="1"/>
        </xdr:cNvCxnSpPr>
      </xdr:nvCxnSpPr>
      <xdr:spPr bwMode="auto">
        <a:xfrm flipH="1">
          <a:off x="3762375" y="15245173"/>
          <a:ext cx="3467100" cy="471077"/>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47626</xdr:colOff>
      <xdr:row>19</xdr:row>
      <xdr:rowOff>171449</xdr:rowOff>
    </xdr:from>
    <xdr:to>
      <xdr:col>13</xdr:col>
      <xdr:colOff>191824</xdr:colOff>
      <xdr:row>30</xdr:row>
      <xdr:rowOff>151898</xdr:rowOff>
    </xdr:to>
    <xdr:pic>
      <xdr:nvPicPr>
        <xdr:cNvPr id="6" name="Picture 5">
          <a:extLst>
            <a:ext uri="{FF2B5EF4-FFF2-40B4-BE49-F238E27FC236}">
              <a16:creationId xmlns:a16="http://schemas.microsoft.com/office/drawing/2014/main" id="{00000000-0008-0000-1900-000006000000}"/>
            </a:ext>
          </a:extLst>
        </xdr:cNvPr>
        <xdr:cNvPicPr>
          <a:picLocks noChangeAspect="1"/>
        </xdr:cNvPicPr>
      </xdr:nvPicPr>
      <xdr:blipFill>
        <a:blip xmlns:r="http://schemas.openxmlformats.org/officeDocument/2006/relationships" r:embed="rId15"/>
        <a:stretch>
          <a:fillRect/>
        </a:stretch>
      </xdr:blipFill>
      <xdr:spPr>
        <a:xfrm>
          <a:off x="3819526" y="3533774"/>
          <a:ext cx="3801798" cy="2075949"/>
        </a:xfrm>
        <a:prstGeom prst="rect">
          <a:avLst/>
        </a:prstGeom>
        <a:effectLst>
          <a:outerShdw blurRad="50800" dist="38100" dir="2700000" algn="tl">
            <a:prstClr val="black">
              <a:alpha val="40000"/>
            </a:prstClr>
          </a:outerShdw>
          <a:softEdge rad="25400"/>
        </a:effec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naji1/AppData/Local/BLOOMB~1/data/v1.1%20XF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mplate (XFA)"/>
      <sheetName val="Help (XFA)"/>
      <sheetName val="Utility (XHFU)"/>
      <sheetName val="Help (XHFU)"/>
      <sheetName val="Energy (XHFG)"/>
      <sheetName val="Help (XHFG)"/>
      <sheetName val="REIT (XHFR)"/>
      <sheetName val="Help (XHFR)"/>
      <sheetName val="Bank (XHFB)"/>
      <sheetName val="Help (XHFB)"/>
      <sheetName val="Mining (XHFM)"/>
      <sheetName val=" Help (XHFM)"/>
      <sheetName val="Financial (XHFF)"/>
      <sheetName val="Help (XHFF)"/>
      <sheetName val="Industrial (XHFN)"/>
      <sheetName val="Help (XHFN)"/>
      <sheetName val="Calc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
          <cell r="B1" t="str">
            <v>GOOG US Equity</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3.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U134"/>
  <sheetViews>
    <sheetView workbookViewId="0">
      <selection activeCell="G2" sqref="G2"/>
    </sheetView>
  </sheetViews>
  <sheetFormatPr baseColWidth="10" defaultColWidth="8.83203125" defaultRowHeight="15"/>
  <cols>
    <col min="1" max="1" width="10.33203125" bestFit="1" customWidth="1"/>
    <col min="2" max="2" width="38.5" bestFit="1" customWidth="1"/>
    <col min="3" max="3" width="37.33203125" bestFit="1" customWidth="1"/>
    <col min="4" max="4" width="4.1640625" bestFit="1" customWidth="1"/>
    <col min="5" max="5" width="8.83203125" bestFit="1" customWidth="1"/>
    <col min="6" max="6" width="34.1640625" bestFit="1" customWidth="1"/>
    <col min="7" max="7" width="36.5" bestFit="1" customWidth="1"/>
    <col min="8" max="8" width="4.1640625" bestFit="1" customWidth="1"/>
    <col min="9" max="9" width="8.83203125" bestFit="1" customWidth="1"/>
    <col min="10" max="10" width="35.83203125" bestFit="1" customWidth="1"/>
    <col min="11" max="11" width="36.5" bestFit="1" customWidth="1"/>
    <col min="12" max="12" width="4.1640625" bestFit="1" customWidth="1"/>
    <col min="13" max="13" width="8.83203125" bestFit="1" customWidth="1"/>
    <col min="14" max="14" width="37.5" bestFit="1" customWidth="1"/>
    <col min="15" max="15" width="37.1640625" bestFit="1" customWidth="1"/>
    <col min="16" max="16" width="4.1640625" bestFit="1" customWidth="1"/>
    <col min="17" max="17" width="8.83203125" bestFit="1" customWidth="1"/>
    <col min="18" max="18" width="37" bestFit="1" customWidth="1"/>
    <col min="19" max="19" width="36.5" bestFit="1" customWidth="1"/>
    <col min="20" max="20" width="4.1640625" bestFit="1" customWidth="1"/>
    <col min="21" max="21" width="8.83203125" bestFit="1" customWidth="1"/>
    <col min="22" max="22" width="37" bestFit="1" customWidth="1"/>
    <col min="23" max="23" width="36.5" bestFit="1" customWidth="1"/>
    <col min="24" max="24" width="4.1640625" bestFit="1" customWidth="1"/>
    <col min="25" max="25" width="8.83203125" bestFit="1" customWidth="1"/>
    <col min="26" max="26" width="38.5" bestFit="1" customWidth="1"/>
    <col min="27" max="27" width="37.6640625" bestFit="1" customWidth="1"/>
    <col min="28" max="28" width="4.1640625" bestFit="1" customWidth="1"/>
    <col min="29" max="29" width="8.83203125" bestFit="1" customWidth="1"/>
    <col min="30" max="30" width="34.1640625" bestFit="1" customWidth="1"/>
    <col min="31" max="31" width="37.6640625" bestFit="1" customWidth="1"/>
    <col min="32" max="32" width="4.1640625" bestFit="1" customWidth="1"/>
    <col min="33" max="33" width="8.83203125" bestFit="1" customWidth="1"/>
    <col min="34" max="34" width="37.6640625" bestFit="1" customWidth="1"/>
    <col min="35" max="35" width="36.5" bestFit="1" customWidth="1"/>
    <col min="36" max="36" width="4.1640625" bestFit="1" customWidth="1"/>
    <col min="37" max="37" width="8.83203125" bestFit="1" customWidth="1"/>
    <col min="38" max="38" width="39.6640625" bestFit="1" customWidth="1"/>
    <col min="39" max="39" width="37.1640625" bestFit="1" customWidth="1"/>
    <col min="40" max="40" width="4.1640625" bestFit="1" customWidth="1"/>
    <col min="41" max="41" width="8.83203125" bestFit="1" customWidth="1"/>
    <col min="42" max="42" width="35.83203125" bestFit="1" customWidth="1"/>
    <col min="43" max="43" width="36.5" bestFit="1" customWidth="1"/>
    <col min="44" max="44" width="4.1640625" bestFit="1" customWidth="1"/>
    <col min="45" max="45" width="8.83203125" bestFit="1" customWidth="1"/>
    <col min="46" max="46" width="35.83203125" bestFit="1" customWidth="1"/>
    <col min="47" max="47" width="36.5" bestFit="1" customWidth="1"/>
    <col min="48" max="48" width="4.1640625" bestFit="1" customWidth="1"/>
    <col min="49" max="49" width="8.83203125" bestFit="1" customWidth="1"/>
    <col min="50" max="50" width="38.5" bestFit="1" customWidth="1"/>
    <col min="51" max="51" width="37.1640625" bestFit="1" customWidth="1"/>
    <col min="52" max="52" width="4.1640625" bestFit="1" customWidth="1"/>
    <col min="53" max="53" width="8.83203125" bestFit="1" customWidth="1"/>
    <col min="54" max="54" width="34.1640625" bestFit="1" customWidth="1"/>
    <col min="55" max="55" width="38.5" bestFit="1" customWidth="1"/>
    <col min="56" max="56" width="4.1640625" bestFit="1" customWidth="1"/>
    <col min="57" max="57" width="8.83203125" bestFit="1" customWidth="1"/>
    <col min="58" max="58" width="39.1640625" bestFit="1" customWidth="1"/>
    <col min="59" max="59" width="36.5" bestFit="1" customWidth="1"/>
    <col min="60" max="60" width="4.1640625" bestFit="1" customWidth="1"/>
    <col min="61" max="61" width="7" bestFit="1" customWidth="1"/>
    <col min="62" max="62" width="38.5" bestFit="1" customWidth="1"/>
    <col min="63" max="63" width="39.33203125" bestFit="1" customWidth="1"/>
    <col min="64" max="64" width="4.1640625" bestFit="1" customWidth="1"/>
    <col min="65" max="65" width="8.83203125" bestFit="1" customWidth="1"/>
    <col min="66" max="66" width="34.1640625" bestFit="1" customWidth="1"/>
    <col min="67" max="67" width="39.33203125" bestFit="1" customWidth="1"/>
    <col min="68" max="68" width="4.1640625" bestFit="1" customWidth="1"/>
    <col min="69" max="69" width="8.83203125" bestFit="1" customWidth="1"/>
    <col min="70" max="70" width="38.33203125" bestFit="1" customWidth="1"/>
    <col min="71" max="71" width="36.5" bestFit="1" customWidth="1"/>
    <col min="72" max="72" width="4.1640625" bestFit="1" customWidth="1"/>
    <col min="73" max="73" width="8.83203125" bestFit="1" customWidth="1"/>
  </cols>
  <sheetData>
    <row r="1" spans="1:73">
      <c r="A1" t="s">
        <v>600</v>
      </c>
      <c r="B1" t="s">
        <v>601</v>
      </c>
      <c r="F1" t="s">
        <v>606</v>
      </c>
      <c r="G1" t="e">
        <f>NthRecentPeriod("AAPL US EQUITY","4","Q")</f>
        <v>#VALUE!</v>
      </c>
      <c r="J1" t="s">
        <v>0</v>
      </c>
      <c r="N1" t="s">
        <v>602</v>
      </c>
      <c r="R1" t="s">
        <v>607</v>
      </c>
      <c r="V1" t="s">
        <v>2</v>
      </c>
      <c r="Z1" t="s">
        <v>603</v>
      </c>
      <c r="AD1" t="s">
        <v>608</v>
      </c>
      <c r="AH1" t="s">
        <v>3</v>
      </c>
      <c r="AL1" t="s">
        <v>701</v>
      </c>
      <c r="AP1" t="s">
        <v>702</v>
      </c>
      <c r="AT1" t="s">
        <v>501</v>
      </c>
      <c r="AX1" t="s">
        <v>604</v>
      </c>
      <c r="BB1" t="s">
        <v>609</v>
      </c>
      <c r="BF1" t="s">
        <v>4</v>
      </c>
      <c r="BJ1" t="s">
        <v>605</v>
      </c>
      <c r="BN1" t="s">
        <v>610</v>
      </c>
      <c r="BR1" t="s">
        <v>5</v>
      </c>
    </row>
    <row r="2" spans="1:73">
      <c r="A2">
        <v>1</v>
      </c>
      <c r="B2" t="s">
        <v>6</v>
      </c>
      <c r="C2" t="s">
        <v>7</v>
      </c>
      <c r="D2" t="str">
        <f>IF(OR(ISNUMBER(SEARCH("Diluted EPS",B2)),ISNUMBER(SEARCH("Earnings Per Share",B2)),ISNUMBER(SEARCH("Basic EPS",B2)),ISNUMBER(SEARCH("Diluted Share",B2)),ISNUMBER(SEARCH("Basic Share",B2))),"EPS","")</f>
        <v/>
      </c>
      <c r="E2" t="str">
        <f>IF(OR(LEFT(B2,1)=CHAR(32),LEFT(B2,1)=CHAR(9),LEFT(B2,1)=CHAR(160),indenture(B2)&gt;0),"NO","BOLD")&amp;D2</f>
        <v>BOLD</v>
      </c>
      <c r="F2" t="s">
        <v>6</v>
      </c>
      <c r="G2" t="s">
        <v>7</v>
      </c>
      <c r="H2" t="str">
        <f>IF(OR(ISNUMBER(SEARCH("Diluted EPS",F2)),ISNUMBER(SEARCH("Earnings Per Share",F2)),ISNUMBER(SEARCH("Basic EPS",F2)),ISNUMBER(SEARCH("Diluted Share",F2)),ISNUMBER(SEARCH("Basic Share",F2))),"EPS","")</f>
        <v/>
      </c>
      <c r="I2" t="str">
        <f>IF(OR(LEFT(F2,1)=CHAR(32),LEFT(F2,1)=CHAR(9),LEFT(F2,1)=CHAR(160),indenture(F2)&gt;0),"NO","BOLD")&amp;H2</f>
        <v>BOLD</v>
      </c>
      <c r="J2" t="s">
        <v>1552</v>
      </c>
      <c r="K2" t="s">
        <v>7</v>
      </c>
      <c r="L2" t="str">
        <f>IF(OR(ISNUMBER(SEARCH("Diluted EPS",J2)),ISNUMBER(SEARCH("Earnings Per Share",J2)),ISNUMBER(SEARCH("Basic EPS",J2)),ISNUMBER(SEARCH("Diluted Share",J2)),ISNUMBER(SEARCH("Basic Share",J2))),"EPS","")</f>
        <v/>
      </c>
      <c r="M2" t="str">
        <f>IF(OR(LEFT(J2,1)=CHAR(32),LEFT(J2,1)=CHAR(9),LEFT(J2,1)=CHAR(160),indenture(J2)&gt;0),"NO","BOLD")&amp;L2</f>
        <v>BOLD</v>
      </c>
      <c r="N2" t="s">
        <v>8</v>
      </c>
      <c r="O2" t="s">
        <v>9</v>
      </c>
      <c r="P2" t="str">
        <f>IF(OR(ISNUMBER(SEARCH("Diluted EPS",N2)),ISNUMBER(SEARCH("Earnings Per Share",N2)),ISNUMBER(SEARCH("Basic EPS",N2)),ISNUMBER(SEARCH("Diluted Share",N2)),ISNUMBER(SEARCH("Basic Share",N2))),"EPS","")</f>
        <v/>
      </c>
      <c r="Q2" t="str">
        <f>IF(OR(LEFT(N2,1)=CHAR(32),LEFT(N2,1)=CHAR(9),LEFT(N2,1)=CHAR(160),indenture(N2)&gt;0),"NO","BOLD")&amp;P2</f>
        <v>BOLD</v>
      </c>
      <c r="R2" t="s">
        <v>8</v>
      </c>
      <c r="S2" t="s">
        <v>10</v>
      </c>
      <c r="T2" t="str">
        <f>IF(OR(ISNUMBER(SEARCH("Diluted EPS",R2)),ISNUMBER(SEARCH("Earnings Per Share",R2)),ISNUMBER(SEARCH("Basic EPS",R2)),ISNUMBER(SEARCH("Diluted Share",R2)),ISNUMBER(SEARCH("Basic Share",R2))),"EPS","")</f>
        <v/>
      </c>
      <c r="U2" t="str">
        <f>IF(OR(LEFT(R2,1)=CHAR(32),LEFT(R2,1)=CHAR(9),LEFT(R2,1)=CHAR(160),indenture(R2)&gt;0),"NO","BOLD")&amp;T2</f>
        <v>BOLD</v>
      </c>
      <c r="V2" t="s">
        <v>1551</v>
      </c>
      <c r="W2" t="s">
        <v>11</v>
      </c>
      <c r="X2" t="str">
        <f>IF(OR(ISNUMBER(SEARCH("Diluted EPS",V2)),ISNUMBER(SEARCH("Earnings Per Share",V2)),ISNUMBER(SEARCH("Basic EPS",V2)),ISNUMBER(SEARCH("Diluted Share",V2)),ISNUMBER(SEARCH("Basic Share",V2))),"EPS","")</f>
        <v/>
      </c>
      <c r="Y2" t="str">
        <f>IF(OR(LEFT(V2,1)=CHAR(32),LEFT(V2,1)=CHAR(9),LEFT(V2,1)=CHAR(160),indenture(V2)&gt;0),"NO","BOLD")&amp;X2</f>
        <v>NO</v>
      </c>
      <c r="Z2" t="s">
        <v>6</v>
      </c>
      <c r="AA2" t="s">
        <v>7</v>
      </c>
      <c r="AB2" t="str">
        <f>IF(OR(ISNUMBER(SEARCH("Diluted EPS",Z2)),ISNUMBER(SEARCH("Earnings Per Share",Z2)),ISNUMBER(SEARCH("Basic EPS",Z2)),ISNUMBER(SEARCH("Diluted Share",Z2)),ISNUMBER(SEARCH("Basic Share",Z2))),"EPS","")</f>
        <v/>
      </c>
      <c r="AC2" t="str">
        <f>IF(OR(LEFT(Z2,1)=CHAR(32),LEFT(Z2,1)=CHAR(9),LEFT(Z2,1)=CHAR(160),indenture(Z2)&gt;0),"NO","BOLD")&amp;AB2</f>
        <v>BOLD</v>
      </c>
      <c r="AD2" t="s">
        <v>6</v>
      </c>
      <c r="AE2" t="s">
        <v>7</v>
      </c>
      <c r="AF2" t="str">
        <f>IF(OR(ISNUMBER(SEARCH("Diluted EPS",AD2)),ISNUMBER(SEARCH("Earnings Per Share",AD2)),ISNUMBER(SEARCH("Basic EPS",AD2)),ISNUMBER(SEARCH("Diluted Share",AD2)),ISNUMBER(SEARCH("Basic Share",AD2))),"EPS","")</f>
        <v/>
      </c>
      <c r="AG2" t="str">
        <f>IF(OR(LEFT(AD2,1)=CHAR(32),LEFT(AD2,1)=CHAR(9),LEFT(AD2,1)=CHAR(160),indenture(AD2)&gt;0),"NO","BOLD")&amp;AF2</f>
        <v>BOLD</v>
      </c>
      <c r="AH2" t="s">
        <v>1544</v>
      </c>
      <c r="AI2" t="s">
        <v>13</v>
      </c>
      <c r="AJ2" t="str">
        <f>IF(OR(ISNUMBER(SEARCH("Diluted EPS",AH2)),ISNUMBER(SEARCH("Earnings Per Share",AH2)),ISNUMBER(SEARCH("Basic EPS",AH2)),ISNUMBER(SEARCH("Diluted Share",AH2)),ISNUMBER(SEARCH("Basic Share",AH2))),"EPS","")</f>
        <v/>
      </c>
      <c r="AK2" t="str">
        <f>IF(OR(LEFT(AH2,1)=CHAR(32),LEFT(AH2,1)=CHAR(9),LEFT(AH2,1)=CHAR(160),indenture(AH2)&gt;0),"NO","BOLD")&amp;AJ2</f>
        <v>NO</v>
      </c>
      <c r="AL2" t="s">
        <v>8</v>
      </c>
      <c r="AM2" t="s">
        <v>9</v>
      </c>
      <c r="AN2" t="str">
        <f>IF(OR(ISNUMBER(SEARCH("Diluted EPS",AL2)),ISNUMBER(SEARCH("Earnings Per Share",AL2)),ISNUMBER(SEARCH("Basic EPS",AL2)),ISNUMBER(SEARCH("Diluted Share",AL2)),ISNUMBER(SEARCH("Basic Share",AL2))),"EPS","")</f>
        <v/>
      </c>
      <c r="AO2" t="str">
        <f>IF(OR(LEFT(AL2,1)=CHAR(32),LEFT(AL2,1)=CHAR(9),LEFT(AL2,1)=CHAR(160),indenture(AL2)&gt;0),"NO","BOLD")&amp;AN2</f>
        <v>BOLD</v>
      </c>
      <c r="AP2" t="s">
        <v>8</v>
      </c>
      <c r="AQ2" t="s">
        <v>10</v>
      </c>
      <c r="AR2" t="str">
        <f>IF(OR(ISNUMBER(SEARCH("Diluted EPS",AP2)),ISNUMBER(SEARCH("Earnings Per Share",AP2)),ISNUMBER(SEARCH("Basic EPS",AP2)),ISNUMBER(SEARCH("Diluted Share",AP2)),ISNUMBER(SEARCH("Basic Share",AP2))),"EPS","")</f>
        <v/>
      </c>
      <c r="AS2" t="str">
        <f>IF(OR(LEFT(AP2,1)=CHAR(32),LEFT(AP2,1)=CHAR(9),LEFT(AP2,1)=CHAR(160),indenture(AP2)&gt;0),"NO","BOLD")&amp;AR2</f>
        <v>BOLD</v>
      </c>
      <c r="AT2" t="s">
        <v>1529</v>
      </c>
      <c r="AU2" t="s">
        <v>11</v>
      </c>
      <c r="AV2" t="str">
        <f>IF(OR(ISNUMBER(SEARCH("Diluted EPS",AT2)),ISNUMBER(SEARCH("Earnings Per Share",AT2)),ISNUMBER(SEARCH("Basic EPS",AT2)),ISNUMBER(SEARCH("Diluted Share",AT2)),ISNUMBER(SEARCH("Basic Share",AT2))),"EPS","")</f>
        <v/>
      </c>
      <c r="AW2" t="str">
        <f>IF(OR(LEFT(AT2,1)=CHAR(32),LEFT(AT2,1)=CHAR(9),LEFT(AT2,1)=CHAR(160),indenture(AT2)&gt;0),"NO","BOLD")&amp;AV2</f>
        <v>NO</v>
      </c>
      <c r="AX2" t="s">
        <v>6</v>
      </c>
      <c r="AY2" t="s">
        <v>7</v>
      </c>
      <c r="AZ2" t="str">
        <f>IF(OR(ISNUMBER(SEARCH("Diluted EPS",AX2)),ISNUMBER(SEARCH("Earnings Per Share",AX2)),ISNUMBER(SEARCH("Basic EPS",AX2)),ISNUMBER(SEARCH("Diluted Share",AX2)),ISNUMBER(SEARCH("Basic Share",AX2))),"EPS","")</f>
        <v/>
      </c>
      <c r="BA2" t="str">
        <f>IF(OR(LEFT(AX2,1)=CHAR(32),LEFT(AX2,1)=CHAR(9),LEFT(AX2,1)=CHAR(160),indenture(AX2)&gt;0),"NO","BOLD")&amp;AZ2</f>
        <v>BOLD</v>
      </c>
      <c r="BB2" t="s">
        <v>6</v>
      </c>
      <c r="BC2" t="s">
        <v>7</v>
      </c>
      <c r="BD2" t="str">
        <f>IF(OR(ISNUMBER(SEARCH("Diluted EPS",BB2)),ISNUMBER(SEARCH("Earnings Per Share",BB2)),ISNUMBER(SEARCH("Basic EPS",BB2)),ISNUMBER(SEARCH("Diluted Share",BB2)),ISNUMBER(SEARCH("Basic Share",BB2))),"EPS","")</f>
        <v/>
      </c>
      <c r="BE2" t="str">
        <f>IF(OR(LEFT(BB2,1)=CHAR(32),LEFT(BB2,1)=CHAR(9),LEFT(BB2,1)=CHAR(160),indenture(BB2)&gt;0),"NO","BOLD")&amp;BD2</f>
        <v>BOLD</v>
      </c>
      <c r="BF2" t="s">
        <v>1509</v>
      </c>
      <c r="BG2" t="s">
        <v>14</v>
      </c>
      <c r="BH2" t="str">
        <f>IF(OR(ISNUMBER(SEARCH("Diluted EPS",BF2)),ISNUMBER(SEARCH("Earnings Per Share",BF2)),ISNUMBER(SEARCH("Basic EPS",BF2)),ISNUMBER(SEARCH("Diluted Share",BF2)),ISNUMBER(SEARCH("Basic Share",BF2))),"EPS","")</f>
        <v/>
      </c>
      <c r="BI2" t="str">
        <f>IF(OR(LEFT(BF2,1)=CHAR(32),LEFT(BF2,1)=CHAR(9),LEFT(BF2,1)=CHAR(160),indenture(BF2)&gt;0),"NO","BOLD")&amp;BH2</f>
        <v>NO</v>
      </c>
      <c r="BJ2" t="s">
        <v>6</v>
      </c>
      <c r="BK2" t="s">
        <v>7</v>
      </c>
      <c r="BL2" t="str">
        <f>IF(OR(ISNUMBER(SEARCH("Diluted EPS",BJ2)),ISNUMBER(SEARCH("Earnings Per Share",BJ2)),ISNUMBER(SEARCH("Basic EPS",BJ2)),ISNUMBER(SEARCH("Diluted Share",BJ2)),ISNUMBER(SEARCH("Basic Share",BJ2))),"EPS","")</f>
        <v/>
      </c>
      <c r="BM2" t="str">
        <f>IF(OR(LEFT(BJ2,1)=CHAR(32),LEFT(BJ2,1)=CHAR(9),LEFT(BJ2,1)=CHAR(160),indenture(BJ2)&gt;0),"NO","BOLD")&amp;BL2</f>
        <v>BOLD</v>
      </c>
      <c r="BN2" t="s">
        <v>6</v>
      </c>
      <c r="BO2" t="s">
        <v>7</v>
      </c>
      <c r="BP2" t="str">
        <f>IF(OR(ISNUMBER(SEARCH("Diluted EPS",BN2)),ISNUMBER(SEARCH("Earnings Per Share",BN2)),ISNUMBER(SEARCH("Basic EPS",BN2)),ISNUMBER(SEARCH("Diluted Share",BN2)),ISNUMBER(SEARCH("Basic Share",BN2))),"EPS","")</f>
        <v/>
      </c>
      <c r="BQ2" t="str">
        <f>IF(OR(LEFT(BN2,1)=CHAR(32),LEFT(BN2,1)=CHAR(9),LEFT(BN2,1)=CHAR(160),indenture(BN2)&gt;0),"NO","BOLD")&amp;BP2</f>
        <v>BOLD</v>
      </c>
      <c r="BR2" t="s">
        <v>915</v>
      </c>
      <c r="BS2" t="s">
        <v>21</v>
      </c>
      <c r="BT2" t="str">
        <f>IF(OR(ISNUMBER(SEARCH("Diluted EPS",BR2)),ISNUMBER(SEARCH("Earnings Per Share",BR2)),ISNUMBER(SEARCH("Basic EPS",BR2)),ISNUMBER(SEARCH("Diluted Share",BR2)),ISNUMBER(SEARCH("Basic Share",BR2))),"EPS","")</f>
        <v/>
      </c>
      <c r="BU2" t="str">
        <f>IF(OR(LEFT(BR2,1)=CHAR(32),LEFT(BR2,1)=CHAR(9),LEFT(BR2,1)=CHAR(160),indenture(BR2)&gt;0),"NO","BOLD")&amp;BT2</f>
        <v>NO</v>
      </c>
    </row>
    <row r="3" spans="1:73">
      <c r="A3">
        <v>2</v>
      </c>
      <c r="B3" t="s">
        <v>767</v>
      </c>
      <c r="C3" t="s">
        <v>15</v>
      </c>
      <c r="D3" t="str">
        <f t="shared" ref="D3:D66" si="0">IF(OR(ISNUMBER(SEARCH("Diluted EPS",B3)),ISNUMBER(SEARCH("Earnings Per Share",B3)),ISNUMBER(SEARCH("Basic EPS",B3)),ISNUMBER(SEARCH("Diluted Share",B3)),ISNUMBER(SEARCH("Basic Share",B3))),"EPS","")</f>
        <v/>
      </c>
      <c r="E3" t="str">
        <f>IF(OR(LEFT(B3,1)=CHAR(32),LEFT(B3,1)=CHAR(9),LEFT(B3,1)=CHAR(160),indenture(B3)&gt;0),"NO","BOLD")&amp;D3</f>
        <v>NO</v>
      </c>
      <c r="F3" t="s">
        <v>767</v>
      </c>
      <c r="G3" t="s">
        <v>15</v>
      </c>
      <c r="H3" t="str">
        <f t="shared" ref="H3:H66" si="1">IF(OR(ISNUMBER(SEARCH("Diluted EPS",F3)),ISNUMBER(SEARCH("Earnings Per Share",F3)),ISNUMBER(SEARCH("Basic EPS",F3)),ISNUMBER(SEARCH("Diluted Share",F3)),ISNUMBER(SEARCH("Basic Share",F3))),"EPS","")</f>
        <v/>
      </c>
      <c r="I3" t="str">
        <f>IF(OR(LEFT(F3,1)=CHAR(32),LEFT(F3,1)=CHAR(9),LEFT(F3,1)=CHAR(160),indenture(F3)&gt;0),"NO","BOLD")&amp;H3</f>
        <v>NO</v>
      </c>
      <c r="J3" t="s">
        <v>1553</v>
      </c>
      <c r="K3" t="s">
        <v>16</v>
      </c>
      <c r="L3" t="str">
        <f t="shared" ref="L3:L66" si="2">IF(OR(ISNUMBER(SEARCH("Diluted EPS",J3)),ISNUMBER(SEARCH("Earnings Per Share",J3)),ISNUMBER(SEARCH("Basic EPS",J3)),ISNUMBER(SEARCH("Diluted Share",J3)),ISNUMBER(SEARCH("Basic Share",J3))),"EPS","")</f>
        <v/>
      </c>
      <c r="M3" t="str">
        <f>IF(OR(LEFT(J3,1)=CHAR(32),LEFT(J3,1)=CHAR(9),LEFT(J3,1)=CHAR(160),indenture(J3)&gt;0),"NO","BOLD")&amp;L3</f>
        <v>NO</v>
      </c>
      <c r="N3" t="s">
        <v>3202</v>
      </c>
      <c r="O3" t="s">
        <v>17</v>
      </c>
      <c r="P3" t="str">
        <f t="shared" ref="P3:P66" si="3">IF(OR(ISNUMBER(SEARCH("Diluted EPS",N3)),ISNUMBER(SEARCH("Earnings Per Share",N3)),ISNUMBER(SEARCH("Basic EPS",N3)),ISNUMBER(SEARCH("Diluted Share",N3)),ISNUMBER(SEARCH("Basic Share",N3))),"EPS","")</f>
        <v/>
      </c>
      <c r="Q3" t="str">
        <f>IF(OR(LEFT(N3,1)=CHAR(32),LEFT(N3,1)=CHAR(9),LEFT(N3,1)=CHAR(160),indenture(N3)&gt;0),"NO","BOLD")&amp;P3</f>
        <v>BOLD</v>
      </c>
      <c r="R3" t="s">
        <v>3202</v>
      </c>
      <c r="S3" t="s">
        <v>17</v>
      </c>
      <c r="T3" t="str">
        <f t="shared" ref="T3:T66" si="4">IF(OR(ISNUMBER(SEARCH("Diluted EPS",R3)),ISNUMBER(SEARCH("Earnings Per Share",R3)),ISNUMBER(SEARCH("Basic EPS",R3)),ISNUMBER(SEARCH("Diluted Share",R3)),ISNUMBER(SEARCH("Basic Share",R3))),"EPS","")</f>
        <v/>
      </c>
      <c r="U3" t="str">
        <f>IF(OR(LEFT(R3,1)=CHAR(32),LEFT(R3,1)=CHAR(9),LEFT(R3,1)=CHAR(160),indenture(R3)&gt;0),"NO","BOLD")&amp;T3</f>
        <v>BOLD</v>
      </c>
      <c r="V3" t="s">
        <v>1530</v>
      </c>
      <c r="W3" t="s">
        <v>18</v>
      </c>
      <c r="X3" t="str">
        <f t="shared" ref="X3:X66" si="5">IF(OR(ISNUMBER(SEARCH("Diluted EPS",V3)),ISNUMBER(SEARCH("Earnings Per Share",V3)),ISNUMBER(SEARCH("Basic EPS",V3)),ISNUMBER(SEARCH("Diluted Share",V3)),ISNUMBER(SEARCH("Basic Share",V3))),"EPS","")</f>
        <v/>
      </c>
      <c r="Y3" t="str">
        <f>IF(OR(LEFT(V3,1)=CHAR(32),LEFT(V3,1)=CHAR(9),LEFT(V3,1)=CHAR(160),indenture(V3)&gt;0),"NO","BOLD")&amp;X3</f>
        <v>NO</v>
      </c>
      <c r="Z3" t="s">
        <v>3214</v>
      </c>
      <c r="AA3" t="s">
        <v>13</v>
      </c>
      <c r="AB3" t="str">
        <f t="shared" ref="AB3:AB66" si="6">IF(OR(ISNUMBER(SEARCH("Diluted EPS",Z3)),ISNUMBER(SEARCH("Earnings Per Share",Z3)),ISNUMBER(SEARCH("Basic EPS",Z3)),ISNUMBER(SEARCH("Diluted Share",Z3)),ISNUMBER(SEARCH("Basic Share",Z3))),"EPS","")</f>
        <v/>
      </c>
      <c r="AC3" t="str">
        <f>IF(OR(LEFT(Z3,1)=CHAR(32),LEFT(Z3,1)=CHAR(9),LEFT(Z3,1)=CHAR(160),indenture(Z3)&gt;0),"NO","BOLD")&amp;AB3</f>
        <v>BOLD</v>
      </c>
      <c r="AD3" t="s">
        <v>3214</v>
      </c>
      <c r="AE3" t="s">
        <v>13</v>
      </c>
      <c r="AF3" t="str">
        <f t="shared" ref="AF3:AF66" si="7">IF(OR(ISNUMBER(SEARCH("Diluted EPS",AD3)),ISNUMBER(SEARCH("Earnings Per Share",AD3)),ISNUMBER(SEARCH("Basic EPS",AD3)),ISNUMBER(SEARCH("Diluted Share",AD3)),ISNUMBER(SEARCH("Basic Share",AD3))),"EPS","")</f>
        <v/>
      </c>
      <c r="AG3" t="str">
        <f>IF(OR(LEFT(AD3,1)=CHAR(32),LEFT(AD3,1)=CHAR(9),LEFT(AD3,1)=CHAR(160),indenture(AD3)&gt;0),"NO","BOLD")&amp;AF3</f>
        <v>BOLD</v>
      </c>
      <c r="AH3" t="s">
        <v>1545</v>
      </c>
      <c r="AI3" t="s">
        <v>19</v>
      </c>
      <c r="AJ3" t="str">
        <f t="shared" ref="AJ3:AJ66" si="8">IF(OR(ISNUMBER(SEARCH("Diluted EPS",AH3)),ISNUMBER(SEARCH("Earnings Per Share",AH3)),ISNUMBER(SEARCH("Basic EPS",AH3)),ISNUMBER(SEARCH("Diluted Share",AH3)),ISNUMBER(SEARCH("Basic Share",AH3))),"EPS","")</f>
        <v/>
      </c>
      <c r="AK3" t="str">
        <f>IF(OR(LEFT(AH3,1)=CHAR(32),LEFT(AH3,1)=CHAR(9),LEFT(AH3,1)=CHAR(160),indenture(AH3)&gt;0),"NO","BOLD")&amp;AJ3</f>
        <v>NO</v>
      </c>
      <c r="AL3" t="s">
        <v>3202</v>
      </c>
      <c r="AM3" t="s">
        <v>17</v>
      </c>
      <c r="AN3" t="str">
        <f t="shared" ref="AN3:AN66" si="9">IF(OR(ISNUMBER(SEARCH("Diluted EPS",AL3)),ISNUMBER(SEARCH("Earnings Per Share",AL3)),ISNUMBER(SEARCH("Basic EPS",AL3)),ISNUMBER(SEARCH("Diluted Share",AL3)),ISNUMBER(SEARCH("Basic Share",AL3))),"EPS","")</f>
        <v/>
      </c>
      <c r="AO3" t="str">
        <f>IF(OR(LEFT(AL3,1)=CHAR(32),LEFT(AL3,1)=CHAR(9),LEFT(AL3,1)=CHAR(160),indenture(AL3)&gt;0),"NO","BOLD")&amp;AN3</f>
        <v>BOLD</v>
      </c>
      <c r="AP3" t="s">
        <v>3202</v>
      </c>
      <c r="AQ3" t="s">
        <v>17</v>
      </c>
      <c r="AR3" t="str">
        <f t="shared" ref="AR3:AR66" si="10">IF(OR(ISNUMBER(SEARCH("Diluted EPS",AP3)),ISNUMBER(SEARCH("Earnings Per Share",AP3)),ISNUMBER(SEARCH("Basic EPS",AP3)),ISNUMBER(SEARCH("Diluted Share",AP3)),ISNUMBER(SEARCH("Basic Share",AP3))),"EPS","")</f>
        <v/>
      </c>
      <c r="AS3" t="str">
        <f>IF(OR(LEFT(AP3,1)=CHAR(32),LEFT(AP3,1)=CHAR(9),LEFT(AP3,1)=CHAR(160),indenture(AP3)&gt;0),"NO","BOLD")&amp;AR3</f>
        <v>BOLD</v>
      </c>
      <c r="AT3" t="s">
        <v>1530</v>
      </c>
      <c r="AU3" t="s">
        <v>18</v>
      </c>
      <c r="AV3" t="str">
        <f t="shared" ref="AV3:AV66" si="11">IF(OR(ISNUMBER(SEARCH("Diluted EPS",AT3)),ISNUMBER(SEARCH("Earnings Per Share",AT3)),ISNUMBER(SEARCH("Basic EPS",AT3)),ISNUMBER(SEARCH("Diluted Share",AT3)),ISNUMBER(SEARCH("Basic Share",AT3))),"EPS","")</f>
        <v/>
      </c>
      <c r="AW3" t="str">
        <f>IF(OR(LEFT(AT3,1)=CHAR(32),LEFT(AT3,1)=CHAR(9),LEFT(AT3,1)=CHAR(160),indenture(AT3)&gt;0),"NO","BOLD")&amp;AV3</f>
        <v>NO</v>
      </c>
      <c r="AX3" t="s">
        <v>886</v>
      </c>
      <c r="AY3" t="s">
        <v>14</v>
      </c>
      <c r="AZ3" t="str">
        <f t="shared" ref="AZ3:AZ66" si="12">IF(OR(ISNUMBER(SEARCH("Diluted EPS",AX3)),ISNUMBER(SEARCH("Earnings Per Share",AX3)),ISNUMBER(SEARCH("Basic EPS",AX3)),ISNUMBER(SEARCH("Diluted Share",AX3)),ISNUMBER(SEARCH("Basic Share",AX3))),"EPS","")</f>
        <v/>
      </c>
      <c r="BA3" t="str">
        <f>IF(OR(LEFT(AX3,1)=CHAR(32),LEFT(AX3,1)=CHAR(9),LEFT(AX3,1)=CHAR(160),indenture(AX3)&gt;0),"NO","BOLD")&amp;AZ3</f>
        <v>NO</v>
      </c>
      <c r="BB3" t="s">
        <v>886</v>
      </c>
      <c r="BC3" t="s">
        <v>14</v>
      </c>
      <c r="BD3" t="str">
        <f t="shared" ref="BD3:BD66" si="13">IF(OR(ISNUMBER(SEARCH("Diluted EPS",BB3)),ISNUMBER(SEARCH("Earnings Per Share",BB3)),ISNUMBER(SEARCH("Basic EPS",BB3)),ISNUMBER(SEARCH("Diluted Share",BB3)),ISNUMBER(SEARCH("Basic Share",BB3))),"EPS","")</f>
        <v/>
      </c>
      <c r="BE3" t="str">
        <f>IF(OR(LEFT(BB3,1)=CHAR(32),LEFT(BB3,1)=CHAR(9),LEFT(BB3,1)=CHAR(160),indenture(BB3)&gt;0),"NO","BOLD")&amp;BD3</f>
        <v>NO</v>
      </c>
      <c r="BF3" t="s">
        <v>1510</v>
      </c>
      <c r="BG3" t="s">
        <v>20</v>
      </c>
      <c r="BH3" t="str">
        <f t="shared" ref="BH3:BH66" si="14">IF(OR(ISNUMBER(SEARCH("Diluted EPS",BF3)),ISNUMBER(SEARCH("Earnings Per Share",BF3)),ISNUMBER(SEARCH("Basic EPS",BF3)),ISNUMBER(SEARCH("Diluted Share",BF3)),ISNUMBER(SEARCH("Basic Share",BF3))),"EPS","")</f>
        <v/>
      </c>
      <c r="BI3" t="str">
        <f>IF(OR(LEFT(BF3,1)=CHAR(32),LEFT(BF3,1)=CHAR(9),LEFT(BF3,1)=CHAR(160),indenture(BF3)&gt;0),"NO","BOLD")&amp;BH3</f>
        <v>NO</v>
      </c>
      <c r="BJ3" t="s">
        <v>915</v>
      </c>
      <c r="BK3" t="s">
        <v>21</v>
      </c>
      <c r="BL3" t="str">
        <f t="shared" ref="BL3:BL66" si="15">IF(OR(ISNUMBER(SEARCH("Diluted EPS",BJ3)),ISNUMBER(SEARCH("Earnings Per Share",BJ3)),ISNUMBER(SEARCH("Basic EPS",BJ3)),ISNUMBER(SEARCH("Diluted Share",BJ3)),ISNUMBER(SEARCH("Basic Share",BJ3))),"EPS","")</f>
        <v/>
      </c>
      <c r="BM3" t="str">
        <f>IF(OR(LEFT(BJ3,1)=CHAR(32),LEFT(BJ3,1)=CHAR(9),LEFT(BJ3,1)=CHAR(160),indenture(BJ3)&gt;0),"NO","BOLD")&amp;BL3</f>
        <v>NO</v>
      </c>
      <c r="BN3" t="s">
        <v>915</v>
      </c>
      <c r="BO3" t="s">
        <v>21</v>
      </c>
      <c r="BP3" t="str">
        <f t="shared" ref="BP3:BP66" si="16">IF(OR(ISNUMBER(SEARCH("Diluted EPS",BN3)),ISNUMBER(SEARCH("Earnings Per Share",BN3)),ISNUMBER(SEARCH("Basic EPS",BN3)),ISNUMBER(SEARCH("Diluted Share",BN3)),ISNUMBER(SEARCH("Basic Share",BN3))),"EPS","")</f>
        <v/>
      </c>
      <c r="BQ3" t="str">
        <f>IF(OR(LEFT(BN3,1)=CHAR(32),LEFT(BN3,1)=CHAR(9),LEFT(BN3,1)=CHAR(160),indenture(BN3)&gt;0),"NO","BOLD")&amp;BP3</f>
        <v>NO</v>
      </c>
      <c r="BR3" t="s">
        <v>920</v>
      </c>
      <c r="BS3" t="s">
        <v>60</v>
      </c>
      <c r="BT3" t="str">
        <f t="shared" ref="BT3:BT66" si="17">IF(OR(ISNUMBER(SEARCH("Diluted EPS",BR3)),ISNUMBER(SEARCH("Earnings Per Share",BR3)),ISNUMBER(SEARCH("Basic EPS",BR3)),ISNUMBER(SEARCH("Diluted Share",BR3)),ISNUMBER(SEARCH("Basic Share",BR3))),"EPS","")</f>
        <v/>
      </c>
      <c r="BU3" t="str">
        <f>IF(OR(LEFT(BR3,1)=CHAR(32),LEFT(BR3,1)=CHAR(9),LEFT(BR3,1)=CHAR(160),indenture(BR3)&gt;0),"NO","BOLD")&amp;BT3</f>
        <v>NO</v>
      </c>
    </row>
    <row r="4" spans="1:73">
      <c r="A4">
        <v>3</v>
      </c>
      <c r="B4" t="s">
        <v>768</v>
      </c>
      <c r="C4" t="s">
        <v>22</v>
      </c>
      <c r="D4" t="str">
        <f t="shared" si="0"/>
        <v/>
      </c>
      <c r="E4" t="str">
        <f>IF(OR(LEFT(B4,1)=CHAR(32),LEFT(B4,1)=CHAR(9),LEFT(B4,1)=CHAR(160),indenture(B4)&gt;0),"NO","BOLD")&amp;D4</f>
        <v>NO</v>
      </c>
      <c r="F4" t="s">
        <v>768</v>
      </c>
      <c r="G4" t="s">
        <v>23</v>
      </c>
      <c r="H4" t="str">
        <f t="shared" si="1"/>
        <v/>
      </c>
      <c r="I4" t="str">
        <f>IF(OR(LEFT(F4,1)=CHAR(32),LEFT(F4,1)=CHAR(9),LEFT(F4,1)=CHAR(160),indenture(F4)&gt;0),"NO","BOLD")&amp;H4</f>
        <v>NO</v>
      </c>
      <c r="J4" t="s">
        <v>24</v>
      </c>
      <c r="K4" t="s">
        <v>25</v>
      </c>
      <c r="L4" t="str">
        <f t="shared" si="2"/>
        <v/>
      </c>
      <c r="M4" t="str">
        <f>IF(OR(LEFT(J4,1)=CHAR(32),LEFT(J4,1)=CHAR(9),LEFT(J4,1)=CHAR(160),indenture(J4)&gt;0),"NO","BOLD")&amp;L4</f>
        <v>BOLD</v>
      </c>
      <c r="N4" t="s">
        <v>710</v>
      </c>
      <c r="O4" t="s">
        <v>11</v>
      </c>
      <c r="P4" t="str">
        <f t="shared" si="3"/>
        <v/>
      </c>
      <c r="Q4" t="str">
        <f>IF(OR(LEFT(N4,1)=CHAR(32),LEFT(N4,1)=CHAR(9),LEFT(N4,1)=CHAR(160),indenture(N4)&gt;0),"NO","BOLD")&amp;P4</f>
        <v>NO</v>
      </c>
      <c r="R4" t="s">
        <v>710</v>
      </c>
      <c r="S4" t="s">
        <v>11</v>
      </c>
      <c r="T4" t="str">
        <f t="shared" si="4"/>
        <v/>
      </c>
      <c r="U4" t="str">
        <f>IF(OR(LEFT(R4,1)=CHAR(32),LEFT(R4,1)=CHAR(9),LEFT(R4,1)=CHAR(160),indenture(R4)&gt;0),"NO","BOLD")&amp;T4</f>
        <v>NO</v>
      </c>
      <c r="V4" t="s">
        <v>1531</v>
      </c>
      <c r="W4" t="s">
        <v>17</v>
      </c>
      <c r="X4" t="str">
        <f t="shared" si="5"/>
        <v/>
      </c>
      <c r="Y4" t="str">
        <f>IF(OR(LEFT(V4,1)=CHAR(32),LEFT(V4,1)=CHAR(9),LEFT(V4,1)=CHAR(160),indenture(V4)&gt;0),"NO","BOLD")&amp;X4</f>
        <v>NO</v>
      </c>
      <c r="Z4" t="s">
        <v>855</v>
      </c>
      <c r="AA4" t="s">
        <v>26</v>
      </c>
      <c r="AB4" t="str">
        <f t="shared" si="6"/>
        <v/>
      </c>
      <c r="AC4" t="str">
        <f>IF(OR(LEFT(Z4,1)=CHAR(32),LEFT(Z4,1)=CHAR(9),LEFT(Z4,1)=CHAR(160),indenture(Z4)&gt;0),"NO","BOLD")&amp;AB4</f>
        <v>NO</v>
      </c>
      <c r="AD4" t="s">
        <v>855</v>
      </c>
      <c r="AE4" t="s">
        <v>26</v>
      </c>
      <c r="AF4" t="str">
        <f t="shared" si="7"/>
        <v/>
      </c>
      <c r="AG4" t="str">
        <f>IF(OR(LEFT(AD4,1)=CHAR(32),LEFT(AD4,1)=CHAR(9),LEFT(AD4,1)=CHAR(160),indenture(AD4)&gt;0),"NO","BOLD")&amp;AF4</f>
        <v>NO</v>
      </c>
      <c r="AH4" t="s">
        <v>1546</v>
      </c>
      <c r="AI4" t="s">
        <v>27</v>
      </c>
      <c r="AJ4" t="str">
        <f t="shared" si="8"/>
        <v/>
      </c>
      <c r="AK4" t="str">
        <f>IF(OR(LEFT(AH4,1)=CHAR(32),LEFT(AH4,1)=CHAR(9),LEFT(AH4,1)=CHAR(160),indenture(AH4)&gt;0),"NO","BOLD")&amp;AJ4</f>
        <v>NO</v>
      </c>
      <c r="AL4" t="s">
        <v>710</v>
      </c>
      <c r="AM4" t="s">
        <v>11</v>
      </c>
      <c r="AN4" t="str">
        <f t="shared" si="9"/>
        <v/>
      </c>
      <c r="AO4" t="str">
        <f>IF(OR(LEFT(AL4,1)=CHAR(32),LEFT(AL4,1)=CHAR(9),LEFT(AL4,1)=CHAR(160),indenture(AL4)&gt;0),"NO","BOLD")&amp;AN4</f>
        <v>NO</v>
      </c>
      <c r="AP4" t="s">
        <v>710</v>
      </c>
      <c r="AQ4" t="s">
        <v>11</v>
      </c>
      <c r="AR4" t="str">
        <f t="shared" si="10"/>
        <v/>
      </c>
      <c r="AS4" t="str">
        <f>IF(OR(LEFT(AP4,1)=CHAR(32),LEFT(AP4,1)=CHAR(9),LEFT(AP4,1)=CHAR(160),indenture(AP4)&gt;0),"NO","BOLD")&amp;AR4</f>
        <v>NO</v>
      </c>
      <c r="AT4" t="s">
        <v>1531</v>
      </c>
      <c r="AU4" t="s">
        <v>17</v>
      </c>
      <c r="AV4" t="str">
        <f t="shared" si="11"/>
        <v/>
      </c>
      <c r="AW4" t="str">
        <f>IF(OR(LEFT(AT4,1)=CHAR(32),LEFT(AT4,1)=CHAR(9),LEFT(AT4,1)=CHAR(160),indenture(AT4)&gt;0),"NO","BOLD")&amp;AV4</f>
        <v>NO</v>
      </c>
      <c r="AX4" t="s">
        <v>3198</v>
      </c>
      <c r="AY4" t="s">
        <v>28</v>
      </c>
      <c r="AZ4" t="str">
        <f t="shared" si="12"/>
        <v/>
      </c>
      <c r="BA4" t="str">
        <f>IF(OR(LEFT(AX4,1)=CHAR(32),LEFT(AX4,1)=CHAR(9),LEFT(AX4,1)=CHAR(160),indenture(AX4)&gt;0),"NO","BOLD")&amp;AZ4</f>
        <v>BOLD</v>
      </c>
      <c r="BB4" t="s">
        <v>3198</v>
      </c>
      <c r="BC4" t="s">
        <v>28</v>
      </c>
      <c r="BD4" t="str">
        <f t="shared" si="13"/>
        <v/>
      </c>
      <c r="BE4" t="str">
        <f>IF(OR(LEFT(BB4,1)=CHAR(32),LEFT(BB4,1)=CHAR(9),LEFT(BB4,1)=CHAR(160),indenture(BB4)&gt;0),"NO","BOLD")&amp;BD4</f>
        <v>BOLD</v>
      </c>
      <c r="BF4" t="s">
        <v>1511</v>
      </c>
      <c r="BG4" t="s">
        <v>29</v>
      </c>
      <c r="BH4" t="str">
        <f t="shared" si="14"/>
        <v/>
      </c>
      <c r="BI4" t="str">
        <f>IF(OR(LEFT(BF4,1)=CHAR(32),LEFT(BF4,1)=CHAR(9),LEFT(BF4,1)=CHAR(160),indenture(BF4)&gt;0),"NO","BOLD")&amp;BH4</f>
        <v>NO</v>
      </c>
      <c r="BJ4" t="s">
        <v>916</v>
      </c>
      <c r="BK4" t="s">
        <v>30</v>
      </c>
      <c r="BL4" t="str">
        <f t="shared" si="15"/>
        <v/>
      </c>
      <c r="BM4" t="str">
        <f>IF(OR(LEFT(BJ4,1)=CHAR(32),LEFT(BJ4,1)=CHAR(9),LEFT(BJ4,1)=CHAR(160),indenture(BJ4)&gt;0),"NO","BOLD")&amp;BL4</f>
        <v>NO</v>
      </c>
      <c r="BN4" t="s">
        <v>916</v>
      </c>
      <c r="BO4" t="s">
        <v>30</v>
      </c>
      <c r="BP4" t="str">
        <f t="shared" si="16"/>
        <v/>
      </c>
      <c r="BQ4" t="str">
        <f>IF(OR(LEFT(BN4,1)=CHAR(32),LEFT(BN4,1)=CHAR(9),LEFT(BN4,1)=CHAR(160),indenture(BN4)&gt;0),"NO","BOLD")&amp;BP4</f>
        <v>NO</v>
      </c>
      <c r="BR4" t="s">
        <v>921</v>
      </c>
      <c r="BS4" t="s">
        <v>42</v>
      </c>
      <c r="BT4" t="str">
        <f t="shared" si="17"/>
        <v/>
      </c>
      <c r="BU4" t="str">
        <f>IF(OR(LEFT(BR4,1)=CHAR(32),LEFT(BR4,1)=CHAR(9),LEFT(BR4,1)=CHAR(160),indenture(BR4)&gt;0),"NO","BOLD")&amp;BT4</f>
        <v>NO</v>
      </c>
    </row>
    <row r="5" spans="1:73">
      <c r="A5">
        <v>4</v>
      </c>
      <c r="B5" t="s">
        <v>769</v>
      </c>
      <c r="C5" t="s">
        <v>32</v>
      </c>
      <c r="D5" t="str">
        <f t="shared" si="0"/>
        <v/>
      </c>
      <c r="E5" t="str">
        <f>IF(OR(LEFT(B5,1)=CHAR(32),LEFT(B5,1)=CHAR(9),LEFT(B5,1)=CHAR(160),indenture(B5)&gt;0),"NO","BOLD")&amp;D5</f>
        <v>NO</v>
      </c>
      <c r="F5" t="s">
        <v>769</v>
      </c>
      <c r="G5" t="s">
        <v>32</v>
      </c>
      <c r="H5" t="str">
        <f t="shared" si="1"/>
        <v/>
      </c>
      <c r="I5" t="str">
        <f>IF(OR(LEFT(F5,1)=CHAR(32),LEFT(F5,1)=CHAR(9),LEFT(F5,1)=CHAR(160),indenture(F5)&gt;0),"NO","BOLD")&amp;H5</f>
        <v>NO</v>
      </c>
      <c r="J5" t="s">
        <v>775</v>
      </c>
      <c r="K5" t="s">
        <v>33</v>
      </c>
      <c r="L5" t="str">
        <f t="shared" si="2"/>
        <v/>
      </c>
      <c r="M5" t="str">
        <f>IF(OR(LEFT(J5,1)=CHAR(32),LEFT(J5,1)=CHAR(9),LEFT(J5,1)=CHAR(160),indenture(J5)&gt;0),"NO","BOLD")&amp;L5</f>
        <v>NO</v>
      </c>
      <c r="N5" t="s">
        <v>711</v>
      </c>
      <c r="O5" t="s">
        <v>34</v>
      </c>
      <c r="P5" t="str">
        <f t="shared" si="3"/>
        <v/>
      </c>
      <c r="Q5" t="str">
        <f>IF(OR(LEFT(N5,1)=CHAR(32),LEFT(N5,1)=CHAR(9),LEFT(N5,1)=CHAR(160),indenture(N5)&gt;0),"NO","BOLD")&amp;P5</f>
        <v>NO</v>
      </c>
      <c r="R5" t="s">
        <v>711</v>
      </c>
      <c r="S5" t="s">
        <v>34</v>
      </c>
      <c r="T5" t="str">
        <f t="shared" si="4"/>
        <v/>
      </c>
      <c r="U5" t="str">
        <f>IF(OR(LEFT(R5,1)=CHAR(32),LEFT(R5,1)=CHAR(9),LEFT(R5,1)=CHAR(160),indenture(R5)&gt;0),"NO","BOLD")&amp;T5</f>
        <v>NO</v>
      </c>
      <c r="V5" t="s">
        <v>1532</v>
      </c>
      <c r="W5" t="s">
        <v>19</v>
      </c>
      <c r="X5" t="str">
        <f t="shared" si="5"/>
        <v/>
      </c>
      <c r="Y5" t="str">
        <f>IF(OR(LEFT(V5,1)=CHAR(32),LEFT(V5,1)=CHAR(9),LEFT(V5,1)=CHAR(160),indenture(V5)&gt;0),"NO","BOLD")&amp;X5</f>
        <v>NO</v>
      </c>
      <c r="Z5" t="s">
        <v>856</v>
      </c>
      <c r="AA5" t="s">
        <v>35</v>
      </c>
      <c r="AB5" t="str">
        <f t="shared" si="6"/>
        <v/>
      </c>
      <c r="AC5" t="str">
        <f>IF(OR(LEFT(Z5,1)=CHAR(32),LEFT(Z5,1)=CHAR(9),LEFT(Z5,1)=CHAR(160),indenture(Z5)&gt;0),"NO","BOLD")&amp;AB5</f>
        <v>NO</v>
      </c>
      <c r="AD5" t="s">
        <v>856</v>
      </c>
      <c r="AE5" t="s">
        <v>35</v>
      </c>
      <c r="AF5" t="str">
        <f t="shared" si="7"/>
        <v/>
      </c>
      <c r="AG5" t="str">
        <f>IF(OR(LEFT(AD5,1)=CHAR(32),LEFT(AD5,1)=CHAR(9),LEFT(AD5,1)=CHAR(160),indenture(AD5)&gt;0),"NO","BOLD")&amp;AF5</f>
        <v>NO</v>
      </c>
      <c r="AH5" t="s">
        <v>1547</v>
      </c>
      <c r="AI5" t="s">
        <v>36</v>
      </c>
      <c r="AJ5" t="str">
        <f t="shared" si="8"/>
        <v/>
      </c>
      <c r="AK5" t="str">
        <f>IF(OR(LEFT(AH5,1)=CHAR(32),LEFT(AH5,1)=CHAR(9),LEFT(AH5,1)=CHAR(160),indenture(AH5)&gt;0),"NO","BOLD")&amp;AJ5</f>
        <v>NO</v>
      </c>
      <c r="AL5" t="s">
        <v>711</v>
      </c>
      <c r="AM5" t="s">
        <v>34</v>
      </c>
      <c r="AN5" t="str">
        <f t="shared" si="9"/>
        <v/>
      </c>
      <c r="AO5" t="str">
        <f>IF(OR(LEFT(AL5,1)=CHAR(32),LEFT(AL5,1)=CHAR(9),LEFT(AL5,1)=CHAR(160),indenture(AL5)&gt;0),"NO","BOLD")&amp;AN5</f>
        <v>NO</v>
      </c>
      <c r="AP5" t="s">
        <v>711</v>
      </c>
      <c r="AQ5" t="s">
        <v>34</v>
      </c>
      <c r="AR5" t="str">
        <f t="shared" si="10"/>
        <v/>
      </c>
      <c r="AS5" t="str">
        <f>IF(OR(LEFT(AP5,1)=CHAR(32),LEFT(AP5,1)=CHAR(9),LEFT(AP5,1)=CHAR(160),indenture(AP5)&gt;0),"NO","BOLD")&amp;AR5</f>
        <v>NO</v>
      </c>
      <c r="AT5" t="s">
        <v>1532</v>
      </c>
      <c r="AU5" t="s">
        <v>19</v>
      </c>
      <c r="AV5" t="str">
        <f t="shared" si="11"/>
        <v/>
      </c>
      <c r="AW5" t="str">
        <f>IF(OR(LEFT(AT5,1)=CHAR(32),LEFT(AT5,1)=CHAR(9),LEFT(AT5,1)=CHAR(160),indenture(AT5)&gt;0),"NO","BOLD")&amp;AV5</f>
        <v>NO</v>
      </c>
      <c r="AX5" t="s">
        <v>3199</v>
      </c>
      <c r="AY5" t="s">
        <v>37</v>
      </c>
      <c r="AZ5" t="str">
        <f t="shared" si="12"/>
        <v/>
      </c>
      <c r="BA5" t="str">
        <f>IF(OR(LEFT(AX5,1)=CHAR(32),LEFT(AX5,1)=CHAR(9),LEFT(AX5,1)=CHAR(160),indenture(AX5)&gt;0),"NO","BOLD")&amp;AZ5</f>
        <v>BOLD</v>
      </c>
      <c r="BB5" t="s">
        <v>3199</v>
      </c>
      <c r="BC5" t="s">
        <v>37</v>
      </c>
      <c r="BD5" t="str">
        <f t="shared" si="13"/>
        <v/>
      </c>
      <c r="BE5" t="str">
        <f>IF(OR(LEFT(BB5,1)=CHAR(32),LEFT(BB5,1)=CHAR(9),LEFT(BB5,1)=CHAR(160),indenture(BB5)&gt;0),"NO","BOLD")&amp;BD5</f>
        <v>BOLD</v>
      </c>
      <c r="BF5" t="s">
        <v>1512</v>
      </c>
      <c r="BG5" t="s">
        <v>31</v>
      </c>
      <c r="BH5" t="str">
        <f t="shared" si="14"/>
        <v/>
      </c>
      <c r="BI5" t="str">
        <f>IF(OR(LEFT(BF5,1)=CHAR(32),LEFT(BF5,1)=CHAR(9),LEFT(BF5,1)=CHAR(160),indenture(BF5)&gt;0),"NO","BOLD")&amp;BH5</f>
        <v>NO</v>
      </c>
      <c r="BJ5" t="s">
        <v>917</v>
      </c>
      <c r="BK5" t="s">
        <v>38</v>
      </c>
      <c r="BL5" t="str">
        <f t="shared" si="15"/>
        <v/>
      </c>
      <c r="BM5" t="str">
        <f>IF(OR(LEFT(BJ5,1)=CHAR(32),LEFT(BJ5,1)=CHAR(9),LEFT(BJ5,1)=CHAR(160),indenture(BJ5)&gt;0),"NO","BOLD")&amp;BL5</f>
        <v>NO</v>
      </c>
      <c r="BN5" t="s">
        <v>917</v>
      </c>
      <c r="BO5" t="s">
        <v>38</v>
      </c>
      <c r="BP5" t="str">
        <f t="shared" si="16"/>
        <v/>
      </c>
      <c r="BQ5" t="str">
        <f>IF(OR(LEFT(BN5,1)=CHAR(32),LEFT(BN5,1)=CHAR(9),LEFT(BN5,1)=CHAR(160),indenture(BN5)&gt;0),"NO","BOLD")&amp;BP5</f>
        <v>NO</v>
      </c>
      <c r="BR5" t="s">
        <v>920</v>
      </c>
      <c r="BS5" t="s">
        <v>1478</v>
      </c>
      <c r="BT5" t="str">
        <f t="shared" si="17"/>
        <v/>
      </c>
      <c r="BU5" t="str">
        <f>IF(OR(LEFT(BR5,1)=CHAR(32),LEFT(BR5,1)=CHAR(9),LEFT(BR5,1)=CHAR(160),indenture(BR5)&gt;0),"NO","BOLD")&amp;BT5</f>
        <v>NO</v>
      </c>
    </row>
    <row r="6" spans="1:73">
      <c r="A6">
        <v>5</v>
      </c>
      <c r="B6" t="s">
        <v>770</v>
      </c>
      <c r="C6" t="s">
        <v>16</v>
      </c>
      <c r="D6" t="str">
        <f t="shared" si="0"/>
        <v/>
      </c>
      <c r="E6" t="str">
        <f>IF(OR(LEFT(B6,1)=CHAR(32),LEFT(B6,1)=CHAR(9),LEFT(B6,1)=CHAR(160),indenture(B6)&gt;0),"NO","BOLD")&amp;D6</f>
        <v>NO</v>
      </c>
      <c r="F6" t="s">
        <v>770</v>
      </c>
      <c r="G6" t="s">
        <v>16</v>
      </c>
      <c r="H6" t="str">
        <f t="shared" si="1"/>
        <v/>
      </c>
      <c r="I6" t="str">
        <f>IF(OR(LEFT(F6,1)=CHAR(32),LEFT(F6,1)=CHAR(9),LEFT(F6,1)=CHAR(160),indenture(F6)&gt;0),"NO","BOLD")&amp;H6</f>
        <v>NO</v>
      </c>
      <c r="J6" t="s">
        <v>776</v>
      </c>
      <c r="K6" t="s">
        <v>39</v>
      </c>
      <c r="L6" t="str">
        <f t="shared" si="2"/>
        <v/>
      </c>
      <c r="M6" t="str">
        <f>IF(OR(LEFT(J6,1)=CHAR(32),LEFT(J6,1)=CHAR(9),LEFT(J6,1)=CHAR(160),indenture(J6)&gt;0),"NO","BOLD")&amp;L6</f>
        <v>NO</v>
      </c>
      <c r="N6" t="s">
        <v>712</v>
      </c>
      <c r="O6" t="s">
        <v>41</v>
      </c>
      <c r="P6" t="str">
        <f t="shared" si="3"/>
        <v/>
      </c>
      <c r="Q6" t="str">
        <f>IF(OR(LEFT(N6,1)=CHAR(32),LEFT(N6,1)=CHAR(9),LEFT(N6,1)=CHAR(160),indenture(N6)&gt;0),"NO","BOLD")&amp;P6</f>
        <v>NO</v>
      </c>
      <c r="R6" t="s">
        <v>712</v>
      </c>
      <c r="S6" t="s">
        <v>41</v>
      </c>
      <c r="T6" t="str">
        <f t="shared" si="4"/>
        <v/>
      </c>
      <c r="U6" t="str">
        <f>IF(OR(LEFT(R6,1)=CHAR(32),LEFT(R6,1)=CHAR(9),LEFT(R6,1)=CHAR(160),indenture(R6)&gt;0),"NO","BOLD")&amp;T6</f>
        <v>NO</v>
      </c>
      <c r="V6" t="s">
        <v>719</v>
      </c>
      <c r="W6" t="s">
        <v>42</v>
      </c>
      <c r="X6" t="str">
        <f t="shared" si="5"/>
        <v/>
      </c>
      <c r="Y6" t="str">
        <f>IF(OR(LEFT(V6,1)=CHAR(32),LEFT(V6,1)=CHAR(9),LEFT(V6,1)=CHAR(160),indenture(V6)&gt;0),"NO","BOLD")&amp;X6</f>
        <v>NO</v>
      </c>
      <c r="Z6" t="s">
        <v>857</v>
      </c>
      <c r="AA6" t="s">
        <v>43</v>
      </c>
      <c r="AB6" t="str">
        <f t="shared" si="6"/>
        <v/>
      </c>
      <c r="AC6" t="str">
        <f>IF(OR(LEFT(Z6,1)=CHAR(32),LEFT(Z6,1)=CHAR(9),LEFT(Z6,1)=CHAR(160),indenture(Z6)&gt;0),"NO","BOLD")&amp;AB6</f>
        <v>NO</v>
      </c>
      <c r="AD6" t="s">
        <v>857</v>
      </c>
      <c r="AE6" t="s">
        <v>621</v>
      </c>
      <c r="AF6" t="str">
        <f t="shared" si="7"/>
        <v/>
      </c>
      <c r="AG6" t="str">
        <f>IF(OR(LEFT(AD6,1)=CHAR(32),LEFT(AD6,1)=CHAR(9),LEFT(AD6,1)=CHAR(160),indenture(AD6)&gt;0),"NO","BOLD")&amp;AF6</f>
        <v>NO</v>
      </c>
      <c r="AH6" t="s">
        <v>775</v>
      </c>
      <c r="AI6" t="s">
        <v>44</v>
      </c>
      <c r="AJ6" t="str">
        <f t="shared" si="8"/>
        <v/>
      </c>
      <c r="AK6" t="str">
        <f>IF(OR(LEFT(AH6,1)=CHAR(32),LEFT(AH6,1)=CHAR(9),LEFT(AH6,1)=CHAR(160),indenture(AH6)&gt;0),"NO","BOLD")&amp;AJ6</f>
        <v>NO</v>
      </c>
      <c r="AL6" t="s">
        <v>712</v>
      </c>
      <c r="AM6" t="s">
        <v>41</v>
      </c>
      <c r="AN6" t="str">
        <f t="shared" si="9"/>
        <v/>
      </c>
      <c r="AO6" t="str">
        <f>IF(OR(LEFT(AL6,1)=CHAR(32),LEFT(AL6,1)=CHAR(9),LEFT(AL6,1)=CHAR(160),indenture(AL6)&gt;0),"NO","BOLD")&amp;AN6</f>
        <v>NO</v>
      </c>
      <c r="AP6" t="s">
        <v>712</v>
      </c>
      <c r="AQ6" t="s">
        <v>41</v>
      </c>
      <c r="AR6" t="str">
        <f t="shared" si="10"/>
        <v/>
      </c>
      <c r="AS6" t="str">
        <f>IF(OR(LEFT(AP6,1)=CHAR(32),LEFT(AP6,1)=CHAR(9),LEFT(AP6,1)=CHAR(160),indenture(AP6)&gt;0),"NO","BOLD")&amp;AR6</f>
        <v>NO</v>
      </c>
      <c r="AT6" t="s">
        <v>719</v>
      </c>
      <c r="AU6" t="s">
        <v>42</v>
      </c>
      <c r="AV6" t="str">
        <f t="shared" si="11"/>
        <v/>
      </c>
      <c r="AW6" t="str">
        <f>IF(OR(LEFT(AT6,1)=CHAR(32),LEFT(AT6,1)=CHAR(9),LEFT(AT6,1)=CHAR(160),indenture(AT6)&gt;0),"NO","BOLD")&amp;AV6</f>
        <v>NO</v>
      </c>
      <c r="AX6" t="s">
        <v>3200</v>
      </c>
      <c r="AY6" t="s">
        <v>45</v>
      </c>
      <c r="AZ6" t="str">
        <f t="shared" si="12"/>
        <v/>
      </c>
      <c r="BA6" t="str">
        <f>IF(OR(LEFT(AX6,1)=CHAR(32),LEFT(AX6,1)=CHAR(9),LEFT(AX6,1)=CHAR(160),indenture(AX6)&gt;0),"NO","BOLD")&amp;AZ6</f>
        <v>BOLD</v>
      </c>
      <c r="BB6" t="s">
        <v>3200</v>
      </c>
      <c r="BC6" t="s">
        <v>45</v>
      </c>
      <c r="BD6" t="str">
        <f t="shared" si="13"/>
        <v/>
      </c>
      <c r="BE6" t="str">
        <f>IF(OR(LEFT(BB6,1)=CHAR(32),LEFT(BB6,1)=CHAR(9),LEFT(BB6,1)=CHAR(160),indenture(BB6)&gt;0),"NO","BOLD")&amp;BD6</f>
        <v>BOLD</v>
      </c>
      <c r="BF6" t="s">
        <v>1513</v>
      </c>
      <c r="BG6" t="s">
        <v>46</v>
      </c>
      <c r="BH6" t="str">
        <f t="shared" si="14"/>
        <v/>
      </c>
      <c r="BI6" t="str">
        <f>IF(OR(LEFT(BF6,1)=CHAR(32),LEFT(BF6,1)=CHAR(9),LEFT(BF6,1)=CHAR(160),indenture(BF6)&gt;0),"NO","BOLD")&amp;BH6</f>
        <v>NO</v>
      </c>
      <c r="BJ6" t="s">
        <v>918</v>
      </c>
      <c r="BK6" t="s">
        <v>47</v>
      </c>
      <c r="BL6" t="str">
        <f t="shared" si="15"/>
        <v/>
      </c>
      <c r="BM6" t="str">
        <f>IF(OR(LEFT(BJ6,1)=CHAR(32),LEFT(BJ6,1)=CHAR(9),LEFT(BJ6,1)=CHAR(160),indenture(BJ6)&gt;0),"NO","BOLD")&amp;BL6</f>
        <v>NO</v>
      </c>
      <c r="BN6" t="s">
        <v>918</v>
      </c>
      <c r="BO6" t="s">
        <v>47</v>
      </c>
      <c r="BP6" t="str">
        <f t="shared" si="16"/>
        <v/>
      </c>
      <c r="BQ6" t="str">
        <f>IF(OR(LEFT(BN6,1)=CHAR(32),LEFT(BN6,1)=CHAR(9),LEFT(BN6,1)=CHAR(160),indenture(BN6)&gt;0),"NO","BOLD")&amp;BP6</f>
        <v>NO</v>
      </c>
      <c r="BR6" t="s">
        <v>1479</v>
      </c>
      <c r="BS6" t="s">
        <v>34</v>
      </c>
      <c r="BT6" t="str">
        <f t="shared" si="17"/>
        <v/>
      </c>
      <c r="BU6" t="str">
        <f>IF(OR(LEFT(BR6,1)=CHAR(32),LEFT(BR6,1)=CHAR(9),LEFT(BR6,1)=CHAR(160),indenture(BR6)&gt;0),"NO","BOLD")&amp;BT6</f>
        <v>NO</v>
      </c>
    </row>
    <row r="7" spans="1:73">
      <c r="A7">
        <v>6</v>
      </c>
      <c r="B7" t="s">
        <v>771</v>
      </c>
      <c r="C7" t="s">
        <v>48</v>
      </c>
      <c r="D7" t="str">
        <f t="shared" si="0"/>
        <v/>
      </c>
      <c r="E7" t="str">
        <f>IF(OR(LEFT(B7,1)=CHAR(32),LEFT(B7,1)=CHAR(9),LEFT(B7,1)=CHAR(160),indenture(B7)&gt;0),"NO","BOLD")&amp;D7</f>
        <v>NO</v>
      </c>
      <c r="F7" t="s">
        <v>771</v>
      </c>
      <c r="G7" t="s">
        <v>48</v>
      </c>
      <c r="H7" t="str">
        <f t="shared" si="1"/>
        <v/>
      </c>
      <c r="I7" t="str">
        <f>IF(OR(LEFT(F7,1)=CHAR(32),LEFT(F7,1)=CHAR(9),LEFT(F7,1)=CHAR(160),indenture(F7)&gt;0),"NO","BOLD")&amp;H7</f>
        <v>NO</v>
      </c>
      <c r="J7" t="s">
        <v>1554</v>
      </c>
      <c r="K7" t="s">
        <v>50</v>
      </c>
      <c r="L7" t="str">
        <f t="shared" si="2"/>
        <v/>
      </c>
      <c r="M7" t="str">
        <f>IF(OR(LEFT(J7,1)=CHAR(32),LEFT(J7,1)=CHAR(9),LEFT(J7,1)=CHAR(160),indenture(J7)&gt;0),"NO","BOLD")&amp;L7</f>
        <v>BOLD</v>
      </c>
      <c r="N7" t="s">
        <v>713</v>
      </c>
      <c r="O7" t="s">
        <v>18</v>
      </c>
      <c r="P7" t="str">
        <f t="shared" si="3"/>
        <v/>
      </c>
      <c r="Q7" t="str">
        <f>IF(OR(LEFT(N7,1)=CHAR(32),LEFT(N7,1)=CHAR(9),LEFT(N7,1)=CHAR(160),indenture(N7)&gt;0),"NO","BOLD")&amp;P7</f>
        <v>NO</v>
      </c>
      <c r="R7" t="s">
        <v>713</v>
      </c>
      <c r="S7" t="s">
        <v>18</v>
      </c>
      <c r="T7" t="str">
        <f t="shared" si="4"/>
        <v/>
      </c>
      <c r="U7" t="str">
        <f>IF(OR(LEFT(R7,1)=CHAR(32),LEFT(R7,1)=CHAR(9),LEFT(R7,1)=CHAR(160),indenture(R7)&gt;0),"NO","BOLD")&amp;T7</f>
        <v>NO</v>
      </c>
      <c r="V7" t="s">
        <v>775</v>
      </c>
      <c r="W7" t="s">
        <v>44</v>
      </c>
      <c r="X7" t="str">
        <f t="shared" si="5"/>
        <v/>
      </c>
      <c r="Y7" t="str">
        <f>IF(OR(LEFT(V7,1)=CHAR(32),LEFT(V7,1)=CHAR(9),LEFT(V7,1)=CHAR(160),indenture(V7)&gt;0),"NO","BOLD")&amp;X7</f>
        <v>NO</v>
      </c>
      <c r="Z7" t="s">
        <v>3215</v>
      </c>
      <c r="AA7" t="s">
        <v>40</v>
      </c>
      <c r="AB7" t="str">
        <f t="shared" si="6"/>
        <v/>
      </c>
      <c r="AC7" t="str">
        <f>IF(OR(LEFT(Z7,1)=CHAR(32),LEFT(Z7,1)=CHAR(9),LEFT(Z7,1)=CHAR(160),indenture(Z7)&gt;0),"NO","BOLD")&amp;AB7</f>
        <v>BOLD</v>
      </c>
      <c r="AD7" t="s">
        <v>3215</v>
      </c>
      <c r="AE7" t="s">
        <v>51</v>
      </c>
      <c r="AF7" t="str">
        <f t="shared" si="7"/>
        <v/>
      </c>
      <c r="AG7" t="str">
        <f>IF(OR(LEFT(AD7,1)=CHAR(32),LEFT(AD7,1)=CHAR(9),LEFT(AD7,1)=CHAR(160),indenture(AD7)&gt;0),"NO","BOLD")&amp;AF7</f>
        <v>BOLD</v>
      </c>
      <c r="AH7" t="s">
        <v>6</v>
      </c>
      <c r="AI7" t="s">
        <v>7</v>
      </c>
      <c r="AJ7" t="str">
        <f t="shared" si="8"/>
        <v/>
      </c>
      <c r="AK7" t="str">
        <f>IF(OR(LEFT(AH7,1)=CHAR(32),LEFT(AH7,1)=CHAR(9),LEFT(AH7,1)=CHAR(160),indenture(AH7)&gt;0),"NO","BOLD")&amp;AJ7</f>
        <v>BOLD</v>
      </c>
      <c r="AL7" t="s">
        <v>713</v>
      </c>
      <c r="AM7" t="s">
        <v>18</v>
      </c>
      <c r="AN7" t="str">
        <f t="shared" si="9"/>
        <v/>
      </c>
      <c r="AO7" t="str">
        <f>IF(OR(LEFT(AL7,1)=CHAR(32),LEFT(AL7,1)=CHAR(9),LEFT(AL7,1)=CHAR(160),indenture(AL7)&gt;0),"NO","BOLD")&amp;AN7</f>
        <v>NO</v>
      </c>
      <c r="AP7" t="s">
        <v>713</v>
      </c>
      <c r="AQ7" t="s">
        <v>18</v>
      </c>
      <c r="AR7" t="str">
        <f t="shared" si="10"/>
        <v/>
      </c>
      <c r="AS7" t="str">
        <f>IF(OR(LEFT(AP7,1)=CHAR(32),LEFT(AP7,1)=CHAR(9),LEFT(AP7,1)=CHAR(160),indenture(AP7)&gt;0),"NO","BOLD")&amp;AR7</f>
        <v>NO</v>
      </c>
      <c r="AT7" t="s">
        <v>775</v>
      </c>
      <c r="AU7" t="s">
        <v>44</v>
      </c>
      <c r="AV7" t="str">
        <f t="shared" si="11"/>
        <v/>
      </c>
      <c r="AW7" t="str">
        <f>IF(OR(LEFT(AT7,1)=CHAR(32),LEFT(AT7,1)=CHAR(9),LEFT(AT7,1)=CHAR(160),indenture(AT7)&gt;0),"NO","BOLD")&amp;AV7</f>
        <v>NO</v>
      </c>
      <c r="AX7" t="s">
        <v>887</v>
      </c>
      <c r="AY7" t="s">
        <v>20</v>
      </c>
      <c r="AZ7" t="str">
        <f t="shared" si="12"/>
        <v/>
      </c>
      <c r="BA7" t="str">
        <f>IF(OR(LEFT(AX7,1)=CHAR(32),LEFT(AX7,1)=CHAR(9),LEFT(AX7,1)=CHAR(160),indenture(AX7)&gt;0),"NO","BOLD")&amp;AZ7</f>
        <v>NO</v>
      </c>
      <c r="BB7" t="s">
        <v>887</v>
      </c>
      <c r="BC7" t="s">
        <v>20</v>
      </c>
      <c r="BD7" t="str">
        <f t="shared" si="13"/>
        <v/>
      </c>
      <c r="BE7" t="str">
        <f>IF(OR(LEFT(BB7,1)=CHAR(32),LEFT(BB7,1)=CHAR(9),LEFT(BB7,1)=CHAR(160),indenture(BB7)&gt;0),"NO","BOLD")&amp;BD7</f>
        <v>NO</v>
      </c>
      <c r="BF7" t="s">
        <v>12</v>
      </c>
      <c r="BG7" t="s">
        <v>7</v>
      </c>
      <c r="BH7" t="str">
        <f t="shared" si="14"/>
        <v/>
      </c>
      <c r="BI7" t="str">
        <f>IF(OR(LEFT(BF7,1)=CHAR(32),LEFT(BF7,1)=CHAR(9),LEFT(BF7,1)=CHAR(160),indenture(BF7)&gt;0),"NO","BOLD")&amp;BH7</f>
        <v>BOLD</v>
      </c>
      <c r="BJ7" t="s">
        <v>919</v>
      </c>
      <c r="BK7" t="s">
        <v>52</v>
      </c>
      <c r="BL7" t="str">
        <f t="shared" si="15"/>
        <v/>
      </c>
      <c r="BM7" t="str">
        <f>IF(OR(LEFT(BJ7,1)=CHAR(32),LEFT(BJ7,1)=CHAR(9),LEFT(BJ7,1)=CHAR(160),indenture(BJ7)&gt;0),"NO","BOLD")&amp;BL7</f>
        <v>NO</v>
      </c>
      <c r="BN7" t="s">
        <v>919</v>
      </c>
      <c r="BO7" t="s">
        <v>52</v>
      </c>
      <c r="BP7" t="str">
        <f t="shared" si="16"/>
        <v/>
      </c>
      <c r="BQ7" t="str">
        <f>IF(OR(LEFT(BN7,1)=CHAR(32),LEFT(BN7,1)=CHAR(9),LEFT(BN7,1)=CHAR(160),indenture(BN7)&gt;0),"NO","BOLD")&amp;BP7</f>
        <v>NO</v>
      </c>
      <c r="BR7" t="s">
        <v>1480</v>
      </c>
      <c r="BS7" t="s">
        <v>41</v>
      </c>
      <c r="BT7" t="str">
        <f t="shared" si="17"/>
        <v/>
      </c>
      <c r="BU7" t="str">
        <f>IF(OR(LEFT(BR7,1)=CHAR(32),LEFT(BR7,1)=CHAR(9),LEFT(BR7,1)=CHAR(160),indenture(BR7)&gt;0),"NO","BOLD")&amp;BT7</f>
        <v>NO</v>
      </c>
    </row>
    <row r="8" spans="1:73">
      <c r="A8">
        <v>7</v>
      </c>
      <c r="B8" t="s">
        <v>772</v>
      </c>
      <c r="C8" t="s">
        <v>53</v>
      </c>
      <c r="D8" t="str">
        <f t="shared" si="0"/>
        <v/>
      </c>
      <c r="E8" t="str">
        <f>IF(OR(LEFT(B8,1)=CHAR(32),LEFT(B8,1)=CHAR(9),LEFT(B8,1)=CHAR(160),indenture(B8)&gt;0),"NO","BOLD")&amp;D8</f>
        <v>NO</v>
      </c>
      <c r="F8" t="s">
        <v>772</v>
      </c>
      <c r="G8" t="s">
        <v>53</v>
      </c>
      <c r="H8" t="str">
        <f t="shared" si="1"/>
        <v/>
      </c>
      <c r="I8" t="str">
        <f>IF(OR(LEFT(F8,1)=CHAR(32),LEFT(F8,1)=CHAR(9),LEFT(F8,1)=CHAR(160),indenture(F8)&gt;0),"NO","BOLD")&amp;H8</f>
        <v>NO</v>
      </c>
      <c r="J8" t="s">
        <v>1487</v>
      </c>
      <c r="K8" t="s">
        <v>54</v>
      </c>
      <c r="L8" t="str">
        <f t="shared" si="2"/>
        <v/>
      </c>
      <c r="M8" t="str">
        <f>IF(OR(LEFT(J8,1)=CHAR(32),LEFT(J8,1)=CHAR(9),LEFT(J8,1)=CHAR(160),indenture(J8)&gt;0),"NO","BOLD")&amp;L8</f>
        <v>NO</v>
      </c>
      <c r="N8" t="s">
        <v>3203</v>
      </c>
      <c r="O8" t="s">
        <v>55</v>
      </c>
      <c r="P8" t="str">
        <f t="shared" si="3"/>
        <v/>
      </c>
      <c r="Q8" t="str">
        <f>IF(OR(LEFT(N8,1)=CHAR(32),LEFT(N8,1)=CHAR(9),LEFT(N8,1)=CHAR(160),indenture(N8)&gt;0),"NO","BOLD")&amp;P8</f>
        <v>BOLD</v>
      </c>
      <c r="R8" t="s">
        <v>3203</v>
      </c>
      <c r="S8" t="s">
        <v>56</v>
      </c>
      <c r="T8" t="str">
        <f t="shared" si="4"/>
        <v/>
      </c>
      <c r="U8" t="str">
        <f>IF(OR(LEFT(R8,1)=CHAR(32),LEFT(R8,1)=CHAR(9),LEFT(R8,1)=CHAR(160),indenture(R8)&gt;0),"NO","BOLD")&amp;T8</f>
        <v>BOLD</v>
      </c>
      <c r="V8" t="s">
        <v>8</v>
      </c>
      <c r="W8" t="s">
        <v>10</v>
      </c>
      <c r="X8" t="str">
        <f t="shared" si="5"/>
        <v/>
      </c>
      <c r="Y8" t="str">
        <f>IF(OR(LEFT(V8,1)=CHAR(32),LEFT(V8,1)=CHAR(9),LEFT(V8,1)=CHAR(160),indenture(V8)&gt;0),"NO","BOLD")&amp;X8</f>
        <v>BOLD</v>
      </c>
      <c r="Z8" t="s">
        <v>3216</v>
      </c>
      <c r="AA8" t="s">
        <v>42</v>
      </c>
      <c r="AB8" t="str">
        <f t="shared" si="6"/>
        <v/>
      </c>
      <c r="AC8" t="str">
        <f>IF(OR(LEFT(Z8,1)=CHAR(32),LEFT(Z8,1)=CHAR(9),LEFT(Z8,1)=CHAR(160),indenture(Z8)&gt;0),"NO","BOLD")&amp;AB8</f>
        <v>BOLD</v>
      </c>
      <c r="AD8" t="s">
        <v>3216</v>
      </c>
      <c r="AE8" t="s">
        <v>42</v>
      </c>
      <c r="AF8" t="str">
        <f t="shared" si="7"/>
        <v/>
      </c>
      <c r="AG8" t="str">
        <f>IF(OR(LEFT(AD8,1)=CHAR(32),LEFT(AD8,1)=CHAR(9),LEFT(AD8,1)=CHAR(160),indenture(AD8)&gt;0),"NO","BOLD")&amp;AF8</f>
        <v>BOLD</v>
      </c>
      <c r="AH8" t="s">
        <v>1548</v>
      </c>
      <c r="AI8" t="s">
        <v>57</v>
      </c>
      <c r="AJ8" t="str">
        <f t="shared" si="8"/>
        <v/>
      </c>
      <c r="AK8" t="str">
        <f>IF(OR(LEFT(AH8,1)=CHAR(32),LEFT(AH8,1)=CHAR(9),LEFT(AH8,1)=CHAR(160),indenture(AH8)&gt;0),"NO","BOLD")&amp;AJ8</f>
        <v>NO</v>
      </c>
      <c r="AL8" t="s">
        <v>3203</v>
      </c>
      <c r="AM8" t="s">
        <v>55</v>
      </c>
      <c r="AN8" t="str">
        <f t="shared" si="9"/>
        <v/>
      </c>
      <c r="AO8" t="str">
        <f>IF(OR(LEFT(AL8,1)=CHAR(32),LEFT(AL8,1)=CHAR(9),LEFT(AL8,1)=CHAR(160),indenture(AL8)&gt;0),"NO","BOLD")&amp;AN8</f>
        <v>BOLD</v>
      </c>
      <c r="AP8" t="s">
        <v>3203</v>
      </c>
      <c r="AQ8" t="s">
        <v>56</v>
      </c>
      <c r="AR8" t="str">
        <f t="shared" si="10"/>
        <v/>
      </c>
      <c r="AS8" t="str">
        <f>IF(OR(LEFT(AP8,1)=CHAR(32),LEFT(AP8,1)=CHAR(9),LEFT(AP8,1)=CHAR(160),indenture(AP8)&gt;0),"NO","BOLD")&amp;AR8</f>
        <v>BOLD</v>
      </c>
      <c r="AT8" t="s">
        <v>8</v>
      </c>
      <c r="AU8" t="s">
        <v>10</v>
      </c>
      <c r="AV8" t="str">
        <f t="shared" si="11"/>
        <v/>
      </c>
      <c r="AW8" t="str">
        <f>IF(OR(LEFT(AT8,1)=CHAR(32),LEFT(AT8,1)=CHAR(9),LEFT(AT8,1)=CHAR(160),indenture(AT8)&gt;0),"NO","BOLD")&amp;AV8</f>
        <v>BOLD</v>
      </c>
      <c r="AX8" t="s">
        <v>888</v>
      </c>
      <c r="AY8" t="s">
        <v>58</v>
      </c>
      <c r="AZ8" t="str">
        <f t="shared" si="12"/>
        <v/>
      </c>
      <c r="BA8" t="str">
        <f>IF(OR(LEFT(AX8,1)=CHAR(32),LEFT(AX8,1)=CHAR(9),LEFT(AX8,1)=CHAR(160),indenture(AX8)&gt;0),"NO","BOLD")&amp;AZ8</f>
        <v>NO</v>
      </c>
      <c r="BB8" t="s">
        <v>888</v>
      </c>
      <c r="BC8" t="s">
        <v>58</v>
      </c>
      <c r="BD8" t="str">
        <f t="shared" si="13"/>
        <v/>
      </c>
      <c r="BE8" t="str">
        <f>IF(OR(LEFT(BB8,1)=CHAR(32),LEFT(BB8,1)=CHAR(9),LEFT(BB8,1)=CHAR(160),indenture(BB8)&gt;0),"NO","BOLD")&amp;BD8</f>
        <v>NO</v>
      </c>
      <c r="BF8" t="s">
        <v>1514</v>
      </c>
      <c r="BG8" t="s">
        <v>59</v>
      </c>
      <c r="BH8" t="str">
        <f t="shared" si="14"/>
        <v/>
      </c>
      <c r="BI8" t="str">
        <f>IF(OR(LEFT(BF8,1)=CHAR(32),LEFT(BF8,1)=CHAR(9),LEFT(BF8,1)=CHAR(160),indenture(BF8)&gt;0),"NO","BOLD")&amp;BH8</f>
        <v>NO</v>
      </c>
      <c r="BJ8" t="s">
        <v>920</v>
      </c>
      <c r="BK8" t="s">
        <v>1464</v>
      </c>
      <c r="BL8" t="str">
        <f t="shared" si="15"/>
        <v/>
      </c>
      <c r="BM8" t="str">
        <f>IF(OR(LEFT(BJ8,1)=CHAR(32),LEFT(BJ8,1)=CHAR(9),LEFT(BJ8,1)=CHAR(160),indenture(BJ8)&gt;0),"NO","BOLD")&amp;BL8</f>
        <v>NO</v>
      </c>
      <c r="BN8" t="s">
        <v>920</v>
      </c>
      <c r="BO8" t="s">
        <v>1464</v>
      </c>
      <c r="BP8" t="str">
        <f t="shared" si="16"/>
        <v/>
      </c>
      <c r="BQ8" t="str">
        <f>IF(OR(LEFT(BN8,1)=CHAR(32),LEFT(BN8,1)=CHAR(9),LEFT(BN8,1)=CHAR(160),indenture(BN8)&gt;0),"NO","BOLD")&amp;BP8</f>
        <v>NO</v>
      </c>
      <c r="BR8" t="s">
        <v>775</v>
      </c>
      <c r="BS8" t="s">
        <v>44</v>
      </c>
      <c r="BT8" t="str">
        <f t="shared" si="17"/>
        <v/>
      </c>
      <c r="BU8" t="str">
        <f>IF(OR(LEFT(BR8,1)=CHAR(32),LEFT(BR8,1)=CHAR(9),LEFT(BR8,1)=CHAR(160),indenture(BR8)&gt;0),"NO","BOLD")&amp;BT8</f>
        <v>NO</v>
      </c>
    </row>
    <row r="9" spans="1:73">
      <c r="A9">
        <v>8</v>
      </c>
      <c r="B9" t="s">
        <v>773</v>
      </c>
      <c r="C9" t="s">
        <v>61</v>
      </c>
      <c r="D9" t="str">
        <f t="shared" si="0"/>
        <v/>
      </c>
      <c r="E9" t="str">
        <f>IF(OR(LEFT(B9,1)=CHAR(32),LEFT(B9,1)=CHAR(9),LEFT(B9,1)=CHAR(160),indenture(B9)&gt;0),"NO","BOLD")&amp;D9</f>
        <v>NO</v>
      </c>
      <c r="F9" t="s">
        <v>773</v>
      </c>
      <c r="G9" t="s">
        <v>61</v>
      </c>
      <c r="H9" t="str">
        <f t="shared" si="1"/>
        <v/>
      </c>
      <c r="I9" t="str">
        <f>IF(OR(LEFT(F9,1)=CHAR(32),LEFT(F9,1)=CHAR(9),LEFT(F9,1)=CHAR(160),indenture(F9)&gt;0),"NO","BOLD")&amp;H9</f>
        <v>NO</v>
      </c>
      <c r="J9" t="s">
        <v>1555</v>
      </c>
      <c r="K9" t="s">
        <v>62</v>
      </c>
      <c r="L9" t="str">
        <f t="shared" si="2"/>
        <v/>
      </c>
      <c r="M9" t="str">
        <f>IF(OR(LEFT(J9,1)=CHAR(32),LEFT(J9,1)=CHAR(9),LEFT(J9,1)=CHAR(160),indenture(J9)&gt;0),"NO","BOLD")&amp;L9</f>
        <v>NO</v>
      </c>
      <c r="N9" t="s">
        <v>714</v>
      </c>
      <c r="O9" t="s">
        <v>63</v>
      </c>
      <c r="P9" t="str">
        <f t="shared" si="3"/>
        <v/>
      </c>
      <c r="Q9" t="str">
        <f>IF(OR(LEFT(N9,1)=CHAR(32),LEFT(N9,1)=CHAR(9),LEFT(N9,1)=CHAR(160),indenture(N9)&gt;0),"NO","BOLD")&amp;P9</f>
        <v>NO</v>
      </c>
      <c r="R9" t="s">
        <v>714</v>
      </c>
      <c r="S9" t="s">
        <v>63</v>
      </c>
      <c r="T9" t="str">
        <f t="shared" si="4"/>
        <v/>
      </c>
      <c r="U9" t="str">
        <f>IF(OR(LEFT(R9,1)=CHAR(32),LEFT(R9,1)=CHAR(9),LEFT(R9,1)=CHAR(160),indenture(R9)&gt;0),"NO","BOLD")&amp;T9</f>
        <v>NO</v>
      </c>
      <c r="V9" t="s">
        <v>1533</v>
      </c>
      <c r="W9" t="s">
        <v>64</v>
      </c>
      <c r="X9" t="str">
        <f t="shared" si="5"/>
        <v/>
      </c>
      <c r="Y9" t="str">
        <f>IF(OR(LEFT(V9,1)=CHAR(32),LEFT(V9,1)=CHAR(9),LEFT(V9,1)=CHAR(160),indenture(V9)&gt;0),"NO","BOLD")&amp;X9</f>
        <v>NO</v>
      </c>
      <c r="Z9" t="s">
        <v>3217</v>
      </c>
      <c r="AA9" t="s">
        <v>44</v>
      </c>
      <c r="AB9" t="str">
        <f t="shared" si="6"/>
        <v/>
      </c>
      <c r="AC9" t="str">
        <f>IF(OR(LEFT(Z9,1)=CHAR(32),LEFT(Z9,1)=CHAR(9),LEFT(Z9,1)=CHAR(160),indenture(Z9)&gt;0),"NO","BOLD")&amp;AB9</f>
        <v>BOLD</v>
      </c>
      <c r="AD9" t="s">
        <v>3217</v>
      </c>
      <c r="AE9" t="s">
        <v>44</v>
      </c>
      <c r="AF9" t="str">
        <f t="shared" si="7"/>
        <v/>
      </c>
      <c r="AG9" t="str">
        <f>IF(OR(LEFT(AD9,1)=CHAR(32),LEFT(AD9,1)=CHAR(9),LEFT(AD9,1)=CHAR(160),indenture(AD9)&gt;0),"NO","BOLD")&amp;AF9</f>
        <v>BOLD</v>
      </c>
      <c r="AH9" t="s">
        <v>1549</v>
      </c>
      <c r="AI9" t="s">
        <v>65</v>
      </c>
      <c r="AJ9" t="str">
        <f t="shared" si="8"/>
        <v/>
      </c>
      <c r="AK9" t="str">
        <f>IF(OR(LEFT(AH9,1)=CHAR(32),LEFT(AH9,1)=CHAR(9),LEFT(AH9,1)=CHAR(160),indenture(AH9)&gt;0),"NO","BOLD")&amp;AJ9</f>
        <v>NO</v>
      </c>
      <c r="AL9" t="s">
        <v>714</v>
      </c>
      <c r="AM9" t="s">
        <v>63</v>
      </c>
      <c r="AN9" t="str">
        <f t="shared" si="9"/>
        <v/>
      </c>
      <c r="AO9" t="str">
        <f>IF(OR(LEFT(AL9,1)=CHAR(32),LEFT(AL9,1)=CHAR(9),LEFT(AL9,1)=CHAR(160),indenture(AL9)&gt;0),"NO","BOLD")&amp;AN9</f>
        <v>NO</v>
      </c>
      <c r="AP9" t="s">
        <v>850</v>
      </c>
      <c r="AQ9" t="s">
        <v>620</v>
      </c>
      <c r="AR9" t="str">
        <f t="shared" si="10"/>
        <v/>
      </c>
      <c r="AS9" t="str">
        <f>IF(OR(LEFT(AP9,1)=CHAR(32),LEFT(AP9,1)=CHAR(9),LEFT(AP9,1)=CHAR(160),indenture(AP9)&gt;0),"NO","BOLD")&amp;AR9</f>
        <v>NO</v>
      </c>
      <c r="AT9" t="s">
        <v>1533</v>
      </c>
      <c r="AU9" t="s">
        <v>64</v>
      </c>
      <c r="AV9" t="str">
        <f t="shared" si="11"/>
        <v/>
      </c>
      <c r="AW9" t="str">
        <f>IF(OR(LEFT(AT9,1)=CHAR(32),LEFT(AT9,1)=CHAR(9),LEFT(AT9,1)=CHAR(160),indenture(AT9)&gt;0),"NO","BOLD")&amp;AV9</f>
        <v>NO</v>
      </c>
      <c r="AX9" t="s">
        <v>889</v>
      </c>
      <c r="AY9" t="s">
        <v>66</v>
      </c>
      <c r="AZ9" t="str">
        <f t="shared" si="12"/>
        <v/>
      </c>
      <c r="BA9" t="str">
        <f>IF(OR(LEFT(AX9,1)=CHAR(32),LEFT(AX9,1)=CHAR(9),LEFT(AX9,1)=CHAR(160),indenture(AX9)&gt;0),"NO","BOLD")&amp;AZ9</f>
        <v>NO</v>
      </c>
      <c r="BB9" t="s">
        <v>889</v>
      </c>
      <c r="BC9" t="s">
        <v>66</v>
      </c>
      <c r="BD9" t="str">
        <f t="shared" si="13"/>
        <v/>
      </c>
      <c r="BE9" t="str">
        <f>IF(OR(LEFT(BB9,1)=CHAR(32),LEFT(BB9,1)=CHAR(9),LEFT(BB9,1)=CHAR(160),indenture(BB9)&gt;0),"NO","BOLD")&amp;BD9</f>
        <v>NO</v>
      </c>
      <c r="BF9" t="s">
        <v>1515</v>
      </c>
      <c r="BG9" t="s">
        <v>67</v>
      </c>
      <c r="BH9" t="str">
        <f t="shared" si="14"/>
        <v/>
      </c>
      <c r="BI9" t="str">
        <f>IF(OR(LEFT(BF9,1)=CHAR(32),LEFT(BF9,1)=CHAR(9),LEFT(BF9,1)=CHAR(160),indenture(BF9)&gt;0),"NO","BOLD")&amp;BH9</f>
        <v>NO</v>
      </c>
      <c r="BJ9" t="s">
        <v>921</v>
      </c>
      <c r="BK9" t="s">
        <v>42</v>
      </c>
      <c r="BL9" t="str">
        <f t="shared" si="15"/>
        <v/>
      </c>
      <c r="BM9" t="str">
        <f>IF(OR(LEFT(BJ9,1)=CHAR(32),LEFT(BJ9,1)=CHAR(9),LEFT(BJ9,1)=CHAR(160),indenture(BJ9)&gt;0),"NO","BOLD")&amp;BL9</f>
        <v>NO</v>
      </c>
      <c r="BN9" t="s">
        <v>921</v>
      </c>
      <c r="BO9" t="s">
        <v>42</v>
      </c>
      <c r="BP9" t="str">
        <f t="shared" si="16"/>
        <v/>
      </c>
      <c r="BQ9" t="str">
        <f>IF(OR(LEFT(BN9,1)=CHAR(32),LEFT(BN9,1)=CHAR(9),LEFT(BN9,1)=CHAR(160),indenture(BN9)&gt;0),"NO","BOLD")&amp;BP9</f>
        <v>NO</v>
      </c>
      <c r="BR9" t="s">
        <v>6</v>
      </c>
      <c r="BS9" t="s">
        <v>7</v>
      </c>
      <c r="BT9" t="str">
        <f t="shared" si="17"/>
        <v/>
      </c>
      <c r="BU9" t="str">
        <f>IF(OR(LEFT(BR9,1)=CHAR(32),LEFT(BR9,1)=CHAR(9),LEFT(BR9,1)=CHAR(160),indenture(BR9)&gt;0),"NO","BOLD")&amp;BT9</f>
        <v>BOLD</v>
      </c>
    </row>
    <row r="10" spans="1:73">
      <c r="A10">
        <v>9</v>
      </c>
      <c r="B10" t="s">
        <v>774</v>
      </c>
      <c r="C10" t="s">
        <v>68</v>
      </c>
      <c r="D10" t="str">
        <f t="shared" si="0"/>
        <v/>
      </c>
      <c r="E10" t="str">
        <f>IF(OR(LEFT(B10,1)=CHAR(32),LEFT(B10,1)=CHAR(9),LEFT(B10,1)=CHAR(160),indenture(B10)&gt;0),"NO","BOLD")&amp;D10</f>
        <v>NO</v>
      </c>
      <c r="F10" t="s">
        <v>774</v>
      </c>
      <c r="G10" t="s">
        <v>68</v>
      </c>
      <c r="H10" t="str">
        <f t="shared" si="1"/>
        <v/>
      </c>
      <c r="I10" t="str">
        <f>IF(OR(LEFT(F10,1)=CHAR(32),LEFT(F10,1)=CHAR(9),LEFT(F10,1)=CHAR(160),indenture(F10)&gt;0),"NO","BOLD")&amp;H10</f>
        <v>NO</v>
      </c>
      <c r="J10" t="s">
        <v>1491</v>
      </c>
      <c r="K10" t="s">
        <v>69</v>
      </c>
      <c r="L10" t="str">
        <f t="shared" si="2"/>
        <v/>
      </c>
      <c r="M10" t="str">
        <f>IF(OR(LEFT(J10,1)=CHAR(32),LEFT(J10,1)=CHAR(9),LEFT(J10,1)=CHAR(160),indenture(J10)&gt;0),"NO","BOLD")&amp;L10</f>
        <v>NO</v>
      </c>
      <c r="N10" t="s">
        <v>715</v>
      </c>
      <c r="O10" t="s">
        <v>70</v>
      </c>
      <c r="P10" t="str">
        <f t="shared" si="3"/>
        <v/>
      </c>
      <c r="Q10" t="str">
        <f>IF(OR(LEFT(N10,1)=CHAR(32),LEFT(N10,1)=CHAR(9),LEFT(N10,1)=CHAR(160),indenture(N10)&gt;0),"NO","BOLD")&amp;P10</f>
        <v>NO</v>
      </c>
      <c r="R10" t="s">
        <v>715</v>
      </c>
      <c r="S10" t="s">
        <v>70</v>
      </c>
      <c r="T10" t="str">
        <f t="shared" si="4"/>
        <v/>
      </c>
      <c r="U10" t="str">
        <f>IF(OR(LEFT(R10,1)=CHAR(32),LEFT(R10,1)=CHAR(9),LEFT(R10,1)=CHAR(160),indenture(R10)&gt;0),"NO","BOLD")&amp;T10</f>
        <v>NO</v>
      </c>
      <c r="V10" t="s">
        <v>71</v>
      </c>
      <c r="W10" t="s">
        <v>72</v>
      </c>
      <c r="X10" t="str">
        <f t="shared" si="5"/>
        <v/>
      </c>
      <c r="Y10" t="str">
        <f>IF(OR(LEFT(V10,1)=CHAR(32),LEFT(V10,1)=CHAR(9),LEFT(V10,1)=CHAR(160),indenture(V10)&gt;0),"NO","BOLD")&amp;X10</f>
        <v>BOLD</v>
      </c>
      <c r="Z10" t="s">
        <v>858</v>
      </c>
      <c r="AA10" t="s">
        <v>73</v>
      </c>
      <c r="AB10" t="str">
        <f t="shared" si="6"/>
        <v/>
      </c>
      <c r="AC10" t="str">
        <f>IF(OR(LEFT(Z10,1)=CHAR(32),LEFT(Z10,1)=CHAR(9),LEFT(Z10,1)=CHAR(160),indenture(Z10)&gt;0),"NO","BOLD")&amp;AB10</f>
        <v>NO</v>
      </c>
      <c r="AD10" t="s">
        <v>858</v>
      </c>
      <c r="AE10" t="s">
        <v>73</v>
      </c>
      <c r="AF10" t="str">
        <f t="shared" si="7"/>
        <v/>
      </c>
      <c r="AG10" t="str">
        <f>IF(OR(LEFT(AD10,1)=CHAR(32),LEFT(AD10,1)=CHAR(9),LEFT(AD10,1)=CHAR(160),indenture(AD10)&gt;0),"NO","BOLD")&amp;AF10</f>
        <v>NO</v>
      </c>
      <c r="AH10" t="s">
        <v>1483</v>
      </c>
      <c r="AI10" t="s">
        <v>39</v>
      </c>
      <c r="AJ10" t="str">
        <f t="shared" si="8"/>
        <v/>
      </c>
      <c r="AK10" t="str">
        <f>IF(OR(LEFT(AH10,1)=CHAR(32),LEFT(AH10,1)=CHAR(9),LEFT(AH10,1)=CHAR(160),indenture(AH10)&gt;0),"NO","BOLD")&amp;AJ10</f>
        <v>NO</v>
      </c>
      <c r="AL10" t="s">
        <v>881</v>
      </c>
      <c r="AM10" t="s">
        <v>70</v>
      </c>
      <c r="AN10" t="str">
        <f t="shared" si="9"/>
        <v/>
      </c>
      <c r="AO10" t="str">
        <f>IF(OR(LEFT(AL10,1)=CHAR(32),LEFT(AL10,1)=CHAR(9),LEFT(AL10,1)=CHAR(160),indenture(AL10)&gt;0),"NO","BOLD")&amp;AN10</f>
        <v>NO</v>
      </c>
      <c r="AP10" t="s">
        <v>851</v>
      </c>
      <c r="AQ10" t="s">
        <v>63</v>
      </c>
      <c r="AR10" t="str">
        <f t="shared" si="10"/>
        <v/>
      </c>
      <c r="AS10" t="str">
        <f>IF(OR(LEFT(AP10,1)=CHAR(32),LEFT(AP10,1)=CHAR(9),LEFT(AP10,1)=CHAR(160),indenture(AP10)&gt;0),"NO","BOLD")&amp;AR10</f>
        <v>NO</v>
      </c>
      <c r="AT10" t="s">
        <v>71</v>
      </c>
      <c r="AU10" t="s">
        <v>72</v>
      </c>
      <c r="AV10" t="str">
        <f t="shared" si="11"/>
        <v/>
      </c>
      <c r="AW10" t="str">
        <f>IF(OR(LEFT(AT10,1)=CHAR(32),LEFT(AT10,1)=CHAR(9),LEFT(AT10,1)=CHAR(160),indenture(AT10)&gt;0),"NO","BOLD")&amp;AV10</f>
        <v>BOLD</v>
      </c>
      <c r="AX10" t="s">
        <v>890</v>
      </c>
      <c r="AY10" t="s">
        <v>74</v>
      </c>
      <c r="AZ10" t="str">
        <f t="shared" si="12"/>
        <v/>
      </c>
      <c r="BA10" t="str">
        <f>IF(OR(LEFT(AX10,1)=CHAR(32),LEFT(AX10,1)=CHAR(9),LEFT(AX10,1)=CHAR(160),indenture(AX10)&gt;0),"NO","BOLD")&amp;AZ10</f>
        <v>NO</v>
      </c>
      <c r="BB10" t="s">
        <v>890</v>
      </c>
      <c r="BC10" t="s">
        <v>74</v>
      </c>
      <c r="BD10" t="str">
        <f t="shared" si="13"/>
        <v/>
      </c>
      <c r="BE10" t="str">
        <f>IF(OR(LEFT(BB10,1)=CHAR(32),LEFT(BB10,1)=CHAR(9),LEFT(BB10,1)=CHAR(160),indenture(BB10)&gt;0),"NO","BOLD")&amp;BD10</f>
        <v>NO</v>
      </c>
      <c r="BF10" t="s">
        <v>1516</v>
      </c>
      <c r="BG10" t="s">
        <v>75</v>
      </c>
      <c r="BH10" t="str">
        <f t="shared" si="14"/>
        <v/>
      </c>
      <c r="BI10" t="str">
        <f>IF(OR(LEFT(BF10,1)=CHAR(32),LEFT(BF10,1)=CHAR(9),LEFT(BF10,1)=CHAR(160),indenture(BF10)&gt;0),"NO","BOLD")&amp;BH10</f>
        <v>NO</v>
      </c>
      <c r="BJ10" t="s">
        <v>922</v>
      </c>
      <c r="BK10" t="s">
        <v>34</v>
      </c>
      <c r="BL10" t="str">
        <f t="shared" si="15"/>
        <v/>
      </c>
      <c r="BM10" t="str">
        <f>IF(OR(LEFT(BJ10,1)=CHAR(32),LEFT(BJ10,1)=CHAR(9),LEFT(BJ10,1)=CHAR(160),indenture(BJ10)&gt;0),"NO","BOLD")&amp;BL10</f>
        <v>NO</v>
      </c>
      <c r="BN10" t="s">
        <v>922</v>
      </c>
      <c r="BO10" t="s">
        <v>34</v>
      </c>
      <c r="BP10" t="str">
        <f t="shared" si="16"/>
        <v/>
      </c>
      <c r="BQ10" t="str">
        <f>IF(OR(LEFT(BN10,1)=CHAR(32),LEFT(BN10,1)=CHAR(9),LEFT(BN10,1)=CHAR(160),indenture(BN10)&gt;0),"NO","BOLD")&amp;BP10</f>
        <v>NO</v>
      </c>
      <c r="BR10" t="s">
        <v>1481</v>
      </c>
      <c r="BS10" t="s">
        <v>92</v>
      </c>
      <c r="BT10" t="str">
        <f t="shared" si="17"/>
        <v/>
      </c>
      <c r="BU10" t="str">
        <f>IF(OR(LEFT(BR10,1)=CHAR(32),LEFT(BR10,1)=CHAR(9),LEFT(BR10,1)=CHAR(160),indenture(BR10)&gt;0),"NO","BOLD")&amp;BT10</f>
        <v>NO</v>
      </c>
    </row>
    <row r="11" spans="1:73">
      <c r="A11">
        <v>10</v>
      </c>
      <c r="B11" t="s">
        <v>24</v>
      </c>
      <c r="C11" t="s">
        <v>25</v>
      </c>
      <c r="D11" t="str">
        <f t="shared" si="0"/>
        <v/>
      </c>
      <c r="E11" t="str">
        <f>IF(OR(LEFT(B11,1)=CHAR(32),LEFT(B11,1)=CHAR(9),LEFT(B11,1)=CHAR(160),indenture(B11)&gt;0),"NO","BOLD")&amp;D11</f>
        <v>BOLD</v>
      </c>
      <c r="F11" t="s">
        <v>24</v>
      </c>
      <c r="G11" t="s">
        <v>25</v>
      </c>
      <c r="H11" t="str">
        <f t="shared" si="1"/>
        <v/>
      </c>
      <c r="I11" t="str">
        <f>IF(OR(LEFT(F11,1)=CHAR(32),LEFT(F11,1)=CHAR(9),LEFT(F11,1)=CHAR(160),indenture(F11)&gt;0),"NO","BOLD")&amp;H11</f>
        <v>BOLD</v>
      </c>
      <c r="J11" t="s">
        <v>76</v>
      </c>
      <c r="K11" t="s">
        <v>77</v>
      </c>
      <c r="L11" t="str">
        <f t="shared" si="2"/>
        <v/>
      </c>
      <c r="M11" t="str">
        <f>IF(OR(LEFT(J11,1)=CHAR(32),LEFT(J11,1)=CHAR(9),LEFT(J11,1)=CHAR(160),indenture(J11)&gt;0),"NO","BOLD")&amp;L11</f>
        <v>BOLD</v>
      </c>
      <c r="N11" t="s">
        <v>716</v>
      </c>
      <c r="O11" t="s">
        <v>78</v>
      </c>
      <c r="P11" t="str">
        <f t="shared" si="3"/>
        <v/>
      </c>
      <c r="Q11" t="str">
        <f>IF(OR(LEFT(N11,1)=CHAR(32),LEFT(N11,1)=CHAR(9),LEFT(N11,1)=CHAR(160),indenture(N11)&gt;0),"NO","BOLD")&amp;P11</f>
        <v>NO</v>
      </c>
      <c r="R11" t="s">
        <v>716</v>
      </c>
      <c r="S11" t="s">
        <v>78</v>
      </c>
      <c r="T11" t="str">
        <f t="shared" si="4"/>
        <v/>
      </c>
      <c r="U11" t="str">
        <f>IF(OR(LEFT(R11,1)=CHAR(32),LEFT(R11,1)=CHAR(9),LEFT(R11,1)=CHAR(160),indenture(R11)&gt;0),"NO","BOLD")&amp;T11</f>
        <v>NO</v>
      </c>
      <c r="V11" t="s">
        <v>1534</v>
      </c>
      <c r="W11" t="s">
        <v>79</v>
      </c>
      <c r="X11" t="str">
        <f t="shared" si="5"/>
        <v/>
      </c>
      <c r="Y11" t="str">
        <f>IF(OR(LEFT(V11,1)=CHAR(32),LEFT(V11,1)=CHAR(9),LEFT(V11,1)=CHAR(160),indenture(V11)&gt;0),"NO","BOLD")&amp;X11</f>
        <v>NO</v>
      </c>
      <c r="Z11" t="s">
        <v>859</v>
      </c>
      <c r="AA11" t="s">
        <v>80</v>
      </c>
      <c r="AB11" t="str">
        <f t="shared" si="6"/>
        <v/>
      </c>
      <c r="AC11" t="str">
        <f>IF(OR(LEFT(Z11,1)=CHAR(32),LEFT(Z11,1)=CHAR(9),LEFT(Z11,1)=CHAR(160),indenture(Z11)&gt;0),"NO","BOLD")&amp;AB11</f>
        <v>NO</v>
      </c>
      <c r="AD11" t="s">
        <v>859</v>
      </c>
      <c r="AE11" t="s">
        <v>33</v>
      </c>
      <c r="AF11" t="str">
        <f t="shared" si="7"/>
        <v/>
      </c>
      <c r="AG11" t="str">
        <f>IF(OR(LEFT(AD11,1)=CHAR(32),LEFT(AD11,1)=CHAR(9),LEFT(AD11,1)=CHAR(160),indenture(AD11)&gt;0),"NO","BOLD")&amp;AF11</f>
        <v>NO</v>
      </c>
      <c r="AH11" t="s">
        <v>49</v>
      </c>
      <c r="AI11" t="s">
        <v>50</v>
      </c>
      <c r="AJ11" t="str">
        <f t="shared" si="8"/>
        <v/>
      </c>
      <c r="AK11" t="str">
        <f>IF(OR(LEFT(AH11,1)=CHAR(32),LEFT(AH11,1)=CHAR(9),LEFT(AH11,1)=CHAR(160),indenture(AH11)&gt;0),"NO","BOLD")&amp;AJ11</f>
        <v>BOLD</v>
      </c>
      <c r="AL11" t="s">
        <v>882</v>
      </c>
      <c r="AM11" t="s">
        <v>78</v>
      </c>
      <c r="AN11" t="str">
        <f t="shared" si="9"/>
        <v/>
      </c>
      <c r="AO11" t="str">
        <f>IF(OR(LEFT(AL11,1)=CHAR(32),LEFT(AL11,1)=CHAR(9),LEFT(AL11,1)=CHAR(160),indenture(AL11)&gt;0),"NO","BOLD")&amp;AN11</f>
        <v>NO</v>
      </c>
      <c r="AP11" t="s">
        <v>876</v>
      </c>
      <c r="AQ11" t="s">
        <v>70</v>
      </c>
      <c r="AR11" t="str">
        <f t="shared" si="10"/>
        <v/>
      </c>
      <c r="AS11" t="str">
        <f>IF(OR(LEFT(AP11,1)=CHAR(32),LEFT(AP11,1)=CHAR(9),LEFT(AP11,1)=CHAR(160),indenture(AP11)&gt;0),"NO","BOLD")&amp;AR11</f>
        <v>NO</v>
      </c>
      <c r="AT11" t="s">
        <v>1534</v>
      </c>
      <c r="AU11" t="s">
        <v>79</v>
      </c>
      <c r="AV11" t="str">
        <f t="shared" si="11"/>
        <v/>
      </c>
      <c r="AW11" t="str">
        <f>IF(OR(LEFT(AT11,1)=CHAR(32),LEFT(AT11,1)=CHAR(9),LEFT(AT11,1)=CHAR(160),indenture(AT11)&gt;0),"NO","BOLD")&amp;AV11</f>
        <v>NO</v>
      </c>
      <c r="AX11" t="s">
        <v>891</v>
      </c>
      <c r="AY11" t="s">
        <v>29</v>
      </c>
      <c r="AZ11" t="str">
        <f t="shared" si="12"/>
        <v/>
      </c>
      <c r="BA11" t="str">
        <f>IF(OR(LEFT(AX11,1)=CHAR(32),LEFT(AX11,1)=CHAR(9),LEFT(AX11,1)=CHAR(160),indenture(AX11)&gt;0),"NO","BOLD")&amp;AZ11</f>
        <v>NO</v>
      </c>
      <c r="BB11" t="s">
        <v>891</v>
      </c>
      <c r="BC11" t="s">
        <v>29</v>
      </c>
      <c r="BD11" t="str">
        <f t="shared" si="13"/>
        <v/>
      </c>
      <c r="BE11" t="str">
        <f>IF(OR(LEFT(BB11,1)=CHAR(32),LEFT(BB11,1)=CHAR(9),LEFT(BB11,1)=CHAR(160),indenture(BB11)&gt;0),"NO","BOLD")&amp;BD11</f>
        <v>NO</v>
      </c>
      <c r="BF11" t="s">
        <v>1517</v>
      </c>
      <c r="BG11" t="s">
        <v>81</v>
      </c>
      <c r="BH11" t="str">
        <f t="shared" si="14"/>
        <v/>
      </c>
      <c r="BI11" t="str">
        <f>IF(OR(LEFT(BF11,1)=CHAR(32),LEFT(BF11,1)=CHAR(9),LEFT(BF11,1)=CHAR(160),indenture(BF11)&gt;0),"NO","BOLD")&amp;BH11</f>
        <v>NO</v>
      </c>
      <c r="BJ11" t="s">
        <v>775</v>
      </c>
      <c r="BK11" t="s">
        <v>44</v>
      </c>
      <c r="BL11" t="str">
        <f t="shared" si="15"/>
        <v/>
      </c>
      <c r="BM11" t="str">
        <f>IF(OR(LEFT(BJ11,1)=CHAR(32),LEFT(BJ11,1)=CHAR(9),LEFT(BJ11,1)=CHAR(160),indenture(BJ11)&gt;0),"NO","BOLD")&amp;BL11</f>
        <v>NO</v>
      </c>
      <c r="BN11" t="s">
        <v>775</v>
      </c>
      <c r="BO11" t="s">
        <v>82</v>
      </c>
      <c r="BP11" t="str">
        <f t="shared" si="16"/>
        <v/>
      </c>
      <c r="BQ11" t="str">
        <f>IF(OR(LEFT(BN11,1)=CHAR(32),LEFT(BN11,1)=CHAR(9),LEFT(BN11,1)=CHAR(160),indenture(BN11)&gt;0),"NO","BOLD")&amp;BP11</f>
        <v>NO</v>
      </c>
      <c r="BR11" t="s">
        <v>1482</v>
      </c>
      <c r="BS11" t="s">
        <v>105</v>
      </c>
      <c r="BT11" t="str">
        <f t="shared" si="17"/>
        <v/>
      </c>
      <c r="BU11" t="str">
        <f>IF(OR(LEFT(BR11,1)=CHAR(32),LEFT(BR11,1)=CHAR(9),LEFT(BR11,1)=CHAR(160),indenture(BR11)&gt;0),"NO","BOLD")&amp;BT11</f>
        <v>NO</v>
      </c>
    </row>
    <row r="12" spans="1:73">
      <c r="A12">
        <v>11</v>
      </c>
      <c r="B12" t="s">
        <v>775</v>
      </c>
      <c r="C12" t="s">
        <v>33</v>
      </c>
      <c r="D12" t="str">
        <f t="shared" si="0"/>
        <v/>
      </c>
      <c r="E12" t="str">
        <f>IF(OR(LEFT(B12,1)=CHAR(32),LEFT(B12,1)=CHAR(9),LEFT(B12,1)=CHAR(160),indenture(B12)&gt;0),"NO","BOLD")&amp;D12</f>
        <v>NO</v>
      </c>
      <c r="F12" t="s">
        <v>775</v>
      </c>
      <c r="G12" t="s">
        <v>33</v>
      </c>
      <c r="H12" t="str">
        <f t="shared" si="1"/>
        <v/>
      </c>
      <c r="I12" t="str">
        <f>IF(OR(LEFT(F12,1)=CHAR(32),LEFT(F12,1)=CHAR(9),LEFT(F12,1)=CHAR(160),indenture(F12)&gt;0),"NO","BOLD")&amp;H12</f>
        <v>NO</v>
      </c>
      <c r="J12" t="s">
        <v>1492</v>
      </c>
      <c r="K12" t="s">
        <v>83</v>
      </c>
      <c r="L12" t="str">
        <f t="shared" si="2"/>
        <v/>
      </c>
      <c r="M12" t="str">
        <f>IF(OR(LEFT(J12,1)=CHAR(32),LEFT(J12,1)=CHAR(9),LEFT(J12,1)=CHAR(160),indenture(J12)&gt;0),"NO","BOLD")&amp;L12</f>
        <v>NO</v>
      </c>
      <c r="N12" t="s">
        <v>717</v>
      </c>
      <c r="O12" t="s">
        <v>84</v>
      </c>
      <c r="P12" t="str">
        <f t="shared" si="3"/>
        <v/>
      </c>
      <c r="Q12" t="str">
        <f>IF(OR(LEFT(N12,1)=CHAR(32),LEFT(N12,1)=CHAR(9),LEFT(N12,1)=CHAR(160),indenture(N12)&gt;0),"NO","BOLD")&amp;P12</f>
        <v>NO</v>
      </c>
      <c r="R12" t="s">
        <v>717</v>
      </c>
      <c r="S12" t="s">
        <v>84</v>
      </c>
      <c r="T12" t="str">
        <f t="shared" si="4"/>
        <v/>
      </c>
      <c r="U12" t="str">
        <f>IF(OR(LEFT(R12,1)=CHAR(32),LEFT(R12,1)=CHAR(9),LEFT(R12,1)=CHAR(160),indenture(R12)&gt;0),"NO","BOLD")&amp;T12</f>
        <v>NO</v>
      </c>
      <c r="V12" t="s">
        <v>49</v>
      </c>
      <c r="W12" t="s">
        <v>50</v>
      </c>
      <c r="X12" t="str">
        <f t="shared" si="5"/>
        <v/>
      </c>
      <c r="Y12" t="str">
        <f>IF(OR(LEFT(V12,1)=CHAR(32),LEFT(V12,1)=CHAR(9),LEFT(V12,1)=CHAR(160),indenture(V12)&gt;0),"NO","BOLD")&amp;X12</f>
        <v>BOLD</v>
      </c>
      <c r="Z12" t="s">
        <v>3218</v>
      </c>
      <c r="AA12" t="s">
        <v>85</v>
      </c>
      <c r="AB12" t="str">
        <f t="shared" si="6"/>
        <v/>
      </c>
      <c r="AC12" t="str">
        <f>IF(OR(LEFT(Z12,1)=CHAR(32),LEFT(Z12,1)=CHAR(9),LEFT(Z12,1)=CHAR(160),indenture(Z12)&gt;0),"NO","BOLD")&amp;AB12</f>
        <v>BOLD</v>
      </c>
      <c r="AD12" t="s">
        <v>3218</v>
      </c>
      <c r="AE12" t="s">
        <v>622</v>
      </c>
      <c r="AF12" t="str">
        <f t="shared" si="7"/>
        <v/>
      </c>
      <c r="AG12" t="str">
        <f>IF(OR(LEFT(AD12,1)=CHAR(32),LEFT(AD12,1)=CHAR(9),LEFT(AD12,1)=CHAR(160),indenture(AD12)&gt;0),"NO","BOLD")&amp;AF12</f>
        <v>BOLD</v>
      </c>
      <c r="AH12" t="s">
        <v>1487</v>
      </c>
      <c r="AI12" t="s">
        <v>54</v>
      </c>
      <c r="AJ12" t="str">
        <f t="shared" si="8"/>
        <v/>
      </c>
      <c r="AK12" t="str">
        <f>IF(OR(LEFT(AH12,1)=CHAR(32),LEFT(AH12,1)=CHAR(9),LEFT(AH12,1)=CHAR(160),indenture(AH12)&gt;0),"NO","BOLD")&amp;AJ12</f>
        <v>NO</v>
      </c>
      <c r="AL12" t="s">
        <v>883</v>
      </c>
      <c r="AM12" t="s">
        <v>84</v>
      </c>
      <c r="AN12" t="str">
        <f t="shared" si="9"/>
        <v/>
      </c>
      <c r="AO12" t="str">
        <f>IF(OR(LEFT(AL12,1)=CHAR(32),LEFT(AL12,1)=CHAR(9),LEFT(AL12,1)=CHAR(160),indenture(AL12)&gt;0),"NO","BOLD")&amp;AN12</f>
        <v>NO</v>
      </c>
      <c r="AP12" t="s">
        <v>718</v>
      </c>
      <c r="AQ12" t="s">
        <v>89</v>
      </c>
      <c r="AR12" t="str">
        <f t="shared" si="10"/>
        <v/>
      </c>
      <c r="AS12" t="str">
        <f>IF(OR(LEFT(AP12,1)=CHAR(32),LEFT(AP12,1)=CHAR(9),LEFT(AP12,1)=CHAR(160),indenture(AP12)&gt;0),"NO","BOLD")&amp;AR12</f>
        <v>NO</v>
      </c>
      <c r="AT12" t="s">
        <v>49</v>
      </c>
      <c r="AU12" t="s">
        <v>50</v>
      </c>
      <c r="AV12" t="str">
        <f t="shared" si="11"/>
        <v/>
      </c>
      <c r="AW12" t="str">
        <f>IF(OR(LEFT(AT12,1)=CHAR(32),LEFT(AT12,1)=CHAR(9),LEFT(AT12,1)=CHAR(160),indenture(AT12)&gt;0),"NO","BOLD")&amp;AV12</f>
        <v>BOLD</v>
      </c>
      <c r="AX12" t="s">
        <v>769</v>
      </c>
      <c r="AY12" t="s">
        <v>31</v>
      </c>
      <c r="AZ12" t="str">
        <f t="shared" si="12"/>
        <v/>
      </c>
      <c r="BA12" t="str">
        <f>IF(OR(LEFT(AX12,1)=CHAR(32),LEFT(AX12,1)=CHAR(9),LEFT(AX12,1)=CHAR(160),indenture(AX12)&gt;0),"NO","BOLD")&amp;AZ12</f>
        <v>NO</v>
      </c>
      <c r="BB12" t="s">
        <v>769</v>
      </c>
      <c r="BC12" t="s">
        <v>31</v>
      </c>
      <c r="BD12" t="str">
        <f t="shared" si="13"/>
        <v/>
      </c>
      <c r="BE12" t="str">
        <f>IF(OR(LEFT(BB12,1)=CHAR(32),LEFT(BB12,1)=CHAR(9),LEFT(BB12,1)=CHAR(160),indenture(BB12)&gt;0),"NO","BOLD")&amp;BD12</f>
        <v>NO</v>
      </c>
      <c r="BF12" t="s">
        <v>1518</v>
      </c>
      <c r="BG12" t="s">
        <v>16</v>
      </c>
      <c r="BH12" t="str">
        <f t="shared" si="14"/>
        <v/>
      </c>
      <c r="BI12" t="str">
        <f>IF(OR(LEFT(BF12,1)=CHAR(32),LEFT(BF12,1)=CHAR(9),LEFT(BF12,1)=CHAR(160),indenture(BF12)&gt;0),"NO","BOLD")&amp;BH12</f>
        <v>NO</v>
      </c>
      <c r="BJ12" t="s">
        <v>776</v>
      </c>
      <c r="BK12" t="s">
        <v>86</v>
      </c>
      <c r="BL12" t="str">
        <f t="shared" si="15"/>
        <v/>
      </c>
      <c r="BM12" t="str">
        <f>IF(OR(LEFT(BJ12,1)=CHAR(32),LEFT(BJ12,1)=CHAR(9),LEFT(BJ12,1)=CHAR(160),indenture(BJ12)&gt;0),"NO","BOLD")&amp;BL12</f>
        <v>NO</v>
      </c>
      <c r="BN12" t="s">
        <v>776</v>
      </c>
      <c r="BO12" t="s">
        <v>87</v>
      </c>
      <c r="BP12" t="str">
        <f t="shared" si="16"/>
        <v/>
      </c>
      <c r="BQ12" t="str">
        <f>IF(OR(LEFT(BN12,1)=CHAR(32),LEFT(BN12,1)=CHAR(9),LEFT(BN12,1)=CHAR(160),indenture(BN12)&gt;0),"NO","BOLD")&amp;BP12</f>
        <v>NO</v>
      </c>
      <c r="BR12" t="s">
        <v>1483</v>
      </c>
      <c r="BS12" t="s">
        <v>39</v>
      </c>
      <c r="BT12" t="str">
        <f t="shared" si="17"/>
        <v/>
      </c>
      <c r="BU12" t="str">
        <f>IF(OR(LEFT(BR12,1)=CHAR(32),LEFT(BR12,1)=CHAR(9),LEFT(BR12,1)=CHAR(160),indenture(BR12)&gt;0),"NO","BOLD")&amp;BT12</f>
        <v>NO</v>
      </c>
    </row>
    <row r="13" spans="1:73">
      <c r="A13">
        <v>12</v>
      </c>
      <c r="B13" t="s">
        <v>776</v>
      </c>
      <c r="C13" t="s">
        <v>39</v>
      </c>
      <c r="D13" t="str">
        <f t="shared" si="0"/>
        <v/>
      </c>
      <c r="E13" t="str">
        <f>IF(OR(LEFT(B13,1)=CHAR(32),LEFT(B13,1)=CHAR(9),LEFT(B13,1)=CHAR(160),indenture(B13)&gt;0),"NO","BOLD")&amp;D13</f>
        <v>NO</v>
      </c>
      <c r="F13" t="s">
        <v>776</v>
      </c>
      <c r="G13" t="s">
        <v>39</v>
      </c>
      <c r="H13" t="str">
        <f t="shared" si="1"/>
        <v/>
      </c>
      <c r="I13" t="str">
        <f>IF(OR(LEFT(F13,1)=CHAR(32),LEFT(F13,1)=CHAR(9),LEFT(F13,1)=CHAR(160),indenture(F13)&gt;0),"NO","BOLD")&amp;H13</f>
        <v>NO</v>
      </c>
      <c r="J13" t="s">
        <v>794</v>
      </c>
      <c r="K13" t="s">
        <v>186</v>
      </c>
      <c r="L13" t="str">
        <f t="shared" si="2"/>
        <v/>
      </c>
      <c r="M13" t="str">
        <f>IF(OR(LEFT(J13,1)=CHAR(32),LEFT(J13,1)=CHAR(9),LEFT(J13,1)=CHAR(160),indenture(J13)&gt;0),"NO","BOLD")&amp;L13</f>
        <v>NO</v>
      </c>
      <c r="N13" t="s">
        <v>718</v>
      </c>
      <c r="O13" t="s">
        <v>89</v>
      </c>
      <c r="P13" t="str">
        <f t="shared" si="3"/>
        <v/>
      </c>
      <c r="Q13" t="str">
        <f>IF(OR(LEFT(N13,1)=CHAR(32),LEFT(N13,1)=CHAR(9),LEFT(N13,1)=CHAR(160),indenture(N13)&gt;0),"NO","BOLD")&amp;P13</f>
        <v>NO</v>
      </c>
      <c r="R13" t="s">
        <v>718</v>
      </c>
      <c r="S13" t="s">
        <v>89</v>
      </c>
      <c r="T13" t="str">
        <f t="shared" si="4"/>
        <v/>
      </c>
      <c r="U13" t="str">
        <f>IF(OR(LEFT(R13,1)=CHAR(32),LEFT(R13,1)=CHAR(9),LEFT(R13,1)=CHAR(160),indenture(R13)&gt;0),"NO","BOLD")&amp;T13</f>
        <v>NO</v>
      </c>
      <c r="V13" t="s">
        <v>1491</v>
      </c>
      <c r="W13" t="s">
        <v>69</v>
      </c>
      <c r="X13" t="str">
        <f t="shared" si="5"/>
        <v/>
      </c>
      <c r="Y13" t="str">
        <f>IF(OR(LEFT(V13,1)=CHAR(32),LEFT(V13,1)=CHAR(9),LEFT(V13,1)=CHAR(160),indenture(V13)&gt;0),"NO","BOLD")&amp;X13</f>
        <v>NO</v>
      </c>
      <c r="Z13" t="s">
        <v>860</v>
      </c>
      <c r="AA13" t="s">
        <v>90</v>
      </c>
      <c r="AB13" t="str">
        <f t="shared" si="6"/>
        <v/>
      </c>
      <c r="AC13" t="str">
        <f>IF(OR(LEFT(Z13,1)=CHAR(32),LEFT(Z13,1)=CHAR(9),LEFT(Z13,1)=CHAR(160),indenture(Z13)&gt;0),"NO","BOLD")&amp;AB13</f>
        <v>NO</v>
      </c>
      <c r="AD13" t="s">
        <v>860</v>
      </c>
      <c r="AE13" t="s">
        <v>623</v>
      </c>
      <c r="AF13" t="str">
        <f t="shared" si="7"/>
        <v/>
      </c>
      <c r="AG13" t="str">
        <f>IF(OR(LEFT(AD13,1)=CHAR(32),LEFT(AD13,1)=CHAR(9),LEFT(AD13,1)=CHAR(160),indenture(AD13)&gt;0),"NO","BOLD")&amp;AF13</f>
        <v>NO</v>
      </c>
      <c r="AH13" t="s">
        <v>1491</v>
      </c>
      <c r="AI13" t="s">
        <v>69</v>
      </c>
      <c r="AJ13" t="str">
        <f t="shared" si="8"/>
        <v/>
      </c>
      <c r="AK13" t="str">
        <f>IF(OR(LEFT(AH13,1)=CHAR(32),LEFT(AH13,1)=CHAR(9),LEFT(AH13,1)=CHAR(160),indenture(AH13)&gt;0),"NO","BOLD")&amp;AJ13</f>
        <v>NO</v>
      </c>
      <c r="AL13" t="s">
        <v>718</v>
      </c>
      <c r="AM13" t="s">
        <v>89</v>
      </c>
      <c r="AN13" t="str">
        <f t="shared" si="9"/>
        <v/>
      </c>
      <c r="AO13" t="str">
        <f>IF(OR(LEFT(AL13,1)=CHAR(32),LEFT(AL13,1)=CHAR(9),LEFT(AL13,1)=CHAR(160),indenture(AL13)&gt;0),"NO","BOLD")&amp;AN13</f>
        <v>NO</v>
      </c>
      <c r="AP13" t="s">
        <v>719</v>
      </c>
      <c r="AQ13" t="s">
        <v>42</v>
      </c>
      <c r="AR13" t="str">
        <f t="shared" si="10"/>
        <v/>
      </c>
      <c r="AS13" t="str">
        <f>IF(OR(LEFT(AP13,1)=CHAR(32),LEFT(AP13,1)=CHAR(9),LEFT(AP13,1)=CHAR(160),indenture(AP13)&gt;0),"NO","BOLD")&amp;AR13</f>
        <v>NO</v>
      </c>
      <c r="AT13" t="s">
        <v>1491</v>
      </c>
      <c r="AU13" t="s">
        <v>69</v>
      </c>
      <c r="AV13" t="str">
        <f t="shared" si="11"/>
        <v/>
      </c>
      <c r="AW13" t="str">
        <f>IF(OR(LEFT(AT13,1)=CHAR(32),LEFT(AT13,1)=CHAR(9),LEFT(AT13,1)=CHAR(160),indenture(AT13)&gt;0),"NO","BOLD")&amp;AV13</f>
        <v>NO</v>
      </c>
      <c r="AX13" t="s">
        <v>892</v>
      </c>
      <c r="AY13" t="s">
        <v>46</v>
      </c>
      <c r="AZ13" t="str">
        <f t="shared" si="12"/>
        <v/>
      </c>
      <c r="BA13" t="str">
        <f>IF(OR(LEFT(AX13,1)=CHAR(32),LEFT(AX13,1)=CHAR(9),LEFT(AX13,1)=CHAR(160),indenture(AX13)&gt;0),"NO","BOLD")&amp;AZ13</f>
        <v>NO</v>
      </c>
      <c r="BB13" t="s">
        <v>892</v>
      </c>
      <c r="BC13" t="s">
        <v>46</v>
      </c>
      <c r="BD13" t="str">
        <f t="shared" si="13"/>
        <v/>
      </c>
      <c r="BE13" t="str">
        <f>IF(OR(LEFT(BB13,1)=CHAR(32),LEFT(BB13,1)=CHAR(9),LEFT(BB13,1)=CHAR(160),indenture(BB13)&gt;0),"NO","BOLD")&amp;BD13</f>
        <v>NO</v>
      </c>
      <c r="BF13" t="s">
        <v>1519</v>
      </c>
      <c r="BG13" t="s">
        <v>91</v>
      </c>
      <c r="BH13" t="str">
        <f t="shared" si="14"/>
        <v/>
      </c>
      <c r="BI13" t="str">
        <f>IF(OR(LEFT(BF13,1)=CHAR(32),LEFT(BF13,1)=CHAR(9),LEFT(BF13,1)=CHAR(160),indenture(BF13)&gt;0),"NO","BOLD")&amp;BH13</f>
        <v>NO</v>
      </c>
      <c r="BJ13" t="s">
        <v>923</v>
      </c>
      <c r="BK13" t="s">
        <v>92</v>
      </c>
      <c r="BL13" t="str">
        <f t="shared" si="15"/>
        <v/>
      </c>
      <c r="BM13" t="str">
        <f>IF(OR(LEFT(BJ13,1)=CHAR(32),LEFT(BJ13,1)=CHAR(9),LEFT(BJ13,1)=CHAR(160),indenture(BJ13)&gt;0),"NO","BOLD")&amp;BL13</f>
        <v>NO</v>
      </c>
      <c r="BN13" t="s">
        <v>923</v>
      </c>
      <c r="BO13" t="s">
        <v>92</v>
      </c>
      <c r="BP13" t="str">
        <f t="shared" si="16"/>
        <v/>
      </c>
      <c r="BQ13" t="str">
        <f>IF(OR(LEFT(BN13,1)=CHAR(32),LEFT(BN13,1)=CHAR(9),LEFT(BN13,1)=CHAR(160),indenture(BN13)&gt;0),"NO","BOLD")&amp;BP13</f>
        <v>NO</v>
      </c>
      <c r="BR13" t="s">
        <v>1484</v>
      </c>
      <c r="BS13" t="s">
        <v>97</v>
      </c>
      <c r="BT13" t="str">
        <f t="shared" si="17"/>
        <v/>
      </c>
      <c r="BU13" t="str">
        <f>IF(OR(LEFT(BR13,1)=CHAR(32),LEFT(BR13,1)=CHAR(9),LEFT(BR13,1)=CHAR(160),indenture(BR13)&gt;0),"NO","BOLD")&amp;BT13</f>
        <v>NO</v>
      </c>
    </row>
    <row r="14" spans="1:73">
      <c r="A14">
        <v>13</v>
      </c>
      <c r="B14" t="s">
        <v>777</v>
      </c>
      <c r="C14" t="s">
        <v>93</v>
      </c>
      <c r="D14" t="str">
        <f t="shared" si="0"/>
        <v/>
      </c>
      <c r="E14" t="str">
        <f>IF(OR(LEFT(B14,1)=CHAR(32),LEFT(B14,1)=CHAR(9),LEFT(B14,1)=CHAR(160),indenture(B14)&gt;0),"NO","BOLD")&amp;D14</f>
        <v>NO</v>
      </c>
      <c r="F14" t="s">
        <v>777</v>
      </c>
      <c r="G14" t="s">
        <v>93</v>
      </c>
      <c r="H14" t="str">
        <f t="shared" si="1"/>
        <v/>
      </c>
      <c r="I14" t="str">
        <f>IF(OR(LEFT(F14,1)=CHAR(32),LEFT(F14,1)=CHAR(9),LEFT(F14,1)=CHAR(160),indenture(F14)&gt;0),"NO","BOLD")&amp;H14</f>
        <v>NO</v>
      </c>
      <c r="J14" t="s">
        <v>1556</v>
      </c>
      <c r="K14" t="s">
        <v>88</v>
      </c>
      <c r="L14" t="str">
        <f t="shared" si="2"/>
        <v/>
      </c>
      <c r="M14" t="str">
        <f>IF(OR(LEFT(J14,1)=CHAR(32),LEFT(J14,1)=CHAR(9),LEFT(J14,1)=CHAR(160),indenture(J14)&gt;0),"NO","BOLD")&amp;L14</f>
        <v>NO</v>
      </c>
      <c r="N14" t="s">
        <v>719</v>
      </c>
      <c r="O14" t="s">
        <v>42</v>
      </c>
      <c r="P14" t="str">
        <f t="shared" si="3"/>
        <v/>
      </c>
      <c r="Q14" t="str">
        <f>IF(OR(LEFT(N14,1)=CHAR(32),LEFT(N14,1)=CHAR(9),LEFT(N14,1)=CHAR(160),indenture(N14)&gt;0),"NO","BOLD")&amp;P14</f>
        <v>NO</v>
      </c>
      <c r="R14" t="s">
        <v>719</v>
      </c>
      <c r="S14" t="s">
        <v>42</v>
      </c>
      <c r="T14" t="str">
        <f t="shared" si="4"/>
        <v/>
      </c>
      <c r="U14" t="str">
        <f>IF(OR(LEFT(R14,1)=CHAR(32),LEFT(R14,1)=CHAR(9),LEFT(R14,1)=CHAR(160),indenture(R14)&gt;0),"NO","BOLD")&amp;T14</f>
        <v>NO</v>
      </c>
      <c r="V14" t="s">
        <v>76</v>
      </c>
      <c r="W14" t="s">
        <v>77</v>
      </c>
      <c r="X14" t="str">
        <f t="shared" si="5"/>
        <v/>
      </c>
      <c r="Y14" t="str">
        <f>IF(OR(LEFT(V14,1)=CHAR(32),LEFT(V14,1)=CHAR(9),LEFT(V14,1)=CHAR(160),indenture(V14)&gt;0),"NO","BOLD")&amp;X14</f>
        <v>BOLD</v>
      </c>
      <c r="Z14" t="s">
        <v>861</v>
      </c>
      <c r="AA14" t="s">
        <v>96</v>
      </c>
      <c r="AB14" t="str">
        <f t="shared" si="6"/>
        <v/>
      </c>
      <c r="AC14" t="str">
        <f>IF(OR(LEFT(Z14,1)=CHAR(32),LEFT(Z14,1)=CHAR(9),LEFT(Z14,1)=CHAR(160),indenture(Z14)&gt;0),"NO","BOLD")&amp;AB14</f>
        <v>NO</v>
      </c>
      <c r="AD14" t="s">
        <v>861</v>
      </c>
      <c r="AE14" t="s">
        <v>96</v>
      </c>
      <c r="AF14" t="str">
        <f t="shared" si="7"/>
        <v/>
      </c>
      <c r="AG14" t="str">
        <f>IF(OR(LEFT(AD14,1)=CHAR(32),LEFT(AD14,1)=CHAR(9),LEFT(AD14,1)=CHAR(160),indenture(AD14)&gt;0),"NO","BOLD")&amp;AF14</f>
        <v>NO</v>
      </c>
      <c r="AH14" t="s">
        <v>76</v>
      </c>
      <c r="AI14" t="s">
        <v>77</v>
      </c>
      <c r="AJ14" t="str">
        <f t="shared" si="8"/>
        <v/>
      </c>
      <c r="AK14" t="str">
        <f>IF(OR(LEFT(AH14,1)=CHAR(32),LEFT(AH14,1)=CHAR(9),LEFT(AH14,1)=CHAR(160),indenture(AH14)&gt;0),"NO","BOLD")&amp;AJ14</f>
        <v>BOLD</v>
      </c>
      <c r="AL14" t="s">
        <v>719</v>
      </c>
      <c r="AM14" t="s">
        <v>42</v>
      </c>
      <c r="AN14" t="str">
        <f t="shared" si="9"/>
        <v/>
      </c>
      <c r="AO14" t="str">
        <f>IF(OR(LEFT(AL14,1)=CHAR(32),LEFT(AL14,1)=CHAR(9),LEFT(AL14,1)=CHAR(160),indenture(AL14)&gt;0),"NO","BOLD")&amp;AN14</f>
        <v>NO</v>
      </c>
      <c r="AP14" t="s">
        <v>720</v>
      </c>
      <c r="AQ14" t="s">
        <v>44</v>
      </c>
      <c r="AR14" t="str">
        <f t="shared" si="10"/>
        <v/>
      </c>
      <c r="AS14" t="str">
        <f>IF(OR(LEFT(AP14,1)=CHAR(32),LEFT(AP14,1)=CHAR(9),LEFT(AP14,1)=CHAR(160),indenture(AP14)&gt;0),"NO","BOLD")&amp;AR14</f>
        <v>NO</v>
      </c>
      <c r="AT14" t="s">
        <v>76</v>
      </c>
      <c r="AU14" t="s">
        <v>77</v>
      </c>
      <c r="AV14" t="str">
        <f t="shared" si="11"/>
        <v/>
      </c>
      <c r="AW14" t="str">
        <f>IF(OR(LEFT(AT14,1)=CHAR(32),LEFT(AT14,1)=CHAR(9),LEFT(AT14,1)=CHAR(160),indenture(AT14)&gt;0),"NO","BOLD")&amp;AV14</f>
        <v>BOLD</v>
      </c>
      <c r="AX14" t="s">
        <v>3201</v>
      </c>
      <c r="AY14" t="s">
        <v>16</v>
      </c>
      <c r="AZ14" t="str">
        <f t="shared" si="12"/>
        <v/>
      </c>
      <c r="BA14" t="str">
        <f>IF(OR(LEFT(AX14,1)=CHAR(32),LEFT(AX14,1)=CHAR(9),LEFT(AX14,1)=CHAR(160),indenture(AX14)&gt;0),"NO","BOLD")&amp;AZ14</f>
        <v>BOLD</v>
      </c>
      <c r="BB14" t="s">
        <v>3201</v>
      </c>
      <c r="BC14" t="s">
        <v>16</v>
      </c>
      <c r="BD14" t="str">
        <f t="shared" si="13"/>
        <v/>
      </c>
      <c r="BE14" t="str">
        <f>IF(OR(LEFT(BB14,1)=CHAR(32),LEFT(BB14,1)=CHAR(9),LEFT(BB14,1)=CHAR(160),indenture(BB14)&gt;0),"NO","BOLD")&amp;BD14</f>
        <v>BOLD</v>
      </c>
      <c r="BF14" t="s">
        <v>1520</v>
      </c>
      <c r="BG14" t="s">
        <v>97</v>
      </c>
      <c r="BH14" t="str">
        <f t="shared" si="14"/>
        <v/>
      </c>
      <c r="BI14" t="str">
        <f>IF(OR(LEFT(BF14,1)=CHAR(32),LEFT(BF14,1)=CHAR(9),LEFT(BF14,1)=CHAR(160),indenture(BF14)&gt;0),"NO","BOLD")&amp;BH14</f>
        <v>NO</v>
      </c>
      <c r="BJ14" t="s">
        <v>924</v>
      </c>
      <c r="BK14" t="s">
        <v>98</v>
      </c>
      <c r="BL14" t="str">
        <f t="shared" si="15"/>
        <v/>
      </c>
      <c r="BM14" t="str">
        <f>IF(OR(LEFT(BJ14,1)=CHAR(32),LEFT(BJ14,1)=CHAR(9),LEFT(BJ14,1)=CHAR(160),indenture(BJ14)&gt;0),"NO","BOLD")&amp;BL14</f>
        <v>NO</v>
      </c>
      <c r="BN14" t="s">
        <v>924</v>
      </c>
      <c r="BO14" t="s">
        <v>98</v>
      </c>
      <c r="BP14" t="str">
        <f t="shared" si="16"/>
        <v/>
      </c>
      <c r="BQ14" t="str">
        <f>IF(OR(LEFT(BN14,1)=CHAR(32),LEFT(BN14,1)=CHAR(9),LEFT(BN14,1)=CHAR(160),indenture(BN14)&gt;0),"NO","BOLD")&amp;BP14</f>
        <v>NO</v>
      </c>
      <c r="BR14" t="s">
        <v>1485</v>
      </c>
      <c r="BS14" t="s">
        <v>1466</v>
      </c>
      <c r="BT14" t="str">
        <f t="shared" si="17"/>
        <v/>
      </c>
      <c r="BU14" t="str">
        <f>IF(OR(LEFT(BR14,1)=CHAR(32),LEFT(BR14,1)=CHAR(9),LEFT(BR14,1)=CHAR(160),indenture(BR14)&gt;0),"NO","BOLD")&amp;BT14</f>
        <v>NO</v>
      </c>
    </row>
    <row r="15" spans="1:73">
      <c r="A15">
        <v>14</v>
      </c>
      <c r="B15" t="s">
        <v>778</v>
      </c>
      <c r="C15" t="s">
        <v>99</v>
      </c>
      <c r="D15" t="str">
        <f t="shared" si="0"/>
        <v/>
      </c>
      <c r="E15" t="str">
        <f>IF(OR(LEFT(B15,1)=CHAR(32),LEFT(B15,1)=CHAR(9),LEFT(B15,1)=CHAR(160),indenture(B15)&gt;0),"NO","BOLD")&amp;D15</f>
        <v>NO</v>
      </c>
      <c r="F15" t="s">
        <v>778</v>
      </c>
      <c r="G15" t="s">
        <v>99</v>
      </c>
      <c r="H15" t="str">
        <f t="shared" si="1"/>
        <v/>
      </c>
      <c r="I15" t="str">
        <f>IF(OR(LEFT(F15,1)=CHAR(32),LEFT(F15,1)=CHAR(9),LEFT(F15,1)=CHAR(160),indenture(F15)&gt;0),"NO","BOLD")&amp;H15</f>
        <v>NO</v>
      </c>
      <c r="J15" t="s">
        <v>94</v>
      </c>
      <c r="K15" t="s">
        <v>95</v>
      </c>
      <c r="L15" t="str">
        <f t="shared" si="2"/>
        <v/>
      </c>
      <c r="M15" t="str">
        <f>IF(OR(LEFT(J15,1)=CHAR(32),LEFT(J15,1)=CHAR(9),LEFT(J15,1)=CHAR(160),indenture(J15)&gt;0),"NO","BOLD")&amp;L15</f>
        <v>BOLD</v>
      </c>
      <c r="N15" t="s">
        <v>720</v>
      </c>
      <c r="O15" t="s">
        <v>44</v>
      </c>
      <c r="P15" t="str">
        <f t="shared" si="3"/>
        <v/>
      </c>
      <c r="Q15" t="str">
        <f>IF(OR(LEFT(N15,1)=CHAR(32),LEFT(N15,1)=CHAR(9),LEFT(N15,1)=CHAR(160),indenture(N15)&gt;0),"NO","BOLD")&amp;P15</f>
        <v>NO</v>
      </c>
      <c r="R15" t="s">
        <v>720</v>
      </c>
      <c r="S15" t="s">
        <v>44</v>
      </c>
      <c r="T15" t="str">
        <f t="shared" si="4"/>
        <v/>
      </c>
      <c r="U15" t="str">
        <f>IF(OR(LEFT(R15,1)=CHAR(32),LEFT(R15,1)=CHAR(9),LEFT(R15,1)=CHAR(160),indenture(R15)&gt;0),"NO","BOLD")&amp;T15</f>
        <v>NO</v>
      </c>
      <c r="V15" t="s">
        <v>1535</v>
      </c>
      <c r="W15" t="s">
        <v>83</v>
      </c>
      <c r="X15" t="str">
        <f t="shared" si="5"/>
        <v/>
      </c>
      <c r="Y15" t="str">
        <f>IF(OR(LEFT(V15,1)=CHAR(32),LEFT(V15,1)=CHAR(9),LEFT(V15,1)=CHAR(160),indenture(V15)&gt;0),"NO","BOLD")&amp;X15</f>
        <v>NO</v>
      </c>
      <c r="Z15" t="s">
        <v>862</v>
      </c>
      <c r="AA15" t="s">
        <v>101</v>
      </c>
      <c r="AB15" t="str">
        <f t="shared" si="6"/>
        <v/>
      </c>
      <c r="AC15" t="str">
        <f>IF(OR(LEFT(Z15,1)=CHAR(32),LEFT(Z15,1)=CHAR(9),LEFT(Z15,1)=CHAR(160),indenture(Z15)&gt;0),"NO","BOLD")&amp;AB15</f>
        <v>NO</v>
      </c>
      <c r="AD15" t="s">
        <v>862</v>
      </c>
      <c r="AE15" t="s">
        <v>101</v>
      </c>
      <c r="AF15" t="str">
        <f t="shared" si="7"/>
        <v/>
      </c>
      <c r="AG15" t="str">
        <f>IF(OR(LEFT(AD15,1)=CHAR(32),LEFT(AD15,1)=CHAR(9),LEFT(AD15,1)=CHAR(160),indenture(AD15)&gt;0),"NO","BOLD")&amp;AF15</f>
        <v>NO</v>
      </c>
      <c r="AH15" t="s">
        <v>1492</v>
      </c>
      <c r="AI15" t="s">
        <v>83</v>
      </c>
      <c r="AJ15" t="str">
        <f t="shared" si="8"/>
        <v/>
      </c>
      <c r="AK15" t="str">
        <f>IF(OR(LEFT(AH15,1)=CHAR(32),LEFT(AH15,1)=CHAR(9),LEFT(AH15,1)=CHAR(160),indenture(AH15)&gt;0),"NO","BOLD")&amp;AJ15</f>
        <v>NO</v>
      </c>
      <c r="AL15" t="s">
        <v>720</v>
      </c>
      <c r="AM15" t="s">
        <v>44</v>
      </c>
      <c r="AN15" t="str">
        <f t="shared" si="9"/>
        <v/>
      </c>
      <c r="AO15" t="str">
        <f>IF(OR(LEFT(AL15,1)=CHAR(32),LEFT(AL15,1)=CHAR(9),LEFT(AL15,1)=CHAR(160),indenture(AL15)&gt;0),"NO","BOLD")&amp;AN15</f>
        <v>NO</v>
      </c>
      <c r="AP15" t="s">
        <v>3204</v>
      </c>
      <c r="AQ15" t="s">
        <v>64</v>
      </c>
      <c r="AR15" t="str">
        <f t="shared" si="10"/>
        <v/>
      </c>
      <c r="AS15" t="str">
        <f>IF(OR(LEFT(AP15,1)=CHAR(32),LEFT(AP15,1)=CHAR(9),LEFT(AP15,1)=CHAR(160),indenture(AP15)&gt;0),"NO","BOLD")&amp;AR15</f>
        <v>BOLD</v>
      </c>
      <c r="AT15" t="s">
        <v>1535</v>
      </c>
      <c r="AU15" t="s">
        <v>83</v>
      </c>
      <c r="AV15" t="str">
        <f t="shared" si="11"/>
        <v/>
      </c>
      <c r="AW15" t="str">
        <f>IF(OR(LEFT(AT15,1)=CHAR(32),LEFT(AT15,1)=CHAR(9),LEFT(AT15,1)=CHAR(160),indenture(AT15)&gt;0),"NO","BOLD")&amp;AV15</f>
        <v>NO</v>
      </c>
      <c r="AX15" t="s">
        <v>893</v>
      </c>
      <c r="AY15" t="s">
        <v>102</v>
      </c>
      <c r="AZ15" t="str">
        <f t="shared" si="12"/>
        <v/>
      </c>
      <c r="BA15" t="str">
        <f>IF(OR(LEFT(AX15,1)=CHAR(32),LEFT(AX15,1)=CHAR(9),LEFT(AX15,1)=CHAR(160),indenture(AX15)&gt;0),"NO","BOLD")&amp;AZ15</f>
        <v>NO</v>
      </c>
      <c r="BB15" t="s">
        <v>893</v>
      </c>
      <c r="BC15" t="s">
        <v>624</v>
      </c>
      <c r="BD15" t="str">
        <f t="shared" si="13"/>
        <v/>
      </c>
      <c r="BE15" t="str">
        <f>IF(OR(LEFT(BB15,1)=CHAR(32),LEFT(BB15,1)=CHAR(9),LEFT(BB15,1)=CHAR(160),indenture(BB15)&gt;0),"NO","BOLD")&amp;BD15</f>
        <v>NO</v>
      </c>
      <c r="BF15" t="s">
        <v>1521</v>
      </c>
      <c r="BG15" t="s">
        <v>103</v>
      </c>
      <c r="BH15" t="str">
        <f t="shared" si="14"/>
        <v/>
      </c>
      <c r="BI15" t="str">
        <f>IF(OR(LEFT(BF15,1)=CHAR(32),LEFT(BF15,1)=CHAR(9),LEFT(BF15,1)=CHAR(160),indenture(BF15)&gt;0),"NO","BOLD")&amp;BH15</f>
        <v>NO</v>
      </c>
      <c r="BJ15" t="s">
        <v>900</v>
      </c>
      <c r="BK15" t="s">
        <v>104</v>
      </c>
      <c r="BL15" t="str">
        <f t="shared" si="15"/>
        <v/>
      </c>
      <c r="BM15" t="str">
        <f>IF(OR(LEFT(BJ15,1)=CHAR(32),LEFT(BJ15,1)=CHAR(9),LEFT(BJ15,1)=CHAR(160),indenture(BJ15)&gt;0),"NO","BOLD")&amp;BL15</f>
        <v>NO</v>
      </c>
      <c r="BN15" t="s">
        <v>900</v>
      </c>
      <c r="BO15" t="s">
        <v>104</v>
      </c>
      <c r="BP15" t="str">
        <f t="shared" si="16"/>
        <v/>
      </c>
      <c r="BQ15" t="str">
        <f>IF(OR(LEFT(BN15,1)=CHAR(32),LEFT(BN15,1)=CHAR(9),LEFT(BN15,1)=CHAR(160),indenture(BN15)&gt;0),"NO","BOLD")&amp;BP15</f>
        <v>NO</v>
      </c>
      <c r="BR15" t="s">
        <v>1486</v>
      </c>
      <c r="BS15" t="s">
        <v>64</v>
      </c>
      <c r="BT15" t="str">
        <f t="shared" si="17"/>
        <v/>
      </c>
      <c r="BU15" t="str">
        <f>IF(OR(LEFT(BR15,1)=CHAR(32),LEFT(BR15,1)=CHAR(9),LEFT(BR15,1)=CHAR(160),indenture(BR15)&gt;0),"NO","BOLD")&amp;BT15</f>
        <v>NO</v>
      </c>
    </row>
    <row r="16" spans="1:73">
      <c r="A16">
        <v>15</v>
      </c>
      <c r="B16" t="s">
        <v>779</v>
      </c>
      <c r="C16" t="s">
        <v>106</v>
      </c>
      <c r="D16" t="str">
        <f t="shared" si="0"/>
        <v/>
      </c>
      <c r="E16" t="str">
        <f>IF(OR(LEFT(B16,1)=CHAR(32),LEFT(B16,1)=CHAR(9),LEFT(B16,1)=CHAR(160),indenture(B16)&gt;0),"NO","BOLD")&amp;D16</f>
        <v>NO</v>
      </c>
      <c r="F16" t="s">
        <v>779</v>
      </c>
      <c r="G16" t="s">
        <v>106</v>
      </c>
      <c r="H16" t="str">
        <f t="shared" si="1"/>
        <v/>
      </c>
      <c r="I16" t="str">
        <f>IF(OR(LEFT(F16,1)=CHAR(32),LEFT(F16,1)=CHAR(9),LEFT(F16,1)=CHAR(160),indenture(F16)&gt;0),"NO","BOLD")&amp;H16</f>
        <v>NO</v>
      </c>
      <c r="J16" t="s">
        <v>1528</v>
      </c>
      <c r="K16" t="s">
        <v>100</v>
      </c>
      <c r="L16" t="str">
        <f t="shared" si="2"/>
        <v/>
      </c>
      <c r="M16" t="str">
        <f>IF(OR(LEFT(J16,1)=CHAR(32),LEFT(J16,1)=CHAR(9),LEFT(J16,1)=CHAR(160),indenture(J16)&gt;0),"NO","BOLD")&amp;L16</f>
        <v>NO</v>
      </c>
      <c r="N16" t="s">
        <v>3204</v>
      </c>
      <c r="O16" t="s">
        <v>64</v>
      </c>
      <c r="P16" t="str">
        <f t="shared" si="3"/>
        <v/>
      </c>
      <c r="Q16" t="str">
        <f>IF(OR(LEFT(N16,1)=CHAR(32),LEFT(N16,1)=CHAR(9),LEFT(N16,1)=CHAR(160),indenture(N16)&gt;0),"NO","BOLD")&amp;P16</f>
        <v>BOLD</v>
      </c>
      <c r="R16" t="s">
        <v>3204</v>
      </c>
      <c r="S16" t="s">
        <v>64</v>
      </c>
      <c r="T16" t="str">
        <f t="shared" si="4"/>
        <v/>
      </c>
      <c r="U16" t="str">
        <f>IF(OR(LEFT(R16,1)=CHAR(32),LEFT(R16,1)=CHAR(9),LEFT(R16,1)=CHAR(160),indenture(R16)&gt;0),"NO","BOLD")&amp;T16</f>
        <v>BOLD</v>
      </c>
      <c r="V16" t="s">
        <v>94</v>
      </c>
      <c r="W16" t="s">
        <v>95</v>
      </c>
      <c r="X16" t="str">
        <f t="shared" si="5"/>
        <v/>
      </c>
      <c r="Y16" t="str">
        <f>IF(OR(LEFT(V16,1)=CHAR(32),LEFT(V16,1)=CHAR(9),LEFT(V16,1)=CHAR(160),indenture(V16)&gt;0),"NO","BOLD")&amp;X16</f>
        <v>BOLD</v>
      </c>
      <c r="Z16" t="s">
        <v>863</v>
      </c>
      <c r="AA16" t="s">
        <v>108</v>
      </c>
      <c r="AB16" t="str">
        <f t="shared" si="6"/>
        <v/>
      </c>
      <c r="AC16" t="str">
        <f>IF(OR(LEFT(Z16,1)=CHAR(32),LEFT(Z16,1)=CHAR(9),LEFT(Z16,1)=CHAR(160),indenture(Z16)&gt;0),"NO","BOLD")&amp;AB16</f>
        <v>NO</v>
      </c>
      <c r="AD16" t="s">
        <v>863</v>
      </c>
      <c r="AE16" t="s">
        <v>108</v>
      </c>
      <c r="AF16" t="str">
        <f t="shared" si="7"/>
        <v/>
      </c>
      <c r="AG16" t="str">
        <f>IF(OR(LEFT(AD16,1)=CHAR(32),LEFT(AD16,1)=CHAR(9),LEFT(AD16,1)=CHAR(160),indenture(AD16)&gt;0),"NO","BOLD")&amp;AF16</f>
        <v>NO</v>
      </c>
      <c r="AH16" t="s">
        <v>94</v>
      </c>
      <c r="AI16" t="s">
        <v>95</v>
      </c>
      <c r="AJ16" t="str">
        <f t="shared" si="8"/>
        <v/>
      </c>
      <c r="AK16" t="str">
        <f>IF(OR(LEFT(AH16,1)=CHAR(32),LEFT(AH16,1)=CHAR(9),LEFT(AH16,1)=CHAR(160),indenture(AH16)&gt;0),"NO","BOLD")&amp;AJ16</f>
        <v>BOLD</v>
      </c>
      <c r="AL16" t="s">
        <v>3204</v>
      </c>
      <c r="AM16" t="s">
        <v>64</v>
      </c>
      <c r="AN16" t="str">
        <f t="shared" si="9"/>
        <v/>
      </c>
      <c r="AO16" t="str">
        <f>IF(OR(LEFT(AL16,1)=CHAR(32),LEFT(AL16,1)=CHAR(9),LEFT(AL16,1)=CHAR(160),indenture(AL16)&gt;0),"NO","BOLD")&amp;AN16</f>
        <v>BOLD</v>
      </c>
      <c r="AP16" t="s">
        <v>114</v>
      </c>
      <c r="AQ16" t="s">
        <v>72</v>
      </c>
      <c r="AR16" t="str">
        <f t="shared" si="10"/>
        <v/>
      </c>
      <c r="AS16" t="str">
        <f>IF(OR(LEFT(AP16,1)=CHAR(32),LEFT(AP16,1)=CHAR(9),LEFT(AP16,1)=CHAR(160),indenture(AP16)&gt;0),"NO","BOLD")&amp;AR16</f>
        <v>BOLD</v>
      </c>
      <c r="AT16" t="s">
        <v>94</v>
      </c>
      <c r="AU16" t="s">
        <v>95</v>
      </c>
      <c r="AV16" t="str">
        <f t="shared" si="11"/>
        <v/>
      </c>
      <c r="AW16" t="str">
        <f>IF(OR(LEFT(AT16,1)=CHAR(32),LEFT(AT16,1)=CHAR(9),LEFT(AT16,1)=CHAR(160),indenture(AT16)&gt;0),"NO","BOLD")&amp;AV16</f>
        <v>BOLD</v>
      </c>
      <c r="AX16" t="s">
        <v>894</v>
      </c>
      <c r="AY16" t="s">
        <v>59</v>
      </c>
      <c r="AZ16" t="str">
        <f t="shared" si="12"/>
        <v/>
      </c>
      <c r="BA16" t="str">
        <f>IF(OR(LEFT(AX16,1)=CHAR(32),LEFT(AX16,1)=CHAR(9),LEFT(AX16,1)=CHAR(160),indenture(AX16)&gt;0),"NO","BOLD")&amp;AZ16</f>
        <v>NO</v>
      </c>
      <c r="BB16" t="s">
        <v>894</v>
      </c>
      <c r="BC16" t="s">
        <v>59</v>
      </c>
      <c r="BD16" t="str">
        <f t="shared" si="13"/>
        <v/>
      </c>
      <c r="BE16" t="str">
        <f>IF(OR(LEFT(BB16,1)=CHAR(32),LEFT(BB16,1)=CHAR(9),LEFT(BB16,1)=CHAR(160),indenture(BB16)&gt;0),"NO","BOLD")&amp;BD16</f>
        <v>NO</v>
      </c>
      <c r="BF16" t="s">
        <v>1522</v>
      </c>
      <c r="BG16" t="s">
        <v>109</v>
      </c>
      <c r="BH16" t="str">
        <f t="shared" si="14"/>
        <v/>
      </c>
      <c r="BI16" t="str">
        <f>IF(OR(LEFT(BF16,1)=CHAR(32),LEFT(BF16,1)=CHAR(9),LEFT(BF16,1)=CHAR(160),indenture(BF16)&gt;0),"NO","BOLD")&amp;BH16</f>
        <v>NO</v>
      </c>
      <c r="BJ16" t="s">
        <v>925</v>
      </c>
      <c r="BK16" t="s">
        <v>110</v>
      </c>
      <c r="BL16" t="str">
        <f t="shared" si="15"/>
        <v/>
      </c>
      <c r="BM16" t="str">
        <f>IF(OR(LEFT(BJ16,1)=CHAR(32),LEFT(BJ16,1)=CHAR(9),LEFT(BJ16,1)=CHAR(160),indenture(BJ16)&gt;0),"NO","BOLD")&amp;BL16</f>
        <v>NO</v>
      </c>
      <c r="BN16" t="s">
        <v>925</v>
      </c>
      <c r="BO16" t="s">
        <v>110</v>
      </c>
      <c r="BP16" t="str">
        <f t="shared" si="16"/>
        <v/>
      </c>
      <c r="BQ16" t="str">
        <f>IF(OR(LEFT(BN16,1)=CHAR(32),LEFT(BN16,1)=CHAR(9),LEFT(BN16,1)=CHAR(160),indenture(BN16)&gt;0),"NO","BOLD")&amp;BP16</f>
        <v>NO</v>
      </c>
      <c r="BR16" t="s">
        <v>1487</v>
      </c>
      <c r="BS16" t="s">
        <v>54</v>
      </c>
      <c r="BT16" t="str">
        <f t="shared" si="17"/>
        <v/>
      </c>
      <c r="BU16" t="str">
        <f>IF(OR(LEFT(BR16,1)=CHAR(32),LEFT(BR16,1)=CHAR(9),LEFT(BR16,1)=CHAR(160),indenture(BR16)&gt;0),"NO","BOLD")&amp;BT16</f>
        <v>NO</v>
      </c>
    </row>
    <row r="17" spans="1:73">
      <c r="A17">
        <v>16</v>
      </c>
      <c r="B17" t="s">
        <v>774</v>
      </c>
      <c r="C17" t="s">
        <v>111</v>
      </c>
      <c r="D17" t="str">
        <f t="shared" si="0"/>
        <v/>
      </c>
      <c r="E17" t="str">
        <f>IF(OR(LEFT(B17,1)=CHAR(32),LEFT(B17,1)=CHAR(9),LEFT(B17,1)=CHAR(160),indenture(B17)&gt;0),"NO","BOLD")&amp;D17</f>
        <v>NO</v>
      </c>
      <c r="F17" t="s">
        <v>774</v>
      </c>
      <c r="G17" t="s">
        <v>616</v>
      </c>
      <c r="H17" t="str">
        <f t="shared" si="1"/>
        <v/>
      </c>
      <c r="I17" t="str">
        <f>IF(OR(LEFT(F17,1)=CHAR(32),LEFT(F17,1)=CHAR(9),LEFT(F17,1)=CHAR(160),indenture(F17)&gt;0),"NO","BOLD")&amp;H17</f>
        <v>NO</v>
      </c>
      <c r="J17" t="s">
        <v>1495</v>
      </c>
      <c r="K17" t="s">
        <v>107</v>
      </c>
      <c r="L17" t="str">
        <f t="shared" si="2"/>
        <v/>
      </c>
      <c r="M17" t="str">
        <f>IF(OR(LEFT(J17,1)=CHAR(32),LEFT(J17,1)=CHAR(9),LEFT(J17,1)=CHAR(160),indenture(J17)&gt;0),"NO","BOLD")&amp;L17</f>
        <v>NO</v>
      </c>
      <c r="N17" t="s">
        <v>114</v>
      </c>
      <c r="O17" t="s">
        <v>72</v>
      </c>
      <c r="P17" t="str">
        <f t="shared" si="3"/>
        <v/>
      </c>
      <c r="Q17" t="str">
        <f>IF(OR(LEFT(N17,1)=CHAR(32),LEFT(N17,1)=CHAR(9),LEFT(N17,1)=CHAR(160),indenture(N17)&gt;0),"NO","BOLD")&amp;P17</f>
        <v>BOLD</v>
      </c>
      <c r="R17" t="s">
        <v>114</v>
      </c>
      <c r="S17" t="s">
        <v>72</v>
      </c>
      <c r="T17" t="str">
        <f t="shared" si="4"/>
        <v/>
      </c>
      <c r="U17" t="str">
        <f>IF(OR(LEFT(R17,1)=CHAR(32),LEFT(R17,1)=CHAR(9),LEFT(R17,1)=CHAR(160),indenture(R17)&gt;0),"NO","BOLD")&amp;T17</f>
        <v>BOLD</v>
      </c>
      <c r="V17" t="s">
        <v>1528</v>
      </c>
      <c r="W17" t="s">
        <v>100</v>
      </c>
      <c r="X17" t="str">
        <f t="shared" si="5"/>
        <v/>
      </c>
      <c r="Y17" t="str">
        <f>IF(OR(LEFT(V17,1)=CHAR(32),LEFT(V17,1)=CHAR(9),LEFT(V17,1)=CHAR(160),indenture(V17)&gt;0),"NO","BOLD")&amp;X17</f>
        <v>NO</v>
      </c>
      <c r="Z17" t="s">
        <v>3219</v>
      </c>
      <c r="AA17" t="s">
        <v>115</v>
      </c>
      <c r="AB17" t="str">
        <f t="shared" si="6"/>
        <v/>
      </c>
      <c r="AC17" t="str">
        <f>IF(OR(LEFT(Z17,1)=CHAR(32),LEFT(Z17,1)=CHAR(9),LEFT(Z17,1)=CHAR(160),indenture(Z17)&gt;0),"NO","BOLD")&amp;AB17</f>
        <v>BOLD</v>
      </c>
      <c r="AD17" t="s">
        <v>3219</v>
      </c>
      <c r="AE17" t="s">
        <v>65</v>
      </c>
      <c r="AF17" t="str">
        <f t="shared" si="7"/>
        <v/>
      </c>
      <c r="AG17" t="str">
        <f>IF(OR(LEFT(AD17,1)=CHAR(32),LEFT(AD17,1)=CHAR(9),LEFT(AD17,1)=CHAR(160),indenture(AD17)&gt;0),"NO","BOLD")&amp;AF17</f>
        <v>BOLD</v>
      </c>
      <c r="AH17" t="s">
        <v>1528</v>
      </c>
      <c r="AI17" t="s">
        <v>100</v>
      </c>
      <c r="AJ17" t="str">
        <f t="shared" si="8"/>
        <v/>
      </c>
      <c r="AK17" t="str">
        <f>IF(OR(LEFT(AH17,1)=CHAR(32),LEFT(AH17,1)=CHAR(9),LEFT(AH17,1)=CHAR(160),indenture(AH17)&gt;0),"NO","BOLD")&amp;AJ17</f>
        <v>NO</v>
      </c>
      <c r="AL17" t="s">
        <v>114</v>
      </c>
      <c r="AM17" t="s">
        <v>72</v>
      </c>
      <c r="AN17" t="str">
        <f t="shared" si="9"/>
        <v/>
      </c>
      <c r="AO17" t="str">
        <f>IF(OR(LEFT(AL17,1)=CHAR(32),LEFT(AL17,1)=CHAR(9),LEFT(AL17,1)=CHAR(160),indenture(AL17)&gt;0),"NO","BOLD")&amp;AN17</f>
        <v>BOLD</v>
      </c>
      <c r="AP17" t="s">
        <v>3205</v>
      </c>
      <c r="AQ17" t="s">
        <v>79</v>
      </c>
      <c r="AR17" t="str">
        <f t="shared" si="10"/>
        <v/>
      </c>
      <c r="AS17" t="str">
        <f>IF(OR(LEFT(AP17,1)=CHAR(32),LEFT(AP17,1)=CHAR(9),LEFT(AP17,1)=CHAR(160),indenture(AP17)&gt;0),"NO","BOLD")&amp;AR17</f>
        <v>BOLD</v>
      </c>
      <c r="AT17" t="s">
        <v>1528</v>
      </c>
      <c r="AU17" t="s">
        <v>100</v>
      </c>
      <c r="AV17" t="str">
        <f t="shared" si="11"/>
        <v/>
      </c>
      <c r="AW17" t="str">
        <f>IF(OR(LEFT(AT17,1)=CHAR(32),LEFT(AT17,1)=CHAR(9),LEFT(AT17,1)=CHAR(160),indenture(AT17)&gt;0),"NO","BOLD")&amp;AV17</f>
        <v>NO</v>
      </c>
      <c r="AX17" t="s">
        <v>895</v>
      </c>
      <c r="AY17" t="s">
        <v>67</v>
      </c>
      <c r="AZ17" t="str">
        <f t="shared" si="12"/>
        <v/>
      </c>
      <c r="BA17" t="str">
        <f>IF(OR(LEFT(AX17,1)=CHAR(32),LEFT(AX17,1)=CHAR(9),LEFT(AX17,1)=CHAR(160),indenture(AX17)&gt;0),"NO","BOLD")&amp;AZ17</f>
        <v>NO</v>
      </c>
      <c r="BB17" t="s">
        <v>895</v>
      </c>
      <c r="BC17" t="s">
        <v>67</v>
      </c>
      <c r="BD17" t="str">
        <f t="shared" si="13"/>
        <v/>
      </c>
      <c r="BE17" t="str">
        <f>IF(OR(LEFT(BB17,1)=CHAR(32),LEFT(BB17,1)=CHAR(9),LEFT(BB17,1)=CHAR(160),indenture(BB17)&gt;0),"NO","BOLD")&amp;BD17</f>
        <v>NO</v>
      </c>
      <c r="BF17" t="s">
        <v>1523</v>
      </c>
      <c r="BG17" t="s">
        <v>39</v>
      </c>
      <c r="BH17" t="str">
        <f t="shared" si="14"/>
        <v/>
      </c>
      <c r="BI17" t="str">
        <f>IF(OR(LEFT(BF17,1)=CHAR(32),LEFT(BF17,1)=CHAR(9),LEFT(BF17,1)=CHAR(160),indenture(BF17)&gt;0),"NO","BOLD")&amp;BH17</f>
        <v>NO</v>
      </c>
      <c r="BJ17" t="s">
        <v>926</v>
      </c>
      <c r="BK17" t="s">
        <v>105</v>
      </c>
      <c r="BL17" t="str">
        <f t="shared" si="15"/>
        <v/>
      </c>
      <c r="BM17" t="str">
        <f>IF(OR(LEFT(BJ17,1)=CHAR(32),LEFT(BJ17,1)=CHAR(9),LEFT(BJ17,1)=CHAR(160),indenture(BJ17)&gt;0),"NO","BOLD")&amp;BL17</f>
        <v>NO</v>
      </c>
      <c r="BN17" t="s">
        <v>926</v>
      </c>
      <c r="BO17" t="s">
        <v>1473</v>
      </c>
      <c r="BP17" t="str">
        <f t="shared" si="16"/>
        <v/>
      </c>
      <c r="BQ17" t="str">
        <f>IF(OR(LEFT(BN17,1)=CHAR(32),LEFT(BN17,1)=CHAR(9),LEFT(BN17,1)=CHAR(160),indenture(BN17)&gt;0),"NO","BOLD")&amp;BP17</f>
        <v>NO</v>
      </c>
      <c r="BR17" t="s">
        <v>1488</v>
      </c>
      <c r="BS17" t="s">
        <v>33</v>
      </c>
      <c r="BT17" t="str">
        <f t="shared" si="17"/>
        <v/>
      </c>
      <c r="BU17" t="str">
        <f>IF(OR(LEFT(BR17,1)=CHAR(32),LEFT(BR17,1)=CHAR(9),LEFT(BR17,1)=CHAR(160),indenture(BR17)&gt;0),"NO","BOLD")&amp;BT17</f>
        <v>NO</v>
      </c>
    </row>
    <row r="18" spans="1:73">
      <c r="A18">
        <v>17</v>
      </c>
      <c r="B18" t="s">
        <v>773</v>
      </c>
      <c r="C18" t="s">
        <v>116</v>
      </c>
      <c r="D18" t="str">
        <f t="shared" si="0"/>
        <v/>
      </c>
      <c r="E18" t="str">
        <f>IF(OR(LEFT(B18,1)=CHAR(32),LEFT(B18,1)=CHAR(9),LEFT(B18,1)=CHAR(160),indenture(B18)&gt;0),"NO","BOLD")&amp;D18</f>
        <v>NO</v>
      </c>
      <c r="F18" t="s">
        <v>773</v>
      </c>
      <c r="G18" t="s">
        <v>116</v>
      </c>
      <c r="H18" t="str">
        <f t="shared" si="1"/>
        <v/>
      </c>
      <c r="I18" t="str">
        <f>IF(OR(LEFT(F18,1)=CHAR(32),LEFT(F18,1)=CHAR(9),LEFT(F18,1)=CHAR(160),indenture(F18)&gt;0),"NO","BOLD")&amp;H18</f>
        <v>NO</v>
      </c>
      <c r="J18" t="s">
        <v>1557</v>
      </c>
      <c r="K18" t="s">
        <v>113</v>
      </c>
      <c r="L18" t="str">
        <f t="shared" si="2"/>
        <v/>
      </c>
      <c r="M18" t="str">
        <f>IF(OR(LEFT(J18,1)=CHAR(32),LEFT(J18,1)=CHAR(9),LEFT(J18,1)=CHAR(160),indenture(J18)&gt;0),"NO","BOLD")&amp;L18</f>
        <v>BOLD</v>
      </c>
      <c r="N18" t="s">
        <v>3205</v>
      </c>
      <c r="O18" t="s">
        <v>79</v>
      </c>
      <c r="P18" t="str">
        <f t="shared" si="3"/>
        <v/>
      </c>
      <c r="Q18" t="str">
        <f>IF(OR(LEFT(N18,1)=CHAR(32),LEFT(N18,1)=CHAR(9),LEFT(N18,1)=CHAR(160),indenture(N18)&gt;0),"NO","BOLD")&amp;P18</f>
        <v>BOLD</v>
      </c>
      <c r="R18" t="s">
        <v>3205</v>
      </c>
      <c r="S18" t="s">
        <v>79</v>
      </c>
      <c r="T18" t="str">
        <f t="shared" si="4"/>
        <v/>
      </c>
      <c r="U18" t="str">
        <f>IF(OR(LEFT(R18,1)=CHAR(32),LEFT(R18,1)=CHAR(9),LEFT(R18,1)=CHAR(160),indenture(R18)&gt;0),"NO","BOLD")&amp;T18</f>
        <v>BOLD</v>
      </c>
      <c r="V18" t="s">
        <v>1495</v>
      </c>
      <c r="W18" t="s">
        <v>107</v>
      </c>
      <c r="X18" t="str">
        <f t="shared" si="5"/>
        <v/>
      </c>
      <c r="Y18" t="str">
        <f>IF(OR(LEFT(V18,1)=CHAR(32),LEFT(V18,1)=CHAR(9),LEFT(V18,1)=CHAR(160),indenture(V18)&gt;0),"NO","BOLD")&amp;X18</f>
        <v>NO</v>
      </c>
      <c r="Z18" t="s">
        <v>864</v>
      </c>
      <c r="AA18" t="s">
        <v>118</v>
      </c>
      <c r="AB18" t="str">
        <f t="shared" si="6"/>
        <v/>
      </c>
      <c r="AC18" t="str">
        <f>IF(OR(LEFT(Z18,1)=CHAR(32),LEFT(Z18,1)=CHAR(9),LEFT(Z18,1)=CHAR(160),indenture(Z18)&gt;0),"NO","BOLD")&amp;AB18</f>
        <v>NO</v>
      </c>
      <c r="AD18" t="s">
        <v>864</v>
      </c>
      <c r="AE18" t="s">
        <v>118</v>
      </c>
      <c r="AF18" t="str">
        <f t="shared" si="7"/>
        <v/>
      </c>
      <c r="AG18" t="str">
        <f>IF(OR(LEFT(AD18,1)=CHAR(32),LEFT(AD18,1)=CHAR(9),LEFT(AD18,1)=CHAR(160),indenture(AD18)&gt;0),"NO","BOLD")&amp;AF18</f>
        <v>NO</v>
      </c>
      <c r="AH18" t="s">
        <v>706</v>
      </c>
      <c r="AI18" t="s">
        <v>107</v>
      </c>
      <c r="AJ18" t="str">
        <f t="shared" si="8"/>
        <v/>
      </c>
      <c r="AK18" t="str">
        <f>IF(OR(LEFT(AH18,1)=CHAR(32),LEFT(AH18,1)=CHAR(9),LEFT(AH18,1)=CHAR(160),indenture(AH18)&gt;0),"NO","BOLD")&amp;AJ18</f>
        <v>NO</v>
      </c>
      <c r="AL18" t="s">
        <v>3205</v>
      </c>
      <c r="AM18" t="s">
        <v>79</v>
      </c>
      <c r="AN18" t="str">
        <f t="shared" si="9"/>
        <v/>
      </c>
      <c r="AO18" t="str">
        <f>IF(OR(LEFT(AL18,1)=CHAR(32),LEFT(AL18,1)=CHAR(9),LEFT(AL18,1)=CHAR(160),indenture(AL18)&gt;0),"NO","BOLD")&amp;AN18</f>
        <v>BOLD</v>
      </c>
      <c r="AP18" t="s">
        <v>721</v>
      </c>
      <c r="AQ18" t="s">
        <v>121</v>
      </c>
      <c r="AR18" t="str">
        <f t="shared" si="10"/>
        <v/>
      </c>
      <c r="AS18" t="str">
        <f>IF(OR(LEFT(AP18,1)=CHAR(32),LEFT(AP18,1)=CHAR(9),LEFT(AP18,1)=CHAR(160),indenture(AP18)&gt;0),"NO","BOLD")&amp;AR18</f>
        <v>NO</v>
      </c>
      <c r="AT18" t="s">
        <v>1495</v>
      </c>
      <c r="AU18" t="s">
        <v>107</v>
      </c>
      <c r="AV18" t="str">
        <f t="shared" si="11"/>
        <v/>
      </c>
      <c r="AW18" t="str">
        <f>IF(OR(LEFT(AT18,1)=CHAR(32),LEFT(AT18,1)=CHAR(9),LEFT(AT18,1)=CHAR(160),indenture(AT18)&gt;0),"NO","BOLD")&amp;AV18</f>
        <v>NO</v>
      </c>
      <c r="AX18" t="s">
        <v>1467</v>
      </c>
      <c r="AY18" t="s">
        <v>75</v>
      </c>
      <c r="AZ18" t="str">
        <f t="shared" si="12"/>
        <v/>
      </c>
      <c r="BA18" t="str">
        <f>IF(OR(LEFT(AX18,1)=CHAR(32),LEFT(AX18,1)=CHAR(9),LEFT(AX18,1)=CHAR(160),indenture(AX18)&gt;0),"NO","BOLD")&amp;AZ18</f>
        <v>NO</v>
      </c>
      <c r="BB18" t="s">
        <v>1467</v>
      </c>
      <c r="BC18" t="s">
        <v>75</v>
      </c>
      <c r="BD18" t="str">
        <f t="shared" si="13"/>
        <v/>
      </c>
      <c r="BE18" t="str">
        <f>IF(OR(LEFT(BB18,1)=CHAR(32),LEFT(BB18,1)=CHAR(9),LEFT(BB18,1)=CHAR(160),indenture(BB18)&gt;0),"NO","BOLD")&amp;BD18</f>
        <v>NO</v>
      </c>
      <c r="BF18" t="s">
        <v>49</v>
      </c>
      <c r="BG18" t="s">
        <v>50</v>
      </c>
      <c r="BH18" t="str">
        <f t="shared" si="14"/>
        <v/>
      </c>
      <c r="BI18" t="str">
        <f>IF(OR(LEFT(BF18,1)=CHAR(32),LEFT(BF18,1)=CHAR(9),LEFT(BF18,1)=CHAR(160),indenture(BF18)&gt;0),"NO","BOLD")&amp;BH18</f>
        <v>BOLD</v>
      </c>
      <c r="BJ18" t="s">
        <v>927</v>
      </c>
      <c r="BK18" t="s">
        <v>1465</v>
      </c>
      <c r="BL18" t="str">
        <f t="shared" si="15"/>
        <v/>
      </c>
      <c r="BM18" t="str">
        <f>IF(OR(LEFT(BJ18,1)=CHAR(32),LEFT(BJ18,1)=CHAR(9),LEFT(BJ18,1)=CHAR(160),indenture(BJ18)&gt;0),"NO","BOLD")&amp;BL18</f>
        <v>NO</v>
      </c>
      <c r="BN18" t="s">
        <v>927</v>
      </c>
      <c r="BO18" t="s">
        <v>1474</v>
      </c>
      <c r="BP18" t="str">
        <f t="shared" si="16"/>
        <v/>
      </c>
      <c r="BQ18" t="str">
        <f>IF(OR(LEFT(BN18,1)=CHAR(32),LEFT(BN18,1)=CHAR(9),LEFT(BN18,1)=CHAR(160),indenture(BN18)&gt;0),"NO","BOLD")&amp;BP18</f>
        <v>NO</v>
      </c>
      <c r="BR18" t="s">
        <v>49</v>
      </c>
      <c r="BS18" t="s">
        <v>50</v>
      </c>
      <c r="BT18" t="str">
        <f t="shared" si="17"/>
        <v/>
      </c>
      <c r="BU18" t="str">
        <f>IF(OR(LEFT(BR18,1)=CHAR(32),LEFT(BR18,1)=CHAR(9),LEFT(BR18,1)=CHAR(160),indenture(BR18)&gt;0),"NO","BOLD")&amp;BT18</f>
        <v>BOLD</v>
      </c>
    </row>
    <row r="19" spans="1:73">
      <c r="A19">
        <v>18</v>
      </c>
      <c r="B19" t="s">
        <v>780</v>
      </c>
      <c r="C19" t="s">
        <v>119</v>
      </c>
      <c r="D19" t="str">
        <f t="shared" si="0"/>
        <v/>
      </c>
      <c r="E19" t="str">
        <f>IF(OR(LEFT(B19,1)=CHAR(32),LEFT(B19,1)=CHAR(9),LEFT(B19,1)=CHAR(160),indenture(B19)&gt;0),"NO","BOLD")&amp;D19</f>
        <v>NO</v>
      </c>
      <c r="F19" t="s">
        <v>780</v>
      </c>
      <c r="G19" t="s">
        <v>119</v>
      </c>
      <c r="H19" t="str">
        <f t="shared" si="1"/>
        <v/>
      </c>
      <c r="I19" t="str">
        <f>IF(OR(LEFT(F19,1)=CHAR(32),LEFT(F19,1)=CHAR(9),LEFT(F19,1)=CHAR(160),indenture(F19)&gt;0),"NO","BOLD")&amp;H19</f>
        <v>NO</v>
      </c>
      <c r="J19" t="s">
        <v>1497</v>
      </c>
      <c r="K19" t="s">
        <v>117</v>
      </c>
      <c r="L19" t="str">
        <f t="shared" si="2"/>
        <v/>
      </c>
      <c r="M19" t="str">
        <f>IF(OR(LEFT(J19,1)=CHAR(32),LEFT(J19,1)=CHAR(9),LEFT(J19,1)=CHAR(160),indenture(J19)&gt;0),"NO","BOLD")&amp;L19</f>
        <v>NO</v>
      </c>
      <c r="N19" t="s">
        <v>721</v>
      </c>
      <c r="O19" t="s">
        <v>121</v>
      </c>
      <c r="P19" t="str">
        <f t="shared" si="3"/>
        <v/>
      </c>
      <c r="Q19" t="str">
        <f>IF(OR(LEFT(N19,1)=CHAR(32),LEFT(N19,1)=CHAR(9),LEFT(N19,1)=CHAR(160),indenture(N19)&gt;0),"NO","BOLD")&amp;P19</f>
        <v>NO</v>
      </c>
      <c r="R19" t="s">
        <v>721</v>
      </c>
      <c r="S19" t="s">
        <v>121</v>
      </c>
      <c r="T19" t="str">
        <f t="shared" si="4"/>
        <v/>
      </c>
      <c r="U19" t="str">
        <f>IF(OR(LEFT(R19,1)=CHAR(32),LEFT(R19,1)=CHAR(9),LEFT(R19,1)=CHAR(160),indenture(R19)&gt;0),"NO","BOLD")&amp;T19</f>
        <v>NO</v>
      </c>
      <c r="V19" t="s">
        <v>112</v>
      </c>
      <c r="W19" t="s">
        <v>113</v>
      </c>
      <c r="X19" t="str">
        <f t="shared" si="5"/>
        <v/>
      </c>
      <c r="Y19" t="str">
        <f>IF(OR(LEFT(V19,1)=CHAR(32),LEFT(V19,1)=CHAR(9),LEFT(V19,1)=CHAR(160),indenture(V19)&gt;0),"NO","BOLD")&amp;X19</f>
        <v>BOLD</v>
      </c>
      <c r="Z19" t="s">
        <v>865</v>
      </c>
      <c r="AA19" t="s">
        <v>122</v>
      </c>
      <c r="AB19" t="str">
        <f t="shared" si="6"/>
        <v/>
      </c>
      <c r="AC19" t="str">
        <f>IF(OR(LEFT(Z19,1)=CHAR(32),LEFT(Z19,1)=CHAR(9),LEFT(Z19,1)=CHAR(160),indenture(Z19)&gt;0),"NO","BOLD")&amp;AB19</f>
        <v>NO</v>
      </c>
      <c r="AD19" t="s">
        <v>865</v>
      </c>
      <c r="AE19" t="s">
        <v>122</v>
      </c>
      <c r="AF19" t="str">
        <f t="shared" si="7"/>
        <v/>
      </c>
      <c r="AG19" t="str">
        <f>IF(OR(LEFT(AD19,1)=CHAR(32),LEFT(AD19,1)=CHAR(9),LEFT(AD19,1)=CHAR(160),indenture(AD19)&gt;0),"NO","BOLD")&amp;AF19</f>
        <v>NO</v>
      </c>
      <c r="AH19" t="s">
        <v>112</v>
      </c>
      <c r="AI19" t="s">
        <v>113</v>
      </c>
      <c r="AJ19" t="str">
        <f t="shared" si="8"/>
        <v/>
      </c>
      <c r="AK19" t="str">
        <f>IF(OR(LEFT(AH19,1)=CHAR(32),LEFT(AH19,1)=CHAR(9),LEFT(AH19,1)=CHAR(160),indenture(AH19)&gt;0),"NO","BOLD")&amp;AJ19</f>
        <v>BOLD</v>
      </c>
      <c r="AL19" t="s">
        <v>721</v>
      </c>
      <c r="AM19" t="s">
        <v>121</v>
      </c>
      <c r="AN19" t="str">
        <f t="shared" si="9"/>
        <v/>
      </c>
      <c r="AO19" t="str">
        <f>IF(OR(LEFT(AL19,1)=CHAR(32),LEFT(AL19,1)=CHAR(9),LEFT(AL19,1)=CHAR(160),indenture(AL19)&gt;0),"NO","BOLD")&amp;AN19</f>
        <v>NO</v>
      </c>
      <c r="AP19" t="s">
        <v>722</v>
      </c>
      <c r="AQ19" t="s">
        <v>39</v>
      </c>
      <c r="AR19" t="str">
        <f t="shared" si="10"/>
        <v/>
      </c>
      <c r="AS19" t="str">
        <f>IF(OR(LEFT(AP19,1)=CHAR(32),LEFT(AP19,1)=CHAR(9),LEFT(AP19,1)=CHAR(160),indenture(AP19)&gt;0),"NO","BOLD")&amp;AR19</f>
        <v>NO</v>
      </c>
      <c r="AT19" t="s">
        <v>112</v>
      </c>
      <c r="AU19" t="s">
        <v>113</v>
      </c>
      <c r="AV19" t="str">
        <f t="shared" si="11"/>
        <v/>
      </c>
      <c r="AW19" t="str">
        <f>IF(OR(LEFT(AT19,1)=CHAR(32),LEFT(AT19,1)=CHAR(9),LEFT(AT19,1)=CHAR(160),indenture(AT19)&gt;0),"NO","BOLD")&amp;AV19</f>
        <v>BOLD</v>
      </c>
      <c r="AX19" t="s">
        <v>896</v>
      </c>
      <c r="AY19" t="s">
        <v>123</v>
      </c>
      <c r="AZ19" t="str">
        <f t="shared" si="12"/>
        <v/>
      </c>
      <c r="BA19" t="str">
        <f>IF(OR(LEFT(AX19,1)=CHAR(32),LEFT(AX19,1)=CHAR(9),LEFT(AX19,1)=CHAR(160),indenture(AX19)&gt;0),"NO","BOLD")&amp;AZ19</f>
        <v>NO</v>
      </c>
      <c r="BB19" t="s">
        <v>896</v>
      </c>
      <c r="BC19" t="s">
        <v>123</v>
      </c>
      <c r="BD19" t="str">
        <f t="shared" si="13"/>
        <v/>
      </c>
      <c r="BE19" t="str">
        <f>IF(OR(LEFT(BB19,1)=CHAR(32),LEFT(BB19,1)=CHAR(9),LEFT(BB19,1)=CHAR(160),indenture(BB19)&gt;0),"NO","BOLD")&amp;BD19</f>
        <v>NO</v>
      </c>
      <c r="BF19" t="s">
        <v>1524</v>
      </c>
      <c r="BG19" t="s">
        <v>124</v>
      </c>
      <c r="BH19" t="str">
        <f t="shared" si="14"/>
        <v/>
      </c>
      <c r="BI19" t="str">
        <f>IF(OR(LEFT(BF19,1)=CHAR(32),LEFT(BF19,1)=CHAR(9),LEFT(BF19,1)=CHAR(160),indenture(BF19)&gt;0),"NO","BOLD")&amp;BH19</f>
        <v>NO</v>
      </c>
      <c r="BJ19" t="s">
        <v>928</v>
      </c>
      <c r="BK19" t="s">
        <v>64</v>
      </c>
      <c r="BL19" t="str">
        <f t="shared" si="15"/>
        <v/>
      </c>
      <c r="BM19" t="str">
        <f>IF(OR(LEFT(BJ19,1)=CHAR(32),LEFT(BJ19,1)=CHAR(9),LEFT(BJ19,1)=CHAR(160),indenture(BJ19)&gt;0),"NO","BOLD")&amp;BL19</f>
        <v>NO</v>
      </c>
      <c r="BN19" t="s">
        <v>928</v>
      </c>
      <c r="BO19" t="s">
        <v>64</v>
      </c>
      <c r="BP19" t="str">
        <f t="shared" si="16"/>
        <v/>
      </c>
      <c r="BQ19" t="str">
        <f>IF(OR(LEFT(BN19,1)=CHAR(32),LEFT(BN19,1)=CHAR(9),LEFT(BN19,1)=CHAR(160),indenture(BN19)&gt;0),"NO","BOLD")&amp;BP19</f>
        <v>NO</v>
      </c>
      <c r="BR19" t="s">
        <v>1489</v>
      </c>
      <c r="BS19" t="s">
        <v>155</v>
      </c>
      <c r="BT19" t="str">
        <f t="shared" si="17"/>
        <v/>
      </c>
      <c r="BU19" t="str">
        <f>IF(OR(LEFT(BR19,1)=CHAR(32),LEFT(BR19,1)=CHAR(9),LEFT(BR19,1)=CHAR(160),indenture(BR19)&gt;0),"NO","BOLD")&amp;BT19</f>
        <v>NO</v>
      </c>
    </row>
    <row r="20" spans="1:73">
      <c r="A20">
        <v>19</v>
      </c>
      <c r="B20" t="s">
        <v>781</v>
      </c>
      <c r="C20" t="s">
        <v>822</v>
      </c>
      <c r="D20" t="str">
        <f t="shared" si="0"/>
        <v/>
      </c>
      <c r="E20" t="str">
        <f>IF(OR(LEFT(B20,1)=CHAR(32),LEFT(B20,1)=CHAR(9),LEFT(B20,1)=CHAR(160),indenture(B20)&gt;0),"NO","BOLD")&amp;D20</f>
        <v>NO</v>
      </c>
      <c r="F20" t="s">
        <v>781</v>
      </c>
      <c r="G20" t="s">
        <v>617</v>
      </c>
      <c r="H20" t="str">
        <f t="shared" si="1"/>
        <v/>
      </c>
      <c r="I20" t="str">
        <f>IF(OR(LEFT(F20,1)=CHAR(32),LEFT(F20,1)=CHAR(9),LEFT(F20,1)=CHAR(160),indenture(F20)&gt;0),"NO","BOLD")&amp;H20</f>
        <v>NO</v>
      </c>
      <c r="J20" t="s">
        <v>708</v>
      </c>
      <c r="K20" t="s">
        <v>120</v>
      </c>
      <c r="L20" t="str">
        <f t="shared" si="2"/>
        <v/>
      </c>
      <c r="M20" t="str">
        <f>IF(OR(LEFT(J20,1)=CHAR(32),LEFT(J20,1)=CHAR(9),LEFT(J20,1)=CHAR(160),indenture(J20)&gt;0),"NO","BOLD")&amp;L20</f>
        <v>NO</v>
      </c>
      <c r="N20" t="s">
        <v>722</v>
      </c>
      <c r="O20" t="s">
        <v>39</v>
      </c>
      <c r="P20" t="str">
        <f t="shared" si="3"/>
        <v/>
      </c>
      <c r="Q20" t="str">
        <f>IF(OR(LEFT(N20,1)=CHAR(32),LEFT(N20,1)=CHAR(9),LEFT(N20,1)=CHAR(160),indenture(N20)&gt;0),"NO","BOLD")&amp;P20</f>
        <v>NO</v>
      </c>
      <c r="R20" t="s">
        <v>722</v>
      </c>
      <c r="S20" t="s">
        <v>39</v>
      </c>
      <c r="T20" t="str">
        <f t="shared" si="4"/>
        <v/>
      </c>
      <c r="U20" t="str">
        <f>IF(OR(LEFT(R20,1)=CHAR(32),LEFT(R20,1)=CHAR(9),LEFT(R20,1)=CHAR(160),indenture(R20)&gt;0),"NO","BOLD")&amp;T20</f>
        <v>NO</v>
      </c>
      <c r="V20" t="s">
        <v>1497</v>
      </c>
      <c r="W20" t="s">
        <v>117</v>
      </c>
      <c r="X20" t="str">
        <f t="shared" si="5"/>
        <v/>
      </c>
      <c r="Y20" t="str">
        <f>IF(OR(LEFT(V20,1)=CHAR(32),LEFT(V20,1)=CHAR(9),LEFT(V20,1)=CHAR(160),indenture(V20)&gt;0),"NO","BOLD")&amp;X20</f>
        <v>NO</v>
      </c>
      <c r="Z20" t="s">
        <v>866</v>
      </c>
      <c r="AA20" t="s">
        <v>128</v>
      </c>
      <c r="AB20" t="str">
        <f t="shared" si="6"/>
        <v/>
      </c>
      <c r="AC20" t="str">
        <f>IF(OR(LEFT(Z20,1)=CHAR(32),LEFT(Z20,1)=CHAR(9),LEFT(Z20,1)=CHAR(160),indenture(Z20)&gt;0),"NO","BOLD")&amp;AB20</f>
        <v>NO</v>
      </c>
      <c r="AD20" t="s">
        <v>866</v>
      </c>
      <c r="AE20" t="s">
        <v>128</v>
      </c>
      <c r="AF20" t="str">
        <f t="shared" si="7"/>
        <v/>
      </c>
      <c r="AG20" t="str">
        <f>IF(OR(LEFT(AD20,1)=CHAR(32),LEFT(AD20,1)=CHAR(9),LEFT(AD20,1)=CHAR(160),indenture(AD20)&gt;0),"NO","BOLD")&amp;AF20</f>
        <v>NO</v>
      </c>
      <c r="AH20" t="s">
        <v>1497</v>
      </c>
      <c r="AI20" t="s">
        <v>117</v>
      </c>
      <c r="AJ20" t="str">
        <f t="shared" si="8"/>
        <v/>
      </c>
      <c r="AK20" t="str">
        <f>IF(OR(LEFT(AH20,1)=CHAR(32),LEFT(AH20,1)=CHAR(9),LEFT(AH20,1)=CHAR(160),indenture(AH20)&gt;0),"NO","BOLD")&amp;AJ20</f>
        <v>NO</v>
      </c>
      <c r="AL20" t="s">
        <v>722</v>
      </c>
      <c r="AM20" t="s">
        <v>39</v>
      </c>
      <c r="AN20" t="str">
        <f t="shared" si="9"/>
        <v/>
      </c>
      <c r="AO20" t="str">
        <f>IF(OR(LEFT(AL20,1)=CHAR(32),LEFT(AL20,1)=CHAR(9),LEFT(AL20,1)=CHAR(160),indenture(AL20)&gt;0),"NO","BOLD")&amp;AN20</f>
        <v>NO</v>
      </c>
      <c r="AP20" t="s">
        <v>130</v>
      </c>
      <c r="AQ20" t="s">
        <v>50</v>
      </c>
      <c r="AR20" t="str">
        <f t="shared" si="10"/>
        <v/>
      </c>
      <c r="AS20" t="str">
        <f>IF(OR(LEFT(AP20,1)=CHAR(32),LEFT(AP20,1)=CHAR(9),LEFT(AP20,1)=CHAR(160),indenture(AP20)&gt;0),"NO","BOLD")&amp;AR20</f>
        <v>BOLD</v>
      </c>
      <c r="AT20" t="s">
        <v>1497</v>
      </c>
      <c r="AU20" t="s">
        <v>117</v>
      </c>
      <c r="AV20" t="str">
        <f t="shared" si="11"/>
        <v/>
      </c>
      <c r="AW20" t="str">
        <f>IF(OR(LEFT(AT20,1)=CHAR(32),LEFT(AT20,1)=CHAR(9),LEFT(AT20,1)=CHAR(160),indenture(AT20)&gt;0),"NO","BOLD")&amp;AV20</f>
        <v>NO</v>
      </c>
      <c r="AX20" t="s">
        <v>897</v>
      </c>
      <c r="AY20" t="s">
        <v>129</v>
      </c>
      <c r="AZ20" t="str">
        <f t="shared" si="12"/>
        <v/>
      </c>
      <c r="BA20" t="str">
        <f>IF(OR(LEFT(AX20,1)=CHAR(32),LEFT(AX20,1)=CHAR(9),LEFT(AX20,1)=CHAR(160),indenture(AX20)&gt;0),"NO","BOLD")&amp;AZ20</f>
        <v>NO</v>
      </c>
      <c r="BB20" t="s">
        <v>897</v>
      </c>
      <c r="BC20" t="s">
        <v>129</v>
      </c>
      <c r="BD20" t="str">
        <f t="shared" si="13"/>
        <v/>
      </c>
      <c r="BE20" t="str">
        <f>IF(OR(LEFT(BB20,1)=CHAR(32),LEFT(BB20,1)=CHAR(9),LEFT(BB20,1)=CHAR(160),indenture(BB20)&gt;0),"NO","BOLD")&amp;BD20</f>
        <v>NO</v>
      </c>
      <c r="BF20" t="s">
        <v>1491</v>
      </c>
      <c r="BG20" t="s">
        <v>69</v>
      </c>
      <c r="BH20" t="str">
        <f t="shared" si="14"/>
        <v/>
      </c>
      <c r="BI20" t="str">
        <f>IF(OR(LEFT(BF20,1)=CHAR(32),LEFT(BF20,1)=CHAR(9),LEFT(BF20,1)=CHAR(160),indenture(BF20)&gt;0),"NO","BOLD")&amp;BH20</f>
        <v>NO</v>
      </c>
      <c r="BJ20" t="s">
        <v>1463</v>
      </c>
      <c r="BK20" t="s">
        <v>1466</v>
      </c>
      <c r="BL20" t="str">
        <f t="shared" si="15"/>
        <v/>
      </c>
      <c r="BM20" t="str">
        <f>IF(OR(LEFT(BJ20,1)=CHAR(32),LEFT(BJ20,1)=CHAR(9),LEFT(BJ20,1)=CHAR(160),indenture(BJ20)&gt;0),"NO","BOLD")&amp;BL20</f>
        <v>NO</v>
      </c>
      <c r="BN20" t="s">
        <v>1463</v>
      </c>
      <c r="BO20" t="s">
        <v>1466</v>
      </c>
      <c r="BP20" t="str">
        <f t="shared" si="16"/>
        <v/>
      </c>
      <c r="BQ20" t="str">
        <f>IF(OR(LEFT(BN20,1)=CHAR(32),LEFT(BN20,1)=CHAR(9),LEFT(BN20,1)=CHAR(160),indenture(BN20)&gt;0),"NO","BOLD")&amp;BP20</f>
        <v>NO</v>
      </c>
      <c r="BR20" t="s">
        <v>1490</v>
      </c>
      <c r="BS20" t="s">
        <v>160</v>
      </c>
      <c r="BT20" t="str">
        <f t="shared" si="17"/>
        <v/>
      </c>
      <c r="BU20" t="str">
        <f>IF(OR(LEFT(BR20,1)=CHAR(32),LEFT(BR20,1)=CHAR(9),LEFT(BR20,1)=CHAR(160),indenture(BR20)&gt;0),"NO","BOLD")&amp;BT20</f>
        <v>NO</v>
      </c>
    </row>
    <row r="21" spans="1:73">
      <c r="A21">
        <v>20</v>
      </c>
      <c r="B21" t="s">
        <v>130</v>
      </c>
      <c r="C21" t="s">
        <v>50</v>
      </c>
      <c r="D21" t="str">
        <f t="shared" si="0"/>
        <v/>
      </c>
      <c r="E21" t="str">
        <f>IF(OR(LEFT(B21,1)=CHAR(32),LEFT(B21,1)=CHAR(9),LEFT(B21,1)=CHAR(160),indenture(B21)&gt;0),"NO","BOLD")&amp;D21</f>
        <v>BOLD</v>
      </c>
      <c r="F21" t="s">
        <v>130</v>
      </c>
      <c r="G21" t="s">
        <v>50</v>
      </c>
      <c r="H21" t="str">
        <f t="shared" si="1"/>
        <v/>
      </c>
      <c r="I21" t="str">
        <f>IF(OR(LEFT(F21,1)=CHAR(32),LEFT(F21,1)=CHAR(9),LEFT(F21,1)=CHAR(160),indenture(F21)&gt;0),"NO","BOLD")&amp;H21</f>
        <v>BOLD</v>
      </c>
      <c r="J21" t="s">
        <v>126</v>
      </c>
      <c r="K21" t="s">
        <v>127</v>
      </c>
      <c r="L21" t="str">
        <f t="shared" si="2"/>
        <v/>
      </c>
      <c r="M21" t="str">
        <f>IF(OR(LEFT(J21,1)=CHAR(32),LEFT(J21,1)=CHAR(9),LEFT(J21,1)=CHAR(160),indenture(J21)&gt;0),"NO","BOLD")&amp;L21</f>
        <v>BOLD</v>
      </c>
      <c r="N21" t="s">
        <v>130</v>
      </c>
      <c r="O21" t="s">
        <v>50</v>
      </c>
      <c r="P21" t="str">
        <f t="shared" si="3"/>
        <v/>
      </c>
      <c r="Q21" t="str">
        <f>IF(OR(LEFT(N21,1)=CHAR(32),LEFT(N21,1)=CHAR(9),LEFT(N21,1)=CHAR(160),indenture(N21)&gt;0),"NO","BOLD")&amp;P21</f>
        <v>BOLD</v>
      </c>
      <c r="R21" t="s">
        <v>130</v>
      </c>
      <c r="S21" t="s">
        <v>50</v>
      </c>
      <c r="T21" t="str">
        <f t="shared" si="4"/>
        <v/>
      </c>
      <c r="U21" t="str">
        <f>IF(OR(LEFT(R21,1)=CHAR(32),LEFT(R21,1)=CHAR(9),LEFT(R21,1)=CHAR(160),indenture(R21)&gt;0),"NO","BOLD")&amp;T21</f>
        <v>BOLD</v>
      </c>
      <c r="V21" t="s">
        <v>708</v>
      </c>
      <c r="W21" t="s">
        <v>120</v>
      </c>
      <c r="X21" t="str">
        <f t="shared" si="5"/>
        <v/>
      </c>
      <c r="Y21" t="str">
        <f>IF(OR(LEFT(V21,1)=CHAR(32),LEFT(V21,1)=CHAR(9),LEFT(V21,1)=CHAR(160),indenture(V21)&gt;0),"NO","BOLD")&amp;X21</f>
        <v>NO</v>
      </c>
      <c r="Z21" t="s">
        <v>867</v>
      </c>
      <c r="AA21" t="s">
        <v>133</v>
      </c>
      <c r="AB21" t="str">
        <f t="shared" si="6"/>
        <v/>
      </c>
      <c r="AC21" t="str">
        <f>IF(OR(LEFT(Z21,1)=CHAR(32),LEFT(Z21,1)=CHAR(9),LEFT(Z21,1)=CHAR(160),indenture(Z21)&gt;0),"NO","BOLD")&amp;AB21</f>
        <v>NO</v>
      </c>
      <c r="AD21" t="s">
        <v>867</v>
      </c>
      <c r="AE21" t="s">
        <v>133</v>
      </c>
      <c r="AF21" t="str">
        <f t="shared" si="7"/>
        <v/>
      </c>
      <c r="AG21" t="str">
        <f>IF(OR(LEFT(AD21,1)=CHAR(32),LEFT(AD21,1)=CHAR(9),LEFT(AD21,1)=CHAR(160),indenture(AD21)&gt;0),"NO","BOLD")&amp;AF21</f>
        <v>NO</v>
      </c>
      <c r="AH21" t="s">
        <v>708</v>
      </c>
      <c r="AI21" t="s">
        <v>120</v>
      </c>
      <c r="AJ21" t="str">
        <f t="shared" si="8"/>
        <v/>
      </c>
      <c r="AK21" t="str">
        <f>IF(OR(LEFT(AH21,1)=CHAR(32),LEFT(AH21,1)=CHAR(9),LEFT(AH21,1)=CHAR(160),indenture(AH21)&gt;0),"NO","BOLD")&amp;AJ21</f>
        <v>NO</v>
      </c>
      <c r="AL21" t="s">
        <v>130</v>
      </c>
      <c r="AM21" t="s">
        <v>50</v>
      </c>
      <c r="AN21" t="str">
        <f t="shared" si="9"/>
        <v/>
      </c>
      <c r="AO21" t="str">
        <f>IF(OR(LEFT(AL21,1)=CHAR(32),LEFT(AL21,1)=CHAR(9),LEFT(AL21,1)=CHAR(160),indenture(AL21)&gt;0),"NO","BOLD")&amp;AN21</f>
        <v>BOLD</v>
      </c>
      <c r="AP21" t="s">
        <v>3206</v>
      </c>
      <c r="AQ21" t="s">
        <v>618</v>
      </c>
      <c r="AR21" t="str">
        <f t="shared" si="10"/>
        <v/>
      </c>
      <c r="AS21" t="str">
        <f>IF(OR(LEFT(AP21,1)=CHAR(32),LEFT(AP21,1)=CHAR(9),LEFT(AP21,1)=CHAR(160),indenture(AP21)&gt;0),"NO","BOLD")&amp;AR21</f>
        <v>BOLD</v>
      </c>
      <c r="AT21" t="s">
        <v>708</v>
      </c>
      <c r="AU21" t="s">
        <v>120</v>
      </c>
      <c r="AV21" t="str">
        <f t="shared" si="11"/>
        <v/>
      </c>
      <c r="AW21" t="str">
        <f>IF(OR(LEFT(AT21,1)=CHAR(32),LEFT(AT21,1)=CHAR(9),LEFT(AT21,1)=CHAR(160),indenture(AT21)&gt;0),"NO","BOLD")&amp;AV21</f>
        <v>NO</v>
      </c>
      <c r="AX21" t="s">
        <v>898</v>
      </c>
      <c r="AY21" t="s">
        <v>134</v>
      </c>
      <c r="AZ21" t="str">
        <f t="shared" si="12"/>
        <v/>
      </c>
      <c r="BA21" t="str">
        <f>IF(OR(LEFT(AX21,1)=CHAR(32),LEFT(AX21,1)=CHAR(9),LEFT(AX21,1)=CHAR(160),indenture(AX21)&gt;0),"NO","BOLD")&amp;AZ21</f>
        <v>NO</v>
      </c>
      <c r="BB21" t="s">
        <v>898</v>
      </c>
      <c r="BC21" t="s">
        <v>134</v>
      </c>
      <c r="BD21" t="str">
        <f t="shared" si="13"/>
        <v/>
      </c>
      <c r="BE21" t="str">
        <f>IF(OR(LEFT(BB21,1)=CHAR(32),LEFT(BB21,1)=CHAR(9),LEFT(BB21,1)=CHAR(160),indenture(BB21)&gt;0),"NO","BOLD")&amp;BD21</f>
        <v>NO</v>
      </c>
      <c r="BF21" t="s">
        <v>1525</v>
      </c>
      <c r="BG21" t="s">
        <v>135</v>
      </c>
      <c r="BH21" t="str">
        <f t="shared" si="14"/>
        <v/>
      </c>
      <c r="BI21" t="str">
        <f>IF(OR(LEFT(BF21,1)=CHAR(32),LEFT(BF21,1)=CHAR(9),LEFT(BF21,1)=CHAR(160),indenture(BF21)&gt;0),"NO","BOLD")&amp;BH21</f>
        <v>NO</v>
      </c>
      <c r="BJ21" t="s">
        <v>722</v>
      </c>
      <c r="BK21" t="s">
        <v>125</v>
      </c>
      <c r="BL21" t="str">
        <f t="shared" si="15"/>
        <v/>
      </c>
      <c r="BM21" t="str">
        <f>IF(OR(LEFT(BJ21,1)=CHAR(32),LEFT(BJ21,1)=CHAR(9),LEFT(BJ21,1)=CHAR(160),indenture(BJ21)&gt;0),"NO","BOLD")&amp;BL21</f>
        <v>NO</v>
      </c>
      <c r="BN21" t="s">
        <v>722</v>
      </c>
      <c r="BO21" t="s">
        <v>617</v>
      </c>
      <c r="BP21" t="str">
        <f t="shared" si="16"/>
        <v/>
      </c>
      <c r="BQ21" t="str">
        <f>IF(OR(LEFT(BN21,1)=CHAR(32),LEFT(BN21,1)=CHAR(9),LEFT(BN21,1)=CHAR(160),indenture(BN21)&gt;0),"NO","BOLD")&amp;BP21</f>
        <v>NO</v>
      </c>
      <c r="BR21" t="s">
        <v>1491</v>
      </c>
      <c r="BS21" t="s">
        <v>69</v>
      </c>
      <c r="BT21" t="str">
        <f t="shared" si="17"/>
        <v/>
      </c>
      <c r="BU21" t="str">
        <f>IF(OR(LEFT(BR21,1)=CHAR(32),LEFT(BR21,1)=CHAR(9),LEFT(BR21,1)=CHAR(160),indenture(BR21)&gt;0),"NO","BOLD")&amp;BT21</f>
        <v>NO</v>
      </c>
    </row>
    <row r="22" spans="1:73">
      <c r="A22">
        <v>21</v>
      </c>
      <c r="B22" t="s">
        <v>782</v>
      </c>
      <c r="C22" t="s">
        <v>823</v>
      </c>
      <c r="D22" t="str">
        <f t="shared" si="0"/>
        <v/>
      </c>
      <c r="E22" t="str">
        <f>IF(OR(LEFT(B22,1)=CHAR(32),LEFT(B22,1)=CHAR(9),LEFT(B22,1)=CHAR(160),indenture(B22)&gt;0),"NO","BOLD")&amp;D22</f>
        <v>NO</v>
      </c>
      <c r="F22" t="s">
        <v>782</v>
      </c>
      <c r="G22" t="s">
        <v>618</v>
      </c>
      <c r="H22" t="str">
        <f t="shared" si="1"/>
        <v/>
      </c>
      <c r="I22" t="str">
        <f>IF(OR(LEFT(F22,1)=CHAR(32),LEFT(F22,1)=CHAR(9),LEFT(F22,1)=CHAR(160),indenture(F22)&gt;0),"NO","BOLD")&amp;H22</f>
        <v>NO</v>
      </c>
      <c r="L22" t="str">
        <f t="shared" si="2"/>
        <v/>
      </c>
      <c r="M22" t="str">
        <f>IF(OR(LEFT(J22,1)=CHAR(32),LEFT(J22,1)=CHAR(9),LEFT(J22,1)=CHAR(160),indenture(J22)&gt;0),"NO","BOLD")&amp;L22</f>
        <v>BOLD</v>
      </c>
      <c r="N22" t="s">
        <v>3206</v>
      </c>
      <c r="O22" t="s">
        <v>618</v>
      </c>
      <c r="P22" t="str">
        <f t="shared" si="3"/>
        <v/>
      </c>
      <c r="Q22" t="str">
        <f>IF(OR(LEFT(N22,1)=CHAR(32),LEFT(N22,1)=CHAR(9),LEFT(N22,1)=CHAR(160),indenture(N22)&gt;0),"NO","BOLD")&amp;P22</f>
        <v>BOLD</v>
      </c>
      <c r="R22" t="s">
        <v>3206</v>
      </c>
      <c r="S22" t="s">
        <v>618</v>
      </c>
      <c r="T22" t="str">
        <f t="shared" si="4"/>
        <v/>
      </c>
      <c r="U22" t="str">
        <f>IF(OR(LEFT(R22,1)=CHAR(32),LEFT(R22,1)=CHAR(9),LEFT(R22,1)=CHAR(160),indenture(R22)&gt;0),"NO","BOLD")&amp;T22</f>
        <v>BOLD</v>
      </c>
      <c r="V22" t="s">
        <v>126</v>
      </c>
      <c r="W22" t="s">
        <v>127</v>
      </c>
      <c r="X22" t="str">
        <f t="shared" si="5"/>
        <v/>
      </c>
      <c r="Y22" t="str">
        <f>IF(OR(LEFT(V22,1)=CHAR(32),LEFT(V22,1)=CHAR(9),LEFT(V22,1)=CHAR(160),indenture(V22)&gt;0),"NO","BOLD")&amp;X22</f>
        <v>BOLD</v>
      </c>
      <c r="Z22" t="s">
        <v>868</v>
      </c>
      <c r="AA22" t="s">
        <v>138</v>
      </c>
      <c r="AB22" t="str">
        <f t="shared" si="6"/>
        <v/>
      </c>
      <c r="AC22" t="str">
        <f>IF(OR(LEFT(Z22,1)=CHAR(32),LEFT(Z22,1)=CHAR(9),LEFT(Z22,1)=CHAR(160),indenture(Z22)&gt;0),"NO","BOLD")&amp;AB22</f>
        <v>NO</v>
      </c>
      <c r="AD22" t="s">
        <v>868</v>
      </c>
      <c r="AE22" t="s">
        <v>138</v>
      </c>
      <c r="AF22" t="str">
        <f t="shared" si="7"/>
        <v/>
      </c>
      <c r="AG22" t="str">
        <f>IF(OR(LEFT(AD22,1)=CHAR(32),LEFT(AD22,1)=CHAR(9),LEFT(AD22,1)=CHAR(160),indenture(AD22)&gt;0),"NO","BOLD")&amp;AF22</f>
        <v>NO</v>
      </c>
      <c r="AH22" t="s">
        <v>139</v>
      </c>
      <c r="AI22" t="s">
        <v>127</v>
      </c>
      <c r="AJ22" t="str">
        <f t="shared" si="8"/>
        <v/>
      </c>
      <c r="AK22" t="str">
        <f>IF(OR(LEFT(AH22,1)=CHAR(32),LEFT(AH22,1)=CHAR(9),LEFT(AH22,1)=CHAR(160),indenture(AH22)&gt;0),"NO","BOLD")&amp;AJ22</f>
        <v>BOLD</v>
      </c>
      <c r="AL22" t="s">
        <v>3206</v>
      </c>
      <c r="AM22" t="s">
        <v>618</v>
      </c>
      <c r="AN22" t="str">
        <f t="shared" si="9"/>
        <v/>
      </c>
      <c r="AO22" t="str">
        <f>IF(OR(LEFT(AL22,1)=CHAR(32),LEFT(AL22,1)=CHAR(9),LEFT(AL22,1)=CHAR(160),indenture(AL22)&gt;0),"NO","BOLD")&amp;AN22</f>
        <v>BOLD</v>
      </c>
      <c r="AP22" t="s">
        <v>929</v>
      </c>
      <c r="AQ22" t="s">
        <v>723</v>
      </c>
      <c r="AR22" t="str">
        <f t="shared" si="10"/>
        <v/>
      </c>
      <c r="AS22" t="str">
        <f>IF(OR(LEFT(AP22,1)=CHAR(32),LEFT(AP22,1)=CHAR(9),LEFT(AP22,1)=CHAR(160),indenture(AP22)&gt;0),"NO","BOLD")&amp;AR22</f>
        <v>NO</v>
      </c>
      <c r="AT22" t="s">
        <v>126</v>
      </c>
      <c r="AU22" t="s">
        <v>127</v>
      </c>
      <c r="AV22" t="str">
        <f t="shared" si="11"/>
        <v/>
      </c>
      <c r="AW22" t="str">
        <f>IF(OR(LEFT(AT22,1)=CHAR(32),LEFT(AT22,1)=CHAR(9),LEFT(AT22,1)=CHAR(160),indenture(AT22)&gt;0),"NO","BOLD")&amp;AV22</f>
        <v>BOLD</v>
      </c>
      <c r="AX22" t="s">
        <v>899</v>
      </c>
      <c r="AY22" t="s">
        <v>81</v>
      </c>
      <c r="AZ22" t="str">
        <f t="shared" si="12"/>
        <v/>
      </c>
      <c r="BA22" t="str">
        <f>IF(OR(LEFT(AX22,1)=CHAR(32),LEFT(AX22,1)=CHAR(9),LEFT(AX22,1)=CHAR(160),indenture(AX22)&gt;0),"NO","BOLD")&amp;AZ22</f>
        <v>NO</v>
      </c>
      <c r="BB22" t="s">
        <v>899</v>
      </c>
      <c r="BC22" t="s">
        <v>81</v>
      </c>
      <c r="BD22" t="str">
        <f t="shared" si="13"/>
        <v/>
      </c>
      <c r="BE22" t="str">
        <f>IF(OR(LEFT(BB22,1)=CHAR(32),LEFT(BB22,1)=CHAR(9),LEFT(BB22,1)=CHAR(160),indenture(BB22)&gt;0),"NO","BOLD")&amp;BD22</f>
        <v>NO</v>
      </c>
      <c r="BF22" t="s">
        <v>1526</v>
      </c>
      <c r="BG22" t="s">
        <v>140</v>
      </c>
      <c r="BH22" t="str">
        <f t="shared" si="14"/>
        <v/>
      </c>
      <c r="BI22" t="str">
        <f>IF(OR(LEFT(BF22,1)=CHAR(32),LEFT(BF22,1)=CHAR(9),LEFT(BF22,1)=CHAR(160),indenture(BF22)&gt;0),"NO","BOLD")&amp;BH22</f>
        <v>NO</v>
      </c>
      <c r="BJ22" t="s">
        <v>130</v>
      </c>
      <c r="BK22" t="s">
        <v>131</v>
      </c>
      <c r="BL22" t="str">
        <f t="shared" si="15"/>
        <v/>
      </c>
      <c r="BM22" t="str">
        <f>IF(OR(LEFT(BJ22,1)=CHAR(32),LEFT(BJ22,1)=CHAR(9),LEFT(BJ22,1)=CHAR(160),indenture(BJ22)&gt;0),"NO","BOLD")&amp;BL22</f>
        <v>BOLD</v>
      </c>
      <c r="BN22" t="s">
        <v>130</v>
      </c>
      <c r="BO22" t="s">
        <v>136</v>
      </c>
      <c r="BP22" t="str">
        <f t="shared" si="16"/>
        <v/>
      </c>
      <c r="BQ22" t="str">
        <f>IF(OR(LEFT(BN22,1)=CHAR(32),LEFT(BN22,1)=CHAR(9),LEFT(BN22,1)=CHAR(160),indenture(BN22)&gt;0),"NO","BOLD")&amp;BP22</f>
        <v>BOLD</v>
      </c>
      <c r="BR22" t="s">
        <v>76</v>
      </c>
      <c r="BS22" t="s">
        <v>77</v>
      </c>
      <c r="BT22" t="str">
        <f t="shared" si="17"/>
        <v/>
      </c>
      <c r="BU22" t="str">
        <f>IF(OR(LEFT(BR22,1)=CHAR(32),LEFT(BR22,1)=CHAR(9),LEFT(BR22,1)=CHAR(160),indenture(BR22)&gt;0),"NO","BOLD")&amp;BT22</f>
        <v>BOLD</v>
      </c>
    </row>
    <row r="23" spans="1:73">
      <c r="A23">
        <v>22</v>
      </c>
      <c r="B23" t="s">
        <v>783</v>
      </c>
      <c r="C23" t="s">
        <v>141</v>
      </c>
      <c r="D23" t="str">
        <f t="shared" si="0"/>
        <v/>
      </c>
      <c r="E23" t="str">
        <f>IF(OR(LEFT(B23,1)=CHAR(32),LEFT(B23,1)=CHAR(9),LEFT(B23,1)=CHAR(160),indenture(B23)&gt;0),"NO","BOLD")&amp;D23</f>
        <v>NO</v>
      </c>
      <c r="F23" t="s">
        <v>783</v>
      </c>
      <c r="G23" t="s">
        <v>141</v>
      </c>
      <c r="H23" t="str">
        <f t="shared" si="1"/>
        <v/>
      </c>
      <c r="I23" t="str">
        <f>IF(OR(LEFT(F23,1)=CHAR(32),LEFT(F23,1)=CHAR(9),LEFT(F23,1)=CHAR(160),indenture(F23)&gt;0),"NO","BOLD")&amp;H23</f>
        <v>NO</v>
      </c>
      <c r="J23" t="s">
        <v>1558</v>
      </c>
      <c r="K23" t="s">
        <v>132</v>
      </c>
      <c r="L23" t="str">
        <f t="shared" si="2"/>
        <v/>
      </c>
      <c r="M23" t="str">
        <f>IF(OR(LEFT(J23,1)=CHAR(32),LEFT(J23,1)=CHAR(9),LEFT(J23,1)=CHAR(160),indenture(J23)&gt;0),"NO","BOLD")&amp;L23</f>
        <v>NO</v>
      </c>
      <c r="N23" t="s">
        <v>929</v>
      </c>
      <c r="O23" t="s">
        <v>723</v>
      </c>
      <c r="P23" t="str">
        <f t="shared" si="3"/>
        <v/>
      </c>
      <c r="Q23" t="str">
        <f>IF(OR(LEFT(N23,1)=CHAR(32),LEFT(N23,1)=CHAR(9),LEFT(N23,1)=CHAR(160),indenture(N23)&gt;0),"NO","BOLD")&amp;P23</f>
        <v>NO</v>
      </c>
      <c r="R23" t="s">
        <v>929</v>
      </c>
      <c r="S23" t="s">
        <v>723</v>
      </c>
      <c r="T23" t="str">
        <f t="shared" si="4"/>
        <v/>
      </c>
      <c r="U23" t="str">
        <f>IF(OR(LEFT(R23,1)=CHAR(32),LEFT(R23,1)=CHAR(9),LEFT(R23,1)=CHAR(160),indenture(R23)&gt;0),"NO","BOLD")&amp;T23</f>
        <v>NO</v>
      </c>
      <c r="X23" t="str">
        <f t="shared" si="5"/>
        <v/>
      </c>
      <c r="Y23" t="str">
        <f>IF(OR(LEFT(V23,1)=CHAR(32),LEFT(V23,1)=CHAR(9),LEFT(V23,1)=CHAR(160),indenture(V23)&gt;0),"NO","BOLD")&amp;X23</f>
        <v>BOLD</v>
      </c>
      <c r="Z23" t="s">
        <v>869</v>
      </c>
      <c r="AA23" t="s">
        <v>145</v>
      </c>
      <c r="AB23" t="str">
        <f t="shared" si="6"/>
        <v/>
      </c>
      <c r="AC23" t="str">
        <f>IF(OR(LEFT(Z23,1)=CHAR(32),LEFT(Z23,1)=CHAR(9),LEFT(Z23,1)=CHAR(160),indenture(Z23)&gt;0),"NO","BOLD")&amp;AB23</f>
        <v>NO</v>
      </c>
      <c r="AD23" t="s">
        <v>869</v>
      </c>
      <c r="AE23" t="s">
        <v>145</v>
      </c>
      <c r="AF23" t="str">
        <f t="shared" si="7"/>
        <v/>
      </c>
      <c r="AG23" t="str">
        <f>IF(OR(LEFT(AD23,1)=CHAR(32),LEFT(AD23,1)=CHAR(9),LEFT(AD23,1)=CHAR(160),indenture(AD23)&gt;0),"NO","BOLD")&amp;AF23</f>
        <v>NO</v>
      </c>
      <c r="AJ23" t="str">
        <f t="shared" si="8"/>
        <v/>
      </c>
      <c r="AK23" t="str">
        <f>IF(OR(LEFT(AH23,1)=CHAR(32),LEFT(AH23,1)=CHAR(9),LEFT(AH23,1)=CHAR(160),indenture(AH23)&gt;0),"NO","BOLD")&amp;AJ23</f>
        <v>BOLD</v>
      </c>
      <c r="AL23" t="s">
        <v>929</v>
      </c>
      <c r="AM23" t="s">
        <v>723</v>
      </c>
      <c r="AN23" t="str">
        <f t="shared" si="9"/>
        <v/>
      </c>
      <c r="AO23" t="str">
        <f>IF(OR(LEFT(AL23,1)=CHAR(32),LEFT(AL23,1)=CHAR(9),LEFT(AL23,1)=CHAR(160),indenture(AL23)&gt;0),"NO","BOLD")&amp;AN23</f>
        <v>NO</v>
      </c>
      <c r="AP23" t="s">
        <v>877</v>
      </c>
      <c r="AQ23" t="s">
        <v>619</v>
      </c>
      <c r="AR23" t="str">
        <f t="shared" si="10"/>
        <v/>
      </c>
      <c r="AS23" t="str">
        <f>IF(OR(LEFT(AP23,1)=CHAR(32),LEFT(AP23,1)=CHAR(9),LEFT(AP23,1)=CHAR(160),indenture(AP23)&gt;0),"NO","BOLD")&amp;AR23</f>
        <v>NO</v>
      </c>
      <c r="AV23" t="str">
        <f t="shared" si="11"/>
        <v/>
      </c>
      <c r="AW23" t="str">
        <f>IF(OR(LEFT(AT23,1)=CHAR(32),LEFT(AT23,1)=CHAR(9),LEFT(AT23,1)=CHAR(160),indenture(AT23)&gt;0),"NO","BOLD")&amp;AV23</f>
        <v>BOLD</v>
      </c>
      <c r="AX23" t="s">
        <v>24</v>
      </c>
      <c r="AY23" t="s">
        <v>25</v>
      </c>
      <c r="AZ23" t="str">
        <f t="shared" si="12"/>
        <v/>
      </c>
      <c r="BA23" t="str">
        <f>IF(OR(LEFT(AX23,1)=CHAR(32),LEFT(AX23,1)=CHAR(9),LEFT(AX23,1)=CHAR(160),indenture(AX23)&gt;0),"NO","BOLD")&amp;AZ23</f>
        <v>BOLD</v>
      </c>
      <c r="BB23" t="s">
        <v>24</v>
      </c>
      <c r="BC23" t="s">
        <v>25</v>
      </c>
      <c r="BD23" t="str">
        <f t="shared" si="13"/>
        <v/>
      </c>
      <c r="BE23" t="str">
        <f>IF(OR(LEFT(BB23,1)=CHAR(32),LEFT(BB23,1)=CHAR(9),LEFT(BB23,1)=CHAR(160),indenture(BB23)&gt;0),"NO","BOLD")&amp;BD23</f>
        <v>BOLD</v>
      </c>
      <c r="BF23" t="s">
        <v>1527</v>
      </c>
      <c r="BG23" t="s">
        <v>146</v>
      </c>
      <c r="BH23" t="str">
        <f t="shared" si="14"/>
        <v/>
      </c>
      <c r="BI23" t="str">
        <f>IF(OR(LEFT(BF23,1)=CHAR(32),LEFT(BF23,1)=CHAR(9),LEFT(BF23,1)=CHAR(160),indenture(BF23)&gt;0),"NO","BOLD")&amp;BH23</f>
        <v>NO</v>
      </c>
      <c r="BJ23" t="s">
        <v>782</v>
      </c>
      <c r="BK23" t="s">
        <v>823</v>
      </c>
      <c r="BL23" t="str">
        <f t="shared" si="15"/>
        <v/>
      </c>
      <c r="BM23" t="str">
        <f>IF(OR(LEFT(BJ23,1)=CHAR(32),LEFT(BJ23,1)=CHAR(9),LEFT(BJ23,1)=CHAR(160),indenture(BJ23)&gt;0),"NO","BOLD")&amp;BL23</f>
        <v>NO</v>
      </c>
      <c r="BN23" t="s">
        <v>782</v>
      </c>
      <c r="BO23" t="s">
        <v>618</v>
      </c>
      <c r="BP23" t="str">
        <f t="shared" si="16"/>
        <v/>
      </c>
      <c r="BQ23" t="str">
        <f>IF(OR(LEFT(BN23,1)=CHAR(32),LEFT(BN23,1)=CHAR(9),LEFT(BN23,1)=CHAR(160),indenture(BN23)&gt;0),"NO","BOLD")&amp;BP23</f>
        <v>NO</v>
      </c>
      <c r="BR23" t="s">
        <v>1492</v>
      </c>
      <c r="BS23" t="s">
        <v>83</v>
      </c>
      <c r="BT23" t="str">
        <f t="shared" si="17"/>
        <v/>
      </c>
      <c r="BU23" t="str">
        <f>IF(OR(LEFT(BR23,1)=CHAR(32),LEFT(BR23,1)=CHAR(9),LEFT(BR23,1)=CHAR(160),indenture(BR23)&gt;0),"NO","BOLD")&amp;BT23</f>
        <v>NO</v>
      </c>
    </row>
    <row r="24" spans="1:73">
      <c r="A24">
        <v>23</v>
      </c>
      <c r="B24" t="s">
        <v>784</v>
      </c>
      <c r="C24" t="s">
        <v>54</v>
      </c>
      <c r="D24" t="str">
        <f t="shared" si="0"/>
        <v/>
      </c>
      <c r="E24" t="str">
        <f>IF(OR(LEFT(B24,1)=CHAR(32),LEFT(B24,1)=CHAR(9),LEFT(B24,1)=CHAR(160),indenture(B24)&gt;0),"NO","BOLD")&amp;D24</f>
        <v>NO</v>
      </c>
      <c r="F24" t="s">
        <v>784</v>
      </c>
      <c r="G24" t="s">
        <v>54</v>
      </c>
      <c r="H24" t="str">
        <f t="shared" si="1"/>
        <v/>
      </c>
      <c r="I24" t="str">
        <f>IF(OR(LEFT(F24,1)=CHAR(32),LEFT(F24,1)=CHAR(9),LEFT(F24,1)=CHAR(160),indenture(F24)&gt;0),"NO","BOLD")&amp;H24</f>
        <v>NO</v>
      </c>
      <c r="J24" t="s">
        <v>1499</v>
      </c>
      <c r="K24" t="s">
        <v>137</v>
      </c>
      <c r="L24" t="str">
        <f t="shared" si="2"/>
        <v/>
      </c>
      <c r="M24" t="str">
        <f>IF(OR(LEFT(J24,1)=CHAR(32),LEFT(J24,1)=CHAR(9),LEFT(J24,1)=CHAR(160),indenture(J24)&gt;0),"NO","BOLD")&amp;L24</f>
        <v>NO</v>
      </c>
      <c r="N24" t="s">
        <v>852</v>
      </c>
      <c r="O24" t="s">
        <v>619</v>
      </c>
      <c r="P24" t="str">
        <f t="shared" si="3"/>
        <v/>
      </c>
      <c r="Q24" t="str">
        <f>IF(OR(LEFT(N24,1)=CHAR(32),LEFT(N24,1)=CHAR(9),LEFT(N24,1)=CHAR(160),indenture(N24)&gt;0),"NO","BOLD")&amp;P24</f>
        <v>NO</v>
      </c>
      <c r="R24" t="s">
        <v>852</v>
      </c>
      <c r="S24" t="s">
        <v>619</v>
      </c>
      <c r="T24" t="str">
        <f t="shared" si="4"/>
        <v/>
      </c>
      <c r="U24" t="str">
        <f>IF(OR(LEFT(R24,1)=CHAR(32),LEFT(R24,1)=CHAR(9),LEFT(R24,1)=CHAR(160),indenture(R24)&gt;0),"NO","BOLD")&amp;T24</f>
        <v>NO</v>
      </c>
      <c r="V24" t="s">
        <v>1498</v>
      </c>
      <c r="W24" t="s">
        <v>132</v>
      </c>
      <c r="X24" t="str">
        <f t="shared" si="5"/>
        <v/>
      </c>
      <c r="Y24" t="str">
        <f>IF(OR(LEFT(V24,1)=CHAR(32),LEFT(V24,1)=CHAR(9),LEFT(V24,1)=CHAR(160),indenture(V24)&gt;0),"NO","BOLD")&amp;X24</f>
        <v>NO</v>
      </c>
      <c r="Z24" t="s">
        <v>870</v>
      </c>
      <c r="AA24" t="s">
        <v>148</v>
      </c>
      <c r="AB24" t="str">
        <f t="shared" si="6"/>
        <v/>
      </c>
      <c r="AC24" t="str">
        <f>IF(OR(LEFT(Z24,1)=CHAR(32),LEFT(Z24,1)=CHAR(9),LEFT(Z24,1)=CHAR(160),indenture(Z24)&gt;0),"NO","BOLD")&amp;AB24</f>
        <v>NO</v>
      </c>
      <c r="AD24" t="s">
        <v>870</v>
      </c>
      <c r="AE24" t="s">
        <v>148</v>
      </c>
      <c r="AF24" t="str">
        <f t="shared" si="7"/>
        <v/>
      </c>
      <c r="AG24" t="str">
        <f>IF(OR(LEFT(AD24,1)=CHAR(32),LEFT(AD24,1)=CHAR(9),LEFT(AD24,1)=CHAR(160),indenture(AD24)&gt;0),"NO","BOLD")&amp;AF24</f>
        <v>NO</v>
      </c>
      <c r="AH24" t="s">
        <v>1550</v>
      </c>
      <c r="AI24" t="s">
        <v>132</v>
      </c>
      <c r="AJ24" t="str">
        <f t="shared" si="8"/>
        <v/>
      </c>
      <c r="AK24" t="str">
        <f>IF(OR(LEFT(AH24,1)=CHAR(32),LEFT(AH24,1)=CHAR(9),LEFT(AH24,1)=CHAR(160),indenture(AH24)&gt;0),"NO","BOLD")&amp;AJ24</f>
        <v>NO</v>
      </c>
      <c r="AL24" t="s">
        <v>852</v>
      </c>
      <c r="AM24" t="s">
        <v>619</v>
      </c>
      <c r="AN24" t="str">
        <f t="shared" si="9"/>
        <v/>
      </c>
      <c r="AO24" t="str">
        <f>IF(OR(LEFT(AL24,1)=CHAR(32),LEFT(AL24,1)=CHAR(9),LEFT(AL24,1)=CHAR(160),indenture(AL24)&gt;0),"NO","BOLD")&amp;AN24</f>
        <v>NO</v>
      </c>
      <c r="AP24" t="s">
        <v>166</v>
      </c>
      <c r="AQ24" t="s">
        <v>77</v>
      </c>
      <c r="AR24" t="str">
        <f t="shared" si="10"/>
        <v/>
      </c>
      <c r="AS24" t="str">
        <f>IF(OR(LEFT(AP24,1)=CHAR(32),LEFT(AP24,1)=CHAR(9),LEFT(AP24,1)=CHAR(160),indenture(AP24)&gt;0),"NO","BOLD")&amp;AR24</f>
        <v>BOLD</v>
      </c>
      <c r="AT24" t="s">
        <v>1498</v>
      </c>
      <c r="AU24" t="s">
        <v>132</v>
      </c>
      <c r="AV24" t="str">
        <f t="shared" si="11"/>
        <v/>
      </c>
      <c r="AW24" t="str">
        <f>IF(OR(LEFT(AT24,1)=CHAR(32),LEFT(AT24,1)=CHAR(9),LEFT(AT24,1)=CHAR(160),indenture(AT24)&gt;0),"NO","BOLD")&amp;AV24</f>
        <v>NO</v>
      </c>
      <c r="AX24" t="s">
        <v>776</v>
      </c>
      <c r="AY24" t="s">
        <v>39</v>
      </c>
      <c r="AZ24" t="str">
        <f t="shared" si="12"/>
        <v/>
      </c>
      <c r="BA24" t="str">
        <f>IF(OR(LEFT(AX24,1)=CHAR(32),LEFT(AX24,1)=CHAR(9),LEFT(AX24,1)=CHAR(160),indenture(AX24)&gt;0),"NO","BOLD")&amp;AZ24</f>
        <v>NO</v>
      </c>
      <c r="BB24" t="s">
        <v>776</v>
      </c>
      <c r="BC24" t="s">
        <v>39</v>
      </c>
      <c r="BD24" t="str">
        <f t="shared" si="13"/>
        <v/>
      </c>
      <c r="BE24" t="str">
        <f>IF(OR(LEFT(BB24,1)=CHAR(32),LEFT(BB24,1)=CHAR(9),LEFT(BB24,1)=CHAR(160),indenture(BB24)&gt;0),"NO","BOLD")&amp;BD24</f>
        <v>NO</v>
      </c>
      <c r="BF24" t="s">
        <v>713</v>
      </c>
      <c r="BG24" t="s">
        <v>54</v>
      </c>
      <c r="BH24" t="str">
        <f t="shared" si="14"/>
        <v/>
      </c>
      <c r="BI24" t="str">
        <f>IF(OR(LEFT(BF24,1)=CHAR(32),LEFT(BF24,1)=CHAR(9),LEFT(BF24,1)=CHAR(160),indenture(BF24)&gt;0),"NO","BOLD")&amp;BH24</f>
        <v>NO</v>
      </c>
      <c r="BJ24" t="s">
        <v>905</v>
      </c>
      <c r="BK24" t="s">
        <v>54</v>
      </c>
      <c r="BL24" t="str">
        <f t="shared" si="15"/>
        <v/>
      </c>
      <c r="BM24" t="str">
        <f>IF(OR(LEFT(BJ24,1)=CHAR(32),LEFT(BJ24,1)=CHAR(9),LEFT(BJ24,1)=CHAR(160),indenture(BJ24)&gt;0),"NO","BOLD")&amp;BL24</f>
        <v>NO</v>
      </c>
      <c r="BN24" t="s">
        <v>905</v>
      </c>
      <c r="BO24" t="s">
        <v>54</v>
      </c>
      <c r="BP24" t="str">
        <f t="shared" si="16"/>
        <v/>
      </c>
      <c r="BQ24" t="str">
        <f>IF(OR(LEFT(BN24,1)=CHAR(32),LEFT(BN24,1)=CHAR(9),LEFT(BN24,1)=CHAR(160),indenture(BN24)&gt;0),"NO","BOLD")&amp;BP24</f>
        <v>NO</v>
      </c>
      <c r="BR24" t="s">
        <v>94</v>
      </c>
      <c r="BS24" t="s">
        <v>95</v>
      </c>
      <c r="BT24" t="str">
        <f t="shared" si="17"/>
        <v/>
      </c>
      <c r="BU24" t="str">
        <f>IF(OR(LEFT(BR24,1)=CHAR(32),LEFT(BR24,1)=CHAR(9),LEFT(BR24,1)=CHAR(160),indenture(BR24)&gt;0),"NO","BOLD")&amp;BT24</f>
        <v>BOLD</v>
      </c>
    </row>
    <row r="25" spans="1:73">
      <c r="A25">
        <v>24</v>
      </c>
      <c r="B25" t="s">
        <v>785</v>
      </c>
      <c r="C25" t="s">
        <v>34</v>
      </c>
      <c r="D25" t="str">
        <f t="shared" si="0"/>
        <v/>
      </c>
      <c r="E25" t="str">
        <f>IF(OR(LEFT(B25,1)=CHAR(32),LEFT(B25,1)=CHAR(9),LEFT(B25,1)=CHAR(160),indenture(B25)&gt;0),"NO","BOLD")&amp;D25</f>
        <v>NO</v>
      </c>
      <c r="F25" t="s">
        <v>785</v>
      </c>
      <c r="G25" t="s">
        <v>34</v>
      </c>
      <c r="H25" t="str">
        <f t="shared" si="1"/>
        <v/>
      </c>
      <c r="I25" t="str">
        <f>IF(OR(LEFT(F25,1)=CHAR(32),LEFT(F25,1)=CHAR(9),LEFT(F25,1)=CHAR(160),indenture(F25)&gt;0),"NO","BOLD")&amp;H25</f>
        <v>NO</v>
      </c>
      <c r="J25" t="s">
        <v>142</v>
      </c>
      <c r="K25" t="s">
        <v>143</v>
      </c>
      <c r="L25" t="str">
        <f t="shared" si="2"/>
        <v/>
      </c>
      <c r="M25" t="str">
        <f>IF(OR(LEFT(J25,1)=CHAR(32),LEFT(J25,1)=CHAR(9),LEFT(J25,1)=CHAR(160),indenture(J25)&gt;0),"NO","BOLD")&amp;L25</f>
        <v>BOLD</v>
      </c>
      <c r="N25" t="s">
        <v>165</v>
      </c>
      <c r="O25" t="s">
        <v>77</v>
      </c>
      <c r="P25" t="str">
        <f t="shared" si="3"/>
        <v/>
      </c>
      <c r="Q25" t="str">
        <f>IF(OR(LEFT(N25,1)=CHAR(32),LEFT(N25,1)=CHAR(9),LEFT(N25,1)=CHAR(160),indenture(N25)&gt;0),"NO","BOLD")&amp;P25</f>
        <v>BOLD</v>
      </c>
      <c r="R25" t="s">
        <v>166</v>
      </c>
      <c r="S25" t="s">
        <v>77</v>
      </c>
      <c r="T25" t="str">
        <f t="shared" si="4"/>
        <v/>
      </c>
      <c r="U25" t="str">
        <f>IF(OR(LEFT(R25,1)=CHAR(32),LEFT(R25,1)=CHAR(9),LEFT(R25,1)=CHAR(160),indenture(R25)&gt;0),"NO","BOLD")&amp;T25</f>
        <v>BOLD</v>
      </c>
      <c r="V25" t="s">
        <v>1499</v>
      </c>
      <c r="W25" t="s">
        <v>137</v>
      </c>
      <c r="X25" t="str">
        <f t="shared" si="5"/>
        <v/>
      </c>
      <c r="Y25" t="str">
        <f>IF(OR(LEFT(V25,1)=CHAR(32),LEFT(V25,1)=CHAR(9),LEFT(V25,1)=CHAR(160),indenture(V25)&gt;0),"NO","BOLD")&amp;X25</f>
        <v>NO</v>
      </c>
      <c r="Z25" t="s">
        <v>871</v>
      </c>
      <c r="AA25" t="s">
        <v>149</v>
      </c>
      <c r="AB25" t="str">
        <f t="shared" si="6"/>
        <v/>
      </c>
      <c r="AC25" t="str">
        <f>IF(OR(LEFT(Z25,1)=CHAR(32),LEFT(Z25,1)=CHAR(9),LEFT(Z25,1)=CHAR(160),indenture(Z25)&gt;0),"NO","BOLD")&amp;AB25</f>
        <v>NO</v>
      </c>
      <c r="AD25" t="s">
        <v>871</v>
      </c>
      <c r="AE25" t="s">
        <v>149</v>
      </c>
      <c r="AF25" t="str">
        <f t="shared" si="7"/>
        <v/>
      </c>
      <c r="AG25" t="str">
        <f>IF(OR(LEFT(AD25,1)=CHAR(32),LEFT(AD25,1)=CHAR(9),LEFT(AD25,1)=CHAR(160),indenture(AD25)&gt;0),"NO","BOLD")&amp;AF25</f>
        <v>NO</v>
      </c>
      <c r="AH25" t="s">
        <v>1499</v>
      </c>
      <c r="AI25" t="s">
        <v>137</v>
      </c>
      <c r="AJ25" t="str">
        <f t="shared" si="8"/>
        <v/>
      </c>
      <c r="AK25" t="str">
        <f>IF(OR(LEFT(AH25,1)=CHAR(32),LEFT(AH25,1)=CHAR(9),LEFT(AH25,1)=CHAR(160),indenture(AH25)&gt;0),"NO","BOLD")&amp;AJ25</f>
        <v>NO</v>
      </c>
      <c r="AL25" t="s">
        <v>165</v>
      </c>
      <c r="AM25" t="s">
        <v>77</v>
      </c>
      <c r="AN25" t="str">
        <f t="shared" si="9"/>
        <v/>
      </c>
      <c r="AO25" t="str">
        <f>IF(OR(LEFT(AL25,1)=CHAR(32),LEFT(AL25,1)=CHAR(9),LEFT(AL25,1)=CHAR(160),indenture(AL25)&gt;0),"NO","BOLD")&amp;AN25</f>
        <v>BOLD</v>
      </c>
      <c r="AP25" t="s">
        <v>3207</v>
      </c>
      <c r="AQ25" t="s">
        <v>83</v>
      </c>
      <c r="AR25" t="str">
        <f t="shared" si="10"/>
        <v/>
      </c>
      <c r="AS25" t="str">
        <f>IF(OR(LEFT(AP25,1)=CHAR(32),LEFT(AP25,1)=CHAR(9),LEFT(AP25,1)=CHAR(160),indenture(AP25)&gt;0),"NO","BOLD")&amp;AR25</f>
        <v>BOLD</v>
      </c>
      <c r="AT25" t="s">
        <v>1499</v>
      </c>
      <c r="AU25" t="s">
        <v>137</v>
      </c>
      <c r="AV25" t="str">
        <f t="shared" si="11"/>
        <v/>
      </c>
      <c r="AW25" t="str">
        <f>IF(OR(LEFT(AT25,1)=CHAR(32),LEFT(AT25,1)=CHAR(9),LEFT(AT25,1)=CHAR(160),indenture(AT25)&gt;0),"NO","BOLD")&amp;AV25</f>
        <v>NO</v>
      </c>
      <c r="AX25" t="s">
        <v>900</v>
      </c>
      <c r="AY25" t="s">
        <v>91</v>
      </c>
      <c r="AZ25" t="str">
        <f t="shared" si="12"/>
        <v/>
      </c>
      <c r="BA25" t="str">
        <f>IF(OR(LEFT(AX25,1)=CHAR(32),LEFT(AX25,1)=CHAR(9),LEFT(AX25,1)=CHAR(160),indenture(AX25)&gt;0),"NO","BOLD")&amp;AZ25</f>
        <v>NO</v>
      </c>
      <c r="BB25" t="s">
        <v>900</v>
      </c>
      <c r="BC25" t="s">
        <v>91</v>
      </c>
      <c r="BD25" t="str">
        <f t="shared" si="13"/>
        <v/>
      </c>
      <c r="BE25" t="str">
        <f>IF(OR(LEFT(BB25,1)=CHAR(32),LEFT(BB25,1)=CHAR(9),LEFT(BB25,1)=CHAR(160),indenture(BB25)&gt;0),"NO","BOLD")&amp;BD25</f>
        <v>NO</v>
      </c>
      <c r="BF25" t="s">
        <v>76</v>
      </c>
      <c r="BG25" t="s">
        <v>77</v>
      </c>
      <c r="BH25" t="str">
        <f t="shared" si="14"/>
        <v/>
      </c>
      <c r="BI25" t="str">
        <f>IF(OR(LEFT(BF25,1)=CHAR(32),LEFT(BF25,1)=CHAR(9),LEFT(BF25,1)=CHAR(160),indenture(BF25)&gt;0),"NO","BOLD")&amp;BH25</f>
        <v>BOLD</v>
      </c>
      <c r="BJ25" t="s">
        <v>929</v>
      </c>
      <c r="BK25" t="s">
        <v>154</v>
      </c>
      <c r="BL25" t="str">
        <f t="shared" si="15"/>
        <v/>
      </c>
      <c r="BM25" t="str">
        <f>IF(OR(LEFT(BJ25,1)=CHAR(32),LEFT(BJ25,1)=CHAR(9),LEFT(BJ25,1)=CHAR(160),indenture(BJ25)&gt;0),"NO","BOLD")&amp;BL25</f>
        <v>NO</v>
      </c>
      <c r="BN25" t="s">
        <v>929</v>
      </c>
      <c r="BO25" t="s">
        <v>155</v>
      </c>
      <c r="BP25" t="str">
        <f t="shared" si="16"/>
        <v/>
      </c>
      <c r="BQ25" t="str">
        <f>IF(OR(LEFT(BN25,1)=CHAR(32),LEFT(BN25,1)=CHAR(9),LEFT(BN25,1)=CHAR(160),indenture(BN25)&gt;0),"NO","BOLD")&amp;BP25</f>
        <v>NO</v>
      </c>
      <c r="BR25" t="s">
        <v>1493</v>
      </c>
      <c r="BS25" t="s">
        <v>1494</v>
      </c>
      <c r="BT25" t="str">
        <f t="shared" si="17"/>
        <v/>
      </c>
      <c r="BU25" t="str">
        <f>IF(OR(LEFT(BR25,1)=CHAR(32),LEFT(BR25,1)=CHAR(9),LEFT(BR25,1)=CHAR(160),indenture(BR25)&gt;0),"NO","BOLD")&amp;BT25</f>
        <v>NO</v>
      </c>
    </row>
    <row r="26" spans="1:73">
      <c r="A26">
        <v>25</v>
      </c>
      <c r="B26" t="s">
        <v>786</v>
      </c>
      <c r="C26" t="s">
        <v>150</v>
      </c>
      <c r="D26" t="str">
        <f t="shared" si="0"/>
        <v/>
      </c>
      <c r="E26" t="str">
        <f>IF(OR(LEFT(B26,1)=CHAR(32),LEFT(B26,1)=CHAR(9),LEFT(B26,1)=CHAR(160),indenture(B26)&gt;0),"NO","BOLD")&amp;D26</f>
        <v>NO</v>
      </c>
      <c r="F26" t="s">
        <v>786</v>
      </c>
      <c r="G26" t="s">
        <v>150</v>
      </c>
      <c r="H26" t="str">
        <f t="shared" si="1"/>
        <v/>
      </c>
      <c r="I26" t="str">
        <f>IF(OR(LEFT(F26,1)=CHAR(32),LEFT(F26,1)=CHAR(9),LEFT(F26,1)=CHAR(160),indenture(F26)&gt;0),"NO","BOLD")&amp;H26</f>
        <v>NO</v>
      </c>
      <c r="L26" t="str">
        <f t="shared" si="2"/>
        <v/>
      </c>
      <c r="M26" t="str">
        <f>IF(OR(LEFT(J26,1)=CHAR(32),LEFT(J26,1)=CHAR(9),LEFT(J26,1)=CHAR(160),indenture(J26)&gt;0),"NO","BOLD")&amp;L26</f>
        <v>BOLD</v>
      </c>
      <c r="N26" t="s">
        <v>3210</v>
      </c>
      <c r="O26" t="s">
        <v>132</v>
      </c>
      <c r="P26" t="str">
        <f t="shared" si="3"/>
        <v/>
      </c>
      <c r="Q26" t="str">
        <f>IF(OR(LEFT(N26,1)=CHAR(32),LEFT(N26,1)=CHAR(9),LEFT(N26,1)=CHAR(160),indenture(N26)&gt;0),"NO","BOLD")&amp;P26</f>
        <v>BOLD</v>
      </c>
      <c r="R26" t="s">
        <v>3207</v>
      </c>
      <c r="S26" t="s">
        <v>83</v>
      </c>
      <c r="T26" t="str">
        <f t="shared" si="4"/>
        <v/>
      </c>
      <c r="U26" t="str">
        <f>IF(OR(LEFT(R26,1)=CHAR(32),LEFT(R26,1)=CHAR(9),LEFT(R26,1)=CHAR(160),indenture(R26)&gt;0),"NO","BOLD")&amp;T26</f>
        <v>BOLD</v>
      </c>
      <c r="V26" t="s">
        <v>142</v>
      </c>
      <c r="W26" t="s">
        <v>143</v>
      </c>
      <c r="X26" t="str">
        <f t="shared" si="5"/>
        <v/>
      </c>
      <c r="Y26" t="str">
        <f>IF(OR(LEFT(V26,1)=CHAR(32),LEFT(V26,1)=CHAR(9),LEFT(V26,1)=CHAR(160),indenture(V26)&gt;0),"NO","BOLD")&amp;X26</f>
        <v>BOLD</v>
      </c>
      <c r="Z26" t="s">
        <v>872</v>
      </c>
      <c r="AA26" t="s">
        <v>153</v>
      </c>
      <c r="AB26" t="str">
        <f t="shared" si="6"/>
        <v/>
      </c>
      <c r="AC26" t="str">
        <f>IF(OR(LEFT(Z26,1)=CHAR(32),LEFT(Z26,1)=CHAR(9),LEFT(Z26,1)=CHAR(160),indenture(Z26)&gt;0),"NO","BOLD")&amp;AB26</f>
        <v>NO</v>
      </c>
      <c r="AD26" t="s">
        <v>872</v>
      </c>
      <c r="AE26" t="s">
        <v>153</v>
      </c>
      <c r="AF26" t="str">
        <f t="shared" si="7"/>
        <v/>
      </c>
      <c r="AG26" t="str">
        <f>IF(OR(LEFT(AD26,1)=CHAR(32),LEFT(AD26,1)=CHAR(9),LEFT(AD26,1)=CHAR(160),indenture(AD26)&gt;0),"NO","BOLD")&amp;AF26</f>
        <v>NO</v>
      </c>
      <c r="AH26" t="s">
        <v>142</v>
      </c>
      <c r="AI26" t="s">
        <v>143</v>
      </c>
      <c r="AJ26" t="str">
        <f t="shared" si="8"/>
        <v/>
      </c>
      <c r="AK26" t="str">
        <f>IF(OR(LEFT(AH26,1)=CHAR(32),LEFT(AH26,1)=CHAR(9),LEFT(AH26,1)=CHAR(160),indenture(AH26)&gt;0),"NO","BOLD")&amp;AJ26</f>
        <v>BOLD</v>
      </c>
      <c r="AL26" t="s">
        <v>3210</v>
      </c>
      <c r="AM26" t="s">
        <v>132</v>
      </c>
      <c r="AN26" t="str">
        <f t="shared" si="9"/>
        <v/>
      </c>
      <c r="AO26" t="str">
        <f>IF(OR(LEFT(AL26,1)=CHAR(32),LEFT(AL26,1)=CHAR(9),LEFT(AL26,1)=CHAR(160),indenture(AL26)&gt;0),"NO","BOLD")&amp;AN26</f>
        <v>BOLD</v>
      </c>
      <c r="AP26" t="s">
        <v>725</v>
      </c>
      <c r="AQ26" t="s">
        <v>152</v>
      </c>
      <c r="AR26" t="str">
        <f t="shared" si="10"/>
        <v/>
      </c>
      <c r="AS26" t="str">
        <f>IF(OR(LEFT(AP26,1)=CHAR(32),LEFT(AP26,1)=CHAR(9),LEFT(AP26,1)=CHAR(160),indenture(AP26)&gt;0),"NO","BOLD")&amp;AR26</f>
        <v>NO</v>
      </c>
      <c r="AT26" t="s">
        <v>142</v>
      </c>
      <c r="AU26" t="s">
        <v>143</v>
      </c>
      <c r="AV26" t="str">
        <f t="shared" si="11"/>
        <v/>
      </c>
      <c r="AW26" t="str">
        <f>IF(OR(LEFT(AT26,1)=CHAR(32),LEFT(AT26,1)=CHAR(9),LEFT(AT26,1)=CHAR(160),indenture(AT26)&gt;0),"NO","BOLD")&amp;AV26</f>
        <v>BOLD</v>
      </c>
      <c r="AX26" t="s">
        <v>901</v>
      </c>
      <c r="AY26" t="s">
        <v>97</v>
      </c>
      <c r="AZ26" t="str">
        <f t="shared" si="12"/>
        <v/>
      </c>
      <c r="BA26" t="str">
        <f>IF(OR(LEFT(AX26,1)=CHAR(32),LEFT(AX26,1)=CHAR(9),LEFT(AX26,1)=CHAR(160),indenture(AX26)&gt;0),"NO","BOLD")&amp;AZ26</f>
        <v>NO</v>
      </c>
      <c r="BB26" t="s">
        <v>901</v>
      </c>
      <c r="BC26" t="s">
        <v>97</v>
      </c>
      <c r="BD26" t="str">
        <f t="shared" si="13"/>
        <v/>
      </c>
      <c r="BE26" t="str">
        <f>IF(OR(LEFT(BB26,1)=CHAR(32),LEFT(BB26,1)=CHAR(9),LEFT(BB26,1)=CHAR(160),indenture(BB26)&gt;0),"NO","BOLD")&amp;BD26</f>
        <v>NO</v>
      </c>
      <c r="BF26" t="s">
        <v>1492</v>
      </c>
      <c r="BG26" t="s">
        <v>83</v>
      </c>
      <c r="BH26" t="str">
        <f t="shared" si="14"/>
        <v/>
      </c>
      <c r="BI26" t="str">
        <f>IF(OR(LEFT(BF26,1)=CHAR(32),LEFT(BF26,1)=CHAR(9),LEFT(BF26,1)=CHAR(160),indenture(BF26)&gt;0),"NO","BOLD")&amp;BH26</f>
        <v>NO</v>
      </c>
      <c r="BJ26" t="s">
        <v>930</v>
      </c>
      <c r="BK26" t="s">
        <v>160</v>
      </c>
      <c r="BL26" t="str">
        <f t="shared" si="15"/>
        <v/>
      </c>
      <c r="BM26" t="str">
        <f>IF(OR(LEFT(BJ26,1)=CHAR(32),LEFT(BJ26,1)=CHAR(9),LEFT(BJ26,1)=CHAR(160),indenture(BJ26)&gt;0),"NO","BOLD")&amp;BL26</f>
        <v>NO</v>
      </c>
      <c r="BN26" t="s">
        <v>930</v>
      </c>
      <c r="BO26" t="s">
        <v>160</v>
      </c>
      <c r="BP26" t="str">
        <f t="shared" si="16"/>
        <v/>
      </c>
      <c r="BQ26" t="str">
        <f>IF(OR(LEFT(BN26,1)=CHAR(32),LEFT(BN26,1)=CHAR(9),LEFT(BN26,1)=CHAR(160),indenture(BN26)&gt;0),"NO","BOLD")&amp;BP26</f>
        <v>NO</v>
      </c>
      <c r="BR26" t="s">
        <v>1495</v>
      </c>
      <c r="BS26" t="s">
        <v>107</v>
      </c>
      <c r="BT26" t="str">
        <f t="shared" si="17"/>
        <v/>
      </c>
      <c r="BU26" t="str">
        <f>IF(OR(LEFT(BR26,1)=CHAR(32),LEFT(BR26,1)=CHAR(9),LEFT(BR26,1)=CHAR(160),indenture(BR26)&gt;0),"NO","BOLD")&amp;BT26</f>
        <v>NO</v>
      </c>
    </row>
    <row r="27" spans="1:73">
      <c r="A27">
        <v>26</v>
      </c>
      <c r="B27" t="s">
        <v>787</v>
      </c>
      <c r="C27" t="s">
        <v>62</v>
      </c>
      <c r="D27" t="str">
        <f t="shared" si="0"/>
        <v/>
      </c>
      <c r="E27" t="str">
        <f>IF(OR(LEFT(B27,1)=CHAR(32),LEFT(B27,1)=CHAR(9),LEFT(B27,1)=CHAR(160),indenture(B27)&gt;0),"NO","BOLD")&amp;D27</f>
        <v>NO</v>
      </c>
      <c r="F27" t="s">
        <v>787</v>
      </c>
      <c r="G27" t="s">
        <v>62</v>
      </c>
      <c r="H27" t="str">
        <f t="shared" si="1"/>
        <v/>
      </c>
      <c r="I27" t="str">
        <f>IF(OR(LEFT(F27,1)=CHAR(32),LEFT(F27,1)=CHAR(9),LEFT(F27,1)=CHAR(160),indenture(F27)&gt;0),"NO","BOLD")&amp;H27</f>
        <v>NO</v>
      </c>
      <c r="J27" t="s">
        <v>1536</v>
      </c>
      <c r="K27" t="s">
        <v>229</v>
      </c>
      <c r="L27" t="str">
        <f t="shared" si="2"/>
        <v>EPS</v>
      </c>
      <c r="M27" t="str">
        <f>IF(OR(LEFT(J27,1)=CHAR(32),LEFT(J27,1)=CHAR(9),LEFT(J27,1)=CHAR(160),indenture(J27)&gt;0),"NO","BOLD")&amp;L27</f>
        <v>BOLDEPS</v>
      </c>
      <c r="N27" t="s">
        <v>525</v>
      </c>
      <c r="O27" t="s">
        <v>151</v>
      </c>
      <c r="P27" t="str">
        <f t="shared" si="3"/>
        <v/>
      </c>
      <c r="Q27" t="str">
        <f>IF(OR(LEFT(N27,1)=CHAR(32),LEFT(N27,1)=CHAR(9),LEFT(N27,1)=CHAR(160),indenture(N27)&gt;0),"NO","BOLD")&amp;P27</f>
        <v>NO</v>
      </c>
      <c r="R27" t="s">
        <v>725</v>
      </c>
      <c r="S27" t="s">
        <v>152</v>
      </c>
      <c r="T27" t="str">
        <f t="shared" si="4"/>
        <v/>
      </c>
      <c r="U27" t="str">
        <f>IF(OR(LEFT(R27,1)=CHAR(32),LEFT(R27,1)=CHAR(9),LEFT(R27,1)=CHAR(160),indenture(R27)&gt;0),"NO","BOLD")&amp;T27</f>
        <v>NO</v>
      </c>
      <c r="X27" t="str">
        <f t="shared" si="5"/>
        <v/>
      </c>
      <c r="Y27" t="str">
        <f>IF(OR(LEFT(V27,1)=CHAR(32),LEFT(V27,1)=CHAR(9),LEFT(V27,1)=CHAR(160),indenture(V27)&gt;0),"NO","BOLD")&amp;X27</f>
        <v>BOLD</v>
      </c>
      <c r="Z27" t="s">
        <v>3220</v>
      </c>
      <c r="AA27" t="s">
        <v>125</v>
      </c>
      <c r="AB27" t="str">
        <f t="shared" si="6"/>
        <v/>
      </c>
      <c r="AC27" t="str">
        <f>IF(OR(LEFT(Z27,1)=CHAR(32),LEFT(Z27,1)=CHAR(9),LEFT(Z27,1)=CHAR(160),indenture(Z27)&gt;0),"NO","BOLD")&amp;AB27</f>
        <v>BOLD</v>
      </c>
      <c r="AD27" t="s">
        <v>3220</v>
      </c>
      <c r="AE27" t="s">
        <v>39</v>
      </c>
      <c r="AF27" t="str">
        <f t="shared" si="7"/>
        <v/>
      </c>
      <c r="AG27" t="str">
        <f>IF(OR(LEFT(AD27,1)=CHAR(32),LEFT(AD27,1)=CHAR(9),LEFT(AD27,1)=CHAR(160),indenture(AD27)&gt;0),"NO","BOLD")&amp;AF27</f>
        <v>BOLD</v>
      </c>
      <c r="AJ27" t="str">
        <f t="shared" si="8"/>
        <v/>
      </c>
      <c r="AK27" t="str">
        <f>IF(OR(LEFT(AH27,1)=CHAR(32),LEFT(AH27,1)=CHAR(9),LEFT(AH27,1)=CHAR(160),indenture(AH27)&gt;0),"NO","BOLD")&amp;AJ27</f>
        <v>BOLD</v>
      </c>
      <c r="AL27" t="s">
        <v>525</v>
      </c>
      <c r="AM27" t="s">
        <v>151</v>
      </c>
      <c r="AN27" t="str">
        <f t="shared" si="9"/>
        <v/>
      </c>
      <c r="AO27" t="str">
        <f>IF(OR(LEFT(AL27,1)=CHAR(32),LEFT(AL27,1)=CHAR(9),LEFT(AL27,1)=CHAR(160),indenture(AL27)&gt;0),"NO","BOLD")&amp;AN27</f>
        <v>NO</v>
      </c>
      <c r="AP27" t="s">
        <v>726</v>
      </c>
      <c r="AQ27" t="s">
        <v>159</v>
      </c>
      <c r="AR27" t="str">
        <f t="shared" si="10"/>
        <v/>
      </c>
      <c r="AS27" t="str">
        <f>IF(OR(LEFT(AP27,1)=CHAR(32),LEFT(AP27,1)=CHAR(9),LEFT(AP27,1)=CHAR(160),indenture(AP27)&gt;0),"NO","BOLD")&amp;AR27</f>
        <v>NO</v>
      </c>
      <c r="AV27" t="str">
        <f t="shared" si="11"/>
        <v/>
      </c>
      <c r="AW27" t="str">
        <f>IF(OR(LEFT(AT27,1)=CHAR(32),LEFT(AT27,1)=CHAR(9),LEFT(AT27,1)=CHAR(160),indenture(AT27)&gt;0),"NO","BOLD")&amp;AV27</f>
        <v>BOLD</v>
      </c>
      <c r="AX27" t="s">
        <v>902</v>
      </c>
      <c r="AY27" t="s">
        <v>103</v>
      </c>
      <c r="AZ27" t="str">
        <f t="shared" si="12"/>
        <v/>
      </c>
      <c r="BA27" t="str">
        <f>IF(OR(LEFT(AX27,1)=CHAR(32),LEFT(AX27,1)=CHAR(9),LEFT(AX27,1)=CHAR(160),indenture(AX27)&gt;0),"NO","BOLD")&amp;AZ27</f>
        <v>NO</v>
      </c>
      <c r="BB27" t="s">
        <v>902</v>
      </c>
      <c r="BC27" t="s">
        <v>103</v>
      </c>
      <c r="BD27" t="str">
        <f t="shared" si="13"/>
        <v/>
      </c>
      <c r="BE27" t="str">
        <f>IF(OR(LEFT(BB27,1)=CHAR(32),LEFT(BB27,1)=CHAR(9),LEFT(BB27,1)=CHAR(160),indenture(BB27)&gt;0),"NO","BOLD")&amp;BD27</f>
        <v>NO</v>
      </c>
      <c r="BF27" t="s">
        <v>94</v>
      </c>
      <c r="BG27" t="s">
        <v>95</v>
      </c>
      <c r="BH27" t="str">
        <f t="shared" si="14"/>
        <v/>
      </c>
      <c r="BI27" t="str">
        <f>IF(OR(LEFT(BF27,1)=CHAR(32),LEFT(BF27,1)=CHAR(9),LEFT(BF27,1)=CHAR(160),indenture(BF27)&gt;0),"NO","BOLD")&amp;BH27</f>
        <v>BOLD</v>
      </c>
      <c r="BJ27" t="s">
        <v>852</v>
      </c>
      <c r="BK27" t="s">
        <v>724</v>
      </c>
      <c r="BL27" t="str">
        <f t="shared" si="15"/>
        <v/>
      </c>
      <c r="BM27" t="str">
        <f>IF(OR(LEFT(BJ27,1)=CHAR(32),LEFT(BJ27,1)=CHAR(9),LEFT(BJ27,1)=CHAR(160),indenture(BJ27)&gt;0),"NO","BOLD")&amp;BL27</f>
        <v>NO</v>
      </c>
      <c r="BN27" t="s">
        <v>852</v>
      </c>
      <c r="BO27" t="s">
        <v>619</v>
      </c>
      <c r="BP27" t="str">
        <f t="shared" si="16"/>
        <v/>
      </c>
      <c r="BQ27" t="str">
        <f>IF(OR(LEFT(BN27,1)=CHAR(32),LEFT(BN27,1)=CHAR(9),LEFT(BN27,1)=CHAR(160),indenture(BN27)&gt;0),"NO","BOLD")&amp;BP27</f>
        <v>NO</v>
      </c>
      <c r="BR27" t="s">
        <v>1496</v>
      </c>
      <c r="BS27" t="s">
        <v>113</v>
      </c>
      <c r="BT27" t="str">
        <f t="shared" si="17"/>
        <v/>
      </c>
      <c r="BU27" t="str">
        <f>IF(OR(LEFT(BR27,1)=CHAR(32),LEFT(BR27,1)=CHAR(9),LEFT(BR27,1)=CHAR(160),indenture(BR27)&gt;0),"NO","BOLD")&amp;BT27</f>
        <v>BOLD</v>
      </c>
    </row>
    <row r="28" spans="1:73">
      <c r="A28">
        <v>27</v>
      </c>
      <c r="B28" t="s">
        <v>788</v>
      </c>
      <c r="C28" t="s">
        <v>723</v>
      </c>
      <c r="D28" t="str">
        <f t="shared" si="0"/>
        <v/>
      </c>
      <c r="E28" t="str">
        <f>IF(OR(LEFT(B28,1)=CHAR(32),LEFT(B28,1)=CHAR(9),LEFT(B28,1)=CHAR(160),indenture(B28)&gt;0),"NO","BOLD")&amp;D28</f>
        <v>NO</v>
      </c>
      <c r="F28" t="s">
        <v>788</v>
      </c>
      <c r="G28" t="s">
        <v>723</v>
      </c>
      <c r="H28" t="str">
        <f t="shared" si="1"/>
        <v/>
      </c>
      <c r="I28" t="str">
        <f>IF(OR(LEFT(F28,1)=CHAR(32),LEFT(F28,1)=CHAR(9),LEFT(F28,1)=CHAR(160),indenture(F28)&gt;0),"NO","BOLD")&amp;H28</f>
        <v>NO</v>
      </c>
      <c r="J28" t="s">
        <v>1537</v>
      </c>
      <c r="K28" t="s">
        <v>226</v>
      </c>
      <c r="L28" t="str">
        <f t="shared" si="2"/>
        <v>EPS</v>
      </c>
      <c r="M28" t="str">
        <f>IF(OR(LEFT(J28,1)=CHAR(32),LEFT(J28,1)=CHAR(9),LEFT(J28,1)=CHAR(160),indenture(J28)&gt;0),"NO","BOLD")&amp;L28</f>
        <v>BOLDEPS</v>
      </c>
      <c r="N28" t="s">
        <v>529</v>
      </c>
      <c r="O28" t="s">
        <v>158</v>
      </c>
      <c r="P28" t="str">
        <f t="shared" si="3"/>
        <v/>
      </c>
      <c r="Q28" t="str">
        <f>IF(OR(LEFT(N28,1)=CHAR(32),LEFT(N28,1)=CHAR(9),LEFT(N28,1)=CHAR(160),indenture(N28)&gt;0),"NO","BOLD")&amp;P28</f>
        <v>NO</v>
      </c>
      <c r="R28" t="s">
        <v>726</v>
      </c>
      <c r="S28" t="s">
        <v>159</v>
      </c>
      <c r="T28" t="str">
        <f t="shared" si="4"/>
        <v/>
      </c>
      <c r="U28" t="str">
        <f>IF(OR(LEFT(R28,1)=CHAR(32),LEFT(R28,1)=CHAR(9),LEFT(R28,1)=CHAR(160),indenture(R28)&gt;0),"NO","BOLD")&amp;T28</f>
        <v>NO</v>
      </c>
      <c r="V28" t="s">
        <v>1536</v>
      </c>
      <c r="W28" t="s">
        <v>229</v>
      </c>
      <c r="X28" t="str">
        <f t="shared" si="5"/>
        <v>EPS</v>
      </c>
      <c r="Y28" t="str">
        <f>IF(OR(LEFT(V28,1)=CHAR(32),LEFT(V28,1)=CHAR(9),LEFT(V28,1)=CHAR(160),indenture(V28)&gt;0),"NO","BOLD")&amp;X28</f>
        <v>BOLDEPS</v>
      </c>
      <c r="Z28" t="s">
        <v>130</v>
      </c>
      <c r="AA28" t="s">
        <v>50</v>
      </c>
      <c r="AB28" t="str">
        <f t="shared" si="6"/>
        <v/>
      </c>
      <c r="AC28" t="str">
        <f>IF(OR(LEFT(Z28,1)=CHAR(32),LEFT(Z28,1)=CHAR(9),LEFT(Z28,1)=CHAR(160),indenture(Z28)&gt;0),"NO","BOLD")&amp;AB28</f>
        <v>BOLD</v>
      </c>
      <c r="AD28" t="s">
        <v>130</v>
      </c>
      <c r="AE28" t="s">
        <v>50</v>
      </c>
      <c r="AF28" t="str">
        <f t="shared" si="7"/>
        <v/>
      </c>
      <c r="AG28" t="str">
        <f>IF(OR(LEFT(AD28,1)=CHAR(32),LEFT(AD28,1)=CHAR(9),LEFT(AD28,1)=CHAR(160),indenture(AD28)&gt;0),"NO","BOLD")&amp;AF28</f>
        <v>BOLD</v>
      </c>
      <c r="AH28" t="s">
        <v>1500</v>
      </c>
      <c r="AI28" t="s">
        <v>229</v>
      </c>
      <c r="AJ28" t="str">
        <f t="shared" si="8"/>
        <v>EPS</v>
      </c>
      <c r="AK28" t="str">
        <f>IF(OR(LEFT(AH28,1)=CHAR(32),LEFT(AH28,1)=CHAR(9),LEFT(AH28,1)=CHAR(160),indenture(AH28)&gt;0),"NO","BOLD")&amp;AJ28</f>
        <v>NOEPS</v>
      </c>
      <c r="AL28" t="s">
        <v>529</v>
      </c>
      <c r="AM28" t="s">
        <v>158</v>
      </c>
      <c r="AN28" t="str">
        <f t="shared" si="9"/>
        <v/>
      </c>
      <c r="AO28" t="str">
        <f>IF(OR(LEFT(AL28,1)=CHAR(32),LEFT(AL28,1)=CHAR(9),LEFT(AL28,1)=CHAR(160),indenture(AL28)&gt;0),"NO","BOLD")&amp;AN28</f>
        <v>NO</v>
      </c>
      <c r="AP28" t="s">
        <v>727</v>
      </c>
      <c r="AQ28" t="s">
        <v>162</v>
      </c>
      <c r="AR28" t="str">
        <f t="shared" si="10"/>
        <v/>
      </c>
      <c r="AS28" t="str">
        <f>IF(OR(LEFT(AP28,1)=CHAR(32),LEFT(AP28,1)=CHAR(9),LEFT(AP28,1)=CHAR(160),indenture(AP28)&gt;0),"NO","BOLD")&amp;AR28</f>
        <v>NO</v>
      </c>
      <c r="AT28" t="s">
        <v>1536</v>
      </c>
      <c r="AU28" t="s">
        <v>229</v>
      </c>
      <c r="AV28" t="str">
        <f t="shared" si="11"/>
        <v>EPS</v>
      </c>
      <c r="AW28" t="str">
        <f>IF(OR(LEFT(AT28,1)=CHAR(32),LEFT(AT28,1)=CHAR(9),LEFT(AT28,1)=CHAR(160),indenture(AT28)&gt;0),"NO","BOLD")&amp;AV28</f>
        <v>BOLDEPS</v>
      </c>
      <c r="AX28" t="s">
        <v>781</v>
      </c>
      <c r="AY28" t="s">
        <v>109</v>
      </c>
      <c r="AZ28" t="str">
        <f t="shared" si="12"/>
        <v/>
      </c>
      <c r="BA28" t="str">
        <f>IF(OR(LEFT(AX28,1)=CHAR(32),LEFT(AX28,1)=CHAR(9),LEFT(AX28,1)=CHAR(160),indenture(AX28)&gt;0),"NO","BOLD")&amp;AZ28</f>
        <v>NO</v>
      </c>
      <c r="BB28" t="s">
        <v>781</v>
      </c>
      <c r="BC28" t="s">
        <v>109</v>
      </c>
      <c r="BD28" t="str">
        <f t="shared" si="13"/>
        <v/>
      </c>
      <c r="BE28" t="str">
        <f>IF(OR(LEFT(BB28,1)=CHAR(32),LEFT(BB28,1)=CHAR(9),LEFT(BB28,1)=CHAR(160),indenture(BB28)&gt;0),"NO","BOLD")&amp;BD28</f>
        <v>NO</v>
      </c>
      <c r="BF28" t="s">
        <v>1528</v>
      </c>
      <c r="BG28" t="s">
        <v>100</v>
      </c>
      <c r="BH28" t="str">
        <f t="shared" si="14"/>
        <v/>
      </c>
      <c r="BI28" t="str">
        <f>IF(OR(LEFT(BF28,1)=CHAR(32),LEFT(BF28,1)=CHAR(9),LEFT(BF28,1)=CHAR(160),indenture(BF28)&gt;0),"NO","BOLD")&amp;BH28</f>
        <v>NO</v>
      </c>
      <c r="BJ28" t="s">
        <v>165</v>
      </c>
      <c r="BK28" t="s">
        <v>77</v>
      </c>
      <c r="BL28" t="str">
        <f t="shared" si="15"/>
        <v/>
      </c>
      <c r="BM28" t="str">
        <f>IF(OR(LEFT(BJ28,1)=CHAR(32),LEFT(BJ28,1)=CHAR(9),LEFT(BJ28,1)=CHAR(160),indenture(BJ28)&gt;0),"NO","BOLD")&amp;BL28</f>
        <v>BOLD</v>
      </c>
      <c r="BN28" t="s">
        <v>76</v>
      </c>
      <c r="BO28" t="s">
        <v>77</v>
      </c>
      <c r="BP28" t="str">
        <f t="shared" si="16"/>
        <v/>
      </c>
      <c r="BQ28" t="str">
        <f>IF(OR(LEFT(BN28,1)=CHAR(32),LEFT(BN28,1)=CHAR(9),LEFT(BN28,1)=CHAR(160),indenture(BN28)&gt;0),"NO","BOLD")&amp;BP28</f>
        <v>BOLD</v>
      </c>
      <c r="BR28" t="s">
        <v>1497</v>
      </c>
      <c r="BS28" t="s">
        <v>117</v>
      </c>
      <c r="BT28" t="str">
        <f t="shared" si="17"/>
        <v/>
      </c>
      <c r="BU28" t="str">
        <f>IF(OR(LEFT(BR28,1)=CHAR(32),LEFT(BR28,1)=CHAR(9),LEFT(BR28,1)=CHAR(160),indenture(BR28)&gt;0),"NO","BOLD")&amp;BT28</f>
        <v>NO</v>
      </c>
    </row>
    <row r="29" spans="1:73">
      <c r="A29">
        <v>28</v>
      </c>
      <c r="B29" t="s">
        <v>789</v>
      </c>
      <c r="C29" t="s">
        <v>724</v>
      </c>
      <c r="D29" t="str">
        <f t="shared" si="0"/>
        <v/>
      </c>
      <c r="E29" t="str">
        <f>IF(OR(LEFT(B29,1)=CHAR(32),LEFT(B29,1)=CHAR(9),LEFT(B29,1)=CHAR(160),indenture(B29)&gt;0),"NO","BOLD")&amp;D29</f>
        <v>NO</v>
      </c>
      <c r="F29" t="s">
        <v>789</v>
      </c>
      <c r="G29" t="s">
        <v>619</v>
      </c>
      <c r="H29" t="str">
        <f t="shared" si="1"/>
        <v/>
      </c>
      <c r="I29" t="str">
        <f>IF(OR(LEFT(F29,1)=CHAR(32),LEFT(F29,1)=CHAR(9),LEFT(F29,1)=CHAR(160),indenture(F29)&gt;0),"NO","BOLD")&amp;H29</f>
        <v>NO</v>
      </c>
      <c r="J29" t="s">
        <v>1538</v>
      </c>
      <c r="K29" t="s">
        <v>220</v>
      </c>
      <c r="L29" t="str">
        <f t="shared" si="2"/>
        <v>EPS</v>
      </c>
      <c r="M29" t="str">
        <f>IF(OR(LEFT(J29,1)=CHAR(32),LEFT(J29,1)=CHAR(9),LEFT(J29,1)=CHAR(160),indenture(J29)&gt;0),"NO","BOLD")&amp;L29</f>
        <v>BOLDEPS</v>
      </c>
      <c r="N29" t="s">
        <v>521</v>
      </c>
      <c r="O29" t="s">
        <v>161</v>
      </c>
      <c r="P29" t="str">
        <f t="shared" si="3"/>
        <v/>
      </c>
      <c r="Q29" t="str">
        <f>IF(OR(LEFT(N29,1)=CHAR(32),LEFT(N29,1)=CHAR(9),LEFT(N29,1)=CHAR(160),indenture(N29)&gt;0),"NO","BOLD")&amp;P29</f>
        <v>NO</v>
      </c>
      <c r="R29" t="s">
        <v>727</v>
      </c>
      <c r="S29" t="s">
        <v>162</v>
      </c>
      <c r="T29" t="str">
        <f t="shared" si="4"/>
        <v/>
      </c>
      <c r="U29" t="str">
        <f>IF(OR(LEFT(R29,1)=CHAR(32),LEFT(R29,1)=CHAR(9),LEFT(R29,1)=CHAR(160),indenture(R29)&gt;0),"NO","BOLD")&amp;T29</f>
        <v>NO</v>
      </c>
      <c r="V29" t="s">
        <v>1537</v>
      </c>
      <c r="W29" t="s">
        <v>226</v>
      </c>
      <c r="X29" t="str">
        <f t="shared" si="5"/>
        <v>EPS</v>
      </c>
      <c r="Y29" t="str">
        <f>IF(OR(LEFT(V29,1)=CHAR(32),LEFT(V29,1)=CHAR(9),LEFT(V29,1)=CHAR(160),indenture(V29)&gt;0),"NO","BOLD")&amp;X29</f>
        <v>BOLDEPS</v>
      </c>
      <c r="Z29" t="s">
        <v>3208</v>
      </c>
      <c r="AA29" t="s">
        <v>723</v>
      </c>
      <c r="AB29" t="str">
        <f t="shared" si="6"/>
        <v/>
      </c>
      <c r="AC29" t="str">
        <f>IF(OR(LEFT(Z29,1)=CHAR(32),LEFT(Z29,1)=CHAR(9),LEFT(Z29,1)=CHAR(160),indenture(Z29)&gt;0),"NO","BOLD")&amp;AB29</f>
        <v>BOLD</v>
      </c>
      <c r="AD29" t="s">
        <v>3208</v>
      </c>
      <c r="AE29" t="s">
        <v>723</v>
      </c>
      <c r="AF29" t="str">
        <f t="shared" si="7"/>
        <v/>
      </c>
      <c r="AG29" t="str">
        <f>IF(OR(LEFT(AD29,1)=CHAR(32),LEFT(AD29,1)=CHAR(9),LEFT(AD29,1)=CHAR(160),indenture(AD29)&gt;0),"NO","BOLD")&amp;AF29</f>
        <v>BOLD</v>
      </c>
      <c r="AH29" t="s">
        <v>1501</v>
      </c>
      <c r="AI29" t="s">
        <v>226</v>
      </c>
      <c r="AJ29" t="str">
        <f t="shared" si="8"/>
        <v>EPS</v>
      </c>
      <c r="AK29" t="str">
        <f>IF(OR(LEFT(AH29,1)=CHAR(32),LEFT(AH29,1)=CHAR(9),LEFT(AH29,1)=CHAR(160),indenture(AH29)&gt;0),"NO","BOLD")&amp;AJ29</f>
        <v>NOEPS</v>
      </c>
      <c r="AL29" t="s">
        <v>521</v>
      </c>
      <c r="AM29" t="s">
        <v>161</v>
      </c>
      <c r="AN29" t="str">
        <f t="shared" si="9"/>
        <v/>
      </c>
      <c r="AO29" t="str">
        <f>IF(OR(LEFT(AL29,1)=CHAR(32),LEFT(AL29,1)=CHAR(9),LEFT(AL29,1)=CHAR(160),indenture(AL29)&gt;0),"NO","BOLD")&amp;AN29</f>
        <v>NO</v>
      </c>
      <c r="AP29" t="s">
        <v>3208</v>
      </c>
      <c r="AQ29" t="s">
        <v>186</v>
      </c>
      <c r="AR29" t="str">
        <f t="shared" si="10"/>
        <v/>
      </c>
      <c r="AS29" t="str">
        <f>IF(OR(LEFT(AP29,1)=CHAR(32),LEFT(AP29,1)=CHAR(9),LEFT(AP29,1)=CHAR(160),indenture(AP29)&gt;0),"NO","BOLD")&amp;AR29</f>
        <v>BOLD</v>
      </c>
      <c r="AT29" t="s">
        <v>1537</v>
      </c>
      <c r="AU29" t="s">
        <v>226</v>
      </c>
      <c r="AV29" t="str">
        <f t="shared" si="11"/>
        <v>EPS</v>
      </c>
      <c r="AW29" t="str">
        <f>IF(OR(LEFT(AT29,1)=CHAR(32),LEFT(AT29,1)=CHAR(9),LEFT(AT29,1)=CHAR(160),indenture(AT29)&gt;0),"NO","BOLD")&amp;AV29</f>
        <v>BOLDEPS</v>
      </c>
      <c r="AX29" t="s">
        <v>130</v>
      </c>
      <c r="AY29" t="s">
        <v>50</v>
      </c>
      <c r="AZ29" t="str">
        <f t="shared" si="12"/>
        <v/>
      </c>
      <c r="BA29" t="str">
        <f>IF(OR(LEFT(AX29,1)=CHAR(32),LEFT(AX29,1)=CHAR(9),LEFT(AX29,1)=CHAR(160),indenture(AX29)&gt;0),"NO","BOLD")&amp;AZ29</f>
        <v>BOLD</v>
      </c>
      <c r="BB29" t="s">
        <v>130</v>
      </c>
      <c r="BC29" t="s">
        <v>50</v>
      </c>
      <c r="BD29" t="str">
        <f t="shared" si="13"/>
        <v/>
      </c>
      <c r="BE29" t="str">
        <f>IF(OR(LEFT(BB29,1)=CHAR(32),LEFT(BB29,1)=CHAR(9),LEFT(BB29,1)=CHAR(160),indenture(BB29)&gt;0),"NO","BOLD")&amp;BD29</f>
        <v>BOLD</v>
      </c>
      <c r="BF29" t="s">
        <v>1495</v>
      </c>
      <c r="BG29" t="s">
        <v>107</v>
      </c>
      <c r="BH29" t="str">
        <f t="shared" si="14"/>
        <v/>
      </c>
      <c r="BI29" t="str">
        <f>IF(OR(LEFT(BF29,1)=CHAR(32),LEFT(BF29,1)=CHAR(9),LEFT(BF29,1)=CHAR(160),indenture(BF29)&gt;0),"NO","BOLD")&amp;BH29</f>
        <v>NO</v>
      </c>
      <c r="BJ29" t="s">
        <v>824</v>
      </c>
      <c r="BK29" t="s">
        <v>132</v>
      </c>
      <c r="BL29" t="str">
        <f t="shared" si="15"/>
        <v/>
      </c>
      <c r="BM29" t="str">
        <f>IF(OR(LEFT(BJ29,1)=CHAR(32),LEFT(BJ29,1)=CHAR(9),LEFT(BJ29,1)=CHAR(160),indenture(BJ29)&gt;0),"NO","BOLD")&amp;BL29</f>
        <v>NO</v>
      </c>
      <c r="BN29" t="s">
        <v>790</v>
      </c>
      <c r="BO29" t="s">
        <v>83</v>
      </c>
      <c r="BP29" t="str">
        <f t="shared" si="16"/>
        <v/>
      </c>
      <c r="BQ29" t="str">
        <f>IF(OR(LEFT(BN29,1)=CHAR(32),LEFT(BN29,1)=CHAR(9),LEFT(BN29,1)=CHAR(160),indenture(BN29)&gt;0),"NO","BOLD")&amp;BP29</f>
        <v>NO</v>
      </c>
      <c r="BR29" t="s">
        <v>708</v>
      </c>
      <c r="BS29" t="s">
        <v>120</v>
      </c>
      <c r="BT29" t="str">
        <f t="shared" si="17"/>
        <v/>
      </c>
      <c r="BU29" t="str">
        <f>IF(OR(LEFT(BR29,1)=CHAR(32),LEFT(BR29,1)=CHAR(9),LEFT(BR29,1)=CHAR(160),indenture(BR29)&gt;0),"NO","BOLD")&amp;BT29</f>
        <v>NO</v>
      </c>
    </row>
    <row r="30" spans="1:73">
      <c r="A30">
        <v>29</v>
      </c>
      <c r="B30" t="s">
        <v>165</v>
      </c>
      <c r="C30" t="s">
        <v>77</v>
      </c>
      <c r="D30" t="str">
        <f t="shared" si="0"/>
        <v/>
      </c>
      <c r="E30" t="str">
        <f>IF(OR(LEFT(B30,1)=CHAR(32),LEFT(B30,1)=CHAR(9),LEFT(B30,1)=CHAR(160),indenture(B30)&gt;0),"NO","BOLD")&amp;D30</f>
        <v>BOLD</v>
      </c>
      <c r="F30" t="s">
        <v>1475</v>
      </c>
      <c r="G30" t="s">
        <v>77</v>
      </c>
      <c r="H30" t="str">
        <f t="shared" si="1"/>
        <v/>
      </c>
      <c r="I30" t="str">
        <f>IF(OR(LEFT(F30,1)=CHAR(32),LEFT(F30,1)=CHAR(9),LEFT(F30,1)=CHAR(160),indenture(F30)&gt;0),"NO","BOLD")&amp;H30</f>
        <v>BOLD</v>
      </c>
      <c r="J30" t="s">
        <v>1539</v>
      </c>
      <c r="K30" t="s">
        <v>157</v>
      </c>
      <c r="L30" t="str">
        <f t="shared" si="2"/>
        <v/>
      </c>
      <c r="M30" t="str">
        <f>IF(OR(LEFT(J30,1)=CHAR(32),LEFT(J30,1)=CHAR(9),LEFT(J30,1)=CHAR(160),indenture(J30)&gt;0),"NO","BOLD")&amp;L30</f>
        <v>NO</v>
      </c>
      <c r="N30" t="s">
        <v>530</v>
      </c>
      <c r="O30" t="s">
        <v>163</v>
      </c>
      <c r="P30" t="str">
        <f t="shared" si="3"/>
        <v/>
      </c>
      <c r="Q30" t="str">
        <f>IF(OR(LEFT(N30,1)=CHAR(32),LEFT(N30,1)=CHAR(9),LEFT(N30,1)=CHAR(160),indenture(N30)&gt;0),"NO","BOLD")&amp;P30</f>
        <v>NO</v>
      </c>
      <c r="R30" t="s">
        <v>3208</v>
      </c>
      <c r="S30" t="s">
        <v>186</v>
      </c>
      <c r="T30" t="str">
        <f t="shared" si="4"/>
        <v/>
      </c>
      <c r="U30" t="str">
        <f>IF(OR(LEFT(R30,1)=CHAR(32),LEFT(R30,1)=CHAR(9),LEFT(R30,1)=CHAR(160),indenture(R30)&gt;0),"NO","BOLD")&amp;T30</f>
        <v>BOLD</v>
      </c>
      <c r="V30" t="s">
        <v>1538</v>
      </c>
      <c r="W30" t="s">
        <v>220</v>
      </c>
      <c r="X30" t="str">
        <f t="shared" si="5"/>
        <v>EPS</v>
      </c>
      <c r="Y30" t="str">
        <f>IF(OR(LEFT(V30,1)=CHAR(32),LEFT(V30,1)=CHAR(9),LEFT(V30,1)=CHAR(160),indenture(V30)&gt;0),"NO","BOLD")&amp;X30</f>
        <v>BOLDEPS</v>
      </c>
      <c r="Z30" t="s">
        <v>3221</v>
      </c>
      <c r="AA30" t="s">
        <v>54</v>
      </c>
      <c r="AB30" t="str">
        <f t="shared" si="6"/>
        <v/>
      </c>
      <c r="AC30" t="str">
        <f>IF(OR(LEFT(Z30,1)=CHAR(32),LEFT(Z30,1)=CHAR(9),LEFT(Z30,1)=CHAR(160),indenture(Z30)&gt;0),"NO","BOLD")&amp;AB30</f>
        <v>BOLD</v>
      </c>
      <c r="AD30" t="s">
        <v>3221</v>
      </c>
      <c r="AE30" t="s">
        <v>54</v>
      </c>
      <c r="AF30" t="str">
        <f t="shared" si="7"/>
        <v/>
      </c>
      <c r="AG30" t="str">
        <f>IF(OR(LEFT(AD30,1)=CHAR(32),LEFT(AD30,1)=CHAR(9),LEFT(AD30,1)=CHAR(160),indenture(AD30)&gt;0),"NO","BOLD")&amp;AF30</f>
        <v>BOLD</v>
      </c>
      <c r="AH30" t="s">
        <v>1502</v>
      </c>
      <c r="AI30" t="s">
        <v>220</v>
      </c>
      <c r="AJ30" t="str">
        <f t="shared" si="8"/>
        <v>EPS</v>
      </c>
      <c r="AK30" t="str">
        <f>IF(OR(LEFT(AH30,1)=CHAR(32),LEFT(AH30,1)=CHAR(9),LEFT(AH30,1)=CHAR(160),indenture(AH30)&gt;0),"NO","BOLD")&amp;AJ30</f>
        <v>NOEPS</v>
      </c>
      <c r="AL30" t="s">
        <v>1468</v>
      </c>
      <c r="AM30" t="s">
        <v>163</v>
      </c>
      <c r="AN30" t="str">
        <f t="shared" si="9"/>
        <v/>
      </c>
      <c r="AO30" t="str">
        <f>IF(OR(LEFT(AL30,1)=CHAR(32),LEFT(AL30,1)=CHAR(9),LEFT(AL30,1)=CHAR(160),indenture(AL30)&gt;0),"NO","BOLD")&amp;AN30</f>
        <v>NO</v>
      </c>
      <c r="AP30" t="s">
        <v>185</v>
      </c>
      <c r="AQ30" t="s">
        <v>95</v>
      </c>
      <c r="AR30" t="str">
        <f t="shared" si="10"/>
        <v/>
      </c>
      <c r="AS30" t="str">
        <f>IF(OR(LEFT(AP30,1)=CHAR(32),LEFT(AP30,1)=CHAR(9),LEFT(AP30,1)=CHAR(160),indenture(AP30)&gt;0),"NO","BOLD")&amp;AR30</f>
        <v>BOLD</v>
      </c>
      <c r="AT30" t="s">
        <v>1538</v>
      </c>
      <c r="AU30" t="s">
        <v>220</v>
      </c>
      <c r="AV30" t="str">
        <f t="shared" si="11"/>
        <v>EPS</v>
      </c>
      <c r="AW30" t="str">
        <f>IF(OR(LEFT(AT30,1)=CHAR(32),LEFT(AT30,1)=CHAR(9),LEFT(AT30,1)=CHAR(160),indenture(AT30)&gt;0),"NO","BOLD")&amp;AV30</f>
        <v>BOLDEPS</v>
      </c>
      <c r="AX30" t="s">
        <v>782</v>
      </c>
      <c r="AY30" t="s">
        <v>823</v>
      </c>
      <c r="AZ30" t="str">
        <f t="shared" si="12"/>
        <v/>
      </c>
      <c r="BA30" t="str">
        <f>IF(OR(LEFT(AX30,1)=CHAR(32),LEFT(AX30,1)=CHAR(9),LEFT(AX30,1)=CHAR(160),indenture(AX30)&gt;0),"NO","BOLD")&amp;AZ30</f>
        <v>NO</v>
      </c>
      <c r="BB30" t="s">
        <v>782</v>
      </c>
      <c r="BC30" t="s">
        <v>618</v>
      </c>
      <c r="BD30" t="str">
        <f t="shared" si="13"/>
        <v/>
      </c>
      <c r="BE30" t="str">
        <f>IF(OR(LEFT(BB30,1)=CHAR(32),LEFT(BB30,1)=CHAR(9),LEFT(BB30,1)=CHAR(160),indenture(BB30)&gt;0),"NO","BOLD")&amp;BD30</f>
        <v>NO</v>
      </c>
      <c r="BF30" t="s">
        <v>112</v>
      </c>
      <c r="BG30" t="s">
        <v>113</v>
      </c>
      <c r="BH30" t="str">
        <f t="shared" si="14"/>
        <v/>
      </c>
      <c r="BI30" t="str">
        <f>IF(OR(LEFT(BF30,1)=CHAR(32),LEFT(BF30,1)=CHAR(9),LEFT(BF30,1)=CHAR(160),indenture(BF30)&gt;0),"NO","BOLD")&amp;BH30</f>
        <v>BOLD</v>
      </c>
      <c r="BJ30" t="s">
        <v>826</v>
      </c>
      <c r="BK30" t="s">
        <v>161</v>
      </c>
      <c r="BL30" t="str">
        <f t="shared" si="15"/>
        <v/>
      </c>
      <c r="BM30" t="str">
        <f>IF(OR(LEFT(BJ30,1)=CHAR(32),LEFT(BJ30,1)=CHAR(9),LEFT(BJ30,1)=CHAR(160),indenture(BJ30)&gt;0),"NO","BOLD")&amp;BL30</f>
        <v>NO</v>
      </c>
      <c r="BN30" t="s">
        <v>791</v>
      </c>
      <c r="BO30" t="s">
        <v>152</v>
      </c>
      <c r="BP30" t="str">
        <f t="shared" si="16"/>
        <v/>
      </c>
      <c r="BQ30" t="str">
        <f>IF(OR(LEFT(BN30,1)=CHAR(32),LEFT(BN30,1)=CHAR(9),LEFT(BN30,1)=CHAR(160),indenture(BN30)&gt;0),"NO","BOLD")&amp;BP30</f>
        <v>NO</v>
      </c>
      <c r="BR30" t="s">
        <v>126</v>
      </c>
      <c r="BS30" t="s">
        <v>127</v>
      </c>
      <c r="BT30" t="str">
        <f t="shared" si="17"/>
        <v/>
      </c>
      <c r="BU30" t="str">
        <f>IF(OR(LEFT(BR30,1)=CHAR(32),LEFT(BR30,1)=CHAR(9),LEFT(BR30,1)=CHAR(160),indenture(BR30)&gt;0),"NO","BOLD")&amp;BT30</f>
        <v>BOLD</v>
      </c>
    </row>
    <row r="31" spans="1:73">
      <c r="A31">
        <v>30</v>
      </c>
      <c r="B31" t="s">
        <v>824</v>
      </c>
      <c r="C31" t="s">
        <v>132</v>
      </c>
      <c r="D31" t="str">
        <f t="shared" si="0"/>
        <v/>
      </c>
      <c r="E31" t="str">
        <f>IF(OR(LEFT(B31,1)=CHAR(32),LEFT(B31,1)=CHAR(9),LEFT(B31,1)=CHAR(160),indenture(B31)&gt;0),"NO","BOLD")&amp;D31</f>
        <v>NO</v>
      </c>
      <c r="F31" t="s">
        <v>790</v>
      </c>
      <c r="G31" t="s">
        <v>83</v>
      </c>
      <c r="H31" t="str">
        <f t="shared" si="1"/>
        <v/>
      </c>
      <c r="I31" t="str">
        <f>IF(OR(LEFT(F31,1)=CHAR(32),LEFT(F31,1)=CHAR(9),LEFT(F31,1)=CHAR(160),indenture(F31)&gt;0),"NO","BOLD")&amp;H31</f>
        <v>NO</v>
      </c>
      <c r="J31" t="s">
        <v>1540</v>
      </c>
      <c r="K31" t="s">
        <v>235</v>
      </c>
      <c r="L31" t="str">
        <f t="shared" si="2"/>
        <v>EPS</v>
      </c>
      <c r="M31" t="str">
        <f>IF(OR(LEFT(J31,1)=CHAR(32),LEFT(J31,1)=CHAR(9),LEFT(J31,1)=CHAR(160),indenture(J31)&gt;0),"NO","BOLD")&amp;L31</f>
        <v>BOLDEPS</v>
      </c>
      <c r="N31" t="s">
        <v>532</v>
      </c>
      <c r="O31" t="s">
        <v>167</v>
      </c>
      <c r="P31" t="str">
        <f t="shared" si="3"/>
        <v/>
      </c>
      <c r="Q31" t="str">
        <f>IF(OR(LEFT(N31,1)=CHAR(32),LEFT(N31,1)=CHAR(9),LEFT(N31,1)=CHAR(160),indenture(N31)&gt;0),"NO","BOLD")&amp;P31</f>
        <v>NO</v>
      </c>
      <c r="R31" t="s">
        <v>185</v>
      </c>
      <c r="S31" t="s">
        <v>95</v>
      </c>
      <c r="T31" t="str">
        <f t="shared" si="4"/>
        <v/>
      </c>
      <c r="U31" t="str">
        <f>IF(OR(LEFT(R31,1)=CHAR(32),LEFT(R31,1)=CHAR(9),LEFT(R31,1)=CHAR(160),indenture(R31)&gt;0),"NO","BOLD")&amp;T31</f>
        <v>BOLD</v>
      </c>
      <c r="V31" t="s">
        <v>1539</v>
      </c>
      <c r="W31" t="s">
        <v>157</v>
      </c>
      <c r="X31" t="str">
        <f t="shared" si="5"/>
        <v/>
      </c>
      <c r="Y31" t="str">
        <f>IF(OR(LEFT(V31,1)=CHAR(32),LEFT(V31,1)=CHAR(9),LEFT(V31,1)=CHAR(160),indenture(V31)&gt;0),"NO","BOLD")&amp;X31</f>
        <v>NO</v>
      </c>
      <c r="Z31" t="s">
        <v>3222</v>
      </c>
      <c r="AA31" t="s">
        <v>724</v>
      </c>
      <c r="AB31" t="str">
        <f t="shared" si="6"/>
        <v/>
      </c>
      <c r="AC31" t="str">
        <f>IF(OR(LEFT(Z31,1)=CHAR(32),LEFT(Z31,1)=CHAR(9),LEFT(Z31,1)=CHAR(160),indenture(Z31)&gt;0),"NO","BOLD")&amp;AB31</f>
        <v>BOLD</v>
      </c>
      <c r="AD31" t="s">
        <v>3222</v>
      </c>
      <c r="AE31" t="s">
        <v>619</v>
      </c>
      <c r="AF31" t="str">
        <f t="shared" si="7"/>
        <v/>
      </c>
      <c r="AG31" t="str">
        <f>IF(OR(LEFT(AD31,1)=CHAR(32),LEFT(AD31,1)=CHAR(9),LEFT(AD31,1)=CHAR(160),indenture(AD31)&gt;0),"NO","BOLD")&amp;AF31</f>
        <v>BOLD</v>
      </c>
      <c r="AH31" t="s">
        <v>164</v>
      </c>
      <c r="AI31" t="s">
        <v>157</v>
      </c>
      <c r="AJ31" t="str">
        <f t="shared" si="8"/>
        <v/>
      </c>
      <c r="AK31" t="str">
        <f>IF(OR(LEFT(AH31,1)=CHAR(32),LEFT(AH31,1)=CHAR(9),LEFT(AH31,1)=CHAR(160),indenture(AH31)&gt;0),"NO","BOLD")&amp;AJ31</f>
        <v>BOLD</v>
      </c>
      <c r="AL31" t="s">
        <v>884</v>
      </c>
      <c r="AM31" t="s">
        <v>167</v>
      </c>
      <c r="AN31" t="str">
        <f t="shared" si="9"/>
        <v/>
      </c>
      <c r="AO31" t="str">
        <f>IF(OR(LEFT(AL31,1)=CHAR(32),LEFT(AL31,1)=CHAR(9),LEFT(AL31,1)=CHAR(160),indenture(AL31)&gt;0),"NO","BOLD")&amp;AN31</f>
        <v>NO</v>
      </c>
      <c r="AP31" t="s">
        <v>3209</v>
      </c>
      <c r="AQ31" t="s">
        <v>100</v>
      </c>
      <c r="AR31" t="str">
        <f t="shared" si="10"/>
        <v/>
      </c>
      <c r="AS31" t="str">
        <f>IF(OR(LEFT(AP31,1)=CHAR(32),LEFT(AP31,1)=CHAR(9),LEFT(AP31,1)=CHAR(160),indenture(AP31)&gt;0),"NO","BOLD")&amp;AR31</f>
        <v>BOLD</v>
      </c>
      <c r="AT31" t="s">
        <v>1539</v>
      </c>
      <c r="AU31" t="s">
        <v>157</v>
      </c>
      <c r="AV31" t="str">
        <f t="shared" si="11"/>
        <v/>
      </c>
      <c r="AW31" t="str">
        <f>IF(OR(LEFT(AT31,1)=CHAR(32),LEFT(AT31,1)=CHAR(9),LEFT(AT31,1)=CHAR(160),indenture(AT31)&gt;0),"NO","BOLD")&amp;AV31</f>
        <v>NO</v>
      </c>
      <c r="AX31" t="s">
        <v>783</v>
      </c>
      <c r="AY31" t="s">
        <v>141</v>
      </c>
      <c r="AZ31" t="str">
        <f t="shared" si="12"/>
        <v/>
      </c>
      <c r="BA31" t="str">
        <f>IF(OR(LEFT(AX31,1)=CHAR(32),LEFT(AX31,1)=CHAR(9),LEFT(AX31,1)=CHAR(160),indenture(AX31)&gt;0),"NO","BOLD")&amp;AZ31</f>
        <v>NO</v>
      </c>
      <c r="BB31" t="s">
        <v>783</v>
      </c>
      <c r="BC31" t="s">
        <v>141</v>
      </c>
      <c r="BD31" t="str">
        <f t="shared" si="13"/>
        <v/>
      </c>
      <c r="BE31" t="str">
        <f>IF(OR(LEFT(BB31,1)=CHAR(32),LEFT(BB31,1)=CHAR(9),LEFT(BB31,1)=CHAR(160),indenture(BB31)&gt;0),"NO","BOLD")&amp;BD31</f>
        <v>NO</v>
      </c>
      <c r="BF31" t="s">
        <v>1497</v>
      </c>
      <c r="BG31" t="s">
        <v>117</v>
      </c>
      <c r="BH31" t="str">
        <f t="shared" si="14"/>
        <v/>
      </c>
      <c r="BI31" t="str">
        <f>IF(OR(LEFT(BF31,1)=CHAR(32),LEFT(BF31,1)=CHAR(9),LEFT(BF31,1)=CHAR(160),indenture(BF31)&gt;0),"NO","BOLD")&amp;BH31</f>
        <v>NO</v>
      </c>
      <c r="BJ31" t="s">
        <v>827</v>
      </c>
      <c r="BK31" t="s">
        <v>180</v>
      </c>
      <c r="BL31" t="str">
        <f t="shared" si="15"/>
        <v/>
      </c>
      <c r="BM31" t="str">
        <f>IF(OR(LEFT(BJ31,1)=CHAR(32),LEFT(BJ31,1)=CHAR(9),LEFT(BJ31,1)=CHAR(160),indenture(BJ31)&gt;0),"NO","BOLD")&amp;BL31</f>
        <v>NO</v>
      </c>
      <c r="BN31" t="s">
        <v>792</v>
      </c>
      <c r="BO31" t="s">
        <v>159</v>
      </c>
      <c r="BP31" t="str">
        <f t="shared" si="16"/>
        <v/>
      </c>
      <c r="BQ31" t="str">
        <f>IF(OR(LEFT(BN31,1)=CHAR(32),LEFT(BN31,1)=CHAR(9),LEFT(BN31,1)=CHAR(160),indenture(BN31)&gt;0),"NO","BOLD")&amp;BP31</f>
        <v>NO</v>
      </c>
      <c r="BR31" t="s">
        <v>1498</v>
      </c>
      <c r="BS31" t="s">
        <v>132</v>
      </c>
      <c r="BT31" t="str">
        <f t="shared" si="17"/>
        <v/>
      </c>
      <c r="BU31" t="str">
        <f>IF(OR(LEFT(BR31,1)=CHAR(32),LEFT(BR31,1)=CHAR(9),LEFT(BR31,1)=CHAR(160),indenture(BR31)&gt;0),"NO","BOLD")&amp;BT31</f>
        <v>NO</v>
      </c>
    </row>
    <row r="32" spans="1:73">
      <c r="A32">
        <v>31</v>
      </c>
      <c r="B32" t="s">
        <v>825</v>
      </c>
      <c r="C32" t="s">
        <v>172</v>
      </c>
      <c r="D32" t="str">
        <f t="shared" si="0"/>
        <v/>
      </c>
      <c r="E32" t="str">
        <f>IF(OR(LEFT(B32,1)=CHAR(32),LEFT(B32,1)=CHAR(9),LEFT(B32,1)=CHAR(160),indenture(B32)&gt;0),"NO","BOLD")&amp;D32</f>
        <v>NO</v>
      </c>
      <c r="F32" t="s">
        <v>1476</v>
      </c>
      <c r="G32" t="s">
        <v>152</v>
      </c>
      <c r="H32" t="str">
        <f t="shared" si="1"/>
        <v/>
      </c>
      <c r="I32" t="str">
        <f>IF(OR(LEFT(F32,1)=CHAR(32),LEFT(F32,1)=CHAR(9),LEFT(F32,1)=CHAR(160),indenture(F32)&gt;0),"NO","BOLD")&amp;H32</f>
        <v>NO</v>
      </c>
      <c r="J32" t="s">
        <v>1541</v>
      </c>
      <c r="K32" t="s">
        <v>233</v>
      </c>
      <c r="L32" t="str">
        <f t="shared" si="2"/>
        <v>EPS</v>
      </c>
      <c r="M32" t="str">
        <f>IF(OR(LEFT(J32,1)=CHAR(32),LEFT(J32,1)=CHAR(9),LEFT(J32,1)=CHAR(160),indenture(J32)&gt;0),"NO","BOLD")&amp;L32</f>
        <v>BOLDEPS</v>
      </c>
      <c r="N32" t="s">
        <v>541</v>
      </c>
      <c r="O32" t="s">
        <v>170</v>
      </c>
      <c r="P32" t="str">
        <f t="shared" si="3"/>
        <v/>
      </c>
      <c r="Q32" t="str">
        <f>IF(OR(LEFT(N32,1)=CHAR(32),LEFT(N32,1)=CHAR(9),LEFT(N32,1)=CHAR(160),indenture(N32)&gt;0),"NO","BOLD")&amp;P32</f>
        <v>NO</v>
      </c>
      <c r="R32" t="s">
        <v>3209</v>
      </c>
      <c r="S32" t="s">
        <v>100</v>
      </c>
      <c r="T32" t="str">
        <f t="shared" si="4"/>
        <v/>
      </c>
      <c r="U32" t="str">
        <f>IF(OR(LEFT(R32,1)=CHAR(32),LEFT(R32,1)=CHAR(9),LEFT(R32,1)=CHAR(160),indenture(R32)&gt;0),"NO","BOLD")&amp;T32</f>
        <v>BOLD</v>
      </c>
      <c r="V32" t="s">
        <v>1540</v>
      </c>
      <c r="W32" t="s">
        <v>235</v>
      </c>
      <c r="X32" t="str">
        <f t="shared" si="5"/>
        <v>EPS</v>
      </c>
      <c r="Y32" t="str">
        <f>IF(OR(LEFT(V32,1)=CHAR(32),LEFT(V32,1)=CHAR(9),LEFT(V32,1)=CHAR(160),indenture(V32)&gt;0),"NO","BOLD")&amp;X32</f>
        <v>BOLDEPS</v>
      </c>
      <c r="Z32" t="s">
        <v>165</v>
      </c>
      <c r="AA32" t="s">
        <v>77</v>
      </c>
      <c r="AB32" t="str">
        <f t="shared" si="6"/>
        <v/>
      </c>
      <c r="AC32" t="str">
        <f>IF(OR(LEFT(Z32,1)=CHAR(32),LEFT(Z32,1)=CHAR(9),LEFT(Z32,1)=CHAR(160),indenture(Z32)&gt;0),"NO","BOLD")&amp;AB32</f>
        <v>BOLD</v>
      </c>
      <c r="AD32" t="s">
        <v>166</v>
      </c>
      <c r="AE32" t="s">
        <v>77</v>
      </c>
      <c r="AF32" t="str">
        <f t="shared" si="7"/>
        <v/>
      </c>
      <c r="AG32" t="str">
        <f>IF(OR(LEFT(AD32,1)=CHAR(32),LEFT(AD32,1)=CHAR(9),LEFT(AD32,1)=CHAR(160),indenture(AD32)&gt;0),"NO","BOLD")&amp;AF32</f>
        <v>BOLD</v>
      </c>
      <c r="AH32" t="s">
        <v>1503</v>
      </c>
      <c r="AI32" t="s">
        <v>235</v>
      </c>
      <c r="AJ32" t="str">
        <f t="shared" si="8"/>
        <v>EPS</v>
      </c>
      <c r="AK32" t="str">
        <f>IF(OR(LEFT(AH32,1)=CHAR(32),LEFT(AH32,1)=CHAR(9),LEFT(AH32,1)=CHAR(160),indenture(AH32)&gt;0),"NO","BOLD")&amp;AJ32</f>
        <v>NOEPS</v>
      </c>
      <c r="AL32" t="s">
        <v>541</v>
      </c>
      <c r="AM32" t="s">
        <v>170</v>
      </c>
      <c r="AN32" t="str">
        <f t="shared" si="9"/>
        <v/>
      </c>
      <c r="AO32" t="str">
        <f>IF(OR(LEFT(AL32,1)=CHAR(32),LEFT(AL32,1)=CHAR(9),LEFT(AL32,1)=CHAR(160),indenture(AL32)&gt;0),"NO","BOLD")&amp;AN32</f>
        <v>NO</v>
      </c>
      <c r="AP32" t="s">
        <v>853</v>
      </c>
      <c r="AQ32" t="s">
        <v>168</v>
      </c>
      <c r="AR32" t="str">
        <f t="shared" si="10"/>
        <v/>
      </c>
      <c r="AS32" t="str">
        <f>IF(OR(LEFT(AP32,1)=CHAR(32),LEFT(AP32,1)=CHAR(9),LEFT(AP32,1)=CHAR(160),indenture(AP32)&gt;0),"NO","BOLD")&amp;AR32</f>
        <v>NO</v>
      </c>
      <c r="AT32" t="s">
        <v>1540</v>
      </c>
      <c r="AU32" t="s">
        <v>235</v>
      </c>
      <c r="AV32" t="str">
        <f t="shared" si="11"/>
        <v>EPS</v>
      </c>
      <c r="AW32" t="str">
        <f>IF(OR(LEFT(AT32,1)=CHAR(32),LEFT(AT32,1)=CHAR(9),LEFT(AT32,1)=CHAR(160),indenture(AT32)&gt;0),"NO","BOLD")&amp;AV32</f>
        <v>BOLDEPS</v>
      </c>
      <c r="AX32" t="s">
        <v>903</v>
      </c>
      <c r="AY32" t="s">
        <v>176</v>
      </c>
      <c r="AZ32" t="str">
        <f t="shared" si="12"/>
        <v/>
      </c>
      <c r="BA32" t="str">
        <f>IF(OR(LEFT(AX32,1)=CHAR(32),LEFT(AX32,1)=CHAR(9),LEFT(AX32,1)=CHAR(160),indenture(AX32)&gt;0),"NO","BOLD")&amp;AZ32</f>
        <v>NO</v>
      </c>
      <c r="BB32" t="s">
        <v>903</v>
      </c>
      <c r="BC32" t="s">
        <v>176</v>
      </c>
      <c r="BD32" t="str">
        <f t="shared" si="13"/>
        <v/>
      </c>
      <c r="BE32" t="str">
        <f>IF(OR(LEFT(BB32,1)=CHAR(32),LEFT(BB32,1)=CHAR(9),LEFT(BB32,1)=CHAR(160),indenture(BB32)&gt;0),"NO","BOLD")&amp;BD32</f>
        <v>NO</v>
      </c>
      <c r="BF32" t="s">
        <v>708</v>
      </c>
      <c r="BG32" t="s">
        <v>120</v>
      </c>
      <c r="BH32" t="str">
        <f t="shared" si="14"/>
        <v/>
      </c>
      <c r="BI32" t="str">
        <f>IF(OR(LEFT(BF32,1)=CHAR(32),LEFT(BF32,1)=CHAR(9),LEFT(BF32,1)=CHAR(160),indenture(BF32)&gt;0),"NO","BOLD")&amp;BH32</f>
        <v>NO</v>
      </c>
      <c r="BJ32" t="s">
        <v>828</v>
      </c>
      <c r="BK32" t="s">
        <v>163</v>
      </c>
      <c r="BL32" t="str">
        <f t="shared" si="15"/>
        <v/>
      </c>
      <c r="BM32" t="str">
        <f>IF(OR(LEFT(BJ32,1)=CHAR(32),LEFT(BJ32,1)=CHAR(9),LEFT(BJ32,1)=CHAR(160),indenture(BJ32)&gt;0),"NO","BOLD")&amp;BL32</f>
        <v>NO</v>
      </c>
      <c r="BN32" t="s">
        <v>793</v>
      </c>
      <c r="BO32" t="s">
        <v>162</v>
      </c>
      <c r="BP32" t="str">
        <f t="shared" si="16"/>
        <v/>
      </c>
      <c r="BQ32" t="str">
        <f>IF(OR(LEFT(BN32,1)=CHAR(32),LEFT(BN32,1)=CHAR(9),LEFT(BN32,1)=CHAR(160),indenture(BN32)&gt;0),"NO","BOLD")&amp;BP32</f>
        <v>NO</v>
      </c>
      <c r="BR32" t="s">
        <v>1499</v>
      </c>
      <c r="BS32" t="s">
        <v>137</v>
      </c>
      <c r="BT32" t="str">
        <f t="shared" si="17"/>
        <v/>
      </c>
      <c r="BU32" t="str">
        <f>IF(OR(LEFT(BR32,1)=CHAR(32),LEFT(BR32,1)=CHAR(9),LEFT(BR32,1)=CHAR(160),indenture(BR32)&gt;0),"NO","BOLD")&amp;BT32</f>
        <v>NO</v>
      </c>
    </row>
    <row r="33" spans="1:73">
      <c r="A33">
        <v>32</v>
      </c>
      <c r="B33" t="s">
        <v>1469</v>
      </c>
      <c r="C33" t="s">
        <v>161</v>
      </c>
      <c r="D33" t="str">
        <f t="shared" si="0"/>
        <v/>
      </c>
      <c r="E33" t="str">
        <f>IF(OR(LEFT(B33,1)=CHAR(32),LEFT(B33,1)=CHAR(9),LEFT(B33,1)=CHAR(160),indenture(B33)&gt;0),"NO","BOLD")&amp;D33</f>
        <v>NO</v>
      </c>
      <c r="F33" t="s">
        <v>1477</v>
      </c>
      <c r="G33" t="s">
        <v>159</v>
      </c>
      <c r="H33" t="str">
        <f t="shared" si="1"/>
        <v/>
      </c>
      <c r="I33" t="str">
        <f>IF(OR(LEFT(F33,1)=CHAR(32),LEFT(F33,1)=CHAR(9),LEFT(F33,1)=CHAR(160),indenture(F33)&gt;0),"NO","BOLD")&amp;H33</f>
        <v>NO</v>
      </c>
      <c r="J33" t="s">
        <v>1542</v>
      </c>
      <c r="K33" t="s">
        <v>231</v>
      </c>
      <c r="L33" t="str">
        <f t="shared" si="2"/>
        <v>EPS</v>
      </c>
      <c r="M33" t="str">
        <f>IF(OR(LEFT(J33,1)=CHAR(32),LEFT(J33,1)=CHAR(9),LEFT(J33,1)=CHAR(160),indenture(J33)&gt;0),"NO","BOLD")&amp;L33</f>
        <v>BOLDEPS</v>
      </c>
      <c r="N33" t="s">
        <v>844</v>
      </c>
      <c r="O33" t="s">
        <v>175</v>
      </c>
      <c r="P33" t="str">
        <f t="shared" si="3"/>
        <v/>
      </c>
      <c r="Q33" t="str">
        <f>IF(OR(LEFT(N33,1)=CHAR(32),LEFT(N33,1)=CHAR(9),LEFT(N33,1)=CHAR(160),indenture(N33)&gt;0),"NO","BOLD")&amp;P33</f>
        <v>NO</v>
      </c>
      <c r="R33" t="s">
        <v>853</v>
      </c>
      <c r="S33" t="s">
        <v>168</v>
      </c>
      <c r="T33" t="str">
        <f t="shared" si="4"/>
        <v/>
      </c>
      <c r="U33" t="str">
        <f>IF(OR(LEFT(R33,1)=CHAR(32),LEFT(R33,1)=CHAR(9),LEFT(R33,1)=CHAR(160),indenture(R33)&gt;0),"NO","BOLD")&amp;T33</f>
        <v>NO</v>
      </c>
      <c r="V33" t="s">
        <v>1541</v>
      </c>
      <c r="W33" t="s">
        <v>233</v>
      </c>
      <c r="X33" t="str">
        <f t="shared" si="5"/>
        <v>EPS</v>
      </c>
      <c r="Y33" t="str">
        <f>IF(OR(LEFT(V33,1)=CHAR(32),LEFT(V33,1)=CHAR(9),LEFT(V33,1)=CHAR(160),indenture(V33)&gt;0),"NO","BOLD")&amp;X33</f>
        <v>BOLDEPS</v>
      </c>
      <c r="Z33" t="s">
        <v>3210</v>
      </c>
      <c r="AA33" t="s">
        <v>132</v>
      </c>
      <c r="AB33" t="str">
        <f t="shared" si="6"/>
        <v/>
      </c>
      <c r="AC33" t="str">
        <f>IF(OR(LEFT(Z33,1)=CHAR(32),LEFT(Z33,1)=CHAR(9),LEFT(Z33,1)=CHAR(160),indenture(Z33)&gt;0),"NO","BOLD")&amp;AB33</f>
        <v>BOLD</v>
      </c>
      <c r="AD33" t="s">
        <v>3207</v>
      </c>
      <c r="AE33" t="s">
        <v>83</v>
      </c>
      <c r="AF33" t="str">
        <f t="shared" si="7"/>
        <v/>
      </c>
      <c r="AG33" t="str">
        <f>IF(OR(LEFT(AD33,1)=CHAR(32),LEFT(AD33,1)=CHAR(9),LEFT(AD33,1)=CHAR(160),indenture(AD33)&gt;0),"NO","BOLD")&amp;AF33</f>
        <v>BOLD</v>
      </c>
      <c r="AH33" t="s">
        <v>1504</v>
      </c>
      <c r="AI33" t="s">
        <v>233</v>
      </c>
      <c r="AJ33" t="str">
        <f t="shared" si="8"/>
        <v>EPS</v>
      </c>
      <c r="AK33" t="str">
        <f>IF(OR(LEFT(AH33,1)=CHAR(32),LEFT(AH33,1)=CHAR(9),LEFT(AH33,1)=CHAR(160),indenture(AH33)&gt;0),"NO","BOLD")&amp;AJ33</f>
        <v>NOEPS</v>
      </c>
      <c r="AL33" t="s">
        <v>885</v>
      </c>
      <c r="AM33" t="s">
        <v>175</v>
      </c>
      <c r="AN33" t="str">
        <f t="shared" si="9"/>
        <v/>
      </c>
      <c r="AO33" t="str">
        <f>IF(OR(LEFT(AL33,1)=CHAR(32),LEFT(AL33,1)=CHAR(9),LEFT(AL33,1)=CHAR(160),indenture(AL33)&gt;0),"NO","BOLD")&amp;AN33</f>
        <v>NO</v>
      </c>
      <c r="AP33" t="s">
        <v>878</v>
      </c>
      <c r="AQ33" t="s">
        <v>171</v>
      </c>
      <c r="AR33" t="str">
        <f t="shared" si="10"/>
        <v/>
      </c>
      <c r="AS33" t="str">
        <f>IF(OR(LEFT(AP33,1)=CHAR(32),LEFT(AP33,1)=CHAR(9),LEFT(AP33,1)=CHAR(160),indenture(AP33)&gt;0),"NO","BOLD")&amp;AR33</f>
        <v>NO</v>
      </c>
      <c r="AT33" t="s">
        <v>1541</v>
      </c>
      <c r="AU33" t="s">
        <v>233</v>
      </c>
      <c r="AV33" t="str">
        <f t="shared" si="11"/>
        <v>EPS</v>
      </c>
      <c r="AW33" t="str">
        <f>IF(OR(LEFT(AT33,1)=CHAR(32),LEFT(AT33,1)=CHAR(9),LEFT(AT33,1)=CHAR(160),indenture(AT33)&gt;0),"NO","BOLD")&amp;AV33</f>
        <v>BOLDEPS</v>
      </c>
      <c r="AX33" t="s">
        <v>904</v>
      </c>
      <c r="AY33" t="s">
        <v>124</v>
      </c>
      <c r="AZ33" t="str">
        <f t="shared" si="12"/>
        <v/>
      </c>
      <c r="BA33" t="str">
        <f>IF(OR(LEFT(AX33,1)=CHAR(32),LEFT(AX33,1)=CHAR(9),LEFT(AX33,1)=CHAR(160),indenture(AX33)&gt;0),"NO","BOLD")&amp;AZ33</f>
        <v>NO</v>
      </c>
      <c r="BB33" t="s">
        <v>904</v>
      </c>
      <c r="BC33" t="s">
        <v>124</v>
      </c>
      <c r="BD33" t="str">
        <f t="shared" si="13"/>
        <v/>
      </c>
      <c r="BE33" t="str">
        <f>IF(OR(LEFT(BB33,1)=CHAR(32),LEFT(BB33,1)=CHAR(9),LEFT(BB33,1)=CHAR(160),indenture(BB33)&gt;0),"NO","BOLD")&amp;BD33</f>
        <v>NO</v>
      </c>
      <c r="BF33" t="s">
        <v>139</v>
      </c>
      <c r="BG33" t="s">
        <v>127</v>
      </c>
      <c r="BH33" t="str">
        <f t="shared" si="14"/>
        <v/>
      </c>
      <c r="BI33" t="str">
        <f>IF(OR(LEFT(BF33,1)=CHAR(32),LEFT(BF33,1)=CHAR(9),LEFT(BF33,1)=CHAR(160),indenture(BF33)&gt;0),"NO","BOLD")&amp;BH33</f>
        <v>BOLD</v>
      </c>
      <c r="BJ33" t="s">
        <v>829</v>
      </c>
      <c r="BK33" t="s">
        <v>167</v>
      </c>
      <c r="BL33" t="str">
        <f t="shared" si="15"/>
        <v/>
      </c>
      <c r="BM33" t="str">
        <f>IF(OR(LEFT(BJ33,1)=CHAR(32),LEFT(BJ33,1)=CHAR(9),LEFT(BJ33,1)=CHAR(160),indenture(BJ33)&gt;0),"NO","BOLD")&amp;BL33</f>
        <v>NO</v>
      </c>
      <c r="BN33" t="s">
        <v>794</v>
      </c>
      <c r="BO33" t="s">
        <v>186</v>
      </c>
      <c r="BP33" t="str">
        <f t="shared" si="16"/>
        <v/>
      </c>
      <c r="BQ33" t="str">
        <f>IF(OR(LEFT(BN33,1)=CHAR(32),LEFT(BN33,1)=CHAR(9),LEFT(BN33,1)=CHAR(160),indenture(BN33)&gt;0),"NO","BOLD")&amp;BP33</f>
        <v>NO</v>
      </c>
      <c r="BR33" t="s">
        <v>142</v>
      </c>
      <c r="BS33" t="s">
        <v>143</v>
      </c>
      <c r="BT33" t="str">
        <f t="shared" si="17"/>
        <v/>
      </c>
      <c r="BU33" t="str">
        <f>IF(OR(LEFT(BR33,1)=CHAR(32),LEFT(BR33,1)=CHAR(9),LEFT(BR33,1)=CHAR(160),indenture(BR33)&gt;0),"NO","BOLD")&amp;BT33</f>
        <v>BOLD</v>
      </c>
    </row>
    <row r="34" spans="1:73">
      <c r="A34">
        <v>33</v>
      </c>
      <c r="B34" t="s">
        <v>827</v>
      </c>
      <c r="C34" t="s">
        <v>180</v>
      </c>
      <c r="D34" t="str">
        <f t="shared" si="0"/>
        <v/>
      </c>
      <c r="E34" t="str">
        <f>IF(OR(LEFT(B34,1)=CHAR(32),LEFT(B34,1)=CHAR(9),LEFT(B34,1)=CHAR(160),indenture(B34)&gt;0),"NO","BOLD")&amp;D34</f>
        <v>NO</v>
      </c>
      <c r="F34" t="s">
        <v>793</v>
      </c>
      <c r="G34" t="s">
        <v>162</v>
      </c>
      <c r="H34" t="str">
        <f t="shared" si="1"/>
        <v/>
      </c>
      <c r="I34" t="str">
        <f>IF(OR(LEFT(F34,1)=CHAR(32),LEFT(F34,1)=CHAR(9),LEFT(F34,1)=CHAR(160),indenture(F34)&gt;0),"NO","BOLD")&amp;H34</f>
        <v>NO</v>
      </c>
      <c r="J34" t="s">
        <v>1543</v>
      </c>
      <c r="K34" t="s">
        <v>169</v>
      </c>
      <c r="L34" t="str">
        <f t="shared" si="2"/>
        <v/>
      </c>
      <c r="N34" t="s">
        <v>845</v>
      </c>
      <c r="O34" t="s">
        <v>178</v>
      </c>
      <c r="P34" t="str">
        <f t="shared" si="3"/>
        <v/>
      </c>
      <c r="Q34" t="str">
        <f>IF(OR(LEFT(N34,1)=CHAR(32),LEFT(N34,1)=CHAR(9),LEFT(N34,1)=CHAR(160),indenture(N34)&gt;0),"NO","BOLD")&amp;P34</f>
        <v>NO</v>
      </c>
      <c r="R34" t="s">
        <v>854</v>
      </c>
      <c r="S34" t="s">
        <v>171</v>
      </c>
      <c r="T34" t="str">
        <f t="shared" si="4"/>
        <v/>
      </c>
      <c r="U34" t="str">
        <f>IF(OR(LEFT(R34,1)=CHAR(32),LEFT(R34,1)=CHAR(9),LEFT(R34,1)=CHAR(160),indenture(R34)&gt;0),"NO","BOLD")&amp;T34</f>
        <v>NO</v>
      </c>
      <c r="V34" t="s">
        <v>1542</v>
      </c>
      <c r="W34" t="s">
        <v>231</v>
      </c>
      <c r="X34" t="str">
        <f t="shared" si="5"/>
        <v>EPS</v>
      </c>
      <c r="Y34" t="str">
        <f>IF(OR(LEFT(V34,1)=CHAR(32),LEFT(V34,1)=CHAR(9),LEFT(V34,1)=CHAR(160),indenture(V34)&gt;0),"NO","BOLD")&amp;X34</f>
        <v>BOLDEPS</v>
      </c>
      <c r="Z34" t="s">
        <v>521</v>
      </c>
      <c r="AA34" t="s">
        <v>161</v>
      </c>
      <c r="AB34" t="str">
        <f t="shared" si="6"/>
        <v/>
      </c>
      <c r="AC34" t="str">
        <f>IF(OR(LEFT(Z34,1)=CHAR(32),LEFT(Z34,1)=CHAR(9),LEFT(Z34,1)=CHAR(160),indenture(Z34)&gt;0),"NO","BOLD")&amp;AB34</f>
        <v>NO</v>
      </c>
      <c r="AD34" t="s">
        <v>725</v>
      </c>
      <c r="AE34" t="s">
        <v>152</v>
      </c>
      <c r="AF34" t="str">
        <f t="shared" si="7"/>
        <v/>
      </c>
      <c r="AG34" t="str">
        <f>IF(OR(LEFT(AD34,1)=CHAR(32),LEFT(AD34,1)=CHAR(9),LEFT(AD34,1)=CHAR(160),indenture(AD34)&gt;0),"NO","BOLD")&amp;AF34</f>
        <v>NO</v>
      </c>
      <c r="AH34" t="s">
        <v>1505</v>
      </c>
      <c r="AI34" t="s">
        <v>231</v>
      </c>
      <c r="AJ34" t="str">
        <f t="shared" si="8"/>
        <v>EPS</v>
      </c>
      <c r="AK34" t="str">
        <f>IF(OR(LEFT(AH34,1)=CHAR(32),LEFT(AH34,1)=CHAR(9),LEFT(AH34,1)=CHAR(160),indenture(AH34)&gt;0),"NO","BOLD")&amp;AJ34</f>
        <v>NOEPS</v>
      </c>
      <c r="AL34" t="s">
        <v>845</v>
      </c>
      <c r="AM34" t="s">
        <v>178</v>
      </c>
      <c r="AN34" t="str">
        <f t="shared" si="9"/>
        <v/>
      </c>
      <c r="AO34" t="str">
        <f>IF(OR(LEFT(AL34,1)=CHAR(32),LEFT(AL34,1)=CHAR(9),LEFT(AL34,1)=CHAR(160),indenture(AL34)&gt;0),"NO","BOLD")&amp;AN34</f>
        <v>NO</v>
      </c>
      <c r="AP34" t="s">
        <v>206</v>
      </c>
      <c r="AQ34" t="s">
        <v>615</v>
      </c>
      <c r="AR34" t="str">
        <f t="shared" si="10"/>
        <v/>
      </c>
      <c r="AS34" t="str">
        <f>IF(OR(LEFT(AP34,1)=CHAR(32),LEFT(AP34,1)=CHAR(9),LEFT(AP34,1)=CHAR(160),indenture(AP34)&gt;0),"NO","BOLD")&amp;AR34</f>
        <v>BOLD</v>
      </c>
      <c r="AT34" t="s">
        <v>1542</v>
      </c>
      <c r="AU34" t="s">
        <v>231</v>
      </c>
      <c r="AV34" t="str">
        <f t="shared" si="11"/>
        <v>EPS</v>
      </c>
      <c r="AW34" t="str">
        <f>IF(OR(LEFT(AT34,1)=CHAR(32),LEFT(AT34,1)=CHAR(9),LEFT(AT34,1)=CHAR(160),indenture(AT34)&gt;0),"NO","BOLD")&amp;AV34</f>
        <v>BOLDEPS</v>
      </c>
      <c r="AX34" t="s">
        <v>711</v>
      </c>
      <c r="AY34" t="s">
        <v>34</v>
      </c>
      <c r="AZ34" t="str">
        <f t="shared" si="12"/>
        <v/>
      </c>
      <c r="BA34" t="str">
        <f>IF(OR(LEFT(AX34,1)=CHAR(32),LEFT(AX34,1)=CHAR(9),LEFT(AX34,1)=CHAR(160),indenture(AX34)&gt;0),"NO","BOLD")&amp;AZ34</f>
        <v>NO</v>
      </c>
      <c r="BB34" t="s">
        <v>711</v>
      </c>
      <c r="BC34" t="s">
        <v>34</v>
      </c>
      <c r="BD34" t="str">
        <f t="shared" si="13"/>
        <v/>
      </c>
      <c r="BE34" t="str">
        <f>IF(OR(LEFT(BB34,1)=CHAR(32),LEFT(BB34,1)=CHAR(9),LEFT(BB34,1)=CHAR(160),indenture(BB34)&gt;0),"NO","BOLD")&amp;BD34</f>
        <v>NO</v>
      </c>
      <c r="BH34" t="str">
        <f t="shared" si="14"/>
        <v/>
      </c>
      <c r="BI34" t="str">
        <f>IF(OR(LEFT(BF34,1)=CHAR(32),LEFT(BF34,1)=CHAR(9),LEFT(BF34,1)=CHAR(160),indenture(BF34)&gt;0),"NO","BOLD")&amp;BH34</f>
        <v>BOLD</v>
      </c>
      <c r="BJ34" t="s">
        <v>830</v>
      </c>
      <c r="BK34" t="s">
        <v>170</v>
      </c>
      <c r="BL34" t="str">
        <f t="shared" si="15"/>
        <v/>
      </c>
      <c r="BM34" t="str">
        <f>IF(OR(LEFT(BJ34,1)=CHAR(32),LEFT(BJ34,1)=CHAR(9),LEFT(BJ34,1)=CHAR(160),indenture(BJ34)&gt;0),"NO","BOLD")&amp;BL34</f>
        <v>NO</v>
      </c>
      <c r="BN34" t="s">
        <v>185</v>
      </c>
      <c r="BO34" t="s">
        <v>95</v>
      </c>
      <c r="BP34" t="str">
        <f t="shared" si="16"/>
        <v/>
      </c>
      <c r="BQ34" t="str">
        <f>IF(OR(LEFT(BN34,1)=CHAR(32),LEFT(BN34,1)=CHAR(9),LEFT(BN34,1)=CHAR(160),indenture(BN34)&gt;0),"NO","BOLD")&amp;BP34</f>
        <v>BOLD</v>
      </c>
      <c r="BT34" t="str">
        <f t="shared" si="17"/>
        <v/>
      </c>
      <c r="BU34" t="str">
        <f>IF(OR(LEFT(BR34,1)=CHAR(32),LEFT(BR34,1)=CHAR(9),LEFT(BR34,1)=CHAR(160),indenture(BR34)&gt;0),"NO","BOLD")&amp;BT34</f>
        <v>BOLD</v>
      </c>
    </row>
    <row r="35" spans="1:73">
      <c r="A35">
        <v>34</v>
      </c>
      <c r="B35" t="s">
        <v>828</v>
      </c>
      <c r="C35" t="s">
        <v>163</v>
      </c>
      <c r="D35" t="str">
        <f t="shared" si="0"/>
        <v/>
      </c>
      <c r="E35" t="str">
        <f>IF(OR(LEFT(B35,1)=CHAR(32),LEFT(B35,1)=CHAR(9),LEFT(B35,1)=CHAR(160),indenture(B35)&gt;0),"NO","BOLD")&amp;D35</f>
        <v>NO</v>
      </c>
      <c r="F35" t="s">
        <v>794</v>
      </c>
      <c r="G35" t="s">
        <v>186</v>
      </c>
      <c r="H35" t="str">
        <f t="shared" si="1"/>
        <v/>
      </c>
      <c r="I35" t="str">
        <f>IF(OR(LEFT(F35,1)=CHAR(32),LEFT(F35,1)=CHAR(9),LEFT(F35,1)=CHAR(160),indenture(F35)&gt;0),"NO","BOLD")&amp;H35</f>
        <v>NO</v>
      </c>
      <c r="J35" t="s">
        <v>1559</v>
      </c>
      <c r="K35" t="s">
        <v>174</v>
      </c>
      <c r="L35" t="str">
        <f t="shared" si="2"/>
        <v>EPS</v>
      </c>
      <c r="N35" t="s">
        <v>543</v>
      </c>
      <c r="O35" t="s">
        <v>181</v>
      </c>
      <c r="P35" t="str">
        <f t="shared" si="3"/>
        <v/>
      </c>
      <c r="Q35" t="str">
        <f>IF(OR(LEFT(N35,1)=CHAR(32),LEFT(N35,1)=CHAR(9),LEFT(N35,1)=CHAR(160),indenture(N35)&gt;0),"NO","BOLD")&amp;P35</f>
        <v>NO</v>
      </c>
      <c r="R35" t="s">
        <v>728</v>
      </c>
      <c r="S35" t="s">
        <v>615</v>
      </c>
      <c r="T35" t="str">
        <f t="shared" si="4"/>
        <v/>
      </c>
      <c r="U35" t="str">
        <f>IF(OR(LEFT(R35,1)=CHAR(32),LEFT(R35,1)=CHAR(9),LEFT(R35,1)=CHAR(160),indenture(R35)&gt;0),"NO","BOLD")&amp;T35</f>
        <v>BOLD</v>
      </c>
      <c r="V35" t="s">
        <v>1543</v>
      </c>
      <c r="W35" t="s">
        <v>169</v>
      </c>
      <c r="X35" t="str">
        <f t="shared" si="5"/>
        <v/>
      </c>
      <c r="Y35" t="str">
        <f>IF(OR(LEFT(V35,1)=CHAR(32),LEFT(V35,1)=CHAR(9),LEFT(V35,1)=CHAR(160),indenture(V35)&gt;0),"NO","BOLD")&amp;X35</f>
        <v>NO</v>
      </c>
      <c r="Z35" t="s">
        <v>873</v>
      </c>
      <c r="AA35" t="s">
        <v>180</v>
      </c>
      <c r="AB35" t="str">
        <f t="shared" si="6"/>
        <v/>
      </c>
      <c r="AC35" t="str">
        <f>IF(OR(LEFT(Z35,1)=CHAR(32),LEFT(Z35,1)=CHAR(9),LEFT(Z35,1)=CHAR(160),indenture(Z35)&gt;0),"NO","BOLD")&amp;AB35</f>
        <v>NO</v>
      </c>
      <c r="AD35" t="s">
        <v>726</v>
      </c>
      <c r="AE35" t="s">
        <v>159</v>
      </c>
      <c r="AF35" t="str">
        <f t="shared" si="7"/>
        <v/>
      </c>
      <c r="AG35" t="str">
        <f>IF(OR(LEFT(AD35,1)=CHAR(32),LEFT(AD35,1)=CHAR(9),LEFT(AD35,1)=CHAR(160),indenture(AD35)&gt;0),"NO","BOLD")&amp;AF35</f>
        <v>NO</v>
      </c>
      <c r="AH35" t="s">
        <v>179</v>
      </c>
      <c r="AI35" t="s">
        <v>169</v>
      </c>
      <c r="AJ35" t="str">
        <f t="shared" si="8"/>
        <v/>
      </c>
      <c r="AK35" t="str">
        <f>IF(OR(LEFT(AH35,1)=CHAR(32),LEFT(AH35,1)=CHAR(9),LEFT(AH35,1)=CHAR(160),indenture(AH35)&gt;0),"NO","BOLD")&amp;AJ35</f>
        <v>BOLD</v>
      </c>
      <c r="AL35" t="s">
        <v>543</v>
      </c>
      <c r="AM35" t="s">
        <v>181</v>
      </c>
      <c r="AN35" t="str">
        <f t="shared" si="9"/>
        <v/>
      </c>
      <c r="AO35" t="str">
        <f>IF(OR(LEFT(AL35,1)=CHAR(32),LEFT(AL35,1)=CHAR(9),LEFT(AL35,1)=CHAR(160),indenture(AL35)&gt;0),"NO","BOLD")&amp;AN35</f>
        <v>NO</v>
      </c>
      <c r="AP35" t="s">
        <v>706</v>
      </c>
      <c r="AQ35" t="s">
        <v>107</v>
      </c>
      <c r="AR35" t="str">
        <f t="shared" si="10"/>
        <v/>
      </c>
      <c r="AS35" t="str">
        <f>IF(OR(LEFT(AP35,1)=CHAR(32),LEFT(AP35,1)=CHAR(9),LEFT(AP35,1)=CHAR(160),indenture(AP35)&gt;0),"NO","BOLD")&amp;AR35</f>
        <v>NO</v>
      </c>
      <c r="AT35" t="s">
        <v>1543</v>
      </c>
      <c r="AU35" t="s">
        <v>169</v>
      </c>
      <c r="AV35" t="str">
        <f t="shared" si="11"/>
        <v/>
      </c>
      <c r="AW35" t="str">
        <f>IF(OR(LEFT(AT35,1)=CHAR(32),LEFT(AT35,1)=CHAR(9),LEFT(AT35,1)=CHAR(160),indenture(AT35)&gt;0),"NO","BOLD")&amp;AV35</f>
        <v>NO</v>
      </c>
      <c r="AX35" t="s">
        <v>905</v>
      </c>
      <c r="AY35" t="s">
        <v>54</v>
      </c>
      <c r="AZ35" t="str">
        <f t="shared" si="12"/>
        <v/>
      </c>
      <c r="BA35" t="str">
        <f>IF(OR(LEFT(AX35,1)=CHAR(32),LEFT(AX35,1)=CHAR(9),LEFT(AX35,1)=CHAR(160),indenture(AX35)&gt;0),"NO","BOLD")&amp;AZ35</f>
        <v>NO</v>
      </c>
      <c r="BB35" t="s">
        <v>905</v>
      </c>
      <c r="BC35" t="s">
        <v>54</v>
      </c>
      <c r="BD35" t="str">
        <f t="shared" si="13"/>
        <v/>
      </c>
      <c r="BE35" t="str">
        <f>IF(OR(LEFT(BB35,1)=CHAR(32),LEFT(BB35,1)=CHAR(9),LEFT(BB35,1)=CHAR(160),indenture(BB35)&gt;0),"NO","BOLD")&amp;BD35</f>
        <v>NO</v>
      </c>
      <c r="BF35" t="s">
        <v>1498</v>
      </c>
      <c r="BG35" t="s">
        <v>132</v>
      </c>
      <c r="BH35" t="str">
        <f t="shared" si="14"/>
        <v/>
      </c>
      <c r="BI35" t="str">
        <f>IF(OR(LEFT(BF35,1)=CHAR(32),LEFT(BF35,1)=CHAR(9),LEFT(BF35,1)=CHAR(160),indenture(BF35)&gt;0),"NO","BOLD")&amp;BH35</f>
        <v>NO</v>
      </c>
      <c r="BJ35" t="s">
        <v>831</v>
      </c>
      <c r="BK35" t="s">
        <v>175</v>
      </c>
      <c r="BL35" t="str">
        <f t="shared" si="15"/>
        <v/>
      </c>
      <c r="BM35" t="str">
        <f>IF(OR(LEFT(BJ35,1)=CHAR(32),LEFT(BJ35,1)=CHAR(9),LEFT(BJ35,1)=CHAR(160),indenture(BJ35)&gt;0),"NO","BOLD")&amp;BL35</f>
        <v>NO</v>
      </c>
      <c r="BN35" t="s">
        <v>795</v>
      </c>
      <c r="BO35" t="s">
        <v>100</v>
      </c>
      <c r="BP35" t="str">
        <f t="shared" si="16"/>
        <v/>
      </c>
      <c r="BQ35" t="str">
        <f>IF(OR(LEFT(BN35,1)=CHAR(32),LEFT(BN35,1)=CHAR(9),LEFT(BN35,1)=CHAR(160),indenture(BN35)&gt;0),"NO","BOLD")&amp;BP35</f>
        <v>NO</v>
      </c>
      <c r="BR35" t="s">
        <v>1500</v>
      </c>
      <c r="BS35" t="s">
        <v>229</v>
      </c>
      <c r="BT35" t="str">
        <f t="shared" si="17"/>
        <v>EPS</v>
      </c>
      <c r="BU35" t="str">
        <f>IF(OR(LEFT(BR35,1)=CHAR(32),LEFT(BR35,1)=CHAR(9),LEFT(BR35,1)=CHAR(160),indenture(BR35)&gt;0),"NO","BOLD")&amp;BT35</f>
        <v>NOEPS</v>
      </c>
    </row>
    <row r="36" spans="1:73">
      <c r="A36">
        <v>35</v>
      </c>
      <c r="B36" t="s">
        <v>829</v>
      </c>
      <c r="C36" t="s">
        <v>167</v>
      </c>
      <c r="D36" t="str">
        <f t="shared" si="0"/>
        <v/>
      </c>
      <c r="E36" t="str">
        <f>IF(OR(LEFT(B36,1)=CHAR(32),LEFT(B36,1)=CHAR(9),LEFT(B36,1)=CHAR(160),indenture(B36)&gt;0),"NO","BOLD")&amp;D36</f>
        <v>NO</v>
      </c>
      <c r="F36" t="s">
        <v>185</v>
      </c>
      <c r="G36" t="s">
        <v>95</v>
      </c>
      <c r="H36" t="str">
        <f t="shared" si="1"/>
        <v/>
      </c>
      <c r="I36" t="str">
        <f>IF(OR(LEFT(F36,1)=CHAR(32),LEFT(F36,1)=CHAR(9),LEFT(F36,1)=CHAR(160),indenture(F36)&gt;0),"NO","BOLD")&amp;H36</f>
        <v>BOLD</v>
      </c>
      <c r="L36" t="str">
        <f t="shared" si="2"/>
        <v/>
      </c>
      <c r="N36" t="s">
        <v>631</v>
      </c>
      <c r="O36" t="s">
        <v>187</v>
      </c>
      <c r="P36" t="str">
        <f t="shared" si="3"/>
        <v/>
      </c>
      <c r="Q36" t="str">
        <f>IF(OR(LEFT(N36,1)=CHAR(32),LEFT(N36,1)=CHAR(9),LEFT(N36,1)=CHAR(160),indenture(N36)&gt;0),"NO","BOLD")&amp;P36</f>
        <v>NO</v>
      </c>
      <c r="R36" t="s">
        <v>706</v>
      </c>
      <c r="S36" t="s">
        <v>107</v>
      </c>
      <c r="T36" t="str">
        <f t="shared" si="4"/>
        <v/>
      </c>
      <c r="U36" t="str">
        <f>IF(OR(LEFT(R36,1)=CHAR(32),LEFT(R36,1)=CHAR(9),LEFT(R36,1)=CHAR(160),indenture(R36)&gt;0),"NO","BOLD")&amp;T36</f>
        <v>NO</v>
      </c>
      <c r="V36" t="s">
        <v>173</v>
      </c>
      <c r="W36" t="s">
        <v>174</v>
      </c>
      <c r="X36" t="str">
        <f t="shared" si="5"/>
        <v/>
      </c>
      <c r="Y36" t="str">
        <f>IF(OR(LEFT(V36,1)=CHAR(32),LEFT(V36,1)=CHAR(9),LEFT(V36,1)=CHAR(160),indenture(V36)&gt;0),"NO","BOLD")&amp;X36</f>
        <v>BOLD</v>
      </c>
      <c r="Z36" t="s">
        <v>530</v>
      </c>
      <c r="AA36" t="s">
        <v>163</v>
      </c>
      <c r="AB36" t="str">
        <f t="shared" si="6"/>
        <v/>
      </c>
      <c r="AC36" t="str">
        <f>IF(OR(LEFT(Z36,1)=CHAR(32),LEFT(Z36,1)=CHAR(9),LEFT(Z36,1)=CHAR(160),indenture(Z36)&gt;0),"NO","BOLD")&amp;AB36</f>
        <v>NO</v>
      </c>
      <c r="AD36" t="s">
        <v>727</v>
      </c>
      <c r="AE36" t="s">
        <v>162</v>
      </c>
      <c r="AF36" t="str">
        <f t="shared" si="7"/>
        <v/>
      </c>
      <c r="AG36" t="str">
        <f>IF(OR(LEFT(AD36,1)=CHAR(32),LEFT(AD36,1)=CHAR(9),LEFT(AD36,1)=CHAR(160),indenture(AD36)&gt;0),"NO","BOLD")&amp;AF36</f>
        <v>NO</v>
      </c>
      <c r="AH36" t="s">
        <v>183</v>
      </c>
      <c r="AI36" t="s">
        <v>184</v>
      </c>
      <c r="AJ36" t="str">
        <f t="shared" si="8"/>
        <v/>
      </c>
      <c r="AK36" t="str">
        <f>IF(OR(LEFT(AH36,1)=CHAR(32),LEFT(AH36,1)=CHAR(9),LEFT(AH36,1)=CHAR(160),indenture(AH36)&gt;0),"NO","BOLD")&amp;AJ36</f>
        <v>BOLD</v>
      </c>
      <c r="AL36" t="s">
        <v>631</v>
      </c>
      <c r="AM36" t="s">
        <v>187</v>
      </c>
      <c r="AN36" t="str">
        <f t="shared" si="9"/>
        <v/>
      </c>
      <c r="AO36" t="str">
        <f>IF(OR(LEFT(AL36,1)=CHAR(32),LEFT(AL36,1)=CHAR(9),LEFT(AL36,1)=CHAR(160),indenture(AL36)&gt;0),"NO","BOLD")&amp;AN36</f>
        <v>NO</v>
      </c>
      <c r="AP36" t="s">
        <v>182</v>
      </c>
      <c r="AQ36" t="s">
        <v>113</v>
      </c>
      <c r="AR36" t="str">
        <f t="shared" si="10"/>
        <v/>
      </c>
      <c r="AS36" t="str">
        <f>IF(OR(LEFT(AP36,1)=CHAR(32),LEFT(AP36,1)=CHAR(9),LEFT(AP36,1)=CHAR(160),indenture(AP36)&gt;0),"NO","BOLD")&amp;AR36</f>
        <v>BOLD</v>
      </c>
      <c r="AT36" t="s">
        <v>173</v>
      </c>
      <c r="AU36" t="s">
        <v>174</v>
      </c>
      <c r="AV36" t="str">
        <f t="shared" si="11"/>
        <v/>
      </c>
      <c r="AW36" t="str">
        <f>IF(OR(LEFT(AT36,1)=CHAR(32),LEFT(AT36,1)=CHAR(9),LEFT(AT36,1)=CHAR(160),indenture(AT36)&gt;0),"NO","BOLD")&amp;AV36</f>
        <v>BOLD</v>
      </c>
      <c r="AX36" t="s">
        <v>906</v>
      </c>
      <c r="AY36" t="s">
        <v>135</v>
      </c>
      <c r="AZ36" t="str">
        <f t="shared" si="12"/>
        <v/>
      </c>
      <c r="BA36" t="str">
        <f>IF(OR(LEFT(AX36,1)=CHAR(32),LEFT(AX36,1)=CHAR(9),LEFT(AX36,1)=CHAR(160),indenture(AX36)&gt;0),"NO","BOLD")&amp;AZ36</f>
        <v>NO</v>
      </c>
      <c r="BB36" t="s">
        <v>913</v>
      </c>
      <c r="BC36" t="s">
        <v>135</v>
      </c>
      <c r="BD36" t="str">
        <f t="shared" si="13"/>
        <v/>
      </c>
      <c r="BE36" t="str">
        <f>IF(OR(LEFT(BB36,1)=CHAR(32),LEFT(BB36,1)=CHAR(9),LEFT(BB36,1)=CHAR(160),indenture(BB36)&gt;0),"NO","BOLD")&amp;BD36</f>
        <v>NO</v>
      </c>
      <c r="BF36" t="s">
        <v>1499</v>
      </c>
      <c r="BG36" t="s">
        <v>137</v>
      </c>
      <c r="BH36" t="str">
        <f t="shared" si="14"/>
        <v/>
      </c>
      <c r="BI36" t="str">
        <f>IF(OR(LEFT(BF36,1)=CHAR(32),LEFT(BF36,1)=CHAR(9),LEFT(BF36,1)=CHAR(160),indenture(BF36)&gt;0),"NO","BOLD")&amp;BH36</f>
        <v>NO</v>
      </c>
      <c r="BJ36" t="s">
        <v>832</v>
      </c>
      <c r="BK36" t="s">
        <v>178</v>
      </c>
      <c r="BL36" t="str">
        <f t="shared" si="15"/>
        <v/>
      </c>
      <c r="BM36" t="str">
        <f>IF(OR(LEFT(BJ36,1)=CHAR(32),LEFT(BJ36,1)=CHAR(9),LEFT(BJ36,1)=CHAR(160),indenture(BJ36)&gt;0),"NO","BOLD")&amp;BL36</f>
        <v>NO</v>
      </c>
      <c r="BN36" t="s">
        <v>796</v>
      </c>
      <c r="BO36" t="s">
        <v>168</v>
      </c>
      <c r="BP36" t="str">
        <f t="shared" si="16"/>
        <v/>
      </c>
      <c r="BQ36" t="str">
        <f>IF(OR(LEFT(BN36,1)=CHAR(32),LEFT(BN36,1)=CHAR(9),LEFT(BN36,1)=CHAR(160),indenture(BN36)&gt;0),"NO","BOLD")&amp;BP36</f>
        <v>NO</v>
      </c>
      <c r="BR36" t="s">
        <v>1501</v>
      </c>
      <c r="BS36" t="s">
        <v>226</v>
      </c>
      <c r="BT36" t="str">
        <f t="shared" si="17"/>
        <v>EPS</v>
      </c>
      <c r="BU36" t="str">
        <f>IF(OR(LEFT(BR36,1)=CHAR(32),LEFT(BR36,1)=CHAR(9),LEFT(BR36,1)=CHAR(160),indenture(BR36)&gt;0),"NO","BOLD")&amp;BT36</f>
        <v>NOEPS</v>
      </c>
    </row>
    <row r="37" spans="1:73">
      <c r="A37">
        <v>36</v>
      </c>
      <c r="B37" t="s">
        <v>830</v>
      </c>
      <c r="C37" t="s">
        <v>170</v>
      </c>
      <c r="D37" t="str">
        <f t="shared" si="0"/>
        <v/>
      </c>
      <c r="E37" t="str">
        <f>IF(OR(LEFT(B37,1)=CHAR(32),LEFT(B37,1)=CHAR(9),LEFT(B37,1)=CHAR(160),indenture(B37)&gt;0),"NO","BOLD")&amp;D37</f>
        <v>NO</v>
      </c>
      <c r="F37" t="s">
        <v>795</v>
      </c>
      <c r="G37" t="s">
        <v>100</v>
      </c>
      <c r="H37" t="str">
        <f t="shared" si="1"/>
        <v/>
      </c>
      <c r="I37" t="str">
        <f>IF(OR(LEFT(F37,1)=CHAR(32),LEFT(F37,1)=CHAR(9),LEFT(F37,1)=CHAR(160),indenture(F37)&gt;0),"NO","BOLD")&amp;H37</f>
        <v>NO</v>
      </c>
      <c r="J37" t="s">
        <v>798</v>
      </c>
      <c r="L37" t="str">
        <f t="shared" si="2"/>
        <v/>
      </c>
      <c r="N37" t="s">
        <v>545</v>
      </c>
      <c r="O37" t="s">
        <v>192</v>
      </c>
      <c r="P37" t="str">
        <f t="shared" si="3"/>
        <v/>
      </c>
      <c r="Q37" t="str">
        <f>IF(OR(LEFT(N37,1)=CHAR(32),LEFT(N37,1)=CHAR(9),LEFT(N37,1)=CHAR(160),indenture(N37)&gt;0),"NO","BOLD")&amp;P37</f>
        <v>NO</v>
      </c>
      <c r="R37" t="s">
        <v>182</v>
      </c>
      <c r="S37" t="s">
        <v>113</v>
      </c>
      <c r="T37" t="str">
        <f t="shared" si="4"/>
        <v/>
      </c>
      <c r="U37" t="str">
        <f>IF(OR(LEFT(R37,1)=CHAR(32),LEFT(R37,1)=CHAR(9),LEFT(R37,1)=CHAR(160),indenture(R37)&gt;0),"NO","BOLD")&amp;T37</f>
        <v>BOLD</v>
      </c>
      <c r="X37" t="str">
        <f t="shared" si="5"/>
        <v/>
      </c>
      <c r="Y37" t="str">
        <f>IF(OR(LEFT(V37,1)=CHAR(32),LEFT(V37,1)=CHAR(9),LEFT(V37,1)=CHAR(160),indenture(V37)&gt;0),"NO","BOLD")&amp;X37</f>
        <v>BOLD</v>
      </c>
      <c r="Z37" t="s">
        <v>532</v>
      </c>
      <c r="AA37" t="s">
        <v>167</v>
      </c>
      <c r="AB37" t="str">
        <f t="shared" si="6"/>
        <v/>
      </c>
      <c r="AC37" t="str">
        <f>IF(OR(LEFT(Z37,1)=CHAR(32),LEFT(Z37,1)=CHAR(9),LEFT(Z37,1)=CHAR(160),indenture(Z37)&gt;0),"NO","BOLD")&amp;AB37</f>
        <v>NO</v>
      </c>
      <c r="AD37" t="s">
        <v>3208</v>
      </c>
      <c r="AE37" t="s">
        <v>186</v>
      </c>
      <c r="AF37" t="str">
        <f t="shared" si="7"/>
        <v/>
      </c>
      <c r="AG37" t="str">
        <f>IF(OR(LEFT(AD37,1)=CHAR(32),LEFT(AD37,1)=CHAR(9),LEFT(AD37,1)=CHAR(160),indenture(AD37)&gt;0),"NO","BOLD")&amp;AF37</f>
        <v>BOLD</v>
      </c>
      <c r="AH37" t="s">
        <v>173</v>
      </c>
      <c r="AI37" t="s">
        <v>174</v>
      </c>
      <c r="AJ37" t="str">
        <f t="shared" si="8"/>
        <v/>
      </c>
      <c r="AK37" t="str">
        <f>IF(OR(LEFT(AH37,1)=CHAR(32),LEFT(AH37,1)=CHAR(9),LEFT(AH37,1)=CHAR(160),indenture(AH37)&gt;0),"NO","BOLD")&amp;AJ37</f>
        <v>BOLD</v>
      </c>
      <c r="AL37" t="s">
        <v>545</v>
      </c>
      <c r="AM37" t="s">
        <v>192</v>
      </c>
      <c r="AN37" t="str">
        <f t="shared" si="9"/>
        <v/>
      </c>
      <c r="AO37" t="str">
        <f>IF(OR(LEFT(AL37,1)=CHAR(32),LEFT(AL37,1)=CHAR(9),LEFT(AL37,1)=CHAR(160),indenture(AL37)&gt;0),"NO","BOLD")&amp;AN37</f>
        <v>NO</v>
      </c>
      <c r="AP37" t="s">
        <v>707</v>
      </c>
      <c r="AQ37" t="s">
        <v>117</v>
      </c>
      <c r="AR37" t="str">
        <f t="shared" si="10"/>
        <v/>
      </c>
      <c r="AS37" t="str">
        <f>IF(OR(LEFT(AP37,1)=CHAR(32),LEFT(AP37,1)=CHAR(9),LEFT(AP37,1)=CHAR(160),indenture(AP37)&gt;0),"NO","BOLD")&amp;AR37</f>
        <v>NO</v>
      </c>
      <c r="AV37" t="str">
        <f t="shared" si="11"/>
        <v/>
      </c>
      <c r="AW37" t="str">
        <f>IF(OR(LEFT(AT37,1)=CHAR(32),LEFT(AT37,1)=CHAR(9),LEFT(AT37,1)=CHAR(160),indenture(AT37)&gt;0),"NO","BOLD")&amp;AV37</f>
        <v>BOLD</v>
      </c>
      <c r="AX37" t="s">
        <v>907</v>
      </c>
      <c r="AY37" t="s">
        <v>140</v>
      </c>
      <c r="AZ37" t="str">
        <f t="shared" si="12"/>
        <v/>
      </c>
      <c r="BA37" t="str">
        <f>IF(OR(LEFT(AX37,1)=CHAR(32),LEFT(AX37,1)=CHAR(9),LEFT(AX37,1)=CHAR(160),indenture(AX37)&gt;0),"NO","BOLD")&amp;AZ37</f>
        <v>NO</v>
      </c>
      <c r="BB37" t="s">
        <v>907</v>
      </c>
      <c r="BC37" t="s">
        <v>140</v>
      </c>
      <c r="BD37" t="str">
        <f t="shared" si="13"/>
        <v/>
      </c>
      <c r="BE37" t="str">
        <f>IF(OR(LEFT(BB37,1)=CHAR(32),LEFT(BB37,1)=CHAR(9),LEFT(BB37,1)=CHAR(160),indenture(BB37)&gt;0),"NO","BOLD")&amp;BD37</f>
        <v>NO</v>
      </c>
      <c r="BF37" t="s">
        <v>142</v>
      </c>
      <c r="BG37" t="s">
        <v>143</v>
      </c>
      <c r="BH37" t="str">
        <f t="shared" si="14"/>
        <v/>
      </c>
      <c r="BI37" t="str">
        <f>IF(OR(LEFT(BF37,1)=CHAR(32),LEFT(BF37,1)=CHAR(9),LEFT(BF37,1)=CHAR(160),indenture(BF37)&gt;0),"NO","BOLD")&amp;BH37</f>
        <v>BOLD</v>
      </c>
      <c r="BJ37" t="s">
        <v>833</v>
      </c>
      <c r="BK37" t="s">
        <v>181</v>
      </c>
      <c r="BL37" t="str">
        <f t="shared" si="15"/>
        <v/>
      </c>
      <c r="BM37" t="str">
        <f>IF(OR(LEFT(BJ37,1)=CHAR(32),LEFT(BJ37,1)=CHAR(9),LEFT(BJ37,1)=CHAR(160),indenture(BJ37)&gt;0),"NO","BOLD")&amp;BL37</f>
        <v>NO</v>
      </c>
      <c r="BN37" t="s">
        <v>797</v>
      </c>
      <c r="BO37" t="s">
        <v>171</v>
      </c>
      <c r="BP37" t="str">
        <f t="shared" si="16"/>
        <v/>
      </c>
      <c r="BQ37" t="str">
        <f>IF(OR(LEFT(BN37,1)=CHAR(32),LEFT(BN37,1)=CHAR(9),LEFT(BN37,1)=CHAR(160),indenture(BN37)&gt;0),"NO","BOLD")&amp;BP37</f>
        <v>NO</v>
      </c>
      <c r="BR37" t="s">
        <v>1502</v>
      </c>
      <c r="BS37" t="s">
        <v>220</v>
      </c>
      <c r="BT37" t="str">
        <f t="shared" si="17"/>
        <v>EPS</v>
      </c>
      <c r="BU37" t="str">
        <f>IF(OR(LEFT(BR37,1)=CHAR(32),LEFT(BR37,1)=CHAR(9),LEFT(BR37,1)=CHAR(160),indenture(BR37)&gt;0),"NO","BOLD")&amp;BT37</f>
        <v>NOEPS</v>
      </c>
    </row>
    <row r="38" spans="1:73">
      <c r="A38">
        <v>37</v>
      </c>
      <c r="B38" t="s">
        <v>831</v>
      </c>
      <c r="C38" t="s">
        <v>175</v>
      </c>
      <c r="D38" t="str">
        <f t="shared" si="0"/>
        <v/>
      </c>
      <c r="E38" t="str">
        <f>IF(OR(LEFT(B38,1)=CHAR(32),LEFT(B38,1)=CHAR(9),LEFT(B38,1)=CHAR(160),indenture(B38)&gt;0),"NO","BOLD")&amp;D38</f>
        <v>NO</v>
      </c>
      <c r="F38" t="s">
        <v>796</v>
      </c>
      <c r="G38" t="s">
        <v>168</v>
      </c>
      <c r="H38" t="str">
        <f t="shared" si="1"/>
        <v/>
      </c>
      <c r="I38" t="str">
        <f>IF(OR(LEFT(F38,1)=CHAR(32),LEFT(F38,1)=CHAR(9),LEFT(F38,1)=CHAR(160),indenture(F38)&gt;0),"NO","BOLD")&amp;H38</f>
        <v>NO</v>
      </c>
      <c r="J38" t="s">
        <v>799</v>
      </c>
      <c r="K38" t="s">
        <v>800</v>
      </c>
      <c r="L38" t="str">
        <f t="shared" si="2"/>
        <v/>
      </c>
      <c r="N38" t="s">
        <v>550</v>
      </c>
      <c r="O38" t="s">
        <v>199</v>
      </c>
      <c r="P38" t="str">
        <f t="shared" si="3"/>
        <v/>
      </c>
      <c r="Q38" t="str">
        <f>IF(OR(LEFT(N38,1)=CHAR(32),LEFT(N38,1)=CHAR(9),LEFT(N38,1)=CHAR(160),indenture(N38)&gt;0),"NO","BOLD")&amp;P38</f>
        <v>NO</v>
      </c>
      <c r="R38" t="s">
        <v>707</v>
      </c>
      <c r="S38" t="s">
        <v>117</v>
      </c>
      <c r="T38" t="str">
        <f t="shared" si="4"/>
        <v/>
      </c>
      <c r="U38" t="str">
        <f>IF(OR(LEFT(R38,1)=CHAR(32),LEFT(R38,1)=CHAR(9),LEFT(R38,1)=CHAR(160),indenture(R38)&gt;0),"NO","BOLD")&amp;T38</f>
        <v>NO</v>
      </c>
      <c r="V38" t="s">
        <v>798</v>
      </c>
      <c r="X38" t="str">
        <f t="shared" si="5"/>
        <v/>
      </c>
      <c r="Y38" t="str">
        <f>IF(OR(LEFT(V38,1)=CHAR(32),LEFT(V38,1)=CHAR(9),LEFT(V38,1)=CHAR(160),indenture(V38)&gt;0),"NO","BOLD")&amp;X38</f>
        <v>BOLD</v>
      </c>
      <c r="Z38" t="s">
        <v>541</v>
      </c>
      <c r="AA38" t="s">
        <v>170</v>
      </c>
      <c r="AB38" t="str">
        <f t="shared" si="6"/>
        <v/>
      </c>
      <c r="AC38" t="str">
        <f>IF(OR(LEFT(Z38,1)=CHAR(32),LEFT(Z38,1)=CHAR(9),LEFT(Z38,1)=CHAR(160),indenture(Z38)&gt;0),"NO","BOLD")&amp;AB38</f>
        <v>NO</v>
      </c>
      <c r="AD38" t="s">
        <v>185</v>
      </c>
      <c r="AE38" t="s">
        <v>95</v>
      </c>
      <c r="AF38" t="str">
        <f t="shared" si="7"/>
        <v/>
      </c>
      <c r="AG38" t="str">
        <f>IF(OR(LEFT(AD38,1)=CHAR(32),LEFT(AD38,1)=CHAR(9),LEFT(AD38,1)=CHAR(160),indenture(AD38)&gt;0),"NO","BOLD")&amp;AF38</f>
        <v>BOLD</v>
      </c>
      <c r="AJ38" t="str">
        <f t="shared" si="8"/>
        <v/>
      </c>
      <c r="AK38" t="str">
        <f>IF(OR(LEFT(AH38,1)=CHAR(32),LEFT(AH38,1)=CHAR(9),LEFT(AH38,1)=CHAR(160),indenture(AH38)&gt;0),"NO","BOLD")&amp;AJ38</f>
        <v>BOLD</v>
      </c>
      <c r="AL38" t="s">
        <v>549</v>
      </c>
      <c r="AM38" t="s">
        <v>203</v>
      </c>
      <c r="AN38" t="str">
        <f t="shared" si="9"/>
        <v/>
      </c>
      <c r="AO38" t="str">
        <f>IF(OR(LEFT(AL38,1)=CHAR(32),LEFT(AL38,1)=CHAR(9),LEFT(AL38,1)=CHAR(160),indenture(AL38)&gt;0),"NO","BOLD")&amp;AN38</f>
        <v>NO</v>
      </c>
      <c r="AP38" t="s">
        <v>708</v>
      </c>
      <c r="AQ38" t="s">
        <v>120</v>
      </c>
      <c r="AR38" t="str">
        <f t="shared" si="10"/>
        <v/>
      </c>
      <c r="AS38" t="str">
        <f>IF(OR(LEFT(AP38,1)=CHAR(32),LEFT(AP38,1)=CHAR(9),LEFT(AP38,1)=CHAR(160),indenture(AP38)&gt;0),"NO","BOLD")&amp;AR38</f>
        <v>NO</v>
      </c>
      <c r="AT38" t="s">
        <v>798</v>
      </c>
      <c r="AV38" t="str">
        <f t="shared" si="11"/>
        <v/>
      </c>
      <c r="AW38" t="str">
        <f>IF(OR(LEFT(AT38,1)=CHAR(32),LEFT(AT38,1)=CHAR(9),LEFT(AT38,1)=CHAR(160),indenture(AT38)&gt;0),"NO","BOLD")&amp;AV38</f>
        <v>BOLD</v>
      </c>
      <c r="AX38" t="s">
        <v>908</v>
      </c>
      <c r="AY38" t="s">
        <v>146</v>
      </c>
      <c r="AZ38" t="str">
        <f t="shared" si="12"/>
        <v/>
      </c>
      <c r="BA38" t="str">
        <f>IF(OR(LEFT(AX38,1)=CHAR(32),LEFT(AX38,1)=CHAR(9),LEFT(AX38,1)=CHAR(160),indenture(AX38)&gt;0),"NO","BOLD")&amp;AZ38</f>
        <v>NO</v>
      </c>
      <c r="BB38" t="s">
        <v>914</v>
      </c>
      <c r="BC38" t="s">
        <v>146</v>
      </c>
      <c r="BD38" t="str">
        <f t="shared" si="13"/>
        <v/>
      </c>
      <c r="BE38" t="str">
        <f>IF(OR(LEFT(BB38,1)=CHAR(32),LEFT(BB38,1)=CHAR(9),LEFT(BB38,1)=CHAR(160),indenture(BB38)&gt;0),"NO","BOLD")&amp;BD38</f>
        <v>NO</v>
      </c>
      <c r="BH38" t="str">
        <f t="shared" si="14"/>
        <v/>
      </c>
      <c r="BI38" t="str">
        <f>IF(OR(LEFT(BF38,1)=CHAR(32),LEFT(BF38,1)=CHAR(9),LEFT(BF38,1)=CHAR(160),indenture(BF38)&gt;0),"NO","BOLD")&amp;BH38</f>
        <v>BOLD</v>
      </c>
      <c r="BJ38" t="s">
        <v>834</v>
      </c>
      <c r="BK38" t="s">
        <v>187</v>
      </c>
      <c r="BL38" t="str">
        <f t="shared" si="15"/>
        <v/>
      </c>
      <c r="BM38" t="str">
        <f>IF(OR(LEFT(BJ38,1)=CHAR(32),LEFT(BJ38,1)=CHAR(9),LEFT(BJ38,1)=CHAR(160),indenture(BJ38)&gt;0),"NO","BOLD")&amp;BL38</f>
        <v>NO</v>
      </c>
      <c r="BN38" t="s">
        <v>728</v>
      </c>
      <c r="BO38" t="s">
        <v>615</v>
      </c>
      <c r="BP38" t="str">
        <f t="shared" si="16"/>
        <v/>
      </c>
      <c r="BQ38" t="str">
        <f>IF(OR(LEFT(BN38,1)=CHAR(32),LEFT(BN38,1)=CHAR(9),LEFT(BN38,1)=CHAR(160),indenture(BN38)&gt;0),"NO","BOLD")&amp;BP38</f>
        <v>BOLD</v>
      </c>
      <c r="BR38" t="s">
        <v>164</v>
      </c>
      <c r="BS38" t="s">
        <v>157</v>
      </c>
      <c r="BT38" t="str">
        <f t="shared" si="17"/>
        <v/>
      </c>
      <c r="BU38" t="str">
        <f>IF(OR(LEFT(BR38,1)=CHAR(32),LEFT(BR38,1)=CHAR(9),LEFT(BR38,1)=CHAR(160),indenture(BR38)&gt;0),"NO","BOLD")&amp;BT38</f>
        <v>BOLD</v>
      </c>
    </row>
    <row r="39" spans="1:73">
      <c r="A39">
        <v>38</v>
      </c>
      <c r="B39" t="s">
        <v>832</v>
      </c>
      <c r="C39" t="s">
        <v>178</v>
      </c>
      <c r="D39" t="str">
        <f t="shared" si="0"/>
        <v/>
      </c>
      <c r="E39" t="str">
        <f>IF(OR(LEFT(B39,1)=CHAR(32),LEFT(B39,1)=CHAR(9),LEFT(B39,1)=CHAR(160),indenture(B39)&gt;0),"NO","BOLD")&amp;D39</f>
        <v>NO</v>
      </c>
      <c r="F39" t="s">
        <v>797</v>
      </c>
      <c r="G39" t="s">
        <v>171</v>
      </c>
      <c r="H39" t="str">
        <f t="shared" si="1"/>
        <v/>
      </c>
      <c r="I39" t="str">
        <f>IF(OR(LEFT(F39,1)=CHAR(32),LEFT(F39,1)=CHAR(9),LEFT(F39,1)=CHAR(160),indenture(F39)&gt;0),"NO","BOLD")&amp;H39</f>
        <v>NO</v>
      </c>
      <c r="J39" t="s">
        <v>177</v>
      </c>
      <c r="K39" t="s">
        <v>177</v>
      </c>
      <c r="L39" t="str">
        <f t="shared" si="2"/>
        <v/>
      </c>
      <c r="N39" t="s">
        <v>166</v>
      </c>
      <c r="O39" t="s">
        <v>77</v>
      </c>
      <c r="P39" t="str">
        <f t="shared" si="3"/>
        <v/>
      </c>
      <c r="Q39" t="str">
        <f>IF(OR(LEFT(N39,1)=CHAR(32),LEFT(N39,1)=CHAR(9),LEFT(N39,1)=CHAR(160),indenture(N39)&gt;0),"NO","BOLD")&amp;P39</f>
        <v>BOLD</v>
      </c>
      <c r="R39" t="s">
        <v>708</v>
      </c>
      <c r="S39" t="s">
        <v>120</v>
      </c>
      <c r="T39" t="str">
        <f t="shared" si="4"/>
        <v/>
      </c>
      <c r="U39" t="str">
        <f>IF(OR(LEFT(R39,1)=CHAR(32),LEFT(R39,1)=CHAR(9),LEFT(R39,1)=CHAR(160),indenture(R39)&gt;0),"NO","BOLD")&amp;T39</f>
        <v>NO</v>
      </c>
      <c r="V39" t="s">
        <v>799</v>
      </c>
      <c r="W39" t="s">
        <v>800</v>
      </c>
      <c r="X39" t="str">
        <f t="shared" si="5"/>
        <v/>
      </c>
      <c r="Y39" t="str">
        <f>IF(OR(LEFT(V39,1)=CHAR(32),LEFT(V39,1)=CHAR(9),LEFT(V39,1)=CHAR(160),indenture(V39)&gt;0),"NO","BOLD")&amp;X39</f>
        <v>BOLD</v>
      </c>
      <c r="Z39" t="s">
        <v>538</v>
      </c>
      <c r="AA39" t="s">
        <v>175</v>
      </c>
      <c r="AB39" t="str">
        <f t="shared" si="6"/>
        <v/>
      </c>
      <c r="AC39" t="str">
        <f>IF(OR(LEFT(Z39,1)=CHAR(32),LEFT(Z39,1)=CHAR(9),LEFT(Z39,1)=CHAR(160),indenture(Z39)&gt;0),"NO","BOLD")&amp;AB39</f>
        <v>NO</v>
      </c>
      <c r="AD39" t="s">
        <v>3209</v>
      </c>
      <c r="AE39" t="s">
        <v>100</v>
      </c>
      <c r="AF39" t="str">
        <f t="shared" si="7"/>
        <v/>
      </c>
      <c r="AG39" t="str">
        <f>IF(OR(LEFT(AD39,1)=CHAR(32),LEFT(AD39,1)=CHAR(9),LEFT(AD39,1)=CHAR(160),indenture(AD39)&gt;0),"NO","BOLD")&amp;AF39</f>
        <v>BOLD</v>
      </c>
      <c r="AH39" t="s">
        <v>798</v>
      </c>
      <c r="AJ39" t="str">
        <f t="shared" si="8"/>
        <v/>
      </c>
      <c r="AK39" t="str">
        <f>IF(OR(LEFT(AH39,1)=CHAR(32),LEFT(AH39,1)=CHAR(9),LEFT(AH39,1)=CHAR(160),indenture(AH39)&gt;0),"NO","BOLD")&amp;AJ39</f>
        <v>BOLD</v>
      </c>
      <c r="AL39" t="s">
        <v>551</v>
      </c>
      <c r="AM39" t="s">
        <v>210</v>
      </c>
      <c r="AN39" t="str">
        <f t="shared" si="9"/>
        <v/>
      </c>
      <c r="AO39" t="str">
        <f>IF(OR(LEFT(AL39,1)=CHAR(32),LEFT(AL39,1)=CHAR(9),LEFT(AL39,1)=CHAR(160),indenture(AL39)&gt;0),"NO","BOLD")&amp;AN39</f>
        <v>NO</v>
      </c>
      <c r="AP39" t="s">
        <v>200</v>
      </c>
      <c r="AQ39" t="s">
        <v>127</v>
      </c>
      <c r="AR39" t="str">
        <f t="shared" si="10"/>
        <v/>
      </c>
      <c r="AS39" t="str">
        <f>IF(OR(LEFT(AP39,1)=CHAR(32),LEFT(AP39,1)=CHAR(9),LEFT(AP39,1)=CHAR(160),indenture(AP39)&gt;0),"NO","BOLD")&amp;AR39</f>
        <v>BOLD</v>
      </c>
      <c r="AT39" t="s">
        <v>799</v>
      </c>
      <c r="AU39" t="s">
        <v>800</v>
      </c>
      <c r="AV39" t="str">
        <f t="shared" si="11"/>
        <v/>
      </c>
      <c r="AW39" t="str">
        <f>IF(OR(LEFT(AT39,1)=CHAR(32),LEFT(AT39,1)=CHAR(9),LEFT(AT39,1)=CHAR(160),indenture(AT39)&gt;0),"NO","BOLD")&amp;AV39</f>
        <v>BOLD</v>
      </c>
      <c r="AX39" t="s">
        <v>852</v>
      </c>
      <c r="AY39" t="s">
        <v>144</v>
      </c>
      <c r="AZ39" t="str">
        <f t="shared" si="12"/>
        <v/>
      </c>
      <c r="BA39" t="str">
        <f>IF(OR(LEFT(AX39,1)=CHAR(32),LEFT(AX39,1)=CHAR(9),LEFT(AX39,1)=CHAR(160),indenture(AX39)&gt;0),"NO","BOLD")&amp;AZ39</f>
        <v>NO</v>
      </c>
      <c r="BB39" t="s">
        <v>852</v>
      </c>
      <c r="BC39" t="s">
        <v>619</v>
      </c>
      <c r="BD39" t="str">
        <f t="shared" si="13"/>
        <v/>
      </c>
      <c r="BE39" t="str">
        <f>IF(OR(LEFT(BB39,1)=CHAR(32),LEFT(BB39,1)=CHAR(9),LEFT(BB39,1)=CHAR(160),indenture(BB39)&gt;0),"NO","BOLD")&amp;BD39</f>
        <v>NO</v>
      </c>
      <c r="BF39" t="s">
        <v>1500</v>
      </c>
      <c r="BG39" t="s">
        <v>229</v>
      </c>
      <c r="BH39" t="str">
        <f t="shared" si="14"/>
        <v>EPS</v>
      </c>
      <c r="BI39" t="str">
        <f>IF(OR(LEFT(BF39,1)=CHAR(32),LEFT(BF39,1)=CHAR(9),LEFT(BF39,1)=CHAR(160),indenture(BF39)&gt;0),"NO","BOLD")&amp;BH39</f>
        <v>NOEPS</v>
      </c>
      <c r="BJ39" t="s">
        <v>835</v>
      </c>
      <c r="BK39" t="s">
        <v>192</v>
      </c>
      <c r="BL39" t="str">
        <f t="shared" si="15"/>
        <v/>
      </c>
      <c r="BM39" t="str">
        <f>IF(OR(LEFT(BJ39,1)=CHAR(32),LEFT(BJ39,1)=CHAR(9),LEFT(BJ39,1)=CHAR(160),indenture(BJ39)&gt;0),"NO","BOLD")&amp;BL39</f>
        <v>NO</v>
      </c>
      <c r="BN39" t="s">
        <v>706</v>
      </c>
      <c r="BO39" t="s">
        <v>107</v>
      </c>
      <c r="BP39" t="str">
        <f t="shared" si="16"/>
        <v/>
      </c>
      <c r="BQ39" t="str">
        <f>IF(OR(LEFT(BN39,1)=CHAR(32),LEFT(BN39,1)=CHAR(9),LEFT(BN39,1)=CHAR(160),indenture(BN39)&gt;0),"NO","BOLD")&amp;BP39</f>
        <v>NO</v>
      </c>
      <c r="BR39" t="s">
        <v>1503</v>
      </c>
      <c r="BS39" t="s">
        <v>235</v>
      </c>
      <c r="BT39" t="str">
        <f t="shared" si="17"/>
        <v>EPS</v>
      </c>
      <c r="BU39" t="str">
        <f>IF(OR(LEFT(BR39,1)=CHAR(32),LEFT(BR39,1)=CHAR(9),LEFT(BR39,1)=CHAR(160),indenture(BR39)&gt;0),"NO","BOLD")&amp;BT39</f>
        <v>NOEPS</v>
      </c>
    </row>
    <row r="40" spans="1:73">
      <c r="A40">
        <v>39</v>
      </c>
      <c r="B40" t="s">
        <v>833</v>
      </c>
      <c r="C40" t="s">
        <v>181</v>
      </c>
      <c r="D40" t="str">
        <f t="shared" si="0"/>
        <v/>
      </c>
      <c r="E40" t="str">
        <f>IF(OR(LEFT(B40,1)=CHAR(32),LEFT(B40,1)=CHAR(9),LEFT(B40,1)=CHAR(160),indenture(B40)&gt;0),"NO","BOLD")&amp;D40</f>
        <v>NO</v>
      </c>
      <c r="F40" t="s">
        <v>728</v>
      </c>
      <c r="G40" t="s">
        <v>615</v>
      </c>
      <c r="H40" t="str">
        <f t="shared" si="1"/>
        <v/>
      </c>
      <c r="I40" t="str">
        <f>IF(OR(LEFT(F40,1)=CHAR(32),LEFT(F40,1)=CHAR(9),LEFT(F40,1)=CHAR(160),indenture(F40)&gt;0),"NO","BOLD")&amp;H40</f>
        <v>BOLD</v>
      </c>
      <c r="J40" t="s">
        <v>801</v>
      </c>
      <c r="K40" t="s">
        <v>802</v>
      </c>
      <c r="L40" t="str">
        <f t="shared" si="2"/>
        <v/>
      </c>
      <c r="N40" t="s">
        <v>3211</v>
      </c>
      <c r="O40" t="s">
        <v>83</v>
      </c>
      <c r="P40" t="str">
        <f t="shared" si="3"/>
        <v/>
      </c>
      <c r="Q40" t="str">
        <f>IF(OR(LEFT(N40,1)=CHAR(32),LEFT(N40,1)=CHAR(9),LEFT(N40,1)=CHAR(160),indenture(N40)&gt;0),"NO","BOLD")&amp;P40</f>
        <v>BOLD</v>
      </c>
      <c r="R40" t="s">
        <v>200</v>
      </c>
      <c r="S40" t="s">
        <v>127</v>
      </c>
      <c r="T40" t="str">
        <f t="shared" si="4"/>
        <v/>
      </c>
      <c r="U40" t="str">
        <f>IF(OR(LEFT(R40,1)=CHAR(32),LEFT(R40,1)=CHAR(9),LEFT(R40,1)=CHAR(160),indenture(R40)&gt;0),"NO","BOLD")&amp;T40</f>
        <v>BOLD</v>
      </c>
      <c r="V40" t="s">
        <v>188</v>
      </c>
      <c r="W40" t="s">
        <v>189</v>
      </c>
      <c r="X40" t="str">
        <f t="shared" si="5"/>
        <v/>
      </c>
      <c r="Y40" t="str">
        <f>IF(OR(LEFT(V40,1)=CHAR(32),LEFT(V40,1)=CHAR(9),LEFT(V40,1)=CHAR(160),indenture(V40)&gt;0),"NO","BOLD")&amp;X40</f>
        <v>BOLD</v>
      </c>
      <c r="Z40" t="s">
        <v>845</v>
      </c>
      <c r="AA40" t="s">
        <v>178</v>
      </c>
      <c r="AB40" t="str">
        <f t="shared" si="6"/>
        <v/>
      </c>
      <c r="AC40" t="str">
        <f>IF(OR(LEFT(Z40,1)=CHAR(32),LEFT(Z40,1)=CHAR(9),LEFT(Z40,1)=CHAR(160),indenture(Z40)&gt;0),"NO","BOLD")&amp;AB40</f>
        <v>NO</v>
      </c>
      <c r="AD40" t="s">
        <v>853</v>
      </c>
      <c r="AE40" t="s">
        <v>168</v>
      </c>
      <c r="AF40" t="str">
        <f t="shared" si="7"/>
        <v/>
      </c>
      <c r="AG40" t="str">
        <f>IF(OR(LEFT(AD40,1)=CHAR(32),LEFT(AD40,1)=CHAR(9),LEFT(AD40,1)=CHAR(160),indenture(AD40)&gt;0),"NO","BOLD")&amp;AF40</f>
        <v>NO</v>
      </c>
      <c r="AH40" t="s">
        <v>799</v>
      </c>
      <c r="AI40" t="s">
        <v>800</v>
      </c>
      <c r="AJ40" t="str">
        <f t="shared" si="8"/>
        <v/>
      </c>
      <c r="AK40" t="str">
        <f>IF(OR(LEFT(AH40,1)=CHAR(32),LEFT(AH40,1)=CHAR(9),LEFT(AH40,1)=CHAR(160),indenture(AH40)&gt;0),"NO","BOLD")&amp;AJ40</f>
        <v>BOLD</v>
      </c>
      <c r="AL40" t="s">
        <v>550</v>
      </c>
      <c r="AM40" t="s">
        <v>199</v>
      </c>
      <c r="AN40" t="str">
        <f t="shared" si="9"/>
        <v/>
      </c>
      <c r="AO40" t="str">
        <f>IF(OR(LEFT(AL40,1)=CHAR(32),LEFT(AL40,1)=CHAR(9),LEFT(AL40,1)=CHAR(160),indenture(AL40)&gt;0),"NO","BOLD")&amp;AN40</f>
        <v>NO</v>
      </c>
      <c r="AR40" t="str">
        <f t="shared" si="10"/>
        <v/>
      </c>
      <c r="AS40" t="str">
        <f>IF(OR(LEFT(AP40,1)=CHAR(32),LEFT(AP40,1)=CHAR(9),LEFT(AP40,1)=CHAR(160),indenture(AP40)&gt;0),"NO","BOLD")&amp;AR40</f>
        <v>BOLD</v>
      </c>
      <c r="AT40" t="s">
        <v>846</v>
      </c>
      <c r="AU40" t="s">
        <v>807</v>
      </c>
      <c r="AV40" t="str">
        <f t="shared" si="11"/>
        <v/>
      </c>
      <c r="AW40" t="str">
        <f>IF(OR(LEFT(AT40,1)=CHAR(32),LEFT(AT40,1)=CHAR(9),LEFT(AT40,1)=CHAR(160),indenture(AT40)&gt;0),"NO","BOLD")&amp;AV40</f>
        <v>BOLD</v>
      </c>
      <c r="AX40" t="s">
        <v>165</v>
      </c>
      <c r="AY40" t="s">
        <v>77</v>
      </c>
      <c r="AZ40" t="str">
        <f t="shared" si="12"/>
        <v/>
      </c>
      <c r="BA40" t="str">
        <f>IF(OR(LEFT(AX40,1)=CHAR(32),LEFT(AX40,1)=CHAR(9),LEFT(AX40,1)=CHAR(160),indenture(AX40)&gt;0),"NO","BOLD")&amp;AZ40</f>
        <v>BOLD</v>
      </c>
      <c r="BB40" t="s">
        <v>76</v>
      </c>
      <c r="BC40" t="s">
        <v>77</v>
      </c>
      <c r="BD40" t="str">
        <f t="shared" si="13"/>
        <v/>
      </c>
      <c r="BE40" t="str">
        <f>IF(OR(LEFT(BB40,1)=CHAR(32),LEFT(BB40,1)=CHAR(9),LEFT(BB40,1)=CHAR(160),indenture(BB40)&gt;0),"NO","BOLD")&amp;BD40</f>
        <v>BOLD</v>
      </c>
      <c r="BF40" t="s">
        <v>1501</v>
      </c>
      <c r="BG40" t="s">
        <v>226</v>
      </c>
      <c r="BH40" t="str">
        <f t="shared" si="14"/>
        <v>EPS</v>
      </c>
      <c r="BI40" t="str">
        <f>IF(OR(LEFT(BF40,1)=CHAR(32),LEFT(BF40,1)=CHAR(9),LEFT(BF40,1)=CHAR(160),indenture(BF40)&gt;0),"NO","BOLD")&amp;BH40</f>
        <v>NOEPS</v>
      </c>
      <c r="BJ40" t="s">
        <v>836</v>
      </c>
      <c r="BK40" t="s">
        <v>203</v>
      </c>
      <c r="BL40" t="str">
        <f t="shared" si="15"/>
        <v/>
      </c>
      <c r="BM40" t="str">
        <f>IF(OR(LEFT(BJ40,1)=CHAR(32),LEFT(BJ40,1)=CHAR(9),LEFT(BJ40,1)=CHAR(160),indenture(BJ40)&gt;0),"NO","BOLD")&amp;BL40</f>
        <v>NO</v>
      </c>
      <c r="BN40" t="s">
        <v>182</v>
      </c>
      <c r="BO40" t="s">
        <v>113</v>
      </c>
      <c r="BP40" t="str">
        <f t="shared" si="16"/>
        <v/>
      </c>
      <c r="BQ40" t="str">
        <f>IF(OR(LEFT(BN40,1)=CHAR(32),LEFT(BN40,1)=CHAR(9),LEFT(BN40,1)=CHAR(160),indenture(BN40)&gt;0),"NO","BOLD")&amp;BP40</f>
        <v>BOLD</v>
      </c>
      <c r="BR40" t="s">
        <v>1504</v>
      </c>
      <c r="BS40" t="s">
        <v>233</v>
      </c>
      <c r="BT40" t="str">
        <f t="shared" si="17"/>
        <v>EPS</v>
      </c>
      <c r="BU40" t="str">
        <f>IF(OR(LEFT(BR40,1)=CHAR(32),LEFT(BR40,1)=CHAR(9),LEFT(BR40,1)=CHAR(160),indenture(BR40)&gt;0),"NO","BOLD")&amp;BT40</f>
        <v>NOEPS</v>
      </c>
    </row>
    <row r="41" spans="1:73">
      <c r="A41">
        <v>40</v>
      </c>
      <c r="B41" t="s">
        <v>834</v>
      </c>
      <c r="C41" t="s">
        <v>187</v>
      </c>
      <c r="D41" t="str">
        <f t="shared" si="0"/>
        <v/>
      </c>
      <c r="E41" t="str">
        <f>IF(OR(LEFT(B41,1)=CHAR(32),LEFT(B41,1)=CHAR(9),LEFT(B41,1)=CHAR(160),indenture(B41)&gt;0),"NO","BOLD")&amp;D41</f>
        <v>NO</v>
      </c>
      <c r="F41" t="s">
        <v>706</v>
      </c>
      <c r="G41" t="s">
        <v>107</v>
      </c>
      <c r="H41" t="str">
        <f t="shared" si="1"/>
        <v/>
      </c>
      <c r="I41" t="str">
        <f>IF(OR(LEFT(F41,1)=CHAR(32),LEFT(F41,1)=CHAR(9),LEFT(F41,1)=CHAR(160),indenture(F41)&gt;0),"NO","BOLD")&amp;H41</f>
        <v>NO</v>
      </c>
      <c r="J41" t="s">
        <v>803</v>
      </c>
      <c r="K41" t="s">
        <v>684</v>
      </c>
      <c r="L41" t="str">
        <f t="shared" si="2"/>
        <v/>
      </c>
      <c r="N41" t="s">
        <v>1427</v>
      </c>
      <c r="O41" t="s">
        <v>152</v>
      </c>
      <c r="P41" t="str">
        <f t="shared" si="3"/>
        <v/>
      </c>
      <c r="Q41" t="str">
        <f>IF(OR(LEFT(N41,1)=CHAR(32),LEFT(N41,1)=CHAR(9),LEFT(N41,1)=CHAR(160),indenture(N41)&gt;0),"NO","BOLD")&amp;P41</f>
        <v>NO</v>
      </c>
      <c r="T41" t="str">
        <f t="shared" si="4"/>
        <v/>
      </c>
      <c r="U41" t="str">
        <f>IF(OR(LEFT(R41,1)=CHAR(32),LEFT(R41,1)=CHAR(9),LEFT(R41,1)=CHAR(160),indenture(R41)&gt;0),"NO","BOLD")&amp;T41</f>
        <v>BOLD</v>
      </c>
      <c r="V41" t="s">
        <v>193</v>
      </c>
      <c r="W41" t="s">
        <v>194</v>
      </c>
      <c r="X41" t="str">
        <f t="shared" si="5"/>
        <v/>
      </c>
      <c r="Y41" t="str">
        <f>IF(OR(LEFT(V41,1)=CHAR(32),LEFT(V41,1)=CHAR(9),LEFT(V41,1)=CHAR(160),indenture(V41)&gt;0),"NO","BOLD")&amp;X41</f>
        <v>BOLD</v>
      </c>
      <c r="Z41" t="s">
        <v>543</v>
      </c>
      <c r="AA41" t="s">
        <v>181</v>
      </c>
      <c r="AB41" t="str">
        <f t="shared" si="6"/>
        <v/>
      </c>
      <c r="AC41" t="str">
        <f>IF(OR(LEFT(Z41,1)=CHAR(32),LEFT(Z41,1)=CHAR(9),LEFT(Z41,1)=CHAR(160),indenture(Z41)&gt;0),"NO","BOLD")&amp;AB41</f>
        <v>NO</v>
      </c>
      <c r="AD41" t="s">
        <v>854</v>
      </c>
      <c r="AE41" t="s">
        <v>171</v>
      </c>
      <c r="AF41" t="str">
        <f t="shared" si="7"/>
        <v/>
      </c>
      <c r="AG41" t="str">
        <f>IF(OR(LEFT(AD41,1)=CHAR(32),LEFT(AD41,1)=CHAR(9),LEFT(AD41,1)=CHAR(160),indenture(AD41)&gt;0),"NO","BOLD")&amp;AF41</f>
        <v>NO</v>
      </c>
      <c r="AH41" t="s">
        <v>846</v>
      </c>
      <c r="AI41" t="s">
        <v>807</v>
      </c>
      <c r="AJ41" t="str">
        <f t="shared" si="8"/>
        <v/>
      </c>
      <c r="AK41" t="str">
        <f>IF(OR(LEFT(AH41,1)=CHAR(32),LEFT(AH41,1)=CHAR(9),LEFT(AH41,1)=CHAR(160),indenture(AH41)&gt;0),"NO","BOLD")&amp;AJ41</f>
        <v>BOLD</v>
      </c>
      <c r="AL41" t="s">
        <v>166</v>
      </c>
      <c r="AM41" t="s">
        <v>77</v>
      </c>
      <c r="AN41" t="str">
        <f t="shared" si="9"/>
        <v/>
      </c>
      <c r="AO41" t="str">
        <f>IF(OR(LEFT(AL41,1)=CHAR(32),LEFT(AL41,1)=CHAR(9),LEFT(AL41,1)=CHAR(160),indenture(AL41)&gt;0),"NO","BOLD")&amp;AN41</f>
        <v>BOLD</v>
      </c>
      <c r="AP41" t="s">
        <v>729</v>
      </c>
      <c r="AQ41" t="s">
        <v>127</v>
      </c>
      <c r="AR41" t="str">
        <f t="shared" si="10"/>
        <v/>
      </c>
      <c r="AS41" t="str">
        <f>IF(OR(LEFT(AP41,1)=CHAR(32),LEFT(AP41,1)=CHAR(9),LEFT(AP41,1)=CHAR(160),indenture(AP41)&gt;0),"NO","BOLD")&amp;AR41</f>
        <v>BOLD</v>
      </c>
      <c r="AT41" t="s">
        <v>12</v>
      </c>
      <c r="AU41" t="s">
        <v>7</v>
      </c>
      <c r="AV41" t="str">
        <f t="shared" si="11"/>
        <v/>
      </c>
      <c r="AW41" t="str">
        <f>IF(OR(LEFT(AT41,1)=CHAR(32),LEFT(AT41,1)=CHAR(9),LEFT(AT41,1)=CHAR(160),indenture(AT41)&gt;0),"NO","BOLD")&amp;AV41</f>
        <v>BOLD</v>
      </c>
      <c r="AX41" t="s">
        <v>824</v>
      </c>
      <c r="AY41" t="s">
        <v>132</v>
      </c>
      <c r="AZ41" t="str">
        <f t="shared" si="12"/>
        <v/>
      </c>
      <c r="BA41" t="str">
        <f>IF(OR(LEFT(AX41,1)=CHAR(32),LEFT(AX41,1)=CHAR(9),LEFT(AX41,1)=CHAR(160),indenture(AX41)&gt;0),"NO","BOLD")&amp;AZ41</f>
        <v>NO</v>
      </c>
      <c r="BB41" t="s">
        <v>790</v>
      </c>
      <c r="BC41" t="s">
        <v>83</v>
      </c>
      <c r="BD41" t="str">
        <f t="shared" si="13"/>
        <v/>
      </c>
      <c r="BE41" t="str">
        <f>IF(OR(LEFT(BB41,1)=CHAR(32),LEFT(BB41,1)=CHAR(9),LEFT(BB41,1)=CHAR(160),indenture(BB41)&gt;0),"NO","BOLD")&amp;BD41</f>
        <v>NO</v>
      </c>
      <c r="BF41" t="s">
        <v>1502</v>
      </c>
      <c r="BG41" t="s">
        <v>220</v>
      </c>
      <c r="BH41" t="str">
        <f t="shared" si="14"/>
        <v>EPS</v>
      </c>
      <c r="BI41" t="str">
        <f>IF(OR(LEFT(BF41,1)=CHAR(32),LEFT(BF41,1)=CHAR(9),LEFT(BF41,1)=CHAR(160),indenture(BF41)&gt;0),"NO","BOLD")&amp;BH41</f>
        <v>NOEPS</v>
      </c>
      <c r="BJ41" t="s">
        <v>837</v>
      </c>
      <c r="BK41" t="s">
        <v>210</v>
      </c>
      <c r="BL41" t="str">
        <f t="shared" si="15"/>
        <v/>
      </c>
      <c r="BM41" t="str">
        <f>IF(OR(LEFT(BJ41,1)=CHAR(32),LEFT(BJ41,1)=CHAR(9),LEFT(BJ41,1)=CHAR(160),indenture(BJ41)&gt;0),"NO","BOLD")&amp;BL41</f>
        <v>NO</v>
      </c>
      <c r="BN41" t="s">
        <v>707</v>
      </c>
      <c r="BO41" t="s">
        <v>117</v>
      </c>
      <c r="BP41" t="str">
        <f t="shared" si="16"/>
        <v/>
      </c>
      <c r="BQ41" t="str">
        <f>IF(OR(LEFT(BN41,1)=CHAR(32),LEFT(BN41,1)=CHAR(9),LEFT(BN41,1)=CHAR(160),indenture(BN41)&gt;0),"NO","BOLD")&amp;BP41</f>
        <v>NO</v>
      </c>
      <c r="BR41" t="s">
        <v>1505</v>
      </c>
      <c r="BS41" t="s">
        <v>231</v>
      </c>
      <c r="BT41" t="str">
        <f t="shared" si="17"/>
        <v>EPS</v>
      </c>
      <c r="BU41" t="str">
        <f>IF(OR(LEFT(BR41,1)=CHAR(32),LEFT(BR41,1)=CHAR(9),LEFT(BR41,1)=CHAR(160),indenture(BR41)&gt;0),"NO","BOLD")&amp;BT41</f>
        <v>NOEPS</v>
      </c>
    </row>
    <row r="42" spans="1:73">
      <c r="A42">
        <v>41</v>
      </c>
      <c r="B42" t="s">
        <v>1470</v>
      </c>
      <c r="C42" t="s">
        <v>192</v>
      </c>
      <c r="D42" t="str">
        <f t="shared" si="0"/>
        <v/>
      </c>
      <c r="E42" t="str">
        <f>IF(OR(LEFT(B42,1)=CHAR(32),LEFT(B42,1)=CHAR(9),LEFT(B42,1)=CHAR(160),indenture(B42)&gt;0),"NO","BOLD")&amp;D42</f>
        <v>NO</v>
      </c>
      <c r="F42" t="s">
        <v>182</v>
      </c>
      <c r="G42" t="s">
        <v>113</v>
      </c>
      <c r="H42" t="str">
        <f t="shared" si="1"/>
        <v/>
      </c>
      <c r="I42" t="str">
        <f>IF(OR(LEFT(F42,1)=CHAR(32),LEFT(F42,1)=CHAR(9),LEFT(F42,1)=CHAR(160),indenture(F42)&gt;0),"NO","BOLD")&amp;H42</f>
        <v>BOLD</v>
      </c>
      <c r="J42" t="s">
        <v>804</v>
      </c>
      <c r="K42" t="s">
        <v>686</v>
      </c>
      <c r="L42" t="str">
        <f t="shared" si="2"/>
        <v/>
      </c>
      <c r="N42" t="s">
        <v>1428</v>
      </c>
      <c r="O42" t="s">
        <v>159</v>
      </c>
      <c r="P42" t="str">
        <f t="shared" si="3"/>
        <v/>
      </c>
      <c r="Q42" t="str">
        <f>IF(OR(LEFT(N42,1)=CHAR(32),LEFT(N42,1)=CHAR(9),LEFT(N42,1)=CHAR(160),indenture(N42)&gt;0),"NO","BOLD")&amp;P42</f>
        <v>NO</v>
      </c>
      <c r="R42" t="s">
        <v>729</v>
      </c>
      <c r="S42" t="s">
        <v>127</v>
      </c>
      <c r="T42" t="str">
        <f t="shared" si="4"/>
        <v/>
      </c>
      <c r="U42" t="str">
        <f>IF(OR(LEFT(R42,1)=CHAR(32),LEFT(R42,1)=CHAR(9),LEFT(R42,1)=CHAR(160),indenture(R42)&gt;0),"NO","BOLD")&amp;T42</f>
        <v>BOLD</v>
      </c>
      <c r="V42" t="s">
        <v>12</v>
      </c>
      <c r="W42" t="s">
        <v>7</v>
      </c>
      <c r="X42" t="str">
        <f t="shared" si="5"/>
        <v/>
      </c>
      <c r="Y42" t="str">
        <f>IF(OR(LEFT(V42,1)=CHAR(32),LEFT(V42,1)=CHAR(9),LEFT(V42,1)=CHAR(160),indenture(V42)&gt;0),"NO","BOLD")&amp;X42</f>
        <v>BOLD</v>
      </c>
      <c r="Z42" t="s">
        <v>631</v>
      </c>
      <c r="AA42" t="s">
        <v>187</v>
      </c>
      <c r="AB42" t="str">
        <f t="shared" si="6"/>
        <v/>
      </c>
      <c r="AC42" t="str">
        <f>IF(OR(LEFT(Z42,1)=CHAR(32),LEFT(Z42,1)=CHAR(9),LEFT(Z42,1)=CHAR(160),indenture(Z42)&gt;0),"NO","BOLD")&amp;AB42</f>
        <v>NO</v>
      </c>
      <c r="AD42" t="s">
        <v>728</v>
      </c>
      <c r="AE42" t="s">
        <v>615</v>
      </c>
      <c r="AF42" t="str">
        <f t="shared" si="7"/>
        <v/>
      </c>
      <c r="AG42" t="str">
        <f>IF(OR(LEFT(AD42,1)=CHAR(32),LEFT(AD42,1)=CHAR(9),LEFT(AD42,1)=CHAR(160),indenture(AD42)&gt;0),"NO","BOLD")&amp;AF42</f>
        <v>BOLD</v>
      </c>
      <c r="AH42" t="s">
        <v>805</v>
      </c>
      <c r="AI42" t="s">
        <v>690</v>
      </c>
      <c r="AJ42" t="str">
        <f t="shared" si="8"/>
        <v/>
      </c>
      <c r="AK42" t="str">
        <f>IF(OR(LEFT(AH42,1)=CHAR(32),LEFT(AH42,1)=CHAR(9),LEFT(AH42,1)=CHAR(160),indenture(AH42)&gt;0),"NO","BOLD")&amp;AJ42</f>
        <v>BOLD</v>
      </c>
      <c r="AL42" t="s">
        <v>3211</v>
      </c>
      <c r="AM42" t="s">
        <v>83</v>
      </c>
      <c r="AN42" t="str">
        <f t="shared" si="9"/>
        <v/>
      </c>
      <c r="AO42" t="str">
        <f>IF(OR(LEFT(AL42,1)=CHAR(32),LEFT(AL42,1)=CHAR(9),LEFT(AL42,1)=CHAR(160),indenture(AL42)&gt;0),"NO","BOLD")&amp;AN42</f>
        <v>BOLD</v>
      </c>
      <c r="AP42" t="s">
        <v>840</v>
      </c>
      <c r="AQ42" t="s">
        <v>207</v>
      </c>
      <c r="AR42" t="str">
        <f t="shared" si="10"/>
        <v/>
      </c>
      <c r="AS42" t="str">
        <f>IF(OR(LEFT(AP42,1)=CHAR(32),LEFT(AP42,1)=CHAR(9),LEFT(AP42,1)=CHAR(160),indenture(AP42)&gt;0),"NO","BOLD")&amp;AR42</f>
        <v>NO</v>
      </c>
      <c r="AT42" t="s">
        <v>190</v>
      </c>
      <c r="AU42" t="s">
        <v>191</v>
      </c>
      <c r="AV42" t="str">
        <f t="shared" si="11"/>
        <v/>
      </c>
      <c r="AW42" t="str">
        <f>IF(OR(LEFT(AT42,1)=CHAR(32),LEFT(AT42,1)=CHAR(9),LEFT(AT42,1)=CHAR(160),indenture(AT42)&gt;0),"NO","BOLD")&amp;AV42</f>
        <v>BOLD</v>
      </c>
      <c r="AX42" t="s">
        <v>825</v>
      </c>
      <c r="AY42" t="s">
        <v>172</v>
      </c>
      <c r="AZ42" t="str">
        <f t="shared" si="12"/>
        <v/>
      </c>
      <c r="BA42" t="str">
        <f>IF(OR(LEFT(AX42,1)=CHAR(32),LEFT(AX42,1)=CHAR(9),LEFT(AX42,1)=CHAR(160),indenture(AX42)&gt;0),"NO","BOLD")&amp;AZ42</f>
        <v>NO</v>
      </c>
      <c r="BB42" t="s">
        <v>791</v>
      </c>
      <c r="BC42" t="s">
        <v>152</v>
      </c>
      <c r="BD42" t="str">
        <f t="shared" si="13"/>
        <v/>
      </c>
      <c r="BE42" t="str">
        <f>IF(OR(LEFT(BB42,1)=CHAR(32),LEFT(BB42,1)=CHAR(9),LEFT(BB42,1)=CHAR(160),indenture(BB42)&gt;0),"NO","BOLD")&amp;BD42</f>
        <v>NO</v>
      </c>
      <c r="BF42" t="s">
        <v>164</v>
      </c>
      <c r="BG42" t="s">
        <v>157</v>
      </c>
      <c r="BH42" t="str">
        <f t="shared" si="14"/>
        <v/>
      </c>
      <c r="BI42" t="str">
        <f>IF(OR(LEFT(BF42,1)=CHAR(32),LEFT(BF42,1)=CHAR(9),LEFT(BF42,1)=CHAR(160),indenture(BF42)&gt;0),"NO","BOLD")&amp;BH42</f>
        <v>BOLD</v>
      </c>
      <c r="BJ42" t="s">
        <v>838</v>
      </c>
      <c r="BK42" t="s">
        <v>227</v>
      </c>
      <c r="BL42" t="str">
        <f t="shared" si="15"/>
        <v/>
      </c>
      <c r="BM42" t="str">
        <f>IF(OR(LEFT(BJ42,1)=CHAR(32),LEFT(BJ42,1)=CHAR(9),LEFT(BJ42,1)=CHAR(160),indenture(BJ42)&gt;0),"NO","BOLD")&amp;BL42</f>
        <v>NO</v>
      </c>
      <c r="BN42" t="s">
        <v>708</v>
      </c>
      <c r="BO42" t="s">
        <v>120</v>
      </c>
      <c r="BP42" t="str">
        <f t="shared" si="16"/>
        <v/>
      </c>
      <c r="BQ42" t="str">
        <f>IF(OR(LEFT(BN42,1)=CHAR(32),LEFT(BN42,1)=CHAR(9),LEFT(BN42,1)=CHAR(160),indenture(BN42)&gt;0),"NO","BOLD")&amp;BP42</f>
        <v>NO</v>
      </c>
      <c r="BR42" t="s">
        <v>179</v>
      </c>
      <c r="BS42" t="s">
        <v>169</v>
      </c>
      <c r="BT42" t="str">
        <f t="shared" si="17"/>
        <v/>
      </c>
      <c r="BU42" t="str">
        <f>IF(OR(LEFT(BR42,1)=CHAR(32),LEFT(BR42,1)=CHAR(9),LEFT(BR42,1)=CHAR(160),indenture(BR42)&gt;0),"NO","BOLD")&amp;BT42</f>
        <v>BOLD</v>
      </c>
    </row>
    <row r="43" spans="1:73">
      <c r="A43">
        <v>42</v>
      </c>
      <c r="B43" t="s">
        <v>836</v>
      </c>
      <c r="C43" t="s">
        <v>203</v>
      </c>
      <c r="D43" t="str">
        <f t="shared" si="0"/>
        <v/>
      </c>
      <c r="E43" t="str">
        <f>IF(OR(LEFT(B43,1)=CHAR(32),LEFT(B43,1)=CHAR(9),LEFT(B43,1)=CHAR(160),indenture(B43)&gt;0),"NO","BOLD")&amp;D43</f>
        <v>NO</v>
      </c>
      <c r="F43" t="s">
        <v>707</v>
      </c>
      <c r="G43" t="s">
        <v>117</v>
      </c>
      <c r="H43" t="str">
        <f t="shared" si="1"/>
        <v/>
      </c>
      <c r="I43" t="str">
        <f>IF(OR(LEFT(F43,1)=CHAR(32),LEFT(F43,1)=CHAR(9),LEFT(F43,1)=CHAR(160),indenture(F43)&gt;0),"NO","BOLD")&amp;H43</f>
        <v>NO</v>
      </c>
      <c r="J43" t="s">
        <v>805</v>
      </c>
      <c r="K43" t="s">
        <v>690</v>
      </c>
      <c r="L43" t="str">
        <f t="shared" si="2"/>
        <v/>
      </c>
      <c r="N43" t="s">
        <v>1429</v>
      </c>
      <c r="O43" t="s">
        <v>162</v>
      </c>
      <c r="P43" t="str">
        <f t="shared" si="3"/>
        <v/>
      </c>
      <c r="Q43" t="str">
        <f>IF(OR(LEFT(N43,1)=CHAR(32),LEFT(N43,1)=CHAR(9),LEFT(N43,1)=CHAR(160),indenture(N43)&gt;0),"NO","BOLD")&amp;P43</f>
        <v>NO</v>
      </c>
      <c r="R43" t="s">
        <v>840</v>
      </c>
      <c r="S43" t="s">
        <v>207</v>
      </c>
      <c r="T43" t="str">
        <f t="shared" si="4"/>
        <v/>
      </c>
      <c r="U43" t="str">
        <f>IF(OR(LEFT(R43,1)=CHAR(32),LEFT(R43,1)=CHAR(9),LEFT(R43,1)=CHAR(160),indenture(R43)&gt;0),"NO","BOLD")&amp;T43</f>
        <v>NO</v>
      </c>
      <c r="V43" t="s">
        <v>846</v>
      </c>
      <c r="W43" t="s">
        <v>807</v>
      </c>
      <c r="X43" t="str">
        <f t="shared" si="5"/>
        <v/>
      </c>
      <c r="Y43" t="str">
        <f>IF(OR(LEFT(V43,1)=CHAR(32),LEFT(V43,1)=CHAR(9),LEFT(V43,1)=CHAR(160),indenture(V43)&gt;0),"NO","BOLD")&amp;X43</f>
        <v>BOLD</v>
      </c>
      <c r="Z43" t="s">
        <v>545</v>
      </c>
      <c r="AA43" t="s">
        <v>192</v>
      </c>
      <c r="AB43" t="str">
        <f t="shared" si="6"/>
        <v/>
      </c>
      <c r="AC43" t="str">
        <f>IF(OR(LEFT(Z43,1)=CHAR(32),LEFT(Z43,1)=CHAR(9),LEFT(Z43,1)=CHAR(160),indenture(Z43)&gt;0),"NO","BOLD")&amp;AB43</f>
        <v>NO</v>
      </c>
      <c r="AD43" t="s">
        <v>706</v>
      </c>
      <c r="AE43" t="s">
        <v>107</v>
      </c>
      <c r="AF43" t="str">
        <f t="shared" si="7"/>
        <v/>
      </c>
      <c r="AG43" t="str">
        <f>IF(OR(LEFT(AD43,1)=CHAR(32),LEFT(AD43,1)=CHAR(9),LEFT(AD43,1)=CHAR(160),indenture(AD43)&gt;0),"NO","BOLD")&amp;AF43</f>
        <v>NO</v>
      </c>
      <c r="AH43" t="s">
        <v>195</v>
      </c>
      <c r="AI43" t="s">
        <v>196</v>
      </c>
      <c r="AJ43" t="str">
        <f t="shared" si="8"/>
        <v/>
      </c>
      <c r="AK43" t="str">
        <f>IF(OR(LEFT(AH43,1)=CHAR(32),LEFT(AH43,1)=CHAR(9),LEFT(AH43,1)=CHAR(160),indenture(AH43)&gt;0),"NO","BOLD")&amp;AJ43</f>
        <v>BOLD</v>
      </c>
      <c r="AL43" t="s">
        <v>1427</v>
      </c>
      <c r="AM43" t="s">
        <v>152</v>
      </c>
      <c r="AN43" t="str">
        <f t="shared" si="9"/>
        <v/>
      </c>
      <c r="AO43" t="str">
        <f>IF(OR(LEFT(AL43,1)=CHAR(32),LEFT(AL43,1)=CHAR(9),LEFT(AL43,1)=CHAR(160),indenture(AL43)&gt;0),"NO","BOLD")&amp;AN43</f>
        <v>NO</v>
      </c>
      <c r="AP43" t="s">
        <v>841</v>
      </c>
      <c r="AQ43" t="s">
        <v>100</v>
      </c>
      <c r="AR43" t="str">
        <f t="shared" si="10"/>
        <v/>
      </c>
      <c r="AS43" t="str">
        <f>IF(OR(LEFT(AP43,1)=CHAR(32),LEFT(AP43,1)=CHAR(9),LEFT(AP43,1)=CHAR(160),indenture(AP43)&gt;0),"NO","BOLD")&amp;AR43</f>
        <v>NO</v>
      </c>
      <c r="AT43" t="s">
        <v>197</v>
      </c>
      <c r="AU43" t="s">
        <v>198</v>
      </c>
      <c r="AV43" t="str">
        <f t="shared" si="11"/>
        <v/>
      </c>
      <c r="AW43" t="str">
        <f>IF(OR(LEFT(AT43,1)=CHAR(32),LEFT(AT43,1)=CHAR(9),LEFT(AT43,1)=CHAR(160),indenture(AT43)&gt;0),"NO","BOLD")&amp;AV43</f>
        <v>BOLD</v>
      </c>
      <c r="AX43" t="s">
        <v>826</v>
      </c>
      <c r="AY43" t="s">
        <v>161</v>
      </c>
      <c r="AZ43" t="str">
        <f t="shared" si="12"/>
        <v/>
      </c>
      <c r="BA43" t="str">
        <f>IF(OR(LEFT(AX43,1)=CHAR(32),LEFT(AX43,1)=CHAR(9),LEFT(AX43,1)=CHAR(160),indenture(AX43)&gt;0),"NO","BOLD")&amp;AZ43</f>
        <v>NO</v>
      </c>
      <c r="BB43" t="s">
        <v>792</v>
      </c>
      <c r="BC43" t="s">
        <v>159</v>
      </c>
      <c r="BD43" t="str">
        <f t="shared" si="13"/>
        <v/>
      </c>
      <c r="BE43" t="str">
        <f>IF(OR(LEFT(BB43,1)=CHAR(32),LEFT(BB43,1)=CHAR(9),LEFT(BB43,1)=CHAR(160),indenture(BB43)&gt;0),"NO","BOLD")&amp;BD43</f>
        <v>NO</v>
      </c>
      <c r="BF43" t="s">
        <v>1503</v>
      </c>
      <c r="BG43" t="s">
        <v>235</v>
      </c>
      <c r="BH43" t="str">
        <f t="shared" si="14"/>
        <v>EPS</v>
      </c>
      <c r="BI43" t="str">
        <f>IF(OR(LEFT(BF43,1)=CHAR(32),LEFT(BF43,1)=CHAR(9),LEFT(BF43,1)=CHAR(160),indenture(BF43)&gt;0),"NO","BOLD")&amp;BH43</f>
        <v>NOEPS</v>
      </c>
      <c r="BJ43" t="s">
        <v>839</v>
      </c>
      <c r="BK43" t="s">
        <v>199</v>
      </c>
      <c r="BL43" t="str">
        <f t="shared" si="15"/>
        <v/>
      </c>
      <c r="BM43" t="str">
        <f>IF(OR(LEFT(BJ43,1)=CHAR(32),LEFT(BJ43,1)=CHAR(9),LEFT(BJ43,1)=CHAR(160),indenture(BJ43)&gt;0),"NO","BOLD")&amp;BL43</f>
        <v>NO</v>
      </c>
      <c r="BN43" t="s">
        <v>200</v>
      </c>
      <c r="BO43" t="s">
        <v>127</v>
      </c>
      <c r="BP43" t="str">
        <f t="shared" si="16"/>
        <v/>
      </c>
      <c r="BQ43" t="str">
        <f>IF(OR(LEFT(BN43,1)=CHAR(32),LEFT(BN43,1)=CHAR(9),LEFT(BN43,1)=CHAR(160),indenture(BN43)&gt;0),"NO","BOLD")&amp;BP43</f>
        <v>BOLD</v>
      </c>
      <c r="BT43" t="str">
        <f t="shared" si="17"/>
        <v/>
      </c>
      <c r="BU43" t="str">
        <f>IF(OR(LEFT(BR43,1)=CHAR(32),LEFT(BR43,1)=CHAR(9),LEFT(BR43,1)=CHAR(160),indenture(BR43)&gt;0),"NO","BOLD")&amp;BT43</f>
        <v>BOLD</v>
      </c>
    </row>
    <row r="44" spans="1:73">
      <c r="A44">
        <v>43</v>
      </c>
      <c r="B44" t="s">
        <v>837</v>
      </c>
      <c r="C44" t="s">
        <v>210</v>
      </c>
      <c r="D44" t="str">
        <f t="shared" si="0"/>
        <v/>
      </c>
      <c r="E44" t="str">
        <f>IF(OR(LEFT(B44,1)=CHAR(32),LEFT(B44,1)=CHAR(9),LEFT(B44,1)=CHAR(160),indenture(B44)&gt;0),"NO","BOLD")&amp;D44</f>
        <v>NO</v>
      </c>
      <c r="F44" t="s">
        <v>708</v>
      </c>
      <c r="G44" t="s">
        <v>120</v>
      </c>
      <c r="H44" t="str">
        <f t="shared" si="1"/>
        <v/>
      </c>
      <c r="I44" t="str">
        <f>IF(OR(LEFT(F44,1)=CHAR(32),LEFT(F44,1)=CHAR(9),LEFT(F44,1)=CHAR(160),indenture(F44)&gt;0),"NO","BOLD")&amp;H44</f>
        <v>NO</v>
      </c>
      <c r="J44" t="s">
        <v>806</v>
      </c>
      <c r="K44" t="s">
        <v>807</v>
      </c>
      <c r="L44" t="str">
        <f t="shared" si="2"/>
        <v/>
      </c>
      <c r="N44" t="s">
        <v>3212</v>
      </c>
      <c r="O44" t="s">
        <v>186</v>
      </c>
      <c r="P44" t="str">
        <f t="shared" si="3"/>
        <v/>
      </c>
      <c r="Q44" t="str">
        <f>IF(OR(LEFT(N44,1)=CHAR(32),LEFT(N44,1)=CHAR(9),LEFT(N44,1)=CHAR(160),indenture(N44)&gt;0),"NO","BOLD")&amp;P44</f>
        <v>BOLD</v>
      </c>
      <c r="R44" t="s">
        <v>841</v>
      </c>
      <c r="S44" t="s">
        <v>100</v>
      </c>
      <c r="T44" t="str">
        <f t="shared" si="4"/>
        <v/>
      </c>
      <c r="U44" t="str">
        <f>IF(OR(LEFT(R44,1)=CHAR(32),LEFT(R44,1)=CHAR(9),LEFT(R44,1)=CHAR(160),indenture(R44)&gt;0),"NO","BOLD")&amp;T44</f>
        <v>NO</v>
      </c>
      <c r="V44" t="s">
        <v>804</v>
      </c>
      <c r="W44" t="s">
        <v>686</v>
      </c>
      <c r="X44" t="str">
        <f t="shared" si="5"/>
        <v/>
      </c>
      <c r="Y44" t="str">
        <f>IF(OR(LEFT(V44,1)=CHAR(32),LEFT(V44,1)=CHAR(9),LEFT(V44,1)=CHAR(160),indenture(V44)&gt;0),"NO","BOLD")&amp;X44</f>
        <v>BOLD</v>
      </c>
      <c r="Z44" t="s">
        <v>546</v>
      </c>
      <c r="AA44" t="s">
        <v>78</v>
      </c>
      <c r="AB44" t="str">
        <f t="shared" si="6"/>
        <v/>
      </c>
      <c r="AC44" t="str">
        <f>IF(OR(LEFT(Z44,1)=CHAR(32),LEFT(Z44,1)=CHAR(9),LEFT(Z44,1)=CHAR(160),indenture(Z44)&gt;0),"NO","BOLD")&amp;AB44</f>
        <v>NO</v>
      </c>
      <c r="AD44" t="s">
        <v>182</v>
      </c>
      <c r="AE44" t="s">
        <v>113</v>
      </c>
      <c r="AF44" t="str">
        <f t="shared" si="7"/>
        <v/>
      </c>
      <c r="AG44" t="str">
        <f>IF(OR(LEFT(AD44,1)=CHAR(32),LEFT(AD44,1)=CHAR(9),LEFT(AD44,1)=CHAR(160),indenture(AD44)&gt;0),"NO","BOLD")&amp;AF44</f>
        <v>BOLD</v>
      </c>
      <c r="AH44" t="s">
        <v>201</v>
      </c>
      <c r="AI44" t="s">
        <v>202</v>
      </c>
      <c r="AJ44" t="str">
        <f t="shared" si="8"/>
        <v/>
      </c>
      <c r="AK44" t="str">
        <f>IF(OR(LEFT(AH44,1)=CHAR(32),LEFT(AH44,1)=CHAR(9),LEFT(AH44,1)=CHAR(160),indenture(AH44)&gt;0),"NO","BOLD")&amp;AJ44</f>
        <v>BOLD</v>
      </c>
      <c r="AL44" t="s">
        <v>1428</v>
      </c>
      <c r="AM44" t="s">
        <v>159</v>
      </c>
      <c r="AN44" t="str">
        <f t="shared" si="9"/>
        <v/>
      </c>
      <c r="AO44" t="str">
        <f>IF(OR(LEFT(AL44,1)=CHAR(32),LEFT(AL44,1)=CHAR(9),LEFT(AL44,1)=CHAR(160),indenture(AL44)&gt;0),"NO","BOLD")&amp;AN44</f>
        <v>NO</v>
      </c>
      <c r="AR44" t="str">
        <f t="shared" si="10"/>
        <v/>
      </c>
      <c r="AS44" t="str">
        <f>IF(OR(LEFT(AP44,1)=CHAR(32),LEFT(AP44,1)=CHAR(9),LEFT(AP44,1)=CHAR(160),indenture(AP44)&gt;0),"NO","BOLD")&amp;AR44</f>
        <v>BOLD</v>
      </c>
      <c r="AT44" t="s">
        <v>879</v>
      </c>
      <c r="AU44" t="s">
        <v>880</v>
      </c>
      <c r="AV44" t="str">
        <f t="shared" si="11"/>
        <v/>
      </c>
      <c r="AW44" t="str">
        <f>IF(OR(LEFT(AT44,1)=CHAR(32),LEFT(AT44,1)=CHAR(9),LEFT(AT44,1)=CHAR(160),indenture(AT44)&gt;0),"NO","BOLD")&amp;AV44</f>
        <v>BOLD</v>
      </c>
      <c r="AX44" t="s">
        <v>827</v>
      </c>
      <c r="AY44" t="s">
        <v>180</v>
      </c>
      <c r="AZ44" t="str">
        <f t="shared" si="12"/>
        <v/>
      </c>
      <c r="BA44" t="str">
        <f>IF(OR(LEFT(AX44,1)=CHAR(32),LEFT(AX44,1)=CHAR(9),LEFT(AX44,1)=CHAR(160),indenture(AX44)&gt;0),"NO","BOLD")&amp;AZ44</f>
        <v>NO</v>
      </c>
      <c r="BB44" t="s">
        <v>793</v>
      </c>
      <c r="BC44" t="s">
        <v>162</v>
      </c>
      <c r="BD44" t="str">
        <f t="shared" si="13"/>
        <v/>
      </c>
      <c r="BE44" t="str">
        <f>IF(OR(LEFT(BB44,1)=CHAR(32),LEFT(BB44,1)=CHAR(9),LEFT(BB44,1)=CHAR(160),indenture(BB44)&gt;0),"NO","BOLD")&amp;BD44</f>
        <v>NO</v>
      </c>
      <c r="BF44" t="s">
        <v>1504</v>
      </c>
      <c r="BG44" t="s">
        <v>233</v>
      </c>
      <c r="BH44" t="str">
        <f t="shared" si="14"/>
        <v>EPS</v>
      </c>
      <c r="BI44" t="str">
        <f>IF(OR(LEFT(BF44,1)=CHAR(32),LEFT(BF44,1)=CHAR(9),LEFT(BF44,1)=CHAR(160),indenture(BF44)&gt;0),"NO","BOLD")&amp;BH44</f>
        <v>NOEPS</v>
      </c>
      <c r="BJ44" t="s">
        <v>166</v>
      </c>
      <c r="BK44" t="s">
        <v>77</v>
      </c>
      <c r="BL44" t="str">
        <f t="shared" si="15"/>
        <v/>
      </c>
      <c r="BM44" t="str">
        <f>IF(OR(LEFT(BJ44,1)=CHAR(32),LEFT(BJ44,1)=CHAR(9),LEFT(BJ44,1)=CHAR(160),indenture(BJ44)&gt;0),"NO","BOLD")&amp;BL44</f>
        <v>BOLD</v>
      </c>
      <c r="BP44" t="str">
        <f t="shared" si="16"/>
        <v/>
      </c>
      <c r="BQ44" t="str">
        <f>IF(OR(LEFT(BN44,1)=CHAR(32),LEFT(BN44,1)=CHAR(9),LEFT(BN44,1)=CHAR(160),indenture(BN44)&gt;0),"NO","BOLD")&amp;BP44</f>
        <v>BOLD</v>
      </c>
      <c r="BR44" t="s">
        <v>798</v>
      </c>
      <c r="BT44" t="str">
        <f t="shared" si="17"/>
        <v/>
      </c>
      <c r="BU44" t="str">
        <f>IF(OR(LEFT(BR44,1)=CHAR(32),LEFT(BR44,1)=CHAR(9),LEFT(BR44,1)=CHAR(160),indenture(BR44)&gt;0),"NO","BOLD")&amp;BT44</f>
        <v>BOLD</v>
      </c>
    </row>
    <row r="45" spans="1:73">
      <c r="A45">
        <v>44</v>
      </c>
      <c r="B45" t="s">
        <v>838</v>
      </c>
      <c r="C45" t="s">
        <v>227</v>
      </c>
      <c r="D45" t="str">
        <f t="shared" si="0"/>
        <v/>
      </c>
      <c r="E45" t="str">
        <f>IF(OR(LEFT(B45,1)=CHAR(32),LEFT(B45,1)=CHAR(9),LEFT(B45,1)=CHAR(160),indenture(B45)&gt;0),"NO","BOLD")&amp;D45</f>
        <v>NO</v>
      </c>
      <c r="F45" t="s">
        <v>200</v>
      </c>
      <c r="G45" t="s">
        <v>127</v>
      </c>
      <c r="H45" t="str">
        <f t="shared" si="1"/>
        <v/>
      </c>
      <c r="I45" t="str">
        <f>IF(OR(LEFT(F45,1)=CHAR(32),LEFT(F45,1)=CHAR(9),LEFT(F45,1)=CHAR(160),indenture(F45)&gt;0),"NO","BOLD")&amp;H45</f>
        <v>BOLD</v>
      </c>
      <c r="J45" t="s">
        <v>1435</v>
      </c>
      <c r="K45" t="s">
        <v>808</v>
      </c>
      <c r="L45" t="str">
        <f t="shared" si="2"/>
        <v/>
      </c>
      <c r="N45" t="s">
        <v>1419</v>
      </c>
      <c r="O45" t="s">
        <v>95</v>
      </c>
      <c r="P45" t="str">
        <f t="shared" si="3"/>
        <v/>
      </c>
      <c r="Q45" t="str">
        <f>IF(OR(LEFT(N45,1)=CHAR(32),LEFT(N45,1)=CHAR(9),LEFT(N45,1)=CHAR(160),indenture(N45)&gt;0),"NO","BOLD")&amp;P45</f>
        <v>BOLD</v>
      </c>
      <c r="T45" t="str">
        <f t="shared" si="4"/>
        <v/>
      </c>
      <c r="U45" t="str">
        <f>IF(OR(LEFT(R45,1)=CHAR(32),LEFT(R45,1)=CHAR(9),LEFT(R45,1)=CHAR(160),indenture(R45)&gt;0),"NO","BOLD")&amp;T45</f>
        <v>BOLD</v>
      </c>
      <c r="V45" t="s">
        <v>847</v>
      </c>
      <c r="W45" t="s">
        <v>688</v>
      </c>
      <c r="X45" t="str">
        <f t="shared" si="5"/>
        <v/>
      </c>
      <c r="Y45" t="str">
        <f>IF(OR(LEFT(V45,1)=CHAR(32),LEFT(V45,1)=CHAR(9),LEFT(V45,1)=CHAR(160),indenture(V45)&gt;0),"NO","BOLD")&amp;X45</f>
        <v>BOLD</v>
      </c>
      <c r="Z45" t="s">
        <v>548</v>
      </c>
      <c r="AA45" t="s">
        <v>156</v>
      </c>
      <c r="AB45" t="str">
        <f t="shared" si="6"/>
        <v/>
      </c>
      <c r="AC45" t="str">
        <f>IF(OR(LEFT(Z45,1)=CHAR(32),LEFT(Z45,1)=CHAR(9),LEFT(Z45,1)=CHAR(160),indenture(Z45)&gt;0),"NO","BOLD")&amp;AB45</f>
        <v>NO</v>
      </c>
      <c r="AD45" t="s">
        <v>707</v>
      </c>
      <c r="AE45" t="s">
        <v>117</v>
      </c>
      <c r="AF45" t="str">
        <f t="shared" si="7"/>
        <v/>
      </c>
      <c r="AG45" t="str">
        <f>IF(OR(LEFT(AD45,1)=CHAR(32),LEFT(AD45,1)=CHAR(9),LEFT(AD45,1)=CHAR(160),indenture(AD45)&gt;0),"NO","BOLD")&amp;AF45</f>
        <v>NO</v>
      </c>
      <c r="AH45" t="s">
        <v>208</v>
      </c>
      <c r="AI45" t="s">
        <v>209</v>
      </c>
      <c r="AJ45" t="str">
        <f t="shared" si="8"/>
        <v/>
      </c>
      <c r="AK45" t="str">
        <f>IF(OR(LEFT(AH45,1)=CHAR(32),LEFT(AH45,1)=CHAR(9),LEFT(AH45,1)=CHAR(160),indenture(AH45)&gt;0),"NO","BOLD")&amp;AJ45</f>
        <v>BOLD</v>
      </c>
      <c r="AL45" t="s">
        <v>1432</v>
      </c>
      <c r="AM45" t="s">
        <v>162</v>
      </c>
      <c r="AN45" t="str">
        <f t="shared" si="9"/>
        <v/>
      </c>
      <c r="AO45" t="str">
        <f>IF(OR(LEFT(AL45,1)=CHAR(32),LEFT(AL45,1)=CHAR(9),LEFT(AL45,1)=CHAR(160),indenture(AL45)&gt;0),"NO","BOLD")&amp;AN45</f>
        <v>NO</v>
      </c>
      <c r="AP45" t="s">
        <v>164</v>
      </c>
      <c r="AQ45" t="s">
        <v>157</v>
      </c>
      <c r="AR45" t="str">
        <f t="shared" si="10"/>
        <v/>
      </c>
      <c r="AS45" t="str">
        <f>IF(OR(LEFT(AP45,1)=CHAR(32),LEFT(AP45,1)=CHAR(9),LEFT(AP45,1)=CHAR(160),indenture(AP45)&gt;0),"NO","BOLD")&amp;AR45</f>
        <v>BOLD</v>
      </c>
      <c r="AT45" t="s">
        <v>847</v>
      </c>
      <c r="AU45" t="s">
        <v>688</v>
      </c>
      <c r="AV45" t="str">
        <f t="shared" si="11"/>
        <v/>
      </c>
      <c r="AW45" t="str">
        <f>IF(OR(LEFT(AT45,1)=CHAR(32),LEFT(AT45,1)=CHAR(9),LEFT(AT45,1)=CHAR(160),indenture(AT45)&gt;0),"NO","BOLD")&amp;AV45</f>
        <v>BOLD</v>
      </c>
      <c r="AX45" t="s">
        <v>828</v>
      </c>
      <c r="AY45" t="s">
        <v>163</v>
      </c>
      <c r="AZ45" t="str">
        <f t="shared" si="12"/>
        <v/>
      </c>
      <c r="BA45" t="str">
        <f>IF(OR(LEFT(AX45,1)=CHAR(32),LEFT(AX45,1)=CHAR(9),LEFT(AX45,1)=CHAR(160),indenture(AX45)&gt;0),"NO","BOLD")&amp;AZ45</f>
        <v>NO</v>
      </c>
      <c r="BB45" t="s">
        <v>794</v>
      </c>
      <c r="BC45" t="s">
        <v>186</v>
      </c>
      <c r="BD45" t="str">
        <f t="shared" si="13"/>
        <v/>
      </c>
      <c r="BE45" t="str">
        <f>IF(OR(LEFT(BB45,1)=CHAR(32),LEFT(BB45,1)=CHAR(9),LEFT(BB45,1)=CHAR(160),indenture(BB45)&gt;0),"NO","BOLD")&amp;BD45</f>
        <v>NO</v>
      </c>
      <c r="BF45" t="s">
        <v>1505</v>
      </c>
      <c r="BG45" t="s">
        <v>231</v>
      </c>
      <c r="BH45" t="str">
        <f t="shared" si="14"/>
        <v>EPS</v>
      </c>
      <c r="BI45" t="str">
        <f>IF(OR(LEFT(BF45,1)=CHAR(32),LEFT(BF45,1)=CHAR(9),LEFT(BF45,1)=CHAR(160),indenture(BF45)&gt;0),"NO","BOLD")&amp;BH45</f>
        <v>NOEPS</v>
      </c>
      <c r="BJ45" t="s">
        <v>1414</v>
      </c>
      <c r="BK45" t="s">
        <v>83</v>
      </c>
      <c r="BL45" t="str">
        <f t="shared" si="15"/>
        <v/>
      </c>
      <c r="BM45" t="str">
        <f>IF(OR(LEFT(BJ45,1)=CHAR(32),LEFT(BJ45,1)=CHAR(9),LEFT(BJ45,1)=CHAR(160),indenture(BJ45)&gt;0),"NO","BOLD")&amp;BL45</f>
        <v>NO</v>
      </c>
      <c r="BN45" t="s">
        <v>729</v>
      </c>
      <c r="BO45" t="s">
        <v>127</v>
      </c>
      <c r="BP45" t="str">
        <f t="shared" si="16"/>
        <v/>
      </c>
      <c r="BQ45" t="str">
        <f>IF(OR(LEFT(BN45,1)=CHAR(32),LEFT(BN45,1)=CHAR(9),LEFT(BN45,1)=CHAR(160),indenture(BN45)&gt;0),"NO","BOLD")&amp;BP45</f>
        <v>BOLD</v>
      </c>
      <c r="BR45" t="s">
        <v>799</v>
      </c>
      <c r="BS45" t="s">
        <v>800</v>
      </c>
      <c r="BT45" t="str">
        <f t="shared" si="17"/>
        <v/>
      </c>
      <c r="BU45" t="str">
        <f>IF(OR(LEFT(BR45,1)=CHAR(32),LEFT(BR45,1)=CHAR(9),LEFT(BR45,1)=CHAR(160),indenture(BR45)&gt;0),"NO","BOLD")&amp;BT45</f>
        <v>BOLD</v>
      </c>
    </row>
    <row r="46" spans="1:73">
      <c r="A46">
        <v>45</v>
      </c>
      <c r="B46" t="s">
        <v>839</v>
      </c>
      <c r="C46" t="s">
        <v>199</v>
      </c>
      <c r="D46" t="str">
        <f t="shared" si="0"/>
        <v/>
      </c>
      <c r="E46" t="str">
        <f>IF(OR(LEFT(B46,1)=CHAR(32),LEFT(B46,1)=CHAR(9),LEFT(B46,1)=CHAR(160),indenture(B46)&gt;0),"NO","BOLD")&amp;D46</f>
        <v>NO</v>
      </c>
      <c r="H46" t="str">
        <f t="shared" si="1"/>
        <v/>
      </c>
      <c r="I46" t="str">
        <f>IF(OR(LEFT(F46,1)=CHAR(32),LEFT(F46,1)=CHAR(9),LEFT(F46,1)=CHAR(160),indenture(F46)&gt;0),"NO","BOLD")&amp;H46</f>
        <v>BOLD</v>
      </c>
      <c r="J46" t="s">
        <v>809</v>
      </c>
      <c r="K46" t="s">
        <v>810</v>
      </c>
      <c r="L46" t="str">
        <f t="shared" si="2"/>
        <v/>
      </c>
      <c r="N46" t="s">
        <v>3213</v>
      </c>
      <c r="O46" t="s">
        <v>100</v>
      </c>
      <c r="P46" t="str">
        <f t="shared" si="3"/>
        <v/>
      </c>
      <c r="Q46" t="str">
        <f>IF(OR(LEFT(N46,1)=CHAR(32),LEFT(N46,1)=CHAR(9),LEFT(N46,1)=CHAR(160),indenture(N46)&gt;0),"NO","BOLD")&amp;P46</f>
        <v>BOLD</v>
      </c>
      <c r="R46" t="s">
        <v>164</v>
      </c>
      <c r="S46" t="s">
        <v>157</v>
      </c>
      <c r="T46" t="str">
        <f t="shared" si="4"/>
        <v/>
      </c>
      <c r="U46" t="str">
        <f>IF(OR(LEFT(R46,1)=CHAR(32),LEFT(R46,1)=CHAR(9),LEFT(R46,1)=CHAR(160),indenture(R46)&gt;0),"NO","BOLD")&amp;T46</f>
        <v>BOLD</v>
      </c>
      <c r="V46" t="s">
        <v>805</v>
      </c>
      <c r="W46" t="s">
        <v>690</v>
      </c>
      <c r="X46" t="str">
        <f t="shared" si="5"/>
        <v/>
      </c>
      <c r="Y46" t="str">
        <f>IF(OR(LEFT(V46,1)=CHAR(32),LEFT(V46,1)=CHAR(9),LEFT(V46,1)=CHAR(160),indenture(V46)&gt;0),"NO","BOLD")&amp;X46</f>
        <v>BOLD</v>
      </c>
      <c r="Z46" t="s">
        <v>550</v>
      </c>
      <c r="AA46" t="s">
        <v>199</v>
      </c>
      <c r="AB46" t="str">
        <f t="shared" si="6"/>
        <v/>
      </c>
      <c r="AC46" t="str">
        <f>IF(OR(LEFT(Z46,1)=CHAR(32),LEFT(Z46,1)=CHAR(9),LEFT(Z46,1)=CHAR(160),indenture(Z46)&gt;0),"NO","BOLD")&amp;AB46</f>
        <v>NO</v>
      </c>
      <c r="AD46" t="s">
        <v>708</v>
      </c>
      <c r="AE46" t="s">
        <v>120</v>
      </c>
      <c r="AF46" t="str">
        <f t="shared" si="7"/>
        <v/>
      </c>
      <c r="AG46" t="str">
        <f>IF(OR(LEFT(AD46,1)=CHAR(32),LEFT(AD46,1)=CHAR(9),LEFT(AD46,1)=CHAR(160),indenture(AD46)&gt;0),"NO","BOLD")&amp;AF46</f>
        <v>NO</v>
      </c>
      <c r="AH46" t="s">
        <v>213</v>
      </c>
      <c r="AI46" t="s">
        <v>214</v>
      </c>
      <c r="AJ46" t="str">
        <f t="shared" si="8"/>
        <v/>
      </c>
      <c r="AK46" t="str">
        <f>IF(OR(LEFT(AH46,1)=CHAR(32),LEFT(AH46,1)=CHAR(9),LEFT(AH46,1)=CHAR(160),indenture(AH46)&gt;0),"NO","BOLD")&amp;AJ46</f>
        <v>BOLD</v>
      </c>
      <c r="AL46" t="s">
        <v>3212</v>
      </c>
      <c r="AM46" t="s">
        <v>186</v>
      </c>
      <c r="AN46" t="str">
        <f t="shared" si="9"/>
        <v/>
      </c>
      <c r="AO46" t="str">
        <f>IF(OR(LEFT(AL46,1)=CHAR(32),LEFT(AL46,1)=CHAR(9),LEFT(AL46,1)=CHAR(160),indenture(AL46)&gt;0),"NO","BOLD")&amp;AN46</f>
        <v>BOLD</v>
      </c>
      <c r="AP46" t="s">
        <v>219</v>
      </c>
      <c r="AQ46" t="s">
        <v>220</v>
      </c>
      <c r="AR46" t="str">
        <f t="shared" si="10"/>
        <v>EPS</v>
      </c>
      <c r="AS46" t="str">
        <f>IF(OR(LEFT(AP46,1)=CHAR(32),LEFT(AP46,1)=CHAR(9),LEFT(AP46,1)=CHAR(160),indenture(AP46)&gt;0),"NO","BOLD")&amp;AR46</f>
        <v>BOLDEPS</v>
      </c>
      <c r="AT46" t="s">
        <v>1435</v>
      </c>
      <c r="AU46" t="s">
        <v>808</v>
      </c>
      <c r="AV46" t="str">
        <f t="shared" si="11"/>
        <v/>
      </c>
      <c r="AW46" t="str">
        <f>IF(OR(LEFT(AT46,1)=CHAR(32),LEFT(AT46,1)=CHAR(9),LEFT(AT46,1)=CHAR(160),indenture(AT46)&gt;0),"NO","BOLD")&amp;AV46</f>
        <v>BOLD</v>
      </c>
      <c r="AX46" t="s">
        <v>829</v>
      </c>
      <c r="AY46" t="s">
        <v>167</v>
      </c>
      <c r="AZ46" t="str">
        <f t="shared" si="12"/>
        <v/>
      </c>
      <c r="BA46" t="str">
        <f>IF(OR(LEFT(AX46,1)=CHAR(32),LEFT(AX46,1)=CHAR(9),LEFT(AX46,1)=CHAR(160),indenture(AX46)&gt;0),"NO","BOLD")&amp;AZ46</f>
        <v>NO</v>
      </c>
      <c r="BB46" t="s">
        <v>185</v>
      </c>
      <c r="BC46" t="s">
        <v>95</v>
      </c>
      <c r="BD46" t="str">
        <f t="shared" si="13"/>
        <v/>
      </c>
      <c r="BE46" t="str">
        <f>IF(OR(LEFT(BB46,1)=CHAR(32),LEFT(BB46,1)=CHAR(9),LEFT(BB46,1)=CHAR(160),indenture(BB46)&gt;0),"NO","BOLD")&amp;BD46</f>
        <v>BOLD</v>
      </c>
      <c r="BF46" t="s">
        <v>179</v>
      </c>
      <c r="BG46" t="s">
        <v>169</v>
      </c>
      <c r="BH46" t="str">
        <f t="shared" si="14"/>
        <v/>
      </c>
      <c r="BI46" t="str">
        <f>IF(OR(LEFT(BF46,1)=CHAR(32),LEFT(BF46,1)=CHAR(9),LEFT(BF46,1)=CHAR(160),indenture(BF46)&gt;0),"NO","BOLD")&amp;BH46</f>
        <v>BOLD</v>
      </c>
      <c r="BJ46" t="s">
        <v>1415</v>
      </c>
      <c r="BK46" t="s">
        <v>152</v>
      </c>
      <c r="BL46" t="str">
        <f t="shared" si="15"/>
        <v/>
      </c>
      <c r="BM46" t="str">
        <f>IF(OR(LEFT(BJ46,1)=CHAR(32),LEFT(BJ46,1)=CHAR(9),LEFT(BJ46,1)=CHAR(160),indenture(BJ46)&gt;0),"NO","BOLD")&amp;BL46</f>
        <v>NO</v>
      </c>
      <c r="BN46" t="s">
        <v>840</v>
      </c>
      <c r="BO46" t="s">
        <v>207</v>
      </c>
      <c r="BP46" t="str">
        <f t="shared" si="16"/>
        <v/>
      </c>
      <c r="BQ46" t="str">
        <f>IF(OR(LEFT(BN46,1)=CHAR(32),LEFT(BN46,1)=CHAR(9),LEFT(BN46,1)=CHAR(160),indenture(BN46)&gt;0),"NO","BOLD")&amp;BP46</f>
        <v>NO</v>
      </c>
      <c r="BR46" t="s">
        <v>1506</v>
      </c>
      <c r="BS46" t="s">
        <v>1507</v>
      </c>
      <c r="BT46" t="str">
        <f t="shared" si="17"/>
        <v/>
      </c>
      <c r="BU46" t="str">
        <f>IF(OR(LEFT(BR46,1)=CHAR(32),LEFT(BR46,1)=CHAR(9),LEFT(BR46,1)=CHAR(160),indenture(BR46)&gt;0),"NO","BOLD")&amp;BT46</f>
        <v>BOLD</v>
      </c>
    </row>
    <row r="47" spans="1:73">
      <c r="A47">
        <v>46</v>
      </c>
      <c r="B47" t="s">
        <v>166</v>
      </c>
      <c r="C47" t="s">
        <v>77</v>
      </c>
      <c r="D47" t="str">
        <f t="shared" si="0"/>
        <v/>
      </c>
      <c r="E47" t="str">
        <f>IF(OR(LEFT(B47,1)=CHAR(32),LEFT(B47,1)=CHAR(9),LEFT(B47,1)=CHAR(160),indenture(B47)&gt;0),"NO","BOLD")&amp;D47</f>
        <v>BOLD</v>
      </c>
      <c r="F47" t="s">
        <v>729</v>
      </c>
      <c r="G47" t="s">
        <v>127</v>
      </c>
      <c r="H47" t="str">
        <f t="shared" si="1"/>
        <v/>
      </c>
      <c r="I47" t="str">
        <f>IF(OR(LEFT(F47,1)=CHAR(32),LEFT(F47,1)=CHAR(9),LEFT(F47,1)=CHAR(160),indenture(F47)&gt;0),"NO","BOLD")&amp;H47</f>
        <v>BOLD</v>
      </c>
      <c r="J47" t="s">
        <v>811</v>
      </c>
      <c r="K47" t="s">
        <v>812</v>
      </c>
      <c r="L47" t="str">
        <f t="shared" si="2"/>
        <v/>
      </c>
      <c r="N47" t="s">
        <v>1421</v>
      </c>
      <c r="O47" t="s">
        <v>168</v>
      </c>
      <c r="P47" t="str">
        <f t="shared" si="3"/>
        <v/>
      </c>
      <c r="Q47" t="str">
        <f>IF(OR(LEFT(N47,1)=CHAR(32),LEFT(N47,1)=CHAR(9),LEFT(N47,1)=CHAR(160),indenture(N47)&gt;0),"NO","BOLD")&amp;P47</f>
        <v>NO</v>
      </c>
      <c r="R47" t="s">
        <v>219</v>
      </c>
      <c r="S47" t="s">
        <v>220</v>
      </c>
      <c r="T47" t="str">
        <f t="shared" si="4"/>
        <v>EPS</v>
      </c>
      <c r="U47" t="str">
        <f>IF(OR(LEFT(R47,1)=CHAR(32),LEFT(R47,1)=CHAR(9),LEFT(R47,1)=CHAR(160),indenture(R47)&gt;0),"NO","BOLD")&amp;T47</f>
        <v>BOLDEPS</v>
      </c>
      <c r="V47" t="s">
        <v>197</v>
      </c>
      <c r="W47" t="s">
        <v>198</v>
      </c>
      <c r="X47" t="str">
        <f t="shared" si="5"/>
        <v/>
      </c>
      <c r="Y47" t="str">
        <f>IF(OR(LEFT(V47,1)=CHAR(32),LEFT(V47,1)=CHAR(9),LEFT(V47,1)=CHAR(160),indenture(V47)&gt;0),"NO","BOLD")&amp;X47</f>
        <v>BOLD</v>
      </c>
      <c r="Z47" t="s">
        <v>166</v>
      </c>
      <c r="AA47" t="s">
        <v>77</v>
      </c>
      <c r="AB47" t="str">
        <f t="shared" si="6"/>
        <v/>
      </c>
      <c r="AC47" t="str">
        <f>IF(OR(LEFT(Z47,1)=CHAR(32),LEFT(Z47,1)=CHAR(9),LEFT(Z47,1)=CHAR(160),indenture(Z47)&gt;0),"NO","BOLD")&amp;AB47</f>
        <v>BOLD</v>
      </c>
      <c r="AD47" t="s">
        <v>200</v>
      </c>
      <c r="AE47" t="s">
        <v>127</v>
      </c>
      <c r="AF47" t="str">
        <f t="shared" si="7"/>
        <v/>
      </c>
      <c r="AG47" t="str">
        <f>IF(OR(LEFT(AD47,1)=CHAR(32),LEFT(AD47,1)=CHAR(9),LEFT(AD47,1)=CHAR(160),indenture(AD47)&gt;0),"NO","BOLD")&amp;AF47</f>
        <v>BOLD</v>
      </c>
      <c r="AH47" t="s">
        <v>217</v>
      </c>
      <c r="AI47" t="s">
        <v>218</v>
      </c>
      <c r="AJ47" t="str">
        <f t="shared" si="8"/>
        <v/>
      </c>
      <c r="AK47" t="str">
        <f>IF(OR(LEFT(AH47,1)=CHAR(32),LEFT(AH47,1)=CHAR(9),LEFT(AH47,1)=CHAR(160),indenture(AH47)&gt;0),"NO","BOLD")&amp;AJ47</f>
        <v>BOLD</v>
      </c>
      <c r="AL47" t="s">
        <v>1419</v>
      </c>
      <c r="AM47" t="s">
        <v>95</v>
      </c>
      <c r="AN47" t="str">
        <f t="shared" si="9"/>
        <v/>
      </c>
      <c r="AO47" t="str">
        <f>IF(OR(LEFT(AL47,1)=CHAR(32),LEFT(AL47,1)=CHAR(9),LEFT(AL47,1)=CHAR(160),indenture(AL47)&gt;0),"NO","BOLD")&amp;AN47</f>
        <v>BOLD</v>
      </c>
      <c r="AP47" t="s">
        <v>225</v>
      </c>
      <c r="AQ47" t="s">
        <v>226</v>
      </c>
      <c r="AR47" t="str">
        <f t="shared" si="10"/>
        <v>EPS</v>
      </c>
      <c r="AS47" t="str">
        <f>IF(OR(LEFT(AP47,1)=CHAR(32),LEFT(AP47,1)=CHAR(9),LEFT(AP47,1)=CHAR(160),indenture(AP47)&gt;0),"NO","BOLD")&amp;AR47</f>
        <v>BOLDEPS</v>
      </c>
      <c r="AT47" t="s">
        <v>809</v>
      </c>
      <c r="AU47" t="s">
        <v>810</v>
      </c>
      <c r="AV47" t="str">
        <f t="shared" si="11"/>
        <v/>
      </c>
      <c r="AW47" t="str">
        <f>IF(OR(LEFT(AT47,1)=CHAR(32),LEFT(AT47,1)=CHAR(9),LEFT(AT47,1)=CHAR(160),indenture(AT47)&gt;0),"NO","BOLD")&amp;AV47</f>
        <v>BOLD</v>
      </c>
      <c r="AX47" t="s">
        <v>830</v>
      </c>
      <c r="AY47" t="s">
        <v>170</v>
      </c>
      <c r="AZ47" t="str">
        <f t="shared" si="12"/>
        <v/>
      </c>
      <c r="BA47" t="str">
        <f>IF(OR(LEFT(AX47,1)=CHAR(32),LEFT(AX47,1)=CHAR(9),LEFT(AX47,1)=CHAR(160),indenture(AX47)&gt;0),"NO","BOLD")&amp;AZ47</f>
        <v>NO</v>
      </c>
      <c r="BB47" t="s">
        <v>795</v>
      </c>
      <c r="BC47" t="s">
        <v>100</v>
      </c>
      <c r="BD47" t="str">
        <f t="shared" si="13"/>
        <v/>
      </c>
      <c r="BE47" t="str">
        <f>IF(OR(LEFT(BB47,1)=CHAR(32),LEFT(BB47,1)=CHAR(9),LEFT(BB47,1)=CHAR(160),indenture(BB47)&gt;0),"NO","BOLD")&amp;BD47</f>
        <v>NO</v>
      </c>
      <c r="BF47" t="s">
        <v>173</v>
      </c>
      <c r="BG47" t="s">
        <v>174</v>
      </c>
      <c r="BH47" t="str">
        <f t="shared" si="14"/>
        <v/>
      </c>
      <c r="BI47" t="str">
        <f>IF(OR(LEFT(BF47,1)=CHAR(32),LEFT(BF47,1)=CHAR(9),LEFT(BF47,1)=CHAR(160),indenture(BF47)&gt;0),"NO","BOLD")&amp;BH47</f>
        <v>BOLD</v>
      </c>
      <c r="BJ47" t="s">
        <v>1416</v>
      </c>
      <c r="BK47" t="s">
        <v>159</v>
      </c>
      <c r="BL47" t="str">
        <f t="shared" si="15"/>
        <v/>
      </c>
      <c r="BM47" t="str">
        <f>IF(OR(LEFT(BJ47,1)=CHAR(32),LEFT(BJ47,1)=CHAR(9),LEFT(BJ47,1)=CHAR(160),indenture(BJ47)&gt;0),"NO","BOLD")&amp;BL47</f>
        <v>NO</v>
      </c>
      <c r="BN47" t="s">
        <v>841</v>
      </c>
      <c r="BO47" t="s">
        <v>100</v>
      </c>
      <c r="BP47" t="str">
        <f t="shared" si="16"/>
        <v/>
      </c>
      <c r="BQ47" t="str">
        <f>IF(OR(LEFT(BN47,1)=CHAR(32),LEFT(BN47,1)=CHAR(9),LEFT(BN47,1)=CHAR(160),indenture(BN47)&gt;0),"NO","BOLD")&amp;BP47</f>
        <v>NO</v>
      </c>
      <c r="BR47" t="s">
        <v>177</v>
      </c>
      <c r="BS47" t="s">
        <v>177</v>
      </c>
      <c r="BT47" t="str">
        <f t="shared" si="17"/>
        <v/>
      </c>
      <c r="BU47" t="str">
        <f>IF(OR(LEFT(BR47,1)=CHAR(32),LEFT(BR47,1)=CHAR(9),LEFT(BR47,1)=CHAR(160),indenture(BR47)&gt;0),"NO","BOLD")&amp;BT47</f>
        <v>BOLD</v>
      </c>
    </row>
    <row r="48" spans="1:73">
      <c r="A48">
        <v>47</v>
      </c>
      <c r="B48" t="s">
        <v>1414</v>
      </c>
      <c r="C48" t="s">
        <v>83</v>
      </c>
      <c r="D48" t="str">
        <f t="shared" si="0"/>
        <v/>
      </c>
      <c r="E48" t="str">
        <f>IF(OR(LEFT(B48,1)=CHAR(32),LEFT(B48,1)=CHAR(9),LEFT(B48,1)=CHAR(160),indenture(B48)&gt;0),"NO","BOLD")&amp;D48</f>
        <v>NO</v>
      </c>
      <c r="F48" t="s">
        <v>840</v>
      </c>
      <c r="G48" t="s">
        <v>207</v>
      </c>
      <c r="H48" t="str">
        <f t="shared" si="1"/>
        <v/>
      </c>
      <c r="I48" t="str">
        <f>IF(OR(LEFT(F48,1)=CHAR(32),LEFT(F48,1)=CHAR(9),LEFT(F48,1)=CHAR(160),indenture(F48)&gt;0),"NO","BOLD")&amp;H48</f>
        <v>NO</v>
      </c>
      <c r="J48" t="s">
        <v>1560</v>
      </c>
      <c r="K48" t="s">
        <v>34</v>
      </c>
      <c r="L48" t="str">
        <f t="shared" si="2"/>
        <v/>
      </c>
      <c r="N48" t="s">
        <v>1422</v>
      </c>
      <c r="O48" t="s">
        <v>171</v>
      </c>
      <c r="P48" t="str">
        <f t="shared" si="3"/>
        <v/>
      </c>
      <c r="Q48" t="str">
        <f>IF(OR(LEFT(N48,1)=CHAR(32),LEFT(N48,1)=CHAR(9),LEFT(N48,1)=CHAR(160),indenture(N48)&gt;0),"NO","BOLD")&amp;P48</f>
        <v>NO</v>
      </c>
      <c r="R48" t="s">
        <v>225</v>
      </c>
      <c r="S48" t="s">
        <v>226</v>
      </c>
      <c r="T48" t="str">
        <f t="shared" si="4"/>
        <v>EPS</v>
      </c>
      <c r="U48" t="str">
        <f>IF(OR(LEFT(R48,1)=CHAR(32),LEFT(R48,1)=CHAR(9),LEFT(R48,1)=CHAR(160),indenture(R48)&gt;0),"NO","BOLD")&amp;T48</f>
        <v>BOLDEPS</v>
      </c>
      <c r="V48" t="s">
        <v>848</v>
      </c>
      <c r="W48" t="s">
        <v>849</v>
      </c>
      <c r="X48" t="str">
        <f t="shared" si="5"/>
        <v/>
      </c>
      <c r="Y48" t="str">
        <f>IF(OR(LEFT(V48,1)=CHAR(32),LEFT(V48,1)=CHAR(9),LEFT(V48,1)=CHAR(160),indenture(V48)&gt;0),"NO","BOLD")&amp;X48</f>
        <v>BOLD</v>
      </c>
      <c r="Z48" t="s">
        <v>1414</v>
      </c>
      <c r="AA48" t="s">
        <v>83</v>
      </c>
      <c r="AB48" t="str">
        <f t="shared" si="6"/>
        <v/>
      </c>
      <c r="AC48" t="str">
        <f>IF(OR(LEFT(Z48,1)=CHAR(32),LEFT(Z48,1)=CHAR(9),LEFT(Z48,1)=CHAR(160),indenture(Z48)&gt;0),"NO","BOLD")&amp;AB48</f>
        <v>NO</v>
      </c>
      <c r="AF48" t="str">
        <f t="shared" si="7"/>
        <v/>
      </c>
      <c r="AG48" t="str">
        <f>IF(OR(LEFT(AD48,1)=CHAR(32),LEFT(AD48,1)=CHAR(9),LEFT(AD48,1)=CHAR(160),indenture(AD48)&gt;0),"NO","BOLD")&amp;AF48</f>
        <v>BOLD</v>
      </c>
      <c r="AH48" t="s">
        <v>223</v>
      </c>
      <c r="AI48" t="s">
        <v>224</v>
      </c>
      <c r="AJ48" t="str">
        <f t="shared" si="8"/>
        <v/>
      </c>
      <c r="AK48" t="str">
        <f>IF(OR(LEFT(AH48,1)=CHAR(32),LEFT(AH48,1)=CHAR(9),LEFT(AH48,1)=CHAR(160),indenture(AH48)&gt;0),"NO","BOLD")&amp;AJ48</f>
        <v>BOLD</v>
      </c>
      <c r="AL48" t="s">
        <v>3213</v>
      </c>
      <c r="AM48" t="s">
        <v>100</v>
      </c>
      <c r="AN48" t="str">
        <f t="shared" si="9"/>
        <v/>
      </c>
      <c r="AO48" t="str">
        <f>IF(OR(LEFT(AL48,1)=CHAR(32),LEFT(AL48,1)=CHAR(9),LEFT(AL48,1)=CHAR(160),indenture(AL48)&gt;0),"NO","BOLD")&amp;AN48</f>
        <v>BOLD</v>
      </c>
      <c r="AP48" t="s">
        <v>228</v>
      </c>
      <c r="AQ48" t="s">
        <v>229</v>
      </c>
      <c r="AR48" t="str">
        <f t="shared" si="10"/>
        <v>EPS</v>
      </c>
      <c r="AS48" t="str">
        <f>IF(OR(LEFT(AP48,1)=CHAR(32),LEFT(AP48,1)=CHAR(9),LEFT(AP48,1)=CHAR(160),indenture(AP48)&gt;0),"NO","BOLD")&amp;AR48</f>
        <v>BOLDEPS</v>
      </c>
      <c r="AT48" t="s">
        <v>811</v>
      </c>
      <c r="AU48" t="s">
        <v>812</v>
      </c>
      <c r="AV48" t="str">
        <f t="shared" si="11"/>
        <v/>
      </c>
      <c r="AW48" t="str">
        <f>IF(OR(LEFT(AT48,1)=CHAR(32),LEFT(AT48,1)=CHAR(9),LEFT(AT48,1)=CHAR(160),indenture(AT48)&gt;0),"NO","BOLD")&amp;AV48</f>
        <v>BOLD</v>
      </c>
      <c r="AX48" t="s">
        <v>831</v>
      </c>
      <c r="AY48" t="s">
        <v>175</v>
      </c>
      <c r="AZ48" t="str">
        <f t="shared" si="12"/>
        <v/>
      </c>
      <c r="BA48" t="str">
        <f>IF(OR(LEFT(AX48,1)=CHAR(32),LEFT(AX48,1)=CHAR(9),LEFT(AX48,1)=CHAR(160),indenture(AX48)&gt;0),"NO","BOLD")&amp;AZ48</f>
        <v>NO</v>
      </c>
      <c r="BB48" t="s">
        <v>796</v>
      </c>
      <c r="BC48" t="s">
        <v>168</v>
      </c>
      <c r="BD48" t="str">
        <f t="shared" si="13"/>
        <v/>
      </c>
      <c r="BE48" t="str">
        <f>IF(OR(LEFT(BB48,1)=CHAR(32),LEFT(BB48,1)=CHAR(9),LEFT(BB48,1)=CHAR(160),indenture(BB48)&gt;0),"NO","BOLD")&amp;BD48</f>
        <v>NO</v>
      </c>
      <c r="BH48" t="str">
        <f t="shared" si="14"/>
        <v/>
      </c>
      <c r="BI48" t="str">
        <f>IF(OR(LEFT(BF48,1)=CHAR(32),LEFT(BF48,1)=CHAR(9),LEFT(BF48,1)=CHAR(160),indenture(BF48)&gt;0),"NO","BOLD")&amp;BH48</f>
        <v>BOLD</v>
      </c>
      <c r="BJ48" t="s">
        <v>1417</v>
      </c>
      <c r="BK48" t="s">
        <v>162</v>
      </c>
      <c r="BL48" t="str">
        <f t="shared" si="15"/>
        <v/>
      </c>
      <c r="BM48" t="str">
        <f>IF(OR(LEFT(BJ48,1)=CHAR(32),LEFT(BJ48,1)=CHAR(9),LEFT(BJ48,1)=CHAR(160),indenture(BJ48)&gt;0),"NO","BOLD")&amp;BL48</f>
        <v>NO</v>
      </c>
      <c r="BP48" t="str">
        <f t="shared" si="16"/>
        <v/>
      </c>
      <c r="BQ48" t="str">
        <f>IF(OR(LEFT(BN48,1)=CHAR(32),LEFT(BN48,1)=CHAR(9),LEFT(BN48,1)=CHAR(160),indenture(BN48)&gt;0),"NO","BOLD")&amp;BP48</f>
        <v>BOLD</v>
      </c>
      <c r="BR48" t="s">
        <v>801</v>
      </c>
      <c r="BS48" t="s">
        <v>802</v>
      </c>
      <c r="BT48" t="str">
        <f t="shared" si="17"/>
        <v/>
      </c>
      <c r="BU48" t="str">
        <f>IF(OR(LEFT(BR48,1)=CHAR(32),LEFT(BR48,1)=CHAR(9),LEFT(BR48,1)=CHAR(160),indenture(BR48)&gt;0),"NO","BOLD")&amp;BT48</f>
        <v>BOLD</v>
      </c>
    </row>
    <row r="49" spans="1:73">
      <c r="A49">
        <v>48</v>
      </c>
      <c r="B49" t="s">
        <v>1471</v>
      </c>
      <c r="C49" t="s">
        <v>152</v>
      </c>
      <c r="D49" t="str">
        <f t="shared" si="0"/>
        <v/>
      </c>
      <c r="E49" t="str">
        <f>IF(OR(LEFT(B49,1)=CHAR(32),LEFT(B49,1)=CHAR(9),LEFT(B49,1)=CHAR(160),indenture(B49)&gt;0),"NO","BOLD")&amp;D49</f>
        <v>NO</v>
      </c>
      <c r="F49" t="s">
        <v>841</v>
      </c>
      <c r="G49" t="s">
        <v>100</v>
      </c>
      <c r="H49" t="str">
        <f t="shared" si="1"/>
        <v/>
      </c>
      <c r="I49" t="str">
        <f>IF(OR(LEFT(F49,1)=CHAR(32),LEFT(F49,1)=CHAR(9),LEFT(F49,1)=CHAR(160),indenture(F49)&gt;0),"NO","BOLD")&amp;H49</f>
        <v>NO</v>
      </c>
      <c r="J49" t="s">
        <v>813</v>
      </c>
      <c r="K49" t="s">
        <v>814</v>
      </c>
      <c r="L49" t="str">
        <f t="shared" si="2"/>
        <v/>
      </c>
      <c r="N49" t="s">
        <v>1423</v>
      </c>
      <c r="O49" t="s">
        <v>615</v>
      </c>
      <c r="P49" t="str">
        <f t="shared" si="3"/>
        <v/>
      </c>
      <c r="Q49" t="str">
        <f>IF(OR(LEFT(N49,1)=CHAR(32),LEFT(N49,1)=CHAR(9),LEFT(N49,1)=CHAR(160),indenture(N49)&gt;0),"NO","BOLD")&amp;P49</f>
        <v>BOLD</v>
      </c>
      <c r="R49" t="s">
        <v>228</v>
      </c>
      <c r="S49" t="s">
        <v>229</v>
      </c>
      <c r="T49" t="str">
        <f t="shared" si="4"/>
        <v>EPS</v>
      </c>
      <c r="U49" t="str">
        <f>IF(OR(LEFT(R49,1)=CHAR(32),LEFT(R49,1)=CHAR(9),LEFT(R49,1)=CHAR(160),indenture(R49)&gt;0),"NO","BOLD")&amp;T49</f>
        <v>BOLDEPS</v>
      </c>
      <c r="V49" t="s">
        <v>1435</v>
      </c>
      <c r="W49" t="s">
        <v>808</v>
      </c>
      <c r="X49" t="str">
        <f t="shared" si="5"/>
        <v/>
      </c>
      <c r="Y49" t="str">
        <f>IF(OR(LEFT(V49,1)=CHAR(32),LEFT(V49,1)=CHAR(9),LEFT(V49,1)=CHAR(160),indenture(V49)&gt;0),"NO","BOLD")&amp;X49</f>
        <v>BOLD</v>
      </c>
      <c r="Z49" t="s">
        <v>1427</v>
      </c>
      <c r="AA49" t="s">
        <v>152</v>
      </c>
      <c r="AB49" t="str">
        <f t="shared" si="6"/>
        <v/>
      </c>
      <c r="AC49" t="str">
        <f>IF(OR(LEFT(Z49,1)=CHAR(32),LEFT(Z49,1)=CHAR(9),LEFT(Z49,1)=CHAR(160),indenture(Z49)&gt;0),"NO","BOLD")&amp;AB49</f>
        <v>NO</v>
      </c>
      <c r="AD49" t="s">
        <v>729</v>
      </c>
      <c r="AE49" t="s">
        <v>127</v>
      </c>
      <c r="AF49" t="str">
        <f t="shared" si="7"/>
        <v/>
      </c>
      <c r="AG49" t="str">
        <f>IF(OR(LEFT(AD49,1)=CHAR(32),LEFT(AD49,1)=CHAR(9),LEFT(AD49,1)=CHAR(160),indenture(AD49)&gt;0),"NO","BOLD")&amp;AF49</f>
        <v>BOLD</v>
      </c>
      <c r="AH49" t="s">
        <v>874</v>
      </c>
      <c r="AI49" t="s">
        <v>875</v>
      </c>
      <c r="AJ49" t="str">
        <f t="shared" si="8"/>
        <v>EPS</v>
      </c>
      <c r="AK49" t="str">
        <f>IF(OR(LEFT(AH49,1)=CHAR(32),LEFT(AH49,1)=CHAR(9),LEFT(AH49,1)=CHAR(160),indenture(AH49)&gt;0),"NO","BOLD")&amp;AJ49</f>
        <v>BOLDEPS</v>
      </c>
      <c r="AL49" t="s">
        <v>1430</v>
      </c>
      <c r="AM49" t="s">
        <v>168</v>
      </c>
      <c r="AN49" t="str">
        <f t="shared" si="9"/>
        <v/>
      </c>
      <c r="AO49" t="str">
        <f>IF(OR(LEFT(AL49,1)=CHAR(32),LEFT(AL49,1)=CHAR(9),LEFT(AL49,1)=CHAR(160),indenture(AL49)&gt;0),"NO","BOLD")&amp;AN49</f>
        <v>NO</v>
      </c>
      <c r="AR49" t="str">
        <f t="shared" si="10"/>
        <v/>
      </c>
      <c r="AS49" t="str">
        <f>IF(OR(LEFT(AP49,1)=CHAR(32),LEFT(AP49,1)=CHAR(9),LEFT(AP49,1)=CHAR(160),indenture(AP49)&gt;0),"NO","BOLD")&amp;AR49</f>
        <v>BOLD</v>
      </c>
      <c r="AT49" t="s">
        <v>204</v>
      </c>
      <c r="AU49" t="s">
        <v>205</v>
      </c>
      <c r="AV49" t="str">
        <f t="shared" si="11"/>
        <v/>
      </c>
      <c r="AW49" t="str">
        <f>IF(OR(LEFT(AT49,1)=CHAR(32),LEFT(AT49,1)=CHAR(9),LEFT(AT49,1)=CHAR(160),indenture(AT49)&gt;0),"NO","BOLD")&amp;AV49</f>
        <v>BOLD</v>
      </c>
      <c r="AX49" t="s">
        <v>832</v>
      </c>
      <c r="AY49" t="s">
        <v>178</v>
      </c>
      <c r="AZ49" t="str">
        <f t="shared" si="12"/>
        <v/>
      </c>
      <c r="BA49" t="str">
        <f>IF(OR(LEFT(AX49,1)=CHAR(32),LEFT(AX49,1)=CHAR(9),LEFT(AX49,1)=CHAR(160),indenture(AX49)&gt;0),"NO","BOLD")&amp;AZ49</f>
        <v>NO</v>
      </c>
      <c r="BB49" t="s">
        <v>797</v>
      </c>
      <c r="BC49" t="s">
        <v>171</v>
      </c>
      <c r="BD49" t="str">
        <f t="shared" si="13"/>
        <v/>
      </c>
      <c r="BE49" t="str">
        <f>IF(OR(LEFT(BB49,1)=CHAR(32),LEFT(BB49,1)=CHAR(9),LEFT(BB49,1)=CHAR(160),indenture(BB49)&gt;0),"NO","BOLD")&amp;BD49</f>
        <v>NO</v>
      </c>
      <c r="BF49" t="s">
        <v>798</v>
      </c>
      <c r="BH49" t="str">
        <f t="shared" si="14"/>
        <v/>
      </c>
      <c r="BI49" t="str">
        <f>IF(OR(LEFT(BF49,1)=CHAR(32),LEFT(BF49,1)=CHAR(9),LEFT(BF49,1)=CHAR(160),indenture(BF49)&gt;0),"NO","BOLD")&amp;BH49</f>
        <v>BOLD</v>
      </c>
      <c r="BJ49" t="s">
        <v>1418</v>
      </c>
      <c r="BK49" t="s">
        <v>186</v>
      </c>
      <c r="BL49" t="str">
        <f t="shared" si="15"/>
        <v/>
      </c>
      <c r="BM49" t="str">
        <f>IF(OR(LEFT(BJ49,1)=CHAR(32),LEFT(BJ49,1)=CHAR(9),LEFT(BJ49,1)=CHAR(160),indenture(BJ49)&gt;0),"NO","BOLD")&amp;BL49</f>
        <v>NO</v>
      </c>
      <c r="BN49" t="s">
        <v>164</v>
      </c>
      <c r="BO49" t="s">
        <v>157</v>
      </c>
      <c r="BP49" t="str">
        <f t="shared" si="16"/>
        <v/>
      </c>
      <c r="BQ49" t="str">
        <f>IF(OR(LEFT(BN49,1)=CHAR(32),LEFT(BN49,1)=CHAR(9),LEFT(BN49,1)=CHAR(160),indenture(BN49)&gt;0),"NO","BOLD")&amp;BP49</f>
        <v>BOLD</v>
      </c>
      <c r="BR49" t="s">
        <v>846</v>
      </c>
      <c r="BS49" t="s">
        <v>807</v>
      </c>
      <c r="BT49" t="str">
        <f t="shared" si="17"/>
        <v/>
      </c>
      <c r="BU49" t="str">
        <f>IF(OR(LEFT(BR49,1)=CHAR(32),LEFT(BR49,1)=CHAR(9),LEFT(BR49,1)=CHAR(160),indenture(BR49)&gt;0),"NO","BOLD")&amp;BT49</f>
        <v>BOLD</v>
      </c>
    </row>
    <row r="50" spans="1:73">
      <c r="A50">
        <v>49</v>
      </c>
      <c r="B50" t="s">
        <v>1472</v>
      </c>
      <c r="C50" t="s">
        <v>159</v>
      </c>
      <c r="D50" t="str">
        <f t="shared" si="0"/>
        <v/>
      </c>
      <c r="E50" t="str">
        <f>IF(OR(LEFT(B50,1)=CHAR(32),LEFT(B50,1)=CHAR(9),LEFT(B50,1)=CHAR(160),indenture(B50)&gt;0),"NO","BOLD")&amp;D50</f>
        <v>NO</v>
      </c>
      <c r="H50" t="str">
        <f t="shared" si="1"/>
        <v/>
      </c>
      <c r="I50" t="str">
        <f>IF(OR(LEFT(F50,1)=CHAR(32),LEFT(F50,1)=CHAR(9),LEFT(F50,1)=CHAR(160),indenture(F50)&gt;0),"NO","BOLD")&amp;H50</f>
        <v>BOLD</v>
      </c>
      <c r="J50" t="s">
        <v>842</v>
      </c>
      <c r="K50" t="s">
        <v>843</v>
      </c>
      <c r="L50" t="str">
        <f t="shared" si="2"/>
        <v/>
      </c>
      <c r="N50" t="s">
        <v>1424</v>
      </c>
      <c r="O50" t="s">
        <v>107</v>
      </c>
      <c r="P50" t="str">
        <f t="shared" si="3"/>
        <v/>
      </c>
      <c r="Q50" t="str">
        <f>IF(OR(LEFT(N50,1)=CHAR(32),LEFT(N50,1)=CHAR(9),LEFT(N50,1)=CHAR(160),indenture(N50)&gt;0),"NO","BOLD")&amp;P50</f>
        <v>NO</v>
      </c>
      <c r="T50" t="str">
        <f t="shared" si="4"/>
        <v/>
      </c>
      <c r="U50" t="str">
        <f>IF(OR(LEFT(R50,1)=CHAR(32),LEFT(R50,1)=CHAR(9),LEFT(R50,1)=CHAR(160),indenture(R50)&gt;0),"NO","BOLD")&amp;T50</f>
        <v>BOLD</v>
      </c>
      <c r="V50" t="s">
        <v>809</v>
      </c>
      <c r="W50" t="s">
        <v>810</v>
      </c>
      <c r="X50" t="str">
        <f t="shared" si="5"/>
        <v/>
      </c>
      <c r="Y50" t="str">
        <f>IF(OR(LEFT(V50,1)=CHAR(32),LEFT(V50,1)=CHAR(9),LEFT(V50,1)=CHAR(160),indenture(V50)&gt;0),"NO","BOLD")&amp;X50</f>
        <v>BOLD</v>
      </c>
      <c r="Z50" t="s">
        <v>1428</v>
      </c>
      <c r="AA50" t="s">
        <v>159</v>
      </c>
      <c r="AB50" t="str">
        <f t="shared" si="6"/>
        <v/>
      </c>
      <c r="AC50" t="str">
        <f>IF(OR(LEFT(Z50,1)=CHAR(32),LEFT(Z50,1)=CHAR(9),LEFT(Z50,1)=CHAR(160),indenture(Z50)&gt;0),"NO","BOLD")&amp;AB50</f>
        <v>NO</v>
      </c>
      <c r="AD50" t="s">
        <v>840</v>
      </c>
      <c r="AE50" t="s">
        <v>207</v>
      </c>
      <c r="AF50" t="str">
        <f t="shared" si="7"/>
        <v/>
      </c>
      <c r="AG50" t="str">
        <f>IF(OR(LEFT(AD50,1)=CHAR(32),LEFT(AD50,1)=CHAR(9),LEFT(AD50,1)=CHAR(160),indenture(AD50)&gt;0),"NO","BOLD")&amp;AF50</f>
        <v>NO</v>
      </c>
      <c r="AH50" t="s">
        <v>1435</v>
      </c>
      <c r="AI50" t="s">
        <v>808</v>
      </c>
      <c r="AJ50" t="str">
        <f t="shared" si="8"/>
        <v/>
      </c>
      <c r="AK50" t="str">
        <f>IF(OR(LEFT(AH50,1)=CHAR(32),LEFT(AH50,1)=CHAR(9),LEFT(AH50,1)=CHAR(160),indenture(AH50)&gt;0),"NO","BOLD")&amp;AJ50</f>
        <v>BOLD</v>
      </c>
      <c r="AL50" t="s">
        <v>1433</v>
      </c>
      <c r="AM50" t="s">
        <v>171</v>
      </c>
      <c r="AN50" t="str">
        <f t="shared" si="9"/>
        <v/>
      </c>
      <c r="AO50" t="str">
        <f>IF(OR(LEFT(AL50,1)=CHAR(32),LEFT(AL50,1)=CHAR(9),LEFT(AL50,1)=CHAR(160),indenture(AL50)&gt;0),"NO","BOLD")&amp;AN50</f>
        <v>NO</v>
      </c>
      <c r="AP50" t="s">
        <v>179</v>
      </c>
      <c r="AQ50" t="s">
        <v>169</v>
      </c>
      <c r="AR50" t="str">
        <f t="shared" si="10"/>
        <v/>
      </c>
      <c r="AS50" t="str">
        <f>IF(OR(LEFT(AP50,1)=CHAR(32),LEFT(AP50,1)=CHAR(9),LEFT(AP50,1)=CHAR(160),indenture(AP50)&gt;0),"NO","BOLD")&amp;AR50</f>
        <v>BOLD</v>
      </c>
      <c r="AT50" t="s">
        <v>211</v>
      </c>
      <c r="AU50" t="s">
        <v>212</v>
      </c>
      <c r="AV50" t="str">
        <f t="shared" si="11"/>
        <v/>
      </c>
      <c r="AW50" t="str">
        <f>IF(OR(LEFT(AT50,1)=CHAR(32),LEFT(AT50,1)=CHAR(9),LEFT(AT50,1)=CHAR(160),indenture(AT50)&gt;0),"NO","BOLD")&amp;AV50</f>
        <v>BOLD</v>
      </c>
      <c r="AX50" t="s">
        <v>833</v>
      </c>
      <c r="AY50" t="s">
        <v>181</v>
      </c>
      <c r="AZ50" t="str">
        <f t="shared" si="12"/>
        <v/>
      </c>
      <c r="BA50" t="str">
        <f>IF(OR(LEFT(AX50,1)=CHAR(32),LEFT(AX50,1)=CHAR(9),LEFT(AX50,1)=CHAR(160),indenture(AX50)&gt;0),"NO","BOLD")&amp;AZ50</f>
        <v>NO</v>
      </c>
      <c r="BB50" t="s">
        <v>728</v>
      </c>
      <c r="BC50" t="s">
        <v>615</v>
      </c>
      <c r="BD50" t="str">
        <f t="shared" si="13"/>
        <v/>
      </c>
      <c r="BE50" t="str">
        <f>IF(OR(LEFT(BB50,1)=CHAR(32),LEFT(BB50,1)=CHAR(9),LEFT(BB50,1)=CHAR(160),indenture(BB50)&gt;0),"NO","BOLD")&amp;BD50</f>
        <v>BOLD</v>
      </c>
      <c r="BF50" t="s">
        <v>799</v>
      </c>
      <c r="BG50" t="s">
        <v>800</v>
      </c>
      <c r="BH50" t="str">
        <f t="shared" si="14"/>
        <v/>
      </c>
      <c r="BI50" t="str">
        <f>IF(OR(LEFT(BF50,1)=CHAR(32),LEFT(BF50,1)=CHAR(9),LEFT(BF50,1)=CHAR(160),indenture(BF50)&gt;0),"NO","BOLD")&amp;BH50</f>
        <v>BOLD</v>
      </c>
      <c r="BJ50" t="s">
        <v>1419</v>
      </c>
      <c r="BK50" t="s">
        <v>95</v>
      </c>
      <c r="BL50" t="str">
        <f t="shared" si="15"/>
        <v/>
      </c>
      <c r="BM50" t="str">
        <f>IF(OR(LEFT(BJ50,1)=CHAR(32),LEFT(BJ50,1)=CHAR(9),LEFT(BJ50,1)=CHAR(160),indenture(BJ50)&gt;0),"NO","BOLD")&amp;BL50</f>
        <v>BOLD</v>
      </c>
      <c r="BN50" t="s">
        <v>219</v>
      </c>
      <c r="BO50" t="s">
        <v>220</v>
      </c>
      <c r="BP50" t="str">
        <f t="shared" si="16"/>
        <v>EPS</v>
      </c>
      <c r="BQ50" t="str">
        <f>IF(OR(LEFT(BN50,1)=CHAR(32),LEFT(BN50,1)=CHAR(9),LEFT(BN50,1)=CHAR(160),indenture(BN50)&gt;0),"NO","BOLD")&amp;BP50</f>
        <v>BOLDEPS</v>
      </c>
      <c r="BR50" t="s">
        <v>804</v>
      </c>
      <c r="BS50" t="s">
        <v>686</v>
      </c>
      <c r="BT50" t="str">
        <f t="shared" si="17"/>
        <v/>
      </c>
      <c r="BU50" t="str">
        <f>IF(OR(LEFT(BR50,1)=CHAR(32),LEFT(BR50,1)=CHAR(9),LEFT(BR50,1)=CHAR(160),indenture(BR50)&gt;0),"NO","BOLD")&amp;BT50</f>
        <v>BOLD</v>
      </c>
    </row>
    <row r="51" spans="1:73">
      <c r="A51">
        <v>50</v>
      </c>
      <c r="B51" t="s">
        <v>1417</v>
      </c>
      <c r="C51" t="s">
        <v>162</v>
      </c>
      <c r="D51" t="str">
        <f t="shared" si="0"/>
        <v/>
      </c>
      <c r="E51" t="str">
        <f>IF(OR(LEFT(B51,1)=CHAR(32),LEFT(B51,1)=CHAR(9),LEFT(B51,1)=CHAR(160),indenture(B51)&gt;0),"NO","BOLD")&amp;D51</f>
        <v>NO</v>
      </c>
      <c r="F51" t="s">
        <v>164</v>
      </c>
      <c r="G51" t="s">
        <v>157</v>
      </c>
      <c r="H51" t="str">
        <f t="shared" si="1"/>
        <v/>
      </c>
      <c r="I51" t="str">
        <f>IF(OR(LEFT(F51,1)=CHAR(32),LEFT(F51,1)=CHAR(9),LEFT(F51,1)=CHAR(160),indenture(F51)&gt;0),"NO","BOLD")&amp;H51</f>
        <v>BOLD</v>
      </c>
      <c r="J51" t="s">
        <v>815</v>
      </c>
      <c r="K51" t="s">
        <v>816</v>
      </c>
      <c r="L51" t="str">
        <f t="shared" si="2"/>
        <v/>
      </c>
      <c r="N51" t="s">
        <v>182</v>
      </c>
      <c r="O51" t="s">
        <v>113</v>
      </c>
      <c r="P51" t="str">
        <f t="shared" si="3"/>
        <v/>
      </c>
      <c r="Q51" t="str">
        <f>IF(OR(LEFT(N51,1)=CHAR(32),LEFT(N51,1)=CHAR(9),LEFT(N51,1)=CHAR(160),indenture(N51)&gt;0),"NO","BOLD")&amp;P51</f>
        <v>BOLD</v>
      </c>
      <c r="R51" t="s">
        <v>179</v>
      </c>
      <c r="S51" t="s">
        <v>169</v>
      </c>
      <c r="T51" t="str">
        <f t="shared" si="4"/>
        <v/>
      </c>
      <c r="U51" t="str">
        <f>IF(OR(LEFT(R51,1)=CHAR(32),LEFT(R51,1)=CHAR(9),LEFT(R51,1)=CHAR(160),indenture(R51)&gt;0),"NO","BOLD")&amp;T51</f>
        <v>BOLD</v>
      </c>
      <c r="V51" t="s">
        <v>811</v>
      </c>
      <c r="W51" t="s">
        <v>812</v>
      </c>
      <c r="X51" t="str">
        <f t="shared" si="5"/>
        <v/>
      </c>
      <c r="Y51" t="str">
        <f>IF(OR(LEFT(V51,1)=CHAR(32),LEFT(V51,1)=CHAR(9),LEFT(V51,1)=CHAR(160),indenture(V51)&gt;0),"NO","BOLD")&amp;X51</f>
        <v>BOLD</v>
      </c>
      <c r="Z51" t="s">
        <v>1429</v>
      </c>
      <c r="AA51" t="s">
        <v>162</v>
      </c>
      <c r="AB51" t="str">
        <f t="shared" si="6"/>
        <v/>
      </c>
      <c r="AC51" t="str">
        <f>IF(OR(LEFT(Z51,1)=CHAR(32),LEFT(Z51,1)=CHAR(9),LEFT(Z51,1)=CHAR(160),indenture(Z51)&gt;0),"NO","BOLD")&amp;AB51</f>
        <v>NO</v>
      </c>
      <c r="AD51" t="s">
        <v>841</v>
      </c>
      <c r="AE51" t="s">
        <v>100</v>
      </c>
      <c r="AF51" t="str">
        <f t="shared" si="7"/>
        <v/>
      </c>
      <c r="AG51" t="str">
        <f>IF(OR(LEFT(AD51,1)=CHAR(32),LEFT(AD51,1)=CHAR(9),LEFT(AD51,1)=CHAR(160),indenture(AD51)&gt;0),"NO","BOLD")&amp;AF51</f>
        <v>NO</v>
      </c>
      <c r="AH51" t="s">
        <v>809</v>
      </c>
      <c r="AI51" t="s">
        <v>810</v>
      </c>
      <c r="AJ51" t="str">
        <f t="shared" si="8"/>
        <v/>
      </c>
      <c r="AK51" t="str">
        <f>IF(OR(LEFT(AH51,1)=CHAR(32),LEFT(AH51,1)=CHAR(9),LEFT(AH51,1)=CHAR(160),indenture(AH51)&gt;0),"NO","BOLD")&amp;AJ51</f>
        <v>BOLD</v>
      </c>
      <c r="AL51" t="s">
        <v>1423</v>
      </c>
      <c r="AM51" t="s">
        <v>615</v>
      </c>
      <c r="AN51" t="str">
        <f t="shared" si="9"/>
        <v/>
      </c>
      <c r="AO51" t="str">
        <f>IF(OR(LEFT(AL51,1)=CHAR(32),LEFT(AL51,1)=CHAR(9),LEFT(AL51,1)=CHAR(160),indenture(AL51)&gt;0),"NO","BOLD")&amp;AN51</f>
        <v>BOLD</v>
      </c>
      <c r="AP51" t="s">
        <v>230</v>
      </c>
      <c r="AQ51" t="s">
        <v>231</v>
      </c>
      <c r="AR51" t="str">
        <f t="shared" si="10"/>
        <v>EPS</v>
      </c>
      <c r="AS51" t="str">
        <f>IF(OR(LEFT(AP51,1)=CHAR(32),LEFT(AP51,1)=CHAR(9),LEFT(AP51,1)=CHAR(160),indenture(AP51)&gt;0),"NO","BOLD")&amp;AR51</f>
        <v>BOLDEPS</v>
      </c>
      <c r="AT51" t="s">
        <v>215</v>
      </c>
      <c r="AU51" t="s">
        <v>216</v>
      </c>
      <c r="AV51" t="str">
        <f t="shared" si="11"/>
        <v/>
      </c>
      <c r="AW51" t="str">
        <f>IF(OR(LEFT(AT51,1)=CHAR(32),LEFT(AT51,1)=CHAR(9),LEFT(AT51,1)=CHAR(160),indenture(AT51)&gt;0),"NO","BOLD")&amp;AV51</f>
        <v>BOLD</v>
      </c>
      <c r="AX51" t="s">
        <v>834</v>
      </c>
      <c r="AY51" t="s">
        <v>187</v>
      </c>
      <c r="AZ51" t="str">
        <f t="shared" si="12"/>
        <v/>
      </c>
      <c r="BA51" t="str">
        <f>IF(OR(LEFT(AX51,1)=CHAR(32),LEFT(AX51,1)=CHAR(9),LEFT(AX51,1)=CHAR(160),indenture(AX51)&gt;0),"NO","BOLD")&amp;AZ51</f>
        <v>NO</v>
      </c>
      <c r="BB51" t="s">
        <v>706</v>
      </c>
      <c r="BC51" t="s">
        <v>107</v>
      </c>
      <c r="BD51" t="str">
        <f t="shared" si="13"/>
        <v/>
      </c>
      <c r="BE51" t="str">
        <f>IF(OR(LEFT(BB51,1)=CHAR(32),LEFT(BB51,1)=CHAR(9),LEFT(BB51,1)=CHAR(160),indenture(BB51)&gt;0),"NO","BOLD")&amp;BD51</f>
        <v>NO</v>
      </c>
      <c r="BF51" t="s">
        <v>1506</v>
      </c>
      <c r="BG51" t="s">
        <v>1507</v>
      </c>
      <c r="BH51" t="str">
        <f t="shared" si="14"/>
        <v/>
      </c>
      <c r="BI51" t="str">
        <f>IF(OR(LEFT(BF51,1)=CHAR(32),LEFT(BF51,1)=CHAR(9),LEFT(BF51,1)=CHAR(160),indenture(BF51)&gt;0),"NO","BOLD")&amp;BH51</f>
        <v>BOLD</v>
      </c>
      <c r="BJ51" t="s">
        <v>1420</v>
      </c>
      <c r="BK51" t="s">
        <v>100</v>
      </c>
      <c r="BL51" t="str">
        <f t="shared" si="15"/>
        <v/>
      </c>
      <c r="BM51" t="str">
        <f>IF(OR(LEFT(BJ51,1)=CHAR(32),LEFT(BJ51,1)=CHAR(9),LEFT(BJ51,1)=CHAR(160),indenture(BJ51)&gt;0),"NO","BOLD")&amp;BL51</f>
        <v>NO</v>
      </c>
      <c r="BN51" t="s">
        <v>225</v>
      </c>
      <c r="BO51" t="s">
        <v>226</v>
      </c>
      <c r="BP51" t="str">
        <f t="shared" si="16"/>
        <v>EPS</v>
      </c>
      <c r="BQ51" t="str">
        <f>IF(OR(LEFT(BN51,1)=CHAR(32),LEFT(BN51,1)=CHAR(9),LEFT(BN51,1)=CHAR(160),indenture(BN51)&gt;0),"NO","BOLD")&amp;BP51</f>
        <v>BOLDEPS</v>
      </c>
      <c r="BR51" t="s">
        <v>809</v>
      </c>
      <c r="BS51" t="s">
        <v>810</v>
      </c>
      <c r="BT51" t="str">
        <f t="shared" si="17"/>
        <v/>
      </c>
      <c r="BU51" t="str">
        <f>IF(OR(LEFT(BR51,1)=CHAR(32),LEFT(BR51,1)=CHAR(9),LEFT(BR51,1)=CHAR(160),indenture(BR51)&gt;0),"NO","BOLD")&amp;BT51</f>
        <v>BOLD</v>
      </c>
    </row>
    <row r="52" spans="1:73">
      <c r="A52">
        <v>51</v>
      </c>
      <c r="B52" t="s">
        <v>1418</v>
      </c>
      <c r="C52" t="s">
        <v>186</v>
      </c>
      <c r="D52" t="str">
        <f t="shared" si="0"/>
        <v/>
      </c>
      <c r="E52" t="str">
        <f>IF(OR(LEFT(B52,1)=CHAR(32),LEFT(B52,1)=CHAR(9),LEFT(B52,1)=CHAR(160),indenture(B52)&gt;0),"NO","BOLD")&amp;D52</f>
        <v>NO</v>
      </c>
      <c r="F52" t="s">
        <v>219</v>
      </c>
      <c r="G52" t="s">
        <v>220</v>
      </c>
      <c r="H52" t="str">
        <f t="shared" si="1"/>
        <v>EPS</v>
      </c>
      <c r="I52" t="str">
        <f>IF(OR(LEFT(F52,1)=CHAR(32),LEFT(F52,1)=CHAR(9),LEFT(F52,1)=CHAR(160),indenture(F52)&gt;0),"NO","BOLD")&amp;H52</f>
        <v>BOLDEPS</v>
      </c>
      <c r="J52" t="s">
        <v>817</v>
      </c>
      <c r="K52" t="s">
        <v>818</v>
      </c>
      <c r="L52" t="str">
        <f t="shared" si="2"/>
        <v/>
      </c>
      <c r="N52" t="s">
        <v>1425</v>
      </c>
      <c r="O52" t="s">
        <v>117</v>
      </c>
      <c r="P52" t="str">
        <f t="shared" si="3"/>
        <v/>
      </c>
      <c r="Q52" t="str">
        <f>IF(OR(LEFT(N52,1)=CHAR(32),LEFT(N52,1)=CHAR(9),LEFT(N52,1)=CHAR(160),indenture(N52)&gt;0),"NO","BOLD")&amp;P52</f>
        <v>NO</v>
      </c>
      <c r="R52" t="s">
        <v>230</v>
      </c>
      <c r="S52" t="s">
        <v>231</v>
      </c>
      <c r="T52" t="str">
        <f t="shared" si="4"/>
        <v>EPS</v>
      </c>
      <c r="U52" t="str">
        <f>IF(OR(LEFT(R52,1)=CHAR(32),LEFT(R52,1)=CHAR(9),LEFT(R52,1)=CHAR(160),indenture(R52)&gt;0),"NO","BOLD")&amp;T52</f>
        <v>BOLDEPS</v>
      </c>
      <c r="V52" t="s">
        <v>190</v>
      </c>
      <c r="W52" t="s">
        <v>191</v>
      </c>
      <c r="X52" t="str">
        <f t="shared" si="5"/>
        <v/>
      </c>
      <c r="Y52" t="str">
        <f>IF(OR(LEFT(V52,1)=CHAR(32),LEFT(V52,1)=CHAR(9),LEFT(V52,1)=CHAR(160),indenture(V52)&gt;0),"NO","BOLD")&amp;X52</f>
        <v>BOLD</v>
      </c>
      <c r="Z52" t="s">
        <v>1418</v>
      </c>
      <c r="AA52" t="s">
        <v>186</v>
      </c>
      <c r="AB52" t="str">
        <f t="shared" si="6"/>
        <v/>
      </c>
      <c r="AC52" t="str">
        <f>IF(OR(LEFT(Z52,1)=CHAR(32),LEFT(Z52,1)=CHAR(9),LEFT(Z52,1)=CHAR(160),indenture(Z52)&gt;0),"NO","BOLD")&amp;AB52</f>
        <v>NO</v>
      </c>
      <c r="AF52" t="str">
        <f t="shared" si="7"/>
        <v/>
      </c>
      <c r="AG52" t="str">
        <f>IF(OR(LEFT(AD52,1)=CHAR(32),LEFT(AD52,1)=CHAR(9),LEFT(AD52,1)=CHAR(160),indenture(AD52)&gt;0),"NO","BOLD")&amp;AF52</f>
        <v>BOLD</v>
      </c>
      <c r="AH52" t="s">
        <v>811</v>
      </c>
      <c r="AI52" t="s">
        <v>812</v>
      </c>
      <c r="AJ52" t="str">
        <f t="shared" si="8"/>
        <v/>
      </c>
      <c r="AK52" t="str">
        <f>IF(OR(LEFT(AH52,1)=CHAR(32),LEFT(AH52,1)=CHAR(9),LEFT(AH52,1)=CHAR(160),indenture(AH52)&gt;0),"NO","BOLD")&amp;AJ52</f>
        <v>BOLD</v>
      </c>
      <c r="AL52" t="s">
        <v>1424</v>
      </c>
      <c r="AM52" t="s">
        <v>107</v>
      </c>
      <c r="AN52" t="str">
        <f t="shared" si="9"/>
        <v/>
      </c>
      <c r="AO52" t="str">
        <f>IF(OR(LEFT(AL52,1)=CHAR(32),LEFT(AL52,1)=CHAR(9),LEFT(AL52,1)=CHAR(160),indenture(AL52)&gt;0),"NO","BOLD")&amp;AN52</f>
        <v>NO</v>
      </c>
      <c r="AP52" t="s">
        <v>232</v>
      </c>
      <c r="AQ52" t="s">
        <v>233</v>
      </c>
      <c r="AR52" t="str">
        <f t="shared" si="10"/>
        <v>EPS</v>
      </c>
      <c r="AS52" t="str">
        <f>IF(OR(LEFT(AP52,1)=CHAR(32),LEFT(AP52,1)=CHAR(9),LEFT(AP52,1)=CHAR(160),indenture(AP52)&gt;0),"NO","BOLD")&amp;AR52</f>
        <v>BOLDEPS</v>
      </c>
      <c r="AV52" t="str">
        <f t="shared" si="11"/>
        <v/>
      </c>
      <c r="AW52" t="str">
        <f>IF(OR(LEFT(AT52,1)=CHAR(32),LEFT(AT52,1)=CHAR(9),LEFT(AT52,1)=CHAR(160),indenture(AT52)&gt;0),"NO","BOLD")&amp;AV52</f>
        <v>BOLD</v>
      </c>
      <c r="AX52" t="s">
        <v>835</v>
      </c>
      <c r="AY52" t="s">
        <v>192</v>
      </c>
      <c r="AZ52" t="str">
        <f t="shared" si="12"/>
        <v/>
      </c>
      <c r="BA52" t="str">
        <f>IF(OR(LEFT(AX52,1)=CHAR(32),LEFT(AX52,1)=CHAR(9),LEFT(AX52,1)=CHAR(160),indenture(AX52)&gt;0),"NO","BOLD")&amp;AZ52</f>
        <v>NO</v>
      </c>
      <c r="BB52" t="s">
        <v>182</v>
      </c>
      <c r="BC52" t="s">
        <v>113</v>
      </c>
      <c r="BD52" t="str">
        <f t="shared" si="13"/>
        <v/>
      </c>
      <c r="BE52" t="str">
        <f>IF(OR(LEFT(BB52,1)=CHAR(32),LEFT(BB52,1)=CHAR(9),LEFT(BB52,1)=CHAR(160),indenture(BB52)&gt;0),"NO","BOLD")&amp;BD52</f>
        <v>BOLD</v>
      </c>
      <c r="BF52" t="s">
        <v>846</v>
      </c>
      <c r="BG52" t="s">
        <v>807</v>
      </c>
      <c r="BH52" t="str">
        <f t="shared" si="14"/>
        <v/>
      </c>
      <c r="BI52" t="str">
        <f>IF(OR(LEFT(BF52,1)=CHAR(32),LEFT(BF52,1)=CHAR(9),LEFT(BF52,1)=CHAR(160),indenture(BF52)&gt;0),"NO","BOLD")&amp;BH52</f>
        <v>BOLD</v>
      </c>
      <c r="BJ52" t="s">
        <v>1421</v>
      </c>
      <c r="BK52" t="s">
        <v>168</v>
      </c>
      <c r="BL52" t="str">
        <f t="shared" si="15"/>
        <v/>
      </c>
      <c r="BM52" t="str">
        <f>IF(OR(LEFT(BJ52,1)=CHAR(32),LEFT(BJ52,1)=CHAR(9),LEFT(BJ52,1)=CHAR(160),indenture(BJ52)&gt;0),"NO","BOLD")&amp;BL52</f>
        <v>NO</v>
      </c>
      <c r="BN52" t="s">
        <v>228</v>
      </c>
      <c r="BO52" t="s">
        <v>229</v>
      </c>
      <c r="BP52" t="str">
        <f t="shared" si="16"/>
        <v>EPS</v>
      </c>
      <c r="BQ52" t="str">
        <f>IF(OR(LEFT(BN52,1)=CHAR(32),LEFT(BN52,1)=CHAR(9),LEFT(BN52,1)=CHAR(160),indenture(BN52)&gt;0),"NO","BOLD")&amp;BP52</f>
        <v>BOLDEPS</v>
      </c>
      <c r="BR52" t="s">
        <v>811</v>
      </c>
      <c r="BS52" t="s">
        <v>812</v>
      </c>
      <c r="BT52" t="str">
        <f t="shared" si="17"/>
        <v/>
      </c>
      <c r="BU52" t="str">
        <f>IF(OR(LEFT(BR52,1)=CHAR(32),LEFT(BR52,1)=CHAR(9),LEFT(BR52,1)=CHAR(160),indenture(BR52)&gt;0),"NO","BOLD")&amp;BT52</f>
        <v>BOLD</v>
      </c>
    </row>
    <row r="53" spans="1:73">
      <c r="A53">
        <v>52</v>
      </c>
      <c r="B53" t="s">
        <v>1419</v>
      </c>
      <c r="C53" t="s">
        <v>95</v>
      </c>
      <c r="D53" t="str">
        <f t="shared" si="0"/>
        <v/>
      </c>
      <c r="E53" t="str">
        <f>IF(OR(LEFT(B53,1)=CHAR(32),LEFT(B53,1)=CHAR(9),LEFT(B53,1)=CHAR(160),indenture(B53)&gt;0),"NO","BOLD")&amp;D53</f>
        <v>BOLD</v>
      </c>
      <c r="F53" t="s">
        <v>225</v>
      </c>
      <c r="G53" t="s">
        <v>226</v>
      </c>
      <c r="H53" t="str">
        <f t="shared" si="1"/>
        <v>EPS</v>
      </c>
      <c r="I53" t="str">
        <f>IF(OR(LEFT(F53,1)=CHAR(32),LEFT(F53,1)=CHAR(9),LEFT(F53,1)=CHAR(160),indenture(F53)&gt;0),"NO","BOLD")&amp;H53</f>
        <v>BOLDEPS</v>
      </c>
      <c r="J53" t="s">
        <v>819</v>
      </c>
      <c r="K53" t="s">
        <v>97</v>
      </c>
      <c r="L53" t="str">
        <f t="shared" si="2"/>
        <v/>
      </c>
      <c r="N53" t="s">
        <v>1426</v>
      </c>
      <c r="O53" t="s">
        <v>120</v>
      </c>
      <c r="P53" t="str">
        <f t="shared" si="3"/>
        <v/>
      </c>
      <c r="Q53" t="str">
        <f>IF(OR(LEFT(N53,1)=CHAR(32),LEFT(N53,1)=CHAR(9),LEFT(N53,1)=CHAR(160),indenture(N53)&gt;0),"NO","BOLD")&amp;P53</f>
        <v>NO</v>
      </c>
      <c r="R53" t="s">
        <v>232</v>
      </c>
      <c r="S53" t="s">
        <v>233</v>
      </c>
      <c r="T53" t="str">
        <f t="shared" si="4"/>
        <v>EPS</v>
      </c>
      <c r="U53" t="str">
        <f>IF(OR(LEFT(R53,1)=CHAR(32),LEFT(R53,1)=CHAR(9),LEFT(R53,1)=CHAR(160),indenture(R53)&gt;0),"NO","BOLD")&amp;T53</f>
        <v>BOLDEPS</v>
      </c>
      <c r="V53" t="s">
        <v>204</v>
      </c>
      <c r="W53" t="s">
        <v>205</v>
      </c>
      <c r="X53" t="str">
        <f t="shared" si="5"/>
        <v/>
      </c>
      <c r="Y53" t="str">
        <f>IF(OR(LEFT(V53,1)=CHAR(32),LEFT(V53,1)=CHAR(9),LEFT(V53,1)=CHAR(160),indenture(V53)&gt;0),"NO","BOLD")&amp;X53</f>
        <v>BOLD</v>
      </c>
      <c r="Z53" t="s">
        <v>1419</v>
      </c>
      <c r="AA53" t="s">
        <v>95</v>
      </c>
      <c r="AB53" t="str">
        <f t="shared" si="6"/>
        <v/>
      </c>
      <c r="AC53" t="str">
        <f>IF(OR(LEFT(Z53,1)=CHAR(32),LEFT(Z53,1)=CHAR(9),LEFT(Z53,1)=CHAR(160),indenture(Z53)&gt;0),"NO","BOLD")&amp;AB53</f>
        <v>BOLD</v>
      </c>
      <c r="AD53" t="s">
        <v>164</v>
      </c>
      <c r="AE53" t="s">
        <v>157</v>
      </c>
      <c r="AF53" t="str">
        <f t="shared" si="7"/>
        <v/>
      </c>
      <c r="AG53" t="str">
        <f>IF(OR(LEFT(AD53,1)=CHAR(32),LEFT(AD53,1)=CHAR(9),LEFT(AD53,1)=CHAR(160),indenture(AD53)&gt;0),"NO","BOLD")&amp;AF53</f>
        <v>BOLD</v>
      </c>
      <c r="AJ53" t="str">
        <f t="shared" si="8"/>
        <v/>
      </c>
      <c r="AK53" t="str">
        <f>IF(OR(LEFT(AH53,1)=CHAR(32),LEFT(AH53,1)=CHAR(9),LEFT(AH53,1)=CHAR(160),indenture(AH53)&gt;0),"NO","BOLD")&amp;AJ53</f>
        <v>BOLD</v>
      </c>
      <c r="AL53" t="s">
        <v>182</v>
      </c>
      <c r="AM53" t="s">
        <v>113</v>
      </c>
      <c r="AN53" t="str">
        <f t="shared" si="9"/>
        <v/>
      </c>
      <c r="AO53" t="str">
        <f>IF(OR(LEFT(AL53,1)=CHAR(32),LEFT(AL53,1)=CHAR(9),LEFT(AL53,1)=CHAR(160),indenture(AL53)&gt;0),"NO","BOLD")&amp;AN53</f>
        <v>BOLD</v>
      </c>
      <c r="AP53" t="s">
        <v>234</v>
      </c>
      <c r="AQ53" t="s">
        <v>235</v>
      </c>
      <c r="AR53" t="str">
        <f t="shared" si="10"/>
        <v>EPS</v>
      </c>
      <c r="AS53" t="str">
        <f>IF(OR(LEFT(AP53,1)=CHAR(32),LEFT(AP53,1)=CHAR(9),LEFT(AP53,1)=CHAR(160),indenture(AP53)&gt;0),"NO","BOLD")&amp;AR53</f>
        <v>BOLDEPS</v>
      </c>
      <c r="AV53" t="str">
        <f t="shared" si="11"/>
        <v/>
      </c>
      <c r="AW53" t="str">
        <f>IF(OR(LEFT(AT53,1)=CHAR(32),LEFT(AT53,1)=CHAR(9),LEFT(AT53,1)=CHAR(160),indenture(AT53)&gt;0),"NO","BOLD")&amp;AV53</f>
        <v>BOLD</v>
      </c>
      <c r="AX53" t="s">
        <v>836</v>
      </c>
      <c r="AY53" t="s">
        <v>203</v>
      </c>
      <c r="AZ53" t="str">
        <f t="shared" si="12"/>
        <v/>
      </c>
      <c r="BA53" t="str">
        <f>IF(OR(LEFT(AX53,1)=CHAR(32),LEFT(AX53,1)=CHAR(9),LEFT(AX53,1)=CHAR(160),indenture(AX53)&gt;0),"NO","BOLD")&amp;AZ53</f>
        <v>NO</v>
      </c>
      <c r="BB53" t="s">
        <v>707</v>
      </c>
      <c r="BC53" t="s">
        <v>117</v>
      </c>
      <c r="BD53" t="str">
        <f t="shared" si="13"/>
        <v/>
      </c>
      <c r="BE53" t="str">
        <f>IF(OR(LEFT(BB53,1)=CHAR(32),LEFT(BB53,1)=CHAR(9),LEFT(BB53,1)=CHAR(160),indenture(BB53)&gt;0),"NO","BOLD")&amp;BD53</f>
        <v>NO</v>
      </c>
      <c r="BF53" t="s">
        <v>177</v>
      </c>
      <c r="BG53" t="s">
        <v>177</v>
      </c>
      <c r="BH53" t="str">
        <f t="shared" si="14"/>
        <v/>
      </c>
      <c r="BI53" t="str">
        <f>IF(OR(LEFT(BF53,1)=CHAR(32),LEFT(BF53,1)=CHAR(9),LEFT(BF53,1)=CHAR(160),indenture(BF53)&gt;0),"NO","BOLD")&amp;BH53</f>
        <v>BOLD</v>
      </c>
      <c r="BJ53" t="s">
        <v>1422</v>
      </c>
      <c r="BK53" t="s">
        <v>171</v>
      </c>
      <c r="BL53" t="str">
        <f t="shared" si="15"/>
        <v/>
      </c>
      <c r="BM53" t="str">
        <f>IF(OR(LEFT(BJ53,1)=CHAR(32),LEFT(BJ53,1)=CHAR(9),LEFT(BJ53,1)=CHAR(160),indenture(BJ53)&gt;0),"NO","BOLD")&amp;BL53</f>
        <v>NO</v>
      </c>
      <c r="BP53" t="str">
        <f t="shared" si="16"/>
        <v/>
      </c>
      <c r="BQ53" t="str">
        <f>IF(OR(LEFT(BN53,1)=CHAR(32),LEFT(BN53,1)=CHAR(9),LEFT(BN53,1)=CHAR(160),indenture(BN53)&gt;0),"NO","BOLD")&amp;BP53</f>
        <v>BOLD</v>
      </c>
      <c r="BR53" t="s">
        <v>1004</v>
      </c>
      <c r="BS53" t="s">
        <v>808</v>
      </c>
      <c r="BT53" t="str">
        <f t="shared" si="17"/>
        <v/>
      </c>
      <c r="BU53" t="str">
        <f>IF(OR(LEFT(BR53,1)=CHAR(32),LEFT(BR53,1)=CHAR(9),LEFT(BR53,1)=CHAR(160),indenture(BR53)&gt;0),"NO","BOLD")&amp;BT53</f>
        <v>BOLD</v>
      </c>
    </row>
    <row r="54" spans="1:73">
      <c r="A54">
        <v>53</v>
      </c>
      <c r="B54" t="s">
        <v>1420</v>
      </c>
      <c r="C54" t="s">
        <v>100</v>
      </c>
      <c r="D54" t="str">
        <f t="shared" si="0"/>
        <v/>
      </c>
      <c r="E54" t="str">
        <f>IF(OR(LEFT(B54,1)=CHAR(32),LEFT(B54,1)=CHAR(9),LEFT(B54,1)=CHAR(160),indenture(B54)&gt;0),"NO","BOLD")&amp;D54</f>
        <v>NO</v>
      </c>
      <c r="F54" t="s">
        <v>228</v>
      </c>
      <c r="G54" t="s">
        <v>229</v>
      </c>
      <c r="H54" t="str">
        <f t="shared" si="1"/>
        <v>EPS</v>
      </c>
      <c r="I54" t="str">
        <f>IF(OR(LEFT(F54,1)=CHAR(32),LEFT(F54,1)=CHAR(9),LEFT(F54,1)=CHAR(160),indenture(F54)&gt;0),"NO","BOLD")&amp;H54</f>
        <v>BOLDEPS</v>
      </c>
      <c r="J54" t="s">
        <v>820</v>
      </c>
      <c r="K54" t="s">
        <v>821</v>
      </c>
      <c r="L54" t="str">
        <f t="shared" si="2"/>
        <v/>
      </c>
      <c r="N54" t="s">
        <v>200</v>
      </c>
      <c r="O54" t="s">
        <v>127</v>
      </c>
      <c r="P54" t="str">
        <f t="shared" si="3"/>
        <v/>
      </c>
      <c r="Q54" t="str">
        <f>IF(OR(LEFT(N54,1)=CHAR(32),LEFT(N54,1)=CHAR(9),LEFT(N54,1)=CHAR(160),indenture(N54)&gt;0),"NO","BOLD")&amp;P54</f>
        <v>BOLD</v>
      </c>
      <c r="R54" t="s">
        <v>234</v>
      </c>
      <c r="S54" t="s">
        <v>235</v>
      </c>
      <c r="T54" t="str">
        <f t="shared" si="4"/>
        <v>EPS</v>
      </c>
      <c r="U54" t="str">
        <f>IF(OR(LEFT(R54,1)=CHAR(32),LEFT(R54,1)=CHAR(9),LEFT(R54,1)=CHAR(160),indenture(R54)&gt;0),"NO","BOLD")&amp;T54</f>
        <v>BOLDEPS</v>
      </c>
      <c r="V54" t="s">
        <v>211</v>
      </c>
      <c r="W54" t="s">
        <v>212</v>
      </c>
      <c r="X54" t="str">
        <f t="shared" si="5"/>
        <v/>
      </c>
      <c r="Y54" t="str">
        <f>IF(OR(LEFT(V54,1)=CHAR(32),LEFT(V54,1)=CHAR(9),LEFT(V54,1)=CHAR(160),indenture(V54)&gt;0),"NO","BOLD")&amp;X54</f>
        <v>BOLD</v>
      </c>
      <c r="Z54" t="s">
        <v>1420</v>
      </c>
      <c r="AA54" t="s">
        <v>100</v>
      </c>
      <c r="AB54" t="str">
        <f t="shared" si="6"/>
        <v/>
      </c>
      <c r="AC54" t="str">
        <f>IF(OR(LEFT(Z54,1)=CHAR(32),LEFT(Z54,1)=CHAR(9),LEFT(Z54,1)=CHAR(160),indenture(Z54)&gt;0),"NO","BOLD")&amp;AB54</f>
        <v>NO</v>
      </c>
      <c r="AD54" t="s">
        <v>219</v>
      </c>
      <c r="AE54" t="s">
        <v>220</v>
      </c>
      <c r="AF54" t="str">
        <f t="shared" si="7"/>
        <v>EPS</v>
      </c>
      <c r="AG54" t="str">
        <f>IF(OR(LEFT(AD54,1)=CHAR(32),LEFT(AD54,1)=CHAR(9),LEFT(AD54,1)=CHAR(160),indenture(AD54)&gt;0),"NO","BOLD")&amp;AF54</f>
        <v>BOLDEPS</v>
      </c>
      <c r="AJ54" t="str">
        <f t="shared" si="8"/>
        <v/>
      </c>
      <c r="AK54" t="str">
        <f>IF(OR(LEFT(AH54,1)=CHAR(32),LEFT(AH54,1)=CHAR(9),LEFT(AH54,1)=CHAR(160),indenture(AH54)&gt;0),"NO","BOLD")&amp;AJ54</f>
        <v>BOLD</v>
      </c>
      <c r="AL54" t="s">
        <v>1425</v>
      </c>
      <c r="AM54" t="s">
        <v>117</v>
      </c>
      <c r="AN54" t="str">
        <f t="shared" si="9"/>
        <v/>
      </c>
      <c r="AO54" t="str">
        <f>IF(OR(LEFT(AL54,1)=CHAR(32),LEFT(AL54,1)=CHAR(9),LEFT(AL54,1)=CHAR(160),indenture(AL54)&gt;0),"NO","BOLD")&amp;AN54</f>
        <v>NO</v>
      </c>
      <c r="AR54" t="str">
        <f t="shared" si="10"/>
        <v/>
      </c>
      <c r="AS54" t="str">
        <f>IF(OR(LEFT(AP54,1)=CHAR(32),LEFT(AP54,1)=CHAR(9),LEFT(AP54,1)=CHAR(160),indenture(AP54)&gt;0),"NO","BOLD")&amp;AR54</f>
        <v>BOLD</v>
      </c>
      <c r="AV54" t="str">
        <f t="shared" si="11"/>
        <v/>
      </c>
      <c r="AW54" t="str">
        <f>IF(OR(LEFT(AT54,1)=CHAR(32),LEFT(AT54,1)=CHAR(9),LEFT(AT54,1)=CHAR(160),indenture(AT54)&gt;0),"NO","BOLD")&amp;AV54</f>
        <v>BOLD</v>
      </c>
      <c r="AX54" t="s">
        <v>837</v>
      </c>
      <c r="AY54" t="s">
        <v>210</v>
      </c>
      <c r="AZ54" t="str">
        <f t="shared" si="12"/>
        <v/>
      </c>
      <c r="BA54" t="str">
        <f>IF(OR(LEFT(AX54,1)=CHAR(32),LEFT(AX54,1)=CHAR(9),LEFT(AX54,1)=CHAR(160),indenture(AX54)&gt;0),"NO","BOLD")&amp;AZ54</f>
        <v>NO</v>
      </c>
      <c r="BB54" t="s">
        <v>708</v>
      </c>
      <c r="BC54" t="s">
        <v>120</v>
      </c>
      <c r="BD54" t="str">
        <f t="shared" si="13"/>
        <v/>
      </c>
      <c r="BE54" t="str">
        <f>IF(OR(LEFT(BB54,1)=CHAR(32),LEFT(BB54,1)=CHAR(9),LEFT(BB54,1)=CHAR(160),indenture(BB54)&gt;0),"NO","BOLD")&amp;BD54</f>
        <v>NO</v>
      </c>
      <c r="BF54" t="s">
        <v>801</v>
      </c>
      <c r="BG54" t="s">
        <v>802</v>
      </c>
      <c r="BH54" t="str">
        <f t="shared" si="14"/>
        <v/>
      </c>
      <c r="BI54" t="str">
        <f>IF(OR(LEFT(BF54,1)=CHAR(32),LEFT(BF54,1)=CHAR(9),LEFT(BF54,1)=CHAR(160),indenture(BF54)&gt;0),"NO","BOLD")&amp;BH54</f>
        <v>BOLD</v>
      </c>
      <c r="BJ54" t="s">
        <v>1423</v>
      </c>
      <c r="BK54" t="s">
        <v>615</v>
      </c>
      <c r="BL54" t="str">
        <f t="shared" si="15"/>
        <v/>
      </c>
      <c r="BM54" t="str">
        <f>IF(OR(LEFT(BJ54,1)=CHAR(32),LEFT(BJ54,1)=CHAR(9),LEFT(BJ54,1)=CHAR(160),indenture(BJ54)&gt;0),"NO","BOLD")&amp;BL54</f>
        <v>BOLD</v>
      </c>
      <c r="BN54" t="s">
        <v>179</v>
      </c>
      <c r="BO54" t="s">
        <v>169</v>
      </c>
      <c r="BP54" t="str">
        <f t="shared" si="16"/>
        <v/>
      </c>
      <c r="BQ54" t="str">
        <f>IF(OR(LEFT(BN54,1)=CHAR(32),LEFT(BN54,1)=CHAR(9),LEFT(BN54,1)=CHAR(160),indenture(BN54)&gt;0),"NO","BOLD")&amp;BP54</f>
        <v>BOLD</v>
      </c>
      <c r="BR54" t="s">
        <v>1508</v>
      </c>
      <c r="BS54" t="s">
        <v>970</v>
      </c>
      <c r="BT54" t="str">
        <f t="shared" si="17"/>
        <v/>
      </c>
      <c r="BU54" t="str">
        <f>IF(OR(LEFT(BR54,1)=CHAR(32),LEFT(BR54,1)=CHAR(9),LEFT(BR54,1)=CHAR(160),indenture(BR54)&gt;0),"NO","BOLD")&amp;BT54</f>
        <v>BOLD</v>
      </c>
    </row>
    <row r="55" spans="1:73">
      <c r="A55">
        <v>54</v>
      </c>
      <c r="B55" t="s">
        <v>1421</v>
      </c>
      <c r="C55" t="s">
        <v>168</v>
      </c>
      <c r="D55" t="str">
        <f t="shared" si="0"/>
        <v/>
      </c>
      <c r="E55" t="str">
        <f>IF(OR(LEFT(B55,1)=CHAR(32),LEFT(B55,1)=CHAR(9),LEFT(B55,1)=CHAR(160),indenture(B55)&gt;0),"NO","BOLD")&amp;D55</f>
        <v>NO</v>
      </c>
      <c r="H55" t="str">
        <f t="shared" si="1"/>
        <v/>
      </c>
      <c r="I55" t="str">
        <f>IF(OR(LEFT(F55,1)=CHAR(32),LEFT(F55,1)=CHAR(9),LEFT(F55,1)=CHAR(160),indenture(F55)&gt;0),"NO","BOLD")&amp;H55</f>
        <v>BOLD</v>
      </c>
      <c r="L55" t="str">
        <f t="shared" si="2"/>
        <v/>
      </c>
      <c r="P55" t="str">
        <f t="shared" si="3"/>
        <v/>
      </c>
      <c r="Q55" t="str">
        <f>IF(OR(LEFT(N55,1)=CHAR(32),LEFT(N55,1)=CHAR(9),LEFT(N55,1)=CHAR(160),indenture(N55)&gt;0),"NO","BOLD")&amp;P55</f>
        <v>BOLD</v>
      </c>
      <c r="T55" t="str">
        <f t="shared" si="4"/>
        <v/>
      </c>
      <c r="U55" t="str">
        <f>IF(OR(LEFT(R55,1)=CHAR(32),LEFT(R55,1)=CHAR(9),LEFT(R55,1)=CHAR(160),indenture(R55)&gt;0),"NO","BOLD")&amp;T55</f>
        <v>BOLD</v>
      </c>
      <c r="V55" t="s">
        <v>221</v>
      </c>
      <c r="W55" t="s">
        <v>222</v>
      </c>
      <c r="X55" t="str">
        <f t="shared" si="5"/>
        <v/>
      </c>
      <c r="Y55" t="str">
        <f>IF(OR(LEFT(V55,1)=CHAR(32),LEFT(V55,1)=CHAR(9),LEFT(V55,1)=CHAR(160),indenture(V55)&gt;0),"NO","BOLD")&amp;X55</f>
        <v>BOLD</v>
      </c>
      <c r="Z55" t="s">
        <v>1430</v>
      </c>
      <c r="AA55" t="s">
        <v>168</v>
      </c>
      <c r="AB55" t="str">
        <f t="shared" si="6"/>
        <v/>
      </c>
      <c r="AC55" t="str">
        <f>IF(OR(LEFT(Z55,1)=CHAR(32),LEFT(Z55,1)=CHAR(9),LEFT(Z55,1)=CHAR(160),indenture(Z55)&gt;0),"NO","BOLD")&amp;AB55</f>
        <v>NO</v>
      </c>
      <c r="AD55" t="s">
        <v>225</v>
      </c>
      <c r="AE55" t="s">
        <v>226</v>
      </c>
      <c r="AF55" t="str">
        <f t="shared" si="7"/>
        <v>EPS</v>
      </c>
      <c r="AG55" t="str">
        <f>IF(OR(LEFT(AD55,1)=CHAR(32),LEFT(AD55,1)=CHAR(9),LEFT(AD55,1)=CHAR(160),indenture(AD55)&gt;0),"NO","BOLD")&amp;AF55</f>
        <v>BOLDEPS</v>
      </c>
      <c r="AJ55" t="str">
        <f t="shared" si="8"/>
        <v/>
      </c>
      <c r="AK55" t="str">
        <f>IF(OR(LEFT(AH55,1)=CHAR(32),LEFT(AH55,1)=CHAR(9),LEFT(AH55,1)=CHAR(160),indenture(AH55)&gt;0),"NO","BOLD")&amp;AJ55</f>
        <v>BOLD</v>
      </c>
      <c r="AL55" t="s">
        <v>1426</v>
      </c>
      <c r="AM55" t="s">
        <v>120</v>
      </c>
      <c r="AN55" t="str">
        <f t="shared" si="9"/>
        <v/>
      </c>
      <c r="AO55" t="str">
        <f>IF(OR(LEFT(AL55,1)=CHAR(32),LEFT(AL55,1)=CHAR(9),LEFT(AL55,1)=CHAR(160),indenture(AL55)&gt;0),"NO","BOLD")&amp;AN55</f>
        <v>NO</v>
      </c>
      <c r="AP55" t="s">
        <v>798</v>
      </c>
      <c r="AR55" t="str">
        <f t="shared" si="10"/>
        <v/>
      </c>
      <c r="AS55" t="str">
        <f>IF(OR(LEFT(AP55,1)=CHAR(32),LEFT(AP55,1)=CHAR(9),LEFT(AP55,1)=CHAR(160),indenture(AP55)&gt;0),"NO","BOLD")&amp;AR55</f>
        <v>BOLD</v>
      </c>
      <c r="AV55" t="str">
        <f t="shared" si="11"/>
        <v/>
      </c>
      <c r="AW55" t="str">
        <f>IF(OR(LEFT(AT55,1)=CHAR(32),LEFT(AT55,1)=CHAR(9),LEFT(AT55,1)=CHAR(160),indenture(AT55)&gt;0),"NO","BOLD")&amp;AV55</f>
        <v>BOLD</v>
      </c>
      <c r="AX55" t="s">
        <v>838</v>
      </c>
      <c r="AY55" t="s">
        <v>227</v>
      </c>
      <c r="AZ55" t="str">
        <f t="shared" si="12"/>
        <v/>
      </c>
      <c r="BA55" t="str">
        <f>IF(OR(LEFT(AX55,1)=CHAR(32),LEFT(AX55,1)=CHAR(9),LEFT(AX55,1)=CHAR(160),indenture(AX55)&gt;0),"NO","BOLD")&amp;AZ55</f>
        <v>NO</v>
      </c>
      <c r="BB55" t="s">
        <v>200</v>
      </c>
      <c r="BC55" t="s">
        <v>127</v>
      </c>
      <c r="BD55" t="str">
        <f t="shared" si="13"/>
        <v/>
      </c>
      <c r="BE55" t="str">
        <f>IF(OR(LEFT(BB55,1)=CHAR(32),LEFT(BB55,1)=CHAR(9),LEFT(BB55,1)=CHAR(160),indenture(BB55)&gt;0),"NO","BOLD")&amp;BD55</f>
        <v>BOLD</v>
      </c>
      <c r="BF55" t="s">
        <v>804</v>
      </c>
      <c r="BG55" t="s">
        <v>686</v>
      </c>
      <c r="BH55" t="str">
        <f t="shared" si="14"/>
        <v/>
      </c>
      <c r="BI55" t="str">
        <f>IF(OR(LEFT(BF55,1)=CHAR(32),LEFT(BF55,1)=CHAR(9),LEFT(BF55,1)=CHAR(160),indenture(BF55)&gt;0),"NO","BOLD")&amp;BH55</f>
        <v>BOLD</v>
      </c>
      <c r="BJ55" t="s">
        <v>1424</v>
      </c>
      <c r="BK55" t="s">
        <v>107</v>
      </c>
      <c r="BL55" t="str">
        <f t="shared" si="15"/>
        <v/>
      </c>
      <c r="BM55" t="str">
        <f>IF(OR(LEFT(BJ55,1)=CHAR(32),LEFT(BJ55,1)=CHAR(9),LEFT(BJ55,1)=CHAR(160),indenture(BJ55)&gt;0),"NO","BOLD")&amp;BL55</f>
        <v>NO</v>
      </c>
      <c r="BN55" t="s">
        <v>230</v>
      </c>
      <c r="BO55" t="s">
        <v>231</v>
      </c>
      <c r="BP55" t="str">
        <f t="shared" si="16"/>
        <v>EPS</v>
      </c>
      <c r="BQ55" t="str">
        <f>IF(OR(LEFT(BN55,1)=CHAR(32),LEFT(BN55,1)=CHAR(9),LEFT(BN55,1)=CHAR(160),indenture(BN55)&gt;0),"NO","BOLD")&amp;BP55</f>
        <v>BOLDEPS</v>
      </c>
      <c r="BR55" t="s">
        <v>1005</v>
      </c>
      <c r="BS55" t="s">
        <v>1006</v>
      </c>
      <c r="BT55" t="str">
        <f t="shared" si="17"/>
        <v/>
      </c>
      <c r="BU55" t="str">
        <f>IF(OR(LEFT(BR55,1)=CHAR(32),LEFT(BR55,1)=CHAR(9),LEFT(BR55,1)=CHAR(160),indenture(BR55)&gt;0),"NO","BOLD")&amp;BT55</f>
        <v>BOLD</v>
      </c>
    </row>
    <row r="56" spans="1:73">
      <c r="A56">
        <v>55</v>
      </c>
      <c r="B56" t="s">
        <v>1422</v>
      </c>
      <c r="C56" t="s">
        <v>171</v>
      </c>
      <c r="D56" t="str">
        <f t="shared" si="0"/>
        <v/>
      </c>
      <c r="E56" t="str">
        <f>IF(OR(LEFT(B56,1)=CHAR(32),LEFT(B56,1)=CHAR(9),LEFT(B56,1)=CHAR(160),indenture(B56)&gt;0),"NO","BOLD")&amp;D56</f>
        <v>NO</v>
      </c>
      <c r="F56" t="s">
        <v>179</v>
      </c>
      <c r="G56" t="s">
        <v>169</v>
      </c>
      <c r="H56" t="str">
        <f t="shared" si="1"/>
        <v/>
      </c>
      <c r="I56" t="str">
        <f>IF(OR(LEFT(F56,1)=CHAR(32),LEFT(F56,1)=CHAR(9),LEFT(F56,1)=CHAR(160),indenture(F56)&gt;0),"NO","BOLD")&amp;H56</f>
        <v>BOLD</v>
      </c>
      <c r="L56" t="str">
        <f t="shared" si="2"/>
        <v/>
      </c>
      <c r="N56" t="s">
        <v>729</v>
      </c>
      <c r="O56" t="s">
        <v>127</v>
      </c>
      <c r="P56" t="str">
        <f t="shared" si="3"/>
        <v/>
      </c>
      <c r="Q56" t="str">
        <f>IF(OR(LEFT(N56,1)=CHAR(32),LEFT(N56,1)=CHAR(9),LEFT(N56,1)=CHAR(160),indenture(N56)&gt;0),"NO","BOLD")&amp;P56</f>
        <v>BOLD</v>
      </c>
      <c r="R56" t="s">
        <v>798</v>
      </c>
      <c r="T56" t="str">
        <f t="shared" si="4"/>
        <v/>
      </c>
      <c r="U56" t="str">
        <f>IF(OR(LEFT(R56,1)=CHAR(32),LEFT(R56,1)=CHAR(9),LEFT(R56,1)=CHAR(160),indenture(R56)&gt;0),"NO","BOLD")&amp;T56</f>
        <v>BOLD</v>
      </c>
      <c r="X56" t="str">
        <f t="shared" si="5"/>
        <v/>
      </c>
      <c r="Y56" t="str">
        <f>IF(OR(LEFT(V56,1)=CHAR(32),LEFT(V56,1)=CHAR(9),LEFT(V56,1)=CHAR(160),indenture(V56)&gt;0),"NO","BOLD")&amp;X56</f>
        <v>BOLD</v>
      </c>
      <c r="Z56" t="s">
        <v>1431</v>
      </c>
      <c r="AA56" t="s">
        <v>171</v>
      </c>
      <c r="AB56" t="str">
        <f t="shared" si="6"/>
        <v/>
      </c>
      <c r="AC56" t="str">
        <f>IF(OR(LEFT(Z56,1)=CHAR(32),LEFT(Z56,1)=CHAR(9),LEFT(Z56,1)=CHAR(160),indenture(Z56)&gt;0),"NO","BOLD")&amp;AB56</f>
        <v>NO</v>
      </c>
      <c r="AD56" t="s">
        <v>228</v>
      </c>
      <c r="AE56" t="s">
        <v>229</v>
      </c>
      <c r="AF56" t="str">
        <f t="shared" si="7"/>
        <v>EPS</v>
      </c>
      <c r="AG56" t="str">
        <f>IF(OR(LEFT(AD56,1)=CHAR(32),LEFT(AD56,1)=CHAR(9),LEFT(AD56,1)=CHAR(160),indenture(AD56)&gt;0),"NO","BOLD")&amp;AF56</f>
        <v>BOLDEPS</v>
      </c>
      <c r="AJ56" t="str">
        <f t="shared" si="8"/>
        <v/>
      </c>
      <c r="AK56" t="str">
        <f>IF(OR(LEFT(AH56,1)=CHAR(32),LEFT(AH56,1)=CHAR(9),LEFT(AH56,1)=CHAR(160),indenture(AH56)&gt;0),"NO","BOLD")&amp;AJ56</f>
        <v>BOLD</v>
      </c>
      <c r="AL56" t="s">
        <v>200</v>
      </c>
      <c r="AM56" t="s">
        <v>127</v>
      </c>
      <c r="AN56" t="str">
        <f t="shared" si="9"/>
        <v/>
      </c>
      <c r="AO56" t="str">
        <f>IF(OR(LEFT(AL56,1)=CHAR(32),LEFT(AL56,1)=CHAR(9),LEFT(AL56,1)=CHAR(160),indenture(AL56)&gt;0),"NO","BOLD")&amp;AN56</f>
        <v>BOLD</v>
      </c>
      <c r="AP56" t="s">
        <v>799</v>
      </c>
      <c r="AQ56" t="s">
        <v>800</v>
      </c>
      <c r="AR56" t="str">
        <f t="shared" si="10"/>
        <v/>
      </c>
      <c r="AS56" t="str">
        <f>IF(OR(LEFT(AP56,1)=CHAR(32),LEFT(AP56,1)=CHAR(9),LEFT(AP56,1)=CHAR(160),indenture(AP56)&gt;0),"NO","BOLD")&amp;AR56</f>
        <v>BOLD</v>
      </c>
      <c r="AV56" t="str">
        <f t="shared" si="11"/>
        <v/>
      </c>
      <c r="AW56" t="str">
        <f>IF(OR(LEFT(AT56,1)=CHAR(32),LEFT(AT56,1)=CHAR(9),LEFT(AT56,1)=CHAR(160),indenture(AT56)&gt;0),"NO","BOLD")&amp;AV56</f>
        <v>BOLD</v>
      </c>
      <c r="AX56" t="s">
        <v>839</v>
      </c>
      <c r="AY56" t="s">
        <v>199</v>
      </c>
      <c r="AZ56" t="str">
        <f t="shared" si="12"/>
        <v/>
      </c>
      <c r="BA56" t="str">
        <f>IF(OR(LEFT(AX56,1)=CHAR(32),LEFT(AX56,1)=CHAR(9),LEFT(AX56,1)=CHAR(160),indenture(AX56)&gt;0),"NO","BOLD")&amp;AZ56</f>
        <v>NO</v>
      </c>
      <c r="BD56" t="str">
        <f t="shared" si="13"/>
        <v/>
      </c>
      <c r="BE56" t="str">
        <f>IF(OR(LEFT(BB56,1)=CHAR(32),LEFT(BB56,1)=CHAR(9),LEFT(BB56,1)=CHAR(160),indenture(BB56)&gt;0),"NO","BOLD")&amp;BD56</f>
        <v>BOLD</v>
      </c>
      <c r="BF56" t="s">
        <v>805</v>
      </c>
      <c r="BG56" t="s">
        <v>690</v>
      </c>
      <c r="BH56" t="str">
        <f t="shared" si="14"/>
        <v/>
      </c>
      <c r="BI56" t="str">
        <f>IF(OR(LEFT(BF56,1)=CHAR(32),LEFT(BF56,1)=CHAR(9),LEFT(BF56,1)=CHAR(160),indenture(BF56)&gt;0),"NO","BOLD")&amp;BH56</f>
        <v>BOLD</v>
      </c>
      <c r="BJ56" t="s">
        <v>182</v>
      </c>
      <c r="BK56" t="s">
        <v>113</v>
      </c>
      <c r="BL56" t="str">
        <f t="shared" si="15"/>
        <v/>
      </c>
      <c r="BM56" t="str">
        <f>IF(OR(LEFT(BJ56,1)=CHAR(32),LEFT(BJ56,1)=CHAR(9),LEFT(BJ56,1)=CHAR(160),indenture(BJ56)&gt;0),"NO","BOLD")&amp;BL56</f>
        <v>BOLD</v>
      </c>
      <c r="BN56" t="s">
        <v>232</v>
      </c>
      <c r="BO56" t="s">
        <v>233</v>
      </c>
      <c r="BP56" t="str">
        <f t="shared" si="16"/>
        <v>EPS</v>
      </c>
      <c r="BQ56" t="str">
        <f>IF(OR(LEFT(BN56,1)=CHAR(32),LEFT(BN56,1)=CHAR(9),LEFT(BN56,1)=CHAR(160),indenture(BN56)&gt;0),"NO","BOLD")&amp;BP56</f>
        <v>BOLDEPS</v>
      </c>
      <c r="BR56" t="s">
        <v>1007</v>
      </c>
      <c r="BS56" t="s">
        <v>1008</v>
      </c>
      <c r="BT56" t="str">
        <f t="shared" si="17"/>
        <v/>
      </c>
      <c r="BU56" t="str">
        <f>IF(OR(LEFT(BR56,1)=CHAR(32),LEFT(BR56,1)=CHAR(9),LEFT(BR56,1)=CHAR(160),indenture(BR56)&gt;0),"NO","BOLD")&amp;BT56</f>
        <v>BOLD</v>
      </c>
    </row>
    <row r="57" spans="1:73">
      <c r="A57">
        <v>56</v>
      </c>
      <c r="B57" t="s">
        <v>1423</v>
      </c>
      <c r="C57" t="s">
        <v>615</v>
      </c>
      <c r="D57" t="str">
        <f t="shared" si="0"/>
        <v/>
      </c>
      <c r="E57" t="str">
        <f>IF(OR(LEFT(B57,1)=CHAR(32),LEFT(B57,1)=CHAR(9),LEFT(B57,1)=CHAR(160),indenture(B57)&gt;0),"NO","BOLD")&amp;D57</f>
        <v>BOLD</v>
      </c>
      <c r="F57" t="s">
        <v>230</v>
      </c>
      <c r="G57" t="s">
        <v>231</v>
      </c>
      <c r="H57" t="str">
        <f t="shared" si="1"/>
        <v>EPS</v>
      </c>
      <c r="I57" t="str">
        <f>IF(OR(LEFT(F57,1)=CHAR(32),LEFT(F57,1)=CHAR(9),LEFT(F57,1)=CHAR(160),indenture(F57)&gt;0),"NO","BOLD")&amp;H57</f>
        <v>BOLDEPS</v>
      </c>
      <c r="L57" t="str">
        <f t="shared" si="2"/>
        <v/>
      </c>
      <c r="N57" t="s">
        <v>840</v>
      </c>
      <c r="O57" t="s">
        <v>207</v>
      </c>
      <c r="P57" t="str">
        <f t="shared" si="3"/>
        <v/>
      </c>
      <c r="Q57" t="str">
        <f>IF(OR(LEFT(N57,1)=CHAR(32),LEFT(N57,1)=CHAR(9),LEFT(N57,1)=CHAR(160),indenture(N57)&gt;0),"NO","BOLD")&amp;P57</f>
        <v>NO</v>
      </c>
      <c r="R57" t="s">
        <v>799</v>
      </c>
      <c r="S57" t="s">
        <v>800</v>
      </c>
      <c r="T57" t="str">
        <f t="shared" si="4"/>
        <v/>
      </c>
      <c r="U57" t="str">
        <f>IF(OR(LEFT(R57,1)=CHAR(32),LEFT(R57,1)=CHAR(9),LEFT(R57,1)=CHAR(160),indenture(R57)&gt;0),"NO","BOLD")&amp;T57</f>
        <v>BOLD</v>
      </c>
      <c r="X57" t="str">
        <f t="shared" si="5"/>
        <v/>
      </c>
      <c r="Y57" t="str">
        <f>IF(OR(LEFT(V57,1)=CHAR(32),LEFT(V57,1)=CHAR(9),LEFT(V57,1)=CHAR(160),indenture(V57)&gt;0),"NO","BOLD")&amp;X57</f>
        <v>BOLD</v>
      </c>
      <c r="Z57" t="s">
        <v>1423</v>
      </c>
      <c r="AA57" t="s">
        <v>615</v>
      </c>
      <c r="AB57" t="str">
        <f t="shared" si="6"/>
        <v/>
      </c>
      <c r="AC57" t="str">
        <f>IF(OR(LEFT(Z57,1)=CHAR(32),LEFT(Z57,1)=CHAR(9),LEFT(Z57,1)=CHAR(160),indenture(Z57)&gt;0),"NO","BOLD")&amp;AB57</f>
        <v>BOLD</v>
      </c>
      <c r="AF57" t="str">
        <f t="shared" si="7"/>
        <v/>
      </c>
      <c r="AG57" t="str">
        <f>IF(OR(LEFT(AD57,1)=CHAR(32),LEFT(AD57,1)=CHAR(9),LEFT(AD57,1)=CHAR(160),indenture(AD57)&gt;0),"NO","BOLD")&amp;AF57</f>
        <v>BOLD</v>
      </c>
      <c r="AJ57" t="str">
        <f t="shared" si="8"/>
        <v/>
      </c>
      <c r="AK57" t="str">
        <f>IF(OR(LEFT(AH57,1)=CHAR(32),LEFT(AH57,1)=CHAR(9),LEFT(AH57,1)=CHAR(160),indenture(AH57)&gt;0),"NO","BOLD")&amp;AJ57</f>
        <v>BOLD</v>
      </c>
      <c r="AN57" t="str">
        <f t="shared" si="9"/>
        <v/>
      </c>
      <c r="AO57" t="str">
        <f>IF(OR(LEFT(AL57,1)=CHAR(32),LEFT(AL57,1)=CHAR(9),LEFT(AL57,1)=CHAR(160),indenture(AL57)&gt;0),"NO","BOLD")&amp;AN57</f>
        <v>BOLD</v>
      </c>
      <c r="AP57" t="s">
        <v>846</v>
      </c>
      <c r="AQ57" t="s">
        <v>807</v>
      </c>
      <c r="AR57" t="str">
        <f t="shared" si="10"/>
        <v/>
      </c>
      <c r="AS57" t="str">
        <f>IF(OR(LEFT(AP57,1)=CHAR(32),LEFT(AP57,1)=CHAR(9),LEFT(AP57,1)=CHAR(160),indenture(AP57)&gt;0),"NO","BOLD")&amp;AR57</f>
        <v>BOLD</v>
      </c>
      <c r="AV57" t="str">
        <f t="shared" si="11"/>
        <v/>
      </c>
      <c r="AW57" t="str">
        <f>IF(OR(LEFT(AT57,1)=CHAR(32),LEFT(AT57,1)=CHAR(9),LEFT(AT57,1)=CHAR(160),indenture(AT57)&gt;0),"NO","BOLD")&amp;AV57</f>
        <v>BOLD</v>
      </c>
      <c r="AX57" t="s">
        <v>166</v>
      </c>
      <c r="AY57" t="s">
        <v>77</v>
      </c>
      <c r="AZ57" t="str">
        <f t="shared" si="12"/>
        <v/>
      </c>
      <c r="BA57" t="str">
        <f>IF(OR(LEFT(AX57,1)=CHAR(32),LEFT(AX57,1)=CHAR(9),LEFT(AX57,1)=CHAR(160),indenture(AX57)&gt;0),"NO","BOLD")&amp;AZ57</f>
        <v>BOLD</v>
      </c>
      <c r="BB57" t="s">
        <v>729</v>
      </c>
      <c r="BC57" t="s">
        <v>127</v>
      </c>
      <c r="BD57" t="str">
        <f t="shared" si="13"/>
        <v/>
      </c>
      <c r="BE57" t="str">
        <f>IF(OR(LEFT(BB57,1)=CHAR(32),LEFT(BB57,1)=CHAR(9),LEFT(BB57,1)=CHAR(160),indenture(BB57)&gt;0),"NO","BOLD")&amp;BD57</f>
        <v>BOLD</v>
      </c>
      <c r="BF57" t="s">
        <v>910</v>
      </c>
      <c r="BG57" t="s">
        <v>693</v>
      </c>
      <c r="BH57" t="str">
        <f t="shared" si="14"/>
        <v/>
      </c>
      <c r="BI57" t="str">
        <f>IF(OR(LEFT(BF57,1)=CHAR(32),LEFT(BF57,1)=CHAR(9),LEFT(BF57,1)=CHAR(160),indenture(BF57)&gt;0),"NO","BOLD")&amp;BH57</f>
        <v>BOLD</v>
      </c>
      <c r="BJ57" t="s">
        <v>1425</v>
      </c>
      <c r="BK57" t="s">
        <v>117</v>
      </c>
      <c r="BL57" t="str">
        <f t="shared" si="15"/>
        <v/>
      </c>
      <c r="BM57" t="str">
        <f>IF(OR(LEFT(BJ57,1)=CHAR(32),LEFT(BJ57,1)=CHAR(9),LEFT(BJ57,1)=CHAR(160),indenture(BJ57)&gt;0),"NO","BOLD")&amp;BL57</f>
        <v>NO</v>
      </c>
      <c r="BN57" t="s">
        <v>234</v>
      </c>
      <c r="BO57" t="s">
        <v>235</v>
      </c>
      <c r="BP57" t="str">
        <f t="shared" si="16"/>
        <v>EPS</v>
      </c>
      <c r="BQ57" t="str">
        <f>IF(OR(LEFT(BN57,1)=CHAR(32),LEFT(BN57,1)=CHAR(9),LEFT(BN57,1)=CHAR(160),indenture(BN57)&gt;0),"NO","BOLD")&amp;BP57</f>
        <v>BOLDEPS</v>
      </c>
      <c r="BR57" t="s">
        <v>1009</v>
      </c>
      <c r="BS57" t="s">
        <v>1010</v>
      </c>
      <c r="BT57" t="str">
        <f t="shared" si="17"/>
        <v>EPS</v>
      </c>
      <c r="BU57" t="str">
        <f>IF(OR(LEFT(BR57,1)=CHAR(32),LEFT(BR57,1)=CHAR(9),LEFT(BR57,1)=CHAR(160),indenture(BR57)&gt;0),"NO","BOLD")&amp;BT57</f>
        <v>BOLDEPS</v>
      </c>
    </row>
    <row r="58" spans="1:73">
      <c r="A58">
        <v>57</v>
      </c>
      <c r="B58" t="s">
        <v>1424</v>
      </c>
      <c r="C58" t="s">
        <v>107</v>
      </c>
      <c r="D58" t="str">
        <f t="shared" si="0"/>
        <v/>
      </c>
      <c r="E58" t="str">
        <f>IF(OR(LEFT(B58,1)=CHAR(32),LEFT(B58,1)=CHAR(9),LEFT(B58,1)=CHAR(160),indenture(B58)&gt;0),"NO","BOLD")&amp;D58</f>
        <v>NO</v>
      </c>
      <c r="F58" t="s">
        <v>232</v>
      </c>
      <c r="G58" t="s">
        <v>233</v>
      </c>
      <c r="H58" t="str">
        <f t="shared" si="1"/>
        <v>EPS</v>
      </c>
      <c r="I58" t="str">
        <f>IF(OR(LEFT(F58,1)=CHAR(32),LEFT(F58,1)=CHAR(9),LEFT(F58,1)=CHAR(160),indenture(F58)&gt;0),"NO","BOLD")&amp;H58</f>
        <v>BOLDEPS</v>
      </c>
      <c r="L58" t="str">
        <f t="shared" si="2"/>
        <v/>
      </c>
      <c r="N58" t="s">
        <v>841</v>
      </c>
      <c r="O58" t="s">
        <v>100</v>
      </c>
      <c r="P58" t="str">
        <f t="shared" si="3"/>
        <v/>
      </c>
      <c r="Q58" t="str">
        <f>IF(OR(LEFT(N58,1)=CHAR(32),LEFT(N58,1)=CHAR(9),LEFT(N58,1)=CHAR(160),indenture(N58)&gt;0),"NO","BOLD")&amp;P58</f>
        <v>NO</v>
      </c>
      <c r="R58" t="s">
        <v>188</v>
      </c>
      <c r="S58" t="s">
        <v>189</v>
      </c>
      <c r="T58" t="str">
        <f t="shared" si="4"/>
        <v/>
      </c>
      <c r="U58" t="str">
        <f>IF(OR(LEFT(R58,1)=CHAR(32),LEFT(R58,1)=CHAR(9),LEFT(R58,1)=CHAR(160),indenture(R58)&gt;0),"NO","BOLD")&amp;T58</f>
        <v>BOLD</v>
      </c>
      <c r="X58" t="str">
        <f t="shared" si="5"/>
        <v/>
      </c>
      <c r="Y58" t="str">
        <f>IF(OR(LEFT(V58,1)=CHAR(32),LEFT(V58,1)=CHAR(9),LEFT(V58,1)=CHAR(160),indenture(V58)&gt;0),"NO","BOLD")&amp;X58</f>
        <v>BOLD</v>
      </c>
      <c r="Z58" t="s">
        <v>1424</v>
      </c>
      <c r="AA58" t="s">
        <v>107</v>
      </c>
      <c r="AB58" t="str">
        <f t="shared" si="6"/>
        <v/>
      </c>
      <c r="AC58" t="str">
        <f>IF(OR(LEFT(Z58,1)=CHAR(32),LEFT(Z58,1)=CHAR(9),LEFT(Z58,1)=CHAR(160),indenture(Z58)&gt;0),"NO","BOLD")&amp;AB58</f>
        <v>NO</v>
      </c>
      <c r="AD58" t="s">
        <v>179</v>
      </c>
      <c r="AE58" t="s">
        <v>169</v>
      </c>
      <c r="AF58" t="str">
        <f t="shared" si="7"/>
        <v/>
      </c>
      <c r="AG58" t="str">
        <f>IF(OR(LEFT(AD58,1)=CHAR(32),LEFT(AD58,1)=CHAR(9),LEFT(AD58,1)=CHAR(160),indenture(AD58)&gt;0),"NO","BOLD")&amp;AF58</f>
        <v>BOLD</v>
      </c>
      <c r="AJ58" t="str">
        <f t="shared" si="8"/>
        <v/>
      </c>
      <c r="AK58" t="str">
        <f>IF(OR(LEFT(AH58,1)=CHAR(32),LEFT(AH58,1)=CHAR(9),LEFT(AH58,1)=CHAR(160),indenture(AH58)&gt;0),"NO","BOLD")&amp;AJ58</f>
        <v>BOLD</v>
      </c>
      <c r="AL58" t="s">
        <v>729</v>
      </c>
      <c r="AM58" t="s">
        <v>127</v>
      </c>
      <c r="AN58" t="str">
        <f t="shared" si="9"/>
        <v/>
      </c>
      <c r="AO58" t="str">
        <f>IF(OR(LEFT(AL58,1)=CHAR(32),LEFT(AL58,1)=CHAR(9),LEFT(AL58,1)=CHAR(160),indenture(AL58)&gt;0),"NO","BOLD")&amp;AN58</f>
        <v>BOLD</v>
      </c>
      <c r="AP58" t="s">
        <v>12</v>
      </c>
      <c r="AQ58" t="s">
        <v>7</v>
      </c>
      <c r="AR58" t="str">
        <f t="shared" si="10"/>
        <v/>
      </c>
      <c r="AS58" t="str">
        <f>IF(OR(LEFT(AP58,1)=CHAR(32),LEFT(AP58,1)=CHAR(9),LEFT(AP58,1)=CHAR(160),indenture(AP58)&gt;0),"NO","BOLD")&amp;AR58</f>
        <v>BOLD</v>
      </c>
      <c r="AV58" t="str">
        <f t="shared" si="11"/>
        <v/>
      </c>
      <c r="AW58" t="str">
        <f>IF(OR(LEFT(AT58,1)=CHAR(32),LEFT(AT58,1)=CHAR(9),LEFT(AT58,1)=CHAR(160),indenture(AT58)&gt;0),"NO","BOLD")&amp;AV58</f>
        <v>BOLD</v>
      </c>
      <c r="AX58" t="s">
        <v>1414</v>
      </c>
      <c r="AY58" t="s">
        <v>83</v>
      </c>
      <c r="AZ58" t="str">
        <f t="shared" si="12"/>
        <v/>
      </c>
      <c r="BA58" t="str">
        <f>IF(OR(LEFT(AX58,1)=CHAR(32),LEFT(AX58,1)=CHAR(9),LEFT(AX58,1)=CHAR(160),indenture(AX58)&gt;0),"NO","BOLD")&amp;AZ58</f>
        <v>NO</v>
      </c>
      <c r="BB58" t="s">
        <v>840</v>
      </c>
      <c r="BC58" t="s">
        <v>207</v>
      </c>
      <c r="BD58" t="str">
        <f t="shared" si="13"/>
        <v/>
      </c>
      <c r="BE58" t="str">
        <f>IF(OR(LEFT(BB58,1)=CHAR(32),LEFT(BB58,1)=CHAR(9),LEFT(BB58,1)=CHAR(160),indenture(BB58)&gt;0),"NO","BOLD")&amp;BD58</f>
        <v>NO</v>
      </c>
      <c r="BF58" t="s">
        <v>911</v>
      </c>
      <c r="BG58" t="s">
        <v>912</v>
      </c>
      <c r="BH58" t="str">
        <f t="shared" si="14"/>
        <v/>
      </c>
      <c r="BI58" t="str">
        <f>IF(OR(LEFT(BF58,1)=CHAR(32),LEFT(BF58,1)=CHAR(9),LEFT(BF58,1)=CHAR(160),indenture(BF58)&gt;0),"NO","BOLD")&amp;BH58</f>
        <v>BOLD</v>
      </c>
      <c r="BJ58" t="s">
        <v>1426</v>
      </c>
      <c r="BK58" t="s">
        <v>120</v>
      </c>
      <c r="BL58" t="str">
        <f t="shared" si="15"/>
        <v/>
      </c>
      <c r="BM58" t="str">
        <f>IF(OR(LEFT(BJ58,1)=CHAR(32),LEFT(BJ58,1)=CHAR(9),LEFT(BJ58,1)=CHAR(160),indenture(BJ58)&gt;0),"NO","BOLD")&amp;BL58</f>
        <v>NO</v>
      </c>
      <c r="BP58" t="str">
        <f t="shared" si="16"/>
        <v/>
      </c>
      <c r="BQ58" t="str">
        <f>IF(OR(LEFT(BN58,1)=CHAR(32),LEFT(BN58,1)=CHAR(9),LEFT(BN58,1)=CHAR(160),indenture(BN58)&gt;0),"NO","BOLD")&amp;BP58</f>
        <v>BOLD</v>
      </c>
      <c r="BR58" t="s">
        <v>1011</v>
      </c>
      <c r="BS58" t="s">
        <v>1012</v>
      </c>
      <c r="BT58" t="str">
        <f t="shared" si="17"/>
        <v/>
      </c>
      <c r="BU58" t="str">
        <f>IF(OR(LEFT(BR58,1)=CHAR(32),LEFT(BR58,1)=CHAR(9),LEFT(BR58,1)=CHAR(160),indenture(BR58)&gt;0),"NO","BOLD")&amp;BT58</f>
        <v>BOLD</v>
      </c>
    </row>
    <row r="59" spans="1:73">
      <c r="A59">
        <v>58</v>
      </c>
      <c r="B59" t="s">
        <v>182</v>
      </c>
      <c r="C59" t="s">
        <v>113</v>
      </c>
      <c r="D59" t="str">
        <f t="shared" si="0"/>
        <v/>
      </c>
      <c r="E59" t="str">
        <f>IF(OR(LEFT(B59,1)=CHAR(32),LEFT(B59,1)=CHAR(9),LEFT(B59,1)=CHAR(160),indenture(B59)&gt;0),"NO","BOLD")&amp;D59</f>
        <v>BOLD</v>
      </c>
      <c r="F59" t="s">
        <v>234</v>
      </c>
      <c r="G59" t="s">
        <v>235</v>
      </c>
      <c r="H59" t="str">
        <f t="shared" si="1"/>
        <v>EPS</v>
      </c>
      <c r="I59" t="str">
        <f>IF(OR(LEFT(F59,1)=CHAR(32),LEFT(F59,1)=CHAR(9),LEFT(F59,1)=CHAR(160),indenture(F59)&gt;0),"NO","BOLD")&amp;H59</f>
        <v>BOLDEPS</v>
      </c>
      <c r="L59" t="str">
        <f t="shared" si="2"/>
        <v/>
      </c>
      <c r="P59" t="str">
        <f t="shared" si="3"/>
        <v/>
      </c>
      <c r="Q59" t="str">
        <f>IF(OR(LEFT(N59,1)=CHAR(32),LEFT(N59,1)=CHAR(9),LEFT(N59,1)=CHAR(160),indenture(N59)&gt;0),"NO","BOLD")&amp;P59</f>
        <v>BOLD</v>
      </c>
      <c r="R59" t="s">
        <v>193</v>
      </c>
      <c r="S59" t="s">
        <v>194</v>
      </c>
      <c r="T59" t="str">
        <f t="shared" si="4"/>
        <v/>
      </c>
      <c r="U59" t="str">
        <f>IF(OR(LEFT(R59,1)=CHAR(32),LEFT(R59,1)=CHAR(9),LEFT(R59,1)=CHAR(160),indenture(R59)&gt;0),"NO","BOLD")&amp;T59</f>
        <v>BOLD</v>
      </c>
      <c r="X59" t="str">
        <f t="shared" si="5"/>
        <v/>
      </c>
      <c r="Y59" t="str">
        <f>IF(OR(LEFT(V59,1)=CHAR(32),LEFT(V59,1)=CHAR(9),LEFT(V59,1)=CHAR(160),indenture(V59)&gt;0),"NO","BOLD")&amp;X59</f>
        <v>BOLD</v>
      </c>
      <c r="Z59" t="s">
        <v>182</v>
      </c>
      <c r="AA59" t="s">
        <v>113</v>
      </c>
      <c r="AB59" t="str">
        <f t="shared" si="6"/>
        <v/>
      </c>
      <c r="AC59" t="str">
        <f>IF(OR(LEFT(Z59,1)=CHAR(32),LEFT(Z59,1)=CHAR(9),LEFT(Z59,1)=CHAR(160),indenture(Z59)&gt;0),"NO","BOLD")&amp;AB59</f>
        <v>BOLD</v>
      </c>
      <c r="AD59" t="s">
        <v>230</v>
      </c>
      <c r="AE59" t="s">
        <v>231</v>
      </c>
      <c r="AF59" t="str">
        <f t="shared" si="7"/>
        <v>EPS</v>
      </c>
      <c r="AG59" t="str">
        <f>IF(OR(LEFT(AD59,1)=CHAR(32),LEFT(AD59,1)=CHAR(9),LEFT(AD59,1)=CHAR(160),indenture(AD59)&gt;0),"NO","BOLD")&amp;AF59</f>
        <v>BOLDEPS</v>
      </c>
      <c r="AJ59" t="str">
        <f t="shared" si="8"/>
        <v/>
      </c>
      <c r="AK59" t="str">
        <f>IF(OR(LEFT(AH59,1)=CHAR(32),LEFT(AH59,1)=CHAR(9),LEFT(AH59,1)=CHAR(160),indenture(AH59)&gt;0),"NO","BOLD")&amp;AJ59</f>
        <v>BOLD</v>
      </c>
      <c r="AL59" t="s">
        <v>840</v>
      </c>
      <c r="AM59" t="s">
        <v>207</v>
      </c>
      <c r="AN59" t="str">
        <f t="shared" si="9"/>
        <v/>
      </c>
      <c r="AO59" t="str">
        <f>IF(OR(LEFT(AL59,1)=CHAR(32),LEFT(AL59,1)=CHAR(9),LEFT(AL59,1)=CHAR(160),indenture(AL59)&gt;0),"NO","BOLD")&amp;AN59</f>
        <v>NO</v>
      </c>
      <c r="AP59" t="s">
        <v>190</v>
      </c>
      <c r="AQ59" t="s">
        <v>191</v>
      </c>
      <c r="AR59" t="str">
        <f t="shared" si="10"/>
        <v/>
      </c>
      <c r="AS59" t="str">
        <f>IF(OR(LEFT(AP59,1)=CHAR(32),LEFT(AP59,1)=CHAR(9),LEFT(AP59,1)=CHAR(160),indenture(AP59)&gt;0),"NO","BOLD")&amp;AR59</f>
        <v>BOLD</v>
      </c>
      <c r="AV59" t="str">
        <f t="shared" si="11"/>
        <v/>
      </c>
      <c r="AW59" t="str">
        <f>IF(OR(LEFT(AT59,1)=CHAR(32),LEFT(AT59,1)=CHAR(9),LEFT(AT59,1)=CHAR(160),indenture(AT59)&gt;0),"NO","BOLD")&amp;AV59</f>
        <v>BOLD</v>
      </c>
      <c r="AX59" t="s">
        <v>1415</v>
      </c>
      <c r="AY59" t="s">
        <v>152</v>
      </c>
      <c r="AZ59" t="str">
        <f t="shared" si="12"/>
        <v/>
      </c>
      <c r="BA59" t="str">
        <f>IF(OR(LEFT(AX59,1)=CHAR(32),LEFT(AX59,1)=CHAR(9),LEFT(AX59,1)=CHAR(160),indenture(AX59)&gt;0),"NO","BOLD")&amp;AZ59</f>
        <v>NO</v>
      </c>
      <c r="BB59" t="s">
        <v>841</v>
      </c>
      <c r="BC59" t="s">
        <v>100</v>
      </c>
      <c r="BD59" t="str">
        <f t="shared" si="13"/>
        <v/>
      </c>
      <c r="BE59" t="str">
        <f>IF(OR(LEFT(BB59,1)=CHAR(32),LEFT(BB59,1)=CHAR(9),LEFT(BB59,1)=CHAR(160),indenture(BB59)&gt;0),"NO","BOLD")&amp;BD59</f>
        <v>NO</v>
      </c>
      <c r="BH59" t="str">
        <f t="shared" si="14"/>
        <v/>
      </c>
      <c r="BI59" t="str">
        <f>IF(OR(LEFT(BF59,1)=CHAR(32),LEFT(BF59,1)=CHAR(9),LEFT(BF59,1)=CHAR(160),indenture(BF59)&gt;0),"NO","BOLD")&amp;BH59</f>
        <v>BOLD</v>
      </c>
      <c r="BJ59" t="s">
        <v>200</v>
      </c>
      <c r="BK59" t="s">
        <v>127</v>
      </c>
      <c r="BL59" t="str">
        <f t="shared" si="15"/>
        <v/>
      </c>
      <c r="BM59" t="str">
        <f>IF(OR(LEFT(BJ59,1)=CHAR(32),LEFT(BJ59,1)=CHAR(9),LEFT(BJ59,1)=CHAR(160),indenture(BJ59)&gt;0),"NO","BOLD")&amp;BL59</f>
        <v>BOLD</v>
      </c>
      <c r="BN59" t="s">
        <v>931</v>
      </c>
      <c r="BP59" t="str">
        <f t="shared" si="16"/>
        <v/>
      </c>
      <c r="BQ59" t="str">
        <f>IF(OR(LEFT(BN59,1)=CHAR(32),LEFT(BN59,1)=CHAR(9),LEFT(BN59,1)=CHAR(160),indenture(BN59)&gt;0),"NO","BOLD")&amp;BP59</f>
        <v>BOLD</v>
      </c>
      <c r="BR59" t="s">
        <v>1024</v>
      </c>
      <c r="BS59" t="s">
        <v>1025</v>
      </c>
      <c r="BT59" t="str">
        <f t="shared" si="17"/>
        <v/>
      </c>
      <c r="BU59" t="str">
        <f>IF(OR(LEFT(BR59,1)=CHAR(32),LEFT(BR59,1)=CHAR(9),LEFT(BR59,1)=CHAR(160),indenture(BR59)&gt;0),"NO","BOLD")&amp;BT59</f>
        <v>BOLD</v>
      </c>
    </row>
    <row r="60" spans="1:73">
      <c r="A60">
        <v>59</v>
      </c>
      <c r="B60" t="s">
        <v>1425</v>
      </c>
      <c r="C60" t="s">
        <v>117</v>
      </c>
      <c r="D60" t="str">
        <f t="shared" si="0"/>
        <v/>
      </c>
      <c r="E60" t="str">
        <f>IF(OR(LEFT(B60,1)=CHAR(32),LEFT(B60,1)=CHAR(9),LEFT(B60,1)=CHAR(160),indenture(B60)&gt;0),"NO","BOLD")&amp;D60</f>
        <v>NO</v>
      </c>
      <c r="H60" t="str">
        <f t="shared" si="1"/>
        <v/>
      </c>
      <c r="I60" t="str">
        <f>IF(OR(LEFT(F60,1)=CHAR(32),LEFT(F60,1)=CHAR(9),LEFT(F60,1)=CHAR(160),indenture(F60)&gt;0),"NO","BOLD")&amp;H60</f>
        <v>BOLD</v>
      </c>
      <c r="L60" t="str">
        <f t="shared" si="2"/>
        <v/>
      </c>
      <c r="N60" t="s">
        <v>164</v>
      </c>
      <c r="O60" t="s">
        <v>157</v>
      </c>
      <c r="P60" t="str">
        <f t="shared" si="3"/>
        <v/>
      </c>
      <c r="Q60" t="str">
        <f>IF(OR(LEFT(N60,1)=CHAR(32),LEFT(N60,1)=CHAR(9),LEFT(N60,1)=CHAR(160),indenture(N60)&gt;0),"NO","BOLD")&amp;P60</f>
        <v>BOLD</v>
      </c>
      <c r="R60" t="s">
        <v>12</v>
      </c>
      <c r="S60" t="s">
        <v>7</v>
      </c>
      <c r="T60" t="str">
        <f t="shared" si="4"/>
        <v/>
      </c>
      <c r="U60" t="str">
        <f>IF(OR(LEFT(R60,1)=CHAR(32),LEFT(R60,1)=CHAR(9),LEFT(R60,1)=CHAR(160),indenture(R60)&gt;0),"NO","BOLD")&amp;T60</f>
        <v>BOLD</v>
      </c>
      <c r="X60" t="str">
        <f t="shared" si="5"/>
        <v/>
      </c>
      <c r="Y60" t="str">
        <f>IF(OR(LEFT(V60,1)=CHAR(32),LEFT(V60,1)=CHAR(9),LEFT(V60,1)=CHAR(160),indenture(V60)&gt;0),"NO","BOLD")&amp;X60</f>
        <v>BOLD</v>
      </c>
      <c r="Z60" t="s">
        <v>1425</v>
      </c>
      <c r="AA60" t="s">
        <v>117</v>
      </c>
      <c r="AB60" t="str">
        <f t="shared" si="6"/>
        <v/>
      </c>
      <c r="AC60" t="str">
        <f>IF(OR(LEFT(Z60,1)=CHAR(32),LEFT(Z60,1)=CHAR(9),LEFT(Z60,1)=CHAR(160),indenture(Z60)&gt;0),"NO","BOLD")&amp;AB60</f>
        <v>NO</v>
      </c>
      <c r="AD60" t="s">
        <v>232</v>
      </c>
      <c r="AE60" t="s">
        <v>233</v>
      </c>
      <c r="AF60" t="str">
        <f t="shared" si="7"/>
        <v>EPS</v>
      </c>
      <c r="AG60" t="str">
        <f>IF(OR(LEFT(AD60,1)=CHAR(32),LEFT(AD60,1)=CHAR(9),LEFT(AD60,1)=CHAR(160),indenture(AD60)&gt;0),"NO","BOLD")&amp;AF60</f>
        <v>BOLDEPS</v>
      </c>
      <c r="AJ60" t="str">
        <f t="shared" si="8"/>
        <v/>
      </c>
      <c r="AK60" t="str">
        <f>IF(OR(LEFT(AH60,1)=CHAR(32),LEFT(AH60,1)=CHAR(9),LEFT(AH60,1)=CHAR(160),indenture(AH60)&gt;0),"NO","BOLD")&amp;AJ60</f>
        <v>BOLD</v>
      </c>
      <c r="AL60" t="s">
        <v>841</v>
      </c>
      <c r="AM60" t="s">
        <v>100</v>
      </c>
      <c r="AN60" t="str">
        <f t="shared" si="9"/>
        <v/>
      </c>
      <c r="AO60" t="str">
        <f>IF(OR(LEFT(AL60,1)=CHAR(32),LEFT(AL60,1)=CHAR(9),LEFT(AL60,1)=CHAR(160),indenture(AL60)&gt;0),"NO","BOLD")&amp;AN60</f>
        <v>NO</v>
      </c>
      <c r="AP60" t="s">
        <v>197</v>
      </c>
      <c r="AQ60" t="s">
        <v>198</v>
      </c>
      <c r="AR60" t="str">
        <f t="shared" si="10"/>
        <v/>
      </c>
      <c r="AS60" t="str">
        <f>IF(OR(LEFT(AP60,1)=CHAR(32),LEFT(AP60,1)=CHAR(9),LEFT(AP60,1)=CHAR(160),indenture(AP60)&gt;0),"NO","BOLD")&amp;AR60</f>
        <v>BOLD</v>
      </c>
      <c r="AV60" t="str">
        <f t="shared" si="11"/>
        <v/>
      </c>
      <c r="AW60" t="str">
        <f>IF(OR(LEFT(AT60,1)=CHAR(32),LEFT(AT60,1)=CHAR(9),LEFT(AT60,1)=CHAR(160),indenture(AT60)&gt;0),"NO","BOLD")&amp;AV60</f>
        <v>BOLD</v>
      </c>
      <c r="AX60" t="s">
        <v>1416</v>
      </c>
      <c r="AY60" t="s">
        <v>159</v>
      </c>
      <c r="AZ60" t="str">
        <f t="shared" si="12"/>
        <v/>
      </c>
      <c r="BA60" t="str">
        <f>IF(OR(LEFT(AX60,1)=CHAR(32),LEFT(AX60,1)=CHAR(9),LEFT(AX60,1)=CHAR(160),indenture(AX60)&gt;0),"NO","BOLD")&amp;AZ60</f>
        <v>NO</v>
      </c>
      <c r="BD60" t="str">
        <f t="shared" si="13"/>
        <v/>
      </c>
      <c r="BE60" t="str">
        <f>IF(OR(LEFT(BB60,1)=CHAR(32),LEFT(BB60,1)=CHAR(9),LEFT(BB60,1)=CHAR(160),indenture(BB60)&gt;0),"NO","BOLD")&amp;BD60</f>
        <v>BOLD</v>
      </c>
      <c r="BH60" t="str">
        <f t="shared" si="14"/>
        <v/>
      </c>
      <c r="BI60" t="str">
        <f>IF(OR(LEFT(BF60,1)=CHAR(32),LEFT(BF60,1)=CHAR(9),LEFT(BF60,1)=CHAR(160),indenture(BF60)&gt;0),"NO","BOLD")&amp;BH60</f>
        <v>BOLD</v>
      </c>
      <c r="BL60" t="str">
        <f t="shared" si="15"/>
        <v/>
      </c>
      <c r="BM60" t="str">
        <f>IF(OR(LEFT(BJ60,1)=CHAR(32),LEFT(BJ60,1)=CHAR(9),LEFT(BJ60,1)=CHAR(160),indenture(BJ60)&gt;0),"NO","BOLD")&amp;BL60</f>
        <v>BOLD</v>
      </c>
      <c r="BN60" t="s">
        <v>185</v>
      </c>
      <c r="BO60" t="s">
        <v>932</v>
      </c>
      <c r="BP60" t="str">
        <f t="shared" si="16"/>
        <v/>
      </c>
      <c r="BQ60" t="str">
        <f>IF(OR(LEFT(BN60,1)=CHAR(32),LEFT(BN60,1)=CHAR(9),LEFT(BN60,1)=CHAR(160),indenture(BN60)&gt;0),"NO","BOLD")&amp;BP60</f>
        <v>BOLD</v>
      </c>
      <c r="BR60" t="s">
        <v>1013</v>
      </c>
      <c r="BS60" t="s">
        <v>1014</v>
      </c>
      <c r="BT60" t="str">
        <f t="shared" si="17"/>
        <v/>
      </c>
      <c r="BU60" t="str">
        <f>IF(OR(LEFT(BR60,1)=CHAR(32),LEFT(BR60,1)=CHAR(9),LEFT(BR60,1)=CHAR(160),indenture(BR60)&gt;0),"NO","BOLD")&amp;BT60</f>
        <v>BOLD</v>
      </c>
    </row>
    <row r="61" spans="1:73">
      <c r="A61">
        <v>60</v>
      </c>
      <c r="B61" t="s">
        <v>1426</v>
      </c>
      <c r="C61" t="s">
        <v>120</v>
      </c>
      <c r="D61" t="str">
        <f t="shared" si="0"/>
        <v/>
      </c>
      <c r="E61" t="str">
        <f>IF(OR(LEFT(B61,1)=CHAR(32),LEFT(B61,1)=CHAR(9),LEFT(B61,1)=CHAR(160),indenture(B61)&gt;0),"NO","BOLD")&amp;D61</f>
        <v>NO</v>
      </c>
      <c r="F61" t="s">
        <v>798</v>
      </c>
      <c r="H61" t="str">
        <f t="shared" si="1"/>
        <v/>
      </c>
      <c r="I61" t="str">
        <f>IF(OR(LEFT(F61,1)=CHAR(32),LEFT(F61,1)=CHAR(9),LEFT(F61,1)=CHAR(160),indenture(F61)&gt;0),"NO","BOLD")&amp;H61</f>
        <v>BOLD</v>
      </c>
      <c r="L61" t="str">
        <f t="shared" si="2"/>
        <v/>
      </c>
      <c r="N61" t="s">
        <v>219</v>
      </c>
      <c r="O61" t="s">
        <v>220</v>
      </c>
      <c r="P61" t="str">
        <f t="shared" si="3"/>
        <v>EPS</v>
      </c>
      <c r="Q61" t="str">
        <f>IF(OR(LEFT(N61,1)=CHAR(32),LEFT(N61,1)=CHAR(9),LEFT(N61,1)=CHAR(160),indenture(N61)&gt;0),"NO","BOLD")&amp;P61</f>
        <v>BOLDEPS</v>
      </c>
      <c r="R61" t="s">
        <v>846</v>
      </c>
      <c r="S61" t="s">
        <v>807</v>
      </c>
      <c r="T61" t="str">
        <f t="shared" si="4"/>
        <v/>
      </c>
      <c r="U61" t="str">
        <f>IF(OR(LEFT(R61,1)=CHAR(32),LEFT(R61,1)=CHAR(9),LEFT(R61,1)=CHAR(160),indenture(R61)&gt;0),"NO","BOLD")&amp;T61</f>
        <v>BOLD</v>
      </c>
      <c r="X61" t="str">
        <f t="shared" si="5"/>
        <v/>
      </c>
      <c r="Y61" t="str">
        <f>IF(OR(LEFT(V61,1)=CHAR(32),LEFT(V61,1)=CHAR(9),LEFT(V61,1)=CHAR(160),indenture(V61)&gt;0),"NO","BOLD")&amp;X61</f>
        <v>BOLD</v>
      </c>
      <c r="Z61" t="s">
        <v>1426</v>
      </c>
      <c r="AA61" t="s">
        <v>120</v>
      </c>
      <c r="AB61" t="str">
        <f t="shared" si="6"/>
        <v/>
      </c>
      <c r="AC61" t="str">
        <f>IF(OR(LEFT(Z61,1)=CHAR(32),LEFT(Z61,1)=CHAR(9),LEFT(Z61,1)=CHAR(160),indenture(Z61)&gt;0),"NO","BOLD")&amp;AB61</f>
        <v>NO</v>
      </c>
      <c r="AD61" t="s">
        <v>234</v>
      </c>
      <c r="AE61" t="s">
        <v>235</v>
      </c>
      <c r="AF61" t="str">
        <f t="shared" si="7"/>
        <v>EPS</v>
      </c>
      <c r="AG61" t="str">
        <f>IF(OR(LEFT(AD61,1)=CHAR(32),LEFT(AD61,1)=CHAR(9),LEFT(AD61,1)=CHAR(160),indenture(AD61)&gt;0),"NO","BOLD")&amp;AF61</f>
        <v>BOLDEPS</v>
      </c>
      <c r="AJ61" t="str">
        <f t="shared" si="8"/>
        <v/>
      </c>
      <c r="AK61" t="str">
        <f>IF(OR(LEFT(AH61,1)=CHAR(32),LEFT(AH61,1)=CHAR(9),LEFT(AH61,1)=CHAR(160),indenture(AH61)&gt;0),"NO","BOLD")&amp;AJ61</f>
        <v>BOLD</v>
      </c>
      <c r="AN61" t="str">
        <f t="shared" si="9"/>
        <v/>
      </c>
      <c r="AO61" t="str">
        <f>IF(OR(LEFT(AL61,1)=CHAR(32),LEFT(AL61,1)=CHAR(9),LEFT(AL61,1)=CHAR(160),indenture(AL61)&gt;0),"NO","BOLD")&amp;AN61</f>
        <v>BOLD</v>
      </c>
      <c r="AP61" t="s">
        <v>879</v>
      </c>
      <c r="AQ61" t="s">
        <v>880</v>
      </c>
      <c r="AR61" t="str">
        <f t="shared" si="10"/>
        <v/>
      </c>
      <c r="AS61" t="str">
        <f>IF(OR(LEFT(AP61,1)=CHAR(32),LEFT(AP61,1)=CHAR(9),LEFT(AP61,1)=CHAR(160),indenture(AP61)&gt;0),"NO","BOLD")&amp;AR61</f>
        <v>BOLD</v>
      </c>
      <c r="AV61" t="str">
        <f t="shared" si="11"/>
        <v/>
      </c>
      <c r="AW61" t="str">
        <f>IF(OR(LEFT(AT61,1)=CHAR(32),LEFT(AT61,1)=CHAR(9),LEFT(AT61,1)=CHAR(160),indenture(AT61)&gt;0),"NO","BOLD")&amp;AV61</f>
        <v>BOLD</v>
      </c>
      <c r="AX61" t="s">
        <v>1417</v>
      </c>
      <c r="AY61" t="s">
        <v>162</v>
      </c>
      <c r="AZ61" t="str">
        <f t="shared" si="12"/>
        <v/>
      </c>
      <c r="BA61" t="str">
        <f>IF(OR(LEFT(AX61,1)=CHAR(32),LEFT(AX61,1)=CHAR(9),LEFT(AX61,1)=CHAR(160),indenture(AX61)&gt;0),"NO","BOLD")&amp;AZ61</f>
        <v>NO</v>
      </c>
      <c r="BB61" t="s">
        <v>164</v>
      </c>
      <c r="BC61" t="s">
        <v>157</v>
      </c>
      <c r="BD61" t="str">
        <f t="shared" si="13"/>
        <v/>
      </c>
      <c r="BE61" t="str">
        <f>IF(OR(LEFT(BB61,1)=CHAR(32),LEFT(BB61,1)=CHAR(9),LEFT(BB61,1)=CHAR(160),indenture(BB61)&gt;0),"NO","BOLD")&amp;BD61</f>
        <v>BOLD</v>
      </c>
      <c r="BH61" t="str">
        <f t="shared" si="14"/>
        <v/>
      </c>
      <c r="BI61" t="str">
        <f>IF(OR(LEFT(BF61,1)=CHAR(32),LEFT(BF61,1)=CHAR(9),LEFT(BF61,1)=CHAR(160),indenture(BF61)&gt;0),"NO","BOLD")&amp;BH61</f>
        <v>BOLD</v>
      </c>
      <c r="BJ61" t="s">
        <v>729</v>
      </c>
      <c r="BK61" t="s">
        <v>127</v>
      </c>
      <c r="BL61" t="str">
        <f t="shared" si="15"/>
        <v/>
      </c>
      <c r="BM61" t="str">
        <f>IF(OR(LEFT(BJ61,1)=CHAR(32),LEFT(BJ61,1)=CHAR(9),LEFT(BJ61,1)=CHAR(160),indenture(BJ61)&gt;0),"NO","BOLD")&amp;BL61</f>
        <v>BOLD</v>
      </c>
      <c r="BN61" t="s">
        <v>933</v>
      </c>
      <c r="BO61" t="s">
        <v>934</v>
      </c>
      <c r="BP61" t="str">
        <f t="shared" si="16"/>
        <v/>
      </c>
      <c r="BQ61" t="str">
        <f>IF(OR(LEFT(BN61,1)=CHAR(32),LEFT(BN61,1)=CHAR(9),LEFT(BN61,1)=CHAR(160),indenture(BN61)&gt;0),"NO","BOLD")&amp;BP61</f>
        <v>NO</v>
      </c>
      <c r="BR61" t="s">
        <v>1015</v>
      </c>
      <c r="BS61" t="s">
        <v>1016</v>
      </c>
      <c r="BT61" t="str">
        <f t="shared" si="17"/>
        <v/>
      </c>
      <c r="BU61" t="str">
        <f>IF(OR(LEFT(BR61,1)=CHAR(32),LEFT(BR61,1)=CHAR(9),LEFT(BR61,1)=CHAR(160),indenture(BR61)&gt;0),"NO","BOLD")&amp;BT61</f>
        <v>BOLD</v>
      </c>
    </row>
    <row r="62" spans="1:73">
      <c r="A62">
        <v>61</v>
      </c>
      <c r="B62" t="s">
        <v>200</v>
      </c>
      <c r="C62" t="s">
        <v>127</v>
      </c>
      <c r="D62" t="str">
        <f t="shared" si="0"/>
        <v/>
      </c>
      <c r="E62" t="str">
        <f>IF(OR(LEFT(B62,1)=CHAR(32),LEFT(B62,1)=CHAR(9),LEFT(B62,1)=CHAR(160),indenture(B62)&gt;0),"NO","BOLD")&amp;D62</f>
        <v>BOLD</v>
      </c>
      <c r="F62" t="s">
        <v>799</v>
      </c>
      <c r="G62" t="s">
        <v>800</v>
      </c>
      <c r="H62" t="str">
        <f t="shared" si="1"/>
        <v/>
      </c>
      <c r="I62" t="str">
        <f>IF(OR(LEFT(F62,1)=CHAR(32),LEFT(F62,1)=CHAR(9),LEFT(F62,1)=CHAR(160),indenture(F62)&gt;0),"NO","BOLD")&amp;H62</f>
        <v>BOLD</v>
      </c>
      <c r="L62" t="str">
        <f t="shared" si="2"/>
        <v/>
      </c>
      <c r="N62" t="s">
        <v>225</v>
      </c>
      <c r="O62" t="s">
        <v>226</v>
      </c>
      <c r="P62" t="str">
        <f t="shared" si="3"/>
        <v>EPS</v>
      </c>
      <c r="Q62" t="str">
        <f>IF(OR(LEFT(N62,1)=CHAR(32),LEFT(N62,1)=CHAR(9),LEFT(N62,1)=CHAR(160),indenture(N62)&gt;0),"NO","BOLD")&amp;P62</f>
        <v>BOLDEPS</v>
      </c>
      <c r="R62" t="s">
        <v>804</v>
      </c>
      <c r="S62" t="s">
        <v>686</v>
      </c>
      <c r="T62" t="str">
        <f t="shared" si="4"/>
        <v/>
      </c>
      <c r="U62" t="str">
        <f>IF(OR(LEFT(R62,1)=CHAR(32),LEFT(R62,1)=CHAR(9),LEFT(R62,1)=CHAR(160),indenture(R62)&gt;0),"NO","BOLD")&amp;T62</f>
        <v>BOLD</v>
      </c>
      <c r="X62" t="str">
        <f t="shared" si="5"/>
        <v/>
      </c>
      <c r="Y62" t="str">
        <f>IF(OR(LEFT(V62,1)=CHAR(32),LEFT(V62,1)=CHAR(9),LEFT(V62,1)=CHAR(160),indenture(V62)&gt;0),"NO","BOLD")&amp;X62</f>
        <v>BOLD</v>
      </c>
      <c r="Z62" t="s">
        <v>200</v>
      </c>
      <c r="AA62" t="s">
        <v>127</v>
      </c>
      <c r="AB62" t="str">
        <f t="shared" si="6"/>
        <v/>
      </c>
      <c r="AC62" t="str">
        <f>IF(OR(LEFT(Z62,1)=CHAR(32),LEFT(Z62,1)=CHAR(9),LEFT(Z62,1)=CHAR(160),indenture(Z62)&gt;0),"NO","BOLD")&amp;AB62</f>
        <v>BOLD</v>
      </c>
      <c r="AF62" t="str">
        <f t="shared" si="7"/>
        <v/>
      </c>
      <c r="AG62" t="str">
        <f>IF(OR(LEFT(AD62,1)=CHAR(32),LEFT(AD62,1)=CHAR(9),LEFT(AD62,1)=CHAR(160),indenture(AD62)&gt;0),"NO","BOLD")&amp;AF62</f>
        <v>BOLD</v>
      </c>
      <c r="AJ62" t="str">
        <f t="shared" si="8"/>
        <v/>
      </c>
      <c r="AK62" t="str">
        <f>IF(OR(LEFT(AH62,1)=CHAR(32),LEFT(AH62,1)=CHAR(9),LEFT(AH62,1)=CHAR(160),indenture(AH62)&gt;0),"NO","BOLD")&amp;AJ62</f>
        <v>BOLD</v>
      </c>
      <c r="AL62" t="s">
        <v>164</v>
      </c>
      <c r="AM62" t="s">
        <v>157</v>
      </c>
      <c r="AN62" t="str">
        <f t="shared" si="9"/>
        <v/>
      </c>
      <c r="AO62" t="str">
        <f>IF(OR(LEFT(AL62,1)=CHAR(32),LEFT(AL62,1)=CHAR(9),LEFT(AL62,1)=CHAR(160),indenture(AL62)&gt;0),"NO","BOLD")&amp;AN62</f>
        <v>BOLD</v>
      </c>
      <c r="AP62" t="s">
        <v>847</v>
      </c>
      <c r="AQ62" t="s">
        <v>688</v>
      </c>
      <c r="AR62" t="str">
        <f t="shared" si="10"/>
        <v/>
      </c>
      <c r="AS62" t="str">
        <f>IF(OR(LEFT(AP62,1)=CHAR(32),LEFT(AP62,1)=CHAR(9),LEFT(AP62,1)=CHAR(160),indenture(AP62)&gt;0),"NO","BOLD")&amp;AR62</f>
        <v>BOLD</v>
      </c>
      <c r="AV62" t="str">
        <f t="shared" si="11"/>
        <v/>
      </c>
      <c r="AW62" t="str">
        <f>IF(OR(LEFT(AT62,1)=CHAR(32),LEFT(AT62,1)=CHAR(9),LEFT(AT62,1)=CHAR(160),indenture(AT62)&gt;0),"NO","BOLD")&amp;AV62</f>
        <v>BOLD</v>
      </c>
      <c r="AX62" t="s">
        <v>1418</v>
      </c>
      <c r="AY62" t="s">
        <v>186</v>
      </c>
      <c r="AZ62" t="str">
        <f t="shared" si="12"/>
        <v/>
      </c>
      <c r="BA62" t="str">
        <f>IF(OR(LEFT(AX62,1)=CHAR(32),LEFT(AX62,1)=CHAR(9),LEFT(AX62,1)=CHAR(160),indenture(AX62)&gt;0),"NO","BOLD")&amp;AZ62</f>
        <v>NO</v>
      </c>
      <c r="BB62" t="s">
        <v>219</v>
      </c>
      <c r="BC62" t="s">
        <v>220</v>
      </c>
      <c r="BD62" t="str">
        <f t="shared" si="13"/>
        <v>EPS</v>
      </c>
      <c r="BE62" t="str">
        <f>IF(OR(LEFT(BB62,1)=CHAR(32),LEFT(BB62,1)=CHAR(9),LEFT(BB62,1)=CHAR(160),indenture(BB62)&gt;0),"NO","BOLD")&amp;BD62</f>
        <v>BOLDEPS</v>
      </c>
      <c r="BH62" t="str">
        <f t="shared" si="14"/>
        <v/>
      </c>
      <c r="BI62" t="str">
        <f>IF(OR(LEFT(BF62,1)=CHAR(32),LEFT(BF62,1)=CHAR(9),LEFT(BF62,1)=CHAR(160),indenture(BF62)&gt;0),"NO","BOLD")&amp;BH62</f>
        <v>BOLD</v>
      </c>
      <c r="BJ62" t="s">
        <v>840</v>
      </c>
      <c r="BK62" t="s">
        <v>207</v>
      </c>
      <c r="BL62" t="str">
        <f t="shared" si="15"/>
        <v/>
      </c>
      <c r="BM62" t="str">
        <f>IF(OR(LEFT(BJ62,1)=CHAR(32),LEFT(BJ62,1)=CHAR(9),LEFT(BJ62,1)=CHAR(160),indenture(BJ62)&gt;0),"NO","BOLD")&amp;BL62</f>
        <v>NO</v>
      </c>
      <c r="BN62" t="s">
        <v>935</v>
      </c>
      <c r="BO62" t="s">
        <v>936</v>
      </c>
      <c r="BP62" t="str">
        <f t="shared" si="16"/>
        <v/>
      </c>
      <c r="BQ62" t="str">
        <f>IF(OR(LEFT(BN62,1)=CHAR(32),LEFT(BN62,1)=CHAR(9),LEFT(BN62,1)=CHAR(160),indenture(BN62)&gt;0),"NO","BOLD")&amp;BP62</f>
        <v>NO</v>
      </c>
      <c r="BR62" t="s">
        <v>1017</v>
      </c>
      <c r="BS62" t="s">
        <v>1018</v>
      </c>
      <c r="BT62" t="str">
        <f t="shared" si="17"/>
        <v/>
      </c>
      <c r="BU62" t="str">
        <f>IF(OR(LEFT(BR62,1)=CHAR(32),LEFT(BR62,1)=CHAR(9),LEFT(BR62,1)=CHAR(160),indenture(BR62)&gt;0),"NO","BOLD")&amp;BT62</f>
        <v>BOLD</v>
      </c>
    </row>
    <row r="63" spans="1:73">
      <c r="A63">
        <v>62</v>
      </c>
      <c r="D63" t="str">
        <f t="shared" si="0"/>
        <v/>
      </c>
      <c r="E63" t="str">
        <f>IF(OR(LEFT(B63,1)=CHAR(32),LEFT(B63,1)=CHAR(9),LEFT(B63,1)=CHAR(160),indenture(B63)&gt;0),"NO","BOLD")&amp;D63</f>
        <v>BOLD</v>
      </c>
      <c r="F63" t="s">
        <v>177</v>
      </c>
      <c r="G63" t="s">
        <v>177</v>
      </c>
      <c r="H63" t="str">
        <f t="shared" si="1"/>
        <v/>
      </c>
      <c r="I63" t="str">
        <f>IF(OR(LEFT(F63,1)=CHAR(32),LEFT(F63,1)=CHAR(9),LEFT(F63,1)=CHAR(160),indenture(F63)&gt;0),"NO","BOLD")&amp;H63</f>
        <v>BOLD</v>
      </c>
      <c r="L63" t="str">
        <f t="shared" si="2"/>
        <v/>
      </c>
      <c r="N63" t="s">
        <v>228</v>
      </c>
      <c r="O63" t="s">
        <v>229</v>
      </c>
      <c r="P63" t="str">
        <f t="shared" si="3"/>
        <v>EPS</v>
      </c>
      <c r="Q63" t="str">
        <f>IF(OR(LEFT(N63,1)=CHAR(32),LEFT(N63,1)=CHAR(9),LEFT(N63,1)=CHAR(160),indenture(N63)&gt;0),"NO","BOLD")&amp;P63</f>
        <v>BOLDEPS</v>
      </c>
      <c r="R63" t="s">
        <v>847</v>
      </c>
      <c r="S63" t="s">
        <v>688</v>
      </c>
      <c r="T63" t="str">
        <f t="shared" si="4"/>
        <v/>
      </c>
      <c r="U63" t="str">
        <f>IF(OR(LEFT(R63,1)=CHAR(32),LEFT(R63,1)=CHAR(9),LEFT(R63,1)=CHAR(160),indenture(R63)&gt;0),"NO","BOLD")&amp;T63</f>
        <v>BOLD</v>
      </c>
      <c r="X63" t="str">
        <f t="shared" si="5"/>
        <v/>
      </c>
      <c r="Y63" t="str">
        <f>IF(OR(LEFT(V63,1)=CHAR(32),LEFT(V63,1)=CHAR(9),LEFT(V63,1)=CHAR(160),indenture(V63)&gt;0),"NO","BOLD")&amp;X63</f>
        <v>BOLD</v>
      </c>
      <c r="AB63" t="str">
        <f t="shared" si="6"/>
        <v/>
      </c>
      <c r="AC63" t="str">
        <f>IF(OR(LEFT(Z63,1)=CHAR(32),LEFT(Z63,1)=CHAR(9),LEFT(Z63,1)=CHAR(160),indenture(Z63)&gt;0),"NO","BOLD")&amp;AB63</f>
        <v>BOLD</v>
      </c>
      <c r="AD63" t="s">
        <v>798</v>
      </c>
      <c r="AF63" t="str">
        <f t="shared" si="7"/>
        <v/>
      </c>
      <c r="AG63" t="str">
        <f>IF(OR(LEFT(AD63,1)=CHAR(32),LEFT(AD63,1)=CHAR(9),LEFT(AD63,1)=CHAR(160),indenture(AD63)&gt;0),"NO","BOLD")&amp;AF63</f>
        <v>BOLD</v>
      </c>
      <c r="AJ63" t="str">
        <f t="shared" si="8"/>
        <v/>
      </c>
      <c r="AK63" t="str">
        <f>IF(OR(LEFT(AH63,1)=CHAR(32),LEFT(AH63,1)=CHAR(9),LEFT(AH63,1)=CHAR(160),indenture(AH63)&gt;0),"NO","BOLD")&amp;AJ63</f>
        <v>BOLD</v>
      </c>
      <c r="AL63" t="s">
        <v>219</v>
      </c>
      <c r="AM63" t="s">
        <v>220</v>
      </c>
      <c r="AN63" t="str">
        <f t="shared" si="9"/>
        <v>EPS</v>
      </c>
      <c r="AO63" t="str">
        <f>IF(OR(LEFT(AL63,1)=CHAR(32),LEFT(AL63,1)=CHAR(9),LEFT(AL63,1)=CHAR(160),indenture(AL63)&gt;0),"NO","BOLD")&amp;AN63</f>
        <v>BOLDEPS</v>
      </c>
      <c r="AP63" t="s">
        <v>1004</v>
      </c>
      <c r="AQ63" t="s">
        <v>808</v>
      </c>
      <c r="AR63" t="str">
        <f t="shared" si="10"/>
        <v/>
      </c>
      <c r="AS63" t="str">
        <f>IF(OR(LEFT(AP63,1)=CHAR(32),LEFT(AP63,1)=CHAR(9),LEFT(AP63,1)=CHAR(160),indenture(AP63)&gt;0),"NO","BOLD")&amp;AR63</f>
        <v>BOLD</v>
      </c>
      <c r="AV63" t="str">
        <f t="shared" si="11"/>
        <v/>
      </c>
      <c r="AW63" t="str">
        <f>IF(OR(LEFT(AT63,1)=CHAR(32),LEFT(AT63,1)=CHAR(9),LEFT(AT63,1)=CHAR(160),indenture(AT63)&gt;0),"NO","BOLD")&amp;AV63</f>
        <v>BOLD</v>
      </c>
      <c r="AX63" t="s">
        <v>1419</v>
      </c>
      <c r="AY63" t="s">
        <v>95</v>
      </c>
      <c r="AZ63" t="str">
        <f t="shared" si="12"/>
        <v/>
      </c>
      <c r="BA63" t="str">
        <f>IF(OR(LEFT(AX63,1)=CHAR(32),LEFT(AX63,1)=CHAR(9),LEFT(AX63,1)=CHAR(160),indenture(AX63)&gt;0),"NO","BOLD")&amp;AZ63</f>
        <v>BOLD</v>
      </c>
      <c r="BB63" t="s">
        <v>225</v>
      </c>
      <c r="BC63" t="s">
        <v>226</v>
      </c>
      <c r="BD63" t="str">
        <f t="shared" si="13"/>
        <v>EPS</v>
      </c>
      <c r="BE63" t="str">
        <f>IF(OR(LEFT(BB63,1)=CHAR(32),LEFT(BB63,1)=CHAR(9),LEFT(BB63,1)=CHAR(160),indenture(BB63)&gt;0),"NO","BOLD")&amp;BD63</f>
        <v>BOLDEPS</v>
      </c>
      <c r="BH63" t="str">
        <f t="shared" si="14"/>
        <v/>
      </c>
      <c r="BI63" t="str">
        <f>IF(OR(LEFT(BF63,1)=CHAR(32),LEFT(BF63,1)=CHAR(9),LEFT(BF63,1)=CHAR(160),indenture(BF63)&gt;0),"NO","BOLD")&amp;BH63</f>
        <v>BOLD</v>
      </c>
      <c r="BJ63" t="s">
        <v>841</v>
      </c>
      <c r="BK63" t="s">
        <v>100</v>
      </c>
      <c r="BL63" t="str">
        <f t="shared" si="15"/>
        <v/>
      </c>
      <c r="BM63" t="str">
        <f>IF(OR(LEFT(BJ63,1)=CHAR(32),LEFT(BJ63,1)=CHAR(9),LEFT(BJ63,1)=CHAR(160),indenture(BJ63)&gt;0),"NO","BOLD")&amp;BL63</f>
        <v>NO</v>
      </c>
      <c r="BN63" t="s">
        <v>937</v>
      </c>
      <c r="BO63" t="s">
        <v>938</v>
      </c>
      <c r="BP63" t="str">
        <f t="shared" si="16"/>
        <v/>
      </c>
      <c r="BQ63" t="str">
        <f>IF(OR(LEFT(BN63,1)=CHAR(32),LEFT(BN63,1)=CHAR(9),LEFT(BN63,1)=CHAR(160),indenture(BN63)&gt;0),"NO","BOLD")&amp;BP63</f>
        <v>NO</v>
      </c>
      <c r="BR63" t="s">
        <v>1019</v>
      </c>
      <c r="BS63" t="s">
        <v>196</v>
      </c>
      <c r="BT63" t="str">
        <f t="shared" si="17"/>
        <v/>
      </c>
      <c r="BU63" t="str">
        <f>IF(OR(LEFT(BR63,1)=CHAR(32),LEFT(BR63,1)=CHAR(9),LEFT(BR63,1)=CHAR(160),indenture(BR63)&gt;0),"NO","BOLD")&amp;BT63</f>
        <v>BOLD</v>
      </c>
    </row>
    <row r="64" spans="1:73">
      <c r="A64">
        <v>63</v>
      </c>
      <c r="B64" t="s">
        <v>729</v>
      </c>
      <c r="C64" t="s">
        <v>127</v>
      </c>
      <c r="D64" t="str">
        <f t="shared" si="0"/>
        <v/>
      </c>
      <c r="E64" t="str">
        <f>IF(OR(LEFT(B64,1)=CHAR(32),LEFT(B64,1)=CHAR(9),LEFT(B64,1)=CHAR(160),indenture(B64)&gt;0),"NO","BOLD")&amp;D64</f>
        <v>BOLD</v>
      </c>
      <c r="F64" t="s">
        <v>801</v>
      </c>
      <c r="G64" t="s">
        <v>802</v>
      </c>
      <c r="H64" t="str">
        <f t="shared" si="1"/>
        <v/>
      </c>
      <c r="I64" t="str">
        <f>IF(OR(LEFT(F64,1)=CHAR(32),LEFT(F64,1)=CHAR(9),LEFT(F64,1)=CHAR(160),indenture(F64)&gt;0),"NO","BOLD")&amp;H64</f>
        <v>BOLD</v>
      </c>
      <c r="L64" t="str">
        <f t="shared" si="2"/>
        <v/>
      </c>
      <c r="P64" t="str">
        <f t="shared" si="3"/>
        <v/>
      </c>
      <c r="Q64" t="str">
        <f>IF(OR(LEFT(N64,1)=CHAR(32),LEFT(N64,1)=CHAR(9),LEFT(N64,1)=CHAR(160),indenture(N64)&gt;0),"NO","BOLD")&amp;P64</f>
        <v>BOLD</v>
      </c>
      <c r="R64" t="s">
        <v>805</v>
      </c>
      <c r="S64" t="s">
        <v>690</v>
      </c>
      <c r="T64" t="str">
        <f t="shared" si="4"/>
        <v/>
      </c>
      <c r="U64" t="str">
        <f>IF(OR(LEFT(R64,1)=CHAR(32),LEFT(R64,1)=CHAR(9),LEFT(R64,1)=CHAR(160),indenture(R64)&gt;0),"NO","BOLD")&amp;T64</f>
        <v>BOLD</v>
      </c>
      <c r="X64" t="str">
        <f t="shared" si="5"/>
        <v/>
      </c>
      <c r="Y64" t="str">
        <f>IF(OR(LEFT(V64,1)=CHAR(32),LEFT(V64,1)=CHAR(9),LEFT(V64,1)=CHAR(160),indenture(V64)&gt;0),"NO","BOLD")&amp;X64</f>
        <v>BOLD</v>
      </c>
      <c r="Z64" t="s">
        <v>729</v>
      </c>
      <c r="AA64" t="s">
        <v>127</v>
      </c>
      <c r="AB64" t="str">
        <f t="shared" si="6"/>
        <v/>
      </c>
      <c r="AC64" t="str">
        <f>IF(OR(LEFT(Z64,1)=CHAR(32),LEFT(Z64,1)=CHAR(9),LEFT(Z64,1)=CHAR(160),indenture(Z64)&gt;0),"NO","BOLD")&amp;AB64</f>
        <v>BOLD</v>
      </c>
      <c r="AD64" t="s">
        <v>799</v>
      </c>
      <c r="AE64" t="s">
        <v>800</v>
      </c>
      <c r="AF64" t="str">
        <f t="shared" si="7"/>
        <v/>
      </c>
      <c r="AG64" t="str">
        <f>IF(OR(LEFT(AD64,1)=CHAR(32),LEFT(AD64,1)=CHAR(9),LEFT(AD64,1)=CHAR(160),indenture(AD64)&gt;0),"NO","BOLD")&amp;AF64</f>
        <v>BOLD</v>
      </c>
      <c r="AJ64" t="str">
        <f t="shared" si="8"/>
        <v/>
      </c>
      <c r="AK64" t="str">
        <f>IF(OR(LEFT(AH64,1)=CHAR(32),LEFT(AH64,1)=CHAR(9),LEFT(AH64,1)=CHAR(160),indenture(AH64)&gt;0),"NO","BOLD")&amp;AJ64</f>
        <v>BOLD</v>
      </c>
      <c r="AL64" t="s">
        <v>225</v>
      </c>
      <c r="AM64" t="s">
        <v>226</v>
      </c>
      <c r="AN64" t="str">
        <f t="shared" si="9"/>
        <v>EPS</v>
      </c>
      <c r="AO64" t="str">
        <f>IF(OR(LEFT(AL64,1)=CHAR(32),LEFT(AL64,1)=CHAR(9),LEFT(AL64,1)=CHAR(160),indenture(AL64)&gt;0),"NO","BOLD")&amp;AN64</f>
        <v>BOLDEPS</v>
      </c>
      <c r="AP64" t="s">
        <v>809</v>
      </c>
      <c r="AQ64" t="s">
        <v>810</v>
      </c>
      <c r="AR64" t="str">
        <f t="shared" si="10"/>
        <v/>
      </c>
      <c r="AS64" t="str">
        <f>IF(OR(LEFT(AP64,1)=CHAR(32),LEFT(AP64,1)=CHAR(9),LEFT(AP64,1)=CHAR(160),indenture(AP64)&gt;0),"NO","BOLD")&amp;AR64</f>
        <v>BOLD</v>
      </c>
      <c r="AV64" t="str">
        <f t="shared" si="11"/>
        <v/>
      </c>
      <c r="AW64" t="str">
        <f>IF(OR(LEFT(AT64,1)=CHAR(32),LEFT(AT64,1)=CHAR(9),LEFT(AT64,1)=CHAR(160),indenture(AT64)&gt;0),"NO","BOLD")&amp;AV64</f>
        <v>BOLD</v>
      </c>
      <c r="AX64" t="s">
        <v>1420</v>
      </c>
      <c r="AY64" t="s">
        <v>100</v>
      </c>
      <c r="AZ64" t="str">
        <f t="shared" si="12"/>
        <v/>
      </c>
      <c r="BA64" t="str">
        <f>IF(OR(LEFT(AX64,1)=CHAR(32),LEFT(AX64,1)=CHAR(9),LEFT(AX64,1)=CHAR(160),indenture(AX64)&gt;0),"NO","BOLD")&amp;AZ64</f>
        <v>NO</v>
      </c>
      <c r="BB64" t="s">
        <v>228</v>
      </c>
      <c r="BC64" t="s">
        <v>229</v>
      </c>
      <c r="BD64" t="str">
        <f t="shared" si="13"/>
        <v>EPS</v>
      </c>
      <c r="BE64" t="str">
        <f>IF(OR(LEFT(BB64,1)=CHAR(32),LEFT(BB64,1)=CHAR(9),LEFT(BB64,1)=CHAR(160),indenture(BB64)&gt;0),"NO","BOLD")&amp;BD64</f>
        <v>BOLDEPS</v>
      </c>
      <c r="BH64" t="str">
        <f t="shared" si="14"/>
        <v/>
      </c>
      <c r="BI64" t="str">
        <f>IF(OR(LEFT(BF64,1)=CHAR(32),LEFT(BF64,1)=CHAR(9),LEFT(BF64,1)=CHAR(160),indenture(BF64)&gt;0),"NO","BOLD")&amp;BH64</f>
        <v>BOLD</v>
      </c>
      <c r="BL64" t="str">
        <f t="shared" si="15"/>
        <v/>
      </c>
      <c r="BM64" t="str">
        <f>IF(OR(LEFT(BJ64,1)=CHAR(32),LEFT(BJ64,1)=CHAR(9),LEFT(BJ64,1)=CHAR(160),indenture(BJ64)&gt;0),"NO","BOLD")&amp;BL64</f>
        <v>BOLD</v>
      </c>
      <c r="BN64" t="s">
        <v>939</v>
      </c>
      <c r="BO64" t="s">
        <v>940</v>
      </c>
      <c r="BP64" t="str">
        <f t="shared" si="16"/>
        <v/>
      </c>
      <c r="BQ64" t="str">
        <f>IF(OR(LEFT(BN64,1)=CHAR(32),LEFT(BN64,1)=CHAR(9),LEFT(BN64,1)=CHAR(160),indenture(BN64)&gt;0),"NO","BOLD")&amp;BP64</f>
        <v>NO</v>
      </c>
      <c r="BR64" t="s">
        <v>1020</v>
      </c>
      <c r="BS64" t="s">
        <v>1021</v>
      </c>
      <c r="BT64" t="str">
        <f t="shared" si="17"/>
        <v/>
      </c>
      <c r="BU64" t="str">
        <f>IF(OR(LEFT(BR64,1)=CHAR(32),LEFT(BR64,1)=CHAR(9),LEFT(BR64,1)=CHAR(160),indenture(BR64)&gt;0),"NO","BOLD")&amp;BT64</f>
        <v>BOLD</v>
      </c>
    </row>
    <row r="65" spans="1:73">
      <c r="A65">
        <v>64</v>
      </c>
      <c r="B65" t="s">
        <v>840</v>
      </c>
      <c r="C65" t="s">
        <v>207</v>
      </c>
      <c r="D65" t="str">
        <f t="shared" si="0"/>
        <v/>
      </c>
      <c r="E65" t="str">
        <f>IF(OR(LEFT(B65,1)=CHAR(32),LEFT(B65,1)=CHAR(9),LEFT(B65,1)=CHAR(160),indenture(B65)&gt;0),"NO","BOLD")&amp;D65</f>
        <v>NO</v>
      </c>
      <c r="F65" t="s">
        <v>237</v>
      </c>
      <c r="G65" t="s">
        <v>237</v>
      </c>
      <c r="H65" t="str">
        <f t="shared" si="1"/>
        <v/>
      </c>
      <c r="I65" t="str">
        <f>IF(OR(LEFT(F65,1)=CHAR(32),LEFT(F65,1)=CHAR(9),LEFT(F65,1)=CHAR(160),indenture(F65)&gt;0),"NO","BOLD")&amp;H65</f>
        <v>BOLD</v>
      </c>
      <c r="L65" t="str">
        <f t="shared" si="2"/>
        <v/>
      </c>
      <c r="N65" t="s">
        <v>179</v>
      </c>
      <c r="O65" t="s">
        <v>169</v>
      </c>
      <c r="P65" t="str">
        <f t="shared" si="3"/>
        <v/>
      </c>
      <c r="Q65" t="str">
        <f>IF(OR(LEFT(N65,1)=CHAR(32),LEFT(N65,1)=CHAR(9),LEFT(N65,1)=CHAR(160),indenture(N65)&gt;0),"NO","BOLD")&amp;P65</f>
        <v>BOLD</v>
      </c>
      <c r="R65" t="s">
        <v>197</v>
      </c>
      <c r="S65" t="s">
        <v>198</v>
      </c>
      <c r="T65" t="str">
        <f t="shared" si="4"/>
        <v/>
      </c>
      <c r="U65" t="str">
        <f>IF(OR(LEFT(R65,1)=CHAR(32),LEFT(R65,1)=CHAR(9),LEFT(R65,1)=CHAR(160),indenture(R65)&gt;0),"NO","BOLD")&amp;T65</f>
        <v>BOLD</v>
      </c>
      <c r="X65" t="str">
        <f t="shared" si="5"/>
        <v/>
      </c>
      <c r="Y65" t="str">
        <f>IF(OR(LEFT(V65,1)=CHAR(32),LEFT(V65,1)=CHAR(9),LEFT(V65,1)=CHAR(160),indenture(V65)&gt;0),"NO","BOLD")&amp;X65</f>
        <v>BOLD</v>
      </c>
      <c r="Z65" t="s">
        <v>840</v>
      </c>
      <c r="AA65" t="s">
        <v>207</v>
      </c>
      <c r="AB65" t="str">
        <f t="shared" si="6"/>
        <v/>
      </c>
      <c r="AC65" t="str">
        <f>IF(OR(LEFT(Z65,1)=CHAR(32),LEFT(Z65,1)=CHAR(9),LEFT(Z65,1)=CHAR(160),indenture(Z65)&gt;0),"NO","BOLD")&amp;AB65</f>
        <v>NO</v>
      </c>
      <c r="AD65" t="s">
        <v>846</v>
      </c>
      <c r="AE65" t="s">
        <v>807</v>
      </c>
      <c r="AF65" t="str">
        <f t="shared" si="7"/>
        <v/>
      </c>
      <c r="AG65" t="str">
        <f>IF(OR(LEFT(AD65,1)=CHAR(32),LEFT(AD65,1)=CHAR(9),LEFT(AD65,1)=CHAR(160),indenture(AD65)&gt;0),"NO","BOLD")&amp;AF65</f>
        <v>BOLD</v>
      </c>
      <c r="AJ65" t="str">
        <f t="shared" si="8"/>
        <v/>
      </c>
      <c r="AK65" t="str">
        <f>IF(OR(LEFT(AH65,1)=CHAR(32),LEFT(AH65,1)=CHAR(9),LEFT(AH65,1)=CHAR(160),indenture(AH65)&gt;0),"NO","BOLD")&amp;AJ65</f>
        <v>BOLD</v>
      </c>
      <c r="AL65" t="s">
        <v>228</v>
      </c>
      <c r="AM65" t="s">
        <v>229</v>
      </c>
      <c r="AN65" t="str">
        <f t="shared" si="9"/>
        <v>EPS</v>
      </c>
      <c r="AO65" t="str">
        <f>IF(OR(LEFT(AL65,1)=CHAR(32),LEFT(AL65,1)=CHAR(9),LEFT(AL65,1)=CHAR(160),indenture(AL65)&gt;0),"NO","BOLD")&amp;AN65</f>
        <v>BOLDEPS</v>
      </c>
      <c r="AP65" t="s">
        <v>811</v>
      </c>
      <c r="AQ65" t="s">
        <v>812</v>
      </c>
      <c r="AR65" t="str">
        <f t="shared" si="10"/>
        <v/>
      </c>
      <c r="AS65" t="str">
        <f>IF(OR(LEFT(AP65,1)=CHAR(32),LEFT(AP65,1)=CHAR(9),LEFT(AP65,1)=CHAR(160),indenture(AP65)&gt;0),"NO","BOLD")&amp;AR65</f>
        <v>BOLD</v>
      </c>
      <c r="AV65" t="str">
        <f t="shared" si="11"/>
        <v/>
      </c>
      <c r="AW65" t="str">
        <f>IF(OR(LEFT(AT65,1)=CHAR(32),LEFT(AT65,1)=CHAR(9),LEFT(AT65,1)=CHAR(160),indenture(AT65)&gt;0),"NO","BOLD")&amp;AV65</f>
        <v>BOLD</v>
      </c>
      <c r="AX65" t="s">
        <v>1421</v>
      </c>
      <c r="AY65" t="s">
        <v>168</v>
      </c>
      <c r="AZ65" t="str">
        <f t="shared" si="12"/>
        <v/>
      </c>
      <c r="BA65" t="str">
        <f>IF(OR(LEFT(AX65,1)=CHAR(32),LEFT(AX65,1)=CHAR(9),LEFT(AX65,1)=CHAR(160),indenture(AX65)&gt;0),"NO","BOLD")&amp;AZ65</f>
        <v>NO</v>
      </c>
      <c r="BD65" t="str">
        <f t="shared" si="13"/>
        <v/>
      </c>
      <c r="BE65" t="str">
        <f>IF(OR(LEFT(BB65,1)=CHAR(32),LEFT(BB65,1)=CHAR(9),LEFT(BB65,1)=CHAR(160),indenture(BB65)&gt;0),"NO","BOLD")&amp;BD65</f>
        <v>BOLD</v>
      </c>
      <c r="BH65" t="str">
        <f t="shared" si="14"/>
        <v/>
      </c>
      <c r="BI65" t="str">
        <f>IF(OR(LEFT(BF65,1)=CHAR(32),LEFT(BF65,1)=CHAR(9),LEFT(BF65,1)=CHAR(160),indenture(BF65)&gt;0),"NO","BOLD")&amp;BH65</f>
        <v>BOLD</v>
      </c>
      <c r="BJ65" t="s">
        <v>164</v>
      </c>
      <c r="BK65" t="s">
        <v>157</v>
      </c>
      <c r="BL65" t="str">
        <f t="shared" si="15"/>
        <v/>
      </c>
      <c r="BM65" t="str">
        <f>IF(OR(LEFT(BJ65,1)=CHAR(32),LEFT(BJ65,1)=CHAR(9),LEFT(BJ65,1)=CHAR(160),indenture(BJ65)&gt;0),"NO","BOLD")&amp;BL65</f>
        <v>BOLD</v>
      </c>
      <c r="BN65" t="s">
        <v>941</v>
      </c>
      <c r="BO65" t="s">
        <v>942</v>
      </c>
      <c r="BP65" t="str">
        <f t="shared" si="16"/>
        <v/>
      </c>
      <c r="BQ65" t="str">
        <f>IF(OR(LEFT(BN65,1)=CHAR(32),LEFT(BN65,1)=CHAR(9),LEFT(BN65,1)=CHAR(160),indenture(BN65)&gt;0),"NO","BOLD")&amp;BP65</f>
        <v>NO</v>
      </c>
      <c r="BR65" t="s">
        <v>1022</v>
      </c>
      <c r="BS65" t="s">
        <v>1023</v>
      </c>
      <c r="BT65" t="str">
        <f t="shared" si="17"/>
        <v/>
      </c>
      <c r="BU65" t="str">
        <f>IF(OR(LEFT(BR65,1)=CHAR(32),LEFT(BR65,1)=CHAR(9),LEFT(BR65,1)=CHAR(160),indenture(BR65)&gt;0),"NO","BOLD")&amp;BT65</f>
        <v>BOLD</v>
      </c>
    </row>
    <row r="66" spans="1:73">
      <c r="A66">
        <v>65</v>
      </c>
      <c r="B66" t="s">
        <v>841</v>
      </c>
      <c r="C66" t="s">
        <v>100</v>
      </c>
      <c r="D66" t="str">
        <f t="shared" si="0"/>
        <v/>
      </c>
      <c r="E66" t="str">
        <f>IF(OR(LEFT(B66,1)=CHAR(32),LEFT(B66,1)=CHAR(9),LEFT(B66,1)=CHAR(160),indenture(B66)&gt;0),"NO","BOLD")&amp;D66</f>
        <v>NO</v>
      </c>
      <c r="F66" t="s">
        <v>136</v>
      </c>
      <c r="G66" t="s">
        <v>136</v>
      </c>
      <c r="H66" t="str">
        <f t="shared" si="1"/>
        <v/>
      </c>
      <c r="I66" t="str">
        <f>IF(OR(LEFT(F66,1)=CHAR(32),LEFT(F66,1)=CHAR(9),LEFT(F66,1)=CHAR(160),indenture(F66)&gt;0),"NO","BOLD")&amp;H66</f>
        <v>BOLD</v>
      </c>
      <c r="L66" t="str">
        <f t="shared" si="2"/>
        <v/>
      </c>
      <c r="N66" t="s">
        <v>230</v>
      </c>
      <c r="O66" t="s">
        <v>231</v>
      </c>
      <c r="P66" t="str">
        <f t="shared" si="3"/>
        <v>EPS</v>
      </c>
      <c r="Q66" t="str">
        <f>IF(OR(LEFT(N66,1)=CHAR(32),LEFT(N66,1)=CHAR(9),LEFT(N66,1)=CHAR(160),indenture(N66)&gt;0),"NO","BOLD")&amp;P66</f>
        <v>BOLDEPS</v>
      </c>
      <c r="R66" t="s">
        <v>848</v>
      </c>
      <c r="S66" t="s">
        <v>849</v>
      </c>
      <c r="T66" t="str">
        <f t="shared" si="4"/>
        <v/>
      </c>
      <c r="U66" t="str">
        <f>IF(OR(LEFT(R66,1)=CHAR(32),LEFT(R66,1)=CHAR(9),LEFT(R66,1)=CHAR(160),indenture(R66)&gt;0),"NO","BOLD")&amp;T66</f>
        <v>BOLD</v>
      </c>
      <c r="X66" t="str">
        <f t="shared" si="5"/>
        <v/>
      </c>
      <c r="Y66" t="str">
        <f>IF(OR(LEFT(V66,1)=CHAR(32),LEFT(V66,1)=CHAR(9),LEFT(V66,1)=CHAR(160),indenture(V66)&gt;0),"NO","BOLD")&amp;X66</f>
        <v>BOLD</v>
      </c>
      <c r="Z66" t="s">
        <v>841</v>
      </c>
      <c r="AA66" t="s">
        <v>100</v>
      </c>
      <c r="AB66" t="str">
        <f t="shared" si="6"/>
        <v/>
      </c>
      <c r="AC66" t="str">
        <f>IF(OR(LEFT(Z66,1)=CHAR(32),LEFT(Z66,1)=CHAR(9),LEFT(Z66,1)=CHAR(160),indenture(Z66)&gt;0),"NO","BOLD")&amp;AB66</f>
        <v>NO</v>
      </c>
      <c r="AD66" t="s">
        <v>805</v>
      </c>
      <c r="AE66" t="s">
        <v>690</v>
      </c>
      <c r="AF66" t="str">
        <f t="shared" si="7"/>
        <v/>
      </c>
      <c r="AG66" t="str">
        <f>IF(OR(LEFT(AD66,1)=CHAR(32),LEFT(AD66,1)=CHAR(9),LEFT(AD66,1)=CHAR(160),indenture(AD66)&gt;0),"NO","BOLD")&amp;AF66</f>
        <v>BOLD</v>
      </c>
      <c r="AJ66" t="str">
        <f t="shared" si="8"/>
        <v/>
      </c>
      <c r="AK66" t="str">
        <f>IF(OR(LEFT(AH66,1)=CHAR(32),LEFT(AH66,1)=CHAR(9),LEFT(AH66,1)=CHAR(160),indenture(AH66)&gt;0),"NO","BOLD")&amp;AJ66</f>
        <v>BOLD</v>
      </c>
      <c r="AN66" t="str">
        <f t="shared" si="9"/>
        <v/>
      </c>
      <c r="AO66" t="str">
        <f>IF(OR(LEFT(AL66,1)=CHAR(32),LEFT(AL66,1)=CHAR(9),LEFT(AL66,1)=CHAR(160),indenture(AL66)&gt;0),"NO","BOLD")&amp;AN66</f>
        <v>BOLD</v>
      </c>
      <c r="AP66" t="s">
        <v>204</v>
      </c>
      <c r="AQ66" t="s">
        <v>205</v>
      </c>
      <c r="AR66" t="str">
        <f t="shared" si="10"/>
        <v/>
      </c>
      <c r="AS66" t="str">
        <f>IF(OR(LEFT(AP66,1)=CHAR(32),LEFT(AP66,1)=CHAR(9),LEFT(AP66,1)=CHAR(160),indenture(AP66)&gt;0),"NO","BOLD")&amp;AR66</f>
        <v>BOLD</v>
      </c>
      <c r="AV66" t="str">
        <f t="shared" si="11"/>
        <v/>
      </c>
      <c r="AW66" t="str">
        <f>IF(OR(LEFT(AT66,1)=CHAR(32),LEFT(AT66,1)=CHAR(9),LEFT(AT66,1)=CHAR(160),indenture(AT66)&gt;0),"NO","BOLD")&amp;AV66</f>
        <v>BOLD</v>
      </c>
      <c r="AX66" t="s">
        <v>1422</v>
      </c>
      <c r="AY66" t="s">
        <v>171</v>
      </c>
      <c r="AZ66" t="str">
        <f t="shared" si="12"/>
        <v/>
      </c>
      <c r="BA66" t="str">
        <f>IF(OR(LEFT(AX66,1)=CHAR(32),LEFT(AX66,1)=CHAR(9),LEFT(AX66,1)=CHAR(160),indenture(AX66)&gt;0),"NO","BOLD")&amp;AZ66</f>
        <v>NO</v>
      </c>
      <c r="BB66" t="s">
        <v>179</v>
      </c>
      <c r="BC66" t="s">
        <v>169</v>
      </c>
      <c r="BD66" t="str">
        <f t="shared" si="13"/>
        <v/>
      </c>
      <c r="BE66" t="str">
        <f>IF(OR(LEFT(BB66,1)=CHAR(32),LEFT(BB66,1)=CHAR(9),LEFT(BB66,1)=CHAR(160),indenture(BB66)&gt;0),"NO","BOLD")&amp;BD66</f>
        <v>BOLD</v>
      </c>
      <c r="BH66" t="str">
        <f t="shared" si="14"/>
        <v/>
      </c>
      <c r="BI66" t="str">
        <f>IF(OR(LEFT(BF66,1)=CHAR(32),LEFT(BF66,1)=CHAR(9),LEFT(BF66,1)=CHAR(160),indenture(BF66)&gt;0),"NO","BOLD")&amp;BH66</f>
        <v>BOLD</v>
      </c>
      <c r="BJ66" t="s">
        <v>219</v>
      </c>
      <c r="BK66" t="s">
        <v>220</v>
      </c>
      <c r="BL66" t="str">
        <f t="shared" si="15"/>
        <v>EPS</v>
      </c>
      <c r="BM66" t="str">
        <f>IF(OR(LEFT(BJ66,1)=CHAR(32),LEFT(BJ66,1)=CHAR(9),LEFT(BJ66,1)=CHAR(160),indenture(BJ66)&gt;0),"NO","BOLD")&amp;BL66</f>
        <v>BOLDEPS</v>
      </c>
      <c r="BN66" t="s">
        <v>943</v>
      </c>
      <c r="BO66" t="s">
        <v>944</v>
      </c>
      <c r="BP66" t="str">
        <f t="shared" si="16"/>
        <v/>
      </c>
      <c r="BQ66" t="str">
        <f>IF(OR(LEFT(BN66,1)=CHAR(32),LEFT(BN66,1)=CHAR(9),LEFT(BN66,1)=CHAR(160),indenture(BN66)&gt;0),"NO","BOLD")&amp;BP66</f>
        <v>NO</v>
      </c>
      <c r="BT66" t="str">
        <f t="shared" si="17"/>
        <v/>
      </c>
      <c r="BU66" t="str">
        <f>IF(OR(LEFT(BR66,1)=CHAR(32),LEFT(BR66,1)=CHAR(9),LEFT(BR66,1)=CHAR(160),indenture(BR66)&gt;0),"NO","BOLD")&amp;BT66</f>
        <v>BOLD</v>
      </c>
    </row>
    <row r="67" spans="1:73">
      <c r="A67">
        <v>66</v>
      </c>
      <c r="D67" t="str">
        <f t="shared" ref="D67:D130" si="18">IF(OR(ISNUMBER(SEARCH("Diluted EPS",B67)),ISNUMBER(SEARCH("Earnings Per Share",B67)),ISNUMBER(SEARCH("Basic EPS",B67)),ISNUMBER(SEARCH("Diluted Share",B67)),ISNUMBER(SEARCH("Basic Share",B67))),"EPS","")</f>
        <v/>
      </c>
      <c r="E67" t="str">
        <f>IF(OR(LEFT(B67,1)=CHAR(32),LEFT(B67,1)=CHAR(9),LEFT(B67,1)=CHAR(160),indenture(B67)&gt;0),"NO","BOLD")&amp;D67</f>
        <v>BOLD</v>
      </c>
      <c r="F67" t="s">
        <v>803</v>
      </c>
      <c r="G67" t="s">
        <v>684</v>
      </c>
      <c r="H67" t="str">
        <f t="shared" ref="H67:H130" si="19">IF(OR(ISNUMBER(SEARCH("Diluted EPS",F67)),ISNUMBER(SEARCH("Earnings Per Share",F67)),ISNUMBER(SEARCH("Basic EPS",F67)),ISNUMBER(SEARCH("Diluted Share",F67)),ISNUMBER(SEARCH("Basic Share",F67))),"EPS","")</f>
        <v/>
      </c>
      <c r="I67" t="str">
        <f>IF(OR(LEFT(F67,1)=CHAR(32),LEFT(F67,1)=CHAR(9),LEFT(F67,1)=CHAR(160),indenture(F67)&gt;0),"NO","BOLD")&amp;H67</f>
        <v>BOLD</v>
      </c>
      <c r="L67" t="str">
        <f t="shared" ref="L67:L130" si="20">IF(OR(ISNUMBER(SEARCH("Diluted EPS",J67)),ISNUMBER(SEARCH("Earnings Per Share",J67)),ISNUMBER(SEARCH("Basic EPS",J67)),ISNUMBER(SEARCH("Diluted Share",J67)),ISNUMBER(SEARCH("Basic Share",J67))),"EPS","")</f>
        <v/>
      </c>
      <c r="N67" t="s">
        <v>232</v>
      </c>
      <c r="O67" t="s">
        <v>233</v>
      </c>
      <c r="P67" t="str">
        <f t="shared" ref="P67:P130" si="21">IF(OR(ISNUMBER(SEARCH("Diluted EPS",N67)),ISNUMBER(SEARCH("Earnings Per Share",N67)),ISNUMBER(SEARCH("Basic EPS",N67)),ISNUMBER(SEARCH("Diluted Share",N67)),ISNUMBER(SEARCH("Basic Share",N67))),"EPS","")</f>
        <v>EPS</v>
      </c>
      <c r="Q67" t="str">
        <f>IF(OR(LEFT(N67,1)=CHAR(32),LEFT(N67,1)=CHAR(9),LEFT(N67,1)=CHAR(160),indenture(N67)&gt;0),"NO","BOLD")&amp;P67</f>
        <v>BOLDEPS</v>
      </c>
      <c r="R67" t="s">
        <v>1004</v>
      </c>
      <c r="S67" t="s">
        <v>808</v>
      </c>
      <c r="T67" t="str">
        <f t="shared" ref="T67:T130" si="22">IF(OR(ISNUMBER(SEARCH("Diluted EPS",R67)),ISNUMBER(SEARCH("Earnings Per Share",R67)),ISNUMBER(SEARCH("Basic EPS",R67)),ISNUMBER(SEARCH("Diluted Share",R67)),ISNUMBER(SEARCH("Basic Share",R67))),"EPS","")</f>
        <v/>
      </c>
      <c r="U67" t="str">
        <f>IF(OR(LEFT(R67,1)=CHAR(32),LEFT(R67,1)=CHAR(9),LEFT(R67,1)=CHAR(160),indenture(R67)&gt;0),"NO","BOLD")&amp;T67</f>
        <v>BOLD</v>
      </c>
      <c r="X67" t="str">
        <f t="shared" ref="X67:X130" si="23">IF(OR(ISNUMBER(SEARCH("Diluted EPS",V67)),ISNUMBER(SEARCH("Earnings Per Share",V67)),ISNUMBER(SEARCH("Basic EPS",V67)),ISNUMBER(SEARCH("Diluted Share",V67)),ISNUMBER(SEARCH("Basic Share",V67))),"EPS","")</f>
        <v/>
      </c>
      <c r="Y67" t="str">
        <f>IF(OR(LEFT(V67,1)=CHAR(32),LEFT(V67,1)=CHAR(9),LEFT(V67,1)=CHAR(160),indenture(V67)&gt;0),"NO","BOLD")&amp;X67</f>
        <v>BOLD</v>
      </c>
      <c r="AB67" t="str">
        <f t="shared" ref="AB67:AB130" si="24">IF(OR(ISNUMBER(SEARCH("Diluted EPS",Z67)),ISNUMBER(SEARCH("Earnings Per Share",Z67)),ISNUMBER(SEARCH("Basic EPS",Z67)),ISNUMBER(SEARCH("Diluted Share",Z67)),ISNUMBER(SEARCH("Basic Share",Z67))),"EPS","")</f>
        <v/>
      </c>
      <c r="AC67" t="str">
        <f>IF(OR(LEFT(Z67,1)=CHAR(32),LEFT(Z67,1)=CHAR(9),LEFT(Z67,1)=CHAR(160),indenture(Z67)&gt;0),"NO","BOLD")&amp;AB67</f>
        <v>BOLD</v>
      </c>
      <c r="AD67" t="s">
        <v>195</v>
      </c>
      <c r="AE67" t="s">
        <v>196</v>
      </c>
      <c r="AF67" t="str">
        <f t="shared" ref="AF67:AF130" si="25">IF(OR(ISNUMBER(SEARCH("Diluted EPS",AD67)),ISNUMBER(SEARCH("Earnings Per Share",AD67)),ISNUMBER(SEARCH("Basic EPS",AD67)),ISNUMBER(SEARCH("Diluted Share",AD67)),ISNUMBER(SEARCH("Basic Share",AD67))),"EPS","")</f>
        <v/>
      </c>
      <c r="AG67" t="str">
        <f>IF(OR(LEFT(AD67,1)=CHAR(32),LEFT(AD67,1)=CHAR(9),LEFT(AD67,1)=CHAR(160),indenture(AD67)&gt;0),"NO","BOLD")&amp;AF67</f>
        <v>BOLD</v>
      </c>
      <c r="AJ67" t="str">
        <f t="shared" ref="AJ67:AJ130" si="26">IF(OR(ISNUMBER(SEARCH("Diluted EPS",AH67)),ISNUMBER(SEARCH("Earnings Per Share",AH67)),ISNUMBER(SEARCH("Basic EPS",AH67)),ISNUMBER(SEARCH("Diluted Share",AH67)),ISNUMBER(SEARCH("Basic Share",AH67))),"EPS","")</f>
        <v/>
      </c>
      <c r="AK67" t="str">
        <f>IF(OR(LEFT(AH67,1)=CHAR(32),LEFT(AH67,1)=CHAR(9),LEFT(AH67,1)=CHAR(160),indenture(AH67)&gt;0),"NO","BOLD")&amp;AJ67</f>
        <v>BOLD</v>
      </c>
      <c r="AL67" t="s">
        <v>179</v>
      </c>
      <c r="AM67" t="s">
        <v>169</v>
      </c>
      <c r="AN67" t="str">
        <f t="shared" ref="AN67:AN130" si="27">IF(OR(ISNUMBER(SEARCH("Diluted EPS",AL67)),ISNUMBER(SEARCH("Earnings Per Share",AL67)),ISNUMBER(SEARCH("Basic EPS",AL67)),ISNUMBER(SEARCH("Diluted Share",AL67)),ISNUMBER(SEARCH("Basic Share",AL67))),"EPS","")</f>
        <v/>
      </c>
      <c r="AO67" t="str">
        <f>IF(OR(LEFT(AL67,1)=CHAR(32),LEFT(AL67,1)=CHAR(9),LEFT(AL67,1)=CHAR(160),indenture(AL67)&gt;0),"NO","BOLD")&amp;AN67</f>
        <v>BOLD</v>
      </c>
      <c r="AP67" t="s">
        <v>211</v>
      </c>
      <c r="AQ67" t="s">
        <v>212</v>
      </c>
      <c r="AR67" t="str">
        <f t="shared" ref="AR67:AR130" si="28">IF(OR(ISNUMBER(SEARCH("Diluted EPS",AP67)),ISNUMBER(SEARCH("Earnings Per Share",AP67)),ISNUMBER(SEARCH("Basic EPS",AP67)),ISNUMBER(SEARCH("Diluted Share",AP67)),ISNUMBER(SEARCH("Basic Share",AP67))),"EPS","")</f>
        <v/>
      </c>
      <c r="AS67" t="str">
        <f>IF(OR(LEFT(AP67,1)=CHAR(32),LEFT(AP67,1)=CHAR(9),LEFT(AP67,1)=CHAR(160),indenture(AP67)&gt;0),"NO","BOLD")&amp;AR67</f>
        <v>BOLD</v>
      </c>
      <c r="AV67" t="str">
        <f t="shared" ref="AV67:AV130" si="29">IF(OR(ISNUMBER(SEARCH("Diluted EPS",AT67)),ISNUMBER(SEARCH("Earnings Per Share",AT67)),ISNUMBER(SEARCH("Basic EPS",AT67)),ISNUMBER(SEARCH("Diluted Share",AT67)),ISNUMBER(SEARCH("Basic Share",AT67))),"EPS","")</f>
        <v/>
      </c>
      <c r="AW67" t="str">
        <f>IF(OR(LEFT(AT67,1)=CHAR(32),LEFT(AT67,1)=CHAR(9),LEFT(AT67,1)=CHAR(160),indenture(AT67)&gt;0),"NO","BOLD")&amp;AV67</f>
        <v>BOLD</v>
      </c>
      <c r="AX67" t="s">
        <v>1423</v>
      </c>
      <c r="AY67" t="s">
        <v>615</v>
      </c>
      <c r="AZ67" t="str">
        <f t="shared" ref="AZ67:AZ130" si="30">IF(OR(ISNUMBER(SEARCH("Diluted EPS",AX67)),ISNUMBER(SEARCH("Earnings Per Share",AX67)),ISNUMBER(SEARCH("Basic EPS",AX67)),ISNUMBER(SEARCH("Diluted Share",AX67)),ISNUMBER(SEARCH("Basic Share",AX67))),"EPS","")</f>
        <v/>
      </c>
      <c r="BA67" t="str">
        <f>IF(OR(LEFT(AX67,1)=CHAR(32),LEFT(AX67,1)=CHAR(9),LEFT(AX67,1)=CHAR(160),indenture(AX67)&gt;0),"NO","BOLD")&amp;AZ67</f>
        <v>BOLD</v>
      </c>
      <c r="BB67" t="s">
        <v>230</v>
      </c>
      <c r="BC67" t="s">
        <v>231</v>
      </c>
      <c r="BD67" t="str">
        <f t="shared" ref="BD67:BD130" si="31">IF(OR(ISNUMBER(SEARCH("Diluted EPS",BB67)),ISNUMBER(SEARCH("Earnings Per Share",BB67)),ISNUMBER(SEARCH("Basic EPS",BB67)),ISNUMBER(SEARCH("Diluted Share",BB67)),ISNUMBER(SEARCH("Basic Share",BB67))),"EPS","")</f>
        <v>EPS</v>
      </c>
      <c r="BE67" t="str">
        <f>IF(OR(LEFT(BB67,1)=CHAR(32),LEFT(BB67,1)=CHAR(9),LEFT(BB67,1)=CHAR(160),indenture(BB67)&gt;0),"NO","BOLD")&amp;BD67</f>
        <v>BOLDEPS</v>
      </c>
      <c r="BH67" t="str">
        <f t="shared" ref="BH67:BH130" si="32">IF(OR(ISNUMBER(SEARCH("Diluted EPS",BF67)),ISNUMBER(SEARCH("Earnings Per Share",BF67)),ISNUMBER(SEARCH("Basic EPS",BF67)),ISNUMBER(SEARCH("Diluted Share",BF67)),ISNUMBER(SEARCH("Basic Share",BF67))),"EPS","")</f>
        <v/>
      </c>
      <c r="BI67" t="str">
        <f>IF(OR(LEFT(BF67,1)=CHAR(32),LEFT(BF67,1)=CHAR(9),LEFT(BF67,1)=CHAR(160),indenture(BF67)&gt;0),"NO","BOLD")&amp;BH67</f>
        <v>BOLD</v>
      </c>
      <c r="BJ67" t="s">
        <v>225</v>
      </c>
      <c r="BK67" t="s">
        <v>226</v>
      </c>
      <c r="BL67" t="str">
        <f t="shared" ref="BL67:BL130" si="33">IF(OR(ISNUMBER(SEARCH("Diluted EPS",BJ67)),ISNUMBER(SEARCH("Earnings Per Share",BJ67)),ISNUMBER(SEARCH("Basic EPS",BJ67)),ISNUMBER(SEARCH("Diluted Share",BJ67)),ISNUMBER(SEARCH("Basic Share",BJ67))),"EPS","")</f>
        <v>EPS</v>
      </c>
      <c r="BM67" t="str">
        <f>IF(OR(LEFT(BJ67,1)=CHAR(32),LEFT(BJ67,1)=CHAR(9),LEFT(BJ67,1)=CHAR(160),indenture(BJ67)&gt;0),"NO","BOLD")&amp;BL67</f>
        <v>BOLDEPS</v>
      </c>
      <c r="BN67" t="s">
        <v>945</v>
      </c>
      <c r="BO67" t="s">
        <v>946</v>
      </c>
      <c r="BP67" t="str">
        <f t="shared" ref="BP67:BP130" si="34">IF(OR(ISNUMBER(SEARCH("Diluted EPS",BN67)),ISNUMBER(SEARCH("Earnings Per Share",BN67)),ISNUMBER(SEARCH("Basic EPS",BN67)),ISNUMBER(SEARCH("Diluted Share",BN67)),ISNUMBER(SEARCH("Basic Share",BN67))),"EPS","")</f>
        <v/>
      </c>
      <c r="BQ67" t="str">
        <f>IF(OR(LEFT(BN67,1)=CHAR(32),LEFT(BN67,1)=CHAR(9),LEFT(BN67,1)=CHAR(160),indenture(BN67)&gt;0),"NO","BOLD")&amp;BP67</f>
        <v>NO</v>
      </c>
      <c r="BT67" t="str">
        <f t="shared" ref="BT67:BT130" si="35">IF(OR(ISNUMBER(SEARCH("Diluted EPS",BR67)),ISNUMBER(SEARCH("Earnings Per Share",BR67)),ISNUMBER(SEARCH("Basic EPS",BR67)),ISNUMBER(SEARCH("Diluted Share",BR67)),ISNUMBER(SEARCH("Basic Share",BR67))),"EPS","")</f>
        <v/>
      </c>
      <c r="BU67" t="str">
        <f>IF(OR(LEFT(BR67,1)=CHAR(32),LEFT(BR67,1)=CHAR(9),LEFT(BR67,1)=CHAR(160),indenture(BR67)&gt;0),"NO","BOLD")&amp;BT67</f>
        <v>BOLD</v>
      </c>
    </row>
    <row r="68" spans="1:73">
      <c r="A68">
        <v>67</v>
      </c>
      <c r="B68" t="s">
        <v>164</v>
      </c>
      <c r="C68" t="s">
        <v>157</v>
      </c>
      <c r="D68" t="str">
        <f t="shared" si="18"/>
        <v/>
      </c>
      <c r="E68" t="str">
        <f>IF(OR(LEFT(B68,1)=CHAR(32),LEFT(B68,1)=CHAR(9),LEFT(B68,1)=CHAR(160),indenture(B68)&gt;0),"NO","BOLD")&amp;D68</f>
        <v>BOLD</v>
      </c>
      <c r="F68" t="s">
        <v>804</v>
      </c>
      <c r="G68" t="s">
        <v>686</v>
      </c>
      <c r="H68" t="str">
        <f t="shared" si="19"/>
        <v/>
      </c>
      <c r="I68" t="str">
        <f>IF(OR(LEFT(F68,1)=CHAR(32),LEFT(F68,1)=CHAR(9),LEFT(F68,1)=CHAR(160),indenture(F68)&gt;0),"NO","BOLD")&amp;H68</f>
        <v>BOLD</v>
      </c>
      <c r="L68" t="str">
        <f t="shared" si="20"/>
        <v/>
      </c>
      <c r="N68" t="s">
        <v>234</v>
      </c>
      <c r="O68" t="s">
        <v>235</v>
      </c>
      <c r="P68" t="str">
        <f t="shared" si="21"/>
        <v>EPS</v>
      </c>
      <c r="Q68" t="str">
        <f>IF(OR(LEFT(N68,1)=CHAR(32),LEFT(N68,1)=CHAR(9),LEFT(N68,1)=CHAR(160),indenture(N68)&gt;0),"NO","BOLD")&amp;P68</f>
        <v>BOLDEPS</v>
      </c>
      <c r="R68" t="s">
        <v>809</v>
      </c>
      <c r="S68" t="s">
        <v>810</v>
      </c>
      <c r="T68" t="str">
        <f t="shared" si="22"/>
        <v/>
      </c>
      <c r="U68" t="str">
        <f>IF(OR(LEFT(R68,1)=CHAR(32),LEFT(R68,1)=CHAR(9),LEFT(R68,1)=CHAR(160),indenture(R68)&gt;0),"NO","BOLD")&amp;T68</f>
        <v>BOLD</v>
      </c>
      <c r="X68" t="str">
        <f t="shared" si="23"/>
        <v/>
      </c>
      <c r="Y68" t="str">
        <f>IF(OR(LEFT(V68,1)=CHAR(32),LEFT(V68,1)=CHAR(9),LEFT(V68,1)=CHAR(160),indenture(V68)&gt;0),"NO","BOLD")&amp;X68</f>
        <v>BOLD</v>
      </c>
      <c r="Z68" t="s">
        <v>164</v>
      </c>
      <c r="AA68" t="s">
        <v>157</v>
      </c>
      <c r="AB68" t="str">
        <f t="shared" si="24"/>
        <v/>
      </c>
      <c r="AC68" t="str">
        <f>IF(OR(LEFT(Z68,1)=CHAR(32),LEFT(Z68,1)=CHAR(9),LEFT(Z68,1)=CHAR(160),indenture(Z68)&gt;0),"NO","BOLD")&amp;AB68</f>
        <v>BOLD</v>
      </c>
      <c r="AD68" t="s">
        <v>201</v>
      </c>
      <c r="AE68" t="s">
        <v>202</v>
      </c>
      <c r="AF68" t="str">
        <f t="shared" si="25"/>
        <v/>
      </c>
      <c r="AG68" t="str">
        <f>IF(OR(LEFT(AD68,1)=CHAR(32),LEFT(AD68,1)=CHAR(9),LEFT(AD68,1)=CHAR(160),indenture(AD68)&gt;0),"NO","BOLD")&amp;AF68</f>
        <v>BOLD</v>
      </c>
      <c r="AJ68" t="str">
        <f t="shared" si="26"/>
        <v/>
      </c>
      <c r="AK68" t="str">
        <f>IF(OR(LEFT(AH68,1)=CHAR(32),LEFT(AH68,1)=CHAR(9),LEFT(AH68,1)=CHAR(160),indenture(AH68)&gt;0),"NO","BOLD")&amp;AJ68</f>
        <v>BOLD</v>
      </c>
      <c r="AL68" t="s">
        <v>230</v>
      </c>
      <c r="AM68" t="s">
        <v>231</v>
      </c>
      <c r="AN68" t="str">
        <f t="shared" si="27"/>
        <v>EPS</v>
      </c>
      <c r="AO68" t="str">
        <f>IF(OR(LEFT(AL68,1)=CHAR(32),LEFT(AL68,1)=CHAR(9),LEFT(AL68,1)=CHAR(160),indenture(AL68)&gt;0),"NO","BOLD")&amp;AN68</f>
        <v>BOLDEPS</v>
      </c>
      <c r="AP68" t="s">
        <v>215</v>
      </c>
      <c r="AQ68" t="s">
        <v>216</v>
      </c>
      <c r="AR68" t="str">
        <f t="shared" si="28"/>
        <v/>
      </c>
      <c r="AS68" t="str">
        <f>IF(OR(LEFT(AP68,1)=CHAR(32),LEFT(AP68,1)=CHAR(9),LEFT(AP68,1)=CHAR(160),indenture(AP68)&gt;0),"NO","BOLD")&amp;AR68</f>
        <v>BOLD</v>
      </c>
      <c r="AV68" t="str">
        <f t="shared" si="29"/>
        <v/>
      </c>
      <c r="AW68" t="str">
        <f>IF(OR(LEFT(AT68,1)=CHAR(32),LEFT(AT68,1)=CHAR(9),LEFT(AT68,1)=CHAR(160),indenture(AT68)&gt;0),"NO","BOLD")&amp;AV68</f>
        <v>BOLD</v>
      </c>
      <c r="AX68" t="s">
        <v>1424</v>
      </c>
      <c r="AY68" t="s">
        <v>107</v>
      </c>
      <c r="AZ68" t="str">
        <f t="shared" si="30"/>
        <v/>
      </c>
      <c r="BA68" t="str">
        <f>IF(OR(LEFT(AX68,1)=CHAR(32),LEFT(AX68,1)=CHAR(9),LEFT(AX68,1)=CHAR(160),indenture(AX68)&gt;0),"NO","BOLD")&amp;AZ68</f>
        <v>NO</v>
      </c>
      <c r="BB68" t="s">
        <v>232</v>
      </c>
      <c r="BC68" t="s">
        <v>233</v>
      </c>
      <c r="BD68" t="str">
        <f t="shared" si="31"/>
        <v>EPS</v>
      </c>
      <c r="BE68" t="str">
        <f>IF(OR(LEFT(BB68,1)=CHAR(32),LEFT(BB68,1)=CHAR(9),LEFT(BB68,1)=CHAR(160),indenture(BB68)&gt;0),"NO","BOLD")&amp;BD68</f>
        <v>BOLDEPS</v>
      </c>
      <c r="BH68" t="str">
        <f t="shared" si="32"/>
        <v/>
      </c>
      <c r="BI68" t="str">
        <f>IF(OR(LEFT(BF68,1)=CHAR(32),LEFT(BF68,1)=CHAR(9),LEFT(BF68,1)=CHAR(160),indenture(BF68)&gt;0),"NO","BOLD")&amp;BH68</f>
        <v>BOLD</v>
      </c>
      <c r="BJ68" t="s">
        <v>228</v>
      </c>
      <c r="BK68" t="s">
        <v>229</v>
      </c>
      <c r="BL68" t="str">
        <f t="shared" si="33"/>
        <v>EPS</v>
      </c>
      <c r="BM68" t="str">
        <f>IF(OR(LEFT(BJ68,1)=CHAR(32),LEFT(BJ68,1)=CHAR(9),LEFT(BJ68,1)=CHAR(160),indenture(BJ68)&gt;0),"NO","BOLD")&amp;BL68</f>
        <v>BOLDEPS</v>
      </c>
      <c r="BN68" t="s">
        <v>947</v>
      </c>
      <c r="BO68" t="s">
        <v>948</v>
      </c>
      <c r="BP68" t="str">
        <f t="shared" si="34"/>
        <v/>
      </c>
      <c r="BQ68" t="str">
        <f>IF(OR(LEFT(BN68,1)=CHAR(32),LEFT(BN68,1)=CHAR(9),LEFT(BN68,1)=CHAR(160),indenture(BN68)&gt;0),"NO","BOLD")&amp;BP68</f>
        <v>NO</v>
      </c>
      <c r="BT68" t="str">
        <f t="shared" si="35"/>
        <v/>
      </c>
      <c r="BU68" t="str">
        <f>IF(OR(LEFT(BR68,1)=CHAR(32),LEFT(BR68,1)=CHAR(9),LEFT(BR68,1)=CHAR(160),indenture(BR68)&gt;0),"NO","BOLD")&amp;BT68</f>
        <v>BOLD</v>
      </c>
    </row>
    <row r="69" spans="1:73">
      <c r="A69">
        <v>68</v>
      </c>
      <c r="B69" t="s">
        <v>219</v>
      </c>
      <c r="C69" t="s">
        <v>220</v>
      </c>
      <c r="D69" t="str">
        <f t="shared" si="18"/>
        <v>EPS</v>
      </c>
      <c r="E69" t="str">
        <f>IF(OR(LEFT(B69,1)=CHAR(32),LEFT(B69,1)=CHAR(9),LEFT(B69,1)=CHAR(160),indenture(B69)&gt;0),"NO","BOLD")&amp;D69</f>
        <v>BOLDEPS</v>
      </c>
      <c r="F69" t="s">
        <v>805</v>
      </c>
      <c r="G69" t="s">
        <v>690</v>
      </c>
      <c r="H69" t="str">
        <f t="shared" si="19"/>
        <v/>
      </c>
      <c r="I69" t="str">
        <f>IF(OR(LEFT(F69,1)=CHAR(32),LEFT(F69,1)=CHAR(9),LEFT(F69,1)=CHAR(160),indenture(F69)&gt;0),"NO","BOLD")&amp;H69</f>
        <v>BOLD</v>
      </c>
      <c r="L69" t="str">
        <f t="shared" si="20"/>
        <v/>
      </c>
      <c r="P69" t="str">
        <f t="shared" si="21"/>
        <v/>
      </c>
      <c r="Q69" t="str">
        <f>IF(OR(LEFT(N69,1)=CHAR(32),LEFT(N69,1)=CHAR(9),LEFT(N69,1)=CHAR(160),indenture(N69)&gt;0),"NO","BOLD")&amp;P69</f>
        <v>BOLD</v>
      </c>
      <c r="R69" t="s">
        <v>811</v>
      </c>
      <c r="S69" t="s">
        <v>812</v>
      </c>
      <c r="T69" t="str">
        <f t="shared" si="22"/>
        <v/>
      </c>
      <c r="U69" t="str">
        <f>IF(OR(LEFT(R69,1)=CHAR(32),LEFT(R69,1)=CHAR(9),LEFT(R69,1)=CHAR(160),indenture(R69)&gt;0),"NO","BOLD")&amp;T69</f>
        <v>BOLD</v>
      </c>
      <c r="X69" t="str">
        <f t="shared" si="23"/>
        <v/>
      </c>
      <c r="Y69" t="str">
        <f>IF(OR(LEFT(V69,1)=CHAR(32),LEFT(V69,1)=CHAR(9),LEFT(V69,1)=CHAR(160),indenture(V69)&gt;0),"NO","BOLD")&amp;X69</f>
        <v>BOLD</v>
      </c>
      <c r="Z69" t="s">
        <v>219</v>
      </c>
      <c r="AA69" t="s">
        <v>220</v>
      </c>
      <c r="AB69" t="str">
        <f t="shared" si="24"/>
        <v>EPS</v>
      </c>
      <c r="AC69" t="str">
        <f>IF(OR(LEFT(Z69,1)=CHAR(32),LEFT(Z69,1)=CHAR(9),LEFT(Z69,1)=CHAR(160),indenture(Z69)&gt;0),"NO","BOLD")&amp;AB69</f>
        <v>BOLDEPS</v>
      </c>
      <c r="AD69" t="s">
        <v>208</v>
      </c>
      <c r="AE69" t="s">
        <v>209</v>
      </c>
      <c r="AF69" t="str">
        <f t="shared" si="25"/>
        <v/>
      </c>
      <c r="AG69" t="str">
        <f>IF(OR(LEFT(AD69,1)=CHAR(32),LEFT(AD69,1)=CHAR(9),LEFT(AD69,1)=CHAR(160),indenture(AD69)&gt;0),"NO","BOLD")&amp;AF69</f>
        <v>BOLD</v>
      </c>
      <c r="AJ69" t="str">
        <f t="shared" si="26"/>
        <v/>
      </c>
      <c r="AK69" t="str">
        <f>IF(OR(LEFT(AH69,1)=CHAR(32),LEFT(AH69,1)=CHAR(9),LEFT(AH69,1)=CHAR(160),indenture(AH69)&gt;0),"NO","BOLD")&amp;AJ69</f>
        <v>BOLD</v>
      </c>
      <c r="AL69" t="s">
        <v>232</v>
      </c>
      <c r="AM69" t="s">
        <v>233</v>
      </c>
      <c r="AN69" t="str">
        <f t="shared" si="27"/>
        <v>EPS</v>
      </c>
      <c r="AO69" t="str">
        <f>IF(OR(LEFT(AL69,1)=CHAR(32),LEFT(AL69,1)=CHAR(9),LEFT(AL69,1)=CHAR(160),indenture(AL69)&gt;0),"NO","BOLD")&amp;AN69</f>
        <v>BOLDEPS</v>
      </c>
      <c r="AR69" t="str">
        <f t="shared" si="28"/>
        <v/>
      </c>
      <c r="AS69" t="str">
        <f>IF(OR(LEFT(AP69,1)=CHAR(32),LEFT(AP69,1)=CHAR(9),LEFT(AP69,1)=CHAR(160),indenture(AP69)&gt;0),"NO","BOLD")&amp;AR69</f>
        <v>BOLD</v>
      </c>
      <c r="AV69" t="str">
        <f t="shared" si="29"/>
        <v/>
      </c>
      <c r="AW69" t="str">
        <f>IF(OR(LEFT(AT69,1)=CHAR(32),LEFT(AT69,1)=CHAR(9),LEFT(AT69,1)=CHAR(160),indenture(AT69)&gt;0),"NO","BOLD")&amp;AV69</f>
        <v>BOLD</v>
      </c>
      <c r="AX69" t="s">
        <v>182</v>
      </c>
      <c r="AY69" t="s">
        <v>113</v>
      </c>
      <c r="AZ69" t="str">
        <f t="shared" si="30"/>
        <v/>
      </c>
      <c r="BA69" t="str">
        <f>IF(OR(LEFT(AX69,1)=CHAR(32),LEFT(AX69,1)=CHAR(9),LEFT(AX69,1)=CHAR(160),indenture(AX69)&gt;0),"NO","BOLD")&amp;AZ69</f>
        <v>BOLD</v>
      </c>
      <c r="BB69" t="s">
        <v>234</v>
      </c>
      <c r="BC69" t="s">
        <v>235</v>
      </c>
      <c r="BD69" t="str">
        <f t="shared" si="31"/>
        <v>EPS</v>
      </c>
      <c r="BE69" t="str">
        <f>IF(OR(LEFT(BB69,1)=CHAR(32),LEFT(BB69,1)=CHAR(9),LEFT(BB69,1)=CHAR(160),indenture(BB69)&gt;0),"NO","BOLD")&amp;BD69</f>
        <v>BOLDEPS</v>
      </c>
      <c r="BH69" t="str">
        <f t="shared" si="32"/>
        <v/>
      </c>
      <c r="BI69" t="str">
        <f>IF(OR(LEFT(BF69,1)=CHAR(32),LEFT(BF69,1)=CHAR(9),LEFT(BF69,1)=CHAR(160),indenture(BF69)&gt;0),"NO","BOLD")&amp;BH69</f>
        <v>BOLD</v>
      </c>
      <c r="BL69" t="str">
        <f t="shared" si="33"/>
        <v/>
      </c>
      <c r="BM69" t="str">
        <f>IF(OR(LEFT(BJ69,1)=CHAR(32),LEFT(BJ69,1)=CHAR(9),LEFT(BJ69,1)=CHAR(160),indenture(BJ69)&gt;0),"NO","BOLD")&amp;BL69</f>
        <v>BOLD</v>
      </c>
      <c r="BN69" t="s">
        <v>949</v>
      </c>
      <c r="BO69" t="s">
        <v>950</v>
      </c>
      <c r="BP69" t="str">
        <f t="shared" si="34"/>
        <v/>
      </c>
      <c r="BQ69" t="str">
        <f>IF(OR(LEFT(BN69,1)=CHAR(32),LEFT(BN69,1)=CHAR(9),LEFT(BN69,1)=CHAR(160),indenture(BN69)&gt;0),"NO","BOLD")&amp;BP69</f>
        <v>NO</v>
      </c>
      <c r="BT69" t="str">
        <f t="shared" si="35"/>
        <v/>
      </c>
      <c r="BU69" t="str">
        <f>IF(OR(LEFT(BR69,1)=CHAR(32),LEFT(BR69,1)=CHAR(9),LEFT(BR69,1)=CHAR(160),indenture(BR69)&gt;0),"NO","BOLD")&amp;BT69</f>
        <v>BOLD</v>
      </c>
    </row>
    <row r="70" spans="1:73">
      <c r="A70">
        <v>69</v>
      </c>
      <c r="B70" t="s">
        <v>225</v>
      </c>
      <c r="C70" t="s">
        <v>226</v>
      </c>
      <c r="D70" t="str">
        <f t="shared" si="18"/>
        <v>EPS</v>
      </c>
      <c r="E70" t="str">
        <f>IF(OR(LEFT(B70,1)=CHAR(32),LEFT(B70,1)=CHAR(9),LEFT(B70,1)=CHAR(160),indenture(B70)&gt;0),"NO","BOLD")&amp;D70</f>
        <v>BOLDEPS</v>
      </c>
      <c r="F70" t="s">
        <v>806</v>
      </c>
      <c r="G70" t="s">
        <v>807</v>
      </c>
      <c r="H70" t="str">
        <f t="shared" si="19"/>
        <v/>
      </c>
      <c r="I70" t="str">
        <f>IF(OR(LEFT(F70,1)=CHAR(32),LEFT(F70,1)=CHAR(9),LEFT(F70,1)=CHAR(160),indenture(F70)&gt;0),"NO","BOLD")&amp;H70</f>
        <v>BOLD</v>
      </c>
      <c r="L70" t="str">
        <f t="shared" si="20"/>
        <v/>
      </c>
      <c r="N70" t="s">
        <v>798</v>
      </c>
      <c r="P70" t="str">
        <f t="shared" si="21"/>
        <v/>
      </c>
      <c r="Q70" t="str">
        <f>IF(OR(LEFT(N70,1)=CHAR(32),LEFT(N70,1)=CHAR(9),LEFT(N70,1)=CHAR(160),indenture(N70)&gt;0),"NO","BOLD")&amp;P70</f>
        <v>BOLD</v>
      </c>
      <c r="R70" t="s">
        <v>190</v>
      </c>
      <c r="S70" t="s">
        <v>191</v>
      </c>
      <c r="T70" t="str">
        <f t="shared" si="22"/>
        <v/>
      </c>
      <c r="U70" t="str">
        <f>IF(OR(LEFT(R70,1)=CHAR(32),LEFT(R70,1)=CHAR(9),LEFT(R70,1)=CHAR(160),indenture(R70)&gt;0),"NO","BOLD")&amp;T70</f>
        <v>BOLD</v>
      </c>
      <c r="X70" t="str">
        <f t="shared" si="23"/>
        <v/>
      </c>
      <c r="Y70" t="str">
        <f>IF(OR(LEFT(V70,1)=CHAR(32),LEFT(V70,1)=CHAR(9),LEFT(V70,1)=CHAR(160),indenture(V70)&gt;0),"NO","BOLD")&amp;X70</f>
        <v>BOLD</v>
      </c>
      <c r="Z70" t="s">
        <v>225</v>
      </c>
      <c r="AA70" t="s">
        <v>226</v>
      </c>
      <c r="AB70" t="str">
        <f t="shared" si="24"/>
        <v>EPS</v>
      </c>
      <c r="AC70" t="str">
        <f>IF(OR(LEFT(Z70,1)=CHAR(32),LEFT(Z70,1)=CHAR(9),LEFT(Z70,1)=CHAR(160),indenture(Z70)&gt;0),"NO","BOLD")&amp;AB70</f>
        <v>BOLDEPS</v>
      </c>
      <c r="AD70" t="s">
        <v>213</v>
      </c>
      <c r="AE70" t="s">
        <v>214</v>
      </c>
      <c r="AF70" t="str">
        <f t="shared" si="25"/>
        <v/>
      </c>
      <c r="AG70" t="str">
        <f>IF(OR(LEFT(AD70,1)=CHAR(32),LEFT(AD70,1)=CHAR(9),LEFT(AD70,1)=CHAR(160),indenture(AD70)&gt;0),"NO","BOLD")&amp;AF70</f>
        <v>BOLD</v>
      </c>
      <c r="AJ70" t="str">
        <f t="shared" si="26"/>
        <v/>
      </c>
      <c r="AK70" t="str">
        <f>IF(OR(LEFT(AH70,1)=CHAR(32),LEFT(AH70,1)=CHAR(9),LEFT(AH70,1)=CHAR(160),indenture(AH70)&gt;0),"NO","BOLD")&amp;AJ70</f>
        <v>BOLD</v>
      </c>
      <c r="AL70" t="s">
        <v>234</v>
      </c>
      <c r="AM70" t="s">
        <v>235</v>
      </c>
      <c r="AN70" t="str">
        <f t="shared" si="27"/>
        <v>EPS</v>
      </c>
      <c r="AO70" t="str">
        <f>IF(OR(LEFT(AL70,1)=CHAR(32),LEFT(AL70,1)=CHAR(9),LEFT(AL70,1)=CHAR(160),indenture(AL70)&gt;0),"NO","BOLD")&amp;AN70</f>
        <v>BOLDEPS</v>
      </c>
      <c r="AR70" t="str">
        <f t="shared" si="28"/>
        <v/>
      </c>
      <c r="AS70" t="str">
        <f>IF(OR(LEFT(AP70,1)=CHAR(32),LEFT(AP70,1)=CHAR(9),LEFT(AP70,1)=CHAR(160),indenture(AP70)&gt;0),"NO","BOLD")&amp;AR70</f>
        <v>BOLD</v>
      </c>
      <c r="AV70" t="str">
        <f t="shared" si="29"/>
        <v/>
      </c>
      <c r="AW70" t="str">
        <f>IF(OR(LEFT(AT70,1)=CHAR(32),LEFT(AT70,1)=CHAR(9),LEFT(AT70,1)=CHAR(160),indenture(AT70)&gt;0),"NO","BOLD")&amp;AV70</f>
        <v>BOLD</v>
      </c>
      <c r="AX70" t="s">
        <v>1425</v>
      </c>
      <c r="AY70" t="s">
        <v>117</v>
      </c>
      <c r="AZ70" t="str">
        <f t="shared" si="30"/>
        <v/>
      </c>
      <c r="BA70" t="str">
        <f>IF(OR(LEFT(AX70,1)=CHAR(32),LEFT(AX70,1)=CHAR(9),LEFT(AX70,1)=CHAR(160),indenture(AX70)&gt;0),"NO","BOLD")&amp;AZ70</f>
        <v>NO</v>
      </c>
      <c r="BD70" t="str">
        <f t="shared" si="31"/>
        <v/>
      </c>
      <c r="BE70" t="str">
        <f>IF(OR(LEFT(BB70,1)=CHAR(32),LEFT(BB70,1)=CHAR(9),LEFT(BB70,1)=CHAR(160),indenture(BB70)&gt;0),"NO","BOLD")&amp;BD70</f>
        <v>BOLD</v>
      </c>
      <c r="BH70" t="str">
        <f t="shared" si="32"/>
        <v/>
      </c>
      <c r="BI70" t="str">
        <f>IF(OR(LEFT(BF70,1)=CHAR(32),LEFT(BF70,1)=CHAR(9),LEFT(BF70,1)=CHAR(160),indenture(BF70)&gt;0),"NO","BOLD")&amp;BH70</f>
        <v>BOLD</v>
      </c>
      <c r="BJ70" t="s">
        <v>179</v>
      </c>
      <c r="BK70" t="s">
        <v>169</v>
      </c>
      <c r="BL70" t="str">
        <f t="shared" si="33"/>
        <v/>
      </c>
      <c r="BM70" t="str">
        <f>IF(OR(LEFT(BJ70,1)=CHAR(32),LEFT(BJ70,1)=CHAR(9),LEFT(BJ70,1)=CHAR(160),indenture(BJ70)&gt;0),"NO","BOLD")&amp;BL70</f>
        <v>BOLD</v>
      </c>
      <c r="BN70" t="s">
        <v>951</v>
      </c>
      <c r="BO70" t="s">
        <v>952</v>
      </c>
      <c r="BP70" t="str">
        <f t="shared" si="34"/>
        <v/>
      </c>
      <c r="BQ70" t="str">
        <f>IF(OR(LEFT(BN70,1)=CHAR(32),LEFT(BN70,1)=CHAR(9),LEFT(BN70,1)=CHAR(160),indenture(BN70)&gt;0),"NO","BOLD")&amp;BP70</f>
        <v>NO</v>
      </c>
      <c r="BT70" t="str">
        <f t="shared" si="35"/>
        <v/>
      </c>
      <c r="BU70" t="str">
        <f>IF(OR(LEFT(BR70,1)=CHAR(32),LEFT(BR70,1)=CHAR(9),LEFT(BR70,1)=CHAR(160),indenture(BR70)&gt;0),"NO","BOLD")&amp;BT70</f>
        <v>BOLD</v>
      </c>
    </row>
    <row r="71" spans="1:73">
      <c r="A71">
        <v>70</v>
      </c>
      <c r="B71" t="s">
        <v>228</v>
      </c>
      <c r="C71" t="s">
        <v>229</v>
      </c>
      <c r="D71" t="str">
        <f t="shared" si="18"/>
        <v>EPS</v>
      </c>
      <c r="E71" t="str">
        <f>IF(OR(LEFT(B71,1)=CHAR(32),LEFT(B71,1)=CHAR(9),LEFT(B71,1)=CHAR(160),indenture(B71)&gt;0),"NO","BOLD")&amp;D71</f>
        <v>BOLDEPS</v>
      </c>
      <c r="F71" t="s">
        <v>1435</v>
      </c>
      <c r="G71" t="s">
        <v>808</v>
      </c>
      <c r="H71" t="str">
        <f t="shared" si="19"/>
        <v/>
      </c>
      <c r="I71" t="str">
        <f>IF(OR(LEFT(F71,1)=CHAR(32),LEFT(F71,1)=CHAR(9),LEFT(F71,1)=CHAR(160),indenture(F71)&gt;0),"NO","BOLD")&amp;H71</f>
        <v>BOLD</v>
      </c>
      <c r="L71" t="str">
        <f t="shared" si="20"/>
        <v/>
      </c>
      <c r="N71" t="s">
        <v>799</v>
      </c>
      <c r="O71" t="s">
        <v>800</v>
      </c>
      <c r="P71" t="str">
        <f t="shared" si="21"/>
        <v/>
      </c>
      <c r="Q71" t="str">
        <f>IF(OR(LEFT(N71,1)=CHAR(32),LEFT(N71,1)=CHAR(9),LEFT(N71,1)=CHAR(160),indenture(N71)&gt;0),"NO","BOLD")&amp;P71</f>
        <v>BOLD</v>
      </c>
      <c r="R71" t="s">
        <v>204</v>
      </c>
      <c r="S71" t="s">
        <v>205</v>
      </c>
      <c r="T71" t="str">
        <f t="shared" si="22"/>
        <v/>
      </c>
      <c r="U71" t="str">
        <f>IF(OR(LEFT(R71,1)=CHAR(32),LEFT(R71,1)=CHAR(9),LEFT(R71,1)=CHAR(160),indenture(R71)&gt;0),"NO","BOLD")&amp;T71</f>
        <v>BOLD</v>
      </c>
      <c r="X71" t="str">
        <f t="shared" si="23"/>
        <v/>
      </c>
      <c r="Y71" t="str">
        <f>IF(OR(LEFT(V71,1)=CHAR(32),LEFT(V71,1)=CHAR(9),LEFT(V71,1)=CHAR(160),indenture(V71)&gt;0),"NO","BOLD")&amp;X71</f>
        <v>BOLD</v>
      </c>
      <c r="Z71" t="s">
        <v>228</v>
      </c>
      <c r="AA71" t="s">
        <v>229</v>
      </c>
      <c r="AB71" t="str">
        <f t="shared" si="24"/>
        <v>EPS</v>
      </c>
      <c r="AC71" t="str">
        <f>IF(OR(LEFT(Z71,1)=CHAR(32),LEFT(Z71,1)=CHAR(9),LEFT(Z71,1)=CHAR(160),indenture(Z71)&gt;0),"NO","BOLD")&amp;AB71</f>
        <v>BOLDEPS</v>
      </c>
      <c r="AD71" t="s">
        <v>217</v>
      </c>
      <c r="AE71" t="s">
        <v>218</v>
      </c>
      <c r="AF71" t="str">
        <f t="shared" si="25"/>
        <v/>
      </c>
      <c r="AG71" t="str">
        <f>IF(OR(LEFT(AD71,1)=CHAR(32),LEFT(AD71,1)=CHAR(9),LEFT(AD71,1)=CHAR(160),indenture(AD71)&gt;0),"NO","BOLD")&amp;AF71</f>
        <v>BOLD</v>
      </c>
      <c r="AJ71" t="str">
        <f t="shared" si="26"/>
        <v/>
      </c>
      <c r="AK71" t="str">
        <f>IF(OR(LEFT(AH71,1)=CHAR(32),LEFT(AH71,1)=CHAR(9),LEFT(AH71,1)=CHAR(160),indenture(AH71)&gt;0),"NO","BOLD")&amp;AJ71</f>
        <v>BOLD</v>
      </c>
      <c r="AN71" t="str">
        <f t="shared" si="27"/>
        <v/>
      </c>
      <c r="AO71" t="str">
        <f>IF(OR(LEFT(AL71,1)=CHAR(32),LEFT(AL71,1)=CHAR(9),LEFT(AL71,1)=CHAR(160),indenture(AL71)&gt;0),"NO","BOLD")&amp;AN71</f>
        <v>BOLD</v>
      </c>
      <c r="AR71" t="str">
        <f t="shared" si="28"/>
        <v/>
      </c>
      <c r="AS71" t="str">
        <f>IF(OR(LEFT(AP71,1)=CHAR(32),LEFT(AP71,1)=CHAR(9),LEFT(AP71,1)=CHAR(160),indenture(AP71)&gt;0),"NO","BOLD")&amp;AR71</f>
        <v>BOLD</v>
      </c>
      <c r="AV71" t="str">
        <f t="shared" si="29"/>
        <v/>
      </c>
      <c r="AW71" t="str">
        <f>IF(OR(LEFT(AT71,1)=CHAR(32),LEFT(AT71,1)=CHAR(9),LEFT(AT71,1)=CHAR(160),indenture(AT71)&gt;0),"NO","BOLD")&amp;AV71</f>
        <v>BOLD</v>
      </c>
      <c r="AX71" t="s">
        <v>1426</v>
      </c>
      <c r="AY71" t="s">
        <v>120</v>
      </c>
      <c r="AZ71" t="str">
        <f t="shared" si="30"/>
        <v/>
      </c>
      <c r="BA71" t="str">
        <f>IF(OR(LEFT(AX71,1)=CHAR(32),LEFT(AX71,1)=CHAR(9),LEFT(AX71,1)=CHAR(160),indenture(AX71)&gt;0),"NO","BOLD")&amp;AZ71</f>
        <v>NO</v>
      </c>
      <c r="BB71" t="s">
        <v>798</v>
      </c>
      <c r="BD71" t="str">
        <f t="shared" si="31"/>
        <v/>
      </c>
      <c r="BE71" t="str">
        <f>IF(OR(LEFT(BB71,1)=CHAR(32),LEFT(BB71,1)=CHAR(9),LEFT(BB71,1)=CHAR(160),indenture(BB71)&gt;0),"NO","BOLD")&amp;BD71</f>
        <v>BOLD</v>
      </c>
      <c r="BH71" t="str">
        <f t="shared" si="32"/>
        <v/>
      </c>
      <c r="BI71" t="str">
        <f>IF(OR(LEFT(BF71,1)=CHAR(32),LEFT(BF71,1)=CHAR(9),LEFT(BF71,1)=CHAR(160),indenture(BF71)&gt;0),"NO","BOLD")&amp;BH71</f>
        <v>BOLD</v>
      </c>
      <c r="BJ71" t="s">
        <v>230</v>
      </c>
      <c r="BK71" t="s">
        <v>231</v>
      </c>
      <c r="BL71" t="str">
        <f t="shared" si="33"/>
        <v>EPS</v>
      </c>
      <c r="BM71" t="str">
        <f>IF(OR(LEFT(BJ71,1)=CHAR(32),LEFT(BJ71,1)=CHAR(9),LEFT(BJ71,1)=CHAR(160),indenture(BJ71)&gt;0),"NO","BOLD")&amp;BL71</f>
        <v>BOLDEPS</v>
      </c>
      <c r="BN71" t="s">
        <v>953</v>
      </c>
      <c r="BO71" t="s">
        <v>954</v>
      </c>
      <c r="BP71" t="str">
        <f t="shared" si="34"/>
        <v/>
      </c>
      <c r="BQ71" t="str">
        <f>IF(OR(LEFT(BN71,1)=CHAR(32),LEFT(BN71,1)=CHAR(9),LEFT(BN71,1)=CHAR(160),indenture(BN71)&gt;0),"NO","BOLD")&amp;BP71</f>
        <v>NO</v>
      </c>
      <c r="BT71" t="str">
        <f t="shared" si="35"/>
        <v/>
      </c>
      <c r="BU71" t="str">
        <f>IF(OR(LEFT(BR71,1)=CHAR(32),LEFT(BR71,1)=CHAR(9),LEFT(BR71,1)=CHAR(160),indenture(BR71)&gt;0),"NO","BOLD")&amp;BT71</f>
        <v>BOLD</v>
      </c>
    </row>
    <row r="72" spans="1:73">
      <c r="A72">
        <v>71</v>
      </c>
      <c r="D72" t="str">
        <f t="shared" si="18"/>
        <v/>
      </c>
      <c r="E72" t="str">
        <f>IF(OR(LEFT(B72,1)=CHAR(32),LEFT(B72,1)=CHAR(9),LEFT(B72,1)=CHAR(160),indenture(B72)&gt;0),"NO","BOLD")&amp;D72</f>
        <v>BOLD</v>
      </c>
      <c r="F72" t="s">
        <v>809</v>
      </c>
      <c r="G72" t="s">
        <v>810</v>
      </c>
      <c r="H72" t="str">
        <f t="shared" si="19"/>
        <v/>
      </c>
      <c r="I72" t="str">
        <f>IF(OR(LEFT(F72,1)=CHAR(32),LEFT(F72,1)=CHAR(9),LEFT(F72,1)=CHAR(160),indenture(F72)&gt;0),"NO","BOLD")&amp;H72</f>
        <v>BOLD</v>
      </c>
      <c r="L72" t="str">
        <f t="shared" si="20"/>
        <v/>
      </c>
      <c r="N72" t="s">
        <v>188</v>
      </c>
      <c r="O72" t="s">
        <v>189</v>
      </c>
      <c r="P72" t="str">
        <f t="shared" si="21"/>
        <v/>
      </c>
      <c r="Q72" t="str">
        <f>IF(OR(LEFT(N72,1)=CHAR(32),LEFT(N72,1)=CHAR(9),LEFT(N72,1)=CHAR(160),indenture(N72)&gt;0),"NO","BOLD")&amp;P72</f>
        <v>BOLD</v>
      </c>
      <c r="R72" t="s">
        <v>211</v>
      </c>
      <c r="S72" t="s">
        <v>212</v>
      </c>
      <c r="T72" t="str">
        <f t="shared" si="22"/>
        <v/>
      </c>
      <c r="U72" t="str">
        <f>IF(OR(LEFT(R72,1)=CHAR(32),LEFT(R72,1)=CHAR(9),LEFT(R72,1)=CHAR(160),indenture(R72)&gt;0),"NO","BOLD")&amp;T72</f>
        <v>BOLD</v>
      </c>
      <c r="X72" t="str">
        <f t="shared" si="23"/>
        <v/>
      </c>
      <c r="Y72" t="str">
        <f>IF(OR(LEFT(V72,1)=CHAR(32),LEFT(V72,1)=CHAR(9),LEFT(V72,1)=CHAR(160),indenture(V72)&gt;0),"NO","BOLD")&amp;X72</f>
        <v>BOLD</v>
      </c>
      <c r="AB72" t="str">
        <f t="shared" si="24"/>
        <v/>
      </c>
      <c r="AC72" t="str">
        <f>IF(OR(LEFT(Z72,1)=CHAR(32),LEFT(Z72,1)=CHAR(9),LEFT(Z72,1)=CHAR(160),indenture(Z72)&gt;0),"NO","BOLD")&amp;AB72</f>
        <v>BOLD</v>
      </c>
      <c r="AD72" t="s">
        <v>223</v>
      </c>
      <c r="AE72" t="s">
        <v>224</v>
      </c>
      <c r="AF72" t="str">
        <f t="shared" si="25"/>
        <v/>
      </c>
      <c r="AG72" t="str">
        <f>IF(OR(LEFT(AD72,1)=CHAR(32),LEFT(AD72,1)=CHAR(9),LEFT(AD72,1)=CHAR(160),indenture(AD72)&gt;0),"NO","BOLD")&amp;AF72</f>
        <v>BOLD</v>
      </c>
      <c r="AJ72" t="str">
        <f t="shared" si="26"/>
        <v/>
      </c>
      <c r="AK72" t="str">
        <f>IF(OR(LEFT(AH72,1)=CHAR(32),LEFT(AH72,1)=CHAR(9),LEFT(AH72,1)=CHAR(160),indenture(AH72)&gt;0),"NO","BOLD")&amp;AJ72</f>
        <v>BOLD</v>
      </c>
      <c r="AL72" t="s">
        <v>798</v>
      </c>
      <c r="AN72" t="str">
        <f t="shared" si="27"/>
        <v/>
      </c>
      <c r="AO72" t="str">
        <f>IF(OR(LEFT(AL72,1)=CHAR(32),LEFT(AL72,1)=CHAR(9),LEFT(AL72,1)=CHAR(160),indenture(AL72)&gt;0),"NO","BOLD")&amp;AN72</f>
        <v>BOLD</v>
      </c>
      <c r="AR72" t="str">
        <f t="shared" si="28"/>
        <v/>
      </c>
      <c r="AS72" t="str">
        <f>IF(OR(LEFT(AP72,1)=CHAR(32),LEFT(AP72,1)=CHAR(9),LEFT(AP72,1)=CHAR(160),indenture(AP72)&gt;0),"NO","BOLD")&amp;AR72</f>
        <v>BOLD</v>
      </c>
      <c r="AV72" t="str">
        <f t="shared" si="29"/>
        <v/>
      </c>
      <c r="AW72" t="str">
        <f>IF(OR(LEFT(AT72,1)=CHAR(32),LEFT(AT72,1)=CHAR(9),LEFT(AT72,1)=CHAR(160),indenture(AT72)&gt;0),"NO","BOLD")&amp;AV72</f>
        <v>BOLD</v>
      </c>
      <c r="AX72" t="s">
        <v>200</v>
      </c>
      <c r="AY72" t="s">
        <v>127</v>
      </c>
      <c r="AZ72" t="str">
        <f t="shared" si="30"/>
        <v/>
      </c>
      <c r="BA72" t="str">
        <f>IF(OR(LEFT(AX72,1)=CHAR(32),LEFT(AX72,1)=CHAR(9),LEFT(AX72,1)=CHAR(160),indenture(AX72)&gt;0),"NO","BOLD")&amp;AZ72</f>
        <v>BOLD</v>
      </c>
      <c r="BB72" t="s">
        <v>799</v>
      </c>
      <c r="BC72" t="s">
        <v>800</v>
      </c>
      <c r="BD72" t="str">
        <f t="shared" si="31"/>
        <v/>
      </c>
      <c r="BE72" t="str">
        <f>IF(OR(LEFT(BB72,1)=CHAR(32),LEFT(BB72,1)=CHAR(9),LEFT(BB72,1)=CHAR(160),indenture(BB72)&gt;0),"NO","BOLD")&amp;BD72</f>
        <v>BOLD</v>
      </c>
      <c r="BH72" t="str">
        <f t="shared" si="32"/>
        <v/>
      </c>
      <c r="BI72" t="str">
        <f>IF(OR(LEFT(BF72,1)=CHAR(32),LEFT(BF72,1)=CHAR(9),LEFT(BF72,1)=CHAR(160),indenture(BF72)&gt;0),"NO","BOLD")&amp;BH72</f>
        <v>BOLD</v>
      </c>
      <c r="BJ72" t="s">
        <v>232</v>
      </c>
      <c r="BK72" t="s">
        <v>233</v>
      </c>
      <c r="BL72" t="str">
        <f t="shared" si="33"/>
        <v>EPS</v>
      </c>
      <c r="BM72" t="str">
        <f>IF(OR(LEFT(BJ72,1)=CHAR(32),LEFT(BJ72,1)=CHAR(9),LEFT(BJ72,1)=CHAR(160),indenture(BJ72)&gt;0),"NO","BOLD")&amp;BL72</f>
        <v>BOLDEPS</v>
      </c>
      <c r="BN72" t="s">
        <v>955</v>
      </c>
      <c r="BO72" t="s">
        <v>956</v>
      </c>
      <c r="BP72" t="str">
        <f t="shared" si="34"/>
        <v/>
      </c>
      <c r="BQ72" t="str">
        <f>IF(OR(LEFT(BN72,1)=CHAR(32),LEFT(BN72,1)=CHAR(9),LEFT(BN72,1)=CHAR(160),indenture(BN72)&gt;0),"NO","BOLD")&amp;BP72</f>
        <v>NO</v>
      </c>
      <c r="BT72" t="str">
        <f t="shared" si="35"/>
        <v/>
      </c>
      <c r="BU72" t="str">
        <f>IF(OR(LEFT(BR72,1)=CHAR(32),LEFT(BR72,1)=CHAR(9),LEFT(BR72,1)=CHAR(160),indenture(BR72)&gt;0),"NO","BOLD")&amp;BT72</f>
        <v>BOLD</v>
      </c>
    </row>
    <row r="73" spans="1:73">
      <c r="A73">
        <v>72</v>
      </c>
      <c r="B73" t="s">
        <v>179</v>
      </c>
      <c r="C73" t="s">
        <v>169</v>
      </c>
      <c r="D73" t="str">
        <f t="shared" si="18"/>
        <v/>
      </c>
      <c r="E73" t="str">
        <f>IF(OR(LEFT(B73,1)=CHAR(32),LEFT(B73,1)=CHAR(9),LEFT(B73,1)=CHAR(160),indenture(B73)&gt;0),"NO","BOLD")&amp;D73</f>
        <v>BOLD</v>
      </c>
      <c r="F73" t="s">
        <v>811</v>
      </c>
      <c r="G73" t="s">
        <v>812</v>
      </c>
      <c r="H73" t="str">
        <f t="shared" si="19"/>
        <v/>
      </c>
      <c r="I73" t="str">
        <f>IF(OR(LEFT(F73,1)=CHAR(32),LEFT(F73,1)=CHAR(9),LEFT(F73,1)=CHAR(160),indenture(F73)&gt;0),"NO","BOLD")&amp;H73</f>
        <v>BOLD</v>
      </c>
      <c r="L73" t="str">
        <f t="shared" si="20"/>
        <v/>
      </c>
      <c r="N73" t="s">
        <v>193</v>
      </c>
      <c r="O73" t="s">
        <v>194</v>
      </c>
      <c r="P73" t="str">
        <f t="shared" si="21"/>
        <v/>
      </c>
      <c r="Q73" t="str">
        <f>IF(OR(LEFT(N73,1)=CHAR(32),LEFT(N73,1)=CHAR(9),LEFT(N73,1)=CHAR(160),indenture(N73)&gt;0),"NO","BOLD")&amp;P73</f>
        <v>BOLD</v>
      </c>
      <c r="R73" t="s">
        <v>221</v>
      </c>
      <c r="S73" t="s">
        <v>222</v>
      </c>
      <c r="T73" t="str">
        <f t="shared" si="22"/>
        <v/>
      </c>
      <c r="U73" t="str">
        <f>IF(OR(LEFT(R73,1)=CHAR(32),LEFT(R73,1)=CHAR(9),LEFT(R73,1)=CHAR(160),indenture(R73)&gt;0),"NO","BOLD")&amp;T73</f>
        <v>BOLD</v>
      </c>
      <c r="X73" t="str">
        <f t="shared" si="23"/>
        <v/>
      </c>
      <c r="Y73" t="str">
        <f>IF(OR(LEFT(V73,1)=CHAR(32),LEFT(V73,1)=CHAR(9),LEFT(V73,1)=CHAR(160),indenture(V73)&gt;0),"NO","BOLD")&amp;X73</f>
        <v>BOLD</v>
      </c>
      <c r="Z73" t="s">
        <v>179</v>
      </c>
      <c r="AA73" t="s">
        <v>169</v>
      </c>
      <c r="AB73" t="str">
        <f t="shared" si="24"/>
        <v/>
      </c>
      <c r="AC73" t="str">
        <f>IF(OR(LEFT(Z73,1)=CHAR(32),LEFT(Z73,1)=CHAR(9),LEFT(Z73,1)=CHAR(160),indenture(Z73)&gt;0),"NO","BOLD")&amp;AB73</f>
        <v>BOLD</v>
      </c>
      <c r="AD73" t="s">
        <v>874</v>
      </c>
      <c r="AE73" t="s">
        <v>875</v>
      </c>
      <c r="AF73" t="str">
        <f t="shared" si="25"/>
        <v>EPS</v>
      </c>
      <c r="AG73" t="str">
        <f>IF(OR(LEFT(AD73,1)=CHAR(32),LEFT(AD73,1)=CHAR(9),LEFT(AD73,1)=CHAR(160),indenture(AD73)&gt;0),"NO","BOLD")&amp;AF73</f>
        <v>BOLDEPS</v>
      </c>
      <c r="AJ73" t="str">
        <f t="shared" si="26"/>
        <v/>
      </c>
      <c r="AK73" t="str">
        <f>IF(OR(LEFT(AH73,1)=CHAR(32),LEFT(AH73,1)=CHAR(9),LEFT(AH73,1)=CHAR(160),indenture(AH73)&gt;0),"NO","BOLD")&amp;AJ73</f>
        <v>BOLD</v>
      </c>
      <c r="AL73" t="s">
        <v>799</v>
      </c>
      <c r="AM73" t="s">
        <v>800</v>
      </c>
      <c r="AN73" t="str">
        <f t="shared" si="27"/>
        <v/>
      </c>
      <c r="AO73" t="str">
        <f>IF(OR(LEFT(AL73,1)=CHAR(32),LEFT(AL73,1)=CHAR(9),LEFT(AL73,1)=CHAR(160),indenture(AL73)&gt;0),"NO","BOLD")&amp;AN73</f>
        <v>BOLD</v>
      </c>
      <c r="AR73" t="str">
        <f t="shared" si="28"/>
        <v/>
      </c>
      <c r="AS73" t="str">
        <f>IF(OR(LEFT(AP73,1)=CHAR(32),LEFT(AP73,1)=CHAR(9),LEFT(AP73,1)=CHAR(160),indenture(AP73)&gt;0),"NO","BOLD")&amp;AR73</f>
        <v>BOLD</v>
      </c>
      <c r="AV73" t="str">
        <f t="shared" si="29"/>
        <v/>
      </c>
      <c r="AW73" t="str">
        <f>IF(OR(LEFT(AT73,1)=CHAR(32),LEFT(AT73,1)=CHAR(9),LEFT(AT73,1)=CHAR(160),indenture(AT73)&gt;0),"NO","BOLD")&amp;AV73</f>
        <v>BOLD</v>
      </c>
      <c r="AZ73" t="str">
        <f t="shared" si="30"/>
        <v/>
      </c>
      <c r="BA73" t="str">
        <f>IF(OR(LEFT(AX73,1)=CHAR(32),LEFT(AX73,1)=CHAR(9),LEFT(AX73,1)=CHAR(160),indenture(AX73)&gt;0),"NO","BOLD")&amp;AZ73</f>
        <v>BOLD</v>
      </c>
      <c r="BB73" t="s">
        <v>846</v>
      </c>
      <c r="BC73" t="s">
        <v>807</v>
      </c>
      <c r="BD73" t="str">
        <f t="shared" si="31"/>
        <v/>
      </c>
      <c r="BE73" t="str">
        <f>IF(OR(LEFT(BB73,1)=CHAR(32),LEFT(BB73,1)=CHAR(9),LEFT(BB73,1)=CHAR(160),indenture(BB73)&gt;0),"NO","BOLD")&amp;BD73</f>
        <v>BOLD</v>
      </c>
      <c r="BH73" t="str">
        <f t="shared" si="32"/>
        <v/>
      </c>
      <c r="BI73" t="str">
        <f>IF(OR(LEFT(BF73,1)=CHAR(32),LEFT(BF73,1)=CHAR(9),LEFT(BF73,1)=CHAR(160),indenture(BF73)&gt;0),"NO","BOLD")&amp;BH73</f>
        <v>BOLD</v>
      </c>
      <c r="BJ73" t="s">
        <v>234</v>
      </c>
      <c r="BK73" t="s">
        <v>235</v>
      </c>
      <c r="BL73" t="str">
        <f t="shared" si="33"/>
        <v>EPS</v>
      </c>
      <c r="BM73" t="str">
        <f>IF(OR(LEFT(BJ73,1)=CHAR(32),LEFT(BJ73,1)=CHAR(9),LEFT(BJ73,1)=CHAR(160),indenture(BJ73)&gt;0),"NO","BOLD")&amp;BL73</f>
        <v>BOLDEPS</v>
      </c>
      <c r="BN73" t="s">
        <v>957</v>
      </c>
      <c r="BO73" t="s">
        <v>958</v>
      </c>
      <c r="BP73" t="str">
        <f t="shared" si="34"/>
        <v/>
      </c>
      <c r="BQ73" t="str">
        <f>IF(OR(LEFT(BN73,1)=CHAR(32),LEFT(BN73,1)=CHAR(9),LEFT(BN73,1)=CHAR(160),indenture(BN73)&gt;0),"NO","BOLD")&amp;BP73</f>
        <v>NO</v>
      </c>
      <c r="BT73" t="str">
        <f t="shared" si="35"/>
        <v/>
      </c>
      <c r="BU73" t="str">
        <f>IF(OR(LEFT(BR73,1)=CHAR(32),LEFT(BR73,1)=CHAR(9),LEFT(BR73,1)=CHAR(160),indenture(BR73)&gt;0),"NO","BOLD")&amp;BT73</f>
        <v>BOLD</v>
      </c>
    </row>
    <row r="74" spans="1:73">
      <c r="A74">
        <v>73</v>
      </c>
      <c r="B74" t="s">
        <v>230</v>
      </c>
      <c r="C74" t="s">
        <v>231</v>
      </c>
      <c r="D74" t="str">
        <f t="shared" si="18"/>
        <v>EPS</v>
      </c>
      <c r="E74" t="str">
        <f>IF(OR(LEFT(B74,1)=CHAR(32),LEFT(B74,1)=CHAR(9),LEFT(B74,1)=CHAR(160),indenture(B74)&gt;0),"NO","BOLD")&amp;D74</f>
        <v>BOLDEPS</v>
      </c>
      <c r="F74" t="s">
        <v>813</v>
      </c>
      <c r="G74" t="s">
        <v>814</v>
      </c>
      <c r="H74" t="str">
        <f t="shared" si="19"/>
        <v/>
      </c>
      <c r="I74" t="str">
        <f>IF(OR(LEFT(F74,1)=CHAR(32),LEFT(F74,1)=CHAR(9),LEFT(F74,1)=CHAR(160),indenture(F74)&gt;0),"NO","BOLD")&amp;H74</f>
        <v>BOLD</v>
      </c>
      <c r="L74" t="str">
        <f t="shared" si="20"/>
        <v/>
      </c>
      <c r="N74" t="s">
        <v>12</v>
      </c>
      <c r="O74" t="s">
        <v>7</v>
      </c>
      <c r="P74" t="str">
        <f t="shared" si="21"/>
        <v/>
      </c>
      <c r="Q74" t="str">
        <f>IF(OR(LEFT(N74,1)=CHAR(32),LEFT(N74,1)=CHAR(9),LEFT(N74,1)=CHAR(160),indenture(N74)&gt;0),"NO","BOLD")&amp;P74</f>
        <v>BOLD</v>
      </c>
      <c r="T74" t="str">
        <f t="shared" si="22"/>
        <v/>
      </c>
      <c r="U74" t="str">
        <f>IF(OR(LEFT(R74,1)=CHAR(32),LEFT(R74,1)=CHAR(9),LEFT(R74,1)=CHAR(160),indenture(R74)&gt;0),"NO","BOLD")&amp;T74</f>
        <v>BOLD</v>
      </c>
      <c r="X74" t="str">
        <f t="shared" si="23"/>
        <v/>
      </c>
      <c r="Y74" t="str">
        <f>IF(OR(LEFT(V74,1)=CHAR(32),LEFT(V74,1)=CHAR(9),LEFT(V74,1)=CHAR(160),indenture(V74)&gt;0),"NO","BOLD")&amp;X74</f>
        <v>BOLD</v>
      </c>
      <c r="Z74" t="s">
        <v>230</v>
      </c>
      <c r="AA74" t="s">
        <v>231</v>
      </c>
      <c r="AB74" t="str">
        <f t="shared" si="24"/>
        <v>EPS</v>
      </c>
      <c r="AC74" t="str">
        <f>IF(OR(LEFT(Z74,1)=CHAR(32),LEFT(Z74,1)=CHAR(9),LEFT(Z74,1)=CHAR(160),indenture(Z74)&gt;0),"NO","BOLD")&amp;AB74</f>
        <v>BOLDEPS</v>
      </c>
      <c r="AD74" t="s">
        <v>1004</v>
      </c>
      <c r="AE74" t="s">
        <v>808</v>
      </c>
      <c r="AF74" t="str">
        <f t="shared" si="25"/>
        <v/>
      </c>
      <c r="AG74" t="str">
        <f>IF(OR(LEFT(AD74,1)=CHAR(32),LEFT(AD74,1)=CHAR(9),LEFT(AD74,1)=CHAR(160),indenture(AD74)&gt;0),"NO","BOLD")&amp;AF74</f>
        <v>BOLD</v>
      </c>
      <c r="AJ74" t="str">
        <f t="shared" si="26"/>
        <v/>
      </c>
      <c r="AK74" t="str">
        <f>IF(OR(LEFT(AH74,1)=CHAR(32),LEFT(AH74,1)=CHAR(9),LEFT(AH74,1)=CHAR(160),indenture(AH74)&gt;0),"NO","BOLD")&amp;AJ74</f>
        <v>BOLD</v>
      </c>
      <c r="AL74" t="s">
        <v>846</v>
      </c>
      <c r="AM74" t="s">
        <v>807</v>
      </c>
      <c r="AN74" t="str">
        <f t="shared" si="27"/>
        <v/>
      </c>
      <c r="AO74" t="str">
        <f>IF(OR(LEFT(AL74,1)=CHAR(32),LEFT(AL74,1)=CHAR(9),LEFT(AL74,1)=CHAR(160),indenture(AL74)&gt;0),"NO","BOLD")&amp;AN74</f>
        <v>BOLD</v>
      </c>
      <c r="AR74" t="str">
        <f t="shared" si="28"/>
        <v/>
      </c>
      <c r="AS74" t="str">
        <f>IF(OR(LEFT(AP74,1)=CHAR(32),LEFT(AP74,1)=CHAR(9),LEFT(AP74,1)=CHAR(160),indenture(AP74)&gt;0),"NO","BOLD")&amp;AR74</f>
        <v>BOLD</v>
      </c>
      <c r="AV74" t="str">
        <f t="shared" si="29"/>
        <v/>
      </c>
      <c r="AW74" t="str">
        <f>IF(OR(LEFT(AT74,1)=CHAR(32),LEFT(AT74,1)=CHAR(9),LEFT(AT74,1)=CHAR(160),indenture(AT74)&gt;0),"NO","BOLD")&amp;AV74</f>
        <v>BOLD</v>
      </c>
      <c r="AX74" t="s">
        <v>729</v>
      </c>
      <c r="AY74" t="s">
        <v>127</v>
      </c>
      <c r="AZ74" t="str">
        <f t="shared" si="30"/>
        <v/>
      </c>
      <c r="BA74" t="str">
        <f>IF(OR(LEFT(AX74,1)=CHAR(32),LEFT(AX74,1)=CHAR(9),LEFT(AX74,1)=CHAR(160),indenture(AX74)&gt;0),"NO","BOLD")&amp;AZ74</f>
        <v>BOLD</v>
      </c>
      <c r="BB74" t="s">
        <v>177</v>
      </c>
      <c r="BC74" t="s">
        <v>177</v>
      </c>
      <c r="BD74" t="str">
        <f t="shared" si="31"/>
        <v/>
      </c>
      <c r="BE74" t="str">
        <f>IF(OR(LEFT(BB74,1)=CHAR(32),LEFT(BB74,1)=CHAR(9),LEFT(BB74,1)=CHAR(160),indenture(BB74)&gt;0),"NO","BOLD")&amp;BD74</f>
        <v>BOLD</v>
      </c>
      <c r="BH74" t="str">
        <f t="shared" si="32"/>
        <v/>
      </c>
      <c r="BI74" t="str">
        <f>IF(OR(LEFT(BF74,1)=CHAR(32),LEFT(BF74,1)=CHAR(9),LEFT(BF74,1)=CHAR(160),indenture(BF74)&gt;0),"NO","BOLD")&amp;BH74</f>
        <v>BOLD</v>
      </c>
      <c r="BL74" t="str">
        <f t="shared" si="33"/>
        <v/>
      </c>
      <c r="BM74" t="str">
        <f>IF(OR(LEFT(BJ74,1)=CHAR(32),LEFT(BJ74,1)=CHAR(9),LEFT(BJ74,1)=CHAR(160),indenture(BJ74)&gt;0),"NO","BOLD")&amp;BL74</f>
        <v>BOLD</v>
      </c>
      <c r="BN74" t="s">
        <v>959</v>
      </c>
      <c r="BO74" t="s">
        <v>960</v>
      </c>
      <c r="BP74" t="str">
        <f t="shared" si="34"/>
        <v/>
      </c>
      <c r="BQ74" t="str">
        <f>IF(OR(LEFT(BN74,1)=CHAR(32),LEFT(BN74,1)=CHAR(9),LEFT(BN74,1)=CHAR(160),indenture(BN74)&gt;0),"NO","BOLD")&amp;BP74</f>
        <v>NO</v>
      </c>
      <c r="BT74" t="str">
        <f t="shared" si="35"/>
        <v/>
      </c>
      <c r="BU74" t="str">
        <f>IF(OR(LEFT(BR74,1)=CHAR(32),LEFT(BR74,1)=CHAR(9),LEFT(BR74,1)=CHAR(160),indenture(BR74)&gt;0),"NO","BOLD")&amp;BT74</f>
        <v>BOLD</v>
      </c>
    </row>
    <row r="75" spans="1:73">
      <c r="A75">
        <v>74</v>
      </c>
      <c r="B75" t="s">
        <v>232</v>
      </c>
      <c r="C75" t="s">
        <v>233</v>
      </c>
      <c r="D75" t="str">
        <f t="shared" si="18"/>
        <v>EPS</v>
      </c>
      <c r="E75" t="str">
        <f>IF(OR(LEFT(B75,1)=CHAR(32),LEFT(B75,1)=CHAR(9),LEFT(B75,1)=CHAR(160),indenture(B75)&gt;0),"NO","BOLD")&amp;D75</f>
        <v>BOLDEPS</v>
      </c>
      <c r="F75" t="s">
        <v>815</v>
      </c>
      <c r="G75" t="s">
        <v>816</v>
      </c>
      <c r="H75" t="str">
        <f t="shared" si="19"/>
        <v/>
      </c>
      <c r="I75" t="str">
        <f>IF(OR(LEFT(F75,1)=CHAR(32),LEFT(F75,1)=CHAR(9),LEFT(F75,1)=CHAR(160),indenture(F75)&gt;0),"NO","BOLD")&amp;H75</f>
        <v>BOLD</v>
      </c>
      <c r="L75" t="str">
        <f t="shared" si="20"/>
        <v/>
      </c>
      <c r="N75" t="s">
        <v>846</v>
      </c>
      <c r="O75" t="s">
        <v>807</v>
      </c>
      <c r="P75" t="str">
        <f t="shared" si="21"/>
        <v/>
      </c>
      <c r="Q75" t="str">
        <f>IF(OR(LEFT(N75,1)=CHAR(32),LEFT(N75,1)=CHAR(9),LEFT(N75,1)=CHAR(160),indenture(N75)&gt;0),"NO","BOLD")&amp;P75</f>
        <v>BOLD</v>
      </c>
      <c r="T75" t="str">
        <f t="shared" si="22"/>
        <v/>
      </c>
      <c r="U75" t="str">
        <f>IF(OR(LEFT(R75,1)=CHAR(32),LEFT(R75,1)=CHAR(9),LEFT(R75,1)=CHAR(160),indenture(R75)&gt;0),"NO","BOLD")&amp;T75</f>
        <v>BOLD</v>
      </c>
      <c r="X75" t="str">
        <f t="shared" si="23"/>
        <v/>
      </c>
      <c r="Y75" t="str">
        <f>IF(OR(LEFT(V75,1)=CHAR(32),LEFT(V75,1)=CHAR(9),LEFT(V75,1)=CHAR(160),indenture(V75)&gt;0),"NO","BOLD")&amp;X75</f>
        <v>BOLD</v>
      </c>
      <c r="Z75" t="s">
        <v>232</v>
      </c>
      <c r="AA75" t="s">
        <v>233</v>
      </c>
      <c r="AB75" t="str">
        <f t="shared" si="24"/>
        <v>EPS</v>
      </c>
      <c r="AC75" t="str">
        <f>IF(OR(LEFT(Z75,1)=CHAR(32),LEFT(Z75,1)=CHAR(9),LEFT(Z75,1)=CHAR(160),indenture(Z75)&gt;0),"NO","BOLD")&amp;AB75</f>
        <v>BOLDEPS</v>
      </c>
      <c r="AD75" t="s">
        <v>809</v>
      </c>
      <c r="AE75" t="s">
        <v>810</v>
      </c>
      <c r="AF75" t="str">
        <f t="shared" si="25"/>
        <v/>
      </c>
      <c r="AG75" t="str">
        <f>IF(OR(LEFT(AD75,1)=CHAR(32),LEFT(AD75,1)=CHAR(9),LEFT(AD75,1)=CHAR(160),indenture(AD75)&gt;0),"NO","BOLD")&amp;AF75</f>
        <v>BOLD</v>
      </c>
      <c r="AJ75" t="str">
        <f t="shared" si="26"/>
        <v/>
      </c>
      <c r="AK75" t="str">
        <f>IF(OR(LEFT(AH75,1)=CHAR(32),LEFT(AH75,1)=CHAR(9),LEFT(AH75,1)=CHAR(160),indenture(AH75)&gt;0),"NO","BOLD")&amp;AJ75</f>
        <v>BOLD</v>
      </c>
      <c r="AL75" t="s">
        <v>12</v>
      </c>
      <c r="AM75" t="s">
        <v>7</v>
      </c>
      <c r="AN75" t="str">
        <f t="shared" si="27"/>
        <v/>
      </c>
      <c r="AO75" t="str">
        <f>IF(OR(LEFT(AL75,1)=CHAR(32),LEFT(AL75,1)=CHAR(9),LEFT(AL75,1)=CHAR(160),indenture(AL75)&gt;0),"NO","BOLD")&amp;AN75</f>
        <v>BOLD</v>
      </c>
      <c r="AR75" t="str">
        <f t="shared" si="28"/>
        <v/>
      </c>
      <c r="AS75" t="str">
        <f>IF(OR(LEFT(AP75,1)=CHAR(32),LEFT(AP75,1)=CHAR(9),LEFT(AP75,1)=CHAR(160),indenture(AP75)&gt;0),"NO","BOLD")&amp;AR75</f>
        <v>BOLD</v>
      </c>
      <c r="AV75" t="str">
        <f t="shared" si="29"/>
        <v/>
      </c>
      <c r="AW75" t="str">
        <f>IF(OR(LEFT(AT75,1)=CHAR(32),LEFT(AT75,1)=CHAR(9),LEFT(AT75,1)=CHAR(160),indenture(AT75)&gt;0),"NO","BOLD")&amp;AV75</f>
        <v>BOLD</v>
      </c>
      <c r="AX75" t="s">
        <v>840</v>
      </c>
      <c r="AY75" t="s">
        <v>207</v>
      </c>
      <c r="AZ75" t="str">
        <f t="shared" si="30"/>
        <v/>
      </c>
      <c r="BA75" t="str">
        <f>IF(OR(LEFT(AX75,1)=CHAR(32),LEFT(AX75,1)=CHAR(9),LEFT(AX75,1)=CHAR(160),indenture(AX75)&gt;0),"NO","BOLD")&amp;AZ75</f>
        <v>NO</v>
      </c>
      <c r="BB75" t="s">
        <v>801</v>
      </c>
      <c r="BC75" t="s">
        <v>802</v>
      </c>
      <c r="BD75" t="str">
        <f t="shared" si="31"/>
        <v/>
      </c>
      <c r="BE75" t="str">
        <f>IF(OR(LEFT(BB75,1)=CHAR(32),LEFT(BB75,1)=CHAR(9),LEFT(BB75,1)=CHAR(160),indenture(BB75)&gt;0),"NO","BOLD")&amp;BD75</f>
        <v>BOLD</v>
      </c>
      <c r="BH75" t="str">
        <f t="shared" si="32"/>
        <v/>
      </c>
      <c r="BI75" t="str">
        <f>IF(OR(LEFT(BF75,1)=CHAR(32),LEFT(BF75,1)=CHAR(9),LEFT(BF75,1)=CHAR(160),indenture(BF75)&gt;0),"NO","BOLD")&amp;BH75</f>
        <v>BOLD</v>
      </c>
      <c r="BJ75" t="s">
        <v>931</v>
      </c>
      <c r="BL75" t="str">
        <f t="shared" si="33"/>
        <v/>
      </c>
      <c r="BM75" t="str">
        <f>IF(OR(LEFT(BJ75,1)=CHAR(32),LEFT(BJ75,1)=CHAR(9),LEFT(BJ75,1)=CHAR(160),indenture(BJ75)&gt;0),"NO","BOLD")&amp;BL75</f>
        <v>BOLD</v>
      </c>
      <c r="BN75" t="s">
        <v>961</v>
      </c>
      <c r="BO75" t="s">
        <v>962</v>
      </c>
      <c r="BP75" t="str">
        <f t="shared" si="34"/>
        <v/>
      </c>
      <c r="BQ75" t="str">
        <f>IF(OR(LEFT(BN75,1)=CHAR(32),LEFT(BN75,1)=CHAR(9),LEFT(BN75,1)=CHAR(160),indenture(BN75)&gt;0),"NO","BOLD")&amp;BP75</f>
        <v>NO</v>
      </c>
      <c r="BT75" t="str">
        <f t="shared" si="35"/>
        <v/>
      </c>
      <c r="BU75" t="str">
        <f>IF(OR(LEFT(BR75,1)=CHAR(32),LEFT(BR75,1)=CHAR(9),LEFT(BR75,1)=CHAR(160),indenture(BR75)&gt;0),"NO","BOLD")&amp;BT75</f>
        <v>BOLD</v>
      </c>
    </row>
    <row r="76" spans="1:73">
      <c r="A76">
        <v>75</v>
      </c>
      <c r="B76" t="s">
        <v>234</v>
      </c>
      <c r="C76" t="s">
        <v>235</v>
      </c>
      <c r="D76" t="str">
        <f t="shared" si="18"/>
        <v>EPS</v>
      </c>
      <c r="E76" t="str">
        <f>IF(OR(LEFT(B76,1)=CHAR(32),LEFT(B76,1)=CHAR(9),LEFT(B76,1)=CHAR(160),indenture(B76)&gt;0),"NO","BOLD")&amp;D76</f>
        <v>BOLDEPS</v>
      </c>
      <c r="F76" t="s">
        <v>817</v>
      </c>
      <c r="G76" t="s">
        <v>818</v>
      </c>
      <c r="H76" t="str">
        <f t="shared" si="19"/>
        <v/>
      </c>
      <c r="I76" t="str">
        <f>IF(OR(LEFT(F76,1)=CHAR(32),LEFT(F76,1)=CHAR(9),LEFT(F76,1)=CHAR(160),indenture(F76)&gt;0),"NO","BOLD")&amp;H76</f>
        <v>BOLD</v>
      </c>
      <c r="L76" t="str">
        <f t="shared" si="20"/>
        <v/>
      </c>
      <c r="N76" t="s">
        <v>804</v>
      </c>
      <c r="O76" t="s">
        <v>686</v>
      </c>
      <c r="P76" t="str">
        <f t="shared" si="21"/>
        <v/>
      </c>
      <c r="Q76" t="str">
        <f>IF(OR(LEFT(N76,1)=CHAR(32),LEFT(N76,1)=CHAR(9),LEFT(N76,1)=CHAR(160),indenture(N76)&gt;0),"NO","BOLD")&amp;P76</f>
        <v>BOLD</v>
      </c>
      <c r="T76" t="str">
        <f t="shared" si="22"/>
        <v/>
      </c>
      <c r="U76" t="str">
        <f>IF(OR(LEFT(R76,1)=CHAR(32),LEFT(R76,1)=CHAR(9),LEFT(R76,1)=CHAR(160),indenture(R76)&gt;0),"NO","BOLD")&amp;T76</f>
        <v>BOLD</v>
      </c>
      <c r="X76" t="str">
        <f t="shared" si="23"/>
        <v/>
      </c>
      <c r="Y76" t="str">
        <f>IF(OR(LEFT(V76,1)=CHAR(32),LEFT(V76,1)=CHAR(9),LEFT(V76,1)=CHAR(160),indenture(V76)&gt;0),"NO","BOLD")&amp;X76</f>
        <v>BOLD</v>
      </c>
      <c r="Z76" t="s">
        <v>234</v>
      </c>
      <c r="AA76" t="s">
        <v>235</v>
      </c>
      <c r="AB76" t="str">
        <f t="shared" si="24"/>
        <v>EPS</v>
      </c>
      <c r="AC76" t="str">
        <f>IF(OR(LEFT(Z76,1)=CHAR(32),LEFT(Z76,1)=CHAR(9),LEFT(Z76,1)=CHAR(160),indenture(Z76)&gt;0),"NO","BOLD")&amp;AB76</f>
        <v>BOLDEPS</v>
      </c>
      <c r="AD76" t="s">
        <v>811</v>
      </c>
      <c r="AE76" t="s">
        <v>812</v>
      </c>
      <c r="AF76" t="str">
        <f t="shared" si="25"/>
        <v/>
      </c>
      <c r="AG76" t="str">
        <f>IF(OR(LEFT(AD76,1)=CHAR(32),LEFT(AD76,1)=CHAR(9),LEFT(AD76,1)=CHAR(160),indenture(AD76)&gt;0),"NO","BOLD")&amp;AF76</f>
        <v>BOLD</v>
      </c>
      <c r="AJ76" t="str">
        <f t="shared" si="26"/>
        <v/>
      </c>
      <c r="AK76" t="str">
        <f>IF(OR(LEFT(AH76,1)=CHAR(32),LEFT(AH76,1)=CHAR(9),LEFT(AH76,1)=CHAR(160),indenture(AH76)&gt;0),"NO","BOLD")&amp;AJ76</f>
        <v>BOLD</v>
      </c>
      <c r="AL76" t="s">
        <v>190</v>
      </c>
      <c r="AM76" t="s">
        <v>191</v>
      </c>
      <c r="AN76" t="str">
        <f t="shared" si="27"/>
        <v/>
      </c>
      <c r="AO76" t="str">
        <f>IF(OR(LEFT(AL76,1)=CHAR(32),LEFT(AL76,1)=CHAR(9),LEFT(AL76,1)=CHAR(160),indenture(AL76)&gt;0),"NO","BOLD")&amp;AN76</f>
        <v>BOLD</v>
      </c>
      <c r="AR76" t="str">
        <f t="shared" si="28"/>
        <v/>
      </c>
      <c r="AS76" t="str">
        <f>IF(OR(LEFT(AP76,1)=CHAR(32),LEFT(AP76,1)=CHAR(9),LEFT(AP76,1)=CHAR(160),indenture(AP76)&gt;0),"NO","BOLD")&amp;AR76</f>
        <v>BOLD</v>
      </c>
      <c r="AV76" t="str">
        <f t="shared" si="29"/>
        <v/>
      </c>
      <c r="AW76" t="str">
        <f>IF(OR(LEFT(AT76,1)=CHAR(32),LEFT(AT76,1)=CHAR(9),LEFT(AT76,1)=CHAR(160),indenture(AT76)&gt;0),"NO","BOLD")&amp;AV76</f>
        <v>BOLD</v>
      </c>
      <c r="AX76" t="s">
        <v>841</v>
      </c>
      <c r="AY76" t="s">
        <v>100</v>
      </c>
      <c r="AZ76" t="str">
        <f t="shared" si="30"/>
        <v/>
      </c>
      <c r="BA76" t="str">
        <f>IF(OR(LEFT(AX76,1)=CHAR(32),LEFT(AX76,1)=CHAR(9),LEFT(AX76,1)=CHAR(160),indenture(AX76)&gt;0),"NO","BOLD")&amp;AZ76</f>
        <v>NO</v>
      </c>
      <c r="BB76" t="s">
        <v>804</v>
      </c>
      <c r="BC76" t="s">
        <v>686</v>
      </c>
      <c r="BD76" t="str">
        <f t="shared" si="31"/>
        <v/>
      </c>
      <c r="BE76" t="str">
        <f>IF(OR(LEFT(BB76,1)=CHAR(32),LEFT(BB76,1)=CHAR(9),LEFT(BB76,1)=CHAR(160),indenture(BB76)&gt;0),"NO","BOLD")&amp;BD76</f>
        <v>BOLD</v>
      </c>
      <c r="BH76" t="str">
        <f t="shared" si="32"/>
        <v/>
      </c>
      <c r="BI76" t="str">
        <f>IF(OR(LEFT(BF76,1)=CHAR(32),LEFT(BF76,1)=CHAR(9),LEFT(BF76,1)=CHAR(160),indenture(BF76)&gt;0),"NO","BOLD")&amp;BH76</f>
        <v>BOLD</v>
      </c>
      <c r="BJ76" t="s">
        <v>185</v>
      </c>
      <c r="BK76" t="s">
        <v>932</v>
      </c>
      <c r="BL76" t="str">
        <f t="shared" si="33"/>
        <v/>
      </c>
      <c r="BM76" t="str">
        <f>IF(OR(LEFT(BJ76,1)=CHAR(32),LEFT(BJ76,1)=CHAR(9),LEFT(BJ76,1)=CHAR(160),indenture(BJ76)&gt;0),"NO","BOLD")&amp;BL76</f>
        <v>BOLD</v>
      </c>
      <c r="BN76" t="s">
        <v>963</v>
      </c>
      <c r="BO76" t="s">
        <v>964</v>
      </c>
      <c r="BP76" t="str">
        <f t="shared" si="34"/>
        <v/>
      </c>
      <c r="BQ76" t="str">
        <f>IF(OR(LEFT(BN76,1)=CHAR(32),LEFT(BN76,1)=CHAR(9),LEFT(BN76,1)=CHAR(160),indenture(BN76)&gt;0),"NO","BOLD")&amp;BP76</f>
        <v>NO</v>
      </c>
      <c r="BT76" t="str">
        <f t="shared" si="35"/>
        <v/>
      </c>
      <c r="BU76" t="str">
        <f>IF(OR(LEFT(BR76,1)=CHAR(32),LEFT(BR76,1)=CHAR(9),LEFT(BR76,1)=CHAR(160),indenture(BR76)&gt;0),"NO","BOLD")&amp;BT76</f>
        <v>BOLD</v>
      </c>
    </row>
    <row r="77" spans="1:73">
      <c r="A77">
        <v>76</v>
      </c>
      <c r="D77" t="str">
        <f t="shared" si="18"/>
        <v/>
      </c>
      <c r="E77" t="str">
        <f>IF(OR(LEFT(B77,1)=CHAR(32),LEFT(B77,1)=CHAR(9),LEFT(B77,1)=CHAR(160),indenture(B77)&gt;0),"NO","BOLD")&amp;D77</f>
        <v>BOLD</v>
      </c>
      <c r="F77" t="s">
        <v>819</v>
      </c>
      <c r="G77" t="s">
        <v>97</v>
      </c>
      <c r="H77" t="str">
        <f t="shared" si="19"/>
        <v/>
      </c>
      <c r="I77" t="str">
        <f>IF(OR(LEFT(F77,1)=CHAR(32),LEFT(F77,1)=CHAR(9),LEFT(F77,1)=CHAR(160),indenture(F77)&gt;0),"NO","BOLD")&amp;H77</f>
        <v>BOLD</v>
      </c>
      <c r="L77" t="str">
        <f t="shared" si="20"/>
        <v/>
      </c>
      <c r="N77" t="s">
        <v>847</v>
      </c>
      <c r="O77" t="s">
        <v>688</v>
      </c>
      <c r="P77" t="str">
        <f t="shared" si="21"/>
        <v/>
      </c>
      <c r="Q77" t="str">
        <f>IF(OR(LEFT(N77,1)=CHAR(32),LEFT(N77,1)=CHAR(9),LEFT(N77,1)=CHAR(160),indenture(N77)&gt;0),"NO","BOLD")&amp;P77</f>
        <v>BOLD</v>
      </c>
      <c r="T77" t="str">
        <f t="shared" si="22"/>
        <v/>
      </c>
      <c r="U77" t="str">
        <f>IF(OR(LEFT(R77,1)=CHAR(32),LEFT(R77,1)=CHAR(9),LEFT(R77,1)=CHAR(160),indenture(R77)&gt;0),"NO","BOLD")&amp;T77</f>
        <v>BOLD</v>
      </c>
      <c r="X77" t="str">
        <f t="shared" si="23"/>
        <v/>
      </c>
      <c r="Y77" t="str">
        <f>IF(OR(LEFT(V77,1)=CHAR(32),LEFT(V77,1)=CHAR(9),LEFT(V77,1)=CHAR(160),indenture(V77)&gt;0),"NO","BOLD")&amp;X77</f>
        <v>BOLD</v>
      </c>
      <c r="AB77" t="str">
        <f t="shared" si="24"/>
        <v/>
      </c>
      <c r="AC77" t="str">
        <f>IF(OR(LEFT(Z77,1)=CHAR(32),LEFT(Z77,1)=CHAR(9),LEFT(Z77,1)=CHAR(160),indenture(Z77)&gt;0),"NO","BOLD")&amp;AB77</f>
        <v>BOLD</v>
      </c>
      <c r="AF77" t="str">
        <f t="shared" si="25"/>
        <v/>
      </c>
      <c r="AG77" t="str">
        <f>IF(OR(LEFT(AD77,1)=CHAR(32),LEFT(AD77,1)=CHAR(9),LEFT(AD77,1)=CHAR(160),indenture(AD77)&gt;0),"NO","BOLD")&amp;AF77</f>
        <v>BOLD</v>
      </c>
      <c r="AJ77" t="str">
        <f t="shared" si="26"/>
        <v/>
      </c>
      <c r="AK77" t="str">
        <f>IF(OR(LEFT(AH77,1)=CHAR(32),LEFT(AH77,1)=CHAR(9),LEFT(AH77,1)=CHAR(160),indenture(AH77)&gt;0),"NO","BOLD")&amp;AJ77</f>
        <v>BOLD</v>
      </c>
      <c r="AL77" t="s">
        <v>197</v>
      </c>
      <c r="AM77" t="s">
        <v>198</v>
      </c>
      <c r="AN77" t="str">
        <f t="shared" si="27"/>
        <v/>
      </c>
      <c r="AO77" t="str">
        <f>IF(OR(LEFT(AL77,1)=CHAR(32),LEFT(AL77,1)=CHAR(9),LEFT(AL77,1)=CHAR(160),indenture(AL77)&gt;0),"NO","BOLD")&amp;AN77</f>
        <v>BOLD</v>
      </c>
      <c r="AR77" t="str">
        <f t="shared" si="28"/>
        <v/>
      </c>
      <c r="AS77" t="str">
        <f>IF(OR(LEFT(AP77,1)=CHAR(32),LEFT(AP77,1)=CHAR(9),LEFT(AP77,1)=CHAR(160),indenture(AP77)&gt;0),"NO","BOLD")&amp;AR77</f>
        <v>BOLD</v>
      </c>
      <c r="AV77" t="str">
        <f t="shared" si="29"/>
        <v/>
      </c>
      <c r="AW77" t="str">
        <f>IF(OR(LEFT(AT77,1)=CHAR(32),LEFT(AT77,1)=CHAR(9),LEFT(AT77,1)=CHAR(160),indenture(AT77)&gt;0),"NO","BOLD")&amp;AV77</f>
        <v>BOLD</v>
      </c>
      <c r="AZ77" t="str">
        <f t="shared" si="30"/>
        <v/>
      </c>
      <c r="BA77" t="str">
        <f>IF(OR(LEFT(AX77,1)=CHAR(32),LEFT(AX77,1)=CHAR(9),LEFT(AX77,1)=CHAR(160),indenture(AX77)&gt;0),"NO","BOLD")&amp;AZ77</f>
        <v>BOLD</v>
      </c>
      <c r="BB77" t="s">
        <v>805</v>
      </c>
      <c r="BC77" t="s">
        <v>690</v>
      </c>
      <c r="BD77" t="str">
        <f t="shared" si="31"/>
        <v/>
      </c>
      <c r="BE77" t="str">
        <f>IF(OR(LEFT(BB77,1)=CHAR(32),LEFT(BB77,1)=CHAR(9),LEFT(BB77,1)=CHAR(160),indenture(BB77)&gt;0),"NO","BOLD")&amp;BD77</f>
        <v>BOLD</v>
      </c>
      <c r="BH77" t="str">
        <f t="shared" si="32"/>
        <v/>
      </c>
      <c r="BI77" t="str">
        <f>IF(OR(LEFT(BF77,1)=CHAR(32),LEFT(BF77,1)=CHAR(9),LEFT(BF77,1)=CHAR(160),indenture(BF77)&gt;0),"NO","BOLD")&amp;BH77</f>
        <v>BOLD</v>
      </c>
      <c r="BJ77" t="s">
        <v>933</v>
      </c>
      <c r="BK77" t="s">
        <v>934</v>
      </c>
      <c r="BL77" t="str">
        <f t="shared" si="33"/>
        <v/>
      </c>
      <c r="BM77" t="str">
        <f>IF(OR(LEFT(BJ77,1)=CHAR(32),LEFT(BJ77,1)=CHAR(9),LEFT(BJ77,1)=CHAR(160),indenture(BJ77)&gt;0),"NO","BOLD")&amp;BL77</f>
        <v>NO</v>
      </c>
      <c r="BN77" t="s">
        <v>965</v>
      </c>
      <c r="BO77" t="s">
        <v>966</v>
      </c>
      <c r="BP77" t="str">
        <f t="shared" si="34"/>
        <v/>
      </c>
      <c r="BQ77" t="str">
        <f>IF(OR(LEFT(BN77,1)=CHAR(32),LEFT(BN77,1)=CHAR(9),LEFT(BN77,1)=CHAR(160),indenture(BN77)&gt;0),"NO","BOLD")&amp;BP77</f>
        <v>NO</v>
      </c>
      <c r="BT77" t="str">
        <f t="shared" si="35"/>
        <v/>
      </c>
      <c r="BU77" t="str">
        <f>IF(OR(LEFT(BR77,1)=CHAR(32),LEFT(BR77,1)=CHAR(9),LEFT(BR77,1)=CHAR(160),indenture(BR77)&gt;0),"NO","BOLD")&amp;BT77</f>
        <v>BOLD</v>
      </c>
    </row>
    <row r="78" spans="1:73">
      <c r="A78">
        <v>77</v>
      </c>
      <c r="B78" t="s">
        <v>798</v>
      </c>
      <c r="D78" t="str">
        <f t="shared" si="18"/>
        <v/>
      </c>
      <c r="E78" t="str">
        <f>IF(OR(LEFT(B78,1)=CHAR(32),LEFT(B78,1)=CHAR(9),LEFT(B78,1)=CHAR(160),indenture(B78)&gt;0),"NO","BOLD")&amp;D78</f>
        <v>BOLD</v>
      </c>
      <c r="F78" t="s">
        <v>820</v>
      </c>
      <c r="G78" t="s">
        <v>821</v>
      </c>
      <c r="H78" t="str">
        <f t="shared" si="19"/>
        <v/>
      </c>
      <c r="I78" t="str">
        <f>IF(OR(LEFT(F78,1)=CHAR(32),LEFT(F78,1)=CHAR(9),LEFT(F78,1)=CHAR(160),indenture(F78)&gt;0),"NO","BOLD")&amp;H78</f>
        <v>BOLD</v>
      </c>
      <c r="L78" t="str">
        <f t="shared" si="20"/>
        <v/>
      </c>
      <c r="N78" t="s">
        <v>805</v>
      </c>
      <c r="O78" t="s">
        <v>690</v>
      </c>
      <c r="P78" t="str">
        <f t="shared" si="21"/>
        <v/>
      </c>
      <c r="Q78" t="str">
        <f>IF(OR(LEFT(N78,1)=CHAR(32),LEFT(N78,1)=CHAR(9),LEFT(N78,1)=CHAR(160),indenture(N78)&gt;0),"NO","BOLD")&amp;P78</f>
        <v>BOLD</v>
      </c>
      <c r="T78" t="str">
        <f t="shared" si="22"/>
        <v/>
      </c>
      <c r="U78" t="str">
        <f>IF(OR(LEFT(R78,1)=CHAR(32),LEFT(R78,1)=CHAR(9),LEFT(R78,1)=CHAR(160),indenture(R78)&gt;0),"NO","BOLD")&amp;T78</f>
        <v>BOLD</v>
      </c>
      <c r="X78" t="str">
        <f t="shared" si="23"/>
        <v/>
      </c>
      <c r="Y78" t="str">
        <f>IF(OR(LEFT(V78,1)=CHAR(32),LEFT(V78,1)=CHAR(9),LEFT(V78,1)=CHAR(160),indenture(V78)&gt;0),"NO","BOLD")&amp;X78</f>
        <v>BOLD</v>
      </c>
      <c r="Z78" t="s">
        <v>798</v>
      </c>
      <c r="AB78" t="str">
        <f t="shared" si="24"/>
        <v/>
      </c>
      <c r="AC78" t="str">
        <f>IF(OR(LEFT(Z78,1)=CHAR(32),LEFT(Z78,1)=CHAR(9),LEFT(Z78,1)=CHAR(160),indenture(Z78)&gt;0),"NO","BOLD")&amp;AB78</f>
        <v>BOLD</v>
      </c>
      <c r="AF78" t="str">
        <f t="shared" si="25"/>
        <v/>
      </c>
      <c r="AG78" t="str">
        <f>IF(OR(LEFT(AD78,1)=CHAR(32),LEFT(AD78,1)=CHAR(9),LEFT(AD78,1)=CHAR(160),indenture(AD78)&gt;0),"NO","BOLD")&amp;AF78</f>
        <v>BOLD</v>
      </c>
      <c r="AJ78" t="str">
        <f t="shared" si="26"/>
        <v/>
      </c>
      <c r="AK78" t="str">
        <f>IF(OR(LEFT(AH78,1)=CHAR(32),LEFT(AH78,1)=CHAR(9),LEFT(AH78,1)=CHAR(160),indenture(AH78)&gt;0),"NO","BOLD")&amp;AJ78</f>
        <v>BOLD</v>
      </c>
      <c r="AL78" t="s">
        <v>879</v>
      </c>
      <c r="AM78" t="s">
        <v>880</v>
      </c>
      <c r="AN78" t="str">
        <f t="shared" si="27"/>
        <v/>
      </c>
      <c r="AO78" t="str">
        <f>IF(OR(LEFT(AL78,1)=CHAR(32),LEFT(AL78,1)=CHAR(9),LEFT(AL78,1)=CHAR(160),indenture(AL78)&gt;0),"NO","BOLD")&amp;AN78</f>
        <v>BOLD</v>
      </c>
      <c r="AR78" t="str">
        <f t="shared" si="28"/>
        <v/>
      </c>
      <c r="AS78" t="str">
        <f>IF(OR(LEFT(AP78,1)=CHAR(32),LEFT(AP78,1)=CHAR(9),LEFT(AP78,1)=CHAR(160),indenture(AP78)&gt;0),"NO","BOLD")&amp;AR78</f>
        <v>BOLD</v>
      </c>
      <c r="AV78" t="str">
        <f t="shared" si="29"/>
        <v/>
      </c>
      <c r="AW78" t="str">
        <f>IF(OR(LEFT(AT78,1)=CHAR(32),LEFT(AT78,1)=CHAR(9),LEFT(AT78,1)=CHAR(160),indenture(AT78)&gt;0),"NO","BOLD")&amp;AV78</f>
        <v>BOLD</v>
      </c>
      <c r="AX78" t="s">
        <v>164</v>
      </c>
      <c r="AY78" t="s">
        <v>157</v>
      </c>
      <c r="AZ78" t="str">
        <f t="shared" si="30"/>
        <v/>
      </c>
      <c r="BA78" t="str">
        <f>IF(OR(LEFT(AX78,1)=CHAR(32),LEFT(AX78,1)=CHAR(9),LEFT(AX78,1)=CHAR(160),indenture(AX78)&gt;0),"NO","BOLD")&amp;AZ78</f>
        <v>BOLD</v>
      </c>
      <c r="BB78" t="s">
        <v>910</v>
      </c>
      <c r="BC78" t="s">
        <v>693</v>
      </c>
      <c r="BD78" t="str">
        <f t="shared" si="31"/>
        <v/>
      </c>
      <c r="BE78" t="str">
        <f>IF(OR(LEFT(BB78,1)=CHAR(32),LEFT(BB78,1)=CHAR(9),LEFT(BB78,1)=CHAR(160),indenture(BB78)&gt;0),"NO","BOLD")&amp;BD78</f>
        <v>BOLD</v>
      </c>
      <c r="BH78" t="str">
        <f t="shared" si="32"/>
        <v/>
      </c>
      <c r="BI78" t="str">
        <f>IF(OR(LEFT(BF78,1)=CHAR(32),LEFT(BF78,1)=CHAR(9),LEFT(BF78,1)=CHAR(160),indenture(BF78)&gt;0),"NO","BOLD")&amp;BH78</f>
        <v>BOLD</v>
      </c>
      <c r="BJ78" t="s">
        <v>935</v>
      </c>
      <c r="BK78" t="s">
        <v>936</v>
      </c>
      <c r="BL78" t="str">
        <f t="shared" si="33"/>
        <v/>
      </c>
      <c r="BM78" t="str">
        <f>IF(OR(LEFT(BJ78,1)=CHAR(32),LEFT(BJ78,1)=CHAR(9),LEFT(BJ78,1)=CHAR(160),indenture(BJ78)&gt;0),"NO","BOLD")&amp;BL78</f>
        <v>NO</v>
      </c>
      <c r="BN78" t="s">
        <v>967</v>
      </c>
      <c r="BO78" t="s">
        <v>968</v>
      </c>
      <c r="BP78" t="str">
        <f t="shared" si="34"/>
        <v/>
      </c>
      <c r="BQ78" t="str">
        <f>IF(OR(LEFT(BN78,1)=CHAR(32),LEFT(BN78,1)=CHAR(9),LEFT(BN78,1)=CHAR(160),indenture(BN78)&gt;0),"NO","BOLD")&amp;BP78</f>
        <v>NO</v>
      </c>
      <c r="BT78" t="str">
        <f t="shared" si="35"/>
        <v/>
      </c>
      <c r="BU78" t="str">
        <f>IF(OR(LEFT(BR78,1)=CHAR(32),LEFT(BR78,1)=CHAR(9),LEFT(BR78,1)=CHAR(160),indenture(BR78)&gt;0),"NO","BOLD")&amp;BT78</f>
        <v>BOLD</v>
      </c>
    </row>
    <row r="79" spans="1:73">
      <c r="A79">
        <v>78</v>
      </c>
      <c r="B79" t="s">
        <v>799</v>
      </c>
      <c r="C79" t="s">
        <v>800</v>
      </c>
      <c r="D79" t="str">
        <f t="shared" si="18"/>
        <v/>
      </c>
      <c r="E79" t="str">
        <f>IF(OR(LEFT(B79,1)=CHAR(32),LEFT(B79,1)=CHAR(9),LEFT(B79,1)=CHAR(160),indenture(B79)&gt;0),"NO","BOLD")&amp;D79</f>
        <v>BOLD</v>
      </c>
      <c r="H79" t="str">
        <f t="shared" si="19"/>
        <v/>
      </c>
      <c r="I79" t="str">
        <f>IF(OR(LEFT(F79,1)=CHAR(32),LEFT(F79,1)=CHAR(9),LEFT(F79,1)=CHAR(160),indenture(F79)&gt;0),"NO","BOLD")&amp;H79</f>
        <v>BOLD</v>
      </c>
      <c r="L79" t="str">
        <f t="shared" si="20"/>
        <v/>
      </c>
      <c r="N79" t="s">
        <v>197</v>
      </c>
      <c r="O79" t="s">
        <v>198</v>
      </c>
      <c r="P79" t="str">
        <f t="shared" si="21"/>
        <v/>
      </c>
      <c r="Q79" t="str">
        <f>IF(OR(LEFT(N79,1)=CHAR(32),LEFT(N79,1)=CHAR(9),LEFT(N79,1)=CHAR(160),indenture(N79)&gt;0),"NO","BOLD")&amp;P79</f>
        <v>BOLD</v>
      </c>
      <c r="T79" t="str">
        <f t="shared" si="22"/>
        <v/>
      </c>
      <c r="U79" t="str">
        <f>IF(OR(LEFT(R79,1)=CHAR(32),LEFT(R79,1)=CHAR(9),LEFT(R79,1)=CHAR(160),indenture(R79)&gt;0),"NO","BOLD")&amp;T79</f>
        <v>BOLD</v>
      </c>
      <c r="X79" t="str">
        <f t="shared" si="23"/>
        <v/>
      </c>
      <c r="Y79" t="str">
        <f>IF(OR(LEFT(V79,1)=CHAR(32),LEFT(V79,1)=CHAR(9),LEFT(V79,1)=CHAR(160),indenture(V79)&gt;0),"NO","BOLD")&amp;X79</f>
        <v>BOLD</v>
      </c>
      <c r="Z79" t="s">
        <v>799</v>
      </c>
      <c r="AA79" t="s">
        <v>800</v>
      </c>
      <c r="AB79" t="str">
        <f t="shared" si="24"/>
        <v/>
      </c>
      <c r="AC79" t="str">
        <f>IF(OR(LEFT(Z79,1)=CHAR(32),LEFT(Z79,1)=CHAR(9),LEFT(Z79,1)=CHAR(160),indenture(Z79)&gt;0),"NO","BOLD")&amp;AB79</f>
        <v>BOLD</v>
      </c>
      <c r="AF79" t="str">
        <f t="shared" si="25"/>
        <v/>
      </c>
      <c r="AG79" t="str">
        <f>IF(OR(LEFT(AD79,1)=CHAR(32),LEFT(AD79,1)=CHAR(9),LEFT(AD79,1)=CHAR(160),indenture(AD79)&gt;0),"NO","BOLD")&amp;AF79</f>
        <v>BOLD</v>
      </c>
      <c r="AJ79" t="str">
        <f t="shared" si="26"/>
        <v/>
      </c>
      <c r="AK79" t="str">
        <f>IF(OR(LEFT(AH79,1)=CHAR(32),LEFT(AH79,1)=CHAR(9),LEFT(AH79,1)=CHAR(160),indenture(AH79)&gt;0),"NO","BOLD")&amp;AJ79</f>
        <v>BOLD</v>
      </c>
      <c r="AL79" t="s">
        <v>847</v>
      </c>
      <c r="AM79" t="s">
        <v>688</v>
      </c>
      <c r="AN79" t="str">
        <f t="shared" si="27"/>
        <v/>
      </c>
      <c r="AO79" t="str">
        <f>IF(OR(LEFT(AL79,1)=CHAR(32),LEFT(AL79,1)=CHAR(9),LEFT(AL79,1)=CHAR(160),indenture(AL79)&gt;0),"NO","BOLD")&amp;AN79</f>
        <v>BOLD</v>
      </c>
      <c r="AR79" t="str">
        <f t="shared" si="28"/>
        <v/>
      </c>
      <c r="AS79" t="str">
        <f>IF(OR(LEFT(AP79,1)=CHAR(32),LEFT(AP79,1)=CHAR(9),LEFT(AP79,1)=CHAR(160),indenture(AP79)&gt;0),"NO","BOLD")&amp;AR79</f>
        <v>BOLD</v>
      </c>
      <c r="AV79" t="str">
        <f t="shared" si="29"/>
        <v/>
      </c>
      <c r="AW79" t="str">
        <f>IF(OR(LEFT(AT79,1)=CHAR(32),LEFT(AT79,1)=CHAR(9),LEFT(AT79,1)=CHAR(160),indenture(AT79)&gt;0),"NO","BOLD")&amp;AV79</f>
        <v>BOLD</v>
      </c>
      <c r="AX79" t="s">
        <v>219</v>
      </c>
      <c r="AY79" t="s">
        <v>220</v>
      </c>
      <c r="AZ79" t="str">
        <f t="shared" si="30"/>
        <v>EPS</v>
      </c>
      <c r="BA79" t="str">
        <f>IF(OR(LEFT(AX79,1)=CHAR(32),LEFT(AX79,1)=CHAR(9),LEFT(AX79,1)=CHAR(160),indenture(AX79)&gt;0),"NO","BOLD")&amp;AZ79</f>
        <v>BOLDEPS</v>
      </c>
      <c r="BB79" t="s">
        <v>911</v>
      </c>
      <c r="BC79" t="s">
        <v>912</v>
      </c>
      <c r="BD79" t="str">
        <f t="shared" si="31"/>
        <v/>
      </c>
      <c r="BE79" t="str">
        <f>IF(OR(LEFT(BB79,1)=CHAR(32),LEFT(BB79,1)=CHAR(9),LEFT(BB79,1)=CHAR(160),indenture(BB79)&gt;0),"NO","BOLD")&amp;BD79</f>
        <v>BOLD</v>
      </c>
      <c r="BH79" t="str">
        <f t="shared" si="32"/>
        <v/>
      </c>
      <c r="BI79" t="str">
        <f>IF(OR(LEFT(BF79,1)=CHAR(32),LEFT(BF79,1)=CHAR(9),LEFT(BF79,1)=CHAR(160),indenture(BF79)&gt;0),"NO","BOLD")&amp;BH79</f>
        <v>BOLD</v>
      </c>
      <c r="BJ79" t="s">
        <v>937</v>
      </c>
      <c r="BK79" t="s">
        <v>938</v>
      </c>
      <c r="BL79" t="str">
        <f t="shared" si="33"/>
        <v/>
      </c>
      <c r="BM79" t="str">
        <f>IF(OR(LEFT(BJ79,1)=CHAR(32),LEFT(BJ79,1)=CHAR(9),LEFT(BJ79,1)=CHAR(160),indenture(BJ79)&gt;0),"NO","BOLD")&amp;BL79</f>
        <v>NO</v>
      </c>
      <c r="BN79" t="s">
        <v>969</v>
      </c>
      <c r="BO79" t="s">
        <v>970</v>
      </c>
      <c r="BP79" t="str">
        <f t="shared" si="34"/>
        <v/>
      </c>
      <c r="BQ79" t="str">
        <f>IF(OR(LEFT(BN79,1)=CHAR(32),LEFT(BN79,1)=CHAR(9),LEFT(BN79,1)=CHAR(160),indenture(BN79)&gt;0),"NO","BOLD")&amp;BP79</f>
        <v>BOLD</v>
      </c>
      <c r="BT79" t="str">
        <f t="shared" si="35"/>
        <v/>
      </c>
      <c r="BU79" t="str">
        <f>IF(OR(LEFT(BR79,1)=CHAR(32),LEFT(BR79,1)=CHAR(9),LEFT(BR79,1)=CHAR(160),indenture(BR79)&gt;0),"NO","BOLD")&amp;BT79</f>
        <v>BOLD</v>
      </c>
    </row>
    <row r="80" spans="1:73">
      <c r="A80">
        <v>79</v>
      </c>
      <c r="B80" t="s">
        <v>177</v>
      </c>
      <c r="C80" t="s">
        <v>177</v>
      </c>
      <c r="D80" t="str">
        <f t="shared" si="18"/>
        <v/>
      </c>
      <c r="E80" t="str">
        <f>IF(OR(LEFT(B80,1)=CHAR(32),LEFT(B80,1)=CHAR(9),LEFT(B80,1)=CHAR(160),indenture(B80)&gt;0),"NO","BOLD")&amp;D80</f>
        <v>BOLD</v>
      </c>
      <c r="H80" t="str">
        <f t="shared" si="19"/>
        <v/>
      </c>
      <c r="I80" t="str">
        <f>IF(OR(LEFT(F80,1)=CHAR(32),LEFT(F80,1)=CHAR(9),LEFT(F80,1)=CHAR(160),indenture(F80)&gt;0),"NO","BOLD")&amp;H80</f>
        <v>BOLD</v>
      </c>
      <c r="L80" t="str">
        <f t="shared" si="20"/>
        <v/>
      </c>
      <c r="N80" t="s">
        <v>848</v>
      </c>
      <c r="O80" t="s">
        <v>849</v>
      </c>
      <c r="P80" t="str">
        <f t="shared" si="21"/>
        <v/>
      </c>
      <c r="Q80" t="str">
        <f>IF(OR(LEFT(N80,1)=CHAR(32),LEFT(N80,1)=CHAR(9),LEFT(N80,1)=CHAR(160),indenture(N80)&gt;0),"NO","BOLD")&amp;P80</f>
        <v>BOLD</v>
      </c>
      <c r="T80" t="str">
        <f t="shared" si="22"/>
        <v/>
      </c>
      <c r="U80" t="str">
        <f>IF(OR(LEFT(R80,1)=CHAR(32),LEFT(R80,1)=CHAR(9),LEFT(R80,1)=CHAR(160),indenture(R80)&gt;0),"NO","BOLD")&amp;T80</f>
        <v>BOLD</v>
      </c>
      <c r="X80" t="str">
        <f t="shared" si="23"/>
        <v/>
      </c>
      <c r="Y80" t="str">
        <f>IF(OR(LEFT(V80,1)=CHAR(32),LEFT(V80,1)=CHAR(9),LEFT(V80,1)=CHAR(160),indenture(V80)&gt;0),"NO","BOLD")&amp;X80</f>
        <v>BOLD</v>
      </c>
      <c r="Z80" t="s">
        <v>846</v>
      </c>
      <c r="AA80" t="s">
        <v>807</v>
      </c>
      <c r="AB80" t="str">
        <f t="shared" si="24"/>
        <v/>
      </c>
      <c r="AC80" t="str">
        <f>IF(OR(LEFT(Z80,1)=CHAR(32),LEFT(Z80,1)=CHAR(9),LEFT(Z80,1)=CHAR(160),indenture(Z80)&gt;0),"NO","BOLD")&amp;AB80</f>
        <v>BOLD</v>
      </c>
      <c r="AF80" t="str">
        <f t="shared" si="25"/>
        <v/>
      </c>
      <c r="AG80" t="str">
        <f>IF(OR(LEFT(AD80,1)=CHAR(32),LEFT(AD80,1)=CHAR(9),LEFT(AD80,1)=CHAR(160),indenture(AD80)&gt;0),"NO","BOLD")&amp;AF80</f>
        <v>BOLD</v>
      </c>
      <c r="AJ80" t="str">
        <f t="shared" si="26"/>
        <v/>
      </c>
      <c r="AK80" t="str">
        <f>IF(OR(LEFT(AH80,1)=CHAR(32),LEFT(AH80,1)=CHAR(9),LEFT(AH80,1)=CHAR(160),indenture(AH80)&gt;0),"NO","BOLD")&amp;AJ80</f>
        <v>BOLD</v>
      </c>
      <c r="AL80" t="s">
        <v>1435</v>
      </c>
      <c r="AM80" t="s">
        <v>808</v>
      </c>
      <c r="AN80" t="str">
        <f t="shared" si="27"/>
        <v/>
      </c>
      <c r="AO80" t="str">
        <f>IF(OR(LEFT(AL80,1)=CHAR(32),LEFT(AL80,1)=CHAR(9),LEFT(AL80,1)=CHAR(160),indenture(AL80)&gt;0),"NO","BOLD")&amp;AN80</f>
        <v>BOLD</v>
      </c>
      <c r="AR80" t="str">
        <f t="shared" si="28"/>
        <v/>
      </c>
      <c r="AS80" t="str">
        <f>IF(OR(LEFT(AP80,1)=CHAR(32),LEFT(AP80,1)=CHAR(9),LEFT(AP80,1)=CHAR(160),indenture(AP80)&gt;0),"NO","BOLD")&amp;AR80</f>
        <v>BOLD</v>
      </c>
      <c r="AV80" t="str">
        <f t="shared" si="29"/>
        <v/>
      </c>
      <c r="AW80" t="str">
        <f>IF(OR(LEFT(AT80,1)=CHAR(32),LEFT(AT80,1)=CHAR(9),LEFT(AT80,1)=CHAR(160),indenture(AT80)&gt;0),"NO","BOLD")&amp;AV80</f>
        <v>BOLD</v>
      </c>
      <c r="AX80" t="s">
        <v>225</v>
      </c>
      <c r="AY80" t="s">
        <v>226</v>
      </c>
      <c r="AZ80" t="str">
        <f t="shared" si="30"/>
        <v>EPS</v>
      </c>
      <c r="BA80" t="str">
        <f>IF(OR(LEFT(AX80,1)=CHAR(32),LEFT(AX80,1)=CHAR(9),LEFT(AX80,1)=CHAR(160),indenture(AX80)&gt;0),"NO","BOLD")&amp;AZ80</f>
        <v>BOLDEPS</v>
      </c>
      <c r="BD80" t="str">
        <f t="shared" si="31"/>
        <v/>
      </c>
      <c r="BE80" t="str">
        <f>IF(OR(LEFT(BB80,1)=CHAR(32),LEFT(BB80,1)=CHAR(9),LEFT(BB80,1)=CHAR(160),indenture(BB80)&gt;0),"NO","BOLD")&amp;BD80</f>
        <v>BOLD</v>
      </c>
      <c r="BH80" t="str">
        <f t="shared" si="32"/>
        <v/>
      </c>
      <c r="BI80" t="str">
        <f>IF(OR(LEFT(BF80,1)=CHAR(32),LEFT(BF80,1)=CHAR(9),LEFT(BF80,1)=CHAR(160),indenture(BF80)&gt;0),"NO","BOLD")&amp;BH80</f>
        <v>BOLD</v>
      </c>
      <c r="BJ80" t="s">
        <v>939</v>
      </c>
      <c r="BK80" t="s">
        <v>940</v>
      </c>
      <c r="BL80" t="str">
        <f t="shared" si="33"/>
        <v/>
      </c>
      <c r="BM80" t="str">
        <f>IF(OR(LEFT(BJ80,1)=CHAR(32),LEFT(BJ80,1)=CHAR(9),LEFT(BJ80,1)=CHAR(160),indenture(BJ80)&gt;0),"NO","BOLD")&amp;BL80</f>
        <v>NO</v>
      </c>
      <c r="BN80" t="s">
        <v>971</v>
      </c>
      <c r="BO80" t="s">
        <v>972</v>
      </c>
      <c r="BP80" t="str">
        <f t="shared" si="34"/>
        <v/>
      </c>
      <c r="BQ80" t="str">
        <f>IF(OR(LEFT(BN80,1)=CHAR(32),LEFT(BN80,1)=CHAR(9),LEFT(BN80,1)=CHAR(160),indenture(BN80)&gt;0),"NO","BOLD")&amp;BP80</f>
        <v>NO</v>
      </c>
      <c r="BT80" t="str">
        <f t="shared" si="35"/>
        <v/>
      </c>
      <c r="BU80" t="str">
        <f>IF(OR(LEFT(BR80,1)=CHAR(32),LEFT(BR80,1)=CHAR(9),LEFT(BR80,1)=CHAR(160),indenture(BR80)&gt;0),"NO","BOLD")&amp;BT80</f>
        <v>BOLD</v>
      </c>
    </row>
    <row r="81" spans="1:73">
      <c r="A81">
        <v>80</v>
      </c>
      <c r="B81" t="s">
        <v>801</v>
      </c>
      <c r="C81" t="s">
        <v>802</v>
      </c>
      <c r="D81" t="str">
        <f t="shared" si="18"/>
        <v/>
      </c>
      <c r="E81" t="str">
        <f>IF(OR(LEFT(B81,1)=CHAR(32),LEFT(B81,1)=CHAR(9),LEFT(B81,1)=CHAR(160),indenture(B81)&gt;0),"NO","BOLD")&amp;D81</f>
        <v>BOLD</v>
      </c>
      <c r="H81" t="str">
        <f t="shared" si="19"/>
        <v/>
      </c>
      <c r="I81" t="str">
        <f>IF(OR(LEFT(F81,1)=CHAR(32),LEFT(F81,1)=CHAR(9),LEFT(F81,1)=CHAR(160),indenture(F81)&gt;0),"NO","BOLD")&amp;H81</f>
        <v>BOLD</v>
      </c>
      <c r="L81" t="str">
        <f t="shared" si="20"/>
        <v/>
      </c>
      <c r="N81" t="s">
        <v>1435</v>
      </c>
      <c r="O81" t="s">
        <v>808</v>
      </c>
      <c r="P81" t="str">
        <f t="shared" si="21"/>
        <v/>
      </c>
      <c r="Q81" t="str">
        <f>IF(OR(LEFT(N81,1)=CHAR(32),LEFT(N81,1)=CHAR(9),LEFT(N81,1)=CHAR(160),indenture(N81)&gt;0),"NO","BOLD")&amp;P81</f>
        <v>BOLD</v>
      </c>
      <c r="T81" t="str">
        <f t="shared" si="22"/>
        <v/>
      </c>
      <c r="U81" t="str">
        <f>IF(OR(LEFT(R81,1)=CHAR(32),LEFT(R81,1)=CHAR(9),LEFT(R81,1)=CHAR(160),indenture(R81)&gt;0),"NO","BOLD")&amp;T81</f>
        <v>BOLD</v>
      </c>
      <c r="X81" t="str">
        <f t="shared" si="23"/>
        <v/>
      </c>
      <c r="Y81" t="str">
        <f>IF(OR(LEFT(V81,1)=CHAR(32),LEFT(V81,1)=CHAR(9),LEFT(V81,1)=CHAR(160),indenture(V81)&gt;0),"NO","BOLD")&amp;X81</f>
        <v>BOLD</v>
      </c>
      <c r="Z81" t="s">
        <v>805</v>
      </c>
      <c r="AA81" t="s">
        <v>690</v>
      </c>
      <c r="AB81" t="str">
        <f t="shared" si="24"/>
        <v/>
      </c>
      <c r="AC81" t="str">
        <f>IF(OR(LEFT(Z81,1)=CHAR(32),LEFT(Z81,1)=CHAR(9),LEFT(Z81,1)=CHAR(160),indenture(Z81)&gt;0),"NO","BOLD")&amp;AB81</f>
        <v>BOLD</v>
      </c>
      <c r="AF81" t="str">
        <f t="shared" si="25"/>
        <v/>
      </c>
      <c r="AG81" t="str">
        <f>IF(OR(LEFT(AD81,1)=CHAR(32),LEFT(AD81,1)=CHAR(9),LEFT(AD81,1)=CHAR(160),indenture(AD81)&gt;0),"NO","BOLD")&amp;AF81</f>
        <v>BOLD</v>
      </c>
      <c r="AJ81" t="str">
        <f t="shared" si="26"/>
        <v/>
      </c>
      <c r="AK81" t="str">
        <f>IF(OR(LEFT(AH81,1)=CHAR(32),LEFT(AH81,1)=CHAR(9),LEFT(AH81,1)=CHAR(160),indenture(AH81)&gt;0),"NO","BOLD")&amp;AJ81</f>
        <v>BOLD</v>
      </c>
      <c r="AL81" t="s">
        <v>809</v>
      </c>
      <c r="AM81" t="s">
        <v>810</v>
      </c>
      <c r="AN81" t="str">
        <f t="shared" si="27"/>
        <v/>
      </c>
      <c r="AO81" t="str">
        <f>IF(OR(LEFT(AL81,1)=CHAR(32),LEFT(AL81,1)=CHAR(9),LEFT(AL81,1)=CHAR(160),indenture(AL81)&gt;0),"NO","BOLD")&amp;AN81</f>
        <v>BOLD</v>
      </c>
      <c r="AR81" t="str">
        <f t="shared" si="28"/>
        <v/>
      </c>
      <c r="AS81" t="str">
        <f>IF(OR(LEFT(AP81,1)=CHAR(32),LEFT(AP81,1)=CHAR(9),LEFT(AP81,1)=CHAR(160),indenture(AP81)&gt;0),"NO","BOLD")&amp;AR81</f>
        <v>BOLD</v>
      </c>
      <c r="AV81" t="str">
        <f t="shared" si="29"/>
        <v/>
      </c>
      <c r="AW81" t="str">
        <f>IF(OR(LEFT(AT81,1)=CHAR(32),LEFT(AT81,1)=CHAR(9),LEFT(AT81,1)=CHAR(160),indenture(AT81)&gt;0),"NO","BOLD")&amp;AV81</f>
        <v>BOLD</v>
      </c>
      <c r="AX81" t="s">
        <v>228</v>
      </c>
      <c r="AY81" t="s">
        <v>229</v>
      </c>
      <c r="AZ81" t="str">
        <f t="shared" si="30"/>
        <v>EPS</v>
      </c>
      <c r="BA81" t="str">
        <f>IF(OR(LEFT(AX81,1)=CHAR(32),LEFT(AX81,1)=CHAR(9),LEFT(AX81,1)=CHAR(160),indenture(AX81)&gt;0),"NO","BOLD")&amp;AZ81</f>
        <v>BOLDEPS</v>
      </c>
      <c r="BD81" t="str">
        <f t="shared" si="31"/>
        <v/>
      </c>
      <c r="BE81" t="str">
        <f>IF(OR(LEFT(BB81,1)=CHAR(32),LEFT(BB81,1)=CHAR(9),LEFT(BB81,1)=CHAR(160),indenture(BB81)&gt;0),"NO","BOLD")&amp;BD81</f>
        <v>BOLD</v>
      </c>
      <c r="BH81" t="str">
        <f t="shared" si="32"/>
        <v/>
      </c>
      <c r="BI81" t="str">
        <f>IF(OR(LEFT(BF81,1)=CHAR(32),LEFT(BF81,1)=CHAR(9),LEFT(BF81,1)=CHAR(160),indenture(BF81)&gt;0),"NO","BOLD")&amp;BH81</f>
        <v>BOLD</v>
      </c>
      <c r="BJ81" t="s">
        <v>941</v>
      </c>
      <c r="BK81" t="s">
        <v>942</v>
      </c>
      <c r="BL81" t="str">
        <f t="shared" si="33"/>
        <v/>
      </c>
      <c r="BM81" t="str">
        <f>IF(OR(LEFT(BJ81,1)=CHAR(32),LEFT(BJ81,1)=CHAR(9),LEFT(BJ81,1)=CHAR(160),indenture(BJ81)&gt;0),"NO","BOLD")&amp;BL81</f>
        <v>NO</v>
      </c>
      <c r="BN81" t="s">
        <v>973</v>
      </c>
      <c r="BO81" t="s">
        <v>974</v>
      </c>
      <c r="BP81" t="str">
        <f t="shared" si="34"/>
        <v/>
      </c>
      <c r="BQ81" t="str">
        <f>IF(OR(LEFT(BN81,1)=CHAR(32),LEFT(BN81,1)=CHAR(9),LEFT(BN81,1)=CHAR(160),indenture(BN81)&gt;0),"NO","BOLD")&amp;BP81</f>
        <v>BOLD</v>
      </c>
      <c r="BT81" t="str">
        <f t="shared" si="35"/>
        <v/>
      </c>
      <c r="BU81" t="str">
        <f>IF(OR(LEFT(BR81,1)=CHAR(32),LEFT(BR81,1)=CHAR(9),LEFT(BR81,1)=CHAR(160),indenture(BR81)&gt;0),"NO","BOLD")&amp;BT81</f>
        <v>BOLD</v>
      </c>
    </row>
    <row r="82" spans="1:73">
      <c r="A82">
        <v>81</v>
      </c>
      <c r="B82" t="s">
        <v>237</v>
      </c>
      <c r="C82" t="s">
        <v>237</v>
      </c>
      <c r="D82" t="str">
        <f t="shared" si="18"/>
        <v/>
      </c>
      <c r="E82" t="str">
        <f>IF(OR(LEFT(B82,1)=CHAR(32),LEFT(B82,1)=CHAR(9),LEFT(B82,1)=CHAR(160),indenture(B82)&gt;0),"NO","BOLD")&amp;D82</f>
        <v>BOLD</v>
      </c>
      <c r="H82" t="str">
        <f t="shared" si="19"/>
        <v/>
      </c>
      <c r="I82" t="str">
        <f>IF(OR(LEFT(F82,1)=CHAR(32),LEFT(F82,1)=CHAR(9),LEFT(F82,1)=CHAR(160),indenture(F82)&gt;0),"NO","BOLD")&amp;H82</f>
        <v>BOLD</v>
      </c>
      <c r="L82" t="str">
        <f t="shared" si="20"/>
        <v/>
      </c>
      <c r="N82" t="s">
        <v>809</v>
      </c>
      <c r="O82" t="s">
        <v>810</v>
      </c>
      <c r="P82" t="str">
        <f t="shared" si="21"/>
        <v/>
      </c>
      <c r="Q82" t="str">
        <f>IF(OR(LEFT(N82,1)=CHAR(32),LEFT(N82,1)=CHAR(9),LEFT(N82,1)=CHAR(160),indenture(N82)&gt;0),"NO","BOLD")&amp;P82</f>
        <v>BOLD</v>
      </c>
      <c r="T82" t="str">
        <f t="shared" si="22"/>
        <v/>
      </c>
      <c r="X82" t="str">
        <f t="shared" si="23"/>
        <v/>
      </c>
      <c r="Z82" t="s">
        <v>195</v>
      </c>
      <c r="AA82" t="s">
        <v>196</v>
      </c>
      <c r="AB82" t="str">
        <f t="shared" si="24"/>
        <v/>
      </c>
      <c r="AC82" t="str">
        <f>IF(OR(LEFT(Z82,1)=CHAR(32),LEFT(Z82,1)=CHAR(9),LEFT(Z82,1)=CHAR(160),indenture(Z82)&gt;0),"NO","BOLD")&amp;AB82</f>
        <v>BOLD</v>
      </c>
      <c r="AF82" t="str">
        <f t="shared" si="25"/>
        <v/>
      </c>
      <c r="AJ82" t="str">
        <f t="shared" si="26"/>
        <v/>
      </c>
      <c r="AL82" t="s">
        <v>811</v>
      </c>
      <c r="AM82" t="s">
        <v>812</v>
      </c>
      <c r="AN82" t="str">
        <f t="shared" si="27"/>
        <v/>
      </c>
      <c r="AO82" t="str">
        <f>IF(OR(LEFT(AL82,1)=CHAR(32),LEFT(AL82,1)=CHAR(9),LEFT(AL82,1)=CHAR(160),indenture(AL82)&gt;0),"NO","BOLD")&amp;AN82</f>
        <v>BOLD</v>
      </c>
      <c r="AR82" t="str">
        <f t="shared" si="28"/>
        <v/>
      </c>
      <c r="AV82" t="str">
        <f t="shared" si="29"/>
        <v/>
      </c>
      <c r="AZ82" t="str">
        <f t="shared" si="30"/>
        <v/>
      </c>
      <c r="BA82" t="str">
        <f>IF(OR(LEFT(AX82,1)=CHAR(32),LEFT(AX82,1)=CHAR(9),LEFT(AX82,1)=CHAR(160),indenture(AX82)&gt;0),"NO","BOLD")&amp;AZ82</f>
        <v>BOLD</v>
      </c>
      <c r="BD82" t="str">
        <f t="shared" si="31"/>
        <v/>
      </c>
      <c r="BH82" t="str">
        <f t="shared" si="32"/>
        <v/>
      </c>
      <c r="BJ82" t="s">
        <v>943</v>
      </c>
      <c r="BK82" t="s">
        <v>944</v>
      </c>
      <c r="BL82" t="str">
        <f t="shared" si="33"/>
        <v/>
      </c>
      <c r="BM82" t="str">
        <f>IF(OR(LEFT(BJ82,1)=CHAR(32),LEFT(BJ82,1)=CHAR(9),LEFT(BJ82,1)=CHAR(160),indenture(BJ82)&gt;0),"NO","BOLD")&amp;BL82</f>
        <v>NO</v>
      </c>
      <c r="BN82" t="s">
        <v>975</v>
      </c>
      <c r="BO82" t="s">
        <v>976</v>
      </c>
      <c r="BP82" t="str">
        <f t="shared" si="34"/>
        <v/>
      </c>
      <c r="BQ82" t="str">
        <f>IF(OR(LEFT(BN82,1)=CHAR(32),LEFT(BN82,1)=CHAR(9),LEFT(BN82,1)=CHAR(160),indenture(BN82)&gt;0),"NO","BOLD")&amp;BP82</f>
        <v>NO</v>
      </c>
      <c r="BT82" t="str">
        <f t="shared" si="35"/>
        <v/>
      </c>
    </row>
    <row r="83" spans="1:73">
      <c r="A83">
        <v>82</v>
      </c>
      <c r="B83" t="s">
        <v>136</v>
      </c>
      <c r="C83" t="s">
        <v>136</v>
      </c>
      <c r="D83" t="str">
        <f t="shared" si="18"/>
        <v/>
      </c>
      <c r="E83" t="str">
        <f>IF(OR(LEFT(B83,1)=CHAR(32),LEFT(B83,1)=CHAR(9),LEFT(B83,1)=CHAR(160),indenture(B83)&gt;0),"NO","BOLD")&amp;D83</f>
        <v>BOLD</v>
      </c>
      <c r="H83" t="str">
        <f t="shared" si="19"/>
        <v/>
      </c>
      <c r="I83" t="str">
        <f>IF(OR(LEFT(F83,1)=CHAR(32),LEFT(F83,1)=CHAR(9),LEFT(F83,1)=CHAR(160),indenture(F83)&gt;0),"NO","BOLD")&amp;H83</f>
        <v>BOLD</v>
      </c>
      <c r="L83" t="str">
        <f t="shared" si="20"/>
        <v/>
      </c>
      <c r="N83" t="s">
        <v>811</v>
      </c>
      <c r="O83" t="s">
        <v>812</v>
      </c>
      <c r="P83" t="str">
        <f t="shared" si="21"/>
        <v/>
      </c>
      <c r="Q83" t="str">
        <f>IF(OR(LEFT(N83,1)=CHAR(32),LEFT(N83,1)=CHAR(9),LEFT(N83,1)=CHAR(160),indenture(N83)&gt;0),"NO","BOLD")&amp;P83</f>
        <v>BOLD</v>
      </c>
      <c r="T83" t="str">
        <f t="shared" si="22"/>
        <v/>
      </c>
      <c r="X83" t="str">
        <f t="shared" si="23"/>
        <v/>
      </c>
      <c r="Z83" t="s">
        <v>201</v>
      </c>
      <c r="AA83" t="s">
        <v>202</v>
      </c>
      <c r="AB83" t="str">
        <f t="shared" si="24"/>
        <v/>
      </c>
      <c r="AC83" t="str">
        <f>IF(OR(LEFT(Z83,1)=CHAR(32),LEFT(Z83,1)=CHAR(9),LEFT(Z83,1)=CHAR(160),indenture(Z83)&gt;0),"NO","BOLD")&amp;AB83</f>
        <v>BOLD</v>
      </c>
      <c r="AF83" t="str">
        <f t="shared" si="25"/>
        <v/>
      </c>
      <c r="AJ83" t="str">
        <f t="shared" si="26"/>
        <v/>
      </c>
      <c r="AL83" t="s">
        <v>204</v>
      </c>
      <c r="AM83" t="s">
        <v>205</v>
      </c>
      <c r="AN83" t="str">
        <f t="shared" si="27"/>
        <v/>
      </c>
      <c r="AO83" t="str">
        <f>IF(OR(LEFT(AL83,1)=CHAR(32),LEFT(AL83,1)=CHAR(9),LEFT(AL83,1)=CHAR(160),indenture(AL83)&gt;0),"NO","BOLD")&amp;AN83</f>
        <v>BOLD</v>
      </c>
      <c r="AR83" t="str">
        <f t="shared" si="28"/>
        <v/>
      </c>
      <c r="AV83" t="str">
        <f t="shared" si="29"/>
        <v/>
      </c>
      <c r="AX83" t="s">
        <v>179</v>
      </c>
      <c r="AY83" t="s">
        <v>169</v>
      </c>
      <c r="AZ83" t="str">
        <f t="shared" si="30"/>
        <v/>
      </c>
      <c r="BA83" t="str">
        <f>IF(OR(LEFT(AX83,1)=CHAR(32),LEFT(AX83,1)=CHAR(9),LEFT(AX83,1)=CHAR(160),indenture(AX83)&gt;0),"NO","BOLD")&amp;AZ83</f>
        <v>BOLD</v>
      </c>
      <c r="BD83" t="str">
        <f t="shared" si="31"/>
        <v/>
      </c>
      <c r="BH83" t="str">
        <f t="shared" si="32"/>
        <v/>
      </c>
      <c r="BJ83" t="s">
        <v>945</v>
      </c>
      <c r="BK83" t="s">
        <v>946</v>
      </c>
      <c r="BL83" t="str">
        <f t="shared" si="33"/>
        <v/>
      </c>
      <c r="BM83" t="str">
        <f>IF(OR(LEFT(BJ83,1)=CHAR(32),LEFT(BJ83,1)=CHAR(9),LEFT(BJ83,1)=CHAR(160),indenture(BJ83)&gt;0),"NO","BOLD")&amp;BL83</f>
        <v>NO</v>
      </c>
      <c r="BN83" t="s">
        <v>977</v>
      </c>
      <c r="BO83" t="s">
        <v>978</v>
      </c>
      <c r="BP83" t="str">
        <f t="shared" si="34"/>
        <v/>
      </c>
      <c r="BQ83" t="str">
        <f>IF(OR(LEFT(BN83,1)=CHAR(32),LEFT(BN83,1)=CHAR(9),LEFT(BN83,1)=CHAR(160),indenture(BN83)&gt;0),"NO","BOLD")&amp;BP83</f>
        <v>NO</v>
      </c>
      <c r="BT83" t="str">
        <f t="shared" si="35"/>
        <v/>
      </c>
    </row>
    <row r="84" spans="1:73">
      <c r="A84">
        <v>83</v>
      </c>
      <c r="B84" t="s">
        <v>803</v>
      </c>
      <c r="C84" t="s">
        <v>684</v>
      </c>
      <c r="D84" t="str">
        <f t="shared" si="18"/>
        <v/>
      </c>
      <c r="E84" t="str">
        <f>IF(OR(LEFT(B84,1)=CHAR(32),LEFT(B84,1)=CHAR(9),LEFT(B84,1)=CHAR(160),indenture(B84)&gt;0),"NO","BOLD")&amp;D84</f>
        <v>BOLD</v>
      </c>
      <c r="H84" t="str">
        <f t="shared" si="19"/>
        <v/>
      </c>
      <c r="I84" t="str">
        <f>IF(OR(LEFT(F84,1)=CHAR(32),LEFT(F84,1)=CHAR(9),LEFT(F84,1)=CHAR(160),indenture(F84)&gt;0),"NO","BOLD")&amp;H84</f>
        <v>BOLD</v>
      </c>
      <c r="L84" t="str">
        <f t="shared" si="20"/>
        <v/>
      </c>
      <c r="N84" t="s">
        <v>190</v>
      </c>
      <c r="O84" t="s">
        <v>191</v>
      </c>
      <c r="P84" t="str">
        <f t="shared" si="21"/>
        <v/>
      </c>
      <c r="Q84" t="str">
        <f>IF(OR(LEFT(N84,1)=CHAR(32),LEFT(N84,1)=CHAR(9),LEFT(N84,1)=CHAR(160),indenture(N84)&gt;0),"NO","BOLD")&amp;P84</f>
        <v>BOLD</v>
      </c>
      <c r="T84" t="str">
        <f t="shared" si="22"/>
        <v/>
      </c>
      <c r="X84" t="str">
        <f t="shared" si="23"/>
        <v/>
      </c>
      <c r="Z84" t="s">
        <v>208</v>
      </c>
      <c r="AA84" t="s">
        <v>209</v>
      </c>
      <c r="AB84" t="str">
        <f t="shared" si="24"/>
        <v/>
      </c>
      <c r="AC84" t="str">
        <f>IF(OR(LEFT(Z84,1)=CHAR(32),LEFT(Z84,1)=CHAR(9),LEFT(Z84,1)=CHAR(160),indenture(Z84)&gt;0),"NO","BOLD")&amp;AB84</f>
        <v>BOLD</v>
      </c>
      <c r="AF84" t="str">
        <f t="shared" si="25"/>
        <v/>
      </c>
      <c r="AJ84" t="str">
        <f t="shared" si="26"/>
        <v/>
      </c>
      <c r="AL84" t="s">
        <v>211</v>
      </c>
      <c r="AM84" t="s">
        <v>212</v>
      </c>
      <c r="AN84" t="str">
        <f t="shared" si="27"/>
        <v/>
      </c>
      <c r="AO84" t="str">
        <f>IF(OR(LEFT(AL84,1)=CHAR(32),LEFT(AL84,1)=CHAR(9),LEFT(AL84,1)=CHAR(160),indenture(AL84)&gt;0),"NO","BOLD")&amp;AN84</f>
        <v>BOLD</v>
      </c>
      <c r="AR84" t="str">
        <f t="shared" si="28"/>
        <v/>
      </c>
      <c r="AV84" t="str">
        <f t="shared" si="29"/>
        <v/>
      </c>
      <c r="AX84" t="s">
        <v>230</v>
      </c>
      <c r="AY84" t="s">
        <v>231</v>
      </c>
      <c r="AZ84" t="str">
        <f t="shared" si="30"/>
        <v>EPS</v>
      </c>
      <c r="BA84" t="str">
        <f>IF(OR(LEFT(AX84,1)=CHAR(32),LEFT(AX84,1)=CHAR(9),LEFT(AX84,1)=CHAR(160),indenture(AX84)&gt;0),"NO","BOLD")&amp;AZ84</f>
        <v>BOLDEPS</v>
      </c>
      <c r="BD84" t="str">
        <f t="shared" si="31"/>
        <v/>
      </c>
      <c r="BH84" t="str">
        <f t="shared" si="32"/>
        <v/>
      </c>
      <c r="BJ84" t="s">
        <v>947</v>
      </c>
      <c r="BK84" t="s">
        <v>948</v>
      </c>
      <c r="BL84" t="str">
        <f t="shared" si="33"/>
        <v/>
      </c>
      <c r="BM84" t="str">
        <f>IF(OR(LEFT(BJ84,1)=CHAR(32),LEFT(BJ84,1)=CHAR(9),LEFT(BJ84,1)=CHAR(160),indenture(BJ84)&gt;0),"NO","BOLD")&amp;BL84</f>
        <v>NO</v>
      </c>
      <c r="BN84" t="s">
        <v>979</v>
      </c>
      <c r="BO84" t="s">
        <v>980</v>
      </c>
      <c r="BP84" t="str">
        <f t="shared" si="34"/>
        <v/>
      </c>
      <c r="BQ84" t="str">
        <f>IF(OR(LEFT(BN84,1)=CHAR(32),LEFT(BN84,1)=CHAR(9),LEFT(BN84,1)=CHAR(160),indenture(BN84)&gt;0),"NO","BOLD")&amp;BP84</f>
        <v>NO</v>
      </c>
      <c r="BT84" t="str">
        <f t="shared" si="35"/>
        <v/>
      </c>
    </row>
    <row r="85" spans="1:73">
      <c r="A85">
        <v>84</v>
      </c>
      <c r="B85" t="s">
        <v>804</v>
      </c>
      <c r="C85" t="s">
        <v>686</v>
      </c>
      <c r="D85" t="str">
        <f t="shared" si="18"/>
        <v/>
      </c>
      <c r="E85" t="str">
        <f>IF(OR(LEFT(B85,1)=CHAR(32),LEFT(B85,1)=CHAR(9),LEFT(B85,1)=CHAR(160),indenture(B85)&gt;0),"NO","BOLD")&amp;D85</f>
        <v>BOLD</v>
      </c>
      <c r="H85" t="str">
        <f t="shared" si="19"/>
        <v/>
      </c>
      <c r="I85" t="str">
        <f>IF(OR(LEFT(F85,1)=CHAR(32),LEFT(F85,1)=CHAR(9),LEFT(F85,1)=CHAR(160),indenture(F85)&gt;0),"NO","BOLD")&amp;H85</f>
        <v>BOLD</v>
      </c>
      <c r="L85" t="str">
        <f t="shared" si="20"/>
        <v/>
      </c>
      <c r="N85" t="s">
        <v>204</v>
      </c>
      <c r="O85" t="s">
        <v>205</v>
      </c>
      <c r="P85" t="str">
        <f t="shared" si="21"/>
        <v/>
      </c>
      <c r="Q85" t="str">
        <f>IF(OR(LEFT(N85,1)=CHAR(32),LEFT(N85,1)=CHAR(9),LEFT(N85,1)=CHAR(160),indenture(N85)&gt;0),"NO","BOLD")&amp;P85</f>
        <v>BOLD</v>
      </c>
      <c r="T85" t="str">
        <f t="shared" si="22"/>
        <v/>
      </c>
      <c r="X85" t="str">
        <f t="shared" si="23"/>
        <v/>
      </c>
      <c r="Z85" t="s">
        <v>213</v>
      </c>
      <c r="AA85" t="s">
        <v>214</v>
      </c>
      <c r="AB85" t="str">
        <f t="shared" si="24"/>
        <v/>
      </c>
      <c r="AC85" t="str">
        <f>IF(OR(LEFT(Z85,1)=CHAR(32),LEFT(Z85,1)=CHAR(9),LEFT(Z85,1)=CHAR(160),indenture(Z85)&gt;0),"NO","BOLD")&amp;AB85</f>
        <v>BOLD</v>
      </c>
      <c r="AF85" t="str">
        <f t="shared" si="25"/>
        <v/>
      </c>
      <c r="AJ85" t="str">
        <f t="shared" si="26"/>
        <v/>
      </c>
      <c r="AL85" t="s">
        <v>215</v>
      </c>
      <c r="AM85" t="s">
        <v>216</v>
      </c>
      <c r="AN85" t="str">
        <f t="shared" si="27"/>
        <v/>
      </c>
      <c r="AO85" t="str">
        <f>IF(OR(LEFT(AL85,1)=CHAR(32),LEFT(AL85,1)=CHAR(9),LEFT(AL85,1)=CHAR(160),indenture(AL85)&gt;0),"NO","BOLD")&amp;AN85</f>
        <v>BOLD</v>
      </c>
      <c r="AR85" t="str">
        <f t="shared" si="28"/>
        <v/>
      </c>
      <c r="AV85" t="str">
        <f t="shared" si="29"/>
        <v/>
      </c>
      <c r="AX85" t="s">
        <v>232</v>
      </c>
      <c r="AY85" t="s">
        <v>233</v>
      </c>
      <c r="AZ85" t="str">
        <f t="shared" si="30"/>
        <v>EPS</v>
      </c>
      <c r="BA85" t="str">
        <f>IF(OR(LEFT(AX85,1)=CHAR(32),LEFT(AX85,1)=CHAR(9),LEFT(AX85,1)=CHAR(160),indenture(AX85)&gt;0),"NO","BOLD")&amp;AZ85</f>
        <v>BOLDEPS</v>
      </c>
      <c r="BD85" t="str">
        <f t="shared" si="31"/>
        <v/>
      </c>
      <c r="BH85" t="str">
        <f t="shared" si="32"/>
        <v/>
      </c>
      <c r="BJ85" t="s">
        <v>949</v>
      </c>
      <c r="BK85" t="s">
        <v>950</v>
      </c>
      <c r="BL85" t="str">
        <f t="shared" si="33"/>
        <v/>
      </c>
      <c r="BM85" t="str">
        <f>IF(OR(LEFT(BJ85,1)=CHAR(32),LEFT(BJ85,1)=CHAR(9),LEFT(BJ85,1)=CHAR(160),indenture(BJ85)&gt;0),"NO","BOLD")&amp;BL85</f>
        <v>NO</v>
      </c>
      <c r="BN85" t="s">
        <v>981</v>
      </c>
      <c r="BO85" t="s">
        <v>982</v>
      </c>
      <c r="BP85" t="str">
        <f t="shared" si="34"/>
        <v/>
      </c>
      <c r="BQ85" t="str">
        <f>IF(OR(LEFT(BN85,1)=CHAR(32),LEFT(BN85,1)=CHAR(9),LEFT(BN85,1)=CHAR(160),indenture(BN85)&gt;0),"NO","BOLD")&amp;BP85</f>
        <v>NO</v>
      </c>
      <c r="BT85" t="str">
        <f t="shared" si="35"/>
        <v/>
      </c>
    </row>
    <row r="86" spans="1:73">
      <c r="A86">
        <v>85</v>
      </c>
      <c r="B86" t="s">
        <v>805</v>
      </c>
      <c r="C86" t="s">
        <v>690</v>
      </c>
      <c r="D86" t="str">
        <f t="shared" si="18"/>
        <v/>
      </c>
      <c r="E86" t="str">
        <f>IF(OR(LEFT(B86,1)=CHAR(32),LEFT(B86,1)=CHAR(9),LEFT(B86,1)=CHAR(160),indenture(B86)&gt;0),"NO","BOLD")&amp;D86</f>
        <v>BOLD</v>
      </c>
      <c r="H86" t="str">
        <f t="shared" si="19"/>
        <v/>
      </c>
      <c r="I86" t="str">
        <f>IF(OR(LEFT(F86,1)=CHAR(32),LEFT(F86,1)=CHAR(9),LEFT(F86,1)=CHAR(160),indenture(F86)&gt;0),"NO","BOLD")&amp;H86</f>
        <v>BOLD</v>
      </c>
      <c r="L86" t="str">
        <f t="shared" si="20"/>
        <v/>
      </c>
      <c r="N86" t="s">
        <v>211</v>
      </c>
      <c r="O86" t="s">
        <v>212</v>
      </c>
      <c r="P86" t="str">
        <f t="shared" si="21"/>
        <v/>
      </c>
      <c r="Q86" t="str">
        <f>IF(OR(LEFT(N86,1)=CHAR(32),LEFT(N86,1)=CHAR(9),LEFT(N86,1)=CHAR(160),indenture(N86)&gt;0),"NO","BOLD")&amp;P86</f>
        <v>BOLD</v>
      </c>
      <c r="T86" t="str">
        <f t="shared" si="22"/>
        <v/>
      </c>
      <c r="X86" t="str">
        <f t="shared" si="23"/>
        <v/>
      </c>
      <c r="Z86" t="s">
        <v>217</v>
      </c>
      <c r="AA86" t="s">
        <v>218</v>
      </c>
      <c r="AB86" t="str">
        <f t="shared" si="24"/>
        <v/>
      </c>
      <c r="AC86" t="str">
        <f>IF(OR(LEFT(Z86,1)=CHAR(32),LEFT(Z86,1)=CHAR(9),LEFT(Z86,1)=CHAR(160),indenture(Z86)&gt;0),"NO","BOLD")&amp;AB86</f>
        <v>BOLD</v>
      </c>
      <c r="AF86" t="str">
        <f t="shared" si="25"/>
        <v/>
      </c>
      <c r="AJ86" t="str">
        <f t="shared" si="26"/>
        <v/>
      </c>
      <c r="AN86" t="str">
        <f t="shared" si="27"/>
        <v/>
      </c>
      <c r="AO86" t="str">
        <f>IF(OR(LEFT(AL86,1)=CHAR(32),LEFT(AL86,1)=CHAR(9),LEFT(AL86,1)=CHAR(160),indenture(AL86)&gt;0),"NO","BOLD")&amp;AN86</f>
        <v>BOLD</v>
      </c>
      <c r="AR86" t="str">
        <f t="shared" si="28"/>
        <v/>
      </c>
      <c r="AV86" t="str">
        <f t="shared" si="29"/>
        <v/>
      </c>
      <c r="AX86" t="s">
        <v>234</v>
      </c>
      <c r="AY86" t="s">
        <v>235</v>
      </c>
      <c r="AZ86" t="str">
        <f t="shared" si="30"/>
        <v>EPS</v>
      </c>
      <c r="BA86" t="str">
        <f>IF(OR(LEFT(AX86,1)=CHAR(32),LEFT(AX86,1)=CHAR(9),LEFT(AX86,1)=CHAR(160),indenture(AX86)&gt;0),"NO","BOLD")&amp;AZ86</f>
        <v>BOLDEPS</v>
      </c>
      <c r="BD86" t="str">
        <f t="shared" si="31"/>
        <v/>
      </c>
      <c r="BH86" t="str">
        <f t="shared" si="32"/>
        <v/>
      </c>
      <c r="BJ86" t="s">
        <v>951</v>
      </c>
      <c r="BK86" t="s">
        <v>952</v>
      </c>
      <c r="BL86" t="str">
        <f t="shared" si="33"/>
        <v/>
      </c>
      <c r="BM86" t="str">
        <f>IF(OR(LEFT(BJ86,1)=CHAR(32),LEFT(BJ86,1)=CHAR(9),LEFT(BJ86,1)=CHAR(160),indenture(BJ86)&gt;0),"NO","BOLD")&amp;BL86</f>
        <v>NO</v>
      </c>
      <c r="BN86" t="s">
        <v>983</v>
      </c>
      <c r="BO86" t="s">
        <v>984</v>
      </c>
      <c r="BP86" t="str">
        <f t="shared" si="34"/>
        <v/>
      </c>
      <c r="BQ86" t="str">
        <f>IF(OR(LEFT(BN86,1)=CHAR(32),LEFT(BN86,1)=CHAR(9),LEFT(BN86,1)=CHAR(160),indenture(BN86)&gt;0),"NO","BOLD")&amp;BP86</f>
        <v>NO</v>
      </c>
      <c r="BT86" t="str">
        <f t="shared" si="35"/>
        <v/>
      </c>
    </row>
    <row r="87" spans="1:73">
      <c r="A87">
        <v>86</v>
      </c>
      <c r="B87" t="s">
        <v>806</v>
      </c>
      <c r="C87" t="s">
        <v>807</v>
      </c>
      <c r="D87" t="str">
        <f t="shared" si="18"/>
        <v/>
      </c>
      <c r="E87" t="str">
        <f>IF(OR(LEFT(B87,1)=CHAR(32),LEFT(B87,1)=CHAR(9),LEFT(B87,1)=CHAR(160),indenture(B87)&gt;0),"NO","BOLD")&amp;D87</f>
        <v>BOLD</v>
      </c>
      <c r="H87" t="str">
        <f t="shared" si="19"/>
        <v/>
      </c>
      <c r="I87" t="str">
        <f>IF(OR(LEFT(F87,1)=CHAR(32),LEFT(F87,1)=CHAR(9),LEFT(F87,1)=CHAR(160),indenture(F87)&gt;0),"NO","BOLD")&amp;H87</f>
        <v>BOLD</v>
      </c>
      <c r="L87" t="str">
        <f t="shared" si="20"/>
        <v/>
      </c>
      <c r="P87" t="str">
        <f t="shared" si="21"/>
        <v/>
      </c>
      <c r="Q87" t="str">
        <f>IF(OR(LEFT(N87,1)=CHAR(32),LEFT(N87,1)=CHAR(9),LEFT(N87,1)=CHAR(160),indenture(N87)&gt;0),"NO","BOLD")&amp;P87</f>
        <v>BOLD</v>
      </c>
      <c r="T87" t="str">
        <f t="shared" si="22"/>
        <v/>
      </c>
      <c r="X87" t="str">
        <f t="shared" si="23"/>
        <v/>
      </c>
      <c r="Z87" t="s">
        <v>223</v>
      </c>
      <c r="AA87" t="s">
        <v>224</v>
      </c>
      <c r="AB87" t="str">
        <f t="shared" si="24"/>
        <v/>
      </c>
      <c r="AC87" t="str">
        <f>IF(OR(LEFT(Z87,1)=CHAR(32),LEFT(Z87,1)=CHAR(9),LEFT(Z87,1)=CHAR(160),indenture(Z87)&gt;0),"NO","BOLD")&amp;AB87</f>
        <v>BOLD</v>
      </c>
      <c r="AF87" t="str">
        <f t="shared" si="25"/>
        <v/>
      </c>
      <c r="AJ87" t="str">
        <f t="shared" si="26"/>
        <v/>
      </c>
      <c r="AN87" t="str">
        <f t="shared" si="27"/>
        <v/>
      </c>
      <c r="AO87" t="str">
        <f>IF(OR(LEFT(AL87,1)=CHAR(32),LEFT(AL87,1)=CHAR(9),LEFT(AL87,1)=CHAR(160),indenture(AL87)&gt;0),"NO","BOLD")&amp;AN87</f>
        <v>BOLD</v>
      </c>
      <c r="AR87" t="str">
        <f t="shared" si="28"/>
        <v/>
      </c>
      <c r="AV87" t="str">
        <f t="shared" si="29"/>
        <v/>
      </c>
      <c r="AZ87" t="str">
        <f t="shared" si="30"/>
        <v/>
      </c>
      <c r="BA87" t="str">
        <f>IF(OR(LEFT(AX87,1)=CHAR(32),LEFT(AX87,1)=CHAR(9),LEFT(AX87,1)=CHAR(160),indenture(AX87)&gt;0),"NO","BOLD")&amp;AZ87</f>
        <v>BOLD</v>
      </c>
      <c r="BD87" t="str">
        <f t="shared" si="31"/>
        <v/>
      </c>
      <c r="BH87" t="str">
        <f t="shared" si="32"/>
        <v/>
      </c>
      <c r="BJ87" t="s">
        <v>953</v>
      </c>
      <c r="BK87" t="s">
        <v>954</v>
      </c>
      <c r="BL87" t="str">
        <f t="shared" si="33"/>
        <v/>
      </c>
      <c r="BM87" t="str">
        <f>IF(OR(LEFT(BJ87,1)=CHAR(32),LEFT(BJ87,1)=CHAR(9),LEFT(BJ87,1)=CHAR(160),indenture(BJ87)&gt;0),"NO","BOLD")&amp;BL87</f>
        <v>NO</v>
      </c>
      <c r="BN87" t="s">
        <v>985</v>
      </c>
      <c r="BO87" t="s">
        <v>986</v>
      </c>
      <c r="BP87" t="str">
        <f t="shared" si="34"/>
        <v/>
      </c>
      <c r="BQ87" t="str">
        <f>IF(OR(LEFT(BN87,1)=CHAR(32),LEFT(BN87,1)=CHAR(9),LEFT(BN87,1)=CHAR(160),indenture(BN87)&gt;0),"NO","BOLD")&amp;BP87</f>
        <v>NO</v>
      </c>
      <c r="BT87" t="str">
        <f t="shared" si="35"/>
        <v/>
      </c>
    </row>
    <row r="88" spans="1:73">
      <c r="A88">
        <v>87</v>
      </c>
      <c r="B88" t="s">
        <v>1435</v>
      </c>
      <c r="C88" t="s">
        <v>808</v>
      </c>
      <c r="D88" t="str">
        <f t="shared" si="18"/>
        <v/>
      </c>
      <c r="E88" t="str">
        <f>IF(OR(LEFT(B88,1)=CHAR(32),LEFT(B88,1)=CHAR(9),LEFT(B88,1)=CHAR(160),indenture(B88)&gt;0),"NO","BOLD")&amp;D88</f>
        <v>BOLD</v>
      </c>
      <c r="H88" t="str">
        <f t="shared" si="19"/>
        <v/>
      </c>
      <c r="I88" t="str">
        <f>IF(OR(LEFT(F88,1)=CHAR(32),LEFT(F88,1)=CHAR(9),LEFT(F88,1)=CHAR(160),indenture(F88)&gt;0),"NO","BOLD")&amp;H88</f>
        <v>BOLD</v>
      </c>
      <c r="L88" t="str">
        <f t="shared" si="20"/>
        <v/>
      </c>
      <c r="P88" t="str">
        <f t="shared" si="21"/>
        <v/>
      </c>
      <c r="Q88" t="str">
        <f>IF(OR(LEFT(N88,1)=CHAR(32),LEFT(N88,1)=CHAR(9),LEFT(N88,1)=CHAR(160),indenture(N88)&gt;0),"NO","BOLD")&amp;P88</f>
        <v>BOLD</v>
      </c>
      <c r="T88" t="str">
        <f t="shared" si="22"/>
        <v/>
      </c>
      <c r="X88" t="str">
        <f t="shared" si="23"/>
        <v/>
      </c>
      <c r="Z88" t="s">
        <v>874</v>
      </c>
      <c r="AA88" t="s">
        <v>875</v>
      </c>
      <c r="AB88" t="str">
        <f t="shared" si="24"/>
        <v>EPS</v>
      </c>
      <c r="AC88" t="str">
        <f>IF(OR(LEFT(Z88,1)=CHAR(32),LEFT(Z88,1)=CHAR(9),LEFT(Z88,1)=CHAR(160),indenture(Z88)&gt;0),"NO","BOLD")&amp;AB88</f>
        <v>BOLDEPS</v>
      </c>
      <c r="AF88" t="str">
        <f t="shared" si="25"/>
        <v/>
      </c>
      <c r="AJ88" t="str">
        <f t="shared" si="26"/>
        <v/>
      </c>
      <c r="AN88" t="str">
        <f t="shared" si="27"/>
        <v/>
      </c>
      <c r="AO88" t="str">
        <f>IF(OR(LEFT(AL88,1)=CHAR(32),LEFT(AL88,1)=CHAR(9),LEFT(AL88,1)=CHAR(160),indenture(AL88)&gt;0),"NO","BOLD")&amp;AN88</f>
        <v>BOLD</v>
      </c>
      <c r="AR88" t="str">
        <f t="shared" si="28"/>
        <v/>
      </c>
      <c r="AV88" t="str">
        <f t="shared" si="29"/>
        <v/>
      </c>
      <c r="AX88" t="s">
        <v>909</v>
      </c>
      <c r="AZ88" t="str">
        <f t="shared" si="30"/>
        <v/>
      </c>
      <c r="BA88" t="str">
        <f>IF(OR(LEFT(AX88,1)=CHAR(32),LEFT(AX88,1)=CHAR(9),LEFT(AX88,1)=CHAR(160),indenture(AX88)&gt;0),"NO","BOLD")&amp;AZ88</f>
        <v>BOLD</v>
      </c>
      <c r="BD88" t="str">
        <f t="shared" si="31"/>
        <v/>
      </c>
      <c r="BH88" t="str">
        <f t="shared" si="32"/>
        <v/>
      </c>
      <c r="BJ88" t="s">
        <v>955</v>
      </c>
      <c r="BK88" t="s">
        <v>956</v>
      </c>
      <c r="BL88" t="str">
        <f t="shared" si="33"/>
        <v/>
      </c>
      <c r="BM88" t="str">
        <f>IF(OR(LEFT(BJ88,1)=CHAR(32),LEFT(BJ88,1)=CHAR(9),LEFT(BJ88,1)=CHAR(160),indenture(BJ88)&gt;0),"NO","BOLD")&amp;BL88</f>
        <v>NO</v>
      </c>
      <c r="BN88" t="s">
        <v>987</v>
      </c>
      <c r="BO88" t="s">
        <v>988</v>
      </c>
      <c r="BP88" t="str">
        <f t="shared" si="34"/>
        <v/>
      </c>
      <c r="BQ88" t="str">
        <f>IF(OR(LEFT(BN88,1)=CHAR(32),LEFT(BN88,1)=CHAR(9),LEFT(BN88,1)=CHAR(160),indenture(BN88)&gt;0),"NO","BOLD")&amp;BP88</f>
        <v>NO</v>
      </c>
      <c r="BT88" t="str">
        <f t="shared" si="35"/>
        <v/>
      </c>
    </row>
    <row r="89" spans="1:73">
      <c r="A89">
        <v>88</v>
      </c>
      <c r="B89" t="s">
        <v>809</v>
      </c>
      <c r="C89" t="s">
        <v>810</v>
      </c>
      <c r="D89" t="str">
        <f t="shared" si="18"/>
        <v/>
      </c>
      <c r="E89" t="str">
        <f>IF(OR(LEFT(B89,1)=CHAR(32),LEFT(B89,1)=CHAR(9),LEFT(B89,1)=CHAR(160),indenture(B89)&gt;0),"NO","BOLD")&amp;D89</f>
        <v>BOLD</v>
      </c>
      <c r="H89" t="str">
        <f t="shared" si="19"/>
        <v/>
      </c>
      <c r="I89" t="str">
        <f>IF(OR(LEFT(F89,1)=CHAR(32),LEFT(F89,1)=CHAR(9),LEFT(F89,1)=CHAR(160),indenture(F89)&gt;0),"NO","BOLD")&amp;H89</f>
        <v>BOLD</v>
      </c>
      <c r="L89" t="str">
        <f t="shared" si="20"/>
        <v/>
      </c>
      <c r="P89" t="str">
        <f t="shared" si="21"/>
        <v/>
      </c>
      <c r="Q89" t="str">
        <f>IF(OR(LEFT(N89,1)=CHAR(32),LEFT(N89,1)=CHAR(9),LEFT(N89,1)=CHAR(160),indenture(N89)&gt;0),"NO","BOLD")&amp;P89</f>
        <v>BOLD</v>
      </c>
      <c r="T89" t="str">
        <f t="shared" si="22"/>
        <v/>
      </c>
      <c r="X89" t="str">
        <f t="shared" si="23"/>
        <v/>
      </c>
      <c r="Z89" t="s">
        <v>1435</v>
      </c>
      <c r="AA89" t="s">
        <v>808</v>
      </c>
      <c r="AB89" t="str">
        <f t="shared" si="24"/>
        <v/>
      </c>
      <c r="AC89" t="str">
        <f>IF(OR(LEFT(Z89,1)=CHAR(32),LEFT(Z89,1)=CHAR(9),LEFT(Z89,1)=CHAR(160),indenture(Z89)&gt;0),"NO","BOLD")&amp;AB89</f>
        <v>BOLD</v>
      </c>
      <c r="AF89" t="str">
        <f t="shared" si="25"/>
        <v/>
      </c>
      <c r="AJ89" t="str">
        <f t="shared" si="26"/>
        <v/>
      </c>
      <c r="AN89" t="str">
        <f t="shared" si="27"/>
        <v/>
      </c>
      <c r="AO89" t="str">
        <f>IF(OR(LEFT(AL89,1)=CHAR(32),LEFT(AL89,1)=CHAR(9),LEFT(AL89,1)=CHAR(160),indenture(AL89)&gt;0),"NO","BOLD")&amp;AN89</f>
        <v>BOLD</v>
      </c>
      <c r="AR89" t="str">
        <f t="shared" si="28"/>
        <v/>
      </c>
      <c r="AV89" t="str">
        <f t="shared" si="29"/>
        <v/>
      </c>
      <c r="AX89" t="s">
        <v>177</v>
      </c>
      <c r="AY89" t="s">
        <v>177</v>
      </c>
      <c r="AZ89" t="str">
        <f t="shared" si="30"/>
        <v/>
      </c>
      <c r="BA89" t="str">
        <f>IF(OR(LEFT(AX89,1)=CHAR(32),LEFT(AX89,1)=CHAR(9),LEFT(AX89,1)=CHAR(160),indenture(AX89)&gt;0),"NO","BOLD")&amp;AZ89</f>
        <v>BOLD</v>
      </c>
      <c r="BD89" t="str">
        <f t="shared" si="31"/>
        <v/>
      </c>
      <c r="BH89" t="str">
        <f t="shared" si="32"/>
        <v/>
      </c>
      <c r="BJ89" t="s">
        <v>957</v>
      </c>
      <c r="BK89" t="s">
        <v>958</v>
      </c>
      <c r="BL89" t="str">
        <f t="shared" si="33"/>
        <v/>
      </c>
      <c r="BM89" t="str">
        <f>IF(OR(LEFT(BJ89,1)=CHAR(32),LEFT(BJ89,1)=CHAR(9),LEFT(BJ89,1)=CHAR(160),indenture(BJ89)&gt;0),"NO","BOLD")&amp;BL89</f>
        <v>NO</v>
      </c>
      <c r="BN89" t="s">
        <v>989</v>
      </c>
      <c r="BO89" t="s">
        <v>990</v>
      </c>
      <c r="BP89" t="str">
        <f t="shared" si="34"/>
        <v/>
      </c>
      <c r="BQ89" t="str">
        <f>IF(OR(LEFT(BN89,1)=CHAR(32),LEFT(BN89,1)=CHAR(9),LEFT(BN89,1)=CHAR(160),indenture(BN89)&gt;0),"NO","BOLD")&amp;BP89</f>
        <v>BOLD</v>
      </c>
      <c r="BT89" t="str">
        <f t="shared" si="35"/>
        <v/>
      </c>
    </row>
    <row r="90" spans="1:73">
      <c r="A90">
        <v>89</v>
      </c>
      <c r="B90" t="s">
        <v>811</v>
      </c>
      <c r="C90" t="s">
        <v>812</v>
      </c>
      <c r="D90" t="str">
        <f t="shared" si="18"/>
        <v/>
      </c>
      <c r="E90" t="str">
        <f>IF(OR(LEFT(B90,1)=CHAR(32),LEFT(B90,1)=CHAR(9),LEFT(B90,1)=CHAR(160),indenture(B90)&gt;0),"NO","BOLD")&amp;D90</f>
        <v>BOLD</v>
      </c>
      <c r="H90" t="str">
        <f t="shared" si="19"/>
        <v/>
      </c>
      <c r="I90" t="str">
        <f>IF(OR(LEFT(F90,1)=CHAR(32),LEFT(F90,1)=CHAR(9),LEFT(F90,1)=CHAR(160),indenture(F90)&gt;0),"NO","BOLD")&amp;H90</f>
        <v>BOLD</v>
      </c>
      <c r="L90" t="str">
        <f t="shared" si="20"/>
        <v/>
      </c>
      <c r="P90" t="str">
        <f t="shared" si="21"/>
        <v/>
      </c>
      <c r="Q90" t="str">
        <f>IF(OR(LEFT(N90,1)=CHAR(32),LEFT(N90,1)=CHAR(9),LEFT(N90,1)=CHAR(160),indenture(N90)&gt;0),"NO","BOLD")&amp;P90</f>
        <v>BOLD</v>
      </c>
      <c r="T90" t="str">
        <f t="shared" si="22"/>
        <v/>
      </c>
      <c r="X90" t="str">
        <f t="shared" si="23"/>
        <v/>
      </c>
      <c r="Z90" t="s">
        <v>809</v>
      </c>
      <c r="AA90" t="s">
        <v>810</v>
      </c>
      <c r="AB90" t="str">
        <f t="shared" si="24"/>
        <v/>
      </c>
      <c r="AC90" t="str">
        <f>IF(OR(LEFT(Z90,1)=CHAR(32),LEFT(Z90,1)=CHAR(9),LEFT(Z90,1)=CHAR(160),indenture(Z90)&gt;0),"NO","BOLD")&amp;AB90</f>
        <v>BOLD</v>
      </c>
      <c r="AF90" t="str">
        <f t="shared" si="25"/>
        <v/>
      </c>
      <c r="AJ90" t="str">
        <f t="shared" si="26"/>
        <v/>
      </c>
      <c r="AN90" t="str">
        <f t="shared" si="27"/>
        <v/>
      </c>
      <c r="AO90" t="str">
        <f>IF(OR(LEFT(AL90,1)=CHAR(32),LEFT(AL90,1)=CHAR(9),LEFT(AL90,1)=CHAR(160),indenture(AL90)&gt;0),"NO","BOLD")&amp;AN90</f>
        <v>BOLD</v>
      </c>
      <c r="AR90" t="str">
        <f t="shared" si="28"/>
        <v/>
      </c>
      <c r="AV90" t="str">
        <f t="shared" si="29"/>
        <v/>
      </c>
      <c r="AX90" t="s">
        <v>237</v>
      </c>
      <c r="AY90" t="s">
        <v>237</v>
      </c>
      <c r="AZ90" t="str">
        <f t="shared" si="30"/>
        <v/>
      </c>
      <c r="BA90" t="str">
        <f>IF(OR(LEFT(AX90,1)=CHAR(32),LEFT(AX90,1)=CHAR(9),LEFT(AX90,1)=CHAR(160),indenture(AX90)&gt;0),"NO","BOLD")&amp;AZ90</f>
        <v>BOLD</v>
      </c>
      <c r="BD90" t="str">
        <f t="shared" si="31"/>
        <v/>
      </c>
      <c r="BH90" t="str">
        <f t="shared" si="32"/>
        <v/>
      </c>
      <c r="BJ90" t="s">
        <v>959</v>
      </c>
      <c r="BK90" t="s">
        <v>960</v>
      </c>
      <c r="BL90" t="str">
        <f t="shared" si="33"/>
        <v/>
      </c>
      <c r="BM90" t="str">
        <f>IF(OR(LEFT(BJ90,1)=CHAR(32),LEFT(BJ90,1)=CHAR(9),LEFT(BJ90,1)=CHAR(160),indenture(BJ90)&gt;0),"NO","BOLD")&amp;BL90</f>
        <v>NO</v>
      </c>
      <c r="BP90" t="str">
        <f t="shared" si="34"/>
        <v/>
      </c>
      <c r="BQ90" t="str">
        <f>IF(OR(LEFT(BN90,1)=CHAR(32),LEFT(BN90,1)=CHAR(9),LEFT(BN90,1)=CHAR(160),indenture(BN90)&gt;0),"NO","BOLD")&amp;BP90</f>
        <v>BOLD</v>
      </c>
      <c r="BT90" t="str">
        <f t="shared" si="35"/>
        <v/>
      </c>
    </row>
    <row r="91" spans="1:73">
      <c r="A91">
        <v>90</v>
      </c>
      <c r="B91" t="s">
        <v>813</v>
      </c>
      <c r="C91" t="s">
        <v>814</v>
      </c>
      <c r="D91" t="str">
        <f t="shared" si="18"/>
        <v/>
      </c>
      <c r="E91" t="str">
        <f>IF(OR(LEFT(B91,1)=CHAR(32),LEFT(B91,1)=CHAR(9),LEFT(B91,1)=CHAR(160),indenture(B91)&gt;0),"NO","BOLD")&amp;D91</f>
        <v>BOLD</v>
      </c>
      <c r="H91" t="str">
        <f t="shared" si="19"/>
        <v/>
      </c>
      <c r="I91" t="str">
        <f>IF(OR(LEFT(F91,1)=CHAR(32),LEFT(F91,1)=CHAR(9),LEFT(F91,1)=CHAR(160),indenture(F91)&gt;0),"NO","BOLD")&amp;H91</f>
        <v>BOLD</v>
      </c>
      <c r="L91" t="str">
        <f t="shared" si="20"/>
        <v/>
      </c>
      <c r="P91" t="str">
        <f t="shared" si="21"/>
        <v/>
      </c>
      <c r="Q91" t="str">
        <f>IF(OR(LEFT(N91,1)=CHAR(32),LEFT(N91,1)=CHAR(9),LEFT(N91,1)=CHAR(160),indenture(N91)&gt;0),"NO","BOLD")&amp;P91</f>
        <v>BOLD</v>
      </c>
      <c r="T91" t="str">
        <f t="shared" si="22"/>
        <v/>
      </c>
      <c r="X91" t="str">
        <f t="shared" si="23"/>
        <v/>
      </c>
      <c r="Z91" t="s">
        <v>811</v>
      </c>
      <c r="AA91" t="s">
        <v>812</v>
      </c>
      <c r="AB91" t="str">
        <f t="shared" si="24"/>
        <v/>
      </c>
      <c r="AC91" t="str">
        <f>IF(OR(LEFT(Z91,1)=CHAR(32),LEFT(Z91,1)=CHAR(9),LEFT(Z91,1)=CHAR(160),indenture(Z91)&gt;0),"NO","BOLD")&amp;AB91</f>
        <v>BOLD</v>
      </c>
      <c r="AF91" t="str">
        <f t="shared" si="25"/>
        <v/>
      </c>
      <c r="AJ91" t="str">
        <f t="shared" si="26"/>
        <v/>
      </c>
      <c r="AN91" t="str">
        <f t="shared" si="27"/>
        <v/>
      </c>
      <c r="AO91" t="str">
        <f>IF(OR(LEFT(AL91,1)=CHAR(32),LEFT(AL91,1)=CHAR(9),LEFT(AL91,1)=CHAR(160),indenture(AL91)&gt;0),"NO","BOLD")&amp;AN91</f>
        <v>BOLD</v>
      </c>
      <c r="AR91" t="str">
        <f t="shared" si="28"/>
        <v/>
      </c>
      <c r="AV91" t="str">
        <f t="shared" si="29"/>
        <v/>
      </c>
      <c r="AX91" t="s">
        <v>136</v>
      </c>
      <c r="AY91" t="s">
        <v>136</v>
      </c>
      <c r="AZ91" t="str">
        <f t="shared" si="30"/>
        <v/>
      </c>
      <c r="BA91" t="str">
        <f>IF(OR(LEFT(AX91,1)=CHAR(32),LEFT(AX91,1)=CHAR(9),LEFT(AX91,1)=CHAR(160),indenture(AX91)&gt;0),"NO","BOLD")&amp;AZ91</f>
        <v>BOLD</v>
      </c>
      <c r="BD91" t="str">
        <f t="shared" si="31"/>
        <v/>
      </c>
      <c r="BH91" t="str">
        <f t="shared" si="32"/>
        <v/>
      </c>
      <c r="BJ91" t="s">
        <v>961</v>
      </c>
      <c r="BK91" t="s">
        <v>962</v>
      </c>
      <c r="BL91" t="str">
        <f t="shared" si="33"/>
        <v/>
      </c>
      <c r="BM91" t="str">
        <f>IF(OR(LEFT(BJ91,1)=CHAR(32),LEFT(BJ91,1)=CHAR(9),LEFT(BJ91,1)=CHAR(160),indenture(BJ91)&gt;0),"NO","BOLD")&amp;BL91</f>
        <v>NO</v>
      </c>
      <c r="BN91" t="s">
        <v>991</v>
      </c>
      <c r="BO91" t="s">
        <v>992</v>
      </c>
      <c r="BP91" t="str">
        <f t="shared" si="34"/>
        <v>EPS</v>
      </c>
      <c r="BQ91" t="str">
        <f>IF(OR(LEFT(BN91,1)=CHAR(32),LEFT(BN91,1)=CHAR(9),LEFT(BN91,1)=CHAR(160),indenture(BN91)&gt;0),"NO","BOLD")&amp;BP91</f>
        <v>BOLDEPS</v>
      </c>
      <c r="BT91" t="str">
        <f t="shared" si="35"/>
        <v/>
      </c>
    </row>
    <row r="92" spans="1:73">
      <c r="A92">
        <v>91</v>
      </c>
      <c r="B92" t="s">
        <v>815</v>
      </c>
      <c r="C92" t="s">
        <v>816</v>
      </c>
      <c r="D92" t="str">
        <f t="shared" si="18"/>
        <v/>
      </c>
      <c r="E92" t="str">
        <f>IF(OR(LEFT(B92,1)=CHAR(32),LEFT(B92,1)=CHAR(9),LEFT(B92,1)=CHAR(160),indenture(B92)&gt;0),"NO","BOLD")&amp;D92</f>
        <v>BOLD</v>
      </c>
      <c r="H92" t="str">
        <f t="shared" si="19"/>
        <v/>
      </c>
      <c r="I92" t="str">
        <f>IF(OR(LEFT(F92,1)=CHAR(32),LEFT(F92,1)=CHAR(9),LEFT(F92,1)=CHAR(160),indenture(F92)&gt;0),"NO","BOLD")&amp;H92</f>
        <v>BOLD</v>
      </c>
      <c r="L92" t="str">
        <f t="shared" si="20"/>
        <v/>
      </c>
      <c r="P92" t="str">
        <f t="shared" si="21"/>
        <v/>
      </c>
      <c r="Q92" t="str">
        <f>IF(OR(LEFT(N92,1)=CHAR(32),LEFT(N92,1)=CHAR(9),LEFT(N92,1)=CHAR(160),indenture(N92)&gt;0),"NO","BOLD")&amp;P92</f>
        <v>BOLD</v>
      </c>
      <c r="T92" t="str">
        <f t="shared" si="22"/>
        <v/>
      </c>
      <c r="X92" t="str">
        <f t="shared" si="23"/>
        <v/>
      </c>
      <c r="AB92" t="str">
        <f t="shared" si="24"/>
        <v/>
      </c>
      <c r="AF92" t="str">
        <f t="shared" si="25"/>
        <v/>
      </c>
      <c r="AJ92" t="str">
        <f t="shared" si="26"/>
        <v/>
      </c>
      <c r="AN92" t="str">
        <f t="shared" si="27"/>
        <v/>
      </c>
      <c r="AO92" t="str">
        <f>IF(OR(LEFT(AL92,1)=CHAR(32),LEFT(AL92,1)=CHAR(9),LEFT(AL92,1)=CHAR(160),indenture(AL92)&gt;0),"NO","BOLD")&amp;AN92</f>
        <v>BOLD</v>
      </c>
      <c r="AR92" t="str">
        <f t="shared" si="28"/>
        <v/>
      </c>
      <c r="AV92" t="str">
        <f t="shared" si="29"/>
        <v/>
      </c>
      <c r="AZ92" t="str">
        <f t="shared" si="30"/>
        <v/>
      </c>
      <c r="BA92" t="str">
        <f>IF(OR(LEFT(AX92,1)=CHAR(32),LEFT(AX92,1)=CHAR(9),LEFT(AX92,1)=CHAR(160),indenture(AX92)&gt;0),"NO","BOLD")&amp;AZ92</f>
        <v>BOLD</v>
      </c>
      <c r="BD92" t="str">
        <f t="shared" si="31"/>
        <v/>
      </c>
      <c r="BH92" t="str">
        <f t="shared" si="32"/>
        <v/>
      </c>
      <c r="BJ92" t="s">
        <v>963</v>
      </c>
      <c r="BK92" t="s">
        <v>964</v>
      </c>
      <c r="BL92" t="str">
        <f t="shared" si="33"/>
        <v/>
      </c>
      <c r="BM92" t="str">
        <f>IF(OR(LEFT(BJ92,1)=CHAR(32),LEFT(BJ92,1)=CHAR(9),LEFT(BJ92,1)=CHAR(160),indenture(BJ92)&gt;0),"NO","BOLD")&amp;BL92</f>
        <v>NO</v>
      </c>
      <c r="BN92" t="s">
        <v>993</v>
      </c>
      <c r="BO92" t="s">
        <v>994</v>
      </c>
      <c r="BP92" t="str">
        <f t="shared" si="34"/>
        <v>EPS</v>
      </c>
      <c r="BQ92" t="str">
        <f>IF(OR(LEFT(BN92,1)=CHAR(32),LEFT(BN92,1)=CHAR(9),LEFT(BN92,1)=CHAR(160),indenture(BN92)&gt;0),"NO","BOLD")&amp;BP92</f>
        <v>BOLDEPS</v>
      </c>
      <c r="BT92" t="str">
        <f t="shared" si="35"/>
        <v/>
      </c>
    </row>
    <row r="93" spans="1:73">
      <c r="A93">
        <v>92</v>
      </c>
      <c r="B93" t="s">
        <v>817</v>
      </c>
      <c r="C93" t="s">
        <v>818</v>
      </c>
      <c r="D93" t="str">
        <f t="shared" si="18"/>
        <v/>
      </c>
      <c r="E93" t="str">
        <f>IF(OR(LEFT(B93,1)=CHAR(32),LEFT(B93,1)=CHAR(9),LEFT(B93,1)=CHAR(160),indenture(B93)&gt;0),"NO","BOLD")&amp;D93</f>
        <v>BOLD</v>
      </c>
      <c r="H93" t="str">
        <f t="shared" si="19"/>
        <v/>
      </c>
      <c r="I93" t="str">
        <f>IF(OR(LEFT(F93,1)=CHAR(32),LEFT(F93,1)=CHAR(9),LEFT(F93,1)=CHAR(160),indenture(F93)&gt;0),"NO","BOLD")&amp;H93</f>
        <v>BOLD</v>
      </c>
      <c r="L93" t="str">
        <f t="shared" si="20"/>
        <v/>
      </c>
      <c r="P93" t="str">
        <f t="shared" si="21"/>
        <v/>
      </c>
      <c r="Q93" t="str">
        <f>IF(OR(LEFT(N93,1)=CHAR(32),LEFT(N93,1)=CHAR(9),LEFT(N93,1)=CHAR(160),indenture(N93)&gt;0),"NO","BOLD")&amp;P93</f>
        <v>BOLD</v>
      </c>
      <c r="T93" t="str">
        <f t="shared" si="22"/>
        <v/>
      </c>
      <c r="X93" t="str">
        <f t="shared" si="23"/>
        <v/>
      </c>
      <c r="AB93" t="str">
        <f t="shared" si="24"/>
        <v/>
      </c>
      <c r="AF93" t="str">
        <f t="shared" si="25"/>
        <v/>
      </c>
      <c r="AJ93" t="str">
        <f t="shared" si="26"/>
        <v/>
      </c>
      <c r="AN93" t="str">
        <f t="shared" si="27"/>
        <v/>
      </c>
      <c r="AO93" t="str">
        <f>IF(OR(LEFT(AL93,1)=CHAR(32),LEFT(AL93,1)=CHAR(9),LEFT(AL93,1)=CHAR(160),indenture(AL93)&gt;0),"NO","BOLD")&amp;AN93</f>
        <v>BOLD</v>
      </c>
      <c r="AR93" t="str">
        <f t="shared" si="28"/>
        <v/>
      </c>
      <c r="AV93" t="str">
        <f t="shared" si="29"/>
        <v/>
      </c>
      <c r="AX93" t="s">
        <v>798</v>
      </c>
      <c r="AZ93" t="str">
        <f t="shared" si="30"/>
        <v/>
      </c>
      <c r="BA93" t="str">
        <f>IF(OR(LEFT(AX93,1)=CHAR(32),LEFT(AX93,1)=CHAR(9),LEFT(AX93,1)=CHAR(160),indenture(AX93)&gt;0),"NO","BOLD")&amp;AZ93</f>
        <v>BOLD</v>
      </c>
      <c r="BD93" t="str">
        <f t="shared" si="31"/>
        <v/>
      </c>
      <c r="BH93" t="str">
        <f t="shared" si="32"/>
        <v/>
      </c>
      <c r="BJ93" t="s">
        <v>965</v>
      </c>
      <c r="BK93" t="s">
        <v>966</v>
      </c>
      <c r="BL93" t="str">
        <f t="shared" si="33"/>
        <v/>
      </c>
      <c r="BM93" t="str">
        <f>IF(OR(LEFT(BJ93,1)=CHAR(32),LEFT(BJ93,1)=CHAR(9),LEFT(BJ93,1)=CHAR(160),indenture(BJ93)&gt;0),"NO","BOLD")&amp;BL93</f>
        <v>NO</v>
      </c>
      <c r="BN93" t="s">
        <v>995</v>
      </c>
      <c r="BO93" t="s">
        <v>996</v>
      </c>
      <c r="BP93" t="str">
        <f t="shared" si="34"/>
        <v/>
      </c>
      <c r="BQ93" t="str">
        <f>IF(OR(LEFT(BN93,1)=CHAR(32),LEFT(BN93,1)=CHAR(9),LEFT(BN93,1)=CHAR(160),indenture(BN93)&gt;0),"NO","BOLD")&amp;BP93</f>
        <v>BOLD</v>
      </c>
      <c r="BT93" t="str">
        <f t="shared" si="35"/>
        <v/>
      </c>
    </row>
    <row r="94" spans="1:73">
      <c r="A94">
        <v>93</v>
      </c>
      <c r="B94" t="s">
        <v>819</v>
      </c>
      <c r="C94" t="s">
        <v>97</v>
      </c>
      <c r="D94" t="str">
        <f t="shared" si="18"/>
        <v/>
      </c>
      <c r="E94" t="str">
        <f>IF(OR(LEFT(B94,1)=CHAR(32),LEFT(B94,1)=CHAR(9),LEFT(B94,1)=CHAR(160),indenture(B94)&gt;0),"NO","BOLD")&amp;D94</f>
        <v>BOLD</v>
      </c>
      <c r="H94" t="str">
        <f t="shared" si="19"/>
        <v/>
      </c>
      <c r="I94" t="str">
        <f>IF(OR(LEFT(F94,1)=CHAR(32),LEFT(F94,1)=CHAR(9),LEFT(F94,1)=CHAR(160),indenture(F94)&gt;0),"NO","BOLD")&amp;H94</f>
        <v>BOLD</v>
      </c>
      <c r="L94" t="str">
        <f t="shared" si="20"/>
        <v/>
      </c>
      <c r="P94" t="str">
        <f t="shared" si="21"/>
        <v/>
      </c>
      <c r="Q94" t="str">
        <f>IF(OR(LEFT(N94,1)=CHAR(32),LEFT(N94,1)=CHAR(9),LEFT(N94,1)=CHAR(160),indenture(N94)&gt;0),"NO","BOLD")&amp;P94</f>
        <v>BOLD</v>
      </c>
      <c r="T94" t="str">
        <f t="shared" si="22"/>
        <v/>
      </c>
      <c r="X94" t="str">
        <f t="shared" si="23"/>
        <v/>
      </c>
      <c r="AB94" t="str">
        <f t="shared" si="24"/>
        <v/>
      </c>
      <c r="AF94" t="str">
        <f t="shared" si="25"/>
        <v/>
      </c>
      <c r="AJ94" t="str">
        <f t="shared" si="26"/>
        <v/>
      </c>
      <c r="AN94" t="str">
        <f t="shared" si="27"/>
        <v/>
      </c>
      <c r="AO94" t="str">
        <f>IF(OR(LEFT(AL94,1)=CHAR(32),LEFT(AL94,1)=CHAR(9),LEFT(AL94,1)=CHAR(160),indenture(AL94)&gt;0),"NO","BOLD")&amp;AN94</f>
        <v>BOLD</v>
      </c>
      <c r="AR94" t="str">
        <f t="shared" si="28"/>
        <v/>
      </c>
      <c r="AV94" t="str">
        <f t="shared" si="29"/>
        <v/>
      </c>
      <c r="AX94" t="s">
        <v>799</v>
      </c>
      <c r="AY94" t="s">
        <v>800</v>
      </c>
      <c r="AZ94" t="str">
        <f t="shared" si="30"/>
        <v/>
      </c>
      <c r="BA94" t="str">
        <f>IF(OR(LEFT(AX94,1)=CHAR(32),LEFT(AX94,1)=CHAR(9),LEFT(AX94,1)=CHAR(160),indenture(AX94)&gt;0),"NO","BOLD")&amp;AZ94</f>
        <v>BOLD</v>
      </c>
      <c r="BD94" t="str">
        <f t="shared" si="31"/>
        <v/>
      </c>
      <c r="BH94" t="str">
        <f t="shared" si="32"/>
        <v/>
      </c>
      <c r="BJ94" t="s">
        <v>967</v>
      </c>
      <c r="BK94" t="s">
        <v>968</v>
      </c>
      <c r="BL94" t="str">
        <f t="shared" si="33"/>
        <v/>
      </c>
      <c r="BM94" t="str">
        <f>IF(OR(LEFT(BJ94,1)=CHAR(32),LEFT(BJ94,1)=CHAR(9),LEFT(BJ94,1)=CHAR(160),indenture(BJ94)&gt;0),"NO","BOLD")&amp;BL94</f>
        <v>NO</v>
      </c>
      <c r="BP94" t="str">
        <f t="shared" si="34"/>
        <v/>
      </c>
      <c r="BQ94" t="str">
        <f>IF(OR(LEFT(BN94,1)=CHAR(32),LEFT(BN94,1)=CHAR(9),LEFT(BN94,1)=CHAR(160),indenture(BN94)&gt;0),"NO","BOLD")&amp;BP94</f>
        <v>BOLD</v>
      </c>
      <c r="BT94" t="str">
        <f t="shared" si="35"/>
        <v/>
      </c>
    </row>
    <row r="95" spans="1:73">
      <c r="A95">
        <v>94</v>
      </c>
      <c r="B95" t="s">
        <v>820</v>
      </c>
      <c r="C95" t="s">
        <v>821</v>
      </c>
      <c r="D95" t="str">
        <f t="shared" si="18"/>
        <v/>
      </c>
      <c r="E95" t="str">
        <f>IF(OR(LEFT(B95,1)=CHAR(32),LEFT(B95,1)=CHAR(9),LEFT(B95,1)=CHAR(160),indenture(B95)&gt;0),"NO","BOLD")&amp;D95</f>
        <v>BOLD</v>
      </c>
      <c r="H95" t="str">
        <f t="shared" si="19"/>
        <v/>
      </c>
      <c r="I95" t="str">
        <f>IF(OR(LEFT(F95,1)=CHAR(32),LEFT(F95,1)=CHAR(9),LEFT(F95,1)=CHAR(160),indenture(F95)&gt;0),"NO","BOLD")&amp;H95</f>
        <v>BOLD</v>
      </c>
      <c r="L95" t="str">
        <f t="shared" si="20"/>
        <v/>
      </c>
      <c r="P95" t="str">
        <f t="shared" si="21"/>
        <v/>
      </c>
      <c r="Q95" t="str">
        <f>IF(OR(LEFT(N95,1)=CHAR(32),LEFT(N95,1)=CHAR(9),LEFT(N95,1)=CHAR(160),indenture(N95)&gt;0),"NO","BOLD")&amp;P95</f>
        <v>BOLD</v>
      </c>
      <c r="T95" t="str">
        <f t="shared" si="22"/>
        <v/>
      </c>
      <c r="X95" t="str">
        <f t="shared" si="23"/>
        <v/>
      </c>
      <c r="AB95" t="str">
        <f t="shared" si="24"/>
        <v/>
      </c>
      <c r="AF95" t="str">
        <f t="shared" si="25"/>
        <v/>
      </c>
      <c r="AJ95" t="str">
        <f t="shared" si="26"/>
        <v/>
      </c>
      <c r="AN95" t="str">
        <f t="shared" si="27"/>
        <v/>
      </c>
      <c r="AO95" t="str">
        <f>IF(OR(LEFT(AL95,1)=CHAR(32),LEFT(AL95,1)=CHAR(9),LEFT(AL95,1)=CHAR(160),indenture(AL95)&gt;0),"NO","BOLD")&amp;AN95</f>
        <v>BOLD</v>
      </c>
      <c r="AR95" t="str">
        <f t="shared" si="28"/>
        <v/>
      </c>
      <c r="AV95" t="str">
        <f t="shared" si="29"/>
        <v/>
      </c>
      <c r="AX95" t="s">
        <v>846</v>
      </c>
      <c r="AY95" t="s">
        <v>807</v>
      </c>
      <c r="AZ95" t="str">
        <f t="shared" si="30"/>
        <v/>
      </c>
      <c r="BA95" t="str">
        <f>IF(OR(LEFT(AX95,1)=CHAR(32),LEFT(AX95,1)=CHAR(9),LEFT(AX95,1)=CHAR(160),indenture(AX95)&gt;0),"NO","BOLD")&amp;AZ95</f>
        <v>BOLD</v>
      </c>
      <c r="BD95" t="str">
        <f t="shared" si="31"/>
        <v/>
      </c>
      <c r="BH95" t="str">
        <f t="shared" si="32"/>
        <v/>
      </c>
      <c r="BJ95" t="s">
        <v>969</v>
      </c>
      <c r="BK95" t="s">
        <v>970</v>
      </c>
      <c r="BL95" t="str">
        <f t="shared" si="33"/>
        <v/>
      </c>
      <c r="BM95" t="str">
        <f>IF(OR(LEFT(BJ95,1)=CHAR(32),LEFT(BJ95,1)=CHAR(9),LEFT(BJ95,1)=CHAR(160),indenture(BJ95)&gt;0),"NO","BOLD")&amp;BL95</f>
        <v>BOLD</v>
      </c>
      <c r="BN95" t="s">
        <v>997</v>
      </c>
      <c r="BO95" t="s">
        <v>998</v>
      </c>
      <c r="BP95" t="str">
        <f t="shared" si="34"/>
        <v/>
      </c>
      <c r="BQ95" t="str">
        <f>IF(OR(LEFT(BN95,1)=CHAR(32),LEFT(BN95,1)=CHAR(9),LEFT(BN95,1)=CHAR(160),indenture(BN95)&gt;0),"NO","BOLD")&amp;BP95</f>
        <v>BOLD</v>
      </c>
      <c r="BT95" t="str">
        <f t="shared" si="35"/>
        <v/>
      </c>
    </row>
    <row r="96" spans="1:73">
      <c r="A96">
        <v>95</v>
      </c>
      <c r="D96" t="str">
        <f t="shared" si="18"/>
        <v/>
      </c>
      <c r="E96" t="str">
        <f>IF(OR(LEFT(B96,1)=CHAR(32),LEFT(B96,1)=CHAR(9),LEFT(B96,1)=CHAR(160),indenture(B96)&gt;0),"NO","BOLD")&amp;D96</f>
        <v>BOLD</v>
      </c>
      <c r="H96" t="str">
        <f t="shared" si="19"/>
        <v/>
      </c>
      <c r="I96" t="str">
        <f>IF(OR(LEFT(F96,1)=CHAR(32),LEFT(F96,1)=CHAR(9),LEFT(F96,1)=CHAR(160),indenture(F96)&gt;0),"NO","BOLD")&amp;H96</f>
        <v>BOLD</v>
      </c>
      <c r="L96" t="str">
        <f t="shared" si="20"/>
        <v/>
      </c>
      <c r="P96" t="str">
        <f t="shared" si="21"/>
        <v/>
      </c>
      <c r="Q96" t="str">
        <f>IF(OR(LEFT(N96,1)=CHAR(32),LEFT(N96,1)=CHAR(9),LEFT(N96,1)=CHAR(160),indenture(N96)&gt;0),"NO","BOLD")&amp;P96</f>
        <v>BOLD</v>
      </c>
      <c r="T96" t="str">
        <f t="shared" si="22"/>
        <v/>
      </c>
      <c r="X96" t="str">
        <f t="shared" si="23"/>
        <v/>
      </c>
      <c r="AB96" t="str">
        <f t="shared" si="24"/>
        <v/>
      </c>
      <c r="AF96" t="str">
        <f t="shared" si="25"/>
        <v/>
      </c>
      <c r="AJ96" t="str">
        <f t="shared" si="26"/>
        <v/>
      </c>
      <c r="AN96" t="str">
        <f t="shared" si="27"/>
        <v/>
      </c>
      <c r="AO96" t="str">
        <f>IF(OR(LEFT(AL96,1)=CHAR(32),LEFT(AL96,1)=CHAR(9),LEFT(AL96,1)=CHAR(160),indenture(AL96)&gt;0),"NO","BOLD")&amp;AN96</f>
        <v>BOLD</v>
      </c>
      <c r="AR96" t="str">
        <f t="shared" si="28"/>
        <v/>
      </c>
      <c r="AV96" t="str">
        <f t="shared" si="29"/>
        <v/>
      </c>
      <c r="AX96" t="s">
        <v>801</v>
      </c>
      <c r="AY96" t="s">
        <v>802</v>
      </c>
      <c r="AZ96" t="str">
        <f t="shared" si="30"/>
        <v/>
      </c>
      <c r="BA96" t="str">
        <f>IF(OR(LEFT(AX96,1)=CHAR(32),LEFT(AX96,1)=CHAR(9),LEFT(AX96,1)=CHAR(160),indenture(AX96)&gt;0),"NO","BOLD")&amp;AZ96</f>
        <v>BOLD</v>
      </c>
      <c r="BD96" t="str">
        <f t="shared" si="31"/>
        <v/>
      </c>
      <c r="BH96" t="str">
        <f t="shared" si="32"/>
        <v/>
      </c>
      <c r="BJ96" t="s">
        <v>971</v>
      </c>
      <c r="BK96" t="s">
        <v>972</v>
      </c>
      <c r="BL96" t="str">
        <f t="shared" si="33"/>
        <v/>
      </c>
      <c r="BM96" t="str">
        <f>IF(OR(LEFT(BJ96,1)=CHAR(32),LEFT(BJ96,1)=CHAR(9),LEFT(BJ96,1)=CHAR(160),indenture(BJ96)&gt;0),"NO","BOLD")&amp;BL96</f>
        <v>NO</v>
      </c>
      <c r="BN96" t="s">
        <v>999</v>
      </c>
      <c r="BO96" t="s">
        <v>1000</v>
      </c>
      <c r="BP96" t="str">
        <f t="shared" si="34"/>
        <v/>
      </c>
      <c r="BQ96" t="str">
        <f>IF(OR(LEFT(BN96,1)=CHAR(32),LEFT(BN96,1)=CHAR(9),LEFT(BN96,1)=CHAR(160),indenture(BN96)&gt;0),"NO","BOLD")&amp;BP96</f>
        <v>BOLD</v>
      </c>
      <c r="BT96" t="str">
        <f t="shared" si="35"/>
        <v/>
      </c>
    </row>
    <row r="97" spans="1:72">
      <c r="A97">
        <v>96</v>
      </c>
      <c r="D97" t="str">
        <f t="shared" si="18"/>
        <v/>
      </c>
      <c r="H97" t="str">
        <f t="shared" si="19"/>
        <v/>
      </c>
      <c r="L97" t="str">
        <f t="shared" si="20"/>
        <v/>
      </c>
      <c r="P97" t="str">
        <f t="shared" si="21"/>
        <v/>
      </c>
      <c r="T97" t="str">
        <f t="shared" si="22"/>
        <v/>
      </c>
      <c r="X97" t="str">
        <f t="shared" si="23"/>
        <v/>
      </c>
      <c r="AB97" t="str">
        <f t="shared" si="24"/>
        <v/>
      </c>
      <c r="AF97" t="str">
        <f t="shared" si="25"/>
        <v/>
      </c>
      <c r="AJ97" t="str">
        <f t="shared" si="26"/>
        <v/>
      </c>
      <c r="AN97" t="str">
        <f t="shared" si="27"/>
        <v/>
      </c>
      <c r="AR97" t="str">
        <f t="shared" si="28"/>
        <v/>
      </c>
      <c r="AV97" t="str">
        <f t="shared" si="29"/>
        <v/>
      </c>
      <c r="AX97" t="s">
        <v>804</v>
      </c>
      <c r="AY97" t="s">
        <v>686</v>
      </c>
      <c r="AZ97" t="str">
        <f t="shared" si="30"/>
        <v/>
      </c>
      <c r="BA97" t="str">
        <f>IF(OR(LEFT(AX97,1)=CHAR(32),LEFT(AX97,1)=CHAR(9),LEFT(AX97,1)=CHAR(160),indenture(AX97)&gt;0),"NO","BOLD")&amp;AZ97</f>
        <v>BOLD</v>
      </c>
      <c r="BD97" t="str">
        <f t="shared" si="31"/>
        <v/>
      </c>
      <c r="BH97" t="str">
        <f t="shared" si="32"/>
        <v/>
      </c>
      <c r="BJ97" t="s">
        <v>973</v>
      </c>
      <c r="BK97" t="s">
        <v>974</v>
      </c>
      <c r="BL97" t="str">
        <f t="shared" si="33"/>
        <v/>
      </c>
      <c r="BM97" t="str">
        <f>IF(OR(LEFT(BJ97,1)=CHAR(32),LEFT(BJ97,1)=CHAR(9),LEFT(BJ97,1)=CHAR(160),indenture(BJ97)&gt;0),"NO","BOLD")&amp;BL97</f>
        <v>BOLD</v>
      </c>
      <c r="BN97" t="s">
        <v>1001</v>
      </c>
      <c r="BO97" t="s">
        <v>1002</v>
      </c>
      <c r="BP97" t="str">
        <f t="shared" si="34"/>
        <v/>
      </c>
      <c r="BQ97" t="str">
        <f>IF(OR(LEFT(BN97,1)=CHAR(32),LEFT(BN97,1)=CHAR(9),LEFT(BN97,1)=CHAR(160),indenture(BN97)&gt;0),"NO","BOLD")&amp;BP97</f>
        <v>BOLD</v>
      </c>
      <c r="BT97" t="str">
        <f t="shared" si="35"/>
        <v/>
      </c>
    </row>
    <row r="98" spans="1:72">
      <c r="A98">
        <v>97</v>
      </c>
      <c r="D98" t="str">
        <f t="shared" si="18"/>
        <v/>
      </c>
      <c r="H98" t="str">
        <f t="shared" si="19"/>
        <v/>
      </c>
      <c r="L98" t="str">
        <f t="shared" si="20"/>
        <v/>
      </c>
      <c r="P98" t="str">
        <f t="shared" si="21"/>
        <v/>
      </c>
      <c r="T98" t="str">
        <f t="shared" si="22"/>
        <v/>
      </c>
      <c r="X98" t="str">
        <f t="shared" si="23"/>
        <v/>
      </c>
      <c r="AB98" t="str">
        <f t="shared" si="24"/>
        <v/>
      </c>
      <c r="AF98" t="str">
        <f t="shared" si="25"/>
        <v/>
      </c>
      <c r="AJ98" t="str">
        <f t="shared" si="26"/>
        <v/>
      </c>
      <c r="AN98" t="str">
        <f t="shared" si="27"/>
        <v/>
      </c>
      <c r="AR98" t="str">
        <f t="shared" si="28"/>
        <v/>
      </c>
      <c r="AV98" t="str">
        <f t="shared" si="29"/>
        <v/>
      </c>
      <c r="AX98" t="s">
        <v>805</v>
      </c>
      <c r="AY98" t="s">
        <v>690</v>
      </c>
      <c r="AZ98" t="str">
        <f t="shared" si="30"/>
        <v/>
      </c>
      <c r="BA98" t="str">
        <f>IF(OR(LEFT(AX98,1)=CHAR(32),LEFT(AX98,1)=CHAR(9),LEFT(AX98,1)=CHAR(160),indenture(AX98)&gt;0),"NO","BOLD")&amp;AZ98</f>
        <v>BOLD</v>
      </c>
      <c r="BD98" t="str">
        <f t="shared" si="31"/>
        <v/>
      </c>
      <c r="BH98" t="str">
        <f t="shared" si="32"/>
        <v/>
      </c>
      <c r="BJ98" t="s">
        <v>975</v>
      </c>
      <c r="BK98" t="s">
        <v>976</v>
      </c>
      <c r="BL98" t="str">
        <f t="shared" si="33"/>
        <v/>
      </c>
      <c r="BM98" t="str">
        <f>IF(OR(LEFT(BJ98,1)=CHAR(32),LEFT(BJ98,1)=CHAR(9),LEFT(BJ98,1)=CHAR(160),indenture(BJ98)&gt;0),"NO","BOLD")&amp;BL98</f>
        <v>NO</v>
      </c>
      <c r="BP98" t="str">
        <f t="shared" si="34"/>
        <v/>
      </c>
      <c r="BQ98" t="str">
        <f>IF(OR(LEFT(BN98,1)=CHAR(32),LEFT(BN98,1)=CHAR(9),LEFT(BN98,1)=CHAR(160),indenture(BN98)&gt;0),"NO","BOLD")&amp;BP98</f>
        <v>BOLD</v>
      </c>
      <c r="BT98" t="str">
        <f t="shared" si="35"/>
        <v/>
      </c>
    </row>
    <row r="99" spans="1:72">
      <c r="A99">
        <v>98</v>
      </c>
      <c r="D99" t="str">
        <f t="shared" si="18"/>
        <v/>
      </c>
      <c r="H99" t="str">
        <f t="shared" si="19"/>
        <v/>
      </c>
      <c r="L99" t="str">
        <f t="shared" si="20"/>
        <v/>
      </c>
      <c r="P99" t="str">
        <f t="shared" si="21"/>
        <v/>
      </c>
      <c r="T99" t="str">
        <f t="shared" si="22"/>
        <v/>
      </c>
      <c r="X99" t="str">
        <f t="shared" si="23"/>
        <v/>
      </c>
      <c r="AB99" t="str">
        <f t="shared" si="24"/>
        <v/>
      </c>
      <c r="AF99" t="str">
        <f t="shared" si="25"/>
        <v/>
      </c>
      <c r="AJ99" t="str">
        <f t="shared" si="26"/>
        <v/>
      </c>
      <c r="AN99" t="str">
        <f t="shared" si="27"/>
        <v/>
      </c>
      <c r="AR99" t="str">
        <f t="shared" si="28"/>
        <v/>
      </c>
      <c r="AV99" t="str">
        <f t="shared" si="29"/>
        <v/>
      </c>
      <c r="AX99" t="s">
        <v>910</v>
      </c>
      <c r="AY99" t="s">
        <v>693</v>
      </c>
      <c r="AZ99" t="str">
        <f t="shared" si="30"/>
        <v/>
      </c>
      <c r="BA99" t="str">
        <f>IF(OR(LEFT(AX99,1)=CHAR(32),LEFT(AX99,1)=CHAR(9),LEFT(AX99,1)=CHAR(160),indenture(AX99)&gt;0),"NO","BOLD")&amp;AZ99</f>
        <v>BOLD</v>
      </c>
      <c r="BD99" t="str">
        <f t="shared" si="31"/>
        <v/>
      </c>
      <c r="BH99" t="str">
        <f t="shared" si="32"/>
        <v/>
      </c>
      <c r="BJ99" t="s">
        <v>977</v>
      </c>
      <c r="BK99" t="s">
        <v>978</v>
      </c>
      <c r="BL99" t="str">
        <f t="shared" si="33"/>
        <v/>
      </c>
      <c r="BM99" t="str">
        <f>IF(OR(LEFT(BJ99,1)=CHAR(32),LEFT(BJ99,1)=CHAR(9),LEFT(BJ99,1)=CHAR(160),indenture(BJ99)&gt;0),"NO","BOLD")&amp;BL99</f>
        <v>NO</v>
      </c>
      <c r="BN99" t="s">
        <v>798</v>
      </c>
      <c r="BP99" t="str">
        <f t="shared" si="34"/>
        <v/>
      </c>
      <c r="BQ99" t="str">
        <f>IF(OR(LEFT(BN99,1)=CHAR(32),LEFT(BN99,1)=CHAR(9),LEFT(BN99,1)=CHAR(160),indenture(BN99)&gt;0),"NO","BOLD")&amp;BP99</f>
        <v>BOLD</v>
      </c>
      <c r="BT99" t="str">
        <f t="shared" si="35"/>
        <v/>
      </c>
    </row>
    <row r="100" spans="1:72">
      <c r="A100">
        <v>99</v>
      </c>
      <c r="D100" t="str">
        <f t="shared" si="18"/>
        <v/>
      </c>
      <c r="H100" t="str">
        <f t="shared" si="19"/>
        <v/>
      </c>
      <c r="L100" t="str">
        <f t="shared" si="20"/>
        <v/>
      </c>
      <c r="P100" t="str">
        <f t="shared" si="21"/>
        <v/>
      </c>
      <c r="T100" t="str">
        <f t="shared" si="22"/>
        <v/>
      </c>
      <c r="X100" t="str">
        <f t="shared" si="23"/>
        <v/>
      </c>
      <c r="AB100" t="str">
        <f t="shared" si="24"/>
        <v/>
      </c>
      <c r="AF100" t="str">
        <f t="shared" si="25"/>
        <v/>
      </c>
      <c r="AJ100" t="str">
        <f t="shared" si="26"/>
        <v/>
      </c>
      <c r="AN100" t="str">
        <f t="shared" si="27"/>
        <v/>
      </c>
      <c r="AR100" t="str">
        <f t="shared" si="28"/>
        <v/>
      </c>
      <c r="AV100" t="str">
        <f t="shared" si="29"/>
        <v/>
      </c>
      <c r="AX100" t="s">
        <v>911</v>
      </c>
      <c r="AY100" t="s">
        <v>912</v>
      </c>
      <c r="AZ100" t="str">
        <f t="shared" si="30"/>
        <v/>
      </c>
      <c r="BA100" t="str">
        <f>IF(OR(LEFT(AX100,1)=CHAR(32),LEFT(AX100,1)=CHAR(9),LEFT(AX100,1)=CHAR(160),indenture(AX100)&gt;0),"NO","BOLD")&amp;AZ100</f>
        <v>BOLD</v>
      </c>
      <c r="BD100" t="str">
        <f t="shared" si="31"/>
        <v/>
      </c>
      <c r="BH100" t="str">
        <f t="shared" si="32"/>
        <v/>
      </c>
      <c r="BJ100" t="s">
        <v>979</v>
      </c>
      <c r="BK100" t="s">
        <v>980</v>
      </c>
      <c r="BL100" t="str">
        <f t="shared" si="33"/>
        <v/>
      </c>
      <c r="BM100" t="str">
        <f>IF(OR(LEFT(BJ100,1)=CHAR(32),LEFT(BJ100,1)=CHAR(9),LEFT(BJ100,1)=CHAR(160),indenture(BJ100)&gt;0),"NO","BOLD")&amp;BL100</f>
        <v>NO</v>
      </c>
      <c r="BN100" t="s">
        <v>799</v>
      </c>
      <c r="BO100" t="s">
        <v>800</v>
      </c>
      <c r="BP100" t="str">
        <f t="shared" si="34"/>
        <v/>
      </c>
      <c r="BQ100" t="str">
        <f>IF(OR(LEFT(BN100,1)=CHAR(32),LEFT(BN100,1)=CHAR(9),LEFT(BN100,1)=CHAR(160),indenture(BN100)&gt;0),"NO","BOLD")&amp;BP100</f>
        <v>BOLD</v>
      </c>
      <c r="BT100" t="str">
        <f t="shared" si="35"/>
        <v/>
      </c>
    </row>
    <row r="101" spans="1:72">
      <c r="A101">
        <v>100</v>
      </c>
      <c r="D101" t="str">
        <f t="shared" si="18"/>
        <v/>
      </c>
      <c r="H101" t="str">
        <f t="shared" si="19"/>
        <v/>
      </c>
      <c r="L101" t="str">
        <f t="shared" si="20"/>
        <v/>
      </c>
      <c r="P101" t="str">
        <f t="shared" si="21"/>
        <v/>
      </c>
      <c r="T101" t="str">
        <f t="shared" si="22"/>
        <v/>
      </c>
      <c r="X101" t="str">
        <f t="shared" si="23"/>
        <v/>
      </c>
      <c r="AB101" t="str">
        <f t="shared" si="24"/>
        <v/>
      </c>
      <c r="AF101" t="str">
        <f t="shared" si="25"/>
        <v/>
      </c>
      <c r="AJ101" t="str">
        <f t="shared" si="26"/>
        <v/>
      </c>
      <c r="AN101" t="str">
        <f t="shared" si="27"/>
        <v/>
      </c>
      <c r="AR101" t="str">
        <f t="shared" si="28"/>
        <v/>
      </c>
      <c r="AV101" t="str">
        <f t="shared" si="29"/>
        <v/>
      </c>
      <c r="AZ101" t="str">
        <f t="shared" si="30"/>
        <v/>
      </c>
      <c r="BD101" t="str">
        <f t="shared" si="31"/>
        <v/>
      </c>
      <c r="BH101" t="str">
        <f t="shared" si="32"/>
        <v/>
      </c>
      <c r="BJ101" t="s">
        <v>981</v>
      </c>
      <c r="BK101" t="s">
        <v>982</v>
      </c>
      <c r="BL101" t="str">
        <f t="shared" si="33"/>
        <v/>
      </c>
      <c r="BM101" t="str">
        <f>IF(OR(LEFT(BJ101,1)=CHAR(32),LEFT(BJ101,1)=CHAR(9),LEFT(BJ101,1)=CHAR(160),indenture(BJ101)&gt;0),"NO","BOLD")&amp;BL101</f>
        <v>NO</v>
      </c>
      <c r="BN101" t="s">
        <v>177</v>
      </c>
      <c r="BO101" t="s">
        <v>177</v>
      </c>
      <c r="BP101" t="str">
        <f t="shared" si="34"/>
        <v/>
      </c>
      <c r="BQ101" t="str">
        <f>IF(OR(LEFT(BN101,1)=CHAR(32),LEFT(BN101,1)=CHAR(9),LEFT(BN101,1)=CHAR(160),indenture(BN101)&gt;0),"NO","BOLD")&amp;BP101</f>
        <v>BOLD</v>
      </c>
      <c r="BT101" t="str">
        <f t="shared" si="35"/>
        <v/>
      </c>
    </row>
    <row r="102" spans="1:72">
      <c r="A102">
        <v>101</v>
      </c>
      <c r="D102" t="str">
        <f t="shared" si="18"/>
        <v/>
      </c>
      <c r="H102" t="str">
        <f t="shared" si="19"/>
        <v/>
      </c>
      <c r="L102" t="str">
        <f t="shared" si="20"/>
        <v/>
      </c>
      <c r="P102" t="str">
        <f t="shared" si="21"/>
        <v/>
      </c>
      <c r="T102" t="str">
        <f t="shared" si="22"/>
        <v/>
      </c>
      <c r="X102" t="str">
        <f t="shared" si="23"/>
        <v/>
      </c>
      <c r="AB102" t="str">
        <f t="shared" si="24"/>
        <v/>
      </c>
      <c r="AF102" t="str">
        <f t="shared" si="25"/>
        <v/>
      </c>
      <c r="AJ102" t="str">
        <f t="shared" si="26"/>
        <v/>
      </c>
      <c r="AN102" t="str">
        <f t="shared" si="27"/>
        <v/>
      </c>
      <c r="AR102" t="str">
        <f t="shared" si="28"/>
        <v/>
      </c>
      <c r="AV102" t="str">
        <f t="shared" si="29"/>
        <v/>
      </c>
      <c r="AZ102" t="str">
        <f t="shared" si="30"/>
        <v/>
      </c>
      <c r="BD102" t="str">
        <f t="shared" si="31"/>
        <v/>
      </c>
      <c r="BH102" t="str">
        <f t="shared" si="32"/>
        <v/>
      </c>
      <c r="BJ102" t="s">
        <v>983</v>
      </c>
      <c r="BK102" t="s">
        <v>984</v>
      </c>
      <c r="BL102" t="str">
        <f t="shared" si="33"/>
        <v/>
      </c>
      <c r="BM102" t="str">
        <f>IF(OR(LEFT(BJ102,1)=CHAR(32),LEFT(BJ102,1)=CHAR(9),LEFT(BJ102,1)=CHAR(160),indenture(BJ102)&gt;0),"NO","BOLD")&amp;BL102</f>
        <v>NO</v>
      </c>
      <c r="BN102" t="s">
        <v>801</v>
      </c>
      <c r="BO102" t="s">
        <v>802</v>
      </c>
      <c r="BP102" t="str">
        <f t="shared" si="34"/>
        <v/>
      </c>
      <c r="BQ102" t="str">
        <f>IF(OR(LEFT(BN102,1)=CHAR(32),LEFT(BN102,1)=CHAR(9),LEFT(BN102,1)=CHAR(160),indenture(BN102)&gt;0),"NO","BOLD")&amp;BP102</f>
        <v>BOLD</v>
      </c>
      <c r="BT102" t="str">
        <f t="shared" si="35"/>
        <v/>
      </c>
    </row>
    <row r="103" spans="1:72">
      <c r="A103">
        <v>102</v>
      </c>
      <c r="D103" t="str">
        <f t="shared" si="18"/>
        <v/>
      </c>
      <c r="H103" t="str">
        <f t="shared" si="19"/>
        <v/>
      </c>
      <c r="L103" t="str">
        <f t="shared" si="20"/>
        <v/>
      </c>
      <c r="P103" t="str">
        <f t="shared" si="21"/>
        <v/>
      </c>
      <c r="T103" t="str">
        <f t="shared" si="22"/>
        <v/>
      </c>
      <c r="X103" t="str">
        <f t="shared" si="23"/>
        <v/>
      </c>
      <c r="AB103" t="str">
        <f t="shared" si="24"/>
        <v/>
      </c>
      <c r="AF103" t="str">
        <f t="shared" si="25"/>
        <v/>
      </c>
      <c r="AJ103" t="str">
        <f t="shared" si="26"/>
        <v/>
      </c>
      <c r="AN103" t="str">
        <f t="shared" si="27"/>
        <v/>
      </c>
      <c r="AR103" t="str">
        <f t="shared" si="28"/>
        <v/>
      </c>
      <c r="AV103" t="str">
        <f t="shared" si="29"/>
        <v/>
      </c>
      <c r="AZ103" t="str">
        <f t="shared" si="30"/>
        <v/>
      </c>
      <c r="BD103" t="str">
        <f t="shared" si="31"/>
        <v/>
      </c>
      <c r="BH103" t="str">
        <f t="shared" si="32"/>
        <v/>
      </c>
      <c r="BJ103" t="s">
        <v>985</v>
      </c>
      <c r="BK103" t="s">
        <v>986</v>
      </c>
      <c r="BL103" t="str">
        <f t="shared" si="33"/>
        <v/>
      </c>
      <c r="BM103" t="str">
        <f>IF(OR(LEFT(BJ103,1)=CHAR(32),LEFT(BJ103,1)=CHAR(9),LEFT(BJ103,1)=CHAR(160),indenture(BJ103)&gt;0),"NO","BOLD")&amp;BL103</f>
        <v>NO</v>
      </c>
      <c r="BN103" t="s">
        <v>1003</v>
      </c>
      <c r="BO103" t="s">
        <v>807</v>
      </c>
      <c r="BP103" t="str">
        <f t="shared" si="34"/>
        <v/>
      </c>
      <c r="BQ103" t="str">
        <f>IF(OR(LEFT(BN103,1)=CHAR(32),LEFT(BN103,1)=CHAR(9),LEFT(BN103,1)=CHAR(160),indenture(BN103)&gt;0),"NO","BOLD")&amp;BP103</f>
        <v>BOLD</v>
      </c>
      <c r="BT103" t="str">
        <f t="shared" si="35"/>
        <v/>
      </c>
    </row>
    <row r="104" spans="1:72">
      <c r="A104">
        <v>103</v>
      </c>
      <c r="D104" t="str">
        <f t="shared" si="18"/>
        <v/>
      </c>
      <c r="H104" t="str">
        <f t="shared" si="19"/>
        <v/>
      </c>
      <c r="L104" t="str">
        <f t="shared" si="20"/>
        <v/>
      </c>
      <c r="P104" t="str">
        <f t="shared" si="21"/>
        <v/>
      </c>
      <c r="T104" t="str">
        <f t="shared" si="22"/>
        <v/>
      </c>
      <c r="X104" t="str">
        <f t="shared" si="23"/>
        <v/>
      </c>
      <c r="AB104" t="str">
        <f t="shared" si="24"/>
        <v/>
      </c>
      <c r="AF104" t="str">
        <f t="shared" si="25"/>
        <v/>
      </c>
      <c r="AJ104" t="str">
        <f t="shared" si="26"/>
        <v/>
      </c>
      <c r="AN104" t="str">
        <f t="shared" si="27"/>
        <v/>
      </c>
      <c r="AR104" t="str">
        <f t="shared" si="28"/>
        <v/>
      </c>
      <c r="AV104" t="str">
        <f t="shared" si="29"/>
        <v/>
      </c>
      <c r="AZ104" t="str">
        <f t="shared" si="30"/>
        <v/>
      </c>
      <c r="BD104" t="str">
        <f t="shared" si="31"/>
        <v/>
      </c>
      <c r="BH104" t="str">
        <f t="shared" si="32"/>
        <v/>
      </c>
      <c r="BJ104" t="s">
        <v>987</v>
      </c>
      <c r="BK104" t="s">
        <v>988</v>
      </c>
      <c r="BL104" t="str">
        <f t="shared" si="33"/>
        <v/>
      </c>
      <c r="BM104" t="str">
        <f>IF(OR(LEFT(BJ104,1)=CHAR(32),LEFT(BJ104,1)=CHAR(9),LEFT(BJ104,1)=CHAR(160),indenture(BJ104)&gt;0),"NO","BOLD")&amp;BL104</f>
        <v>NO</v>
      </c>
      <c r="BN104" t="s">
        <v>804</v>
      </c>
      <c r="BO104" t="s">
        <v>686</v>
      </c>
      <c r="BP104" t="str">
        <f t="shared" si="34"/>
        <v/>
      </c>
      <c r="BQ104" t="str">
        <f>IF(OR(LEFT(BN104,1)=CHAR(32),LEFT(BN104,1)=CHAR(9),LEFT(BN104,1)=CHAR(160),indenture(BN104)&gt;0),"NO","BOLD")&amp;BP104</f>
        <v>BOLD</v>
      </c>
      <c r="BT104" t="str">
        <f t="shared" si="35"/>
        <v/>
      </c>
    </row>
    <row r="105" spans="1:72">
      <c r="A105">
        <v>104</v>
      </c>
      <c r="D105" t="str">
        <f t="shared" si="18"/>
        <v/>
      </c>
      <c r="H105" t="str">
        <f t="shared" si="19"/>
        <v/>
      </c>
      <c r="L105" t="str">
        <f t="shared" si="20"/>
        <v/>
      </c>
      <c r="P105" t="str">
        <f t="shared" si="21"/>
        <v/>
      </c>
      <c r="T105" t="str">
        <f t="shared" si="22"/>
        <v/>
      </c>
      <c r="X105" t="str">
        <f t="shared" si="23"/>
        <v/>
      </c>
      <c r="AB105" t="str">
        <f t="shared" si="24"/>
        <v/>
      </c>
      <c r="AF105" t="str">
        <f t="shared" si="25"/>
        <v/>
      </c>
      <c r="AJ105" t="str">
        <f t="shared" si="26"/>
        <v/>
      </c>
      <c r="AN105" t="str">
        <f t="shared" si="27"/>
        <v/>
      </c>
      <c r="AR105" t="str">
        <f t="shared" si="28"/>
        <v/>
      </c>
      <c r="AV105" t="str">
        <f t="shared" si="29"/>
        <v/>
      </c>
      <c r="AZ105" t="str">
        <f t="shared" si="30"/>
        <v/>
      </c>
      <c r="BD105" t="str">
        <f t="shared" si="31"/>
        <v/>
      </c>
      <c r="BH105" t="str">
        <f t="shared" si="32"/>
        <v/>
      </c>
      <c r="BJ105" t="s">
        <v>989</v>
      </c>
      <c r="BK105" t="s">
        <v>990</v>
      </c>
      <c r="BL105" t="str">
        <f t="shared" si="33"/>
        <v/>
      </c>
      <c r="BM105" t="str">
        <f>IF(OR(LEFT(BJ105,1)=CHAR(32),LEFT(BJ105,1)=CHAR(9),LEFT(BJ105,1)=CHAR(160),indenture(BJ105)&gt;0),"NO","BOLD")&amp;BL105</f>
        <v>BOLD</v>
      </c>
      <c r="BN105" t="s">
        <v>809</v>
      </c>
      <c r="BO105" t="s">
        <v>810</v>
      </c>
      <c r="BP105" t="str">
        <f t="shared" si="34"/>
        <v/>
      </c>
      <c r="BQ105" t="str">
        <f>IF(OR(LEFT(BN105,1)=CHAR(32),LEFT(BN105,1)=CHAR(9),LEFT(BN105,1)=CHAR(160),indenture(BN105)&gt;0),"NO","BOLD")&amp;BP105</f>
        <v>BOLD</v>
      </c>
      <c r="BT105" t="str">
        <f t="shared" si="35"/>
        <v/>
      </c>
    </row>
    <row r="106" spans="1:72">
      <c r="A106">
        <v>105</v>
      </c>
      <c r="D106" t="str">
        <f t="shared" si="18"/>
        <v/>
      </c>
      <c r="H106" t="str">
        <f t="shared" si="19"/>
        <v/>
      </c>
      <c r="L106" t="str">
        <f t="shared" si="20"/>
        <v/>
      </c>
      <c r="P106" t="str">
        <f t="shared" si="21"/>
        <v/>
      </c>
      <c r="T106" t="str">
        <f t="shared" si="22"/>
        <v/>
      </c>
      <c r="X106" t="str">
        <f t="shared" si="23"/>
        <v/>
      </c>
      <c r="AB106" t="str">
        <f t="shared" si="24"/>
        <v/>
      </c>
      <c r="AF106" t="str">
        <f t="shared" si="25"/>
        <v/>
      </c>
      <c r="AJ106" t="str">
        <f t="shared" si="26"/>
        <v/>
      </c>
      <c r="AN106" t="str">
        <f t="shared" si="27"/>
        <v/>
      </c>
      <c r="AR106" t="str">
        <f t="shared" si="28"/>
        <v/>
      </c>
      <c r="AV106" t="str">
        <f t="shared" si="29"/>
        <v/>
      </c>
      <c r="AZ106" t="str">
        <f t="shared" si="30"/>
        <v/>
      </c>
      <c r="BD106" t="str">
        <f t="shared" si="31"/>
        <v/>
      </c>
      <c r="BH106" t="str">
        <f t="shared" si="32"/>
        <v/>
      </c>
      <c r="BL106" t="str">
        <f t="shared" si="33"/>
        <v/>
      </c>
      <c r="BM106" t="str">
        <f>IF(OR(LEFT(BJ106,1)=CHAR(32),LEFT(BJ106,1)=CHAR(9),LEFT(BJ106,1)=CHAR(160),indenture(BJ106)&gt;0),"NO","BOLD")&amp;BL106</f>
        <v>BOLD</v>
      </c>
      <c r="BN106" t="s">
        <v>811</v>
      </c>
      <c r="BO106" t="s">
        <v>812</v>
      </c>
      <c r="BP106" t="str">
        <f t="shared" si="34"/>
        <v/>
      </c>
      <c r="BQ106" t="str">
        <f>IF(OR(LEFT(BN106,1)=CHAR(32),LEFT(BN106,1)=CHAR(9),LEFT(BN106,1)=CHAR(160),indenture(BN106)&gt;0),"NO","BOLD")&amp;BP106</f>
        <v>BOLD</v>
      </c>
      <c r="BT106" t="str">
        <f t="shared" si="35"/>
        <v/>
      </c>
    </row>
    <row r="107" spans="1:72">
      <c r="A107">
        <v>106</v>
      </c>
      <c r="D107" t="str">
        <f t="shared" si="18"/>
        <v/>
      </c>
      <c r="H107" t="str">
        <f t="shared" si="19"/>
        <v/>
      </c>
      <c r="L107" t="str">
        <f t="shared" si="20"/>
        <v/>
      </c>
      <c r="P107" t="str">
        <f t="shared" si="21"/>
        <v/>
      </c>
      <c r="T107" t="str">
        <f t="shared" si="22"/>
        <v/>
      </c>
      <c r="X107" t="str">
        <f t="shared" si="23"/>
        <v/>
      </c>
      <c r="AB107" t="str">
        <f t="shared" si="24"/>
        <v/>
      </c>
      <c r="AF107" t="str">
        <f t="shared" si="25"/>
        <v/>
      </c>
      <c r="AJ107" t="str">
        <f t="shared" si="26"/>
        <v/>
      </c>
      <c r="AN107" t="str">
        <f t="shared" si="27"/>
        <v/>
      </c>
      <c r="AR107" t="str">
        <f t="shared" si="28"/>
        <v/>
      </c>
      <c r="AV107" t="str">
        <f t="shared" si="29"/>
        <v/>
      </c>
      <c r="AZ107" t="str">
        <f t="shared" si="30"/>
        <v/>
      </c>
      <c r="BD107" t="str">
        <f t="shared" si="31"/>
        <v/>
      </c>
      <c r="BH107" t="str">
        <f t="shared" si="32"/>
        <v/>
      </c>
      <c r="BJ107" t="s">
        <v>991</v>
      </c>
      <c r="BK107" t="s">
        <v>992</v>
      </c>
      <c r="BL107" t="str">
        <f t="shared" si="33"/>
        <v>EPS</v>
      </c>
      <c r="BM107" t="str">
        <f>IF(OR(LEFT(BJ107,1)=CHAR(32),LEFT(BJ107,1)=CHAR(9),LEFT(BJ107,1)=CHAR(160),indenture(BJ107)&gt;0),"NO","BOLD")&amp;BL107</f>
        <v>BOLDEPS</v>
      </c>
      <c r="BN107" t="s">
        <v>1004</v>
      </c>
      <c r="BO107" t="s">
        <v>808</v>
      </c>
      <c r="BP107" t="str">
        <f t="shared" si="34"/>
        <v/>
      </c>
      <c r="BQ107" t="str">
        <f>IF(OR(LEFT(BN107,1)=CHAR(32),LEFT(BN107,1)=CHAR(9),LEFT(BN107,1)=CHAR(160),indenture(BN107)&gt;0),"NO","BOLD")&amp;BP107</f>
        <v>BOLD</v>
      </c>
      <c r="BT107" t="str">
        <f t="shared" si="35"/>
        <v/>
      </c>
    </row>
    <row r="108" spans="1:72">
      <c r="A108">
        <v>107</v>
      </c>
      <c r="D108" t="str">
        <f t="shared" si="18"/>
        <v/>
      </c>
      <c r="H108" t="str">
        <f t="shared" si="19"/>
        <v/>
      </c>
      <c r="L108" t="str">
        <f t="shared" si="20"/>
        <v/>
      </c>
      <c r="P108" t="str">
        <f t="shared" si="21"/>
        <v/>
      </c>
      <c r="T108" t="str">
        <f t="shared" si="22"/>
        <v/>
      </c>
      <c r="X108" t="str">
        <f t="shared" si="23"/>
        <v/>
      </c>
      <c r="AB108" t="str">
        <f t="shared" si="24"/>
        <v/>
      </c>
      <c r="AF108" t="str">
        <f t="shared" si="25"/>
        <v/>
      </c>
      <c r="AJ108" t="str">
        <f t="shared" si="26"/>
        <v/>
      </c>
      <c r="AN108" t="str">
        <f t="shared" si="27"/>
        <v/>
      </c>
      <c r="AR108" t="str">
        <f t="shared" si="28"/>
        <v/>
      </c>
      <c r="AV108" t="str">
        <f t="shared" si="29"/>
        <v/>
      </c>
      <c r="AZ108" t="str">
        <f t="shared" si="30"/>
        <v/>
      </c>
      <c r="BD108" t="str">
        <f t="shared" si="31"/>
        <v/>
      </c>
      <c r="BH108" t="str">
        <f t="shared" si="32"/>
        <v/>
      </c>
      <c r="BJ108" t="s">
        <v>993</v>
      </c>
      <c r="BK108" t="s">
        <v>994</v>
      </c>
      <c r="BL108" t="str">
        <f t="shared" si="33"/>
        <v>EPS</v>
      </c>
      <c r="BM108" t="str">
        <f>IF(OR(LEFT(BJ108,1)=CHAR(32),LEFT(BJ108,1)=CHAR(9),LEFT(BJ108,1)=CHAR(160),indenture(BJ108)&gt;0),"NO","BOLD")&amp;BL108</f>
        <v>BOLDEPS</v>
      </c>
      <c r="BN108" t="s">
        <v>1005</v>
      </c>
      <c r="BO108" t="s">
        <v>1006</v>
      </c>
      <c r="BP108" t="str">
        <f t="shared" si="34"/>
        <v/>
      </c>
      <c r="BQ108" t="str">
        <f>IF(OR(LEFT(BN108,1)=CHAR(32),LEFT(BN108,1)=CHAR(9),LEFT(BN108,1)=CHAR(160),indenture(BN108)&gt;0),"NO","BOLD")&amp;BP108</f>
        <v>BOLD</v>
      </c>
      <c r="BT108" t="str">
        <f t="shared" si="35"/>
        <v/>
      </c>
    </row>
    <row r="109" spans="1:72">
      <c r="A109">
        <v>108</v>
      </c>
      <c r="D109" t="str">
        <f t="shared" si="18"/>
        <v/>
      </c>
      <c r="H109" t="str">
        <f t="shared" si="19"/>
        <v/>
      </c>
      <c r="L109" t="str">
        <f t="shared" si="20"/>
        <v/>
      </c>
      <c r="P109" t="str">
        <f t="shared" si="21"/>
        <v/>
      </c>
      <c r="T109" t="str">
        <f t="shared" si="22"/>
        <v/>
      </c>
      <c r="X109" t="str">
        <f t="shared" si="23"/>
        <v/>
      </c>
      <c r="AB109" t="str">
        <f t="shared" si="24"/>
        <v/>
      </c>
      <c r="AF109" t="str">
        <f t="shared" si="25"/>
        <v/>
      </c>
      <c r="AJ109" t="str">
        <f t="shared" si="26"/>
        <v/>
      </c>
      <c r="AN109" t="str">
        <f t="shared" si="27"/>
        <v/>
      </c>
      <c r="AR109" t="str">
        <f t="shared" si="28"/>
        <v/>
      </c>
      <c r="AV109" t="str">
        <f t="shared" si="29"/>
        <v/>
      </c>
      <c r="AZ109" t="str">
        <f t="shared" si="30"/>
        <v/>
      </c>
      <c r="BD109" t="str">
        <f t="shared" si="31"/>
        <v/>
      </c>
      <c r="BH109" t="str">
        <f t="shared" si="32"/>
        <v/>
      </c>
      <c r="BJ109" t="s">
        <v>995</v>
      </c>
      <c r="BK109" t="s">
        <v>996</v>
      </c>
      <c r="BL109" t="str">
        <f t="shared" si="33"/>
        <v/>
      </c>
      <c r="BM109" t="str">
        <f>IF(OR(LEFT(BJ109,1)=CHAR(32),LEFT(BJ109,1)=CHAR(9),LEFT(BJ109,1)=CHAR(160),indenture(BJ109)&gt;0),"NO","BOLD")&amp;BL109</f>
        <v>BOLD</v>
      </c>
      <c r="BN109" t="s">
        <v>1007</v>
      </c>
      <c r="BO109" t="s">
        <v>1008</v>
      </c>
      <c r="BP109" t="str">
        <f t="shared" si="34"/>
        <v/>
      </c>
      <c r="BQ109" t="str">
        <f>IF(OR(LEFT(BN109,1)=CHAR(32),LEFT(BN109,1)=CHAR(9),LEFT(BN109,1)=CHAR(160),indenture(BN109)&gt;0),"NO","BOLD")&amp;BP109</f>
        <v>BOLD</v>
      </c>
      <c r="BT109" t="str">
        <f t="shared" si="35"/>
        <v/>
      </c>
    </row>
    <row r="110" spans="1:72">
      <c r="A110">
        <v>109</v>
      </c>
      <c r="D110" t="str">
        <f t="shared" si="18"/>
        <v/>
      </c>
      <c r="H110" t="str">
        <f t="shared" si="19"/>
        <v/>
      </c>
      <c r="L110" t="str">
        <f t="shared" si="20"/>
        <v/>
      </c>
      <c r="P110" t="str">
        <f t="shared" si="21"/>
        <v/>
      </c>
      <c r="T110" t="str">
        <f t="shared" si="22"/>
        <v/>
      </c>
      <c r="X110" t="str">
        <f t="shared" si="23"/>
        <v/>
      </c>
      <c r="AB110" t="str">
        <f t="shared" si="24"/>
        <v/>
      </c>
      <c r="AF110" t="str">
        <f t="shared" si="25"/>
        <v/>
      </c>
      <c r="AJ110" t="str">
        <f t="shared" si="26"/>
        <v/>
      </c>
      <c r="AN110" t="str">
        <f t="shared" si="27"/>
        <v/>
      </c>
      <c r="AR110" t="str">
        <f t="shared" si="28"/>
        <v/>
      </c>
      <c r="AV110" t="str">
        <f t="shared" si="29"/>
        <v/>
      </c>
      <c r="AZ110" t="str">
        <f t="shared" si="30"/>
        <v/>
      </c>
      <c r="BD110" t="str">
        <f t="shared" si="31"/>
        <v/>
      </c>
      <c r="BH110" t="str">
        <f t="shared" si="32"/>
        <v/>
      </c>
      <c r="BL110" t="str">
        <f t="shared" si="33"/>
        <v/>
      </c>
      <c r="BM110" t="str">
        <f>IF(OR(LEFT(BJ110,1)=CHAR(32),LEFT(BJ110,1)=CHAR(9),LEFT(BJ110,1)=CHAR(160),indenture(BJ110)&gt;0),"NO","BOLD")&amp;BL110</f>
        <v>BOLD</v>
      </c>
      <c r="BN110" t="s">
        <v>1009</v>
      </c>
      <c r="BO110" t="s">
        <v>1010</v>
      </c>
      <c r="BP110" t="str">
        <f t="shared" si="34"/>
        <v>EPS</v>
      </c>
      <c r="BQ110" t="str">
        <f>IF(OR(LEFT(BN110,1)=CHAR(32),LEFT(BN110,1)=CHAR(9),LEFT(BN110,1)=CHAR(160),indenture(BN110)&gt;0),"NO","BOLD")&amp;BP110</f>
        <v>BOLDEPS</v>
      </c>
      <c r="BT110" t="str">
        <f t="shared" si="35"/>
        <v/>
      </c>
    </row>
    <row r="111" spans="1:72">
      <c r="A111">
        <v>110</v>
      </c>
      <c r="D111" t="str">
        <f t="shared" si="18"/>
        <v/>
      </c>
      <c r="H111" t="str">
        <f t="shared" si="19"/>
        <v/>
      </c>
      <c r="L111" t="str">
        <f t="shared" si="20"/>
        <v/>
      </c>
      <c r="P111" t="str">
        <f t="shared" si="21"/>
        <v/>
      </c>
      <c r="T111" t="str">
        <f t="shared" si="22"/>
        <v/>
      </c>
      <c r="X111" t="str">
        <f t="shared" si="23"/>
        <v/>
      </c>
      <c r="AB111" t="str">
        <f t="shared" si="24"/>
        <v/>
      </c>
      <c r="AF111" t="str">
        <f t="shared" si="25"/>
        <v/>
      </c>
      <c r="AJ111" t="str">
        <f t="shared" si="26"/>
        <v/>
      </c>
      <c r="AN111" t="str">
        <f t="shared" si="27"/>
        <v/>
      </c>
      <c r="AR111" t="str">
        <f t="shared" si="28"/>
        <v/>
      </c>
      <c r="AV111" t="str">
        <f t="shared" si="29"/>
        <v/>
      </c>
      <c r="AZ111" t="str">
        <f t="shared" si="30"/>
        <v/>
      </c>
      <c r="BD111" t="str">
        <f t="shared" si="31"/>
        <v/>
      </c>
      <c r="BH111" t="str">
        <f t="shared" si="32"/>
        <v/>
      </c>
      <c r="BJ111" t="s">
        <v>997</v>
      </c>
      <c r="BK111" t="s">
        <v>998</v>
      </c>
      <c r="BL111" t="str">
        <f t="shared" si="33"/>
        <v/>
      </c>
      <c r="BM111" t="str">
        <f>IF(OR(LEFT(BJ111,1)=CHAR(32),LEFT(BJ111,1)=CHAR(9),LEFT(BJ111,1)=CHAR(160),indenture(BJ111)&gt;0),"NO","BOLD")&amp;BL111</f>
        <v>BOLD</v>
      </c>
      <c r="BN111" t="s">
        <v>1011</v>
      </c>
      <c r="BO111" t="s">
        <v>1012</v>
      </c>
      <c r="BP111" t="str">
        <f t="shared" si="34"/>
        <v/>
      </c>
      <c r="BQ111" t="str">
        <f>IF(OR(LEFT(BN111,1)=CHAR(32),LEFT(BN111,1)=CHAR(9),LEFT(BN111,1)=CHAR(160),indenture(BN111)&gt;0),"NO","BOLD")&amp;BP111</f>
        <v>BOLD</v>
      </c>
      <c r="BT111" t="str">
        <f t="shared" si="35"/>
        <v/>
      </c>
    </row>
    <row r="112" spans="1:72">
      <c r="A112">
        <v>111</v>
      </c>
      <c r="D112" t="str">
        <f t="shared" si="18"/>
        <v/>
      </c>
      <c r="H112" t="str">
        <f t="shared" si="19"/>
        <v/>
      </c>
      <c r="L112" t="str">
        <f t="shared" si="20"/>
        <v/>
      </c>
      <c r="P112" t="str">
        <f t="shared" si="21"/>
        <v/>
      </c>
      <c r="T112" t="str">
        <f t="shared" si="22"/>
        <v/>
      </c>
      <c r="X112" t="str">
        <f t="shared" si="23"/>
        <v/>
      </c>
      <c r="AB112" t="str">
        <f t="shared" si="24"/>
        <v/>
      </c>
      <c r="AF112" t="str">
        <f t="shared" si="25"/>
        <v/>
      </c>
      <c r="AJ112" t="str">
        <f t="shared" si="26"/>
        <v/>
      </c>
      <c r="AN112" t="str">
        <f t="shared" si="27"/>
        <v/>
      </c>
      <c r="AR112" t="str">
        <f t="shared" si="28"/>
        <v/>
      </c>
      <c r="AV112" t="str">
        <f t="shared" si="29"/>
        <v/>
      </c>
      <c r="AZ112" t="str">
        <f t="shared" si="30"/>
        <v/>
      </c>
      <c r="BD112" t="str">
        <f t="shared" si="31"/>
        <v/>
      </c>
      <c r="BH112" t="str">
        <f t="shared" si="32"/>
        <v/>
      </c>
      <c r="BJ112" t="s">
        <v>999</v>
      </c>
      <c r="BK112" t="s">
        <v>1000</v>
      </c>
      <c r="BL112" t="str">
        <f t="shared" si="33"/>
        <v/>
      </c>
      <c r="BM112" t="str">
        <f>IF(OR(LEFT(BJ112,1)=CHAR(32),LEFT(BJ112,1)=CHAR(9),LEFT(BJ112,1)=CHAR(160),indenture(BJ112)&gt;0),"NO","BOLD")&amp;BL112</f>
        <v>BOLD</v>
      </c>
      <c r="BN112" t="s">
        <v>1013</v>
      </c>
      <c r="BO112" t="s">
        <v>1014</v>
      </c>
      <c r="BP112" t="str">
        <f t="shared" si="34"/>
        <v/>
      </c>
      <c r="BQ112" t="str">
        <f>IF(OR(LEFT(BN112,1)=CHAR(32),LEFT(BN112,1)=CHAR(9),LEFT(BN112,1)=CHAR(160),indenture(BN112)&gt;0),"NO","BOLD")&amp;BP112</f>
        <v>BOLD</v>
      </c>
      <c r="BT112" t="str">
        <f t="shared" si="35"/>
        <v/>
      </c>
    </row>
    <row r="113" spans="1:72">
      <c r="A113">
        <v>112</v>
      </c>
      <c r="D113" t="str">
        <f t="shared" si="18"/>
        <v/>
      </c>
      <c r="H113" t="str">
        <f t="shared" si="19"/>
        <v/>
      </c>
      <c r="L113" t="str">
        <f t="shared" si="20"/>
        <v/>
      </c>
      <c r="P113" t="str">
        <f t="shared" si="21"/>
        <v/>
      </c>
      <c r="T113" t="str">
        <f t="shared" si="22"/>
        <v/>
      </c>
      <c r="X113" t="str">
        <f t="shared" si="23"/>
        <v/>
      </c>
      <c r="AB113" t="str">
        <f t="shared" si="24"/>
        <v/>
      </c>
      <c r="AF113" t="str">
        <f t="shared" si="25"/>
        <v/>
      </c>
      <c r="AJ113" t="str">
        <f t="shared" si="26"/>
        <v/>
      </c>
      <c r="AN113" t="str">
        <f t="shared" si="27"/>
        <v/>
      </c>
      <c r="AR113" t="str">
        <f t="shared" si="28"/>
        <v/>
      </c>
      <c r="AV113" t="str">
        <f t="shared" si="29"/>
        <v/>
      </c>
      <c r="AZ113" t="str">
        <f t="shared" si="30"/>
        <v/>
      </c>
      <c r="BD113" t="str">
        <f t="shared" si="31"/>
        <v/>
      </c>
      <c r="BH113" t="str">
        <f t="shared" si="32"/>
        <v/>
      </c>
      <c r="BJ113" t="s">
        <v>1001</v>
      </c>
      <c r="BK113" t="s">
        <v>1002</v>
      </c>
      <c r="BL113" t="str">
        <f t="shared" si="33"/>
        <v/>
      </c>
      <c r="BM113" t="str">
        <f>IF(OR(LEFT(BJ113,1)=CHAR(32),LEFT(BJ113,1)=CHAR(9),LEFT(BJ113,1)=CHAR(160),indenture(BJ113)&gt;0),"NO","BOLD")&amp;BL113</f>
        <v>BOLD</v>
      </c>
      <c r="BN113" t="s">
        <v>1015</v>
      </c>
      <c r="BO113" t="s">
        <v>1016</v>
      </c>
      <c r="BP113" t="str">
        <f t="shared" si="34"/>
        <v/>
      </c>
      <c r="BQ113" t="str">
        <f>IF(OR(LEFT(BN113,1)=CHAR(32),LEFT(BN113,1)=CHAR(9),LEFT(BN113,1)=CHAR(160),indenture(BN113)&gt;0),"NO","BOLD")&amp;BP113</f>
        <v>BOLD</v>
      </c>
      <c r="BT113" t="str">
        <f t="shared" si="35"/>
        <v/>
      </c>
    </row>
    <row r="114" spans="1:72">
      <c r="A114">
        <v>113</v>
      </c>
      <c r="D114" t="str">
        <f t="shared" si="18"/>
        <v/>
      </c>
      <c r="H114" t="str">
        <f t="shared" si="19"/>
        <v/>
      </c>
      <c r="L114" t="str">
        <f t="shared" si="20"/>
        <v/>
      </c>
      <c r="P114" t="str">
        <f t="shared" si="21"/>
        <v/>
      </c>
      <c r="T114" t="str">
        <f t="shared" si="22"/>
        <v/>
      </c>
      <c r="X114" t="str">
        <f t="shared" si="23"/>
        <v/>
      </c>
      <c r="AB114" t="str">
        <f t="shared" si="24"/>
        <v/>
      </c>
      <c r="AF114" t="str">
        <f t="shared" si="25"/>
        <v/>
      </c>
      <c r="AJ114" t="str">
        <f t="shared" si="26"/>
        <v/>
      </c>
      <c r="AN114" t="str">
        <f t="shared" si="27"/>
        <v/>
      </c>
      <c r="AR114" t="str">
        <f t="shared" si="28"/>
        <v/>
      </c>
      <c r="AV114" t="str">
        <f t="shared" si="29"/>
        <v/>
      </c>
      <c r="AZ114" t="str">
        <f t="shared" si="30"/>
        <v/>
      </c>
      <c r="BD114" t="str">
        <f t="shared" si="31"/>
        <v/>
      </c>
      <c r="BH114" t="str">
        <f t="shared" si="32"/>
        <v/>
      </c>
      <c r="BL114" t="str">
        <f t="shared" si="33"/>
        <v/>
      </c>
      <c r="BM114" t="str">
        <f>IF(OR(LEFT(BJ114,1)=CHAR(32),LEFT(BJ114,1)=CHAR(9),LEFT(BJ114,1)=CHAR(160),indenture(BJ114)&gt;0),"NO","BOLD")&amp;BL114</f>
        <v>BOLD</v>
      </c>
      <c r="BN114" t="s">
        <v>1017</v>
      </c>
      <c r="BO114" t="s">
        <v>1018</v>
      </c>
      <c r="BP114" t="str">
        <f t="shared" si="34"/>
        <v/>
      </c>
      <c r="BQ114" t="str">
        <f>IF(OR(LEFT(BN114,1)=CHAR(32),LEFT(BN114,1)=CHAR(9),LEFT(BN114,1)=CHAR(160),indenture(BN114)&gt;0),"NO","BOLD")&amp;BP114</f>
        <v>BOLD</v>
      </c>
      <c r="BT114" t="str">
        <f t="shared" si="35"/>
        <v/>
      </c>
    </row>
    <row r="115" spans="1:72">
      <c r="A115">
        <v>114</v>
      </c>
      <c r="D115" t="str">
        <f t="shared" si="18"/>
        <v/>
      </c>
      <c r="H115" t="str">
        <f t="shared" si="19"/>
        <v/>
      </c>
      <c r="L115" t="str">
        <f t="shared" si="20"/>
        <v/>
      </c>
      <c r="P115" t="str">
        <f t="shared" si="21"/>
        <v/>
      </c>
      <c r="T115" t="str">
        <f t="shared" si="22"/>
        <v/>
      </c>
      <c r="X115" t="str">
        <f t="shared" si="23"/>
        <v/>
      </c>
      <c r="AB115" t="str">
        <f t="shared" si="24"/>
        <v/>
      </c>
      <c r="AF115" t="str">
        <f t="shared" si="25"/>
        <v/>
      </c>
      <c r="AJ115" t="str">
        <f t="shared" si="26"/>
        <v/>
      </c>
      <c r="AN115" t="str">
        <f t="shared" si="27"/>
        <v/>
      </c>
      <c r="AR115" t="str">
        <f t="shared" si="28"/>
        <v/>
      </c>
      <c r="AV115" t="str">
        <f t="shared" si="29"/>
        <v/>
      </c>
      <c r="AZ115" t="str">
        <f t="shared" si="30"/>
        <v/>
      </c>
      <c r="BD115" t="str">
        <f t="shared" si="31"/>
        <v/>
      </c>
      <c r="BH115" t="str">
        <f t="shared" si="32"/>
        <v/>
      </c>
      <c r="BJ115" t="s">
        <v>798</v>
      </c>
      <c r="BL115" t="str">
        <f t="shared" si="33"/>
        <v/>
      </c>
      <c r="BM115" t="str">
        <f>IF(OR(LEFT(BJ115,1)=CHAR(32),LEFT(BJ115,1)=CHAR(9),LEFT(BJ115,1)=CHAR(160),indenture(BJ115)&gt;0),"NO","BOLD")&amp;BL115</f>
        <v>BOLD</v>
      </c>
      <c r="BN115" t="s">
        <v>1019</v>
      </c>
      <c r="BO115" t="s">
        <v>196</v>
      </c>
      <c r="BP115" t="str">
        <f t="shared" si="34"/>
        <v/>
      </c>
      <c r="BQ115" t="str">
        <f>IF(OR(LEFT(BN115,1)=CHAR(32),LEFT(BN115,1)=CHAR(9),LEFT(BN115,1)=CHAR(160),indenture(BN115)&gt;0),"NO","BOLD")&amp;BP115</f>
        <v>BOLD</v>
      </c>
      <c r="BT115" t="str">
        <f t="shared" si="35"/>
        <v/>
      </c>
    </row>
    <row r="116" spans="1:72">
      <c r="A116">
        <v>115</v>
      </c>
      <c r="D116" t="str">
        <f t="shared" si="18"/>
        <v/>
      </c>
      <c r="H116" t="str">
        <f t="shared" si="19"/>
        <v/>
      </c>
      <c r="L116" t="str">
        <f t="shared" si="20"/>
        <v/>
      </c>
      <c r="P116" t="str">
        <f t="shared" si="21"/>
        <v/>
      </c>
      <c r="T116" t="str">
        <f t="shared" si="22"/>
        <v/>
      </c>
      <c r="X116" t="str">
        <f t="shared" si="23"/>
        <v/>
      </c>
      <c r="AB116" t="str">
        <f t="shared" si="24"/>
        <v/>
      </c>
      <c r="AF116" t="str">
        <f t="shared" si="25"/>
        <v/>
      </c>
      <c r="AJ116" t="str">
        <f t="shared" si="26"/>
        <v/>
      </c>
      <c r="AN116" t="str">
        <f t="shared" si="27"/>
        <v/>
      </c>
      <c r="AR116" t="str">
        <f t="shared" si="28"/>
        <v/>
      </c>
      <c r="AV116" t="str">
        <f t="shared" si="29"/>
        <v/>
      </c>
      <c r="AZ116" t="str">
        <f t="shared" si="30"/>
        <v/>
      </c>
      <c r="BD116" t="str">
        <f t="shared" si="31"/>
        <v/>
      </c>
      <c r="BH116" t="str">
        <f t="shared" si="32"/>
        <v/>
      </c>
      <c r="BJ116" t="s">
        <v>799</v>
      </c>
      <c r="BK116" t="s">
        <v>800</v>
      </c>
      <c r="BL116" t="str">
        <f t="shared" si="33"/>
        <v/>
      </c>
      <c r="BM116" t="str">
        <f>IF(OR(LEFT(BJ116,1)=CHAR(32),LEFT(BJ116,1)=CHAR(9),LEFT(BJ116,1)=CHAR(160),indenture(BJ116)&gt;0),"NO","BOLD")&amp;BL116</f>
        <v>BOLD</v>
      </c>
      <c r="BN116" t="s">
        <v>1020</v>
      </c>
      <c r="BO116" t="s">
        <v>1021</v>
      </c>
      <c r="BP116" t="str">
        <f t="shared" si="34"/>
        <v/>
      </c>
      <c r="BQ116" t="str">
        <f>IF(OR(LEFT(BN116,1)=CHAR(32),LEFT(BN116,1)=CHAR(9),LEFT(BN116,1)=CHAR(160),indenture(BN116)&gt;0),"NO","BOLD")&amp;BP116</f>
        <v>BOLD</v>
      </c>
      <c r="BT116" t="str">
        <f t="shared" si="35"/>
        <v/>
      </c>
    </row>
    <row r="117" spans="1:72">
      <c r="A117">
        <v>116</v>
      </c>
      <c r="D117" t="str">
        <f t="shared" si="18"/>
        <v/>
      </c>
      <c r="H117" t="str">
        <f t="shared" si="19"/>
        <v/>
      </c>
      <c r="L117" t="str">
        <f t="shared" si="20"/>
        <v/>
      </c>
      <c r="P117" t="str">
        <f t="shared" si="21"/>
        <v/>
      </c>
      <c r="T117" t="str">
        <f t="shared" si="22"/>
        <v/>
      </c>
      <c r="X117" t="str">
        <f t="shared" si="23"/>
        <v/>
      </c>
      <c r="AB117" t="str">
        <f t="shared" si="24"/>
        <v/>
      </c>
      <c r="AF117" t="str">
        <f t="shared" si="25"/>
        <v/>
      </c>
      <c r="AJ117" t="str">
        <f t="shared" si="26"/>
        <v/>
      </c>
      <c r="AN117" t="str">
        <f t="shared" si="27"/>
        <v/>
      </c>
      <c r="AR117" t="str">
        <f t="shared" si="28"/>
        <v/>
      </c>
      <c r="AV117" t="str">
        <f t="shared" si="29"/>
        <v/>
      </c>
      <c r="AZ117" t="str">
        <f t="shared" si="30"/>
        <v/>
      </c>
      <c r="BD117" t="str">
        <f t="shared" si="31"/>
        <v/>
      </c>
      <c r="BH117" t="str">
        <f t="shared" si="32"/>
        <v/>
      </c>
      <c r="BJ117" t="s">
        <v>177</v>
      </c>
      <c r="BK117" t="s">
        <v>177</v>
      </c>
      <c r="BL117" t="str">
        <f t="shared" si="33"/>
        <v/>
      </c>
      <c r="BM117" t="str">
        <f>IF(OR(LEFT(BJ117,1)=CHAR(32),LEFT(BJ117,1)=CHAR(9),LEFT(BJ117,1)=CHAR(160),indenture(BJ117)&gt;0),"NO","BOLD")&amp;BL117</f>
        <v>BOLD</v>
      </c>
      <c r="BN117" t="s">
        <v>1022</v>
      </c>
      <c r="BO117" t="s">
        <v>1023</v>
      </c>
      <c r="BP117" t="str">
        <f t="shared" si="34"/>
        <v/>
      </c>
      <c r="BQ117" t="str">
        <f>IF(OR(LEFT(BN117,1)=CHAR(32),LEFT(BN117,1)=CHAR(9),LEFT(BN117,1)=CHAR(160),indenture(BN117)&gt;0),"NO","BOLD")&amp;BP117</f>
        <v>BOLD</v>
      </c>
      <c r="BT117" t="str">
        <f t="shared" si="35"/>
        <v/>
      </c>
    </row>
    <row r="118" spans="1:72">
      <c r="A118">
        <v>117</v>
      </c>
      <c r="D118" t="str">
        <f t="shared" si="18"/>
        <v/>
      </c>
      <c r="H118" t="str">
        <f t="shared" si="19"/>
        <v/>
      </c>
      <c r="L118" t="str">
        <f t="shared" si="20"/>
        <v/>
      </c>
      <c r="P118" t="str">
        <f t="shared" si="21"/>
        <v/>
      </c>
      <c r="T118" t="str">
        <f t="shared" si="22"/>
        <v/>
      </c>
      <c r="X118" t="str">
        <f t="shared" si="23"/>
        <v/>
      </c>
      <c r="AB118" t="str">
        <f t="shared" si="24"/>
        <v/>
      </c>
      <c r="AF118" t="str">
        <f t="shared" si="25"/>
        <v/>
      </c>
      <c r="AJ118" t="str">
        <f t="shared" si="26"/>
        <v/>
      </c>
      <c r="AN118" t="str">
        <f t="shared" si="27"/>
        <v/>
      </c>
      <c r="AR118" t="str">
        <f t="shared" si="28"/>
        <v/>
      </c>
      <c r="AV118" t="str">
        <f t="shared" si="29"/>
        <v/>
      </c>
      <c r="AZ118" t="str">
        <f t="shared" si="30"/>
        <v/>
      </c>
      <c r="BD118" t="str">
        <f t="shared" si="31"/>
        <v/>
      </c>
      <c r="BH118" t="str">
        <f t="shared" si="32"/>
        <v/>
      </c>
      <c r="BJ118" t="s">
        <v>801</v>
      </c>
      <c r="BK118" t="s">
        <v>802</v>
      </c>
      <c r="BL118" t="str">
        <f t="shared" si="33"/>
        <v/>
      </c>
      <c r="BM118" t="str">
        <f>IF(OR(LEFT(BJ118,1)=CHAR(32),LEFT(BJ118,1)=CHAR(9),LEFT(BJ118,1)=CHAR(160),indenture(BJ118)&gt;0),"NO","BOLD")&amp;BL118</f>
        <v>BOLD</v>
      </c>
      <c r="BP118" t="str">
        <f t="shared" si="34"/>
        <v/>
      </c>
      <c r="BQ118" t="str">
        <f>IF(OR(LEFT(BN118,1)=CHAR(32),LEFT(BN118,1)=CHAR(9),LEFT(BN118,1)=CHAR(160),indenture(BN118)&gt;0),"NO","BOLD")&amp;BP118</f>
        <v>BOLD</v>
      </c>
      <c r="BT118" t="str">
        <f t="shared" si="35"/>
        <v/>
      </c>
    </row>
    <row r="119" spans="1:72">
      <c r="A119">
        <v>118</v>
      </c>
      <c r="D119" t="str">
        <f t="shared" si="18"/>
        <v/>
      </c>
      <c r="H119" t="str">
        <f t="shared" si="19"/>
        <v/>
      </c>
      <c r="L119" t="str">
        <f t="shared" si="20"/>
        <v/>
      </c>
      <c r="P119" t="str">
        <f t="shared" si="21"/>
        <v/>
      </c>
      <c r="T119" t="str">
        <f t="shared" si="22"/>
        <v/>
      </c>
      <c r="X119" t="str">
        <f t="shared" si="23"/>
        <v/>
      </c>
      <c r="AB119" t="str">
        <f t="shared" si="24"/>
        <v/>
      </c>
      <c r="AF119" t="str">
        <f t="shared" si="25"/>
        <v/>
      </c>
      <c r="AJ119" t="str">
        <f t="shared" si="26"/>
        <v/>
      </c>
      <c r="AN119" t="str">
        <f t="shared" si="27"/>
        <v/>
      </c>
      <c r="AR119" t="str">
        <f t="shared" si="28"/>
        <v/>
      </c>
      <c r="AV119" t="str">
        <f t="shared" si="29"/>
        <v/>
      </c>
      <c r="AZ119" t="str">
        <f t="shared" si="30"/>
        <v/>
      </c>
      <c r="BD119" t="str">
        <f t="shared" si="31"/>
        <v/>
      </c>
      <c r="BH119" t="str">
        <f t="shared" si="32"/>
        <v/>
      </c>
      <c r="BJ119" t="s">
        <v>1003</v>
      </c>
      <c r="BK119" t="s">
        <v>807</v>
      </c>
      <c r="BL119" t="str">
        <f t="shared" si="33"/>
        <v/>
      </c>
      <c r="BM119" t="str">
        <f>IF(OR(LEFT(BJ119,1)=CHAR(32),LEFT(BJ119,1)=CHAR(9),LEFT(BJ119,1)=CHAR(160),indenture(BJ119)&gt;0),"NO","BOLD")&amp;BL119</f>
        <v>BOLD</v>
      </c>
      <c r="BP119" t="str">
        <f t="shared" si="34"/>
        <v/>
      </c>
      <c r="BQ119" t="str">
        <f>IF(OR(LEFT(BN119,1)=CHAR(32),LEFT(BN119,1)=CHAR(9),LEFT(BN119,1)=CHAR(160),indenture(BN119)&gt;0),"NO","BOLD")&amp;BP119</f>
        <v>BOLD</v>
      </c>
      <c r="BT119" t="str">
        <f t="shared" si="35"/>
        <v/>
      </c>
    </row>
    <row r="120" spans="1:72">
      <c r="A120">
        <v>119</v>
      </c>
      <c r="D120" t="str">
        <f t="shared" si="18"/>
        <v/>
      </c>
      <c r="H120" t="str">
        <f t="shared" si="19"/>
        <v/>
      </c>
      <c r="L120" t="str">
        <f t="shared" si="20"/>
        <v/>
      </c>
      <c r="P120" t="str">
        <f t="shared" si="21"/>
        <v/>
      </c>
      <c r="T120" t="str">
        <f t="shared" si="22"/>
        <v/>
      </c>
      <c r="X120" t="str">
        <f t="shared" si="23"/>
        <v/>
      </c>
      <c r="AB120" t="str">
        <f t="shared" si="24"/>
        <v/>
      </c>
      <c r="AF120" t="str">
        <f t="shared" si="25"/>
        <v/>
      </c>
      <c r="AJ120" t="str">
        <f t="shared" si="26"/>
        <v/>
      </c>
      <c r="AN120" t="str">
        <f t="shared" si="27"/>
        <v/>
      </c>
      <c r="AR120" t="str">
        <f t="shared" si="28"/>
        <v/>
      </c>
      <c r="AV120" t="str">
        <f t="shared" si="29"/>
        <v/>
      </c>
      <c r="AZ120" t="str">
        <f t="shared" si="30"/>
        <v/>
      </c>
      <c r="BD120" t="str">
        <f t="shared" si="31"/>
        <v/>
      </c>
      <c r="BH120" t="str">
        <f t="shared" si="32"/>
        <v/>
      </c>
      <c r="BJ120" t="s">
        <v>804</v>
      </c>
      <c r="BK120" t="s">
        <v>686</v>
      </c>
      <c r="BL120" t="str">
        <f t="shared" si="33"/>
        <v/>
      </c>
      <c r="BM120" t="str">
        <f>IF(OR(LEFT(BJ120,1)=CHAR(32),LEFT(BJ120,1)=CHAR(9),LEFT(BJ120,1)=CHAR(160),indenture(BJ120)&gt;0),"NO","BOLD")&amp;BL120</f>
        <v>BOLD</v>
      </c>
      <c r="BP120" t="str">
        <f t="shared" si="34"/>
        <v/>
      </c>
      <c r="BT120" t="str">
        <f t="shared" si="35"/>
        <v/>
      </c>
    </row>
    <row r="121" spans="1:72">
      <c r="A121">
        <v>120</v>
      </c>
      <c r="D121" t="str">
        <f t="shared" si="18"/>
        <v/>
      </c>
      <c r="H121" t="str">
        <f t="shared" si="19"/>
        <v/>
      </c>
      <c r="L121" t="str">
        <f t="shared" si="20"/>
        <v/>
      </c>
      <c r="P121" t="str">
        <f t="shared" si="21"/>
        <v/>
      </c>
      <c r="T121" t="str">
        <f t="shared" si="22"/>
        <v/>
      </c>
      <c r="X121" t="str">
        <f t="shared" si="23"/>
        <v/>
      </c>
      <c r="AB121" t="str">
        <f t="shared" si="24"/>
        <v/>
      </c>
      <c r="AF121" t="str">
        <f t="shared" si="25"/>
        <v/>
      </c>
      <c r="AJ121" t="str">
        <f t="shared" si="26"/>
        <v/>
      </c>
      <c r="AN121" t="str">
        <f t="shared" si="27"/>
        <v/>
      </c>
      <c r="AR121" t="str">
        <f t="shared" si="28"/>
        <v/>
      </c>
      <c r="AV121" t="str">
        <f t="shared" si="29"/>
        <v/>
      </c>
      <c r="AZ121" t="str">
        <f t="shared" si="30"/>
        <v/>
      </c>
      <c r="BD121" t="str">
        <f t="shared" si="31"/>
        <v/>
      </c>
      <c r="BH121" t="str">
        <f t="shared" si="32"/>
        <v/>
      </c>
      <c r="BJ121" t="s">
        <v>809</v>
      </c>
      <c r="BK121" t="s">
        <v>810</v>
      </c>
      <c r="BL121" t="str">
        <f t="shared" si="33"/>
        <v/>
      </c>
      <c r="BM121" t="str">
        <f>IF(OR(LEFT(BJ121,1)=CHAR(32),LEFT(BJ121,1)=CHAR(9),LEFT(BJ121,1)=CHAR(160),indenture(BJ121)&gt;0),"NO","BOLD")&amp;BL121</f>
        <v>BOLD</v>
      </c>
      <c r="BP121" t="str">
        <f t="shared" si="34"/>
        <v/>
      </c>
      <c r="BT121" t="str">
        <f t="shared" si="35"/>
        <v/>
      </c>
    </row>
    <row r="122" spans="1:72">
      <c r="A122">
        <v>121</v>
      </c>
      <c r="D122" t="str">
        <f t="shared" si="18"/>
        <v/>
      </c>
      <c r="H122" t="str">
        <f t="shared" si="19"/>
        <v/>
      </c>
      <c r="L122" t="str">
        <f t="shared" si="20"/>
        <v/>
      </c>
      <c r="P122" t="str">
        <f t="shared" si="21"/>
        <v/>
      </c>
      <c r="T122" t="str">
        <f t="shared" si="22"/>
        <v/>
      </c>
      <c r="X122" t="str">
        <f t="shared" si="23"/>
        <v/>
      </c>
      <c r="AB122" t="str">
        <f t="shared" si="24"/>
        <v/>
      </c>
      <c r="AF122" t="str">
        <f t="shared" si="25"/>
        <v/>
      </c>
      <c r="AJ122" t="str">
        <f t="shared" si="26"/>
        <v/>
      </c>
      <c r="AN122" t="str">
        <f t="shared" si="27"/>
        <v/>
      </c>
      <c r="AR122" t="str">
        <f t="shared" si="28"/>
        <v/>
      </c>
      <c r="AV122" t="str">
        <f t="shared" si="29"/>
        <v/>
      </c>
      <c r="AZ122" t="str">
        <f t="shared" si="30"/>
        <v/>
      </c>
      <c r="BD122" t="str">
        <f t="shared" si="31"/>
        <v/>
      </c>
      <c r="BH122" t="str">
        <f t="shared" si="32"/>
        <v/>
      </c>
      <c r="BJ122" t="s">
        <v>811</v>
      </c>
      <c r="BK122" t="s">
        <v>812</v>
      </c>
      <c r="BL122" t="str">
        <f t="shared" si="33"/>
        <v/>
      </c>
      <c r="BM122" t="str">
        <f>IF(OR(LEFT(BJ122,1)=CHAR(32),LEFT(BJ122,1)=CHAR(9),LEFT(BJ122,1)=CHAR(160),indenture(BJ122)&gt;0),"NO","BOLD")&amp;BL122</f>
        <v>BOLD</v>
      </c>
      <c r="BP122" t="str">
        <f t="shared" si="34"/>
        <v/>
      </c>
      <c r="BT122" t="str">
        <f t="shared" si="35"/>
        <v/>
      </c>
    </row>
    <row r="123" spans="1:72">
      <c r="A123">
        <v>122</v>
      </c>
      <c r="D123" t="str">
        <f t="shared" si="18"/>
        <v/>
      </c>
      <c r="H123" t="str">
        <f t="shared" si="19"/>
        <v/>
      </c>
      <c r="L123" t="str">
        <f t="shared" si="20"/>
        <v/>
      </c>
      <c r="P123" t="str">
        <f t="shared" si="21"/>
        <v/>
      </c>
      <c r="T123" t="str">
        <f t="shared" si="22"/>
        <v/>
      </c>
      <c r="X123" t="str">
        <f t="shared" si="23"/>
        <v/>
      </c>
      <c r="AB123" t="str">
        <f t="shared" si="24"/>
        <v/>
      </c>
      <c r="AF123" t="str">
        <f t="shared" si="25"/>
        <v/>
      </c>
      <c r="AJ123" t="str">
        <f t="shared" si="26"/>
        <v/>
      </c>
      <c r="AN123" t="str">
        <f t="shared" si="27"/>
        <v/>
      </c>
      <c r="AR123" t="str">
        <f t="shared" si="28"/>
        <v/>
      </c>
      <c r="AV123" t="str">
        <f t="shared" si="29"/>
        <v/>
      </c>
      <c r="AZ123" t="str">
        <f t="shared" si="30"/>
        <v/>
      </c>
      <c r="BD123" t="str">
        <f t="shared" si="31"/>
        <v/>
      </c>
      <c r="BH123" t="str">
        <f t="shared" si="32"/>
        <v/>
      </c>
      <c r="BJ123" t="s">
        <v>1004</v>
      </c>
      <c r="BK123" t="s">
        <v>808</v>
      </c>
      <c r="BL123" t="str">
        <f t="shared" si="33"/>
        <v/>
      </c>
      <c r="BM123" t="str">
        <f>IF(OR(LEFT(BJ123,1)=CHAR(32),LEFT(BJ123,1)=CHAR(9),LEFT(BJ123,1)=CHAR(160),indenture(BJ123)&gt;0),"NO","BOLD")&amp;BL123</f>
        <v>BOLD</v>
      </c>
      <c r="BP123" t="str">
        <f t="shared" si="34"/>
        <v/>
      </c>
      <c r="BT123" t="str">
        <f t="shared" si="35"/>
        <v/>
      </c>
    </row>
    <row r="124" spans="1:72">
      <c r="A124">
        <v>123</v>
      </c>
      <c r="D124" t="str">
        <f t="shared" si="18"/>
        <v/>
      </c>
      <c r="H124" t="str">
        <f t="shared" si="19"/>
        <v/>
      </c>
      <c r="L124" t="str">
        <f t="shared" si="20"/>
        <v/>
      </c>
      <c r="P124" t="str">
        <f t="shared" si="21"/>
        <v/>
      </c>
      <c r="T124" t="str">
        <f t="shared" si="22"/>
        <v/>
      </c>
      <c r="X124" t="str">
        <f t="shared" si="23"/>
        <v/>
      </c>
      <c r="AB124" t="str">
        <f t="shared" si="24"/>
        <v/>
      </c>
      <c r="AF124" t="str">
        <f t="shared" si="25"/>
        <v/>
      </c>
      <c r="AJ124" t="str">
        <f t="shared" si="26"/>
        <v/>
      </c>
      <c r="AN124" t="str">
        <f t="shared" si="27"/>
        <v/>
      </c>
      <c r="AR124" t="str">
        <f t="shared" si="28"/>
        <v/>
      </c>
      <c r="AV124" t="str">
        <f t="shared" si="29"/>
        <v/>
      </c>
      <c r="AZ124" t="str">
        <f t="shared" si="30"/>
        <v/>
      </c>
      <c r="BD124" t="str">
        <f t="shared" si="31"/>
        <v/>
      </c>
      <c r="BH124" t="str">
        <f t="shared" si="32"/>
        <v/>
      </c>
      <c r="BJ124" t="s">
        <v>1005</v>
      </c>
      <c r="BK124" t="s">
        <v>1006</v>
      </c>
      <c r="BL124" t="str">
        <f t="shared" si="33"/>
        <v/>
      </c>
      <c r="BM124" t="str">
        <f>IF(OR(LEFT(BJ124,1)=CHAR(32),LEFT(BJ124,1)=CHAR(9),LEFT(BJ124,1)=CHAR(160),indenture(BJ124)&gt;0),"NO","BOLD")&amp;BL124</f>
        <v>BOLD</v>
      </c>
      <c r="BP124" t="str">
        <f t="shared" si="34"/>
        <v/>
      </c>
      <c r="BT124" t="str">
        <f t="shared" si="35"/>
        <v/>
      </c>
    </row>
    <row r="125" spans="1:72">
      <c r="A125">
        <v>124</v>
      </c>
      <c r="D125" t="str">
        <f t="shared" si="18"/>
        <v/>
      </c>
      <c r="H125" t="str">
        <f t="shared" si="19"/>
        <v/>
      </c>
      <c r="L125" t="str">
        <f t="shared" si="20"/>
        <v/>
      </c>
      <c r="P125" t="str">
        <f t="shared" si="21"/>
        <v/>
      </c>
      <c r="T125" t="str">
        <f t="shared" si="22"/>
        <v/>
      </c>
      <c r="X125" t="str">
        <f t="shared" si="23"/>
        <v/>
      </c>
      <c r="AB125" t="str">
        <f t="shared" si="24"/>
        <v/>
      </c>
      <c r="AF125" t="str">
        <f t="shared" si="25"/>
        <v/>
      </c>
      <c r="AJ125" t="str">
        <f t="shared" si="26"/>
        <v/>
      </c>
      <c r="AN125" t="str">
        <f t="shared" si="27"/>
        <v/>
      </c>
      <c r="AR125" t="str">
        <f t="shared" si="28"/>
        <v/>
      </c>
      <c r="AV125" t="str">
        <f t="shared" si="29"/>
        <v/>
      </c>
      <c r="AZ125" t="str">
        <f t="shared" si="30"/>
        <v/>
      </c>
      <c r="BD125" t="str">
        <f t="shared" si="31"/>
        <v/>
      </c>
      <c r="BH125" t="str">
        <f t="shared" si="32"/>
        <v/>
      </c>
      <c r="BJ125" t="s">
        <v>1007</v>
      </c>
      <c r="BK125" t="s">
        <v>1008</v>
      </c>
      <c r="BL125" t="str">
        <f t="shared" si="33"/>
        <v/>
      </c>
      <c r="BM125" t="str">
        <f>IF(OR(LEFT(BJ125,1)=CHAR(32),LEFT(BJ125,1)=CHAR(9),LEFT(BJ125,1)=CHAR(160),indenture(BJ125)&gt;0),"NO","BOLD")&amp;BL125</f>
        <v>BOLD</v>
      </c>
      <c r="BP125" t="str">
        <f t="shared" si="34"/>
        <v/>
      </c>
      <c r="BT125" t="str">
        <f t="shared" si="35"/>
        <v/>
      </c>
    </row>
    <row r="126" spans="1:72">
      <c r="A126">
        <v>125</v>
      </c>
      <c r="D126" t="str">
        <f t="shared" si="18"/>
        <v/>
      </c>
      <c r="H126" t="str">
        <f t="shared" si="19"/>
        <v/>
      </c>
      <c r="L126" t="str">
        <f t="shared" si="20"/>
        <v/>
      </c>
      <c r="P126" t="str">
        <f t="shared" si="21"/>
        <v/>
      </c>
      <c r="T126" t="str">
        <f t="shared" si="22"/>
        <v/>
      </c>
      <c r="X126" t="str">
        <f t="shared" si="23"/>
        <v/>
      </c>
      <c r="AB126" t="str">
        <f t="shared" si="24"/>
        <v/>
      </c>
      <c r="AF126" t="str">
        <f t="shared" si="25"/>
        <v/>
      </c>
      <c r="AJ126" t="str">
        <f t="shared" si="26"/>
        <v/>
      </c>
      <c r="AN126" t="str">
        <f t="shared" si="27"/>
        <v/>
      </c>
      <c r="AR126" t="str">
        <f t="shared" si="28"/>
        <v/>
      </c>
      <c r="AV126" t="str">
        <f t="shared" si="29"/>
        <v/>
      </c>
      <c r="AZ126" t="str">
        <f t="shared" si="30"/>
        <v/>
      </c>
      <c r="BD126" t="str">
        <f t="shared" si="31"/>
        <v/>
      </c>
      <c r="BH126" t="str">
        <f t="shared" si="32"/>
        <v/>
      </c>
      <c r="BJ126" t="s">
        <v>1009</v>
      </c>
      <c r="BK126" t="s">
        <v>1010</v>
      </c>
      <c r="BL126" t="str">
        <f t="shared" si="33"/>
        <v>EPS</v>
      </c>
      <c r="BM126" t="str">
        <f>IF(OR(LEFT(BJ126,1)=CHAR(32),LEFT(BJ126,1)=CHAR(9),LEFT(BJ126,1)=CHAR(160),indenture(BJ126)&gt;0),"NO","BOLD")&amp;BL126</f>
        <v>BOLDEPS</v>
      </c>
      <c r="BP126" t="str">
        <f t="shared" si="34"/>
        <v/>
      </c>
      <c r="BT126" t="str">
        <f t="shared" si="35"/>
        <v/>
      </c>
    </row>
    <row r="127" spans="1:72">
      <c r="A127">
        <v>126</v>
      </c>
      <c r="D127" t="str">
        <f t="shared" si="18"/>
        <v/>
      </c>
      <c r="H127" t="str">
        <f t="shared" si="19"/>
        <v/>
      </c>
      <c r="L127" t="str">
        <f t="shared" si="20"/>
        <v/>
      </c>
      <c r="P127" t="str">
        <f t="shared" si="21"/>
        <v/>
      </c>
      <c r="T127" t="str">
        <f t="shared" si="22"/>
        <v/>
      </c>
      <c r="X127" t="str">
        <f t="shared" si="23"/>
        <v/>
      </c>
      <c r="AB127" t="str">
        <f t="shared" si="24"/>
        <v/>
      </c>
      <c r="AF127" t="str">
        <f t="shared" si="25"/>
        <v/>
      </c>
      <c r="AJ127" t="str">
        <f t="shared" si="26"/>
        <v/>
      </c>
      <c r="AN127" t="str">
        <f t="shared" si="27"/>
        <v/>
      </c>
      <c r="AR127" t="str">
        <f t="shared" si="28"/>
        <v/>
      </c>
      <c r="AV127" t="str">
        <f t="shared" si="29"/>
        <v/>
      </c>
      <c r="AZ127" t="str">
        <f t="shared" si="30"/>
        <v/>
      </c>
      <c r="BD127" t="str">
        <f t="shared" si="31"/>
        <v/>
      </c>
      <c r="BH127" t="str">
        <f t="shared" si="32"/>
        <v/>
      </c>
      <c r="BJ127" t="s">
        <v>1011</v>
      </c>
      <c r="BK127" t="s">
        <v>1012</v>
      </c>
      <c r="BL127" t="str">
        <f t="shared" si="33"/>
        <v/>
      </c>
      <c r="BM127" t="str">
        <f>IF(OR(LEFT(BJ127,1)=CHAR(32),LEFT(BJ127,1)=CHAR(9),LEFT(BJ127,1)=CHAR(160),indenture(BJ127)&gt;0),"NO","BOLD")&amp;BL127</f>
        <v>BOLD</v>
      </c>
      <c r="BP127" t="str">
        <f t="shared" si="34"/>
        <v/>
      </c>
      <c r="BT127" t="str">
        <f t="shared" si="35"/>
        <v/>
      </c>
    </row>
    <row r="128" spans="1:72">
      <c r="A128">
        <v>127</v>
      </c>
      <c r="D128" t="str">
        <f t="shared" si="18"/>
        <v/>
      </c>
      <c r="H128" t="str">
        <f t="shared" si="19"/>
        <v/>
      </c>
      <c r="L128" t="str">
        <f t="shared" si="20"/>
        <v/>
      </c>
      <c r="P128" t="str">
        <f t="shared" si="21"/>
        <v/>
      </c>
      <c r="T128" t="str">
        <f t="shared" si="22"/>
        <v/>
      </c>
      <c r="X128" t="str">
        <f t="shared" si="23"/>
        <v/>
      </c>
      <c r="AB128" t="str">
        <f t="shared" si="24"/>
        <v/>
      </c>
      <c r="AF128" t="str">
        <f t="shared" si="25"/>
        <v/>
      </c>
      <c r="AJ128" t="str">
        <f t="shared" si="26"/>
        <v/>
      </c>
      <c r="AN128" t="str">
        <f t="shared" si="27"/>
        <v/>
      </c>
      <c r="AR128" t="str">
        <f t="shared" si="28"/>
        <v/>
      </c>
      <c r="AV128" t="str">
        <f t="shared" si="29"/>
        <v/>
      </c>
      <c r="AZ128" t="str">
        <f t="shared" si="30"/>
        <v/>
      </c>
      <c r="BD128" t="str">
        <f t="shared" si="31"/>
        <v/>
      </c>
      <c r="BH128" t="str">
        <f t="shared" si="32"/>
        <v/>
      </c>
      <c r="BJ128" t="s">
        <v>1024</v>
      </c>
      <c r="BK128" t="s">
        <v>1025</v>
      </c>
      <c r="BL128" t="str">
        <f t="shared" si="33"/>
        <v/>
      </c>
      <c r="BM128" t="str">
        <f>IF(OR(LEFT(BJ128,1)=CHAR(32),LEFT(BJ128,1)=CHAR(9),LEFT(BJ128,1)=CHAR(160),indenture(BJ128)&gt;0),"NO","BOLD")&amp;BL128</f>
        <v>BOLD</v>
      </c>
      <c r="BP128" t="str">
        <f t="shared" si="34"/>
        <v/>
      </c>
      <c r="BT128" t="str">
        <f t="shared" si="35"/>
        <v/>
      </c>
    </row>
    <row r="129" spans="1:72">
      <c r="A129">
        <v>128</v>
      </c>
      <c r="D129" t="str">
        <f t="shared" si="18"/>
        <v/>
      </c>
      <c r="H129" t="str">
        <f t="shared" si="19"/>
        <v/>
      </c>
      <c r="L129" t="str">
        <f t="shared" si="20"/>
        <v/>
      </c>
      <c r="P129" t="str">
        <f t="shared" si="21"/>
        <v/>
      </c>
      <c r="T129" t="str">
        <f t="shared" si="22"/>
        <v/>
      </c>
      <c r="X129" t="str">
        <f t="shared" si="23"/>
        <v/>
      </c>
      <c r="AB129" t="str">
        <f t="shared" si="24"/>
        <v/>
      </c>
      <c r="AF129" t="str">
        <f t="shared" si="25"/>
        <v/>
      </c>
      <c r="AJ129" t="str">
        <f t="shared" si="26"/>
        <v/>
      </c>
      <c r="AN129" t="str">
        <f t="shared" si="27"/>
        <v/>
      </c>
      <c r="AR129" t="str">
        <f t="shared" si="28"/>
        <v/>
      </c>
      <c r="AV129" t="str">
        <f t="shared" si="29"/>
        <v/>
      </c>
      <c r="AZ129" t="str">
        <f t="shared" si="30"/>
        <v/>
      </c>
      <c r="BD129" t="str">
        <f t="shared" si="31"/>
        <v/>
      </c>
      <c r="BH129" t="str">
        <f t="shared" si="32"/>
        <v/>
      </c>
      <c r="BJ129" t="s">
        <v>1013</v>
      </c>
      <c r="BK129" t="s">
        <v>1014</v>
      </c>
      <c r="BL129" t="str">
        <f t="shared" si="33"/>
        <v/>
      </c>
      <c r="BM129" t="str">
        <f>IF(OR(LEFT(BJ129,1)=CHAR(32),LEFT(BJ129,1)=CHAR(9),LEFT(BJ129,1)=CHAR(160),indenture(BJ129)&gt;0),"NO","BOLD")&amp;BL129</f>
        <v>BOLD</v>
      </c>
      <c r="BP129" t="str">
        <f t="shared" si="34"/>
        <v/>
      </c>
      <c r="BT129" t="str">
        <f t="shared" si="35"/>
        <v/>
      </c>
    </row>
    <row r="130" spans="1:72">
      <c r="A130">
        <v>129</v>
      </c>
      <c r="D130" t="str">
        <f t="shared" si="18"/>
        <v/>
      </c>
      <c r="H130" t="str">
        <f t="shared" si="19"/>
        <v/>
      </c>
      <c r="L130" t="str">
        <f t="shared" si="20"/>
        <v/>
      </c>
      <c r="P130" t="str">
        <f t="shared" si="21"/>
        <v/>
      </c>
      <c r="T130" t="str">
        <f t="shared" si="22"/>
        <v/>
      </c>
      <c r="X130" t="str">
        <f t="shared" si="23"/>
        <v/>
      </c>
      <c r="AB130" t="str">
        <f t="shared" si="24"/>
        <v/>
      </c>
      <c r="AF130" t="str">
        <f t="shared" si="25"/>
        <v/>
      </c>
      <c r="AJ130" t="str">
        <f t="shared" si="26"/>
        <v/>
      </c>
      <c r="AN130" t="str">
        <f t="shared" si="27"/>
        <v/>
      </c>
      <c r="AR130" t="str">
        <f t="shared" si="28"/>
        <v/>
      </c>
      <c r="AV130" t="str">
        <f t="shared" si="29"/>
        <v/>
      </c>
      <c r="AZ130" t="str">
        <f t="shared" si="30"/>
        <v/>
      </c>
      <c r="BD130" t="str">
        <f t="shared" si="31"/>
        <v/>
      </c>
      <c r="BH130" t="str">
        <f t="shared" si="32"/>
        <v/>
      </c>
      <c r="BJ130" t="s">
        <v>1015</v>
      </c>
      <c r="BK130" t="s">
        <v>1016</v>
      </c>
      <c r="BL130" t="str">
        <f t="shared" si="33"/>
        <v/>
      </c>
      <c r="BM130" t="str">
        <f>IF(OR(LEFT(BJ130,1)=CHAR(32),LEFT(BJ130,1)=CHAR(9),LEFT(BJ130,1)=CHAR(160),indenture(BJ130)&gt;0),"NO","BOLD")&amp;BL130</f>
        <v>BOLD</v>
      </c>
      <c r="BP130" t="str">
        <f t="shared" si="34"/>
        <v/>
      </c>
      <c r="BT130" t="str">
        <f t="shared" si="35"/>
        <v/>
      </c>
    </row>
    <row r="131" spans="1:72">
      <c r="A131">
        <v>130</v>
      </c>
      <c r="D131" t="str">
        <f>IF(OR(ISNUMBER(SEARCH("Diluted EPS",B131)),ISNUMBER(SEARCH("Earnings Per Share",B131)),ISNUMBER(SEARCH("Basic EPS",B131)),ISNUMBER(SEARCH("Diluted Share",B131)),ISNUMBER(SEARCH("Basic Share",B131))),"EPS","")</f>
        <v/>
      </c>
      <c r="H131" t="str">
        <f>IF(OR(ISNUMBER(SEARCH("Diluted EPS",F131)),ISNUMBER(SEARCH("Earnings Per Share",F131)),ISNUMBER(SEARCH("Basic EPS",F131)),ISNUMBER(SEARCH("Diluted Share",F131)),ISNUMBER(SEARCH("Basic Share",F131))),"EPS","")</f>
        <v/>
      </c>
      <c r="L131" t="str">
        <f>IF(OR(ISNUMBER(SEARCH("Diluted EPS",J131)),ISNUMBER(SEARCH("Earnings Per Share",J131)),ISNUMBER(SEARCH("Basic EPS",J131)),ISNUMBER(SEARCH("Diluted Share",J131)),ISNUMBER(SEARCH("Basic Share",J131))),"EPS","")</f>
        <v/>
      </c>
      <c r="P131" t="str">
        <f>IF(OR(ISNUMBER(SEARCH("Diluted EPS",N131)),ISNUMBER(SEARCH("Earnings Per Share",N131)),ISNUMBER(SEARCH("Basic EPS",N131)),ISNUMBER(SEARCH("Diluted Share",N131)),ISNUMBER(SEARCH("Basic Share",N131))),"EPS","")</f>
        <v/>
      </c>
      <c r="T131" t="str">
        <f>IF(OR(ISNUMBER(SEARCH("Diluted EPS",R131)),ISNUMBER(SEARCH("Earnings Per Share",R131)),ISNUMBER(SEARCH("Basic EPS",R131)),ISNUMBER(SEARCH("Diluted Share",R131)),ISNUMBER(SEARCH("Basic Share",R131))),"EPS","")</f>
        <v/>
      </c>
      <c r="X131" t="str">
        <f>IF(OR(ISNUMBER(SEARCH("Diluted EPS",V131)),ISNUMBER(SEARCH("Earnings Per Share",V131)),ISNUMBER(SEARCH("Basic EPS",V131)),ISNUMBER(SEARCH("Diluted Share",V131)),ISNUMBER(SEARCH("Basic Share",V131))),"EPS","")</f>
        <v/>
      </c>
      <c r="AB131" t="str">
        <f>IF(OR(ISNUMBER(SEARCH("Diluted EPS",Z131)),ISNUMBER(SEARCH("Earnings Per Share",Z131)),ISNUMBER(SEARCH("Basic EPS",Z131)),ISNUMBER(SEARCH("Diluted Share",Z131)),ISNUMBER(SEARCH("Basic Share",Z131))),"EPS","")</f>
        <v/>
      </c>
      <c r="AF131" t="str">
        <f>IF(OR(ISNUMBER(SEARCH("Diluted EPS",AD131)),ISNUMBER(SEARCH("Earnings Per Share",AD131)),ISNUMBER(SEARCH("Basic EPS",AD131)),ISNUMBER(SEARCH("Diluted Share",AD131)),ISNUMBER(SEARCH("Basic Share",AD131))),"EPS","")</f>
        <v/>
      </c>
      <c r="AJ131" t="str">
        <f>IF(OR(ISNUMBER(SEARCH("Diluted EPS",AH131)),ISNUMBER(SEARCH("Earnings Per Share",AH131)),ISNUMBER(SEARCH("Basic EPS",AH131)),ISNUMBER(SEARCH("Diluted Share",AH131)),ISNUMBER(SEARCH("Basic Share",AH131))),"EPS","")</f>
        <v/>
      </c>
      <c r="AN131" t="str">
        <f>IF(OR(ISNUMBER(SEARCH("Diluted EPS",AL131)),ISNUMBER(SEARCH("Earnings Per Share",AL131)),ISNUMBER(SEARCH("Basic EPS",AL131)),ISNUMBER(SEARCH("Diluted Share",AL131)),ISNUMBER(SEARCH("Basic Share",AL131))),"EPS","")</f>
        <v/>
      </c>
      <c r="AR131" t="str">
        <f>IF(OR(ISNUMBER(SEARCH("Diluted EPS",AP131)),ISNUMBER(SEARCH("Earnings Per Share",AP131)),ISNUMBER(SEARCH("Basic EPS",AP131)),ISNUMBER(SEARCH("Diluted Share",AP131)),ISNUMBER(SEARCH("Basic Share",AP131))),"EPS","")</f>
        <v/>
      </c>
      <c r="AV131" t="str">
        <f>IF(OR(ISNUMBER(SEARCH("Diluted EPS",AT131)),ISNUMBER(SEARCH("Earnings Per Share",AT131)),ISNUMBER(SEARCH("Basic EPS",AT131)),ISNUMBER(SEARCH("Diluted Share",AT131)),ISNUMBER(SEARCH("Basic Share",AT131))),"EPS","")</f>
        <v/>
      </c>
      <c r="AZ131" t="str">
        <f>IF(OR(ISNUMBER(SEARCH("Diluted EPS",AX131)),ISNUMBER(SEARCH("Earnings Per Share",AX131)),ISNUMBER(SEARCH("Basic EPS",AX131)),ISNUMBER(SEARCH("Diluted Share",AX131)),ISNUMBER(SEARCH("Basic Share",AX131))),"EPS","")</f>
        <v/>
      </c>
      <c r="BD131" t="str">
        <f>IF(OR(ISNUMBER(SEARCH("Diluted EPS",BB131)),ISNUMBER(SEARCH("Earnings Per Share",BB131)),ISNUMBER(SEARCH("Basic EPS",BB131)),ISNUMBER(SEARCH("Diluted Share",BB131)),ISNUMBER(SEARCH("Basic Share",BB131))),"EPS","")</f>
        <v/>
      </c>
      <c r="BH131" t="str">
        <f>IF(OR(ISNUMBER(SEARCH("Diluted EPS",BF131)),ISNUMBER(SEARCH("Earnings Per Share",BF131)),ISNUMBER(SEARCH("Basic EPS",BF131)),ISNUMBER(SEARCH("Diluted Share",BF131)),ISNUMBER(SEARCH("Basic Share",BF131))),"EPS","")</f>
        <v/>
      </c>
      <c r="BJ131" t="s">
        <v>1017</v>
      </c>
      <c r="BK131" t="s">
        <v>1018</v>
      </c>
      <c r="BL131" t="str">
        <f>IF(OR(ISNUMBER(SEARCH("Diluted EPS",BJ131)),ISNUMBER(SEARCH("Earnings Per Share",BJ131)),ISNUMBER(SEARCH("Basic EPS",BJ131)),ISNUMBER(SEARCH("Diluted Share",BJ131)),ISNUMBER(SEARCH("Basic Share",BJ131))),"EPS","")</f>
        <v/>
      </c>
      <c r="BM131" t="str">
        <f>IF(OR(LEFT(BJ131,1)=CHAR(32),LEFT(BJ131,1)=CHAR(9),LEFT(BJ131,1)=CHAR(160),indenture(BJ131)&gt;0),"NO","BOLD")&amp;BL131</f>
        <v>BOLD</v>
      </c>
      <c r="BP131" t="str">
        <f>IF(OR(ISNUMBER(SEARCH("Diluted EPS",BN131)),ISNUMBER(SEARCH("Earnings Per Share",BN131)),ISNUMBER(SEARCH("Basic EPS",BN131)),ISNUMBER(SEARCH("Diluted Share",BN131)),ISNUMBER(SEARCH("Basic Share",BN131))),"EPS","")</f>
        <v/>
      </c>
      <c r="BT131" t="str">
        <f>IF(OR(ISNUMBER(SEARCH("Diluted EPS",BR131)),ISNUMBER(SEARCH("Earnings Per Share",BR131)),ISNUMBER(SEARCH("Basic EPS",BR131)),ISNUMBER(SEARCH("Diluted Share",BR131)),ISNUMBER(SEARCH("Basic Share",BR131))),"EPS","")</f>
        <v/>
      </c>
    </row>
    <row r="132" spans="1:72">
      <c r="A132">
        <v>131</v>
      </c>
      <c r="D132" t="str">
        <f>IF(OR(ISNUMBER(SEARCH("Diluted EPS",B132)),ISNUMBER(SEARCH("Earnings Per Share",B132)),ISNUMBER(SEARCH("Basic EPS",B132)),ISNUMBER(SEARCH("Diluted Share",B132)),ISNUMBER(SEARCH("Basic Share",B132))),"EPS","")</f>
        <v/>
      </c>
      <c r="H132" t="str">
        <f>IF(OR(ISNUMBER(SEARCH("Diluted EPS",F132)),ISNUMBER(SEARCH("Earnings Per Share",F132)),ISNUMBER(SEARCH("Basic EPS",F132)),ISNUMBER(SEARCH("Diluted Share",F132)),ISNUMBER(SEARCH("Basic Share",F132))),"EPS","")</f>
        <v/>
      </c>
      <c r="L132" t="str">
        <f>IF(OR(ISNUMBER(SEARCH("Diluted EPS",J132)),ISNUMBER(SEARCH("Earnings Per Share",J132)),ISNUMBER(SEARCH("Basic EPS",J132)),ISNUMBER(SEARCH("Diluted Share",J132)),ISNUMBER(SEARCH("Basic Share",J132))),"EPS","")</f>
        <v/>
      </c>
      <c r="P132" t="str">
        <f>IF(OR(ISNUMBER(SEARCH("Diluted EPS",N132)),ISNUMBER(SEARCH("Earnings Per Share",N132)),ISNUMBER(SEARCH("Basic EPS",N132)),ISNUMBER(SEARCH("Diluted Share",N132)),ISNUMBER(SEARCH("Basic Share",N132))),"EPS","")</f>
        <v/>
      </c>
      <c r="T132" t="str">
        <f>IF(OR(ISNUMBER(SEARCH("Diluted EPS",R132)),ISNUMBER(SEARCH("Earnings Per Share",R132)),ISNUMBER(SEARCH("Basic EPS",R132)),ISNUMBER(SEARCH("Diluted Share",R132)),ISNUMBER(SEARCH("Basic Share",R132))),"EPS","")</f>
        <v/>
      </c>
      <c r="X132" t="str">
        <f>IF(OR(ISNUMBER(SEARCH("Diluted EPS",V132)),ISNUMBER(SEARCH("Earnings Per Share",V132)),ISNUMBER(SEARCH("Basic EPS",V132)),ISNUMBER(SEARCH("Diluted Share",V132)),ISNUMBER(SEARCH("Basic Share",V132))),"EPS","")</f>
        <v/>
      </c>
      <c r="AB132" t="str">
        <f>IF(OR(ISNUMBER(SEARCH("Diluted EPS",Z132)),ISNUMBER(SEARCH("Earnings Per Share",Z132)),ISNUMBER(SEARCH("Basic EPS",Z132)),ISNUMBER(SEARCH("Diluted Share",Z132)),ISNUMBER(SEARCH("Basic Share",Z132))),"EPS","")</f>
        <v/>
      </c>
      <c r="AF132" t="str">
        <f>IF(OR(ISNUMBER(SEARCH("Diluted EPS",AD132)),ISNUMBER(SEARCH("Earnings Per Share",AD132)),ISNUMBER(SEARCH("Basic EPS",AD132)),ISNUMBER(SEARCH("Diluted Share",AD132)),ISNUMBER(SEARCH("Basic Share",AD132))),"EPS","")</f>
        <v/>
      </c>
      <c r="AJ132" t="str">
        <f>IF(OR(ISNUMBER(SEARCH("Diluted EPS",AH132)),ISNUMBER(SEARCH("Earnings Per Share",AH132)),ISNUMBER(SEARCH("Basic EPS",AH132)),ISNUMBER(SEARCH("Diluted Share",AH132)),ISNUMBER(SEARCH("Basic Share",AH132))),"EPS","")</f>
        <v/>
      </c>
      <c r="AN132" t="str">
        <f>IF(OR(ISNUMBER(SEARCH("Diluted EPS",AL132)),ISNUMBER(SEARCH("Earnings Per Share",AL132)),ISNUMBER(SEARCH("Basic EPS",AL132)),ISNUMBER(SEARCH("Diluted Share",AL132)),ISNUMBER(SEARCH("Basic Share",AL132))),"EPS","")</f>
        <v/>
      </c>
      <c r="AR132" t="str">
        <f>IF(OR(ISNUMBER(SEARCH("Diluted EPS",AP132)),ISNUMBER(SEARCH("Earnings Per Share",AP132)),ISNUMBER(SEARCH("Basic EPS",AP132)),ISNUMBER(SEARCH("Diluted Share",AP132)),ISNUMBER(SEARCH("Basic Share",AP132))),"EPS","")</f>
        <v/>
      </c>
      <c r="AV132" t="str">
        <f>IF(OR(ISNUMBER(SEARCH("Diluted EPS",AT132)),ISNUMBER(SEARCH("Earnings Per Share",AT132)),ISNUMBER(SEARCH("Basic EPS",AT132)),ISNUMBER(SEARCH("Diluted Share",AT132)),ISNUMBER(SEARCH("Basic Share",AT132))),"EPS","")</f>
        <v/>
      </c>
      <c r="AZ132" t="str">
        <f>IF(OR(ISNUMBER(SEARCH("Diluted EPS",AX132)),ISNUMBER(SEARCH("Earnings Per Share",AX132)),ISNUMBER(SEARCH("Basic EPS",AX132)),ISNUMBER(SEARCH("Diluted Share",AX132)),ISNUMBER(SEARCH("Basic Share",AX132))),"EPS","")</f>
        <v/>
      </c>
      <c r="BD132" t="str">
        <f>IF(OR(ISNUMBER(SEARCH("Diluted EPS",BB132)),ISNUMBER(SEARCH("Earnings Per Share",BB132)),ISNUMBER(SEARCH("Basic EPS",BB132)),ISNUMBER(SEARCH("Diluted Share",BB132)),ISNUMBER(SEARCH("Basic Share",BB132))),"EPS","")</f>
        <v/>
      </c>
      <c r="BH132" t="str">
        <f>IF(OR(ISNUMBER(SEARCH("Diluted EPS",BF132)),ISNUMBER(SEARCH("Earnings Per Share",BF132)),ISNUMBER(SEARCH("Basic EPS",BF132)),ISNUMBER(SEARCH("Diluted Share",BF132)),ISNUMBER(SEARCH("Basic Share",BF132))),"EPS","")</f>
        <v/>
      </c>
      <c r="BJ132" t="s">
        <v>1019</v>
      </c>
      <c r="BK132" t="s">
        <v>196</v>
      </c>
      <c r="BL132" t="str">
        <f>IF(OR(ISNUMBER(SEARCH("Diluted EPS",BJ132)),ISNUMBER(SEARCH("Earnings Per Share",BJ132)),ISNUMBER(SEARCH("Basic EPS",BJ132)),ISNUMBER(SEARCH("Diluted Share",BJ132)),ISNUMBER(SEARCH("Basic Share",BJ132))),"EPS","")</f>
        <v/>
      </c>
      <c r="BM132" t="str">
        <f>IF(OR(LEFT(BJ132,1)=CHAR(32),LEFT(BJ132,1)=CHAR(9),LEFT(BJ132,1)=CHAR(160),indenture(BJ132)&gt;0),"NO","BOLD")&amp;BL132</f>
        <v>BOLD</v>
      </c>
      <c r="BP132" t="str">
        <f>IF(OR(ISNUMBER(SEARCH("Diluted EPS",BN132)),ISNUMBER(SEARCH("Earnings Per Share",BN132)),ISNUMBER(SEARCH("Basic EPS",BN132)),ISNUMBER(SEARCH("Diluted Share",BN132)),ISNUMBER(SEARCH("Basic Share",BN132))),"EPS","")</f>
        <v/>
      </c>
      <c r="BT132" t="str">
        <f>IF(OR(ISNUMBER(SEARCH("Diluted EPS",BR132)),ISNUMBER(SEARCH("Earnings Per Share",BR132)),ISNUMBER(SEARCH("Basic EPS",BR132)),ISNUMBER(SEARCH("Diluted Share",BR132)),ISNUMBER(SEARCH("Basic Share",BR132))),"EPS","")</f>
        <v/>
      </c>
    </row>
    <row r="133" spans="1:72">
      <c r="A133">
        <v>132</v>
      </c>
      <c r="D133" t="str">
        <f>IF(OR(ISNUMBER(SEARCH("Diluted EPS",B133)),ISNUMBER(SEARCH("Earnings Per Share",B133)),ISNUMBER(SEARCH("Basic EPS",B133)),ISNUMBER(SEARCH("Diluted Share",B133)),ISNUMBER(SEARCH("Basic Share",B133))),"EPS","")</f>
        <v/>
      </c>
      <c r="H133" t="str">
        <f>IF(OR(ISNUMBER(SEARCH("Diluted EPS",F133)),ISNUMBER(SEARCH("Earnings Per Share",F133)),ISNUMBER(SEARCH("Basic EPS",F133)),ISNUMBER(SEARCH("Diluted Share",F133)),ISNUMBER(SEARCH("Basic Share",F133))),"EPS","")</f>
        <v/>
      </c>
      <c r="L133" t="str">
        <f>IF(OR(ISNUMBER(SEARCH("Diluted EPS",J133)),ISNUMBER(SEARCH("Earnings Per Share",J133)),ISNUMBER(SEARCH("Basic EPS",J133)),ISNUMBER(SEARCH("Diluted Share",J133)),ISNUMBER(SEARCH("Basic Share",J133))),"EPS","")</f>
        <v/>
      </c>
      <c r="P133" t="str">
        <f>IF(OR(ISNUMBER(SEARCH("Diluted EPS",N133)),ISNUMBER(SEARCH("Earnings Per Share",N133)),ISNUMBER(SEARCH("Basic EPS",N133)),ISNUMBER(SEARCH("Diluted Share",N133)),ISNUMBER(SEARCH("Basic Share",N133))),"EPS","")</f>
        <v/>
      </c>
      <c r="T133" t="str">
        <f>IF(OR(ISNUMBER(SEARCH("Diluted EPS",R133)),ISNUMBER(SEARCH("Earnings Per Share",R133)),ISNUMBER(SEARCH("Basic EPS",R133)),ISNUMBER(SEARCH("Diluted Share",R133)),ISNUMBER(SEARCH("Basic Share",R133))),"EPS","")</f>
        <v/>
      </c>
      <c r="X133" t="str">
        <f>IF(OR(ISNUMBER(SEARCH("Diluted EPS",V133)),ISNUMBER(SEARCH("Earnings Per Share",V133)),ISNUMBER(SEARCH("Basic EPS",V133)),ISNUMBER(SEARCH("Diluted Share",V133)),ISNUMBER(SEARCH("Basic Share",V133))),"EPS","")</f>
        <v/>
      </c>
      <c r="AB133" t="str">
        <f>IF(OR(ISNUMBER(SEARCH("Diluted EPS",Z133)),ISNUMBER(SEARCH("Earnings Per Share",Z133)),ISNUMBER(SEARCH("Basic EPS",Z133)),ISNUMBER(SEARCH("Diluted Share",Z133)),ISNUMBER(SEARCH("Basic Share",Z133))),"EPS","")</f>
        <v/>
      </c>
      <c r="AF133" t="str">
        <f>IF(OR(ISNUMBER(SEARCH("Diluted EPS",AD133)),ISNUMBER(SEARCH("Earnings Per Share",AD133)),ISNUMBER(SEARCH("Basic EPS",AD133)),ISNUMBER(SEARCH("Diluted Share",AD133)),ISNUMBER(SEARCH("Basic Share",AD133))),"EPS","")</f>
        <v/>
      </c>
      <c r="AJ133" t="str">
        <f>IF(OR(ISNUMBER(SEARCH("Diluted EPS",AH133)),ISNUMBER(SEARCH("Earnings Per Share",AH133)),ISNUMBER(SEARCH("Basic EPS",AH133)),ISNUMBER(SEARCH("Diluted Share",AH133)),ISNUMBER(SEARCH("Basic Share",AH133))),"EPS","")</f>
        <v/>
      </c>
      <c r="AN133" t="str">
        <f>IF(OR(ISNUMBER(SEARCH("Diluted EPS",AL133)),ISNUMBER(SEARCH("Earnings Per Share",AL133)),ISNUMBER(SEARCH("Basic EPS",AL133)),ISNUMBER(SEARCH("Diluted Share",AL133)),ISNUMBER(SEARCH("Basic Share",AL133))),"EPS","")</f>
        <v/>
      </c>
      <c r="AR133" t="str">
        <f>IF(OR(ISNUMBER(SEARCH("Diluted EPS",AP133)),ISNUMBER(SEARCH("Earnings Per Share",AP133)),ISNUMBER(SEARCH("Basic EPS",AP133)),ISNUMBER(SEARCH("Diluted Share",AP133)),ISNUMBER(SEARCH("Basic Share",AP133))),"EPS","")</f>
        <v/>
      </c>
      <c r="AV133" t="str">
        <f>IF(OR(ISNUMBER(SEARCH("Diluted EPS",AT133)),ISNUMBER(SEARCH("Earnings Per Share",AT133)),ISNUMBER(SEARCH("Basic EPS",AT133)),ISNUMBER(SEARCH("Diluted Share",AT133)),ISNUMBER(SEARCH("Basic Share",AT133))),"EPS","")</f>
        <v/>
      </c>
      <c r="AZ133" t="str">
        <f>IF(OR(ISNUMBER(SEARCH("Diluted EPS",AX133)),ISNUMBER(SEARCH("Earnings Per Share",AX133)),ISNUMBER(SEARCH("Basic EPS",AX133)),ISNUMBER(SEARCH("Diluted Share",AX133)),ISNUMBER(SEARCH("Basic Share",AX133))),"EPS","")</f>
        <v/>
      </c>
      <c r="BD133" t="str">
        <f>IF(OR(ISNUMBER(SEARCH("Diluted EPS",BB133)),ISNUMBER(SEARCH("Earnings Per Share",BB133)),ISNUMBER(SEARCH("Basic EPS",BB133)),ISNUMBER(SEARCH("Diluted Share",BB133)),ISNUMBER(SEARCH("Basic Share",BB133))),"EPS","")</f>
        <v/>
      </c>
      <c r="BH133" t="str">
        <f>IF(OR(ISNUMBER(SEARCH("Diluted EPS",BF133)),ISNUMBER(SEARCH("Earnings Per Share",BF133)),ISNUMBER(SEARCH("Basic EPS",BF133)),ISNUMBER(SEARCH("Diluted Share",BF133)),ISNUMBER(SEARCH("Basic Share",BF133))),"EPS","")</f>
        <v/>
      </c>
      <c r="BJ133" t="s">
        <v>1020</v>
      </c>
      <c r="BK133" t="s">
        <v>1021</v>
      </c>
      <c r="BL133" t="str">
        <f>IF(OR(ISNUMBER(SEARCH("Diluted EPS",BJ133)),ISNUMBER(SEARCH("Earnings Per Share",BJ133)),ISNUMBER(SEARCH("Basic EPS",BJ133)),ISNUMBER(SEARCH("Diluted Share",BJ133)),ISNUMBER(SEARCH("Basic Share",BJ133))),"EPS","")</f>
        <v/>
      </c>
      <c r="BM133" t="str">
        <f>IF(OR(LEFT(BJ133,1)=CHAR(32),LEFT(BJ133,1)=CHAR(9),LEFT(BJ133,1)=CHAR(160),indenture(BJ133)&gt;0),"NO","BOLD")&amp;BL133</f>
        <v>BOLD</v>
      </c>
      <c r="BP133" t="str">
        <f>IF(OR(ISNUMBER(SEARCH("Diluted EPS",BN133)),ISNUMBER(SEARCH("Earnings Per Share",BN133)),ISNUMBER(SEARCH("Basic EPS",BN133)),ISNUMBER(SEARCH("Diluted Share",BN133)),ISNUMBER(SEARCH("Basic Share",BN133))),"EPS","")</f>
        <v/>
      </c>
      <c r="BT133" t="str">
        <f>IF(OR(ISNUMBER(SEARCH("Diluted EPS",BR133)),ISNUMBER(SEARCH("Earnings Per Share",BR133)),ISNUMBER(SEARCH("Basic EPS",BR133)),ISNUMBER(SEARCH("Diluted Share",BR133)),ISNUMBER(SEARCH("Basic Share",BR133))),"EPS","")</f>
        <v/>
      </c>
    </row>
    <row r="134" spans="1:72">
      <c r="A134">
        <v>133</v>
      </c>
      <c r="D134" t="str">
        <f>IF(OR(ISNUMBER(SEARCH("Diluted EPS",B134)),ISNUMBER(SEARCH("Earnings Per Share",B134)),ISNUMBER(SEARCH("Basic EPS",B134)),ISNUMBER(SEARCH("Diluted Share",B134)),ISNUMBER(SEARCH("Basic Share",B134))),"EPS","")</f>
        <v/>
      </c>
      <c r="H134" t="str">
        <f>IF(OR(ISNUMBER(SEARCH("Diluted EPS",F134)),ISNUMBER(SEARCH("Earnings Per Share",F134)),ISNUMBER(SEARCH("Basic EPS",F134)),ISNUMBER(SEARCH("Diluted Share",F134)),ISNUMBER(SEARCH("Basic Share",F134))),"EPS","")</f>
        <v/>
      </c>
      <c r="L134" t="str">
        <f>IF(OR(ISNUMBER(SEARCH("Diluted EPS",J134)),ISNUMBER(SEARCH("Earnings Per Share",J134)),ISNUMBER(SEARCH("Basic EPS",J134)),ISNUMBER(SEARCH("Diluted Share",J134)),ISNUMBER(SEARCH("Basic Share",J134))),"EPS","")</f>
        <v/>
      </c>
      <c r="P134" t="str">
        <f>IF(OR(ISNUMBER(SEARCH("Diluted EPS",N134)),ISNUMBER(SEARCH("Earnings Per Share",N134)),ISNUMBER(SEARCH("Basic EPS",N134)),ISNUMBER(SEARCH("Diluted Share",N134)),ISNUMBER(SEARCH("Basic Share",N134))),"EPS","")</f>
        <v/>
      </c>
      <c r="T134" t="str">
        <f>IF(OR(ISNUMBER(SEARCH("Diluted EPS",R134)),ISNUMBER(SEARCH("Earnings Per Share",R134)),ISNUMBER(SEARCH("Basic EPS",R134)),ISNUMBER(SEARCH("Diluted Share",R134)),ISNUMBER(SEARCH("Basic Share",R134))),"EPS","")</f>
        <v/>
      </c>
      <c r="X134" t="str">
        <f>IF(OR(ISNUMBER(SEARCH("Diluted EPS",V134)),ISNUMBER(SEARCH("Earnings Per Share",V134)),ISNUMBER(SEARCH("Basic EPS",V134)),ISNUMBER(SEARCH("Diluted Share",V134)),ISNUMBER(SEARCH("Basic Share",V134))),"EPS","")</f>
        <v/>
      </c>
      <c r="AB134" t="str">
        <f>IF(OR(ISNUMBER(SEARCH("Diluted EPS",Z134)),ISNUMBER(SEARCH("Earnings Per Share",Z134)),ISNUMBER(SEARCH("Basic EPS",Z134)),ISNUMBER(SEARCH("Diluted Share",Z134)),ISNUMBER(SEARCH("Basic Share",Z134))),"EPS","")</f>
        <v/>
      </c>
      <c r="AF134" t="str">
        <f>IF(OR(ISNUMBER(SEARCH("Diluted EPS",AD134)),ISNUMBER(SEARCH("Earnings Per Share",AD134)),ISNUMBER(SEARCH("Basic EPS",AD134)),ISNUMBER(SEARCH("Diluted Share",AD134)),ISNUMBER(SEARCH("Basic Share",AD134))),"EPS","")</f>
        <v/>
      </c>
      <c r="AJ134" t="str">
        <f>IF(OR(ISNUMBER(SEARCH("Diluted EPS",AH134)),ISNUMBER(SEARCH("Earnings Per Share",AH134)),ISNUMBER(SEARCH("Basic EPS",AH134)),ISNUMBER(SEARCH("Diluted Share",AH134)),ISNUMBER(SEARCH("Basic Share",AH134))),"EPS","")</f>
        <v/>
      </c>
      <c r="AN134" t="str">
        <f>IF(OR(ISNUMBER(SEARCH("Diluted EPS",AL134)),ISNUMBER(SEARCH("Earnings Per Share",AL134)),ISNUMBER(SEARCH("Basic EPS",AL134)),ISNUMBER(SEARCH("Diluted Share",AL134)),ISNUMBER(SEARCH("Basic Share",AL134))),"EPS","")</f>
        <v/>
      </c>
      <c r="AR134" t="str">
        <f>IF(OR(ISNUMBER(SEARCH("Diluted EPS",AP134)),ISNUMBER(SEARCH("Earnings Per Share",AP134)),ISNUMBER(SEARCH("Basic EPS",AP134)),ISNUMBER(SEARCH("Diluted Share",AP134)),ISNUMBER(SEARCH("Basic Share",AP134))),"EPS","")</f>
        <v/>
      </c>
      <c r="AV134" t="str">
        <f>IF(OR(ISNUMBER(SEARCH("Diluted EPS",AT134)),ISNUMBER(SEARCH("Earnings Per Share",AT134)),ISNUMBER(SEARCH("Basic EPS",AT134)),ISNUMBER(SEARCH("Diluted Share",AT134)),ISNUMBER(SEARCH("Basic Share",AT134))),"EPS","")</f>
        <v/>
      </c>
      <c r="AZ134" t="str">
        <f>IF(OR(ISNUMBER(SEARCH("Diluted EPS",AX134)),ISNUMBER(SEARCH("Earnings Per Share",AX134)),ISNUMBER(SEARCH("Basic EPS",AX134)),ISNUMBER(SEARCH("Diluted Share",AX134)),ISNUMBER(SEARCH("Basic Share",AX134))),"EPS","")</f>
        <v/>
      </c>
      <c r="BD134" t="str">
        <f>IF(OR(ISNUMBER(SEARCH("Diluted EPS",BB134)),ISNUMBER(SEARCH("Earnings Per Share",BB134)),ISNUMBER(SEARCH("Basic EPS",BB134)),ISNUMBER(SEARCH("Diluted Share",BB134)),ISNUMBER(SEARCH("Basic Share",BB134))),"EPS","")</f>
        <v/>
      </c>
      <c r="BH134" t="str">
        <f>IF(OR(ISNUMBER(SEARCH("Diluted EPS",BF134)),ISNUMBER(SEARCH("Earnings Per Share",BF134)),ISNUMBER(SEARCH("Basic EPS",BF134)),ISNUMBER(SEARCH("Diluted Share",BF134)),ISNUMBER(SEARCH("Basic Share",BF134))),"EPS","")</f>
        <v/>
      </c>
      <c r="BJ134" t="s">
        <v>1022</v>
      </c>
      <c r="BK134" t="s">
        <v>1023</v>
      </c>
      <c r="BL134" t="str">
        <f>IF(OR(ISNUMBER(SEARCH("Diluted EPS",BJ134)),ISNUMBER(SEARCH("Earnings Per Share",BJ134)),ISNUMBER(SEARCH("Basic EPS",BJ134)),ISNUMBER(SEARCH("Diluted Share",BJ134)),ISNUMBER(SEARCH("Basic Share",BJ134))),"EPS","")</f>
        <v/>
      </c>
      <c r="BM134" t="str">
        <f>IF(OR(LEFT(BJ134,1)=CHAR(32),LEFT(BJ134,1)=CHAR(9),LEFT(BJ134,1)=CHAR(160),indenture(BJ134)&gt;0),"NO","BOLD")&amp;BL134</f>
        <v>BOLD</v>
      </c>
      <c r="BP134" t="str">
        <f>IF(OR(ISNUMBER(SEARCH("Diluted EPS",BN134)),ISNUMBER(SEARCH("Earnings Per Share",BN134)),ISNUMBER(SEARCH("Basic EPS",BN134)),ISNUMBER(SEARCH("Diluted Share",BN134)),ISNUMBER(SEARCH("Basic Share",BN134))),"EPS","")</f>
        <v/>
      </c>
      <c r="BT134" t="str">
        <f>IF(OR(ISNUMBER(SEARCH("Diluted EPS",BR134)),ISNUMBER(SEARCH("Earnings Per Share",BR134)),ISNUMBER(SEARCH("Basic EPS",BR134)),ISNUMBER(SEARCH("Diluted Share",BR134)),ISNUMBER(SEARCH("Basic Share",BR134))),"EPS","")</f>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K109"/>
  <sheetViews>
    <sheetView topLeftCell="A81" workbookViewId="0">
      <selection activeCell="B43" sqref="B43"/>
    </sheetView>
  </sheetViews>
  <sheetFormatPr baseColWidth="10" defaultColWidth="8.83203125" defaultRowHeight="15"/>
  <cols>
    <col min="1" max="1" width="9.1640625"/>
    <col min="5" max="5" width="9.1640625"/>
    <col min="9" max="9" width="9.1640625"/>
    <col min="13" max="13" width="9.1640625"/>
    <col min="17" max="17" width="9.1640625"/>
    <col min="21" max="21" width="9.1640625"/>
    <col min="25" max="25" width="9.1640625"/>
    <col min="29" max="29" width="9.1640625"/>
    <col min="33" max="33" width="9.1640625"/>
  </cols>
  <sheetData>
    <row r="1" spans="1:37">
      <c r="A1" s="2" t="s">
        <v>600</v>
      </c>
      <c r="B1" t="s">
        <v>612</v>
      </c>
      <c r="F1" t="s">
        <v>0</v>
      </c>
      <c r="J1" t="s">
        <v>1</v>
      </c>
      <c r="N1" t="s">
        <v>2</v>
      </c>
      <c r="R1" t="s">
        <v>613</v>
      </c>
      <c r="V1" t="s">
        <v>501</v>
      </c>
      <c r="Z1" t="s">
        <v>3</v>
      </c>
      <c r="AD1" t="s">
        <v>4</v>
      </c>
      <c r="AH1" t="s">
        <v>5</v>
      </c>
    </row>
    <row r="2" spans="1:37">
      <c r="A2">
        <v>1</v>
      </c>
      <c r="B2" s="26" t="s">
        <v>283</v>
      </c>
      <c r="D2" s="5" t="str">
        <f>IF(OR(ISNUMBER(SEARCH("Diluted EPS",B2)),ISNUMBER(SEARCH("Earnings Per Share",B2)),ISNUMBER(SEARCH("Basic EPS",B2)),ISNUMBER(SEARCH("Diluted Share",B2)),ISNUMBER(SEARCH("Basic Share",B2))),"EPS","")</f>
        <v/>
      </c>
      <c r="E2" t="str">
        <f>IF(OR(LEFT(B2,1)=CHAR(32),LEFT(B2,1)=CHAR(9),LEFT(B2,1)=CHAR(160),indenture(B2)&gt;0),"NO","BOLD")&amp;D2</f>
        <v>BOLD</v>
      </c>
      <c r="F2" t="s">
        <v>1561</v>
      </c>
      <c r="H2" s="5" t="str">
        <f>IF(OR(ISNUMBER(SEARCH("Diluted EPS",F2)),ISNUMBER(SEARCH("Earnings Per Share",F2)),ISNUMBER(SEARCH("Basic EPS",F2)),ISNUMBER(SEARCH("Diluted Share",F2)),ISNUMBER(SEARCH("Basic Share",F2))),"EPS","")</f>
        <v/>
      </c>
      <c r="I2" t="str">
        <f>IF(OR(LEFT(F2,1)=CHAR(32),LEFT(F2,1)=CHAR(9),LEFT(F2,1)=CHAR(160),indenture(F2)&gt;0),"NO","BOLD")&amp;H2</f>
        <v>BOLD</v>
      </c>
      <c r="J2" t="s">
        <v>283</v>
      </c>
      <c r="L2" s="5" t="str">
        <f>IF(OR(ISNUMBER(SEARCH("Diluted EPS",J2)),ISNUMBER(SEARCH("Earnings Per Share",J2)),ISNUMBER(SEARCH("Basic EPS",J2)),ISNUMBER(SEARCH("Diluted Share",J2)),ISNUMBER(SEARCH("Basic Share",J2))),"EPS","")</f>
        <v/>
      </c>
      <c r="M2" t="str">
        <f>IF(OR(LEFT(J2,1)=CHAR(32),LEFT(J2,1)=CHAR(9),LEFT(J2,1)=CHAR(160),indenture(J2)&gt;0),"NO","BOLD")&amp;L2</f>
        <v>BOLD</v>
      </c>
      <c r="N2" t="s">
        <v>1561</v>
      </c>
      <c r="P2" s="5" t="str">
        <f>IF(OR(ISNUMBER(SEARCH("Diluted EPS",N2)),ISNUMBER(SEARCH("Earnings Per Share",N2)),ISNUMBER(SEARCH("Basic EPS",N2)),ISNUMBER(SEARCH("Diluted Share",N2)),ISNUMBER(SEARCH("Basic Share",N2))),"EPS","")</f>
        <v/>
      </c>
      <c r="Q2" t="str">
        <f>IF(OR(LEFT(N2,1)=CHAR(32),LEFT(N2,1)=CHAR(9),LEFT(N2,1)=CHAR(160),indenture(N2)&gt;0),"NO","BOLD")&amp;P2</f>
        <v>BOLD</v>
      </c>
      <c r="R2" t="s">
        <v>283</v>
      </c>
      <c r="T2" s="5" t="str">
        <f>IF(OR(ISNUMBER(SEARCH("Diluted EPS",R2)),ISNUMBER(SEARCH("Earnings Per Share",R2)),ISNUMBER(SEARCH("Basic EPS",R2)),ISNUMBER(SEARCH("Diluted Share",R2)),ISNUMBER(SEARCH("Basic Share",R2))),"EPS","")</f>
        <v/>
      </c>
      <c r="U2" t="str">
        <f>IF(OR(LEFT(R2,1)=CHAR(32),LEFT(R2,1)=CHAR(9),LEFT(R2,1)=CHAR(160),indenture(R2)&gt;0),"NO","BOLD")&amp;T2</f>
        <v>BOLD</v>
      </c>
      <c r="V2" t="s">
        <v>1561</v>
      </c>
      <c r="X2" s="5" t="str">
        <f>IF(OR(ISNUMBER(SEARCH("Diluted EPS",V2)),ISNUMBER(SEARCH("Earnings Per Share",V2)),ISNUMBER(SEARCH("Basic EPS",V2)),ISNUMBER(SEARCH("Diluted Share",V2)),ISNUMBER(SEARCH("Basic Share",V2))),"EPS","")</f>
        <v/>
      </c>
      <c r="Y2" t="str">
        <f>IF(OR(LEFT(V2,1)=CHAR(32),LEFT(V2,1)=CHAR(9),LEFT(V2,1)=CHAR(160),indenture(V2)&gt;0),"NO","BOLD")&amp;X2</f>
        <v>BOLD</v>
      </c>
      <c r="Z2" t="s">
        <v>1561</v>
      </c>
      <c r="AB2" s="5" t="str">
        <f>IF(OR(ISNUMBER(SEARCH("Diluted EPS",Z2)),ISNUMBER(SEARCH("Earnings Per Share",Z2)),ISNUMBER(SEARCH("Basic EPS",Z2)),ISNUMBER(SEARCH("Diluted Share",Z2)),ISNUMBER(SEARCH("Basic Share",Z2))),"EPS","")</f>
        <v/>
      </c>
      <c r="AC2" t="str">
        <f>IF(OR(LEFT(Z2,1)=CHAR(32),LEFT(Z2,1)=CHAR(9),LEFT(Z2,1)=CHAR(160),indenture(Z2)&gt;0),"NO","BOLD")&amp;AB2</f>
        <v>BOLD</v>
      </c>
      <c r="AD2" t="s">
        <v>1561</v>
      </c>
      <c r="AF2" s="5" t="str">
        <f>IF(OR(ISNUMBER(SEARCH("Diluted EPS",AD2)),ISNUMBER(SEARCH("Earnings Per Share",AD2)),ISNUMBER(SEARCH("Basic EPS",AD2)),ISNUMBER(SEARCH("Diluted Share",AD2)),ISNUMBER(SEARCH("Basic Share",AD2))),"EPS","")</f>
        <v/>
      </c>
      <c r="AG2" t="str">
        <f>IF(OR(LEFT(AD2,1)=CHAR(32),LEFT(AD2,1)=CHAR(9),LEFT(AD2,1)=CHAR(160),indenture(AD2)&gt;0),"NO","BOLD")&amp;AF2</f>
        <v>BOLD</v>
      </c>
      <c r="AH2" t="s">
        <v>1561</v>
      </c>
      <c r="AJ2" s="5" t="str">
        <f>IF(OR(ISNUMBER(SEARCH("Diluted EPS",AH2)),ISNUMBER(SEARCH("Earnings Per Share",AH2)),ISNUMBER(SEARCH("Basic EPS",AH2)),ISNUMBER(SEARCH("Diluted Share",AH2)),ISNUMBER(SEARCH("Basic Share",AH2))),"EPS","")</f>
        <v/>
      </c>
      <c r="AK2" t="str">
        <f>IF(OR(LEFT(AH2,1)=CHAR(32),LEFT(AH2,1)=CHAR(9),LEFT(AH2,1)=CHAR(160),indenture(AH2)&gt;0),"NO","BOLD")&amp;AJ2</f>
        <v>BOLD</v>
      </c>
    </row>
    <row r="3" spans="1:37">
      <c r="A3">
        <v>2</v>
      </c>
      <c r="B3" s="27" t="s">
        <v>1137</v>
      </c>
      <c r="C3" t="s">
        <v>238</v>
      </c>
      <c r="D3" s="5" t="str">
        <f t="shared" ref="D3:D66" si="0">IF(OR(ISNUMBER(SEARCH("Diluted EPS",B3)),ISNUMBER(SEARCH("Earnings Per Share",B3)),ISNUMBER(SEARCH("Basic EPS",B3)),ISNUMBER(SEARCH("Diluted Share",B3)),ISNUMBER(SEARCH("Basic Share",B3))),"EPS","")</f>
        <v/>
      </c>
      <c r="E3" t="str">
        <f>IF(OR(LEFT(B3,1)=CHAR(32),LEFT(B3,1)=CHAR(9),LEFT(B3,1)=CHAR(160),indenture(B3)&gt;0),"NO","BOLD")&amp;D3</f>
        <v>NO</v>
      </c>
      <c r="F3" t="s">
        <v>1573</v>
      </c>
      <c r="G3" t="s">
        <v>239</v>
      </c>
      <c r="H3" s="5" t="str">
        <f t="shared" ref="H3:H66" si="1">IF(OR(ISNUMBER(SEARCH("Diluted EPS",F3)),ISNUMBER(SEARCH("Earnings Per Share",F3)),ISNUMBER(SEARCH("Basic EPS",F3)),ISNUMBER(SEARCH("Diluted Share",F3)),ISNUMBER(SEARCH("Basic Share",F3))),"EPS","")</f>
        <v/>
      </c>
      <c r="I3" t="str">
        <f>IF(OR(LEFT(F3,1)=CHAR(32),LEFT(F3,1)=CHAR(9),LEFT(F3,1)=CHAR(160),indenture(F3)&gt;0),"NO","BOLD")&amp;H3</f>
        <v>NO</v>
      </c>
      <c r="J3" t="s">
        <v>1026</v>
      </c>
      <c r="K3" t="s">
        <v>239</v>
      </c>
      <c r="L3" s="5" t="str">
        <f t="shared" ref="L3:L66" si="2">IF(OR(ISNUMBER(SEARCH("Diluted EPS",J3)),ISNUMBER(SEARCH("Earnings Per Share",J3)),ISNUMBER(SEARCH("Basic EPS",J3)),ISNUMBER(SEARCH("Diluted Share",J3)),ISNUMBER(SEARCH("Basic Share",J3))),"EPS","")</f>
        <v/>
      </c>
      <c r="M3" t="str">
        <f>IF(OR(LEFT(J3,1)=CHAR(32),LEFT(J3,1)=CHAR(9),LEFT(J3,1)=CHAR(160),indenture(J3)&gt;0),"NO","BOLD")&amp;L3</f>
        <v>NO</v>
      </c>
      <c r="N3" t="s">
        <v>1573</v>
      </c>
      <c r="O3" t="s">
        <v>239</v>
      </c>
      <c r="P3" s="5" t="str">
        <f t="shared" ref="P3:P66" si="3">IF(OR(ISNUMBER(SEARCH("Diluted EPS",N3)),ISNUMBER(SEARCH("Earnings Per Share",N3)),ISNUMBER(SEARCH("Basic EPS",N3)),ISNUMBER(SEARCH("Diluted Share",N3)),ISNUMBER(SEARCH("Basic Share",N3))),"EPS","")</f>
        <v/>
      </c>
      <c r="Q3" t="str">
        <f>IF(OR(LEFT(N3,1)=CHAR(32),LEFT(N3,1)=CHAR(9),LEFT(N3,1)=CHAR(160),indenture(N3)&gt;0),"NO","BOLD")&amp;P3</f>
        <v>NO</v>
      </c>
      <c r="R3" t="s">
        <v>1026</v>
      </c>
      <c r="S3" t="s">
        <v>239</v>
      </c>
      <c r="T3" s="5" t="str">
        <f t="shared" ref="T3:T66" si="4">IF(OR(ISNUMBER(SEARCH("Diluted EPS",R3)),ISNUMBER(SEARCH("Earnings Per Share",R3)),ISNUMBER(SEARCH("Basic EPS",R3)),ISNUMBER(SEARCH("Diluted Share",R3)),ISNUMBER(SEARCH("Basic Share",R3))),"EPS","")</f>
        <v/>
      </c>
      <c r="U3" t="str">
        <f>IF(OR(LEFT(R3,1)=CHAR(32),LEFT(R3,1)=CHAR(9),LEFT(R3,1)=CHAR(160),indenture(R3)&gt;0),"NO","BOLD")&amp;T3</f>
        <v>NO</v>
      </c>
      <c r="V3" t="s">
        <v>1573</v>
      </c>
      <c r="W3" t="s">
        <v>239</v>
      </c>
      <c r="X3" s="5" t="str">
        <f t="shared" ref="X3:X66" si="5">IF(OR(ISNUMBER(SEARCH("Diluted EPS",V3)),ISNUMBER(SEARCH("Earnings Per Share",V3)),ISNUMBER(SEARCH("Basic EPS",V3)),ISNUMBER(SEARCH("Diluted Share",V3)),ISNUMBER(SEARCH("Basic Share",V3))),"EPS","")</f>
        <v/>
      </c>
      <c r="Y3" t="str">
        <f>IF(OR(LEFT(V3,1)=CHAR(32),LEFT(V3,1)=CHAR(9),LEFT(V3,1)=CHAR(160),indenture(V3)&gt;0),"NO","BOLD")&amp;X3</f>
        <v>NO</v>
      </c>
      <c r="Z3" t="s">
        <v>1653</v>
      </c>
      <c r="AA3" t="s">
        <v>240</v>
      </c>
      <c r="AB3" s="5" t="str">
        <f t="shared" ref="AB3:AB66" si="6">IF(OR(ISNUMBER(SEARCH("Diluted EPS",Z3)),ISNUMBER(SEARCH("Earnings Per Share",Z3)),ISNUMBER(SEARCH("Basic EPS",Z3)),ISNUMBER(SEARCH("Diluted Share",Z3)),ISNUMBER(SEARCH("Basic Share",Z3))),"EPS","")</f>
        <v/>
      </c>
      <c r="AC3" t="str">
        <f>IF(OR(LEFT(Z3,1)=CHAR(32),LEFT(Z3,1)=CHAR(9),LEFT(Z3,1)=CHAR(160),indenture(Z3)&gt;0),"NO","BOLD")&amp;AB3</f>
        <v>NO</v>
      </c>
      <c r="AD3" t="s">
        <v>1611</v>
      </c>
      <c r="AE3" t="s">
        <v>241</v>
      </c>
      <c r="AF3" s="5" t="str">
        <f t="shared" ref="AF3:AF66" si="7">IF(OR(ISNUMBER(SEARCH("Diluted EPS",AD3)),ISNUMBER(SEARCH("Earnings Per Share",AD3)),ISNUMBER(SEARCH("Basic EPS",AD3)),ISNUMBER(SEARCH("Diluted Share",AD3)),ISNUMBER(SEARCH("Basic Share",AD3))),"EPS","")</f>
        <v/>
      </c>
      <c r="AG3" t="str">
        <f>IF(OR(LEFT(AD3,1)=CHAR(32),LEFT(AD3,1)=CHAR(9),LEFT(AD3,1)=CHAR(160),indenture(AD3)&gt;0),"NO","BOLD")&amp;AF3</f>
        <v>NO</v>
      </c>
      <c r="AH3" t="s">
        <v>1562</v>
      </c>
      <c r="AI3" t="s">
        <v>1563</v>
      </c>
      <c r="AJ3" s="5" t="str">
        <f t="shared" ref="AJ3:AJ66" si="8">IF(OR(ISNUMBER(SEARCH("Diluted EPS",AH3)),ISNUMBER(SEARCH("Earnings Per Share",AH3)),ISNUMBER(SEARCH("Basic EPS",AH3)),ISNUMBER(SEARCH("Diluted Share",AH3)),ISNUMBER(SEARCH("Basic Share",AH3))),"EPS","")</f>
        <v/>
      </c>
      <c r="AK3" t="str">
        <f>IF(OR(LEFT(AH3,1)=CHAR(32),LEFT(AH3,1)=CHAR(9),LEFT(AH3,1)=CHAR(160),indenture(AH3)&gt;0),"NO","BOLD")&amp;AJ3</f>
        <v>NO</v>
      </c>
    </row>
    <row r="4" spans="1:37">
      <c r="A4">
        <v>3</v>
      </c>
      <c r="B4" s="27" t="s">
        <v>1138</v>
      </c>
      <c r="C4" t="s">
        <v>239</v>
      </c>
      <c r="D4" s="5" t="str">
        <f t="shared" si="0"/>
        <v/>
      </c>
      <c r="E4" t="str">
        <f>IF(OR(LEFT(B4,1)=CHAR(32),LEFT(B4,1)=CHAR(9),LEFT(B4,1)=CHAR(160),indenture(B4)&gt;0),"NO","BOLD")&amp;D4</f>
        <v>NO</v>
      </c>
      <c r="F4" t="s">
        <v>1641</v>
      </c>
      <c r="G4" t="s">
        <v>242</v>
      </c>
      <c r="H4" s="5" t="str">
        <f t="shared" si="1"/>
        <v/>
      </c>
      <c r="I4" t="str">
        <f>IF(OR(LEFT(F4,1)=CHAR(32),LEFT(F4,1)=CHAR(9),LEFT(F4,1)=CHAR(160),indenture(F4)&gt;0),"NO","BOLD")&amp;H4</f>
        <v>NO</v>
      </c>
      <c r="J4" t="s">
        <v>1027</v>
      </c>
      <c r="K4" t="s">
        <v>243</v>
      </c>
      <c r="L4" s="5" t="str">
        <f t="shared" si="2"/>
        <v/>
      </c>
      <c r="M4" t="str">
        <f>IF(OR(LEFT(J4,1)=CHAR(32),LEFT(J4,1)=CHAR(9),LEFT(J4,1)=CHAR(160),indenture(J4)&gt;0),"NO","BOLD")&amp;L4</f>
        <v>NO</v>
      </c>
      <c r="N4" t="s">
        <v>1670</v>
      </c>
      <c r="O4" t="s">
        <v>244</v>
      </c>
      <c r="P4" s="5" t="str">
        <f t="shared" si="3"/>
        <v/>
      </c>
      <c r="Q4" t="str">
        <f>IF(OR(LEFT(N4,1)=CHAR(32),LEFT(N4,1)=CHAR(9),LEFT(N4,1)=CHAR(160),indenture(N4)&gt;0),"NO","BOLD")&amp;P4</f>
        <v>NO</v>
      </c>
      <c r="R4" t="s">
        <v>1191</v>
      </c>
      <c r="S4" t="s">
        <v>243</v>
      </c>
      <c r="T4" s="5" t="str">
        <f t="shared" si="4"/>
        <v/>
      </c>
      <c r="U4" t="str">
        <f>IF(OR(LEFT(R4,1)=CHAR(32),LEFT(R4,1)=CHAR(9),LEFT(R4,1)=CHAR(160),indenture(R4)&gt;0),"NO","BOLD")&amp;T4</f>
        <v>NO</v>
      </c>
      <c r="V4" t="s">
        <v>1641</v>
      </c>
      <c r="W4" t="s">
        <v>242</v>
      </c>
      <c r="X4" s="5" t="str">
        <f t="shared" si="5"/>
        <v/>
      </c>
      <c r="Y4" t="str">
        <f>IF(OR(LEFT(V4,1)=CHAR(32),LEFT(V4,1)=CHAR(9),LEFT(V4,1)=CHAR(160),indenture(V4)&gt;0),"NO","BOLD")&amp;X4</f>
        <v>NO</v>
      </c>
      <c r="Z4" t="s">
        <v>1654</v>
      </c>
      <c r="AA4" t="s">
        <v>242</v>
      </c>
      <c r="AB4" s="5" t="str">
        <f t="shared" si="6"/>
        <v/>
      </c>
      <c r="AC4" t="str">
        <f>IF(OR(LEFT(Z4,1)=CHAR(32),LEFT(Z4,1)=CHAR(9),LEFT(Z4,1)=CHAR(160),indenture(Z4)&gt;0),"NO","BOLD")&amp;AB4</f>
        <v>NO</v>
      </c>
      <c r="AD4" t="s">
        <v>1612</v>
      </c>
      <c r="AE4" t="s">
        <v>245</v>
      </c>
      <c r="AF4" s="5" t="str">
        <f t="shared" si="7"/>
        <v/>
      </c>
      <c r="AG4" t="str">
        <f>IF(OR(LEFT(AD4,1)=CHAR(32),LEFT(AD4,1)=CHAR(9),LEFT(AD4,1)=CHAR(160),indenture(AD4)&gt;0),"NO","BOLD")&amp;AF4</f>
        <v>NO</v>
      </c>
      <c r="AH4" t="s">
        <v>1564</v>
      </c>
      <c r="AI4" t="s">
        <v>246</v>
      </c>
      <c r="AJ4" s="5" t="str">
        <f t="shared" si="8"/>
        <v/>
      </c>
      <c r="AK4" t="str">
        <f>IF(OR(LEFT(AH4,1)=CHAR(32),LEFT(AH4,1)=CHAR(9),LEFT(AH4,1)=CHAR(160),indenture(AH4)&gt;0),"NO","BOLD")&amp;AJ4</f>
        <v>NO</v>
      </c>
    </row>
    <row r="5" spans="1:37">
      <c r="A5">
        <v>4</v>
      </c>
      <c r="B5" s="27" t="s">
        <v>1139</v>
      </c>
      <c r="C5" t="s">
        <v>242</v>
      </c>
      <c r="D5" s="5" t="str">
        <f t="shared" si="0"/>
        <v/>
      </c>
      <c r="E5" t="str">
        <f>IF(OR(LEFT(B5,1)=CHAR(32),LEFT(B5,1)=CHAR(9),LEFT(B5,1)=CHAR(160),indenture(B5)&gt;0),"NO","BOLD")&amp;D5</f>
        <v>NO</v>
      </c>
      <c r="F5" t="s">
        <v>1642</v>
      </c>
      <c r="G5" t="s">
        <v>247</v>
      </c>
      <c r="H5" s="5" t="str">
        <f t="shared" si="1"/>
        <v/>
      </c>
      <c r="I5" t="str">
        <f>IF(OR(LEFT(F5,1)=CHAR(32),LEFT(F5,1)=CHAR(9),LEFT(F5,1)=CHAR(160),indenture(F5)&gt;0),"NO","BOLD")&amp;H5</f>
        <v>NO</v>
      </c>
      <c r="J5" t="s">
        <v>1028</v>
      </c>
      <c r="K5" t="s">
        <v>248</v>
      </c>
      <c r="L5" s="5" t="str">
        <f t="shared" si="2"/>
        <v/>
      </c>
      <c r="M5" t="str">
        <f>IF(OR(LEFT(J5,1)=CHAR(32),LEFT(J5,1)=CHAR(9),LEFT(J5,1)=CHAR(160),indenture(J5)&gt;0),"NO","BOLD")&amp;L5</f>
        <v>NO</v>
      </c>
      <c r="N5" t="s">
        <v>1641</v>
      </c>
      <c r="O5" t="s">
        <v>242</v>
      </c>
      <c r="P5" s="5" t="str">
        <f t="shared" si="3"/>
        <v/>
      </c>
      <c r="Q5" t="str">
        <f>IF(OR(LEFT(N5,1)=CHAR(32),LEFT(N5,1)=CHAR(9),LEFT(N5,1)=CHAR(160),indenture(N5)&gt;0),"NO","BOLD")&amp;P5</f>
        <v>NO</v>
      </c>
      <c r="R5" t="s">
        <v>1028</v>
      </c>
      <c r="S5" t="s">
        <v>248</v>
      </c>
      <c r="T5" s="5" t="str">
        <f t="shared" si="4"/>
        <v/>
      </c>
      <c r="U5" t="str">
        <f>IF(OR(LEFT(R5,1)=CHAR(32),LEFT(R5,1)=CHAR(9),LEFT(R5,1)=CHAR(160),indenture(R5)&gt;0),"NO","BOLD")&amp;T5</f>
        <v>NO</v>
      </c>
      <c r="V5" t="s">
        <v>1642</v>
      </c>
      <c r="W5" t="s">
        <v>247</v>
      </c>
      <c r="X5" s="5" t="str">
        <f t="shared" si="5"/>
        <v/>
      </c>
      <c r="Y5" t="str">
        <f>IF(OR(LEFT(V5,1)=CHAR(32),LEFT(V5,1)=CHAR(9),LEFT(V5,1)=CHAR(160),indenture(V5)&gt;0),"NO","BOLD")&amp;X5</f>
        <v>NO</v>
      </c>
      <c r="Z5" t="s">
        <v>1643</v>
      </c>
      <c r="AA5" t="s">
        <v>249</v>
      </c>
      <c r="AB5" s="5" t="str">
        <f t="shared" si="6"/>
        <v/>
      </c>
      <c r="AC5" t="str">
        <f>IF(OR(LEFT(Z5,1)=CHAR(32),LEFT(Z5,1)=CHAR(9),LEFT(Z5,1)=CHAR(160),indenture(Z5)&gt;0),"NO","BOLD")&amp;AB5</f>
        <v>NO</v>
      </c>
      <c r="AD5" t="s">
        <v>1613</v>
      </c>
      <c r="AE5" t="s">
        <v>250</v>
      </c>
      <c r="AF5" s="5" t="str">
        <f t="shared" si="7"/>
        <v/>
      </c>
      <c r="AG5" t="str">
        <f>IF(OR(LEFT(AD5,1)=CHAR(32),LEFT(AD5,1)=CHAR(9),LEFT(AD5,1)=CHAR(160),indenture(AD5)&gt;0),"NO","BOLD")&amp;AF5</f>
        <v>NO</v>
      </c>
      <c r="AH5" t="s">
        <v>1565</v>
      </c>
      <c r="AI5" t="s">
        <v>251</v>
      </c>
      <c r="AJ5" s="5" t="str">
        <f t="shared" si="8"/>
        <v/>
      </c>
      <c r="AK5" t="str">
        <f>IF(OR(LEFT(AH5,1)=CHAR(32),LEFT(AH5,1)=CHAR(9),LEFT(AH5,1)=CHAR(160),indenture(AH5)&gt;0),"NO","BOLD")&amp;AJ5</f>
        <v>NO</v>
      </c>
    </row>
    <row r="6" spans="1:37">
      <c r="A6">
        <v>5</v>
      </c>
      <c r="B6" s="27" t="s">
        <v>1140</v>
      </c>
      <c r="C6" t="s">
        <v>247</v>
      </c>
      <c r="D6" s="5" t="str">
        <f t="shared" si="0"/>
        <v/>
      </c>
      <c r="E6" t="str">
        <f>IF(OR(LEFT(B6,1)=CHAR(32),LEFT(B6,1)=CHAR(9),LEFT(B6,1)=CHAR(160),indenture(B6)&gt;0),"NO","BOLD")&amp;D6</f>
        <v>NO</v>
      </c>
      <c r="F6" t="s">
        <v>1144</v>
      </c>
      <c r="G6" t="s">
        <v>252</v>
      </c>
      <c r="H6" s="5" t="str">
        <f t="shared" si="1"/>
        <v/>
      </c>
      <c r="I6" t="str">
        <f>IF(OR(LEFT(F6,1)=CHAR(32),LEFT(F6,1)=CHAR(9),LEFT(F6,1)=CHAR(160),indenture(F6)&gt;0),"NO","BOLD")&amp;H6</f>
        <v>NO</v>
      </c>
      <c r="J6" t="s">
        <v>1029</v>
      </c>
      <c r="K6" t="s">
        <v>253</v>
      </c>
      <c r="L6" s="5" t="str">
        <f t="shared" si="2"/>
        <v/>
      </c>
      <c r="M6" t="str">
        <f>IF(OR(LEFT(J6,1)=CHAR(32),LEFT(J6,1)=CHAR(9),LEFT(J6,1)=CHAR(160),indenture(J6)&gt;0),"NO","BOLD")&amp;L6</f>
        <v>NO</v>
      </c>
      <c r="N6" t="s">
        <v>1050</v>
      </c>
      <c r="O6" t="s">
        <v>249</v>
      </c>
      <c r="P6" s="5" t="str">
        <f t="shared" si="3"/>
        <v/>
      </c>
      <c r="Q6" t="str">
        <f>IF(OR(LEFT(N6,1)=CHAR(32),LEFT(N6,1)=CHAR(9),LEFT(N6,1)=CHAR(160),indenture(N6)&gt;0),"NO","BOLD")&amp;P6</f>
        <v>NO</v>
      </c>
      <c r="R6" t="s">
        <v>1029</v>
      </c>
      <c r="S6" t="s">
        <v>253</v>
      </c>
      <c r="T6" s="5" t="str">
        <f t="shared" si="4"/>
        <v/>
      </c>
      <c r="U6" t="str">
        <f>IF(OR(LEFT(R6,1)=CHAR(32),LEFT(R6,1)=CHAR(9),LEFT(R6,1)=CHAR(160),indenture(R6)&gt;0),"NO","BOLD")&amp;T6</f>
        <v>NO</v>
      </c>
      <c r="V6" t="s">
        <v>1623</v>
      </c>
      <c r="W6" t="s">
        <v>240</v>
      </c>
      <c r="X6" s="5" t="str">
        <f t="shared" si="5"/>
        <v/>
      </c>
      <c r="Y6" t="str">
        <f>IF(OR(LEFT(V6,1)=CHAR(32),LEFT(V6,1)=CHAR(9),LEFT(V6,1)=CHAR(160),indenture(V6)&gt;0),"NO","BOLD")&amp;X6</f>
        <v>NO</v>
      </c>
      <c r="Z6" t="s">
        <v>1655</v>
      </c>
      <c r="AA6" t="s">
        <v>254</v>
      </c>
      <c r="AB6" s="5" t="str">
        <f t="shared" si="6"/>
        <v/>
      </c>
      <c r="AC6" t="str">
        <f>IF(OR(LEFT(Z6,1)=CHAR(32),LEFT(Z6,1)=CHAR(9),LEFT(Z6,1)=CHAR(160),indenture(Z6)&gt;0),"NO","BOLD")&amp;AB6</f>
        <v>NO</v>
      </c>
      <c r="AD6" t="s">
        <v>1614</v>
      </c>
      <c r="AE6" t="s">
        <v>255</v>
      </c>
      <c r="AF6" s="5" t="str">
        <f t="shared" si="7"/>
        <v/>
      </c>
      <c r="AG6" t="str">
        <f>IF(OR(LEFT(AD6,1)=CHAR(32),LEFT(AD6,1)=CHAR(9),LEFT(AD6,1)=CHAR(160),indenture(AD6)&gt;0),"NO","BOLD")&amp;AF6</f>
        <v>NO</v>
      </c>
      <c r="AH6" t="s">
        <v>1566</v>
      </c>
      <c r="AI6" t="s">
        <v>256</v>
      </c>
      <c r="AJ6" s="5" t="str">
        <f t="shared" si="8"/>
        <v/>
      </c>
      <c r="AK6" t="str">
        <f>IF(OR(LEFT(AH6,1)=CHAR(32),LEFT(AH6,1)=CHAR(9),LEFT(AH6,1)=CHAR(160),indenture(AH6)&gt;0),"NO","BOLD")&amp;AJ6</f>
        <v>NO</v>
      </c>
    </row>
    <row r="7" spans="1:37">
      <c r="A7">
        <v>6</v>
      </c>
      <c r="B7" s="27" t="s">
        <v>1141</v>
      </c>
      <c r="C7" t="s">
        <v>257</v>
      </c>
      <c r="D7" s="5" t="str">
        <f t="shared" si="0"/>
        <v/>
      </c>
      <c r="E7" t="str">
        <f>IF(OR(LEFT(B7,1)=CHAR(32),LEFT(B7,1)=CHAR(9),LEFT(B7,1)=CHAR(160),indenture(B7)&gt;0),"NO","BOLD")&amp;D7</f>
        <v>NO</v>
      </c>
      <c r="F7" t="s">
        <v>1621</v>
      </c>
      <c r="G7" t="s">
        <v>258</v>
      </c>
      <c r="H7" s="5" t="str">
        <f t="shared" si="1"/>
        <v/>
      </c>
      <c r="I7" t="str">
        <f>IF(OR(LEFT(F7,1)=CHAR(32),LEFT(F7,1)=CHAR(9),LEFT(F7,1)=CHAR(160),indenture(F7)&gt;0),"NO","BOLD")&amp;H7</f>
        <v>NO</v>
      </c>
      <c r="J7" t="s">
        <v>1030</v>
      </c>
      <c r="K7" t="s">
        <v>626</v>
      </c>
      <c r="L7" s="5" t="str">
        <f t="shared" si="2"/>
        <v/>
      </c>
      <c r="M7" t="str">
        <f>IF(OR(LEFT(J7,1)=CHAR(32),LEFT(J7,1)=CHAR(9),LEFT(J7,1)=CHAR(160),indenture(J7)&gt;0),"NO","BOLD")&amp;L7</f>
        <v>NO</v>
      </c>
      <c r="N7" t="s">
        <v>1671</v>
      </c>
      <c r="O7" t="s">
        <v>259</v>
      </c>
      <c r="P7" s="5" t="str">
        <f t="shared" si="3"/>
        <v/>
      </c>
      <c r="Q7" t="str">
        <f>IF(OR(LEFT(N7,1)=CHAR(32),LEFT(N7,1)=CHAR(9),LEFT(N7,1)=CHAR(160),indenture(N7)&gt;0),"NO","BOLD")&amp;P7</f>
        <v>NO</v>
      </c>
      <c r="R7" t="s">
        <v>1192</v>
      </c>
      <c r="S7" t="s">
        <v>626</v>
      </c>
      <c r="T7" s="5" t="str">
        <f t="shared" si="4"/>
        <v/>
      </c>
      <c r="U7" t="str">
        <f>IF(OR(LEFT(R7,1)=CHAR(32),LEFT(R7,1)=CHAR(9),LEFT(R7,1)=CHAR(160),indenture(R7)&gt;0),"NO","BOLD")&amp;T7</f>
        <v>NO</v>
      </c>
      <c r="V7" t="s">
        <v>1643</v>
      </c>
      <c r="W7" t="s">
        <v>249</v>
      </c>
      <c r="X7" s="5" t="str">
        <f t="shared" si="5"/>
        <v/>
      </c>
      <c r="Y7" t="str">
        <f>IF(OR(LEFT(V7,1)=CHAR(32),LEFT(V7,1)=CHAR(9),LEFT(V7,1)=CHAR(160),indenture(V7)&gt;0),"NO","BOLD")&amp;X7</f>
        <v>NO</v>
      </c>
      <c r="Z7" t="s">
        <v>1656</v>
      </c>
      <c r="AA7" t="s">
        <v>260</v>
      </c>
      <c r="AB7" s="5" t="str">
        <f t="shared" si="6"/>
        <v/>
      </c>
      <c r="AC7" t="str">
        <f>IF(OR(LEFT(Z7,1)=CHAR(32),LEFT(Z7,1)=CHAR(9),LEFT(Z7,1)=CHAR(160),indenture(Z7)&gt;0),"NO","BOLD")&amp;AB7</f>
        <v>NO</v>
      </c>
      <c r="AD7" t="s">
        <v>1615</v>
      </c>
      <c r="AE7" t="s">
        <v>261</v>
      </c>
      <c r="AF7" s="5" t="str">
        <f t="shared" si="7"/>
        <v/>
      </c>
      <c r="AG7" t="str">
        <f>IF(OR(LEFT(AD7,1)=CHAR(32),LEFT(AD7,1)=CHAR(9),LEFT(AD7,1)=CHAR(160),indenture(AD7)&gt;0),"NO","BOLD")&amp;AF7</f>
        <v>NO</v>
      </c>
      <c r="AH7" t="s">
        <v>1157</v>
      </c>
      <c r="AI7" t="s">
        <v>262</v>
      </c>
      <c r="AJ7" s="5" t="str">
        <f t="shared" si="8"/>
        <v/>
      </c>
      <c r="AK7" t="str">
        <f>IF(OR(LEFT(AH7,1)=CHAR(32),LEFT(AH7,1)=CHAR(9),LEFT(AH7,1)=CHAR(160),indenture(AH7)&gt;0),"NO","BOLD")&amp;AJ7</f>
        <v>NO</v>
      </c>
    </row>
    <row r="8" spans="1:37">
      <c r="A8">
        <v>7</v>
      </c>
      <c r="B8" s="27" t="s">
        <v>1142</v>
      </c>
      <c r="C8" t="s">
        <v>263</v>
      </c>
      <c r="D8" s="5" t="str">
        <f t="shared" si="0"/>
        <v/>
      </c>
      <c r="E8" t="str">
        <f>IF(OR(LEFT(B8,1)=CHAR(32),LEFT(B8,1)=CHAR(9),LEFT(B8,1)=CHAR(160),indenture(B8)&gt;0),"NO","BOLD")&amp;D8</f>
        <v>NO</v>
      </c>
      <c r="F8" t="s">
        <v>264</v>
      </c>
      <c r="G8" t="s">
        <v>265</v>
      </c>
      <c r="H8" s="5" t="str">
        <f t="shared" si="1"/>
        <v/>
      </c>
      <c r="I8" t="str">
        <f>IF(OR(LEFT(F8,1)=CHAR(32),LEFT(F8,1)=CHAR(9),LEFT(F8,1)=CHAR(160),indenture(F8)&gt;0),"NO","BOLD")&amp;H8</f>
        <v>BOLD</v>
      </c>
      <c r="J8" t="s">
        <v>1031</v>
      </c>
      <c r="K8" t="s">
        <v>266</v>
      </c>
      <c r="L8" s="5" t="str">
        <f t="shared" si="2"/>
        <v/>
      </c>
      <c r="M8" t="str">
        <f>IF(OR(LEFT(J8,1)=CHAR(32),LEFT(J8,1)=CHAR(9),LEFT(J8,1)=CHAR(160),indenture(J8)&gt;0),"NO","BOLD")&amp;L8</f>
        <v>NO</v>
      </c>
      <c r="N8" t="s">
        <v>1672</v>
      </c>
      <c r="O8" t="s">
        <v>267</v>
      </c>
      <c r="P8" s="5" t="str">
        <f t="shared" si="3"/>
        <v/>
      </c>
      <c r="Q8" t="str">
        <f>IF(OR(LEFT(N8,1)=CHAR(32),LEFT(N8,1)=CHAR(9),LEFT(N8,1)=CHAR(160),indenture(N8)&gt;0),"NO","BOLD")&amp;P8</f>
        <v>NO</v>
      </c>
      <c r="R8" t="s">
        <v>1031</v>
      </c>
      <c r="S8" t="s">
        <v>266</v>
      </c>
      <c r="T8" s="5" t="str">
        <f t="shared" si="4"/>
        <v/>
      </c>
      <c r="U8" t="str">
        <f>IF(OR(LEFT(R8,1)=CHAR(32),LEFT(R8,1)=CHAR(9),LEFT(R8,1)=CHAR(160),indenture(R8)&gt;0),"NO","BOLD")&amp;T8</f>
        <v>NO</v>
      </c>
      <c r="V8" t="s">
        <v>1034</v>
      </c>
      <c r="W8" t="s">
        <v>268</v>
      </c>
      <c r="X8" s="5" t="str">
        <f t="shared" si="5"/>
        <v/>
      </c>
      <c r="Y8" t="str">
        <f>IF(OR(LEFT(V8,1)=CHAR(32),LEFT(V8,1)=CHAR(9),LEFT(V8,1)=CHAR(160),indenture(V8)&gt;0),"NO","BOLD")&amp;X8</f>
        <v>NO</v>
      </c>
      <c r="Z8" t="s">
        <v>1034</v>
      </c>
      <c r="AA8" t="s">
        <v>268</v>
      </c>
      <c r="AB8" s="5" t="str">
        <f t="shared" si="6"/>
        <v/>
      </c>
      <c r="AC8" t="str">
        <f>IF(OR(LEFT(Z8,1)=CHAR(32),LEFT(Z8,1)=CHAR(9),LEFT(Z8,1)=CHAR(160),indenture(Z8)&gt;0),"NO","BOLD")&amp;AB8</f>
        <v>NO</v>
      </c>
      <c r="AD8" t="s">
        <v>269</v>
      </c>
      <c r="AE8" t="s">
        <v>270</v>
      </c>
      <c r="AF8" s="5" t="str">
        <f t="shared" si="7"/>
        <v/>
      </c>
      <c r="AG8" t="str">
        <f>IF(OR(LEFT(AD8,1)=CHAR(32),LEFT(AD8,1)=CHAR(9),LEFT(AD8,1)=CHAR(160),indenture(AD8)&gt;0),"NO","BOLD")&amp;AF8</f>
        <v>BOLD</v>
      </c>
      <c r="AH8" t="s">
        <v>1567</v>
      </c>
      <c r="AI8" t="s">
        <v>275</v>
      </c>
      <c r="AJ8" s="5" t="str">
        <f t="shared" si="8"/>
        <v/>
      </c>
      <c r="AK8" t="str">
        <f>IF(OR(LEFT(AH8,1)=CHAR(32),LEFT(AH8,1)=CHAR(9),LEFT(AH8,1)=CHAR(160),indenture(AH8)&gt;0),"NO","BOLD")&amp;AJ8</f>
        <v>NO</v>
      </c>
    </row>
    <row r="9" spans="1:37">
      <c r="A9">
        <v>8</v>
      </c>
      <c r="B9" s="27" t="s">
        <v>1143</v>
      </c>
      <c r="C9" t="s">
        <v>272</v>
      </c>
      <c r="D9" s="5" t="str">
        <f t="shared" si="0"/>
        <v/>
      </c>
      <c r="E9" t="str">
        <f>IF(OR(LEFT(B9,1)=CHAR(32),LEFT(B9,1)=CHAR(9),LEFT(B9,1)=CHAR(160),indenture(B9)&gt;0),"NO","BOLD")&amp;D9</f>
        <v>NO</v>
      </c>
      <c r="F9" t="s">
        <v>1680</v>
      </c>
      <c r="G9" t="s">
        <v>240</v>
      </c>
      <c r="H9" s="5" t="str">
        <f t="shared" si="1"/>
        <v/>
      </c>
      <c r="I9" t="str">
        <f>IF(OR(LEFT(F9,1)=CHAR(32),LEFT(F9,1)=CHAR(9),LEFT(F9,1)=CHAR(160),indenture(F9)&gt;0),"NO","BOLD")&amp;H9</f>
        <v>NO</v>
      </c>
      <c r="J9" t="s">
        <v>1032</v>
      </c>
      <c r="K9" t="s">
        <v>273</v>
      </c>
      <c r="L9" s="5" t="str">
        <f t="shared" si="2"/>
        <v/>
      </c>
      <c r="M9" t="str">
        <f>IF(OR(LEFT(J9,1)=CHAR(32),LEFT(J9,1)=CHAR(9),LEFT(J9,1)=CHAR(160),indenture(J9)&gt;0),"NO","BOLD")&amp;L9</f>
        <v>NO</v>
      </c>
      <c r="N9" t="s">
        <v>1623</v>
      </c>
      <c r="O9" t="s">
        <v>240</v>
      </c>
      <c r="P9" s="5" t="str">
        <f t="shared" si="3"/>
        <v/>
      </c>
      <c r="Q9" t="str">
        <f>IF(OR(LEFT(N9,1)=CHAR(32),LEFT(N9,1)=CHAR(9),LEFT(N9,1)=CHAR(160),indenture(N9)&gt;0),"NO","BOLD")&amp;P9</f>
        <v>NO</v>
      </c>
      <c r="R9" t="s">
        <v>1032</v>
      </c>
      <c r="S9" t="s">
        <v>273</v>
      </c>
      <c r="T9" s="5" t="str">
        <f t="shared" si="4"/>
        <v/>
      </c>
      <c r="U9" t="str">
        <f>IF(OR(LEFT(R9,1)=CHAR(32),LEFT(R9,1)=CHAR(9),LEFT(R9,1)=CHAR(160),indenture(R9)&gt;0),"NO","BOLD")&amp;T9</f>
        <v>NO</v>
      </c>
      <c r="V9" t="s">
        <v>1644</v>
      </c>
      <c r="W9" t="s">
        <v>274</v>
      </c>
      <c r="X9" s="5" t="str">
        <f t="shared" si="5"/>
        <v/>
      </c>
      <c r="Y9" t="str">
        <f>IF(OR(LEFT(V9,1)=CHAR(32),LEFT(V9,1)=CHAR(9),LEFT(V9,1)=CHAR(160),indenture(V9)&gt;0),"NO","BOLD")&amp;X9</f>
        <v>NO</v>
      </c>
      <c r="Z9" t="s">
        <v>1035</v>
      </c>
      <c r="AA9" t="s">
        <v>274</v>
      </c>
      <c r="AB9" s="5" t="str">
        <f t="shared" si="6"/>
        <v/>
      </c>
      <c r="AC9" t="str">
        <f>IF(OR(LEFT(Z9,1)=CHAR(32),LEFT(Z9,1)=CHAR(9),LEFT(Z9,1)=CHAR(160),indenture(Z9)&gt;0),"NO","BOLD")&amp;AB9</f>
        <v>NO</v>
      </c>
      <c r="AD9" t="s">
        <v>1573</v>
      </c>
      <c r="AE9" t="s">
        <v>239</v>
      </c>
      <c r="AF9" s="5" t="str">
        <f t="shared" si="7"/>
        <v/>
      </c>
      <c r="AG9" t="str">
        <f>IF(OR(LEFT(AD9,1)=CHAR(32),LEFT(AD9,1)=CHAR(9),LEFT(AD9,1)=CHAR(160),indenture(AD9)&gt;0),"NO","BOLD")&amp;AF9</f>
        <v>NO</v>
      </c>
      <c r="AH9" t="s">
        <v>1568</v>
      </c>
      <c r="AI9" t="s">
        <v>1569</v>
      </c>
      <c r="AJ9" s="5" t="str">
        <f t="shared" si="8"/>
        <v/>
      </c>
      <c r="AK9" t="str">
        <f>IF(OR(LEFT(AH9,1)=CHAR(32),LEFT(AH9,1)=CHAR(9),LEFT(AH9,1)=CHAR(160),indenture(AH9)&gt;0),"NO","BOLD")&amp;AJ9</f>
        <v>NO</v>
      </c>
    </row>
    <row r="10" spans="1:37">
      <c r="A10">
        <v>9</v>
      </c>
      <c r="B10" s="27" t="s">
        <v>1144</v>
      </c>
      <c r="C10" t="s">
        <v>252</v>
      </c>
      <c r="D10" s="5" t="str">
        <f t="shared" si="0"/>
        <v/>
      </c>
      <c r="E10" t="str">
        <f>IF(OR(LEFT(B10,1)=CHAR(32),LEFT(B10,1)=CHAR(9),LEFT(B10,1)=CHAR(160),indenture(B10)&gt;0),"NO","BOLD")&amp;D10</f>
        <v>NO</v>
      </c>
      <c r="F10" t="s">
        <v>1051</v>
      </c>
      <c r="G10" t="s">
        <v>251</v>
      </c>
      <c r="H10" s="5" t="str">
        <f t="shared" si="1"/>
        <v/>
      </c>
      <c r="I10" t="str">
        <f>IF(OR(LEFT(F10,1)=CHAR(32),LEFT(F10,1)=CHAR(9),LEFT(F10,1)=CHAR(160),indenture(F10)&gt;0),"NO","BOLD")&amp;H10</f>
        <v>NO</v>
      </c>
      <c r="J10" t="s">
        <v>1033</v>
      </c>
      <c r="K10" t="s">
        <v>276</v>
      </c>
      <c r="L10" s="5" t="str">
        <f t="shared" si="2"/>
        <v/>
      </c>
      <c r="M10" t="str">
        <f>IF(OR(LEFT(J10,1)=CHAR(32),LEFT(J10,1)=CHAR(9),LEFT(J10,1)=CHAR(160),indenture(J10)&gt;0),"NO","BOLD")&amp;L10</f>
        <v>NO</v>
      </c>
      <c r="N10" t="s">
        <v>1051</v>
      </c>
      <c r="O10" t="s">
        <v>251</v>
      </c>
      <c r="P10" s="5" t="str">
        <f t="shared" si="3"/>
        <v/>
      </c>
      <c r="Q10" t="str">
        <f>IF(OR(LEFT(N10,1)=CHAR(32),LEFT(N10,1)=CHAR(9),LEFT(N10,1)=CHAR(160),indenture(N10)&gt;0),"NO","BOLD")&amp;P10</f>
        <v>NO</v>
      </c>
      <c r="R10" t="s">
        <v>1033</v>
      </c>
      <c r="S10" t="s">
        <v>276</v>
      </c>
      <c r="T10" s="5" t="str">
        <f t="shared" si="4"/>
        <v/>
      </c>
      <c r="U10" t="str">
        <f>IF(OR(LEFT(R10,1)=CHAR(32),LEFT(R10,1)=CHAR(9),LEFT(R10,1)=CHAR(160),indenture(R10)&gt;0),"NO","BOLD")&amp;T10</f>
        <v>NO</v>
      </c>
      <c r="V10" t="s">
        <v>1051</v>
      </c>
      <c r="W10" t="s">
        <v>251</v>
      </c>
      <c r="X10" s="5" t="str">
        <f t="shared" si="5"/>
        <v/>
      </c>
      <c r="Y10" t="str">
        <f>IF(OR(LEFT(V10,1)=CHAR(32),LEFT(V10,1)=CHAR(9),LEFT(V10,1)=CHAR(160),indenture(V10)&gt;0),"NO","BOLD")&amp;X10</f>
        <v>NO</v>
      </c>
      <c r="Z10" t="s">
        <v>1573</v>
      </c>
      <c r="AA10" t="s">
        <v>239</v>
      </c>
      <c r="AB10" s="5" t="str">
        <f t="shared" si="6"/>
        <v/>
      </c>
      <c r="AC10" t="str">
        <f>IF(OR(LEFT(Z10,1)=CHAR(32),LEFT(Z10,1)=CHAR(9),LEFT(Z10,1)=CHAR(160),indenture(Z10)&gt;0),"NO","BOLD")&amp;AB10</f>
        <v>NO</v>
      </c>
      <c r="AD10" t="s">
        <v>1616</v>
      </c>
      <c r="AE10" t="s">
        <v>242</v>
      </c>
      <c r="AF10" s="5" t="str">
        <f t="shared" si="7"/>
        <v/>
      </c>
      <c r="AG10" t="str">
        <f>IF(OR(LEFT(AD10,1)=CHAR(32),LEFT(AD10,1)=CHAR(9),LEFT(AD10,1)=CHAR(160),indenture(AD10)&gt;0),"NO","BOLD")&amp;AF10</f>
        <v>NO</v>
      </c>
      <c r="AH10" t="s">
        <v>1570</v>
      </c>
      <c r="AI10" t="s">
        <v>263</v>
      </c>
      <c r="AJ10" s="5" t="str">
        <f t="shared" si="8"/>
        <v/>
      </c>
      <c r="AK10" t="str">
        <f>IF(OR(LEFT(AH10,1)=CHAR(32),LEFT(AH10,1)=CHAR(9),LEFT(AH10,1)=CHAR(160),indenture(AH10)&gt;0),"NO","BOLD")&amp;AJ10</f>
        <v>NO</v>
      </c>
    </row>
    <row r="11" spans="1:37">
      <c r="A11">
        <v>10</v>
      </c>
      <c r="B11" s="27" t="s">
        <v>1145</v>
      </c>
      <c r="C11" t="s">
        <v>277</v>
      </c>
      <c r="D11" s="5" t="str">
        <f t="shared" si="0"/>
        <v/>
      </c>
      <c r="E11" t="str">
        <f>IF(OR(LEFT(B11,1)=CHAR(32),LEFT(B11,1)=CHAR(9),LEFT(B11,1)=CHAR(160),indenture(B11)&gt;0),"NO","BOLD")&amp;D11</f>
        <v>NO</v>
      </c>
      <c r="F11" t="s">
        <v>1681</v>
      </c>
      <c r="G11" t="s">
        <v>256</v>
      </c>
      <c r="H11" s="5" t="str">
        <f t="shared" si="1"/>
        <v/>
      </c>
      <c r="I11" t="str">
        <f>IF(OR(LEFT(F11,1)=CHAR(32),LEFT(F11,1)=CHAR(9),LEFT(F11,1)=CHAR(160),indenture(F11)&gt;0),"NO","BOLD")&amp;H11</f>
        <v>NO</v>
      </c>
      <c r="J11" t="s">
        <v>1034</v>
      </c>
      <c r="K11" t="s">
        <v>268</v>
      </c>
      <c r="L11" s="5" t="str">
        <f t="shared" si="2"/>
        <v/>
      </c>
      <c r="M11" t="str">
        <f>IF(OR(LEFT(J11,1)=CHAR(32),LEFT(J11,1)=CHAR(9),LEFT(J11,1)=CHAR(160),indenture(J11)&gt;0),"NO","BOLD")&amp;L11</f>
        <v>NO</v>
      </c>
      <c r="N11" t="s">
        <v>1060</v>
      </c>
      <c r="O11" t="s">
        <v>278</v>
      </c>
      <c r="P11" s="5" t="str">
        <f t="shared" si="3"/>
        <v/>
      </c>
      <c r="Q11" t="str">
        <f>IF(OR(LEFT(N11,1)=CHAR(32),LEFT(N11,1)=CHAR(9),LEFT(N11,1)=CHAR(160),indenture(N11)&gt;0),"NO","BOLD")&amp;P11</f>
        <v>NO</v>
      </c>
      <c r="R11" t="s">
        <v>1193</v>
      </c>
      <c r="S11" t="s">
        <v>268</v>
      </c>
      <c r="T11" s="5" t="str">
        <f t="shared" si="4"/>
        <v/>
      </c>
      <c r="U11" t="str">
        <f>IF(OR(LEFT(R11,1)=CHAR(32),LEFT(R11,1)=CHAR(9),LEFT(R11,1)=CHAR(160),indenture(R11)&gt;0),"NO","BOLD")&amp;T11</f>
        <v>NO</v>
      </c>
      <c r="V11" t="s">
        <v>1060</v>
      </c>
      <c r="W11" t="s">
        <v>278</v>
      </c>
      <c r="X11" s="5" t="str">
        <f t="shared" si="5"/>
        <v/>
      </c>
      <c r="Y11" t="str">
        <f>IF(OR(LEFT(V11,1)=CHAR(32),LEFT(V11,1)=CHAR(9),LEFT(V11,1)=CHAR(160),indenture(V11)&gt;0),"NO","BOLD")&amp;X11</f>
        <v>NO</v>
      </c>
      <c r="Z11" t="s">
        <v>1642</v>
      </c>
      <c r="AA11" t="s">
        <v>247</v>
      </c>
      <c r="AB11" s="5" t="str">
        <f t="shared" si="6"/>
        <v/>
      </c>
      <c r="AC11" t="str">
        <f>IF(OR(LEFT(Z11,1)=CHAR(32),LEFT(Z11,1)=CHAR(9),LEFT(Z11,1)=CHAR(160),indenture(Z11)&gt;0),"NO","BOLD")&amp;AB11</f>
        <v>NO</v>
      </c>
      <c r="AD11" t="s">
        <v>1617</v>
      </c>
      <c r="AE11" t="s">
        <v>279</v>
      </c>
      <c r="AF11" s="5" t="str">
        <f t="shared" si="7"/>
        <v/>
      </c>
      <c r="AG11" t="str">
        <f>IF(OR(LEFT(AD11,1)=CHAR(32),LEFT(AD11,1)=CHAR(9),LEFT(AD11,1)=CHAR(160),indenture(AD11)&gt;0),"NO","BOLD")&amp;AF11</f>
        <v>NO</v>
      </c>
      <c r="AH11" t="s">
        <v>1571</v>
      </c>
      <c r="AI11" t="s">
        <v>285</v>
      </c>
      <c r="AJ11" s="5" t="str">
        <f t="shared" si="8"/>
        <v/>
      </c>
      <c r="AK11" t="str">
        <f>IF(OR(LEFT(AH11,1)=CHAR(32),LEFT(AH11,1)=CHAR(9),LEFT(AH11,1)=CHAR(160),indenture(AH11)&gt;0),"NO","BOLD")&amp;AJ11</f>
        <v>NO</v>
      </c>
    </row>
    <row r="12" spans="1:37">
      <c r="A12">
        <v>11</v>
      </c>
      <c r="B12" s="27" t="s">
        <v>1146</v>
      </c>
      <c r="C12" t="s">
        <v>280</v>
      </c>
      <c r="D12" s="5" t="str">
        <f t="shared" si="0"/>
        <v/>
      </c>
      <c r="E12" t="str">
        <f>IF(OR(LEFT(B12,1)=CHAR(32),LEFT(B12,1)=CHAR(9),LEFT(B12,1)=CHAR(160),indenture(B12)&gt;0),"NO","BOLD")&amp;D12</f>
        <v>NO</v>
      </c>
      <c r="F12" t="s">
        <v>1157</v>
      </c>
      <c r="G12" t="s">
        <v>262</v>
      </c>
      <c r="H12" s="5" t="str">
        <f t="shared" si="1"/>
        <v/>
      </c>
      <c r="I12" t="str">
        <f>IF(OR(LEFT(F12,1)=CHAR(32),LEFT(F12,1)=CHAR(9),LEFT(F12,1)=CHAR(160),indenture(F12)&gt;0),"NO","BOLD")&amp;H12</f>
        <v>NO</v>
      </c>
      <c r="J12" t="s">
        <v>1035</v>
      </c>
      <c r="K12" t="s">
        <v>281</v>
      </c>
      <c r="L12" s="5" t="str">
        <f t="shared" si="2"/>
        <v/>
      </c>
      <c r="M12" t="str">
        <f>IF(OR(LEFT(J12,1)=CHAR(32),LEFT(J12,1)=CHAR(9),LEFT(J12,1)=CHAR(160),indenture(J12)&gt;0),"NO","BOLD")&amp;L12</f>
        <v>NO</v>
      </c>
      <c r="N12" t="s">
        <v>1673</v>
      </c>
      <c r="O12" t="s">
        <v>282</v>
      </c>
      <c r="P12" s="5" t="str">
        <f t="shared" si="3"/>
        <v/>
      </c>
      <c r="Q12" t="str">
        <f>IF(OR(LEFT(N12,1)=CHAR(32),LEFT(N12,1)=CHAR(9),LEFT(N12,1)=CHAR(160),indenture(N12)&gt;0),"NO","BOLD")&amp;P12</f>
        <v>NO</v>
      </c>
      <c r="R12" t="s">
        <v>1035</v>
      </c>
      <c r="S12" t="s">
        <v>281</v>
      </c>
      <c r="T12" s="5" t="str">
        <f t="shared" si="4"/>
        <v/>
      </c>
      <c r="U12" t="str">
        <f>IF(OR(LEFT(R12,1)=CHAR(32),LEFT(R12,1)=CHAR(9),LEFT(R12,1)=CHAR(160),indenture(R12)&gt;0),"NO","BOLD")&amp;T12</f>
        <v>NO</v>
      </c>
      <c r="V12" t="s">
        <v>283</v>
      </c>
      <c r="W12" t="s">
        <v>284</v>
      </c>
      <c r="X12" s="5" t="str">
        <f t="shared" si="5"/>
        <v/>
      </c>
      <c r="Y12" t="str">
        <f>IF(OR(LEFT(V12,1)=CHAR(32),LEFT(V12,1)=CHAR(9),LEFT(V12,1)=CHAR(160),indenture(V12)&gt;0),"NO","BOLD")&amp;X12</f>
        <v>BOLD</v>
      </c>
      <c r="Z12" t="s">
        <v>1051</v>
      </c>
      <c r="AA12" t="s">
        <v>251</v>
      </c>
      <c r="AB12" s="5" t="str">
        <f t="shared" si="6"/>
        <v/>
      </c>
      <c r="AC12" t="str">
        <f>IF(OR(LEFT(Z12,1)=CHAR(32),LEFT(Z12,1)=CHAR(9),LEFT(Z12,1)=CHAR(160),indenture(Z12)&gt;0),"NO","BOLD")&amp;AB12</f>
        <v>NO</v>
      </c>
      <c r="AD12" t="s">
        <v>1618</v>
      </c>
      <c r="AE12" t="s">
        <v>247</v>
      </c>
      <c r="AF12" s="5" t="str">
        <f t="shared" si="7"/>
        <v/>
      </c>
      <c r="AG12" t="str">
        <f>IF(OR(LEFT(AD12,1)=CHAR(32),LEFT(AD12,1)=CHAR(9),LEFT(AD12,1)=CHAR(160),indenture(AD12)&gt;0),"NO","BOLD")&amp;AF12</f>
        <v>NO</v>
      </c>
      <c r="AH12" t="s">
        <v>1572</v>
      </c>
      <c r="AI12" t="s">
        <v>271</v>
      </c>
      <c r="AJ12" s="5" t="str">
        <f t="shared" si="8"/>
        <v/>
      </c>
      <c r="AK12" t="str">
        <f>IF(OR(LEFT(AH12,1)=CHAR(32),LEFT(AH12,1)=CHAR(9),LEFT(AH12,1)=CHAR(160),indenture(AH12)&gt;0),"NO","BOLD")&amp;AJ12</f>
        <v>NO</v>
      </c>
    </row>
    <row r="13" spans="1:37">
      <c r="A13">
        <v>12</v>
      </c>
      <c r="B13" s="27" t="s">
        <v>1147</v>
      </c>
      <c r="C13" t="s">
        <v>286</v>
      </c>
      <c r="D13" s="5" t="str">
        <f t="shared" si="0"/>
        <v/>
      </c>
      <c r="E13" t="str">
        <f>IF(OR(LEFT(B13,1)=CHAR(32),LEFT(B13,1)=CHAR(9),LEFT(B13,1)=CHAR(160),indenture(B13)&gt;0),"NO","BOLD")&amp;D13</f>
        <v>NO</v>
      </c>
      <c r="F13" t="s">
        <v>1682</v>
      </c>
      <c r="G13" t="s">
        <v>278</v>
      </c>
      <c r="H13" s="5" t="str">
        <f t="shared" si="1"/>
        <v/>
      </c>
      <c r="I13" t="str">
        <f>IF(OR(LEFT(F13,1)=CHAR(32),LEFT(F13,1)=CHAR(9),LEFT(F13,1)=CHAR(160),indenture(F13)&gt;0),"NO","BOLD")&amp;H13</f>
        <v>NO</v>
      </c>
      <c r="J13" t="s">
        <v>1036</v>
      </c>
      <c r="K13" t="s">
        <v>247</v>
      </c>
      <c r="L13" s="5" t="str">
        <f t="shared" si="2"/>
        <v/>
      </c>
      <c r="M13" t="str">
        <f>IF(OR(LEFT(J13,1)=CHAR(32),LEFT(J13,1)=CHAR(9),LEFT(J13,1)=CHAR(160),indenture(J13)&gt;0),"NO","BOLD")&amp;L13</f>
        <v>NO</v>
      </c>
      <c r="N13" t="s">
        <v>283</v>
      </c>
      <c r="O13" t="s">
        <v>284</v>
      </c>
      <c r="P13" s="5" t="str">
        <f t="shared" si="3"/>
        <v/>
      </c>
      <c r="Q13" t="str">
        <f>IF(OR(LEFT(N13,1)=CHAR(32),LEFT(N13,1)=CHAR(9),LEFT(N13,1)=CHAR(160),indenture(N13)&gt;0),"NO","BOLD")&amp;P13</f>
        <v>BOLD</v>
      </c>
      <c r="R13" t="s">
        <v>1036</v>
      </c>
      <c r="S13" t="s">
        <v>247</v>
      </c>
      <c r="T13" s="5" t="str">
        <f t="shared" si="4"/>
        <v/>
      </c>
      <c r="U13" t="str">
        <f>IF(OR(LEFT(R13,1)=CHAR(32),LEFT(R13,1)=CHAR(9),LEFT(R13,1)=CHAR(160),indenture(R13)&gt;0),"NO","BOLD")&amp;T13</f>
        <v>NO</v>
      </c>
      <c r="X13" s="5" t="str">
        <f t="shared" si="5"/>
        <v/>
      </c>
      <c r="Y13" t="str">
        <f>IF(OR(LEFT(V13,1)=CHAR(32),LEFT(V13,1)=CHAR(9),LEFT(V13,1)=CHAR(160),indenture(V13)&gt;0),"NO","BOLD")&amp;X13</f>
        <v>BOLD</v>
      </c>
      <c r="Z13" t="s">
        <v>1657</v>
      </c>
      <c r="AA13" t="s">
        <v>262</v>
      </c>
      <c r="AB13" s="5" t="str">
        <f t="shared" si="6"/>
        <v/>
      </c>
      <c r="AC13" t="str">
        <f>IF(OR(LEFT(Z13,1)=CHAR(32),LEFT(Z13,1)=CHAR(9),LEFT(Z13,1)=CHAR(160),indenture(Z13)&gt;0),"NO","BOLD")&amp;AB13</f>
        <v>NO</v>
      </c>
      <c r="AD13" t="s">
        <v>1619</v>
      </c>
      <c r="AE13" t="s">
        <v>252</v>
      </c>
      <c r="AF13" s="5" t="str">
        <f t="shared" si="7"/>
        <v/>
      </c>
      <c r="AG13" t="str">
        <f>IF(OR(LEFT(AD13,1)=CHAR(32),LEFT(AD13,1)=CHAR(9),LEFT(AD13,1)=CHAR(160),indenture(AD13)&gt;0),"NO","BOLD")&amp;AF13</f>
        <v>NO</v>
      </c>
      <c r="AH13" t="s">
        <v>288</v>
      </c>
      <c r="AI13" t="s">
        <v>268</v>
      </c>
      <c r="AJ13" s="5" t="str">
        <f t="shared" si="8"/>
        <v/>
      </c>
      <c r="AK13" t="str">
        <f>IF(OR(LEFT(AH13,1)=CHAR(32),LEFT(AH13,1)=CHAR(9),LEFT(AH13,1)=CHAR(160),indenture(AH13)&gt;0),"NO","BOLD")&amp;AJ13</f>
        <v>BOLD</v>
      </c>
    </row>
    <row r="14" spans="1:37">
      <c r="A14">
        <v>13</v>
      </c>
      <c r="B14" s="27" t="s">
        <v>1148</v>
      </c>
      <c r="C14" t="s">
        <v>289</v>
      </c>
      <c r="D14" s="5" t="str">
        <f t="shared" si="0"/>
        <v/>
      </c>
      <c r="E14" t="str">
        <f>IF(OR(LEFT(B14,1)=CHAR(32),LEFT(B14,1)=CHAR(9),LEFT(B14,1)=CHAR(160),indenture(B14)&gt;0),"NO","BOLD")&amp;D14</f>
        <v>NO</v>
      </c>
      <c r="F14" t="s">
        <v>290</v>
      </c>
      <c r="G14" t="s">
        <v>291</v>
      </c>
      <c r="H14" s="5" t="str">
        <f t="shared" si="1"/>
        <v/>
      </c>
      <c r="I14" t="str">
        <f>IF(OR(LEFT(F14,1)=CHAR(32),LEFT(F14,1)=CHAR(9),LEFT(F14,1)=CHAR(160),indenture(F14)&gt;0),"NO","BOLD")&amp;H14</f>
        <v>BOLD</v>
      </c>
      <c r="J14" t="s">
        <v>1037</v>
      </c>
      <c r="K14" t="s">
        <v>292</v>
      </c>
      <c r="L14" s="5" t="str">
        <f t="shared" si="2"/>
        <v/>
      </c>
      <c r="M14" t="str">
        <f>IF(OR(LEFT(J14,1)=CHAR(32),LEFT(J14,1)=CHAR(9),LEFT(J14,1)=CHAR(160),indenture(J14)&gt;0),"NO","BOLD")&amp;L14</f>
        <v>NO</v>
      </c>
      <c r="P14" s="5" t="str">
        <f t="shared" si="3"/>
        <v/>
      </c>
      <c r="Q14" t="str">
        <f>IF(OR(LEFT(N14,1)=CHAR(32),LEFT(N14,1)=CHAR(9),LEFT(N14,1)=CHAR(160),indenture(N14)&gt;0),"NO","BOLD")&amp;P14</f>
        <v>BOLD</v>
      </c>
      <c r="R14" t="s">
        <v>1037</v>
      </c>
      <c r="S14" t="s">
        <v>292</v>
      </c>
      <c r="T14" s="5" t="str">
        <f t="shared" si="4"/>
        <v/>
      </c>
      <c r="U14" t="str">
        <f>IF(OR(LEFT(R14,1)=CHAR(32),LEFT(R14,1)=CHAR(9),LEFT(R14,1)=CHAR(160),indenture(R14)&gt;0),"NO","BOLD")&amp;T14</f>
        <v>NO</v>
      </c>
      <c r="V14" t="s">
        <v>287</v>
      </c>
      <c r="X14" s="5" t="str">
        <f t="shared" si="5"/>
        <v/>
      </c>
      <c r="Y14" t="str">
        <f>IF(OR(LEFT(V14,1)=CHAR(32),LEFT(V14,1)=CHAR(9),LEFT(V14,1)=CHAR(160),indenture(V14)&gt;0),"NO","BOLD")&amp;X14</f>
        <v>BOLD</v>
      </c>
      <c r="Z14" t="s">
        <v>1060</v>
      </c>
      <c r="AA14" t="s">
        <v>278</v>
      </c>
      <c r="AB14" s="5" t="str">
        <f t="shared" si="6"/>
        <v/>
      </c>
      <c r="AC14" t="str">
        <f>IF(OR(LEFT(Z14,1)=CHAR(32),LEFT(Z14,1)=CHAR(9),LEFT(Z14,1)=CHAR(160),indenture(Z14)&gt;0),"NO","BOLD")&amp;AB14</f>
        <v>NO</v>
      </c>
      <c r="AD14" t="s">
        <v>1620</v>
      </c>
      <c r="AE14" t="s">
        <v>294</v>
      </c>
      <c r="AF14" s="5" t="str">
        <f t="shared" si="7"/>
        <v/>
      </c>
      <c r="AG14" t="str">
        <f>IF(OR(LEFT(AD14,1)=CHAR(32),LEFT(AD14,1)=CHAR(9),LEFT(AD14,1)=CHAR(160),indenture(AD14)&gt;0),"NO","BOLD")&amp;AF14</f>
        <v>NO</v>
      </c>
      <c r="AH14" t="s">
        <v>1573</v>
      </c>
      <c r="AI14" t="s">
        <v>239</v>
      </c>
      <c r="AJ14" s="5" t="str">
        <f t="shared" si="8"/>
        <v/>
      </c>
      <c r="AK14" t="str">
        <f>IF(OR(LEFT(AH14,1)=CHAR(32),LEFT(AH14,1)=CHAR(9),LEFT(AH14,1)=CHAR(160),indenture(AH14)&gt;0),"NO","BOLD")&amp;AJ14</f>
        <v>NO</v>
      </c>
    </row>
    <row r="15" spans="1:37">
      <c r="A15">
        <v>14</v>
      </c>
      <c r="B15" s="27" t="s">
        <v>1149</v>
      </c>
      <c r="C15" t="s">
        <v>295</v>
      </c>
      <c r="D15" s="5" t="str">
        <f t="shared" si="0"/>
        <v/>
      </c>
      <c r="E15" t="str">
        <f>IF(OR(LEFT(B15,1)=CHAR(32),LEFT(B15,1)=CHAR(9),LEFT(B15,1)=CHAR(160),indenture(B15)&gt;0),"NO","BOLD")&amp;D15</f>
        <v>NO</v>
      </c>
      <c r="F15" t="s">
        <v>283</v>
      </c>
      <c r="G15" t="s">
        <v>284</v>
      </c>
      <c r="H15" s="5" t="str">
        <f t="shared" si="1"/>
        <v/>
      </c>
      <c r="I15" t="str">
        <f>IF(OR(LEFT(F15,1)=CHAR(32),LEFT(F15,1)=CHAR(9),LEFT(F15,1)=CHAR(160),indenture(F15)&gt;0),"NO","BOLD")&amp;H15</f>
        <v>BOLD</v>
      </c>
      <c r="J15" t="s">
        <v>1038</v>
      </c>
      <c r="K15" t="s">
        <v>296</v>
      </c>
      <c r="L15" s="5" t="str">
        <f t="shared" si="2"/>
        <v/>
      </c>
      <c r="M15" t="str">
        <f>IF(OR(LEFT(J15,1)=CHAR(32),LEFT(J15,1)=CHAR(9),LEFT(J15,1)=CHAR(160),indenture(J15)&gt;0),"NO","BOLD")&amp;L15</f>
        <v>NO</v>
      </c>
      <c r="N15" t="s">
        <v>287</v>
      </c>
      <c r="P15" s="5" t="str">
        <f t="shared" si="3"/>
        <v/>
      </c>
      <c r="Q15" t="str">
        <f>IF(OR(LEFT(N15,1)=CHAR(32),LEFT(N15,1)=CHAR(9),LEFT(N15,1)=CHAR(160),indenture(N15)&gt;0),"NO","BOLD")&amp;P15</f>
        <v>BOLD</v>
      </c>
      <c r="R15" t="s">
        <v>1038</v>
      </c>
      <c r="S15" t="s">
        <v>296</v>
      </c>
      <c r="T15" s="5" t="str">
        <f t="shared" si="4"/>
        <v/>
      </c>
      <c r="U15" t="str">
        <f>IF(OR(LEFT(R15,1)=CHAR(32),LEFT(R15,1)=CHAR(9),LEFT(R15,1)=CHAR(160),indenture(R15)&gt;0),"NO","BOLD")&amp;T15</f>
        <v>NO</v>
      </c>
      <c r="V15" t="s">
        <v>1645</v>
      </c>
      <c r="W15" t="s">
        <v>293</v>
      </c>
      <c r="X15" s="5" t="str">
        <f t="shared" si="5"/>
        <v/>
      </c>
      <c r="Y15" t="str">
        <f>IF(OR(LEFT(V15,1)=CHAR(32),LEFT(V15,1)=CHAR(9),LEFT(V15,1)=CHAR(160),indenture(V15)&gt;0),"NO","BOLD")&amp;X15</f>
        <v>NO</v>
      </c>
      <c r="Z15" t="s">
        <v>283</v>
      </c>
      <c r="AA15" t="s">
        <v>284</v>
      </c>
      <c r="AB15" s="5" t="str">
        <f t="shared" si="6"/>
        <v/>
      </c>
      <c r="AC15" t="str">
        <f>IF(OR(LEFT(Z15,1)=CHAR(32),LEFT(Z15,1)=CHAR(9),LEFT(Z15,1)=CHAR(160),indenture(Z15)&gt;0),"NO","BOLD")&amp;AB15</f>
        <v>BOLD</v>
      </c>
      <c r="AD15" t="s">
        <v>1621</v>
      </c>
      <c r="AE15" t="s">
        <v>258</v>
      </c>
      <c r="AF15" s="5" t="str">
        <f t="shared" si="7"/>
        <v/>
      </c>
      <c r="AG15" t="str">
        <f>IF(OR(LEFT(AD15,1)=CHAR(32),LEFT(AD15,1)=CHAR(9),LEFT(AD15,1)=CHAR(160),indenture(AD15)&gt;0),"NO","BOLD")&amp;AF15</f>
        <v>NO</v>
      </c>
      <c r="AH15" t="s">
        <v>1574</v>
      </c>
      <c r="AI15" t="s">
        <v>1575</v>
      </c>
      <c r="AJ15" s="5" t="str">
        <f t="shared" si="8"/>
        <v/>
      </c>
      <c r="AK15" t="str">
        <f>IF(OR(LEFT(AH15,1)=CHAR(32),LEFT(AH15,1)=CHAR(9),LEFT(AH15,1)=CHAR(160),indenture(AH15)&gt;0),"NO","BOLD")&amp;AJ15</f>
        <v>NO</v>
      </c>
    </row>
    <row r="16" spans="1:37">
      <c r="A16">
        <v>15</v>
      </c>
      <c r="B16" s="27" t="s">
        <v>1150</v>
      </c>
      <c r="C16" t="s">
        <v>294</v>
      </c>
      <c r="D16" s="5" t="str">
        <f t="shared" si="0"/>
        <v/>
      </c>
      <c r="E16" t="str">
        <f>IF(OR(LEFT(B16,1)=CHAR(32),LEFT(B16,1)=CHAR(9),LEFT(B16,1)=CHAR(160),indenture(B16)&gt;0),"NO","BOLD")&amp;D16</f>
        <v>NO</v>
      </c>
      <c r="H16" s="5" t="str">
        <f t="shared" si="1"/>
        <v/>
      </c>
      <c r="I16" t="str">
        <f>IF(OR(LEFT(F16,1)=CHAR(32),LEFT(F16,1)=CHAR(9),LEFT(F16,1)=CHAR(160),indenture(F16)&gt;0),"NO","BOLD")&amp;H16</f>
        <v>BOLD</v>
      </c>
      <c r="J16" t="s">
        <v>1039</v>
      </c>
      <c r="K16" t="s">
        <v>299</v>
      </c>
      <c r="L16" s="5" t="str">
        <f t="shared" si="2"/>
        <v/>
      </c>
      <c r="M16" t="str">
        <f>IF(OR(LEFT(J16,1)=CHAR(32),LEFT(J16,1)=CHAR(9),LEFT(J16,1)=CHAR(160),indenture(J16)&gt;0),"NO","BOLD")&amp;L16</f>
        <v>NO</v>
      </c>
      <c r="N16" t="s">
        <v>1674</v>
      </c>
      <c r="O16" t="s">
        <v>297</v>
      </c>
      <c r="P16" s="5" t="str">
        <f t="shared" si="3"/>
        <v/>
      </c>
      <c r="Q16" t="str">
        <f>IF(OR(LEFT(N16,1)=CHAR(32),LEFT(N16,1)=CHAR(9),LEFT(N16,1)=CHAR(160),indenture(N16)&gt;0),"NO","BOLD")&amp;P16</f>
        <v>NO</v>
      </c>
      <c r="R16" t="s">
        <v>1039</v>
      </c>
      <c r="S16" t="s">
        <v>299</v>
      </c>
      <c r="T16" s="5" t="str">
        <f t="shared" si="4"/>
        <v/>
      </c>
      <c r="U16" t="str">
        <f>IF(OR(LEFT(R16,1)=CHAR(32),LEFT(R16,1)=CHAR(9),LEFT(R16,1)=CHAR(160),indenture(R16)&gt;0),"NO","BOLD")&amp;T16</f>
        <v>NO</v>
      </c>
      <c r="V16" t="s">
        <v>1646</v>
      </c>
      <c r="W16" t="s">
        <v>306</v>
      </c>
      <c r="X16" s="5" t="str">
        <f t="shared" si="5"/>
        <v/>
      </c>
      <c r="Y16" t="str">
        <f>IF(OR(LEFT(V16,1)=CHAR(32),LEFT(V16,1)=CHAR(9),LEFT(V16,1)=CHAR(160),indenture(V16)&gt;0),"NO","BOLD")&amp;X16</f>
        <v>NO</v>
      </c>
      <c r="AB16" s="5" t="str">
        <f t="shared" si="6"/>
        <v/>
      </c>
      <c r="AC16" t="str">
        <f>IF(OR(LEFT(Z16,1)=CHAR(32),LEFT(Z16,1)=CHAR(9),LEFT(Z16,1)=CHAR(160),indenture(Z16)&gt;0),"NO","BOLD")&amp;AB16</f>
        <v>BOLD</v>
      </c>
      <c r="AD16" t="s">
        <v>264</v>
      </c>
      <c r="AE16" t="s">
        <v>265</v>
      </c>
      <c r="AF16" s="5" t="str">
        <f t="shared" si="7"/>
        <v/>
      </c>
      <c r="AG16" t="str">
        <f>IF(OR(LEFT(AD16,1)=CHAR(32),LEFT(AD16,1)=CHAR(9),LEFT(AD16,1)=CHAR(160),indenture(AD16)&gt;0),"NO","BOLD")&amp;AF16</f>
        <v>BOLD</v>
      </c>
      <c r="AH16" t="s">
        <v>1576</v>
      </c>
      <c r="AI16" t="s">
        <v>1577</v>
      </c>
      <c r="AJ16" s="5" t="str">
        <f t="shared" si="8"/>
        <v/>
      </c>
      <c r="AK16" t="str">
        <f>IF(OR(LEFT(AH16,1)=CHAR(32),LEFT(AH16,1)=CHAR(9),LEFT(AH16,1)=CHAR(160),indenture(AH16)&gt;0),"NO","BOLD")&amp;AJ16</f>
        <v>NO</v>
      </c>
    </row>
    <row r="17" spans="1:37">
      <c r="A17">
        <v>16</v>
      </c>
      <c r="B17" s="27" t="s">
        <v>1151</v>
      </c>
      <c r="C17" t="s">
        <v>302</v>
      </c>
      <c r="D17" s="5" t="str">
        <f t="shared" si="0"/>
        <v/>
      </c>
      <c r="E17" t="str">
        <f>IF(OR(LEFT(B17,1)=CHAR(32),LEFT(B17,1)=CHAR(9),LEFT(B17,1)=CHAR(160),indenture(B17)&gt;0),"NO","BOLD")&amp;D17</f>
        <v>NO</v>
      </c>
      <c r="F17" t="s">
        <v>287</v>
      </c>
      <c r="H17" s="5" t="str">
        <f t="shared" si="1"/>
        <v/>
      </c>
      <c r="I17" t="str">
        <f>IF(OR(LEFT(F17,1)=CHAR(32),LEFT(F17,1)=CHAR(9),LEFT(F17,1)=CHAR(160),indenture(F17)&gt;0),"NO","BOLD")&amp;H17</f>
        <v>BOLD</v>
      </c>
      <c r="J17" t="s">
        <v>1040</v>
      </c>
      <c r="K17" t="s">
        <v>304</v>
      </c>
      <c r="L17" s="5" t="str">
        <f t="shared" si="2"/>
        <v/>
      </c>
      <c r="M17" t="str">
        <f>IF(OR(LEFT(J17,1)=CHAR(32),LEFT(J17,1)=CHAR(9),LEFT(J17,1)=CHAR(160),indenture(J17)&gt;0),"NO","BOLD")&amp;L17</f>
        <v>NO</v>
      </c>
      <c r="N17" t="s">
        <v>1675</v>
      </c>
      <c r="O17" t="s">
        <v>300</v>
      </c>
      <c r="P17" s="5" t="str">
        <f t="shared" si="3"/>
        <v/>
      </c>
      <c r="Q17" t="str">
        <f>IF(OR(LEFT(N17,1)=CHAR(32),LEFT(N17,1)=CHAR(9),LEFT(N17,1)=CHAR(160),indenture(N17)&gt;0),"NO","BOLD")&amp;P17</f>
        <v>NO</v>
      </c>
      <c r="R17" t="s">
        <v>1040</v>
      </c>
      <c r="S17" t="s">
        <v>304</v>
      </c>
      <c r="T17" s="5" t="str">
        <f t="shared" si="4"/>
        <v/>
      </c>
      <c r="U17" t="str">
        <f>IF(OR(LEFT(R17,1)=CHAR(32),LEFT(R17,1)=CHAR(9),LEFT(R17,1)=CHAR(160),indenture(R17)&gt;0),"NO","BOLD")&amp;T17</f>
        <v>NO</v>
      </c>
      <c r="V17" t="s">
        <v>1647</v>
      </c>
      <c r="W17" t="s">
        <v>298</v>
      </c>
      <c r="X17" s="5" t="str">
        <f t="shared" si="5"/>
        <v/>
      </c>
      <c r="Y17" t="str">
        <f>IF(OR(LEFT(V17,1)=CHAR(32),LEFT(V17,1)=CHAR(9),LEFT(V17,1)=CHAR(160),indenture(V17)&gt;0),"NO","BOLD")&amp;X17</f>
        <v>NO</v>
      </c>
      <c r="Z17" t="s">
        <v>287</v>
      </c>
      <c r="AB17" s="5" t="str">
        <f t="shared" si="6"/>
        <v/>
      </c>
      <c r="AC17" t="str">
        <f>IF(OR(LEFT(Z17,1)=CHAR(32),LEFT(Z17,1)=CHAR(9),LEFT(Z17,1)=CHAR(160),indenture(Z17)&gt;0),"NO","BOLD")&amp;AB17</f>
        <v>BOLD</v>
      </c>
      <c r="AD17" t="s">
        <v>1622</v>
      </c>
      <c r="AE17" t="s">
        <v>308</v>
      </c>
      <c r="AF17" s="5" t="str">
        <f t="shared" si="7"/>
        <v/>
      </c>
      <c r="AG17" t="str">
        <f>IF(OR(LEFT(AD17,1)=CHAR(32),LEFT(AD17,1)=CHAR(9),LEFT(AD17,1)=CHAR(160),indenture(AD17)&gt;0),"NO","BOLD")&amp;AF17</f>
        <v>NO</v>
      </c>
      <c r="AH17" t="s">
        <v>1060</v>
      </c>
      <c r="AI17" t="s">
        <v>278</v>
      </c>
      <c r="AJ17" s="5" t="str">
        <f t="shared" si="8"/>
        <v/>
      </c>
      <c r="AK17" t="str">
        <f>IF(OR(LEFT(AH17,1)=CHAR(32),LEFT(AH17,1)=CHAR(9),LEFT(AH17,1)=CHAR(160),indenture(AH17)&gt;0),"NO","BOLD")&amp;AJ17</f>
        <v>NO</v>
      </c>
    </row>
    <row r="18" spans="1:37">
      <c r="A18">
        <v>17</v>
      </c>
      <c r="B18" s="27" t="s">
        <v>1152</v>
      </c>
      <c r="C18" t="s">
        <v>309</v>
      </c>
      <c r="D18" s="5" t="str">
        <f t="shared" si="0"/>
        <v/>
      </c>
      <c r="E18" t="str">
        <f>IF(OR(LEFT(B18,1)=CHAR(32),LEFT(B18,1)=CHAR(9),LEFT(B18,1)=CHAR(160),indenture(B18)&gt;0),"NO","BOLD")&amp;D18</f>
        <v>NO</v>
      </c>
      <c r="F18" t="s">
        <v>1579</v>
      </c>
      <c r="G18" t="s">
        <v>303</v>
      </c>
      <c r="H18" s="5" t="str">
        <f t="shared" si="1"/>
        <v/>
      </c>
      <c r="I18" t="str">
        <f>IF(OR(LEFT(F18,1)=CHAR(32),LEFT(F18,1)=CHAR(9),LEFT(F18,1)=CHAR(160),indenture(F18)&gt;0),"NO","BOLD")&amp;H18</f>
        <v>NO</v>
      </c>
      <c r="J18" t="s">
        <v>1041</v>
      </c>
      <c r="K18" t="s">
        <v>311</v>
      </c>
      <c r="L18" s="5" t="str">
        <f t="shared" si="2"/>
        <v/>
      </c>
      <c r="M18" t="str">
        <f>IF(OR(LEFT(J18,1)=CHAR(32),LEFT(J18,1)=CHAR(9),LEFT(J18,1)=CHAR(160),indenture(J18)&gt;0),"NO","BOLD")&amp;L18</f>
        <v>NO</v>
      </c>
      <c r="N18" t="s">
        <v>1063</v>
      </c>
      <c r="O18" t="s">
        <v>305</v>
      </c>
      <c r="P18" s="5" t="str">
        <f t="shared" si="3"/>
        <v/>
      </c>
      <c r="Q18" t="str">
        <f>IF(OR(LEFT(N18,1)=CHAR(32),LEFT(N18,1)=CHAR(9),LEFT(N18,1)=CHAR(160),indenture(N18)&gt;0),"NO","BOLD")&amp;P18</f>
        <v>NO</v>
      </c>
      <c r="R18" t="s">
        <v>1041</v>
      </c>
      <c r="S18" t="s">
        <v>311</v>
      </c>
      <c r="T18" s="5" t="str">
        <f t="shared" si="4"/>
        <v/>
      </c>
      <c r="U18" t="str">
        <f>IF(OR(LEFT(R18,1)=CHAR(32),LEFT(R18,1)=CHAR(9),LEFT(R18,1)=CHAR(160),indenture(R18)&gt;0),"NO","BOLD")&amp;T18</f>
        <v>NO</v>
      </c>
      <c r="V18" t="s">
        <v>1648</v>
      </c>
      <c r="W18" t="s">
        <v>301</v>
      </c>
      <c r="X18" s="5" t="str">
        <f t="shared" si="5"/>
        <v/>
      </c>
      <c r="Y18" t="str">
        <f>IF(OR(LEFT(V18,1)=CHAR(32),LEFT(V18,1)=CHAR(9),LEFT(V18,1)=CHAR(160),indenture(V18)&gt;0),"NO","BOLD")&amp;X18</f>
        <v>NO</v>
      </c>
      <c r="Z18" t="s">
        <v>1658</v>
      </c>
      <c r="AA18" t="s">
        <v>307</v>
      </c>
      <c r="AB18" s="5" t="str">
        <f t="shared" si="6"/>
        <v/>
      </c>
      <c r="AC18" t="str">
        <f>IF(OR(LEFT(Z18,1)=CHAR(32),LEFT(Z18,1)=CHAR(9),LEFT(Z18,1)=CHAR(160),indenture(Z18)&gt;0),"NO","BOLD")&amp;AB18</f>
        <v>NO</v>
      </c>
      <c r="AD18" t="s">
        <v>1623</v>
      </c>
      <c r="AE18" t="s">
        <v>240</v>
      </c>
      <c r="AF18" s="5" t="str">
        <f t="shared" si="7"/>
        <v/>
      </c>
      <c r="AG18" t="str">
        <f>IF(OR(LEFT(AD18,1)=CHAR(32),LEFT(AD18,1)=CHAR(9),LEFT(AD18,1)=CHAR(160),indenture(AD18)&gt;0),"NO","BOLD")&amp;AF18</f>
        <v>NO</v>
      </c>
      <c r="AH18" t="s">
        <v>1578</v>
      </c>
      <c r="AI18" t="s">
        <v>315</v>
      </c>
      <c r="AJ18" s="5" t="str">
        <f t="shared" si="8"/>
        <v/>
      </c>
      <c r="AK18" t="str">
        <f>IF(OR(LEFT(AH18,1)=CHAR(32),LEFT(AH18,1)=CHAR(9),LEFT(AH18,1)=CHAR(160),indenture(AH18)&gt;0),"NO","BOLD")&amp;AJ18</f>
        <v>NO</v>
      </c>
    </row>
    <row r="19" spans="1:37">
      <c r="A19">
        <v>18</v>
      </c>
      <c r="B19" s="27" t="s">
        <v>1153</v>
      </c>
      <c r="C19" t="s">
        <v>316</v>
      </c>
      <c r="D19" s="5" t="str">
        <f t="shared" si="0"/>
        <v/>
      </c>
      <c r="E19" t="str">
        <f>IF(OR(LEFT(B19,1)=CHAR(32),LEFT(B19,1)=CHAR(9),LEFT(B19,1)=CHAR(160),indenture(B19)&gt;0),"NO","BOLD")&amp;D19</f>
        <v>NO</v>
      </c>
      <c r="F19" t="s">
        <v>1663</v>
      </c>
      <c r="G19" t="s">
        <v>310</v>
      </c>
      <c r="H19" s="5" t="str">
        <f t="shared" si="1"/>
        <v/>
      </c>
      <c r="I19" t="str">
        <f>IF(OR(LEFT(F19,1)=CHAR(32),LEFT(F19,1)=CHAR(9),LEFT(F19,1)=CHAR(160),indenture(F19)&gt;0),"NO","BOLD")&amp;H19</f>
        <v>NO</v>
      </c>
      <c r="J19" t="s">
        <v>1042</v>
      </c>
      <c r="K19" t="s">
        <v>317</v>
      </c>
      <c r="L19" s="5" t="str">
        <f t="shared" si="2"/>
        <v/>
      </c>
      <c r="M19" t="str">
        <f>IF(OR(LEFT(J19,1)=CHAR(32),LEFT(J19,1)=CHAR(9),LEFT(J19,1)=CHAR(160),indenture(J19)&gt;0),"NO","BOLD")&amp;L19</f>
        <v>NO</v>
      </c>
      <c r="N19" t="s">
        <v>1064</v>
      </c>
      <c r="O19" t="s">
        <v>312</v>
      </c>
      <c r="P19" s="5" t="str">
        <f t="shared" si="3"/>
        <v/>
      </c>
      <c r="Q19" t="str">
        <f>IF(OR(LEFT(N19,1)=CHAR(32),LEFT(N19,1)=CHAR(9),LEFT(N19,1)=CHAR(160),indenture(N19)&gt;0),"NO","BOLD")&amp;P19</f>
        <v>NO</v>
      </c>
      <c r="R19" t="s">
        <v>1042</v>
      </c>
      <c r="S19" t="s">
        <v>317</v>
      </c>
      <c r="T19" s="5" t="str">
        <f t="shared" si="4"/>
        <v/>
      </c>
      <c r="U19" t="str">
        <f>IF(OR(LEFT(R19,1)=CHAR(32),LEFT(R19,1)=CHAR(9),LEFT(R19,1)=CHAR(160),indenture(R19)&gt;0),"NO","BOLD")&amp;T19</f>
        <v>NO</v>
      </c>
      <c r="V19" t="s">
        <v>1649</v>
      </c>
      <c r="W19" t="s">
        <v>313</v>
      </c>
      <c r="X19" s="5" t="str">
        <f t="shared" si="5"/>
        <v/>
      </c>
      <c r="Y19" t="str">
        <f>IF(OR(LEFT(V19,1)=CHAR(32),LEFT(V19,1)=CHAR(9),LEFT(V19,1)=CHAR(160),indenture(V19)&gt;0),"NO","BOLD")&amp;X19</f>
        <v>NO</v>
      </c>
      <c r="Z19" t="s">
        <v>1659</v>
      </c>
      <c r="AA19" t="s">
        <v>314</v>
      </c>
      <c r="AB19" s="5" t="str">
        <f t="shared" si="6"/>
        <v/>
      </c>
      <c r="AC19" t="str">
        <f>IF(OR(LEFT(Z19,1)=CHAR(32),LEFT(Z19,1)=CHAR(9),LEFT(Z19,1)=CHAR(160),indenture(Z19)&gt;0),"NO","BOLD")&amp;AB19</f>
        <v>NO</v>
      </c>
      <c r="AD19" t="s">
        <v>1624</v>
      </c>
      <c r="AE19" t="s">
        <v>246</v>
      </c>
      <c r="AF19" s="5" t="str">
        <f t="shared" si="7"/>
        <v/>
      </c>
      <c r="AG19" t="str">
        <f>IF(OR(LEFT(AD19,1)=CHAR(32),LEFT(AD19,1)=CHAR(9),LEFT(AD19,1)=CHAR(160),indenture(AD19)&gt;0),"NO","BOLD")&amp;AF19</f>
        <v>NO</v>
      </c>
      <c r="AH19" t="s">
        <v>283</v>
      </c>
      <c r="AI19" t="s">
        <v>284</v>
      </c>
      <c r="AJ19" s="5" t="str">
        <f t="shared" si="8"/>
        <v/>
      </c>
      <c r="AK19" t="str">
        <f>IF(OR(LEFT(AH19,1)=CHAR(32),LEFT(AH19,1)=CHAR(9),LEFT(AH19,1)=CHAR(160),indenture(AH19)&gt;0),"NO","BOLD")&amp;AJ19</f>
        <v>BOLD</v>
      </c>
    </row>
    <row r="20" spans="1:37">
      <c r="A20">
        <v>19</v>
      </c>
      <c r="B20" s="27" t="s">
        <v>1154</v>
      </c>
      <c r="C20" t="s">
        <v>321</v>
      </c>
      <c r="D20" s="5" t="str">
        <f t="shared" si="0"/>
        <v/>
      </c>
      <c r="E20" t="str">
        <f>IF(OR(LEFT(B20,1)=CHAR(32),LEFT(B20,1)=CHAR(9),LEFT(B20,1)=CHAR(160),indenture(B20)&gt;0),"NO","BOLD")&amp;D20</f>
        <v>NO</v>
      </c>
      <c r="F20" t="s">
        <v>1649</v>
      </c>
      <c r="G20" t="s">
        <v>313</v>
      </c>
      <c r="H20" s="5" t="str">
        <f t="shared" si="1"/>
        <v/>
      </c>
      <c r="I20" t="str">
        <f>IF(OR(LEFT(F20,1)=CHAR(32),LEFT(F20,1)=CHAR(9),LEFT(F20,1)=CHAR(160),indenture(F20)&gt;0),"NO","BOLD")&amp;H20</f>
        <v>NO</v>
      </c>
      <c r="J20" t="s">
        <v>1043</v>
      </c>
      <c r="K20" t="s">
        <v>324</v>
      </c>
      <c r="L20" s="5" t="str">
        <f t="shared" si="2"/>
        <v/>
      </c>
      <c r="M20" t="str">
        <f>IF(OR(LEFT(J20,1)=CHAR(32),LEFT(J20,1)=CHAR(9),LEFT(J20,1)=CHAR(160),indenture(J20)&gt;0),"NO","BOLD")&amp;L20</f>
        <v>NO</v>
      </c>
      <c r="N20" t="s">
        <v>1676</v>
      </c>
      <c r="O20" t="s">
        <v>318</v>
      </c>
      <c r="P20" s="5" t="str">
        <f t="shared" si="3"/>
        <v/>
      </c>
      <c r="Q20" t="str">
        <f>IF(OR(LEFT(N20,1)=CHAR(32),LEFT(N20,1)=CHAR(9),LEFT(N20,1)=CHAR(160),indenture(N20)&gt;0),"NO","BOLD")&amp;P20</f>
        <v>NO</v>
      </c>
      <c r="R20" t="s">
        <v>1043</v>
      </c>
      <c r="S20" t="s">
        <v>324</v>
      </c>
      <c r="T20" s="5" t="str">
        <f t="shared" si="4"/>
        <v/>
      </c>
      <c r="U20" t="str">
        <f>IF(OR(LEFT(R20,1)=CHAR(32),LEFT(R20,1)=CHAR(9),LEFT(R20,1)=CHAR(160),indenture(R20)&gt;0),"NO","BOLD")&amp;T20</f>
        <v>NO</v>
      </c>
      <c r="V20" t="s">
        <v>1587</v>
      </c>
      <c r="W20" t="s">
        <v>319</v>
      </c>
      <c r="X20" s="5" t="str">
        <f t="shared" si="5"/>
        <v/>
      </c>
      <c r="Y20" t="str">
        <f>IF(OR(LEFT(V20,1)=CHAR(32),LEFT(V20,1)=CHAR(9),LEFT(V20,1)=CHAR(160),indenture(V20)&gt;0),"NO","BOLD")&amp;X20</f>
        <v>NO</v>
      </c>
      <c r="Z20" t="s">
        <v>1660</v>
      </c>
      <c r="AA20" t="s">
        <v>320</v>
      </c>
      <c r="AB20" s="5" t="str">
        <f t="shared" si="6"/>
        <v/>
      </c>
      <c r="AC20" t="str">
        <f>IF(OR(LEFT(Z20,1)=CHAR(32),LEFT(Z20,1)=CHAR(9),LEFT(Z20,1)=CHAR(160),indenture(Z20)&gt;0),"NO","BOLD")&amp;AB20</f>
        <v>NO</v>
      </c>
      <c r="AD20" t="s">
        <v>1625</v>
      </c>
      <c r="AE20" t="s">
        <v>328</v>
      </c>
      <c r="AF20" s="5" t="str">
        <f t="shared" si="7"/>
        <v/>
      </c>
      <c r="AG20" t="str">
        <f>IF(OR(LEFT(AD20,1)=CHAR(32),LEFT(AD20,1)=CHAR(9),LEFT(AD20,1)=CHAR(160),indenture(AD20)&gt;0),"NO","BOLD")&amp;AF20</f>
        <v>NO</v>
      </c>
      <c r="AJ20" s="5" t="str">
        <f t="shared" si="8"/>
        <v/>
      </c>
      <c r="AK20" t="str">
        <f>IF(OR(LEFT(AH20,1)=CHAR(32),LEFT(AH20,1)=CHAR(9),LEFT(AH20,1)=CHAR(160),indenture(AH20)&gt;0),"NO","BOLD")&amp;AJ20</f>
        <v>BOLD</v>
      </c>
    </row>
    <row r="21" spans="1:37">
      <c r="A21">
        <v>20</v>
      </c>
      <c r="B21" s="27" t="s">
        <v>796</v>
      </c>
      <c r="C21" t="s">
        <v>329</v>
      </c>
      <c r="D21" s="5" t="str">
        <f t="shared" si="0"/>
        <v/>
      </c>
      <c r="E21" t="str">
        <f>IF(OR(LEFT(B21,1)=CHAR(32),LEFT(B21,1)=CHAR(9),LEFT(B21,1)=CHAR(160),indenture(B21)&gt;0),"NO","BOLD")&amp;D21</f>
        <v>NO</v>
      </c>
      <c r="F21" t="s">
        <v>322</v>
      </c>
      <c r="G21" t="s">
        <v>323</v>
      </c>
      <c r="H21" s="5" t="str">
        <f t="shared" si="1"/>
        <v/>
      </c>
      <c r="I21" t="str">
        <f>IF(OR(LEFT(F21,1)=CHAR(32),LEFT(F21,1)=CHAR(9),LEFT(F21,1)=CHAR(160),indenture(F21)&gt;0),"NO","BOLD")&amp;H21</f>
        <v>BOLD</v>
      </c>
      <c r="J21" t="s">
        <v>1044</v>
      </c>
      <c r="K21" t="s">
        <v>1689</v>
      </c>
      <c r="L21" s="5" t="str">
        <f t="shared" si="2"/>
        <v/>
      </c>
      <c r="M21" t="str">
        <f>IF(OR(LEFT(J21,1)=CHAR(32),LEFT(J21,1)=CHAR(9),LEFT(J21,1)=CHAR(160),indenture(J21)&gt;0),"NO","BOLD")&amp;L21</f>
        <v>NO</v>
      </c>
      <c r="N21" t="s">
        <v>1645</v>
      </c>
      <c r="O21" t="s">
        <v>293</v>
      </c>
      <c r="P21" s="5" t="str">
        <f t="shared" si="3"/>
        <v/>
      </c>
      <c r="Q21" t="str">
        <f>IF(OR(LEFT(N21,1)=CHAR(32),LEFT(N21,1)=CHAR(9),LEFT(N21,1)=CHAR(160),indenture(N21)&gt;0),"NO","BOLD")&amp;P21</f>
        <v>NO</v>
      </c>
      <c r="R21" t="s">
        <v>1044</v>
      </c>
      <c r="S21" t="s">
        <v>1689</v>
      </c>
      <c r="T21" s="5" t="str">
        <f t="shared" si="4"/>
        <v/>
      </c>
      <c r="U21" t="str">
        <f>IF(OR(LEFT(R21,1)=CHAR(32),LEFT(R21,1)=CHAR(9),LEFT(R21,1)=CHAR(160),indenture(R21)&gt;0),"NO","BOLD")&amp;T21</f>
        <v>NO</v>
      </c>
      <c r="V21" t="s">
        <v>325</v>
      </c>
      <c r="W21" t="s">
        <v>326</v>
      </c>
      <c r="X21" s="5" t="str">
        <f t="shared" si="5"/>
        <v/>
      </c>
      <c r="Y21" t="str">
        <f>IF(OR(LEFT(V21,1)=CHAR(32),LEFT(V21,1)=CHAR(9),LEFT(V21,1)=CHAR(160),indenture(V21)&gt;0),"NO","BOLD")&amp;X21</f>
        <v>BOLD</v>
      </c>
      <c r="Z21" t="s">
        <v>1661</v>
      </c>
      <c r="AA21" t="s">
        <v>327</v>
      </c>
      <c r="AB21" s="5" t="str">
        <f t="shared" si="6"/>
        <v/>
      </c>
      <c r="AC21" t="str">
        <f>IF(OR(LEFT(Z21,1)=CHAR(32),LEFT(Z21,1)=CHAR(9),LEFT(Z21,1)=CHAR(160),indenture(Z21)&gt;0),"NO","BOLD")&amp;AB21</f>
        <v>NO</v>
      </c>
      <c r="AD21" t="s">
        <v>1626</v>
      </c>
      <c r="AE21" t="s">
        <v>278</v>
      </c>
      <c r="AF21" s="5" t="str">
        <f t="shared" si="7"/>
        <v/>
      </c>
      <c r="AG21" t="str">
        <f>IF(OR(LEFT(AD21,1)=CHAR(32),LEFT(AD21,1)=CHAR(9),LEFT(AD21,1)=CHAR(160),indenture(AD21)&gt;0),"NO","BOLD")&amp;AF21</f>
        <v>NO</v>
      </c>
      <c r="AH21" t="s">
        <v>287</v>
      </c>
      <c r="AJ21" s="5" t="str">
        <f t="shared" si="8"/>
        <v/>
      </c>
      <c r="AK21" t="str">
        <f>IF(OR(LEFT(AH21,1)=CHAR(32),LEFT(AH21,1)=CHAR(9),LEFT(AH21,1)=CHAR(160),indenture(AH21)&gt;0),"NO","BOLD")&amp;AJ21</f>
        <v>BOLD</v>
      </c>
    </row>
    <row r="22" spans="1:37">
      <c r="A22">
        <v>21</v>
      </c>
      <c r="B22" s="27" t="s">
        <v>1155</v>
      </c>
      <c r="C22" t="s">
        <v>332</v>
      </c>
      <c r="D22" s="5" t="str">
        <f t="shared" si="0"/>
        <v/>
      </c>
      <c r="E22" t="str">
        <f>IF(OR(LEFT(B22,1)=CHAR(32),LEFT(B22,1)=CHAR(9),LEFT(B22,1)=CHAR(160),indenture(B22)&gt;0),"NO","BOLD")&amp;D22</f>
        <v>NO</v>
      </c>
      <c r="F22" t="s">
        <v>1633</v>
      </c>
      <c r="G22" t="s">
        <v>301</v>
      </c>
      <c r="H22" s="5" t="str">
        <f t="shared" si="1"/>
        <v/>
      </c>
      <c r="I22" t="str">
        <f>IF(OR(LEFT(F22,1)=CHAR(32),LEFT(F22,1)=CHAR(9),LEFT(F22,1)=CHAR(160),indenture(F22)&gt;0),"NO","BOLD")&amp;H22</f>
        <v>NO</v>
      </c>
      <c r="J22" t="s">
        <v>1045</v>
      </c>
      <c r="K22" t="s">
        <v>1690</v>
      </c>
      <c r="L22" s="5" t="str">
        <f t="shared" si="2"/>
        <v/>
      </c>
      <c r="M22" t="str">
        <f>IF(OR(LEFT(J22,1)=CHAR(32),LEFT(J22,1)=CHAR(9),LEFT(J22,1)=CHAR(160),indenture(J22)&gt;0),"NO","BOLD")&amp;L22</f>
        <v>NO</v>
      </c>
      <c r="N22" t="s">
        <v>1677</v>
      </c>
      <c r="O22" t="s">
        <v>298</v>
      </c>
      <c r="P22" s="5" t="str">
        <f t="shared" si="3"/>
        <v/>
      </c>
      <c r="Q22" t="str">
        <f>IF(OR(LEFT(N22,1)=CHAR(32),LEFT(N22,1)=CHAR(9),LEFT(N22,1)=CHAR(160),indenture(N22)&gt;0),"NO","BOLD")&amp;P22</f>
        <v>NO</v>
      </c>
      <c r="R22" t="s">
        <v>1045</v>
      </c>
      <c r="S22" t="s">
        <v>1690</v>
      </c>
      <c r="T22" s="5" t="str">
        <f t="shared" si="4"/>
        <v/>
      </c>
      <c r="U22" t="str">
        <f>IF(OR(LEFT(R22,1)=CHAR(32),LEFT(R22,1)=CHAR(9),LEFT(R22,1)=CHAR(160),indenture(R22)&gt;0),"NO","BOLD")&amp;T22</f>
        <v>NO</v>
      </c>
      <c r="V22" t="s">
        <v>1588</v>
      </c>
      <c r="W22" t="s">
        <v>330</v>
      </c>
      <c r="X22" s="5" t="str">
        <f t="shared" si="5"/>
        <v/>
      </c>
      <c r="Y22" t="str">
        <f>IF(OR(LEFT(V22,1)=CHAR(32),LEFT(V22,1)=CHAR(9),LEFT(V22,1)=CHAR(160),indenture(V22)&gt;0),"NO","BOLD")&amp;X22</f>
        <v>NO</v>
      </c>
      <c r="Z22" t="s">
        <v>1662</v>
      </c>
      <c r="AA22" t="s">
        <v>331</v>
      </c>
      <c r="AB22" s="5" t="str">
        <f t="shared" si="6"/>
        <v/>
      </c>
      <c r="AC22" t="str">
        <f>IF(OR(LEFT(Z22,1)=CHAR(32),LEFT(Z22,1)=CHAR(9),LEFT(Z22,1)=CHAR(160),indenture(Z22)&gt;0),"NO","BOLD")&amp;AB22</f>
        <v>NO</v>
      </c>
      <c r="AD22" t="s">
        <v>335</v>
      </c>
      <c r="AE22" t="s">
        <v>336</v>
      </c>
      <c r="AF22" s="5" t="str">
        <f t="shared" si="7"/>
        <v/>
      </c>
      <c r="AG22" t="str">
        <f>IF(OR(LEFT(AD22,1)=CHAR(32),LEFT(AD22,1)=CHAR(9),LEFT(AD22,1)=CHAR(160),indenture(AD22)&gt;0),"NO","BOLD")&amp;AF22</f>
        <v>BOLD</v>
      </c>
      <c r="AH22" t="s">
        <v>1579</v>
      </c>
      <c r="AI22" t="s">
        <v>1580</v>
      </c>
      <c r="AJ22" s="5" t="str">
        <f t="shared" si="8"/>
        <v/>
      </c>
      <c r="AK22" t="str">
        <f>IF(OR(LEFT(AH22,1)=CHAR(32),LEFT(AH22,1)=CHAR(9),LEFT(AH22,1)=CHAR(160),indenture(AH22)&gt;0),"NO","BOLD")&amp;AJ22</f>
        <v>NO</v>
      </c>
    </row>
    <row r="23" spans="1:37">
      <c r="A23">
        <v>22</v>
      </c>
      <c r="B23" s="26" t="s">
        <v>264</v>
      </c>
      <c r="C23" t="s">
        <v>265</v>
      </c>
      <c r="D23" s="5" t="str">
        <f t="shared" si="0"/>
        <v/>
      </c>
      <c r="E23" t="str">
        <f>IF(OR(LEFT(B23,1)=CHAR(32),LEFT(B23,1)=CHAR(9),LEFT(B23,1)=CHAR(160),indenture(B23)&gt;0),"NO","BOLD")&amp;D23</f>
        <v>BOLD</v>
      </c>
      <c r="F23" t="s">
        <v>1587</v>
      </c>
      <c r="G23" t="s">
        <v>319</v>
      </c>
      <c r="H23" s="5" t="str">
        <f t="shared" si="1"/>
        <v/>
      </c>
      <c r="I23" t="str">
        <f>IF(OR(LEFT(F23,1)=CHAR(32),LEFT(F23,1)=CHAR(9),LEFT(F23,1)=CHAR(160),indenture(F23)&gt;0),"NO","BOLD")&amp;H23</f>
        <v>NO</v>
      </c>
      <c r="J23" t="s">
        <v>1046</v>
      </c>
      <c r="K23" t="s">
        <v>340</v>
      </c>
      <c r="L23" s="5" t="str">
        <f t="shared" si="2"/>
        <v/>
      </c>
      <c r="M23" t="str">
        <f>IF(OR(LEFT(J23,1)=CHAR(32),LEFT(J23,1)=CHAR(9),LEFT(J23,1)=CHAR(160),indenture(J23)&gt;0),"NO","BOLD")&amp;L23</f>
        <v>NO</v>
      </c>
      <c r="N23" t="s">
        <v>1649</v>
      </c>
      <c r="O23" t="s">
        <v>333</v>
      </c>
      <c r="P23" s="5" t="str">
        <f t="shared" si="3"/>
        <v/>
      </c>
      <c r="Q23" t="str">
        <f>IF(OR(LEFT(N23,1)=CHAR(32),LEFT(N23,1)=CHAR(9),LEFT(N23,1)=CHAR(160),indenture(N23)&gt;0),"NO","BOLD")&amp;P23</f>
        <v>NO</v>
      </c>
      <c r="R23" t="s">
        <v>1046</v>
      </c>
      <c r="S23" t="s">
        <v>340</v>
      </c>
      <c r="T23" s="5" t="str">
        <f t="shared" si="4"/>
        <v/>
      </c>
      <c r="U23" t="str">
        <f>IF(OR(LEFT(R23,1)=CHAR(32),LEFT(R23,1)=CHAR(9),LEFT(R23,1)=CHAR(160),indenture(R23)&gt;0),"NO","BOLD")&amp;T23</f>
        <v>NO</v>
      </c>
      <c r="V23" t="s">
        <v>592</v>
      </c>
      <c r="W23" t="s">
        <v>334</v>
      </c>
      <c r="X23" s="5" t="str">
        <f t="shared" si="5"/>
        <v/>
      </c>
      <c r="Y23" t="str">
        <f>IF(OR(LEFT(V23,1)=CHAR(32),LEFT(V23,1)=CHAR(9),LEFT(V23,1)=CHAR(160),indenture(V23)&gt;0),"NO","BOLD")&amp;X23</f>
        <v>NO</v>
      </c>
      <c r="Z23" t="s">
        <v>1663</v>
      </c>
      <c r="AA23" t="s">
        <v>310</v>
      </c>
      <c r="AB23" s="5" t="str">
        <f t="shared" si="6"/>
        <v/>
      </c>
      <c r="AC23" t="str">
        <f>IF(OR(LEFT(Z23,1)=CHAR(32),LEFT(Z23,1)=CHAR(9),LEFT(Z23,1)=CHAR(160),indenture(Z23)&gt;0),"NO","BOLD")&amp;AB23</f>
        <v>NO</v>
      </c>
      <c r="AD23" t="s">
        <v>283</v>
      </c>
      <c r="AE23" t="s">
        <v>284</v>
      </c>
      <c r="AF23" s="5" t="str">
        <f t="shared" si="7"/>
        <v/>
      </c>
      <c r="AG23" t="str">
        <f>IF(OR(LEFT(AD23,1)=CHAR(32),LEFT(AD23,1)=CHAR(9),LEFT(AD23,1)=CHAR(160),indenture(AD23)&gt;0),"NO","BOLD")&amp;AF23</f>
        <v>BOLD</v>
      </c>
      <c r="AH23" t="s">
        <v>1581</v>
      </c>
      <c r="AI23" t="s">
        <v>337</v>
      </c>
      <c r="AJ23" s="5" t="str">
        <f t="shared" si="8"/>
        <v/>
      </c>
      <c r="AK23" t="str">
        <f>IF(OR(LEFT(AH23,1)=CHAR(32),LEFT(AH23,1)=CHAR(9),LEFT(AH23,1)=CHAR(160),indenture(AH23)&gt;0),"NO","BOLD")&amp;AJ23</f>
        <v>NO</v>
      </c>
    </row>
    <row r="24" spans="1:37">
      <c r="A24">
        <v>23</v>
      </c>
      <c r="B24" s="27" t="s">
        <v>1156</v>
      </c>
      <c r="C24" t="s">
        <v>251</v>
      </c>
      <c r="D24" s="5" t="str">
        <f t="shared" si="0"/>
        <v/>
      </c>
      <c r="E24" t="str">
        <f>IF(OR(LEFT(B24,1)=CHAR(32),LEFT(B24,1)=CHAR(9),LEFT(B24,1)=CHAR(160),indenture(B24)&gt;0),"NO","BOLD")&amp;D24</f>
        <v>NO</v>
      </c>
      <c r="F24" t="s">
        <v>338</v>
      </c>
      <c r="G24" t="s">
        <v>339</v>
      </c>
      <c r="H24" s="5" t="str">
        <f t="shared" si="1"/>
        <v/>
      </c>
      <c r="I24" t="str">
        <f>IF(OR(LEFT(F24,1)=CHAR(32),LEFT(F24,1)=CHAR(9),LEFT(F24,1)=CHAR(160),indenture(F24)&gt;0),"NO","BOLD")&amp;H24</f>
        <v>BOLD</v>
      </c>
      <c r="J24" t="s">
        <v>1047</v>
      </c>
      <c r="K24" t="s">
        <v>343</v>
      </c>
      <c r="L24" s="5" t="str">
        <f t="shared" si="2"/>
        <v/>
      </c>
      <c r="M24" t="str">
        <f>IF(OR(LEFT(J24,1)=CHAR(32),LEFT(J24,1)=CHAR(9),LEFT(J24,1)=CHAR(160),indenture(J24)&gt;0),"NO","BOLD")&amp;L24</f>
        <v>NO</v>
      </c>
      <c r="N24" t="s">
        <v>1633</v>
      </c>
      <c r="O24" t="s">
        <v>301</v>
      </c>
      <c r="P24" s="5" t="str">
        <f t="shared" si="3"/>
        <v/>
      </c>
      <c r="Q24" t="str">
        <f>IF(OR(LEFT(N24,1)=CHAR(32),LEFT(N24,1)=CHAR(9),LEFT(N24,1)=CHAR(160),indenture(N24)&gt;0),"NO","BOLD")&amp;P24</f>
        <v>NO</v>
      </c>
      <c r="R24" t="s">
        <v>1047</v>
      </c>
      <c r="S24" t="s">
        <v>343</v>
      </c>
      <c r="T24" s="5" t="str">
        <f t="shared" si="4"/>
        <v/>
      </c>
      <c r="U24" t="str">
        <f>IF(OR(LEFT(R24,1)=CHAR(32),LEFT(R24,1)=CHAR(9),LEFT(R24,1)=CHAR(160),indenture(R24)&gt;0),"NO","BOLD")&amp;T24</f>
        <v>NO</v>
      </c>
      <c r="V24" t="s">
        <v>1082</v>
      </c>
      <c r="W24" t="s">
        <v>341</v>
      </c>
      <c r="X24" s="5" t="str">
        <f t="shared" si="5"/>
        <v/>
      </c>
      <c r="Y24" t="str">
        <f>IF(OR(LEFT(V24,1)=CHAR(32),LEFT(V24,1)=CHAR(9),LEFT(V24,1)=CHAR(160),indenture(V24)&gt;0),"NO","BOLD")&amp;X24</f>
        <v>NO</v>
      </c>
      <c r="Z24" t="s">
        <v>1649</v>
      </c>
      <c r="AA24" t="s">
        <v>313</v>
      </c>
      <c r="AB24" s="5" t="str">
        <f t="shared" si="6"/>
        <v/>
      </c>
      <c r="AC24" t="str">
        <f>IF(OR(LEFT(Z24,1)=CHAR(32),LEFT(Z24,1)=CHAR(9),LEFT(Z24,1)=CHAR(160),indenture(Z24)&gt;0),"NO","BOLD")&amp;AB24</f>
        <v>NO</v>
      </c>
      <c r="AF24" s="5" t="str">
        <f t="shared" si="7"/>
        <v/>
      </c>
      <c r="AG24" t="str">
        <f>IF(OR(LEFT(AD24,1)=CHAR(32),LEFT(AD24,1)=CHAR(9),LEFT(AD24,1)=CHAR(160),indenture(AD24)&gt;0),"NO","BOLD")&amp;AF24</f>
        <v>BOLD</v>
      </c>
      <c r="AH24" t="s">
        <v>1582</v>
      </c>
      <c r="AI24" t="s">
        <v>306</v>
      </c>
      <c r="AJ24" s="5" t="str">
        <f t="shared" si="8"/>
        <v/>
      </c>
      <c r="AK24" t="str">
        <f>IF(OR(LEFT(AH24,1)=CHAR(32),LEFT(AH24,1)=CHAR(9),LEFT(AH24,1)=CHAR(160),indenture(AH24)&gt;0),"NO","BOLD")&amp;AJ24</f>
        <v>NO</v>
      </c>
    </row>
    <row r="25" spans="1:37">
      <c r="A25">
        <v>24</v>
      </c>
      <c r="B25" s="27" t="s">
        <v>1052</v>
      </c>
      <c r="C25" t="s">
        <v>256</v>
      </c>
      <c r="D25" s="5" t="str">
        <f t="shared" si="0"/>
        <v/>
      </c>
      <c r="E25" t="str">
        <f>IF(OR(LEFT(B25,1)=CHAR(32),LEFT(B25,1)=CHAR(9),LEFT(B25,1)=CHAR(160),indenture(B25)&gt;0),"NO","BOLD")&amp;D25</f>
        <v>NO</v>
      </c>
      <c r="F25" t="s">
        <v>325</v>
      </c>
      <c r="G25" t="s">
        <v>326</v>
      </c>
      <c r="H25" s="5" t="str">
        <f t="shared" si="1"/>
        <v/>
      </c>
      <c r="I25" t="str">
        <f>IF(OR(LEFT(F25,1)=CHAR(32),LEFT(F25,1)=CHAR(9),LEFT(F25,1)=CHAR(160),indenture(F25)&gt;0),"NO","BOLD")&amp;H25</f>
        <v>BOLD</v>
      </c>
      <c r="J25" t="s">
        <v>1048</v>
      </c>
      <c r="K25" t="s">
        <v>259</v>
      </c>
      <c r="L25" s="5" t="str">
        <f t="shared" si="2"/>
        <v/>
      </c>
      <c r="M25" t="str">
        <f>IF(OR(LEFT(J25,1)=CHAR(32),LEFT(J25,1)=CHAR(9),LEFT(J25,1)=CHAR(160),indenture(J25)&gt;0),"NO","BOLD")&amp;L25</f>
        <v>NO</v>
      </c>
      <c r="N25" t="s">
        <v>1587</v>
      </c>
      <c r="O25" t="s">
        <v>319</v>
      </c>
      <c r="P25" s="5" t="str">
        <f t="shared" si="3"/>
        <v/>
      </c>
      <c r="Q25" t="str">
        <f>IF(OR(LEFT(N25,1)=CHAR(32),LEFT(N25,1)=CHAR(9),LEFT(N25,1)=CHAR(160),indenture(N25)&gt;0),"NO","BOLD")&amp;P25</f>
        <v>NO</v>
      </c>
      <c r="R25" t="s">
        <v>1048</v>
      </c>
      <c r="S25" t="s">
        <v>259</v>
      </c>
      <c r="T25" s="5" t="str">
        <f t="shared" si="4"/>
        <v/>
      </c>
      <c r="U25" t="str">
        <f>IF(OR(LEFT(R25,1)=CHAR(32),LEFT(R25,1)=CHAR(9),LEFT(R25,1)=CHAR(160),indenture(R25)&gt;0),"NO","BOLD")&amp;T25</f>
        <v>NO</v>
      </c>
      <c r="V25" t="s">
        <v>1589</v>
      </c>
      <c r="W25" t="s">
        <v>344</v>
      </c>
      <c r="X25" s="5" t="str">
        <f t="shared" si="5"/>
        <v/>
      </c>
      <c r="Y25" t="str">
        <f>IF(OR(LEFT(V25,1)=CHAR(32),LEFT(V25,1)=CHAR(9),LEFT(V25,1)=CHAR(160),indenture(V25)&gt;0),"NO","BOLD")&amp;X25</f>
        <v>NO</v>
      </c>
      <c r="Z25" t="s">
        <v>1633</v>
      </c>
      <c r="AA25" t="s">
        <v>301</v>
      </c>
      <c r="AB25" s="5" t="str">
        <f t="shared" si="6"/>
        <v/>
      </c>
      <c r="AC25" t="str">
        <f>IF(OR(LEFT(Z25,1)=CHAR(32),LEFT(Z25,1)=CHAR(9),LEFT(Z25,1)=CHAR(160),indenture(Z25)&gt;0),"NO","BOLD")&amp;AB25</f>
        <v>NO</v>
      </c>
      <c r="AD25" t="s">
        <v>287</v>
      </c>
      <c r="AF25" s="5" t="str">
        <f t="shared" si="7"/>
        <v/>
      </c>
      <c r="AG25" t="str">
        <f>IF(OR(LEFT(AD25,1)=CHAR(32),LEFT(AD25,1)=CHAR(9),LEFT(AD25,1)=CHAR(160),indenture(AD25)&gt;0),"NO","BOLD")&amp;AF25</f>
        <v>BOLD</v>
      </c>
      <c r="AH25" t="s">
        <v>1583</v>
      </c>
      <c r="AI25" t="s">
        <v>1584</v>
      </c>
      <c r="AJ25" s="5" t="str">
        <f t="shared" si="8"/>
        <v/>
      </c>
      <c r="AK25" t="str">
        <f>IF(OR(LEFT(AH25,1)=CHAR(32),LEFT(AH25,1)=CHAR(9),LEFT(AH25,1)=CHAR(160),indenture(AH25)&gt;0),"NO","BOLD")&amp;AJ25</f>
        <v>NO</v>
      </c>
    </row>
    <row r="26" spans="1:37">
      <c r="A26">
        <v>25</v>
      </c>
      <c r="B26" s="27" t="s">
        <v>1157</v>
      </c>
      <c r="C26" t="s">
        <v>262</v>
      </c>
      <c r="D26" s="5" t="str">
        <f t="shared" si="0"/>
        <v/>
      </c>
      <c r="E26" t="str">
        <f>IF(OR(LEFT(B26,1)=CHAR(32),LEFT(B26,1)=CHAR(9),LEFT(B26,1)=CHAR(160),indenture(B26)&gt;0),"NO","BOLD")&amp;D26</f>
        <v>NO</v>
      </c>
      <c r="F26" t="s">
        <v>1588</v>
      </c>
      <c r="G26" t="s">
        <v>330</v>
      </c>
      <c r="H26" s="5" t="str">
        <f t="shared" si="1"/>
        <v/>
      </c>
      <c r="I26" t="str">
        <f>IF(OR(LEFT(F26,1)=CHAR(32),LEFT(F26,1)=CHAR(9),LEFT(F26,1)=CHAR(160),indenture(F26)&gt;0),"NO","BOLD")&amp;H26</f>
        <v>NO</v>
      </c>
      <c r="J26" t="s">
        <v>1049</v>
      </c>
      <c r="K26" t="s">
        <v>267</v>
      </c>
      <c r="L26" s="5" t="str">
        <f t="shared" si="2"/>
        <v/>
      </c>
      <c r="M26" t="str">
        <f>IF(OR(LEFT(J26,1)=CHAR(32),LEFT(J26,1)=CHAR(9),LEFT(J26,1)=CHAR(160),indenture(J26)&gt;0),"NO","BOLD")&amp;L26</f>
        <v>NO</v>
      </c>
      <c r="N26" t="s">
        <v>325</v>
      </c>
      <c r="O26" t="s">
        <v>326</v>
      </c>
      <c r="P26" s="5" t="str">
        <f t="shared" si="3"/>
        <v/>
      </c>
      <c r="Q26" t="str">
        <f>IF(OR(LEFT(N26,1)=CHAR(32),LEFT(N26,1)=CHAR(9),LEFT(N26,1)=CHAR(160),indenture(N26)&gt;0),"NO","BOLD")&amp;P26</f>
        <v>BOLD</v>
      </c>
      <c r="R26" t="s">
        <v>1049</v>
      </c>
      <c r="S26" t="s">
        <v>267</v>
      </c>
      <c r="T26" s="5" t="str">
        <f t="shared" si="4"/>
        <v/>
      </c>
      <c r="U26" t="str">
        <f>IF(OR(LEFT(R26,1)=CHAR(32),LEFT(R26,1)=CHAR(9),LEFT(R26,1)=CHAR(160),indenture(R26)&gt;0),"NO","BOLD")&amp;T26</f>
        <v>NO</v>
      </c>
      <c r="V26" t="s">
        <v>345</v>
      </c>
      <c r="W26" t="s">
        <v>346</v>
      </c>
      <c r="X26" s="5" t="str">
        <f t="shared" si="5"/>
        <v/>
      </c>
      <c r="Y26" t="str">
        <f>IF(OR(LEFT(V26,1)=CHAR(32),LEFT(V26,1)=CHAR(9),LEFT(V26,1)=CHAR(160),indenture(V26)&gt;0),"NO","BOLD")&amp;X26</f>
        <v>BOLD</v>
      </c>
      <c r="Z26" t="s">
        <v>1587</v>
      </c>
      <c r="AA26" t="s">
        <v>319</v>
      </c>
      <c r="AB26" s="5" t="str">
        <f t="shared" si="6"/>
        <v/>
      </c>
      <c r="AC26" t="str">
        <f>IF(OR(LEFT(Z26,1)=CHAR(32),LEFT(Z26,1)=CHAR(9),LEFT(Z26,1)=CHAR(160),indenture(Z26)&gt;0),"NO","BOLD")&amp;AB26</f>
        <v>NO</v>
      </c>
      <c r="AD26" t="s">
        <v>1627</v>
      </c>
      <c r="AE26" t="s">
        <v>347</v>
      </c>
      <c r="AF26" s="5" t="str">
        <f t="shared" si="7"/>
        <v/>
      </c>
      <c r="AG26" t="str">
        <f>IF(OR(LEFT(AD26,1)=CHAR(32),LEFT(AD26,1)=CHAR(9),LEFT(AD26,1)=CHAR(160),indenture(AD26)&gt;0),"NO","BOLD")&amp;AF26</f>
        <v>NO</v>
      </c>
      <c r="AH26" t="s">
        <v>1585</v>
      </c>
      <c r="AI26" t="s">
        <v>1586</v>
      </c>
      <c r="AJ26" s="5" t="str">
        <f t="shared" si="8"/>
        <v/>
      </c>
      <c r="AK26" t="str">
        <f>IF(OR(LEFT(AH26,1)=CHAR(32),LEFT(AH26,1)=CHAR(9),LEFT(AH26,1)=CHAR(160),indenture(AH26)&gt;0),"NO","BOLD")&amp;AJ26</f>
        <v>NO</v>
      </c>
    </row>
    <row r="27" spans="1:37">
      <c r="A27">
        <v>26</v>
      </c>
      <c r="B27" s="27" t="s">
        <v>1158</v>
      </c>
      <c r="C27" t="s">
        <v>240</v>
      </c>
      <c r="D27" s="5" t="str">
        <f t="shared" si="0"/>
        <v/>
      </c>
      <c r="E27" t="str">
        <f>IF(OR(LEFT(B27,1)=CHAR(32),LEFT(B27,1)=CHAR(9),LEFT(B27,1)=CHAR(160),indenture(B27)&gt;0),"NO","BOLD")&amp;D27</f>
        <v>NO</v>
      </c>
      <c r="F27" t="s">
        <v>592</v>
      </c>
      <c r="G27" t="s">
        <v>334</v>
      </c>
      <c r="H27" s="5" t="str">
        <f t="shared" si="1"/>
        <v/>
      </c>
      <c r="I27" t="str">
        <f>IF(OR(LEFT(F27,1)=CHAR(32),LEFT(F27,1)=CHAR(9),LEFT(F27,1)=CHAR(160),indenture(F27)&gt;0),"NO","BOLD")&amp;H27</f>
        <v>NO</v>
      </c>
      <c r="J27" t="s">
        <v>1050</v>
      </c>
      <c r="K27" t="s">
        <v>249</v>
      </c>
      <c r="L27" s="5" t="str">
        <f t="shared" si="2"/>
        <v/>
      </c>
      <c r="M27" t="str">
        <f>IF(OR(LEFT(J27,1)=CHAR(32),LEFT(J27,1)=CHAR(9),LEFT(J27,1)=CHAR(160),indenture(J27)&gt;0),"NO","BOLD")&amp;L27</f>
        <v>NO</v>
      </c>
      <c r="N27" t="s">
        <v>1588</v>
      </c>
      <c r="O27" t="s">
        <v>330</v>
      </c>
      <c r="P27" s="5" t="str">
        <f t="shared" si="3"/>
        <v/>
      </c>
      <c r="Q27" t="str">
        <f>IF(OR(LEFT(N27,1)=CHAR(32),LEFT(N27,1)=CHAR(9),LEFT(N27,1)=CHAR(160),indenture(N27)&gt;0),"NO","BOLD")&amp;P27</f>
        <v>NO</v>
      </c>
      <c r="R27" t="s">
        <v>1050</v>
      </c>
      <c r="S27" t="s">
        <v>249</v>
      </c>
      <c r="T27" s="5" t="str">
        <f t="shared" si="4"/>
        <v/>
      </c>
      <c r="U27" t="str">
        <f>IF(OR(LEFT(R27,1)=CHAR(32),LEFT(R27,1)=CHAR(9),LEFT(R27,1)=CHAR(160),indenture(R27)&gt;0),"NO","BOLD")&amp;T27</f>
        <v>NO</v>
      </c>
      <c r="V27" t="s">
        <v>348</v>
      </c>
      <c r="W27" t="s">
        <v>349</v>
      </c>
      <c r="X27" s="5" t="str">
        <f t="shared" si="5"/>
        <v/>
      </c>
      <c r="Y27" t="str">
        <f>IF(OR(LEFT(V27,1)=CHAR(32),LEFT(V27,1)=CHAR(9),LEFT(V27,1)=CHAR(160),indenture(V27)&gt;0),"NO","BOLD")&amp;X27</f>
        <v>BOLD</v>
      </c>
      <c r="Z27" t="s">
        <v>1664</v>
      </c>
      <c r="AA27" t="s">
        <v>350</v>
      </c>
      <c r="AB27" s="5" t="str">
        <f t="shared" si="6"/>
        <v/>
      </c>
      <c r="AC27" t="str">
        <f>IF(OR(LEFT(Z27,1)=CHAR(32),LEFT(Z27,1)=CHAR(9),LEFT(Z27,1)=CHAR(160),indenture(Z27)&gt;0),"NO","BOLD")&amp;AB27</f>
        <v>NO</v>
      </c>
      <c r="AD27" t="s">
        <v>1628</v>
      </c>
      <c r="AE27" t="s">
        <v>351</v>
      </c>
      <c r="AF27" s="5" t="str">
        <f t="shared" si="7"/>
        <v/>
      </c>
      <c r="AG27" t="str">
        <f>IF(OR(LEFT(AD27,1)=CHAR(32),LEFT(AD27,1)=CHAR(9),LEFT(AD27,1)=CHAR(160),indenture(AD27)&gt;0),"NO","BOLD")&amp;AF27</f>
        <v>NO</v>
      </c>
      <c r="AH27" t="s">
        <v>1587</v>
      </c>
      <c r="AI27" t="s">
        <v>319</v>
      </c>
      <c r="AJ27" s="5" t="str">
        <f t="shared" si="8"/>
        <v/>
      </c>
      <c r="AK27" t="str">
        <f>IF(OR(LEFT(AH27,1)=CHAR(32),LEFT(AH27,1)=CHAR(9),LEFT(AH27,1)=CHAR(160),indenture(AH27)&gt;0),"NO","BOLD")&amp;AJ27</f>
        <v>NO</v>
      </c>
    </row>
    <row r="28" spans="1:37">
      <c r="A28">
        <v>27</v>
      </c>
      <c r="B28" s="27" t="s">
        <v>1159</v>
      </c>
      <c r="C28" t="s">
        <v>352</v>
      </c>
      <c r="D28" s="5" t="str">
        <f t="shared" si="0"/>
        <v/>
      </c>
      <c r="E28" t="str">
        <f>IF(OR(LEFT(B28,1)=CHAR(32),LEFT(B28,1)=CHAR(9),LEFT(B28,1)=CHAR(160),indenture(B28)&gt;0),"NO","BOLD")&amp;D28</f>
        <v>NO</v>
      </c>
      <c r="F28" t="s">
        <v>1082</v>
      </c>
      <c r="G28" t="s">
        <v>341</v>
      </c>
      <c r="H28" s="5" t="str">
        <f t="shared" si="1"/>
        <v/>
      </c>
      <c r="I28" t="str">
        <f>IF(OR(LEFT(F28,1)=CHAR(32),LEFT(F28,1)=CHAR(9),LEFT(F28,1)=CHAR(160),indenture(F28)&gt;0),"NO","BOLD")&amp;H28</f>
        <v>NO</v>
      </c>
      <c r="J28" t="s">
        <v>1051</v>
      </c>
      <c r="K28" t="s">
        <v>251</v>
      </c>
      <c r="L28" s="5" t="str">
        <f t="shared" si="2"/>
        <v/>
      </c>
      <c r="M28" t="str">
        <f>IF(OR(LEFT(J28,1)=CHAR(32),LEFT(J28,1)=CHAR(9),LEFT(J28,1)=CHAR(160),indenture(J28)&gt;0),"NO","BOLD")&amp;L28</f>
        <v>NO</v>
      </c>
      <c r="N28" t="s">
        <v>592</v>
      </c>
      <c r="O28" t="s">
        <v>334</v>
      </c>
      <c r="P28" s="5" t="str">
        <f t="shared" si="3"/>
        <v/>
      </c>
      <c r="Q28" t="str">
        <f>IF(OR(LEFT(N28,1)=CHAR(32),LEFT(N28,1)=CHAR(9),LEFT(N28,1)=CHAR(160),indenture(N28)&gt;0),"NO","BOLD")&amp;P28</f>
        <v>NO</v>
      </c>
      <c r="R28" t="s">
        <v>1051</v>
      </c>
      <c r="S28" t="s">
        <v>251</v>
      </c>
      <c r="T28" s="5" t="str">
        <f t="shared" si="4"/>
        <v/>
      </c>
      <c r="U28" t="str">
        <f>IF(OR(LEFT(R28,1)=CHAR(32),LEFT(R28,1)=CHAR(9),LEFT(R28,1)=CHAR(160),indenture(R28)&gt;0),"NO","BOLD")&amp;T28</f>
        <v>NO</v>
      </c>
      <c r="X28" s="5" t="str">
        <f t="shared" si="5"/>
        <v/>
      </c>
      <c r="Y28" t="str">
        <f>IF(OR(LEFT(V28,1)=CHAR(32),LEFT(V28,1)=CHAR(9),LEFT(V28,1)=CHAR(160),indenture(V28)&gt;0),"NO","BOLD")&amp;X28</f>
        <v>BOLD</v>
      </c>
      <c r="Z28" t="s">
        <v>325</v>
      </c>
      <c r="AA28" t="s">
        <v>326</v>
      </c>
      <c r="AB28" s="5" t="str">
        <f t="shared" si="6"/>
        <v/>
      </c>
      <c r="AC28" t="str">
        <f>IF(OR(LEFT(Z28,1)=CHAR(32),LEFT(Z28,1)=CHAR(9),LEFT(Z28,1)=CHAR(160),indenture(Z28)&gt;0),"NO","BOLD")&amp;AB28</f>
        <v>BOLD</v>
      </c>
      <c r="AD28" t="s">
        <v>1579</v>
      </c>
      <c r="AE28" t="s">
        <v>303</v>
      </c>
      <c r="AF28" s="5" t="str">
        <f t="shared" si="7"/>
        <v/>
      </c>
      <c r="AG28" t="str">
        <f>IF(OR(LEFT(AD28,1)=CHAR(32),LEFT(AD28,1)=CHAR(9),LEFT(AD28,1)=CHAR(160),indenture(AD28)&gt;0),"NO","BOLD")&amp;AF28</f>
        <v>NO</v>
      </c>
      <c r="AH28" t="s">
        <v>325</v>
      </c>
      <c r="AI28" t="s">
        <v>326</v>
      </c>
      <c r="AJ28" s="5" t="str">
        <f t="shared" si="8"/>
        <v/>
      </c>
      <c r="AK28" t="str">
        <f>IF(OR(LEFT(AH28,1)=CHAR(32),LEFT(AH28,1)=CHAR(9),LEFT(AH28,1)=CHAR(160),indenture(AH28)&gt;0),"NO","BOLD")&amp;AJ28</f>
        <v>BOLD</v>
      </c>
    </row>
    <row r="29" spans="1:37">
      <c r="A29">
        <v>28</v>
      </c>
      <c r="B29" s="27" t="s">
        <v>1160</v>
      </c>
      <c r="C29" t="s">
        <v>354</v>
      </c>
      <c r="D29" s="5" t="str">
        <f t="shared" si="0"/>
        <v/>
      </c>
      <c r="E29" t="str">
        <f>IF(OR(LEFT(B29,1)=CHAR(32),LEFT(B29,1)=CHAR(9),LEFT(B29,1)=CHAR(160),indenture(B29)&gt;0),"NO","BOLD")&amp;D29</f>
        <v>NO</v>
      </c>
      <c r="F29" t="s">
        <v>1589</v>
      </c>
      <c r="G29" t="s">
        <v>344</v>
      </c>
      <c r="H29" s="5" t="str">
        <f t="shared" si="1"/>
        <v/>
      </c>
      <c r="I29" t="str">
        <f>IF(OR(LEFT(F29,1)=CHAR(32),LEFT(F29,1)=CHAR(9),LEFT(F29,1)=CHAR(160),indenture(F29)&gt;0),"NO","BOLD")&amp;H29</f>
        <v>NO</v>
      </c>
      <c r="J29" t="s">
        <v>1052</v>
      </c>
      <c r="K29" t="s">
        <v>328</v>
      </c>
      <c r="L29" s="5" t="str">
        <f t="shared" si="2"/>
        <v/>
      </c>
      <c r="M29" t="str">
        <f>IF(OR(LEFT(J29,1)=CHAR(32),LEFT(J29,1)=CHAR(9),LEFT(J29,1)=CHAR(160),indenture(J29)&gt;0),"NO","BOLD")&amp;L29</f>
        <v>NO</v>
      </c>
      <c r="N29" t="s">
        <v>1082</v>
      </c>
      <c r="O29" t="s">
        <v>341</v>
      </c>
      <c r="P29" s="5" t="str">
        <f t="shared" si="3"/>
        <v/>
      </c>
      <c r="Q29" t="str">
        <f>IF(OR(LEFT(N29,1)=CHAR(32),LEFT(N29,1)=CHAR(9),LEFT(N29,1)=CHAR(160),indenture(N29)&gt;0),"NO","BOLD")&amp;P29</f>
        <v>NO</v>
      </c>
      <c r="R29" t="s">
        <v>1052</v>
      </c>
      <c r="S29" t="s">
        <v>328</v>
      </c>
      <c r="T29" s="5" t="str">
        <f t="shared" si="4"/>
        <v/>
      </c>
      <c r="U29" t="str">
        <f>IF(OR(LEFT(R29,1)=CHAR(32),LEFT(R29,1)=CHAR(9),LEFT(R29,1)=CHAR(160),indenture(R29)&gt;0),"NO","BOLD")&amp;T29</f>
        <v>NO</v>
      </c>
      <c r="V29" t="s">
        <v>798</v>
      </c>
      <c r="X29" s="5" t="str">
        <f t="shared" si="5"/>
        <v/>
      </c>
      <c r="Y29" t="str">
        <f>IF(OR(LEFT(V29,1)=CHAR(32),LEFT(V29,1)=CHAR(9),LEFT(V29,1)=CHAR(160),indenture(V29)&gt;0),"NO","BOLD")&amp;X29</f>
        <v>BOLD</v>
      </c>
      <c r="Z29" t="s">
        <v>1588</v>
      </c>
      <c r="AA29" t="s">
        <v>330</v>
      </c>
      <c r="AB29" s="5" t="str">
        <f t="shared" si="6"/>
        <v/>
      </c>
      <c r="AC29" t="str">
        <f>IF(OR(LEFT(Z29,1)=CHAR(32),LEFT(Z29,1)=CHAR(9),LEFT(Z29,1)=CHAR(160),indenture(Z29)&gt;0),"NO","BOLD")&amp;AB29</f>
        <v>NO</v>
      </c>
      <c r="AD29" t="s">
        <v>1629</v>
      </c>
      <c r="AE29" t="s">
        <v>353</v>
      </c>
      <c r="AF29" s="5" t="str">
        <f t="shared" si="7"/>
        <v/>
      </c>
      <c r="AG29" t="str">
        <f>IF(OR(LEFT(AD29,1)=CHAR(32),LEFT(AD29,1)=CHAR(9),LEFT(AD29,1)=CHAR(160),indenture(AD29)&gt;0),"NO","BOLD")&amp;AF29</f>
        <v>NO</v>
      </c>
      <c r="AH29" t="s">
        <v>1588</v>
      </c>
      <c r="AI29" t="s">
        <v>330</v>
      </c>
      <c r="AJ29" s="5" t="str">
        <f t="shared" si="8"/>
        <v/>
      </c>
      <c r="AK29" t="str">
        <f>IF(OR(LEFT(AH29,1)=CHAR(32),LEFT(AH29,1)=CHAR(9),LEFT(AH29,1)=CHAR(160),indenture(AH29)&gt;0),"NO","BOLD")&amp;AJ29</f>
        <v>NO</v>
      </c>
    </row>
    <row r="30" spans="1:37">
      <c r="A30">
        <v>29</v>
      </c>
      <c r="B30" s="27" t="s">
        <v>1161</v>
      </c>
      <c r="C30" t="s">
        <v>357</v>
      </c>
      <c r="D30" s="5" t="str">
        <f t="shared" si="0"/>
        <v/>
      </c>
      <c r="E30" t="str">
        <f>IF(OR(LEFT(B30,1)=CHAR(32),LEFT(B30,1)=CHAR(9),LEFT(B30,1)=CHAR(160),indenture(B30)&gt;0),"NO","BOLD")&amp;D30</f>
        <v>NO</v>
      </c>
      <c r="F30" t="s">
        <v>345</v>
      </c>
      <c r="G30" t="s">
        <v>346</v>
      </c>
      <c r="H30" s="5" t="str">
        <f t="shared" si="1"/>
        <v/>
      </c>
      <c r="I30" t="str">
        <f>IF(OR(LEFT(F30,1)=CHAR(32),LEFT(F30,1)=CHAR(9),LEFT(F30,1)=CHAR(160),indenture(F30)&gt;0),"NO","BOLD")&amp;H30</f>
        <v>BOLD</v>
      </c>
      <c r="J30" t="s">
        <v>1053</v>
      </c>
      <c r="K30" t="s">
        <v>355</v>
      </c>
      <c r="L30" s="5" t="str">
        <f t="shared" si="2"/>
        <v/>
      </c>
      <c r="M30" t="str">
        <f>IF(OR(LEFT(J30,1)=CHAR(32),LEFT(J30,1)=CHAR(9),LEFT(J30,1)=CHAR(160),indenture(J30)&gt;0),"NO","BOLD")&amp;L30</f>
        <v>NO</v>
      </c>
      <c r="N30" t="s">
        <v>1589</v>
      </c>
      <c r="O30" t="s">
        <v>344</v>
      </c>
      <c r="P30" s="5" t="str">
        <f t="shared" si="3"/>
        <v/>
      </c>
      <c r="Q30" t="str">
        <f>IF(OR(LEFT(N30,1)=CHAR(32),LEFT(N30,1)=CHAR(9),LEFT(N30,1)=CHAR(160),indenture(N30)&gt;0),"NO","BOLD")&amp;P30</f>
        <v>NO</v>
      </c>
      <c r="R30" t="s">
        <v>1053</v>
      </c>
      <c r="S30" t="s">
        <v>355</v>
      </c>
      <c r="T30" s="5" t="str">
        <f t="shared" si="4"/>
        <v/>
      </c>
      <c r="U30" t="str">
        <f>IF(OR(LEFT(R30,1)=CHAR(32),LEFT(R30,1)=CHAR(9),LEFT(R30,1)=CHAR(160),indenture(R30)&gt;0),"NO","BOLD")&amp;T30</f>
        <v>NO</v>
      </c>
      <c r="V30" t="s">
        <v>799</v>
      </c>
      <c r="W30" t="s">
        <v>800</v>
      </c>
      <c r="X30" s="5" t="str">
        <f t="shared" si="5"/>
        <v/>
      </c>
      <c r="Y30" t="str">
        <f>IF(OR(LEFT(V30,1)=CHAR(32),LEFT(V30,1)=CHAR(9),LEFT(V30,1)=CHAR(160),indenture(V30)&gt;0),"NO","BOLD")&amp;X30</f>
        <v>BOLD</v>
      </c>
      <c r="Z30" t="s">
        <v>592</v>
      </c>
      <c r="AA30" t="s">
        <v>334</v>
      </c>
      <c r="AB30" s="5" t="str">
        <f t="shared" si="6"/>
        <v/>
      </c>
      <c r="AC30" t="str">
        <f>IF(OR(LEFT(Z30,1)=CHAR(32),LEFT(Z30,1)=CHAR(9),LEFT(Z30,1)=CHAR(160),indenture(Z30)&gt;0),"NO","BOLD")&amp;AB30</f>
        <v>NO</v>
      </c>
      <c r="AD30" t="s">
        <v>1630</v>
      </c>
      <c r="AE30" t="s">
        <v>356</v>
      </c>
      <c r="AF30" s="5" t="str">
        <f t="shared" si="7"/>
        <v/>
      </c>
      <c r="AG30" t="str">
        <f>IF(OR(LEFT(AD30,1)=CHAR(32),LEFT(AD30,1)=CHAR(9),LEFT(AD30,1)=CHAR(160),indenture(AD30)&gt;0),"NO","BOLD")&amp;AF30</f>
        <v>NO</v>
      </c>
      <c r="AH30" t="s">
        <v>592</v>
      </c>
      <c r="AI30" t="s">
        <v>334</v>
      </c>
      <c r="AJ30" s="5" t="str">
        <f t="shared" si="8"/>
        <v/>
      </c>
      <c r="AK30" t="str">
        <f>IF(OR(LEFT(AH30,1)=CHAR(32),LEFT(AH30,1)=CHAR(9),LEFT(AH30,1)=CHAR(160),indenture(AH30)&gt;0),"NO","BOLD")&amp;AJ30</f>
        <v>NO</v>
      </c>
    </row>
    <row r="31" spans="1:37">
      <c r="A31">
        <v>30</v>
      </c>
      <c r="B31" s="27" t="s">
        <v>1162</v>
      </c>
      <c r="C31" t="s">
        <v>278</v>
      </c>
      <c r="D31" s="5" t="str">
        <f t="shared" si="0"/>
        <v/>
      </c>
      <c r="E31" t="str">
        <f>IF(OR(LEFT(B31,1)=CHAR(32),LEFT(B31,1)=CHAR(9),LEFT(B31,1)=CHAR(160),indenture(B31)&gt;0),"NO","BOLD")&amp;D31</f>
        <v>NO</v>
      </c>
      <c r="F31" t="s">
        <v>348</v>
      </c>
      <c r="G31" t="s">
        <v>349</v>
      </c>
      <c r="H31" s="5" t="str">
        <f t="shared" si="1"/>
        <v/>
      </c>
      <c r="I31" t="str">
        <f>IF(OR(LEFT(F31,1)=CHAR(32),LEFT(F31,1)=CHAR(9),LEFT(F31,1)=CHAR(160),indenture(F31)&gt;0),"NO","BOLD")&amp;H31</f>
        <v>BOLD</v>
      </c>
      <c r="J31" t="s">
        <v>1054</v>
      </c>
      <c r="K31" t="s">
        <v>358</v>
      </c>
      <c r="L31" s="5" t="str">
        <f t="shared" si="2"/>
        <v/>
      </c>
      <c r="M31" t="str">
        <f>IF(OR(LEFT(J31,1)=CHAR(32),LEFT(J31,1)=CHAR(9),LEFT(J31,1)=CHAR(160),indenture(J31)&gt;0),"NO","BOLD")&amp;L31</f>
        <v>NO</v>
      </c>
      <c r="N31" t="s">
        <v>345</v>
      </c>
      <c r="O31" t="s">
        <v>346</v>
      </c>
      <c r="P31" s="5" t="str">
        <f t="shared" si="3"/>
        <v/>
      </c>
      <c r="Q31" t="str">
        <f>IF(OR(LEFT(N31,1)=CHAR(32),LEFT(N31,1)=CHAR(9),LEFT(N31,1)=CHAR(160),indenture(N31)&gt;0),"NO","BOLD")&amp;P31</f>
        <v>BOLD</v>
      </c>
      <c r="R31" t="s">
        <v>1054</v>
      </c>
      <c r="S31" t="s">
        <v>358</v>
      </c>
      <c r="T31" s="5" t="str">
        <f t="shared" si="4"/>
        <v/>
      </c>
      <c r="U31" t="str">
        <f>IF(OR(LEFT(R31,1)=CHAR(32),LEFT(R31,1)=CHAR(9),LEFT(R31,1)=CHAR(160),indenture(R31)&gt;0),"NO","BOLD")&amp;T31</f>
        <v>NO</v>
      </c>
      <c r="V31" t="s">
        <v>1089</v>
      </c>
      <c r="W31" t="s">
        <v>1090</v>
      </c>
      <c r="X31" s="5" t="str">
        <f t="shared" si="5"/>
        <v/>
      </c>
      <c r="Y31" t="str">
        <f>IF(OR(LEFT(V31,1)=CHAR(32),LEFT(V31,1)=CHAR(9),LEFT(V31,1)=CHAR(160),indenture(V31)&gt;0),"NO","BOLD")&amp;X31</f>
        <v>BOLD</v>
      </c>
      <c r="Z31" t="s">
        <v>1665</v>
      </c>
      <c r="AA31" t="s">
        <v>359</v>
      </c>
      <c r="AB31" s="5" t="str">
        <f t="shared" si="6"/>
        <v/>
      </c>
      <c r="AC31" t="str">
        <f>IF(OR(LEFT(Z31,1)=CHAR(32),LEFT(Z31,1)=CHAR(9),LEFT(Z31,1)=CHAR(160),indenture(Z31)&gt;0),"NO","BOLD")&amp;AB31</f>
        <v>NO</v>
      </c>
      <c r="AD31" t="s">
        <v>322</v>
      </c>
      <c r="AE31" t="s">
        <v>323</v>
      </c>
      <c r="AF31" s="5" t="str">
        <f t="shared" si="7"/>
        <v/>
      </c>
      <c r="AG31" t="str">
        <f>IF(OR(LEFT(AD31,1)=CHAR(32),LEFT(AD31,1)=CHAR(9),LEFT(AD31,1)=CHAR(160),indenture(AD31)&gt;0),"NO","BOLD")&amp;AF31</f>
        <v>BOLD</v>
      </c>
      <c r="AH31" t="s">
        <v>1082</v>
      </c>
      <c r="AI31" t="s">
        <v>341</v>
      </c>
      <c r="AJ31" s="5" t="str">
        <f t="shared" si="8"/>
        <v/>
      </c>
      <c r="AK31" t="str">
        <f>IF(OR(LEFT(AH31,1)=CHAR(32),LEFT(AH31,1)=CHAR(9),LEFT(AH31,1)=CHAR(160),indenture(AH31)&gt;0),"NO","BOLD")&amp;AJ31</f>
        <v>NO</v>
      </c>
    </row>
    <row r="32" spans="1:37">
      <c r="A32">
        <v>31</v>
      </c>
      <c r="B32" s="27" t="s">
        <v>1163</v>
      </c>
      <c r="C32" t="s">
        <v>358</v>
      </c>
      <c r="D32" s="5" t="str">
        <f t="shared" si="0"/>
        <v/>
      </c>
      <c r="E32" t="str">
        <f>IF(OR(LEFT(B32,1)=CHAR(32),LEFT(B32,1)=CHAR(9),LEFT(B32,1)=CHAR(160),indenture(B32)&gt;0),"NO","BOLD")&amp;D32</f>
        <v>NO</v>
      </c>
      <c r="H32" s="5" t="str">
        <f t="shared" si="1"/>
        <v/>
      </c>
      <c r="I32" t="str">
        <f>IF(OR(LEFT(F32,1)=CHAR(32),LEFT(F32,1)=CHAR(9),LEFT(F32,1)=CHAR(160),indenture(F32)&gt;0),"NO","BOLD")&amp;H32</f>
        <v>BOLD</v>
      </c>
      <c r="J32" t="s">
        <v>1055</v>
      </c>
      <c r="K32" t="s">
        <v>360</v>
      </c>
      <c r="L32" s="5" t="str">
        <f t="shared" si="2"/>
        <v/>
      </c>
      <c r="M32" t="str">
        <f>IF(OR(LEFT(J32,1)=CHAR(32),LEFT(J32,1)=CHAR(9),LEFT(J32,1)=CHAR(160),indenture(J32)&gt;0),"NO","BOLD")&amp;L32</f>
        <v>NO</v>
      </c>
      <c r="N32" t="s">
        <v>348</v>
      </c>
      <c r="O32" t="s">
        <v>349</v>
      </c>
      <c r="P32" s="5" t="str">
        <f t="shared" si="3"/>
        <v/>
      </c>
      <c r="Q32" t="str">
        <f>IF(OR(LEFT(N32,1)=CHAR(32),LEFT(N32,1)=CHAR(9),LEFT(N32,1)=CHAR(160),indenture(N32)&gt;0),"NO","BOLD")&amp;P32</f>
        <v>BOLD</v>
      </c>
      <c r="R32" t="s">
        <v>1055</v>
      </c>
      <c r="S32" t="s">
        <v>360</v>
      </c>
      <c r="T32" s="5" t="str">
        <f t="shared" si="4"/>
        <v/>
      </c>
      <c r="U32" t="str">
        <f>IF(OR(LEFT(R32,1)=CHAR(32),LEFT(R32,1)=CHAR(9),LEFT(R32,1)=CHAR(160),indenture(R32)&gt;0),"NO","BOLD")&amp;T32</f>
        <v>NO</v>
      </c>
      <c r="V32" t="s">
        <v>1091</v>
      </c>
      <c r="W32" t="s">
        <v>1092</v>
      </c>
      <c r="X32" s="5" t="str">
        <f t="shared" si="5"/>
        <v/>
      </c>
      <c r="Y32" t="str">
        <f>IF(OR(LEFT(V32,1)=CHAR(32),LEFT(V32,1)=CHAR(9),LEFT(V32,1)=CHAR(160),indenture(V32)&gt;0),"NO","BOLD")&amp;X32</f>
        <v>BOLD</v>
      </c>
      <c r="Z32" t="s">
        <v>1082</v>
      </c>
      <c r="AA32" t="s">
        <v>341</v>
      </c>
      <c r="AB32" s="5" t="str">
        <f t="shared" si="6"/>
        <v/>
      </c>
      <c r="AC32" t="str">
        <f>IF(OR(LEFT(Z32,1)=CHAR(32),LEFT(Z32,1)=CHAR(9),LEFT(Z32,1)=CHAR(160),indenture(Z32)&gt;0),"NO","BOLD")&amp;AB32</f>
        <v>NO</v>
      </c>
      <c r="AD32" t="s">
        <v>1631</v>
      </c>
      <c r="AE32" t="s">
        <v>361</v>
      </c>
      <c r="AF32" s="5" t="str">
        <f t="shared" si="7"/>
        <v/>
      </c>
      <c r="AG32" t="str">
        <f>IF(OR(LEFT(AD32,1)=CHAR(32),LEFT(AD32,1)=CHAR(9),LEFT(AD32,1)=CHAR(160),indenture(AD32)&gt;0),"NO","BOLD")&amp;AF32</f>
        <v>NO</v>
      </c>
      <c r="AH32" t="s">
        <v>1589</v>
      </c>
      <c r="AI32" t="s">
        <v>344</v>
      </c>
      <c r="AJ32" s="5" t="str">
        <f t="shared" si="8"/>
        <v/>
      </c>
      <c r="AK32" t="str">
        <f>IF(OR(LEFT(AH32,1)=CHAR(32),LEFT(AH32,1)=CHAR(9),LEFT(AH32,1)=CHAR(160),indenture(AH32)&gt;0),"NO","BOLD")&amp;AJ32</f>
        <v>NO</v>
      </c>
    </row>
    <row r="33" spans="1:37">
      <c r="A33">
        <v>32</v>
      </c>
      <c r="B33" s="28" t="s">
        <v>1055</v>
      </c>
      <c r="C33" t="s">
        <v>360</v>
      </c>
      <c r="D33" s="5" t="str">
        <f t="shared" si="0"/>
        <v/>
      </c>
      <c r="E33" t="str">
        <f>IF(OR(LEFT(B33,1)=CHAR(32),LEFT(B33,1)=CHAR(9),LEFT(B33,1)=CHAR(160),indenture(B33)&gt;0),"NO","BOLD")&amp;D33</f>
        <v>NO</v>
      </c>
      <c r="F33" t="s">
        <v>798</v>
      </c>
      <c r="H33" s="5" t="str">
        <f t="shared" si="1"/>
        <v/>
      </c>
      <c r="I33" t="str">
        <f>IF(OR(LEFT(F33,1)=CHAR(32),LEFT(F33,1)=CHAR(9),LEFT(F33,1)=CHAR(160),indenture(F33)&gt;0),"NO","BOLD")&amp;H33</f>
        <v>BOLD</v>
      </c>
      <c r="J33" t="s">
        <v>1056</v>
      </c>
      <c r="K33" t="s">
        <v>366</v>
      </c>
      <c r="L33" s="5" t="str">
        <f t="shared" si="2"/>
        <v/>
      </c>
      <c r="M33" t="str">
        <f>IF(OR(LEFT(J33,1)=CHAR(32),LEFT(J33,1)=CHAR(9),LEFT(J33,1)=CHAR(160),indenture(J33)&gt;0),"NO","BOLD")&amp;L33</f>
        <v>NO</v>
      </c>
      <c r="P33" s="5" t="str">
        <f t="shared" si="3"/>
        <v/>
      </c>
      <c r="Q33" t="str">
        <f>IF(OR(LEFT(N33,1)=CHAR(32),LEFT(N33,1)=CHAR(9),LEFT(N33,1)=CHAR(160),indenture(N33)&gt;0),"NO","BOLD")&amp;P33</f>
        <v>BOLD</v>
      </c>
      <c r="R33" t="s">
        <v>1056</v>
      </c>
      <c r="S33" t="s">
        <v>362</v>
      </c>
      <c r="T33" s="5" t="str">
        <f t="shared" si="4"/>
        <v/>
      </c>
      <c r="U33" t="str">
        <f>IF(OR(LEFT(R33,1)=CHAR(32),LEFT(R33,1)=CHAR(9),LEFT(R33,1)=CHAR(160),indenture(R33)&gt;0),"NO","BOLD")&amp;T33</f>
        <v>NO</v>
      </c>
      <c r="V33" t="s">
        <v>1093</v>
      </c>
      <c r="W33" t="s">
        <v>1094</v>
      </c>
      <c r="X33" s="5" t="str">
        <f t="shared" si="5"/>
        <v/>
      </c>
      <c r="Y33" t="str">
        <f>IF(OR(LEFT(V33,1)=CHAR(32),LEFT(V33,1)=CHAR(9),LEFT(V33,1)=CHAR(160),indenture(V33)&gt;0),"NO","BOLD")&amp;X33</f>
        <v>BOLD</v>
      </c>
      <c r="Z33" t="s">
        <v>1589</v>
      </c>
      <c r="AA33" t="s">
        <v>344</v>
      </c>
      <c r="AB33" s="5" t="str">
        <f t="shared" si="6"/>
        <v/>
      </c>
      <c r="AC33" t="str">
        <f>IF(OR(LEFT(Z33,1)=CHAR(32),LEFT(Z33,1)=CHAR(9),LEFT(Z33,1)=CHAR(160),indenture(Z33)&gt;0),"NO","BOLD")&amp;AB33</f>
        <v>NO</v>
      </c>
      <c r="AD33" t="s">
        <v>1632</v>
      </c>
      <c r="AE33" t="s">
        <v>363</v>
      </c>
      <c r="AF33" s="5" t="str">
        <f t="shared" si="7"/>
        <v/>
      </c>
      <c r="AG33" t="str">
        <f>IF(OR(LEFT(AD33,1)=CHAR(32),LEFT(AD33,1)=CHAR(9),LEFT(AD33,1)=CHAR(160),indenture(AD33)&gt;0),"NO","BOLD")&amp;AF33</f>
        <v>NO</v>
      </c>
      <c r="AH33" t="s">
        <v>345</v>
      </c>
      <c r="AI33" t="s">
        <v>346</v>
      </c>
      <c r="AJ33" s="5" t="str">
        <f t="shared" si="8"/>
        <v/>
      </c>
      <c r="AK33" t="str">
        <f>IF(OR(LEFT(AH33,1)=CHAR(32),LEFT(AH33,1)=CHAR(9),LEFT(AH33,1)=CHAR(160),indenture(AH33)&gt;0),"NO","BOLD")&amp;AJ33</f>
        <v>BOLD</v>
      </c>
    </row>
    <row r="34" spans="1:37">
      <c r="A34">
        <v>33</v>
      </c>
      <c r="B34" s="28" t="s">
        <v>1056</v>
      </c>
      <c r="C34" t="s">
        <v>366</v>
      </c>
      <c r="D34" s="5" t="str">
        <f t="shared" si="0"/>
        <v/>
      </c>
      <c r="E34" t="str">
        <f>IF(OR(LEFT(B34,1)=CHAR(32),LEFT(B34,1)=CHAR(9),LEFT(B34,1)=CHAR(160),indenture(B34)&gt;0),"NO","BOLD")&amp;D34</f>
        <v>NO</v>
      </c>
      <c r="F34" t="s">
        <v>799</v>
      </c>
      <c r="G34" t="s">
        <v>800</v>
      </c>
      <c r="H34" s="5" t="str">
        <f t="shared" si="1"/>
        <v/>
      </c>
      <c r="I34" t="str">
        <f>IF(OR(LEFT(F34,1)=CHAR(32),LEFT(F34,1)=CHAR(9),LEFT(F34,1)=CHAR(160),indenture(F34)&gt;0),"NO","BOLD")&amp;H34</f>
        <v>BOLD</v>
      </c>
      <c r="J34" t="s">
        <v>1691</v>
      </c>
      <c r="K34" t="s">
        <v>246</v>
      </c>
      <c r="L34" s="5" t="str">
        <f t="shared" si="2"/>
        <v/>
      </c>
      <c r="M34" t="str">
        <f>IF(OR(LEFT(J34,1)=CHAR(32),LEFT(J34,1)=CHAR(9),LEFT(J34,1)=CHAR(160),indenture(J34)&gt;0),"NO","BOLD")&amp;L34</f>
        <v>NO</v>
      </c>
      <c r="N34" t="s">
        <v>798</v>
      </c>
      <c r="P34" s="5" t="str">
        <f t="shared" si="3"/>
        <v/>
      </c>
      <c r="Q34" t="str">
        <f>IF(OR(LEFT(N34,1)=CHAR(32),LEFT(N34,1)=CHAR(9),LEFT(N34,1)=CHAR(160),indenture(N34)&gt;0),"NO","BOLD")&amp;P34</f>
        <v>BOLD</v>
      </c>
      <c r="R34" t="s">
        <v>1691</v>
      </c>
      <c r="S34" t="s">
        <v>246</v>
      </c>
      <c r="T34" s="5" t="str">
        <f t="shared" si="4"/>
        <v/>
      </c>
      <c r="U34" t="str">
        <f>IF(OR(LEFT(R34,1)=CHAR(32),LEFT(R34,1)=CHAR(9),LEFT(R34,1)=CHAR(160),indenture(R34)&gt;0),"NO","BOLD")&amp;T34</f>
        <v>NO</v>
      </c>
      <c r="V34" t="s">
        <v>1590</v>
      </c>
      <c r="W34" t="s">
        <v>409</v>
      </c>
      <c r="X34" s="5" t="str">
        <f t="shared" si="5"/>
        <v/>
      </c>
      <c r="Y34" t="str">
        <f>IF(OR(LEFT(V34,1)=CHAR(32),LEFT(V34,1)=CHAR(9),LEFT(V34,1)=CHAR(160),indenture(V34)&gt;0),"NO","BOLD")&amp;X34</f>
        <v>BOLD</v>
      </c>
      <c r="Z34" t="s">
        <v>345</v>
      </c>
      <c r="AA34" t="s">
        <v>346</v>
      </c>
      <c r="AB34" s="5" t="str">
        <f t="shared" si="6"/>
        <v/>
      </c>
      <c r="AC34" t="str">
        <f>IF(OR(LEFT(Z34,1)=CHAR(32),LEFT(Z34,1)=CHAR(9),LEFT(Z34,1)=CHAR(160),indenture(Z34)&gt;0),"NO","BOLD")&amp;AB34</f>
        <v>BOLD</v>
      </c>
      <c r="AD34" t="s">
        <v>1633</v>
      </c>
      <c r="AE34" t="s">
        <v>301</v>
      </c>
      <c r="AF34" s="5" t="str">
        <f t="shared" si="7"/>
        <v/>
      </c>
      <c r="AG34" t="str">
        <f>IF(OR(LEFT(AD34,1)=CHAR(32),LEFT(AD34,1)=CHAR(9),LEFT(AD34,1)=CHAR(160),indenture(AD34)&gt;0),"NO","BOLD")&amp;AF34</f>
        <v>NO</v>
      </c>
      <c r="AH34" t="s">
        <v>348</v>
      </c>
      <c r="AI34" t="s">
        <v>364</v>
      </c>
      <c r="AJ34" s="5" t="str">
        <f t="shared" si="8"/>
        <v/>
      </c>
      <c r="AK34" t="str">
        <f>IF(OR(LEFT(AH34,1)=CHAR(32),LEFT(AH34,1)=CHAR(9),LEFT(AH34,1)=CHAR(160),indenture(AH34)&gt;0),"NO","BOLD")&amp;AJ34</f>
        <v>BOLD</v>
      </c>
    </row>
    <row r="35" spans="1:37">
      <c r="A35">
        <v>34</v>
      </c>
      <c r="B35" s="27" t="s">
        <v>1164</v>
      </c>
      <c r="C35" t="s">
        <v>369</v>
      </c>
      <c r="D35" s="5" t="str">
        <f t="shared" si="0"/>
        <v/>
      </c>
      <c r="E35" t="str">
        <f>IF(OR(LEFT(B35,1)=CHAR(32),LEFT(B35,1)=CHAR(9),LEFT(B35,1)=CHAR(160),indenture(B35)&gt;0),"NO","BOLD")&amp;D35</f>
        <v>NO</v>
      </c>
      <c r="F35" t="s">
        <v>1089</v>
      </c>
      <c r="G35" t="s">
        <v>1090</v>
      </c>
      <c r="H35" s="5" t="str">
        <f t="shared" si="1"/>
        <v/>
      </c>
      <c r="I35" t="str">
        <f>IF(OR(LEFT(F35,1)=CHAR(32),LEFT(F35,1)=CHAR(9),LEFT(F35,1)=CHAR(160),indenture(F35)&gt;0),"NO","BOLD")&amp;H35</f>
        <v>BOLD</v>
      </c>
      <c r="J35" t="s">
        <v>1057</v>
      </c>
      <c r="K35" t="s">
        <v>365</v>
      </c>
      <c r="L35" s="5" t="str">
        <f t="shared" si="2"/>
        <v/>
      </c>
      <c r="M35" t="str">
        <f>IF(OR(LEFT(J35,1)=CHAR(32),LEFT(J35,1)=CHAR(9),LEFT(J35,1)=CHAR(160),indenture(J35)&gt;0),"NO","BOLD")&amp;L35</f>
        <v>NO</v>
      </c>
      <c r="N35" t="s">
        <v>799</v>
      </c>
      <c r="O35" t="s">
        <v>800</v>
      </c>
      <c r="P35" s="5" t="str">
        <f t="shared" si="3"/>
        <v/>
      </c>
      <c r="Q35" t="str">
        <f>IF(OR(LEFT(N35,1)=CHAR(32),LEFT(N35,1)=CHAR(9),LEFT(N35,1)=CHAR(160),indenture(N35)&gt;0),"NO","BOLD")&amp;P35</f>
        <v>BOLD</v>
      </c>
      <c r="R35" t="s">
        <v>1057</v>
      </c>
      <c r="S35" t="s">
        <v>365</v>
      </c>
      <c r="T35" s="5" t="str">
        <f t="shared" si="4"/>
        <v/>
      </c>
      <c r="U35" t="str">
        <f>IF(OR(LEFT(R35,1)=CHAR(32),LEFT(R35,1)=CHAR(9),LEFT(R35,1)=CHAR(160),indenture(R35)&gt;0),"NO","BOLD")&amp;T35</f>
        <v>NO</v>
      </c>
      <c r="V35" t="s">
        <v>1095</v>
      </c>
      <c r="W35" t="s">
        <v>1096</v>
      </c>
      <c r="X35" s="5" t="str">
        <f t="shared" si="5"/>
        <v/>
      </c>
      <c r="Y35" t="str">
        <f>IF(OR(LEFT(V35,1)=CHAR(32),LEFT(V35,1)=CHAR(9),LEFT(V35,1)=CHAR(160),indenture(V35)&gt;0),"NO","BOLD")&amp;X35</f>
        <v>BOLD</v>
      </c>
      <c r="Z35" t="s">
        <v>348</v>
      </c>
      <c r="AA35" t="s">
        <v>349</v>
      </c>
      <c r="AB35" s="5" t="str">
        <f t="shared" si="6"/>
        <v/>
      </c>
      <c r="AC35" t="str">
        <f>IF(OR(LEFT(Z35,1)=CHAR(32),LEFT(Z35,1)=CHAR(9),LEFT(Z35,1)=CHAR(160),indenture(Z35)&gt;0),"NO","BOLD")&amp;AB35</f>
        <v>BOLD</v>
      </c>
      <c r="AD35" t="s">
        <v>1080</v>
      </c>
      <c r="AE35" t="s">
        <v>368</v>
      </c>
      <c r="AF35" s="5" t="str">
        <f t="shared" si="7"/>
        <v/>
      </c>
      <c r="AG35" t="str">
        <f>IF(OR(LEFT(AD35,1)=CHAR(32),LEFT(AD35,1)=CHAR(9),LEFT(AD35,1)=CHAR(160),indenture(AD35)&gt;0),"NO","BOLD")&amp;AF35</f>
        <v>NO</v>
      </c>
      <c r="AJ35" s="5" t="str">
        <f t="shared" si="8"/>
        <v/>
      </c>
      <c r="AK35" t="str">
        <f>IF(OR(LEFT(AH35,1)=CHAR(32),LEFT(AH35,1)=CHAR(9),LEFT(AH35,1)=CHAR(160),indenture(AH35)&gt;0),"NO","BOLD")&amp;AJ35</f>
        <v>BOLD</v>
      </c>
    </row>
    <row r="36" spans="1:37">
      <c r="A36">
        <v>35</v>
      </c>
      <c r="B36" s="27" t="s">
        <v>1153</v>
      </c>
      <c r="C36" t="s">
        <v>371</v>
      </c>
      <c r="D36" s="5" t="str">
        <f t="shared" si="0"/>
        <v/>
      </c>
      <c r="E36" t="str">
        <f>IF(OR(LEFT(B36,1)=CHAR(32),LEFT(B36,1)=CHAR(9),LEFT(B36,1)=CHAR(160),indenture(B36)&gt;0),"NO","BOLD")&amp;D36</f>
        <v>NO</v>
      </c>
      <c r="F36" t="s">
        <v>1091</v>
      </c>
      <c r="G36" t="s">
        <v>1092</v>
      </c>
      <c r="H36" s="5" t="str">
        <f t="shared" si="1"/>
        <v/>
      </c>
      <c r="I36" t="str">
        <f>IF(OR(LEFT(F36,1)=CHAR(32),LEFT(F36,1)=CHAR(9),LEFT(F36,1)=CHAR(160),indenture(F36)&gt;0),"NO","BOLD")&amp;H36</f>
        <v>BOLD</v>
      </c>
      <c r="J36" t="s">
        <v>1058</v>
      </c>
      <c r="K36" t="s">
        <v>367</v>
      </c>
      <c r="L36" s="5" t="str">
        <f t="shared" si="2"/>
        <v/>
      </c>
      <c r="M36" t="str">
        <f>IF(OR(LEFT(J36,1)=CHAR(32),LEFT(J36,1)=CHAR(9),LEFT(J36,1)=CHAR(160),indenture(J36)&gt;0),"NO","BOLD")&amp;L36</f>
        <v>NO</v>
      </c>
      <c r="N36" t="s">
        <v>1089</v>
      </c>
      <c r="O36" t="s">
        <v>1090</v>
      </c>
      <c r="P36" s="5" t="str">
        <f t="shared" si="3"/>
        <v/>
      </c>
      <c r="Q36" t="str">
        <f>IF(OR(LEFT(N36,1)=CHAR(32),LEFT(N36,1)=CHAR(9),LEFT(N36,1)=CHAR(160),indenture(N36)&gt;0),"NO","BOLD")&amp;P36</f>
        <v>BOLD</v>
      </c>
      <c r="R36" t="s">
        <v>1058</v>
      </c>
      <c r="S36" t="s">
        <v>367</v>
      </c>
      <c r="T36" s="5" t="str">
        <f t="shared" si="4"/>
        <v/>
      </c>
      <c r="U36" t="str">
        <f>IF(OR(LEFT(R36,1)=CHAR(32),LEFT(R36,1)=CHAR(9),LEFT(R36,1)=CHAR(160),indenture(R36)&gt;0),"NO","BOLD")&amp;T36</f>
        <v>NO</v>
      </c>
      <c r="V36" t="s">
        <v>1097</v>
      </c>
      <c r="W36" t="s">
        <v>1098</v>
      </c>
      <c r="X36" s="5" t="str">
        <f t="shared" si="5"/>
        <v/>
      </c>
      <c r="Y36" t="str">
        <f>IF(OR(LEFT(V36,1)=CHAR(32),LEFT(V36,1)=CHAR(9),LEFT(V36,1)=CHAR(160),indenture(V36)&gt;0),"NO","BOLD")&amp;X36</f>
        <v>BOLD</v>
      </c>
      <c r="AB36" s="5" t="str">
        <f t="shared" si="6"/>
        <v/>
      </c>
      <c r="AC36" t="str">
        <f>IF(OR(LEFT(Z36,1)=CHAR(32),LEFT(Z36,1)=CHAR(9),LEFT(Z36,1)=CHAR(160),indenture(Z36)&gt;0),"NO","BOLD")&amp;AB36</f>
        <v>BOLD</v>
      </c>
      <c r="AD36" t="s">
        <v>338</v>
      </c>
      <c r="AE36" t="s">
        <v>339</v>
      </c>
      <c r="AF36" s="5" t="str">
        <f t="shared" si="7"/>
        <v/>
      </c>
      <c r="AG36" t="str">
        <f>IF(OR(LEFT(AD36,1)=CHAR(32),LEFT(AD36,1)=CHAR(9),LEFT(AD36,1)=CHAR(160),indenture(AD36)&gt;0),"NO","BOLD")&amp;AF36</f>
        <v>BOLD</v>
      </c>
      <c r="AH36" t="s">
        <v>798</v>
      </c>
      <c r="AJ36" s="5" t="str">
        <f t="shared" si="8"/>
        <v/>
      </c>
      <c r="AK36" t="str">
        <f>IF(OR(LEFT(AH36,1)=CHAR(32),LEFT(AH36,1)=CHAR(9),LEFT(AH36,1)=CHAR(160),indenture(AH36)&gt;0),"NO","BOLD")&amp;AJ36</f>
        <v>BOLD</v>
      </c>
    </row>
    <row r="37" spans="1:37">
      <c r="A37">
        <v>36</v>
      </c>
      <c r="B37" s="27" t="s">
        <v>1151</v>
      </c>
      <c r="C37" t="s">
        <v>373</v>
      </c>
      <c r="D37" s="5" t="str">
        <f t="shared" si="0"/>
        <v/>
      </c>
      <c r="E37" t="str">
        <f>IF(OR(LEFT(B37,1)=CHAR(32),LEFT(B37,1)=CHAR(9),LEFT(B37,1)=CHAR(160),indenture(B37)&gt;0),"NO","BOLD")&amp;D37</f>
        <v>NO</v>
      </c>
      <c r="F37" t="s">
        <v>1093</v>
      </c>
      <c r="G37" t="s">
        <v>1094</v>
      </c>
      <c r="H37" s="5" t="str">
        <f t="shared" si="1"/>
        <v/>
      </c>
      <c r="I37" t="str">
        <f>IF(OR(LEFT(F37,1)=CHAR(32),LEFT(F37,1)=CHAR(9),LEFT(F37,1)=CHAR(160),indenture(F37)&gt;0),"NO","BOLD")&amp;H37</f>
        <v>BOLD</v>
      </c>
      <c r="J37" t="s">
        <v>853</v>
      </c>
      <c r="K37" t="s">
        <v>370</v>
      </c>
      <c r="L37" s="5" t="str">
        <f t="shared" si="2"/>
        <v/>
      </c>
      <c r="M37" t="str">
        <f>IF(OR(LEFT(J37,1)=CHAR(32),LEFT(J37,1)=CHAR(9),LEFT(J37,1)=CHAR(160),indenture(J37)&gt;0),"NO","BOLD")&amp;L37</f>
        <v>NO</v>
      </c>
      <c r="N37" t="s">
        <v>1091</v>
      </c>
      <c r="O37" t="s">
        <v>1092</v>
      </c>
      <c r="P37" s="5" t="str">
        <f t="shared" si="3"/>
        <v/>
      </c>
      <c r="Q37" t="str">
        <f>IF(OR(LEFT(N37,1)=CHAR(32),LEFT(N37,1)=CHAR(9),LEFT(N37,1)=CHAR(160),indenture(N37)&gt;0),"NO","BOLD")&amp;P37</f>
        <v>BOLD</v>
      </c>
      <c r="R37" t="s">
        <v>853</v>
      </c>
      <c r="S37" t="s">
        <v>370</v>
      </c>
      <c r="T37" s="5" t="str">
        <f t="shared" si="4"/>
        <v/>
      </c>
      <c r="U37" t="str">
        <f>IF(OR(LEFT(R37,1)=CHAR(32),LEFT(R37,1)=CHAR(9),LEFT(R37,1)=CHAR(160),indenture(R37)&gt;0),"NO","BOLD")&amp;T37</f>
        <v>NO</v>
      </c>
      <c r="V37" t="s">
        <v>1591</v>
      </c>
      <c r="W37" t="s">
        <v>386</v>
      </c>
      <c r="X37" s="5" t="str">
        <f t="shared" si="5"/>
        <v/>
      </c>
      <c r="Y37" t="str">
        <f>IF(OR(LEFT(V37,1)=CHAR(32),LEFT(V37,1)=CHAR(9),LEFT(V37,1)=CHAR(160),indenture(V37)&gt;0),"NO","BOLD")&amp;X37</f>
        <v>BOLD</v>
      </c>
      <c r="Z37" t="s">
        <v>798</v>
      </c>
      <c r="AB37" s="5" t="str">
        <f t="shared" si="6"/>
        <v/>
      </c>
      <c r="AC37" t="str">
        <f>IF(OR(LEFT(Z37,1)=CHAR(32),LEFT(Z37,1)=CHAR(9),LEFT(Z37,1)=CHAR(160),indenture(Z37)&gt;0),"NO","BOLD")&amp;AB37</f>
        <v>BOLD</v>
      </c>
      <c r="AD37" t="s">
        <v>1634</v>
      </c>
      <c r="AE37" t="s">
        <v>372</v>
      </c>
      <c r="AF37" s="5" t="str">
        <f t="shared" si="7"/>
        <v/>
      </c>
      <c r="AG37" t="str">
        <f>IF(OR(LEFT(AD37,1)=CHAR(32),LEFT(AD37,1)=CHAR(9),LEFT(AD37,1)=CHAR(160),indenture(AD37)&gt;0),"NO","BOLD")&amp;AF37</f>
        <v>NO</v>
      </c>
      <c r="AH37" t="s">
        <v>799</v>
      </c>
      <c r="AI37" t="s">
        <v>800</v>
      </c>
      <c r="AJ37" s="5" t="str">
        <f t="shared" si="8"/>
        <v/>
      </c>
      <c r="AK37" t="str">
        <f>IF(OR(LEFT(AH37,1)=CHAR(32),LEFT(AH37,1)=CHAR(9),LEFT(AH37,1)=CHAR(160),indenture(AH37)&gt;0),"NO","BOLD")&amp;AJ37</f>
        <v>BOLD</v>
      </c>
    </row>
    <row r="38" spans="1:37">
      <c r="A38">
        <v>37</v>
      </c>
      <c r="B38" s="27" t="s">
        <v>1165</v>
      </c>
      <c r="C38" s="1" t="s">
        <v>375</v>
      </c>
      <c r="D38" s="5" t="str">
        <f t="shared" si="0"/>
        <v/>
      </c>
      <c r="E38" t="str">
        <f>IF(OR(LEFT(B38,1)=CHAR(32),LEFT(B38,1)=CHAR(9),LEFT(B38,1)=CHAR(160),indenture(B38)&gt;0),"NO","BOLD")&amp;D38</f>
        <v>NO</v>
      </c>
      <c r="F38" t="s">
        <v>1590</v>
      </c>
      <c r="G38" t="s">
        <v>409</v>
      </c>
      <c r="H38" s="5" t="str">
        <f t="shared" si="1"/>
        <v/>
      </c>
      <c r="I38" t="str">
        <f>IF(OR(LEFT(F38,1)=CHAR(32),LEFT(F38,1)=CHAR(9),LEFT(F38,1)=CHAR(160),indenture(F38)&gt;0),"NO","BOLD")&amp;H38</f>
        <v>BOLD</v>
      </c>
      <c r="J38" t="s">
        <v>1059</v>
      </c>
      <c r="K38" t="s">
        <v>282</v>
      </c>
      <c r="L38" s="5" t="str">
        <f t="shared" si="2"/>
        <v/>
      </c>
      <c r="M38" t="str">
        <f>IF(OR(LEFT(J38,1)=CHAR(32),LEFT(J38,1)=CHAR(9),LEFT(J38,1)=CHAR(160),indenture(J38)&gt;0),"NO","BOLD")&amp;L38</f>
        <v>NO</v>
      </c>
      <c r="N38" t="s">
        <v>1093</v>
      </c>
      <c r="O38" t="s">
        <v>1094</v>
      </c>
      <c r="P38" s="5" t="str">
        <f t="shared" si="3"/>
        <v/>
      </c>
      <c r="Q38" t="str">
        <f>IF(OR(LEFT(N38,1)=CHAR(32),LEFT(N38,1)=CHAR(9),LEFT(N38,1)=CHAR(160),indenture(N38)&gt;0),"NO","BOLD")&amp;P38</f>
        <v>BOLD</v>
      </c>
      <c r="R38" t="s">
        <v>1059</v>
      </c>
      <c r="S38" t="s">
        <v>282</v>
      </c>
      <c r="T38" s="5" t="str">
        <f t="shared" si="4"/>
        <v/>
      </c>
      <c r="U38" t="str">
        <f>IF(OR(LEFT(R38,1)=CHAR(32),LEFT(R38,1)=CHAR(9),LEFT(R38,1)=CHAR(160),indenture(R38)&gt;0),"NO","BOLD")&amp;T38</f>
        <v>NO</v>
      </c>
      <c r="V38" t="s">
        <v>1592</v>
      </c>
      <c r="W38" t="s">
        <v>391</v>
      </c>
      <c r="X38" s="5" t="str">
        <f t="shared" si="5"/>
        <v/>
      </c>
      <c r="Y38" t="str">
        <f>IF(OR(LEFT(V38,1)=CHAR(32),LEFT(V38,1)=CHAR(9),LEFT(V38,1)=CHAR(160),indenture(V38)&gt;0),"NO","BOLD")&amp;X38</f>
        <v>BOLD</v>
      </c>
      <c r="Z38" t="s">
        <v>799</v>
      </c>
      <c r="AA38" t="s">
        <v>800</v>
      </c>
      <c r="AB38" s="5" t="str">
        <f t="shared" si="6"/>
        <v/>
      </c>
      <c r="AC38" t="str">
        <f>IF(OR(LEFT(Z38,1)=CHAR(32),LEFT(Z38,1)=CHAR(9),LEFT(Z38,1)=CHAR(160),indenture(Z38)&gt;0),"NO","BOLD")&amp;AB38</f>
        <v>BOLD</v>
      </c>
      <c r="AD38" t="s">
        <v>1635</v>
      </c>
      <c r="AE38" t="s">
        <v>374</v>
      </c>
      <c r="AF38" s="5" t="str">
        <f t="shared" si="7"/>
        <v/>
      </c>
      <c r="AG38" t="str">
        <f>IF(OR(LEFT(AD38,1)=CHAR(32),LEFT(AD38,1)=CHAR(9),LEFT(AD38,1)=CHAR(160),indenture(AD38)&gt;0),"NO","BOLD")&amp;AF38</f>
        <v>NO</v>
      </c>
      <c r="AH38" t="s">
        <v>1089</v>
      </c>
      <c r="AI38" t="s">
        <v>1090</v>
      </c>
      <c r="AJ38" s="5" t="str">
        <f t="shared" si="8"/>
        <v/>
      </c>
      <c r="AK38" t="str">
        <f>IF(OR(LEFT(AH38,1)=CHAR(32),LEFT(AH38,1)=CHAR(9),LEFT(AH38,1)=CHAR(160),indenture(AH38)&gt;0),"NO","BOLD")&amp;AJ38</f>
        <v>BOLD</v>
      </c>
    </row>
    <row r="39" spans="1:37">
      <c r="A39">
        <v>38</v>
      </c>
      <c r="B39" s="27" t="s">
        <v>796</v>
      </c>
      <c r="C39" t="s">
        <v>370</v>
      </c>
      <c r="D39" s="5" t="str">
        <f t="shared" si="0"/>
        <v/>
      </c>
      <c r="E39" t="str">
        <f>IF(OR(LEFT(B39,1)=CHAR(32),LEFT(B39,1)=CHAR(9),LEFT(B39,1)=CHAR(160),indenture(B39)&gt;0),"NO","BOLD")&amp;D39</f>
        <v>NO</v>
      </c>
      <c r="F39" t="s">
        <v>1095</v>
      </c>
      <c r="G39" t="s">
        <v>1096</v>
      </c>
      <c r="H39" s="5" t="str">
        <f t="shared" si="1"/>
        <v/>
      </c>
      <c r="I39" t="str">
        <f>IF(OR(LEFT(F39,1)=CHAR(32),LEFT(F39,1)=CHAR(9),LEFT(F39,1)=CHAR(160),indenture(F39)&gt;0),"NO","BOLD")&amp;H39</f>
        <v>BOLD</v>
      </c>
      <c r="J39" t="s">
        <v>1060</v>
      </c>
      <c r="K39" t="s">
        <v>376</v>
      </c>
      <c r="L39" s="5" t="str">
        <f t="shared" si="2"/>
        <v/>
      </c>
      <c r="M39" t="str">
        <f>IF(OR(LEFT(J39,1)=CHAR(32),LEFT(J39,1)=CHAR(9),LEFT(J39,1)=CHAR(160),indenture(J39)&gt;0),"NO","BOLD")&amp;L39</f>
        <v>NO</v>
      </c>
      <c r="N39" t="s">
        <v>1590</v>
      </c>
      <c r="O39" t="s">
        <v>409</v>
      </c>
      <c r="P39" s="5" t="str">
        <f t="shared" si="3"/>
        <v/>
      </c>
      <c r="Q39" t="str">
        <f>IF(OR(LEFT(N39,1)=CHAR(32),LEFT(N39,1)=CHAR(9),LEFT(N39,1)=CHAR(160),indenture(N39)&gt;0),"NO","BOLD")&amp;P39</f>
        <v>BOLD</v>
      </c>
      <c r="R39" t="s">
        <v>1060</v>
      </c>
      <c r="S39" t="s">
        <v>376</v>
      </c>
      <c r="T39" s="5" t="str">
        <f t="shared" si="4"/>
        <v/>
      </c>
      <c r="U39" t="str">
        <f>IF(OR(LEFT(R39,1)=CHAR(32),LEFT(R39,1)=CHAR(9),LEFT(R39,1)=CHAR(160),indenture(R39)&gt;0),"NO","BOLD")&amp;T39</f>
        <v>NO</v>
      </c>
      <c r="V39" t="s">
        <v>1099</v>
      </c>
      <c r="W39" t="s">
        <v>1100</v>
      </c>
      <c r="X39" s="5" t="str">
        <f t="shared" si="5"/>
        <v/>
      </c>
      <c r="Y39" t="str">
        <f>IF(OR(LEFT(V39,1)=CHAR(32),LEFT(V39,1)=CHAR(9),LEFT(V39,1)=CHAR(160),indenture(V39)&gt;0),"NO","BOLD")&amp;X39</f>
        <v>BOLD</v>
      </c>
      <c r="Z39" t="s">
        <v>1089</v>
      </c>
      <c r="AA39" t="s">
        <v>1090</v>
      </c>
      <c r="AB39" s="5" t="str">
        <f t="shared" si="6"/>
        <v/>
      </c>
      <c r="AC39" t="str">
        <f>IF(OR(LEFT(Z39,1)=CHAR(32),LEFT(Z39,1)=CHAR(9),LEFT(Z39,1)=CHAR(160),indenture(Z39)&gt;0),"NO","BOLD")&amp;AB39</f>
        <v>BOLD</v>
      </c>
      <c r="AD39" t="s">
        <v>1589</v>
      </c>
      <c r="AE39" t="s">
        <v>344</v>
      </c>
      <c r="AF39" s="5" t="str">
        <f t="shared" si="7"/>
        <v/>
      </c>
      <c r="AG39" t="str">
        <f>IF(OR(LEFT(AD39,1)=CHAR(32),LEFT(AD39,1)=CHAR(9),LEFT(AD39,1)=CHAR(160),indenture(AD39)&gt;0),"NO","BOLD")&amp;AF39</f>
        <v>NO</v>
      </c>
      <c r="AH39" t="s">
        <v>1091</v>
      </c>
      <c r="AI39" t="s">
        <v>1092</v>
      </c>
      <c r="AJ39" s="5" t="str">
        <f t="shared" si="8"/>
        <v/>
      </c>
      <c r="AK39" t="str">
        <f>IF(OR(LEFT(AH39,1)=CHAR(32),LEFT(AH39,1)=CHAR(9),LEFT(AH39,1)=CHAR(160),indenture(AH39)&gt;0),"NO","BOLD")&amp;AJ39</f>
        <v>BOLD</v>
      </c>
    </row>
    <row r="40" spans="1:37">
      <c r="A40">
        <v>39</v>
      </c>
      <c r="B40" s="27" t="s">
        <v>1166</v>
      </c>
      <c r="C40" t="s">
        <v>246</v>
      </c>
      <c r="D40" s="5" t="str">
        <f t="shared" si="0"/>
        <v/>
      </c>
      <c r="E40" t="str">
        <f>IF(OR(LEFT(B40,1)=CHAR(32),LEFT(B40,1)=CHAR(9),LEFT(B40,1)=CHAR(160),indenture(B40)&gt;0),"NO","BOLD")&amp;D40</f>
        <v>NO</v>
      </c>
      <c r="F40" t="s">
        <v>1097</v>
      </c>
      <c r="G40" t="s">
        <v>1098</v>
      </c>
      <c r="H40" s="5" t="str">
        <f t="shared" si="1"/>
        <v/>
      </c>
      <c r="I40" t="str">
        <f>IF(OR(LEFT(F40,1)=CHAR(32),LEFT(F40,1)=CHAR(9),LEFT(F40,1)=CHAR(160),indenture(F40)&gt;0),"NO","BOLD")&amp;H40</f>
        <v>BOLD</v>
      </c>
      <c r="J40" t="s">
        <v>283</v>
      </c>
      <c r="K40" t="s">
        <v>284</v>
      </c>
      <c r="L40" s="5" t="str">
        <f t="shared" si="2"/>
        <v/>
      </c>
      <c r="M40" t="str">
        <f>IF(OR(LEFT(J40,1)=CHAR(32),LEFT(J40,1)=CHAR(9),LEFT(J40,1)=CHAR(160),indenture(J40)&gt;0),"NO","BOLD")&amp;L40</f>
        <v>BOLD</v>
      </c>
      <c r="N40" t="s">
        <v>1095</v>
      </c>
      <c r="O40" t="s">
        <v>1096</v>
      </c>
      <c r="P40" s="5" t="str">
        <f t="shared" si="3"/>
        <v/>
      </c>
      <c r="Q40" t="str">
        <f>IF(OR(LEFT(N40,1)=CHAR(32),LEFT(N40,1)=CHAR(9),LEFT(N40,1)=CHAR(160),indenture(N40)&gt;0),"NO","BOLD")&amp;P40</f>
        <v>BOLD</v>
      </c>
      <c r="R40" t="s">
        <v>283</v>
      </c>
      <c r="S40" t="s">
        <v>284</v>
      </c>
      <c r="T40" s="5" t="str">
        <f t="shared" si="4"/>
        <v/>
      </c>
      <c r="U40" t="str">
        <f>IF(OR(LEFT(R40,1)=CHAR(32),LEFT(R40,1)=CHAR(9),LEFT(R40,1)=CHAR(160),indenture(R40)&gt;0),"NO","BOLD")&amp;T40</f>
        <v>BOLD</v>
      </c>
      <c r="V40" t="s">
        <v>1101</v>
      </c>
      <c r="W40" t="s">
        <v>1102</v>
      </c>
      <c r="X40" s="5" t="str">
        <f t="shared" si="5"/>
        <v/>
      </c>
      <c r="Y40" t="str">
        <f>IF(OR(LEFT(V40,1)=CHAR(32),LEFT(V40,1)=CHAR(9),LEFT(V40,1)=CHAR(160),indenture(V40)&gt;0),"NO","BOLD")&amp;X40</f>
        <v>BOLD</v>
      </c>
      <c r="Z40" t="s">
        <v>1091</v>
      </c>
      <c r="AA40" t="s">
        <v>1092</v>
      </c>
      <c r="AB40" s="5" t="str">
        <f t="shared" si="6"/>
        <v/>
      </c>
      <c r="AC40" t="str">
        <f>IF(OR(LEFT(Z40,1)=CHAR(32),LEFT(Z40,1)=CHAR(9),LEFT(Z40,1)=CHAR(160),indenture(Z40)&gt;0),"NO","BOLD")&amp;AB40</f>
        <v>BOLD</v>
      </c>
      <c r="AD40" t="s">
        <v>1588</v>
      </c>
      <c r="AE40" t="s">
        <v>330</v>
      </c>
      <c r="AF40" s="5" t="str">
        <f t="shared" si="7"/>
        <v/>
      </c>
      <c r="AG40" t="str">
        <f>IF(OR(LEFT(AD40,1)=CHAR(32),LEFT(AD40,1)=CHAR(9),LEFT(AD40,1)=CHAR(160),indenture(AD40)&gt;0),"NO","BOLD")&amp;AF40</f>
        <v>NO</v>
      </c>
      <c r="AH40" t="s">
        <v>1093</v>
      </c>
      <c r="AI40" t="s">
        <v>1094</v>
      </c>
      <c r="AJ40" s="5" t="str">
        <f t="shared" si="8"/>
        <v/>
      </c>
      <c r="AK40" t="str">
        <f>IF(OR(LEFT(AH40,1)=CHAR(32),LEFT(AH40,1)=CHAR(9),LEFT(AH40,1)=CHAR(160),indenture(AH40)&gt;0),"NO","BOLD")&amp;AJ40</f>
        <v>BOLD</v>
      </c>
    </row>
    <row r="41" spans="1:37">
      <c r="A41">
        <v>40</v>
      </c>
      <c r="B41" s="27" t="s">
        <v>1167</v>
      </c>
      <c r="C41" t="s">
        <v>376</v>
      </c>
      <c r="D41" s="5" t="str">
        <f t="shared" si="0"/>
        <v/>
      </c>
      <c r="E41" t="str">
        <f>IF(OR(LEFT(B41,1)=CHAR(32),LEFT(B41,1)=CHAR(9),LEFT(B41,1)=CHAR(160),indenture(B41)&gt;0),"NO","BOLD")&amp;D41</f>
        <v>NO</v>
      </c>
      <c r="F41" t="s">
        <v>1591</v>
      </c>
      <c r="G41" t="s">
        <v>386</v>
      </c>
      <c r="H41" s="5" t="str">
        <f t="shared" si="1"/>
        <v/>
      </c>
      <c r="I41" t="str">
        <f>IF(OR(LEFT(F41,1)=CHAR(32),LEFT(F41,1)=CHAR(9),LEFT(F41,1)=CHAR(160),indenture(F41)&gt;0),"NO","BOLD")&amp;H41</f>
        <v>BOLD</v>
      </c>
      <c r="L41" s="5" t="str">
        <f t="shared" si="2"/>
        <v/>
      </c>
      <c r="M41" t="str">
        <f>IF(OR(LEFT(J41,1)=CHAR(32),LEFT(J41,1)=CHAR(9),LEFT(J41,1)=CHAR(160),indenture(J41)&gt;0),"NO","BOLD")&amp;L41</f>
        <v>BOLD</v>
      </c>
      <c r="N41" t="s">
        <v>1097</v>
      </c>
      <c r="O41" t="s">
        <v>1098</v>
      </c>
      <c r="P41" s="5" t="str">
        <f t="shared" si="3"/>
        <v/>
      </c>
      <c r="Q41" t="str">
        <f>IF(OR(LEFT(N41,1)=CHAR(32),LEFT(N41,1)=CHAR(9),LEFT(N41,1)=CHAR(160),indenture(N41)&gt;0),"NO","BOLD")&amp;P41</f>
        <v>BOLD</v>
      </c>
      <c r="T41" s="5" t="str">
        <f t="shared" si="4"/>
        <v/>
      </c>
      <c r="U41" t="str">
        <f>IF(OR(LEFT(R41,1)=CHAR(32),LEFT(R41,1)=CHAR(9),LEFT(R41,1)=CHAR(160),indenture(R41)&gt;0),"NO","BOLD")&amp;T41</f>
        <v>BOLD</v>
      </c>
      <c r="V41" t="s">
        <v>1103</v>
      </c>
      <c r="W41" t="s">
        <v>1104</v>
      </c>
      <c r="X41" s="5" t="str">
        <f t="shared" si="5"/>
        <v/>
      </c>
      <c r="Y41" t="str">
        <f>IF(OR(LEFT(V41,1)=CHAR(32),LEFT(V41,1)=CHAR(9),LEFT(V41,1)=CHAR(160),indenture(V41)&gt;0),"NO","BOLD")&amp;X41</f>
        <v>BOLD</v>
      </c>
      <c r="Z41" t="s">
        <v>1093</v>
      </c>
      <c r="AA41" t="s">
        <v>1094</v>
      </c>
      <c r="AB41" s="5" t="str">
        <f t="shared" si="6"/>
        <v/>
      </c>
      <c r="AC41" t="str">
        <f>IF(OR(LEFT(Z41,1)=CHAR(32),LEFT(Z41,1)=CHAR(9),LEFT(Z41,1)=CHAR(160),indenture(Z41)&gt;0),"NO","BOLD")&amp;AB41</f>
        <v>BOLD</v>
      </c>
      <c r="AD41" t="s">
        <v>592</v>
      </c>
      <c r="AE41" t="s">
        <v>334</v>
      </c>
      <c r="AF41" s="5" t="str">
        <f t="shared" si="7"/>
        <v/>
      </c>
      <c r="AG41" t="str">
        <f>IF(OR(LEFT(AD41,1)=CHAR(32),LEFT(AD41,1)=CHAR(9),LEFT(AD41,1)=CHAR(160),indenture(AD41)&gt;0),"NO","BOLD")&amp;AF41</f>
        <v>NO</v>
      </c>
      <c r="AH41" t="s">
        <v>1590</v>
      </c>
      <c r="AI41" t="s">
        <v>409</v>
      </c>
      <c r="AJ41" s="5" t="str">
        <f t="shared" si="8"/>
        <v/>
      </c>
      <c r="AK41" t="str">
        <f>IF(OR(LEFT(AH41,1)=CHAR(32),LEFT(AH41,1)=CHAR(9),LEFT(AH41,1)=CHAR(160),indenture(AH41)&gt;0),"NO","BOLD")&amp;AJ41</f>
        <v>BOLD</v>
      </c>
    </row>
    <row r="42" spans="1:37">
      <c r="A42">
        <v>41</v>
      </c>
      <c r="B42" s="26" t="s">
        <v>377</v>
      </c>
      <c r="C42" t="s">
        <v>291</v>
      </c>
      <c r="D42" s="5" t="str">
        <f t="shared" si="0"/>
        <v/>
      </c>
      <c r="E42" t="str">
        <f>IF(OR(LEFT(B42,1)=CHAR(32),LEFT(B42,1)=CHAR(9),LEFT(B42,1)=CHAR(160),indenture(B42)&gt;0),"NO","BOLD")&amp;D42</f>
        <v>BOLD</v>
      </c>
      <c r="F42" t="s">
        <v>1592</v>
      </c>
      <c r="G42" t="s">
        <v>391</v>
      </c>
      <c r="H42" s="5" t="str">
        <f t="shared" si="1"/>
        <v/>
      </c>
      <c r="I42" t="str">
        <f>IF(OR(LEFT(F42,1)=CHAR(32),LEFT(F42,1)=CHAR(9),LEFT(F42,1)=CHAR(160),indenture(F42)&gt;0),"NO","BOLD")&amp;H42</f>
        <v>BOLD</v>
      </c>
      <c r="J42" t="s">
        <v>287</v>
      </c>
      <c r="L42" s="5" t="str">
        <f t="shared" si="2"/>
        <v/>
      </c>
      <c r="M42" t="str">
        <f>IF(OR(LEFT(J42,1)=CHAR(32),LEFT(J42,1)=CHAR(9),LEFT(J42,1)=CHAR(160),indenture(J42)&gt;0),"NO","BOLD")&amp;L42</f>
        <v>BOLD</v>
      </c>
      <c r="N42" t="s">
        <v>1591</v>
      </c>
      <c r="O42" t="s">
        <v>386</v>
      </c>
      <c r="P42" s="5" t="str">
        <f t="shared" si="3"/>
        <v/>
      </c>
      <c r="Q42" t="str">
        <f>IF(OR(LEFT(N42,1)=CHAR(32),LEFT(N42,1)=CHAR(9),LEFT(N42,1)=CHAR(160),indenture(N42)&gt;0),"NO","BOLD")&amp;P42</f>
        <v>BOLD</v>
      </c>
      <c r="R42" t="s">
        <v>287</v>
      </c>
      <c r="T42" s="5" t="str">
        <f t="shared" si="4"/>
        <v/>
      </c>
      <c r="U42" t="str">
        <f>IF(OR(LEFT(R42,1)=CHAR(32),LEFT(R42,1)=CHAR(9),LEFT(R42,1)=CHAR(160),indenture(R42)&gt;0),"NO","BOLD")&amp;T42</f>
        <v>BOLD</v>
      </c>
      <c r="V42" t="s">
        <v>1105</v>
      </c>
      <c r="W42" t="s">
        <v>1106</v>
      </c>
      <c r="X42" s="5" t="str">
        <f t="shared" si="5"/>
        <v/>
      </c>
      <c r="Y42" t="str">
        <f>IF(OR(LEFT(V42,1)=CHAR(32),LEFT(V42,1)=CHAR(9),LEFT(V42,1)=CHAR(160),indenture(V42)&gt;0),"NO","BOLD")&amp;X42</f>
        <v>BOLD</v>
      </c>
      <c r="Z42" t="s">
        <v>1590</v>
      </c>
      <c r="AA42" t="s">
        <v>409</v>
      </c>
      <c r="AB42" s="5" t="str">
        <f t="shared" si="6"/>
        <v/>
      </c>
      <c r="AC42" t="str">
        <f>IF(OR(LEFT(Z42,1)=CHAR(32),LEFT(Z42,1)=CHAR(9),LEFT(Z42,1)=CHAR(160),indenture(Z42)&gt;0),"NO","BOLD")&amp;AB42</f>
        <v>BOLD</v>
      </c>
      <c r="AD42" t="s">
        <v>378</v>
      </c>
      <c r="AE42" t="s">
        <v>346</v>
      </c>
      <c r="AF42" s="5" t="str">
        <f t="shared" si="7"/>
        <v/>
      </c>
      <c r="AG42" t="str">
        <f>IF(OR(LEFT(AD42,1)=CHAR(32),LEFT(AD42,1)=CHAR(9),LEFT(AD42,1)=CHAR(160),indenture(AD42)&gt;0),"NO","BOLD")&amp;AF42</f>
        <v>BOLD</v>
      </c>
      <c r="AH42" t="s">
        <v>1095</v>
      </c>
      <c r="AI42" t="s">
        <v>1096</v>
      </c>
      <c r="AJ42" s="5" t="str">
        <f t="shared" si="8"/>
        <v/>
      </c>
      <c r="AK42" t="str">
        <f>IF(OR(LEFT(AH42,1)=CHAR(32),LEFT(AH42,1)=CHAR(9),LEFT(AH42,1)=CHAR(160),indenture(AH42)&gt;0),"NO","BOLD")&amp;AJ42</f>
        <v>BOLD</v>
      </c>
    </row>
    <row r="43" spans="1:37">
      <c r="A43">
        <v>42</v>
      </c>
      <c r="B43" s="26" t="s">
        <v>283</v>
      </c>
      <c r="C43" t="s">
        <v>284</v>
      </c>
      <c r="D43" s="5" t="str">
        <f t="shared" si="0"/>
        <v/>
      </c>
      <c r="E43" t="str">
        <f>IF(OR(LEFT(B43,1)=CHAR(32),LEFT(B43,1)=CHAR(9),LEFT(B43,1)=CHAR(160),indenture(B43)&gt;0),"NO","BOLD")&amp;D43</f>
        <v>BOLD</v>
      </c>
      <c r="F43" t="s">
        <v>1099</v>
      </c>
      <c r="G43" t="s">
        <v>1100</v>
      </c>
      <c r="H43" s="5" t="str">
        <f t="shared" si="1"/>
        <v/>
      </c>
      <c r="I43" t="str">
        <f>IF(OR(LEFT(F43,1)=CHAR(32),LEFT(F43,1)=CHAR(9),LEFT(F43,1)=CHAR(160),indenture(F43)&gt;0),"NO","BOLD")&amp;H43</f>
        <v>BOLD</v>
      </c>
      <c r="J43" t="s">
        <v>1061</v>
      </c>
      <c r="K43" t="s">
        <v>297</v>
      </c>
      <c r="L43" s="5" t="str">
        <f t="shared" si="2"/>
        <v/>
      </c>
      <c r="M43" t="str">
        <f>IF(OR(LEFT(J43,1)=CHAR(32),LEFT(J43,1)=CHAR(9),LEFT(J43,1)=CHAR(160),indenture(J43)&gt;0),"NO","BOLD")&amp;L43</f>
        <v>NO</v>
      </c>
      <c r="N43" t="s">
        <v>1592</v>
      </c>
      <c r="O43" t="s">
        <v>391</v>
      </c>
      <c r="P43" s="5" t="str">
        <f t="shared" si="3"/>
        <v/>
      </c>
      <c r="Q43" t="str">
        <f>IF(OR(LEFT(N43,1)=CHAR(32),LEFT(N43,1)=CHAR(9),LEFT(N43,1)=CHAR(160),indenture(N43)&gt;0),"NO","BOLD")&amp;P43</f>
        <v>BOLD</v>
      </c>
      <c r="R43" t="s">
        <v>1061</v>
      </c>
      <c r="S43" t="s">
        <v>297</v>
      </c>
      <c r="T43" s="5" t="str">
        <f t="shared" si="4"/>
        <v/>
      </c>
      <c r="U43" t="str">
        <f>IF(OR(LEFT(R43,1)=CHAR(32),LEFT(R43,1)=CHAR(9),LEFT(R43,1)=CHAR(160),indenture(R43)&gt;0),"NO","BOLD")&amp;T43</f>
        <v>NO</v>
      </c>
      <c r="V43" t="s">
        <v>1107</v>
      </c>
      <c r="W43" t="s">
        <v>1108</v>
      </c>
      <c r="X43" s="5" t="str">
        <f t="shared" si="5"/>
        <v/>
      </c>
      <c r="Y43" t="str">
        <f>IF(OR(LEFT(V43,1)=CHAR(32),LEFT(V43,1)=CHAR(9),LEFT(V43,1)=CHAR(160),indenture(V43)&gt;0),"NO","BOLD")&amp;X43</f>
        <v>BOLD</v>
      </c>
      <c r="Z43" t="s">
        <v>1095</v>
      </c>
      <c r="AA43" t="s">
        <v>1096</v>
      </c>
      <c r="AB43" s="5" t="str">
        <f t="shared" si="6"/>
        <v/>
      </c>
      <c r="AC43" t="str">
        <f>IF(OR(LEFT(Z43,1)=CHAR(32),LEFT(Z43,1)=CHAR(9),LEFT(Z43,1)=CHAR(160),indenture(Z43)&gt;0),"NO","BOLD")&amp;AB43</f>
        <v>BOLD</v>
      </c>
      <c r="AD43" t="s">
        <v>379</v>
      </c>
      <c r="AE43" t="s">
        <v>380</v>
      </c>
      <c r="AF43" s="5" t="str">
        <f t="shared" si="7"/>
        <v/>
      </c>
      <c r="AG43" t="str">
        <f>IF(OR(LEFT(AD43,1)=CHAR(32),LEFT(AD43,1)=CHAR(9),LEFT(AD43,1)=CHAR(160),indenture(AD43)&gt;0),"NO","BOLD")&amp;AF43</f>
        <v>BOLD</v>
      </c>
      <c r="AH43" t="s">
        <v>1097</v>
      </c>
      <c r="AI43" t="s">
        <v>1098</v>
      </c>
      <c r="AJ43" s="5" t="str">
        <f t="shared" si="8"/>
        <v/>
      </c>
      <c r="AK43" t="str">
        <f>IF(OR(LEFT(AH43,1)=CHAR(32),LEFT(AH43,1)=CHAR(9),LEFT(AH43,1)=CHAR(160),indenture(AH43)&gt;0),"NO","BOLD")&amp;AJ43</f>
        <v>BOLD</v>
      </c>
    </row>
    <row r="44" spans="1:37">
      <c r="A44">
        <v>43</v>
      </c>
      <c r="B44" s="26"/>
      <c r="D44" s="5" t="str">
        <f t="shared" si="0"/>
        <v/>
      </c>
      <c r="E44" t="str">
        <f>IF(OR(LEFT(B44,1)=CHAR(32),LEFT(B44,1)=CHAR(9),LEFT(B44,1)=CHAR(160),indenture(B44)&gt;0),"NO","BOLD")&amp;D44</f>
        <v>BOLD</v>
      </c>
      <c r="F44" t="s">
        <v>1101</v>
      </c>
      <c r="G44" t="s">
        <v>1102</v>
      </c>
      <c r="H44" s="5" t="str">
        <f t="shared" si="1"/>
        <v/>
      </c>
      <c r="I44" t="str">
        <f>IF(OR(LEFT(F44,1)=CHAR(32),LEFT(F44,1)=CHAR(9),LEFT(F44,1)=CHAR(160),indenture(F44)&gt;0),"NO","BOLD")&amp;H44</f>
        <v>BOLD</v>
      </c>
      <c r="J44" t="s">
        <v>1062</v>
      </c>
      <c r="K44" t="s">
        <v>300</v>
      </c>
      <c r="L44" s="5" t="str">
        <f t="shared" si="2"/>
        <v/>
      </c>
      <c r="M44" t="str">
        <f>IF(OR(LEFT(J44,1)=CHAR(32),LEFT(J44,1)=CHAR(9),LEFT(J44,1)=CHAR(160),indenture(J44)&gt;0),"NO","BOLD")&amp;L44</f>
        <v>NO</v>
      </c>
      <c r="N44" t="s">
        <v>1099</v>
      </c>
      <c r="O44" t="s">
        <v>1100</v>
      </c>
      <c r="P44" s="5" t="str">
        <f t="shared" si="3"/>
        <v/>
      </c>
      <c r="Q44" t="str">
        <f>IF(OR(LEFT(N44,1)=CHAR(32),LEFT(N44,1)=CHAR(9),LEFT(N44,1)=CHAR(160),indenture(N44)&gt;0),"NO","BOLD")&amp;P44</f>
        <v>BOLD</v>
      </c>
      <c r="R44" t="s">
        <v>1062</v>
      </c>
      <c r="S44" t="s">
        <v>300</v>
      </c>
      <c r="T44" s="5" t="str">
        <f t="shared" si="4"/>
        <v/>
      </c>
      <c r="U44" t="str">
        <f>IF(OR(LEFT(R44,1)=CHAR(32),LEFT(R44,1)=CHAR(9),LEFT(R44,1)=CHAR(160),indenture(R44)&gt;0),"NO","BOLD")&amp;T44</f>
        <v>NO</v>
      </c>
      <c r="V44" t="s">
        <v>1109</v>
      </c>
      <c r="W44" t="s">
        <v>1110</v>
      </c>
      <c r="X44" s="5" t="str">
        <f t="shared" si="5"/>
        <v/>
      </c>
      <c r="Y44" t="str">
        <f>IF(OR(LEFT(V44,1)=CHAR(32),LEFT(V44,1)=CHAR(9),LEFT(V44,1)=CHAR(160),indenture(V44)&gt;0),"NO","BOLD")&amp;X44</f>
        <v>BOLD</v>
      </c>
      <c r="Z44" t="s">
        <v>1097</v>
      </c>
      <c r="AA44" t="s">
        <v>1098</v>
      </c>
      <c r="AB44" s="5" t="str">
        <f t="shared" si="6"/>
        <v/>
      </c>
      <c r="AC44" t="str">
        <f>IF(OR(LEFT(Z44,1)=CHAR(32),LEFT(Z44,1)=CHAR(9),LEFT(Z44,1)=CHAR(160),indenture(Z44)&gt;0),"NO","BOLD")&amp;AB44</f>
        <v>BOLD</v>
      </c>
      <c r="AF44" s="5" t="str">
        <f t="shared" si="7"/>
        <v/>
      </c>
      <c r="AG44" t="str">
        <f>IF(OR(LEFT(AD44,1)=CHAR(32),LEFT(AD44,1)=CHAR(9),LEFT(AD44,1)=CHAR(160),indenture(AD44)&gt;0),"NO","BOLD")&amp;AF44</f>
        <v>BOLD</v>
      </c>
      <c r="AH44" t="s">
        <v>1591</v>
      </c>
      <c r="AI44" t="s">
        <v>386</v>
      </c>
      <c r="AJ44" s="5" t="str">
        <f t="shared" si="8"/>
        <v/>
      </c>
      <c r="AK44" t="str">
        <f>IF(OR(LEFT(AH44,1)=CHAR(32),LEFT(AH44,1)=CHAR(9),LEFT(AH44,1)=CHAR(160),indenture(AH44)&gt;0),"NO","BOLD")&amp;AJ44</f>
        <v>BOLD</v>
      </c>
    </row>
    <row r="45" spans="1:37">
      <c r="A45">
        <v>44</v>
      </c>
      <c r="B45" s="26" t="s">
        <v>287</v>
      </c>
      <c r="D45" s="5" t="str">
        <f t="shared" si="0"/>
        <v/>
      </c>
      <c r="E45" t="str">
        <f>IF(OR(LEFT(B45,1)=CHAR(32),LEFT(B45,1)=CHAR(9),LEFT(B45,1)=CHAR(160),indenture(B45)&gt;0),"NO","BOLD")&amp;D45</f>
        <v>BOLD</v>
      </c>
      <c r="F45" t="s">
        <v>1103</v>
      </c>
      <c r="G45" t="s">
        <v>1104</v>
      </c>
      <c r="H45" s="5" t="str">
        <f t="shared" si="1"/>
        <v/>
      </c>
      <c r="I45" t="str">
        <f>IF(OR(LEFT(F45,1)=CHAR(32),LEFT(F45,1)=CHAR(9),LEFT(F45,1)=CHAR(160),indenture(F45)&gt;0),"NO","BOLD")&amp;H45</f>
        <v>BOLD</v>
      </c>
      <c r="J45" t="s">
        <v>1063</v>
      </c>
      <c r="K45" t="s">
        <v>305</v>
      </c>
      <c r="L45" s="5" t="str">
        <f t="shared" si="2"/>
        <v/>
      </c>
      <c r="M45" t="str">
        <f>IF(OR(LEFT(J45,1)=CHAR(32),LEFT(J45,1)=CHAR(9),LEFT(J45,1)=CHAR(160),indenture(J45)&gt;0),"NO","BOLD")&amp;L45</f>
        <v>NO</v>
      </c>
      <c r="N45" t="s">
        <v>1101</v>
      </c>
      <c r="O45" t="s">
        <v>1102</v>
      </c>
      <c r="P45" s="5" t="str">
        <f t="shared" si="3"/>
        <v/>
      </c>
      <c r="Q45" t="str">
        <f>IF(OR(LEFT(N45,1)=CHAR(32),LEFT(N45,1)=CHAR(9),LEFT(N45,1)=CHAR(160),indenture(N45)&gt;0),"NO","BOLD")&amp;P45</f>
        <v>BOLD</v>
      </c>
      <c r="R45" t="s">
        <v>1063</v>
      </c>
      <c r="S45" t="s">
        <v>305</v>
      </c>
      <c r="T45" s="5" t="str">
        <f t="shared" si="4"/>
        <v/>
      </c>
      <c r="U45" t="str">
        <f>IF(OR(LEFT(R45,1)=CHAR(32),LEFT(R45,1)=CHAR(9),LEFT(R45,1)=CHAR(160),indenture(R45)&gt;0),"NO","BOLD")&amp;T45</f>
        <v>NO</v>
      </c>
      <c r="V45" t="s">
        <v>1650</v>
      </c>
      <c r="W45" t="s">
        <v>358</v>
      </c>
      <c r="X45" s="5" t="str">
        <f t="shared" si="5"/>
        <v/>
      </c>
      <c r="Y45" t="str">
        <f>IF(OR(LEFT(V45,1)=CHAR(32),LEFT(V45,1)=CHAR(9),LEFT(V45,1)=CHAR(160),indenture(V45)&gt;0),"NO","BOLD")&amp;X45</f>
        <v>BOLD</v>
      </c>
      <c r="Z45" t="s">
        <v>1591</v>
      </c>
      <c r="AA45" t="s">
        <v>386</v>
      </c>
      <c r="AB45" s="5" t="str">
        <f t="shared" si="6"/>
        <v/>
      </c>
      <c r="AC45" t="str">
        <f>IF(OR(LEFT(Z45,1)=CHAR(32),LEFT(Z45,1)=CHAR(9),LEFT(Z45,1)=CHAR(160),indenture(Z45)&gt;0),"NO","BOLD")&amp;AB45</f>
        <v>BOLD</v>
      </c>
      <c r="AD45" t="s">
        <v>798</v>
      </c>
      <c r="AF45" s="5" t="str">
        <f t="shared" si="7"/>
        <v/>
      </c>
      <c r="AG45" t="str">
        <f>IF(OR(LEFT(AD45,1)=CHAR(32),LEFT(AD45,1)=CHAR(9),LEFT(AD45,1)=CHAR(160),indenture(AD45)&gt;0),"NO","BOLD")&amp;AF45</f>
        <v>BOLD</v>
      </c>
      <c r="AH45" t="s">
        <v>1592</v>
      </c>
      <c r="AI45" t="s">
        <v>391</v>
      </c>
      <c r="AJ45" s="5" t="str">
        <f t="shared" si="8"/>
        <v/>
      </c>
      <c r="AK45" t="str">
        <f>IF(OR(LEFT(AH45,1)=CHAR(32),LEFT(AH45,1)=CHAR(9),LEFT(AH45,1)=CHAR(160),indenture(AH45)&gt;0),"NO","BOLD")&amp;AJ45</f>
        <v>BOLD</v>
      </c>
    </row>
    <row r="46" spans="1:37">
      <c r="A46">
        <v>45</v>
      </c>
      <c r="B46" s="27" t="s">
        <v>1168</v>
      </c>
      <c r="C46" t="s">
        <v>381</v>
      </c>
      <c r="D46" s="5" t="str">
        <f t="shared" si="0"/>
        <v/>
      </c>
      <c r="E46" t="str">
        <f>IF(OR(LEFT(B46,1)=CHAR(32),LEFT(B46,1)=CHAR(9),LEFT(B46,1)=CHAR(160),indenture(B46)&gt;0),"NO","BOLD")&amp;D46</f>
        <v>NO</v>
      </c>
      <c r="F46" t="s">
        <v>1105</v>
      </c>
      <c r="G46" t="s">
        <v>1106</v>
      </c>
      <c r="H46" s="5" t="str">
        <f t="shared" si="1"/>
        <v/>
      </c>
      <c r="I46" t="str">
        <f>IF(OR(LEFT(F46,1)=CHAR(32),LEFT(F46,1)=CHAR(9),LEFT(F46,1)=CHAR(160),indenture(F46)&gt;0),"NO","BOLD")&amp;H46</f>
        <v>BOLD</v>
      </c>
      <c r="J46" t="s">
        <v>1064</v>
      </c>
      <c r="K46" t="s">
        <v>312</v>
      </c>
      <c r="L46" s="5" t="str">
        <f t="shared" si="2"/>
        <v/>
      </c>
      <c r="M46" t="str">
        <f>IF(OR(LEFT(J46,1)=CHAR(32),LEFT(J46,1)=CHAR(9),LEFT(J46,1)=CHAR(160),indenture(J46)&gt;0),"NO","BOLD")&amp;L46</f>
        <v>NO</v>
      </c>
      <c r="N46" t="s">
        <v>1103</v>
      </c>
      <c r="O46" t="s">
        <v>1104</v>
      </c>
      <c r="P46" s="5" t="str">
        <f t="shared" si="3"/>
        <v/>
      </c>
      <c r="Q46" t="str">
        <f>IF(OR(LEFT(N46,1)=CHAR(32),LEFT(N46,1)=CHAR(9),LEFT(N46,1)=CHAR(160),indenture(N46)&gt;0),"NO","BOLD")&amp;P46</f>
        <v>BOLD</v>
      </c>
      <c r="R46" t="s">
        <v>1064</v>
      </c>
      <c r="S46" t="s">
        <v>312</v>
      </c>
      <c r="T46" s="5" t="str">
        <f t="shared" si="4"/>
        <v/>
      </c>
      <c r="U46" t="str">
        <f>IF(OR(LEFT(R46,1)=CHAR(32),LEFT(R46,1)=CHAR(9),LEFT(R46,1)=CHAR(160),indenture(R46)&gt;0),"NO","BOLD")&amp;T46</f>
        <v>NO</v>
      </c>
      <c r="V46" t="s">
        <v>1194</v>
      </c>
      <c r="W46" t="s">
        <v>1195</v>
      </c>
      <c r="X46" s="5" t="str">
        <f t="shared" si="5"/>
        <v/>
      </c>
      <c r="Y46" t="str">
        <f>IF(OR(LEFT(V46,1)=CHAR(32),LEFT(V46,1)=CHAR(9),LEFT(V46,1)=CHAR(160),indenture(V46)&gt;0),"NO","BOLD")&amp;X46</f>
        <v>BOLD</v>
      </c>
      <c r="Z46" t="s">
        <v>1592</v>
      </c>
      <c r="AA46" t="s">
        <v>391</v>
      </c>
      <c r="AB46" s="5" t="str">
        <f t="shared" si="6"/>
        <v/>
      </c>
      <c r="AC46" t="str">
        <f>IF(OR(LEFT(Z46,1)=CHAR(32),LEFT(Z46,1)=CHAR(9),LEFT(Z46,1)=CHAR(160),indenture(Z46)&gt;0),"NO","BOLD")&amp;AB46</f>
        <v>BOLD</v>
      </c>
      <c r="AD46" t="s">
        <v>799</v>
      </c>
      <c r="AE46" t="s">
        <v>800</v>
      </c>
      <c r="AF46" s="5" t="str">
        <f t="shared" si="7"/>
        <v/>
      </c>
      <c r="AG46" t="str">
        <f>IF(OR(LEFT(AD46,1)=CHAR(32),LEFT(AD46,1)=CHAR(9),LEFT(AD46,1)=CHAR(160),indenture(AD46)&gt;0),"NO","BOLD")&amp;AF46</f>
        <v>BOLD</v>
      </c>
      <c r="AH46" t="s">
        <v>1099</v>
      </c>
      <c r="AI46" t="s">
        <v>1100</v>
      </c>
      <c r="AJ46" s="5" t="str">
        <f t="shared" si="8"/>
        <v/>
      </c>
      <c r="AK46" t="str">
        <f>IF(OR(LEFT(AH46,1)=CHAR(32),LEFT(AH46,1)=CHAR(9),LEFT(AH46,1)=CHAR(160),indenture(AH46)&gt;0),"NO","BOLD")&amp;AJ46</f>
        <v>BOLD</v>
      </c>
    </row>
    <row r="47" spans="1:37">
      <c r="A47">
        <v>46</v>
      </c>
      <c r="B47" s="27" t="s">
        <v>1169</v>
      </c>
      <c r="C47" t="s">
        <v>303</v>
      </c>
      <c r="D47" s="5" t="str">
        <f t="shared" si="0"/>
        <v/>
      </c>
      <c r="E47" t="str">
        <f>IF(OR(LEFT(B47,1)=CHAR(32),LEFT(B47,1)=CHAR(9),LEFT(B47,1)=CHAR(160),indenture(B47)&gt;0),"NO","BOLD")&amp;D47</f>
        <v>NO</v>
      </c>
      <c r="F47" t="s">
        <v>1107</v>
      </c>
      <c r="G47" t="s">
        <v>1108</v>
      </c>
      <c r="H47" s="5" t="str">
        <f t="shared" si="1"/>
        <v/>
      </c>
      <c r="I47" t="str">
        <f>IF(OR(LEFT(F47,1)=CHAR(32),LEFT(F47,1)=CHAR(9),LEFT(F47,1)=CHAR(160),indenture(F47)&gt;0),"NO","BOLD")&amp;H47</f>
        <v>BOLD</v>
      </c>
      <c r="J47" t="s">
        <v>1065</v>
      </c>
      <c r="K47" t="s">
        <v>318</v>
      </c>
      <c r="L47" s="5" t="str">
        <f t="shared" si="2"/>
        <v/>
      </c>
      <c r="M47" t="str">
        <f>IF(OR(LEFT(J47,1)=CHAR(32),LEFT(J47,1)=CHAR(9),LEFT(J47,1)=CHAR(160),indenture(J47)&gt;0),"NO","BOLD")&amp;L47</f>
        <v>NO</v>
      </c>
      <c r="N47" t="s">
        <v>1105</v>
      </c>
      <c r="O47" t="s">
        <v>1106</v>
      </c>
      <c r="P47" s="5" t="str">
        <f t="shared" si="3"/>
        <v/>
      </c>
      <c r="Q47" t="str">
        <f>IF(OR(LEFT(N47,1)=CHAR(32),LEFT(N47,1)=CHAR(9),LEFT(N47,1)=CHAR(160),indenture(N47)&gt;0),"NO","BOLD")&amp;P47</f>
        <v>BOLD</v>
      </c>
      <c r="R47" t="s">
        <v>1065</v>
      </c>
      <c r="S47" t="s">
        <v>318</v>
      </c>
      <c r="T47" s="5" t="str">
        <f t="shared" si="4"/>
        <v/>
      </c>
      <c r="U47" t="str">
        <f>IF(OR(LEFT(R47,1)=CHAR(32),LEFT(R47,1)=CHAR(9),LEFT(R47,1)=CHAR(160),indenture(R47)&gt;0),"NO","BOLD")&amp;T47</f>
        <v>NO</v>
      </c>
      <c r="V47" t="s">
        <v>1196</v>
      </c>
      <c r="W47" t="s">
        <v>1197</v>
      </c>
      <c r="X47" s="5" t="str">
        <f t="shared" si="5"/>
        <v/>
      </c>
      <c r="Y47" t="str">
        <f>IF(OR(LEFT(V47,1)=CHAR(32),LEFT(V47,1)=CHAR(9),LEFT(V47,1)=CHAR(160),indenture(V47)&gt;0),"NO","BOLD")&amp;X47</f>
        <v>BOLD</v>
      </c>
      <c r="Z47" t="s">
        <v>1099</v>
      </c>
      <c r="AA47" t="s">
        <v>1100</v>
      </c>
      <c r="AB47" s="5" t="str">
        <f t="shared" si="6"/>
        <v/>
      </c>
      <c r="AC47" t="str">
        <f>IF(OR(LEFT(Z47,1)=CHAR(32),LEFT(Z47,1)=CHAR(9),LEFT(Z47,1)=CHAR(160),indenture(Z47)&gt;0),"NO","BOLD")&amp;AB47</f>
        <v>BOLD</v>
      </c>
      <c r="AD47" t="s">
        <v>1089</v>
      </c>
      <c r="AE47" t="s">
        <v>1090</v>
      </c>
      <c r="AF47" s="5" t="str">
        <f t="shared" si="7"/>
        <v/>
      </c>
      <c r="AG47" t="str">
        <f>IF(OR(LEFT(AD47,1)=CHAR(32),LEFT(AD47,1)=CHAR(9),LEFT(AD47,1)=CHAR(160),indenture(AD47)&gt;0),"NO","BOLD")&amp;AF47</f>
        <v>BOLD</v>
      </c>
      <c r="AH47" t="s">
        <v>1593</v>
      </c>
      <c r="AI47" t="s">
        <v>1102</v>
      </c>
      <c r="AJ47" s="5" t="str">
        <f t="shared" si="8"/>
        <v/>
      </c>
      <c r="AK47" t="str">
        <f>IF(OR(LEFT(AH47,1)=CHAR(32),LEFT(AH47,1)=CHAR(9),LEFT(AH47,1)=CHAR(160),indenture(AH47)&gt;0),"NO","BOLD")&amp;AJ47</f>
        <v>BOLD</v>
      </c>
    </row>
    <row r="48" spans="1:37">
      <c r="A48">
        <v>47</v>
      </c>
      <c r="B48" s="27" t="s">
        <v>1693</v>
      </c>
      <c r="C48" t="s">
        <v>382</v>
      </c>
      <c r="D48" s="5" t="str">
        <f t="shared" si="0"/>
        <v/>
      </c>
      <c r="E48" t="str">
        <f>IF(OR(LEFT(B48,1)=CHAR(32),LEFT(B48,1)=CHAR(9),LEFT(B48,1)=CHAR(160),indenture(B48)&gt;0),"NO","BOLD")&amp;D48</f>
        <v>NO</v>
      </c>
      <c r="F48" t="s">
        <v>1115</v>
      </c>
      <c r="G48" t="s">
        <v>1116</v>
      </c>
      <c r="H48" s="5" t="str">
        <f t="shared" si="1"/>
        <v/>
      </c>
      <c r="I48" t="str">
        <f>IF(OR(LEFT(F48,1)=CHAR(32),LEFT(F48,1)=CHAR(9),LEFT(F48,1)=CHAR(160),indenture(F48)&gt;0),"NO","BOLD")&amp;H48</f>
        <v>BOLD</v>
      </c>
      <c r="J48" t="s">
        <v>1066</v>
      </c>
      <c r="K48" t="s">
        <v>293</v>
      </c>
      <c r="L48" s="5" t="str">
        <f t="shared" si="2"/>
        <v/>
      </c>
      <c r="M48" t="str">
        <f>IF(OR(LEFT(J48,1)=CHAR(32),LEFT(J48,1)=CHAR(9),LEFT(J48,1)=CHAR(160),indenture(J48)&gt;0),"NO","BOLD")&amp;L48</f>
        <v>NO</v>
      </c>
      <c r="N48" t="s">
        <v>1107</v>
      </c>
      <c r="O48" t="s">
        <v>1108</v>
      </c>
      <c r="P48" s="5" t="str">
        <f t="shared" si="3"/>
        <v/>
      </c>
      <c r="Q48" t="str">
        <f>IF(OR(LEFT(N48,1)=CHAR(32),LEFT(N48,1)=CHAR(9),LEFT(N48,1)=CHAR(160),indenture(N48)&gt;0),"NO","BOLD")&amp;P48</f>
        <v>BOLD</v>
      </c>
      <c r="R48" t="s">
        <v>1066</v>
      </c>
      <c r="S48" t="s">
        <v>293</v>
      </c>
      <c r="T48" s="5" t="str">
        <f t="shared" si="4"/>
        <v/>
      </c>
      <c r="U48" t="str">
        <f>IF(OR(LEFT(R48,1)=CHAR(32),LEFT(R48,1)=CHAR(9),LEFT(R48,1)=CHAR(160),indenture(R48)&gt;0),"NO","BOLD")&amp;T48</f>
        <v>NO</v>
      </c>
      <c r="V48" t="s">
        <v>1127</v>
      </c>
      <c r="W48" t="s">
        <v>1128</v>
      </c>
      <c r="X48" s="5" t="str">
        <f t="shared" si="5"/>
        <v/>
      </c>
      <c r="Y48" t="str">
        <f>IF(OR(LEFT(V48,1)=CHAR(32),LEFT(V48,1)=CHAR(9),LEFT(V48,1)=CHAR(160),indenture(V48)&gt;0),"NO","BOLD")&amp;X48</f>
        <v>BOLD</v>
      </c>
      <c r="Z48" t="s">
        <v>1101</v>
      </c>
      <c r="AA48" t="s">
        <v>1102</v>
      </c>
      <c r="AB48" s="5" t="str">
        <f t="shared" si="6"/>
        <v/>
      </c>
      <c r="AC48" t="str">
        <f>IF(OR(LEFT(Z48,1)=CHAR(32),LEFT(Z48,1)=CHAR(9),LEFT(Z48,1)=CHAR(160),indenture(Z48)&gt;0),"NO","BOLD")&amp;AB48</f>
        <v>BOLD</v>
      </c>
      <c r="AD48" t="s">
        <v>1091</v>
      </c>
      <c r="AE48" t="s">
        <v>1092</v>
      </c>
      <c r="AF48" s="5" t="str">
        <f t="shared" si="7"/>
        <v/>
      </c>
      <c r="AG48" t="str">
        <f>IF(OR(LEFT(AD48,1)=CHAR(32),LEFT(AD48,1)=CHAR(9),LEFT(AD48,1)=CHAR(160),indenture(AD48)&gt;0),"NO","BOLD")&amp;AF48</f>
        <v>BOLD</v>
      </c>
      <c r="AH48" t="s">
        <v>1594</v>
      </c>
      <c r="AI48" t="s">
        <v>1104</v>
      </c>
      <c r="AJ48" s="5" t="str">
        <f t="shared" si="8"/>
        <v/>
      </c>
      <c r="AK48" t="str">
        <f>IF(OR(LEFT(AH48,1)=CHAR(32),LEFT(AH48,1)=CHAR(9),LEFT(AH48,1)=CHAR(160),indenture(AH48)&gt;0),"NO","BOLD")&amp;AJ48</f>
        <v>BOLD</v>
      </c>
    </row>
    <row r="49" spans="1:37">
      <c r="A49">
        <v>48</v>
      </c>
      <c r="B49" s="27" t="s">
        <v>1170</v>
      </c>
      <c r="C49" t="s">
        <v>384</v>
      </c>
      <c r="D49" s="5" t="str">
        <f t="shared" si="0"/>
        <v/>
      </c>
      <c r="E49" t="str">
        <f>IF(OR(LEFT(B49,1)=CHAR(32),LEFT(B49,1)=CHAR(9),LEFT(B49,1)=CHAR(160),indenture(B49)&gt;0),"NO","BOLD")&amp;D49</f>
        <v>NO</v>
      </c>
      <c r="F49" t="s">
        <v>1183</v>
      </c>
      <c r="G49" t="s">
        <v>1184</v>
      </c>
      <c r="H49" s="5" t="str">
        <f t="shared" si="1"/>
        <v/>
      </c>
      <c r="I49" t="str">
        <f>IF(OR(LEFT(F49,1)=CHAR(32),LEFT(F49,1)=CHAR(9),LEFT(F49,1)=CHAR(160),indenture(F49)&gt;0),"NO","BOLD")&amp;H49</f>
        <v>BOLD</v>
      </c>
      <c r="J49" t="s">
        <v>1677</v>
      </c>
      <c r="K49" t="s">
        <v>298</v>
      </c>
      <c r="L49" s="5" t="str">
        <f t="shared" si="2"/>
        <v/>
      </c>
      <c r="M49" t="str">
        <f>IF(OR(LEFT(J49,1)=CHAR(32),LEFT(J49,1)=CHAR(9),LEFT(J49,1)=CHAR(160),indenture(J49)&gt;0),"NO","BOLD")&amp;L49</f>
        <v>NO</v>
      </c>
      <c r="N49" t="s">
        <v>1109</v>
      </c>
      <c r="O49" t="s">
        <v>1110</v>
      </c>
      <c r="P49" s="5" t="str">
        <f t="shared" si="3"/>
        <v/>
      </c>
      <c r="Q49" t="str">
        <f>IF(OR(LEFT(N49,1)=CHAR(32),LEFT(N49,1)=CHAR(9),LEFT(N49,1)=CHAR(160),indenture(N49)&gt;0),"NO","BOLD")&amp;P49</f>
        <v>BOLD</v>
      </c>
      <c r="R49" t="s">
        <v>1677</v>
      </c>
      <c r="S49" t="s">
        <v>298</v>
      </c>
      <c r="T49" s="5" t="str">
        <f t="shared" si="4"/>
        <v/>
      </c>
      <c r="U49" t="str">
        <f>IF(OR(LEFT(R49,1)=CHAR(32),LEFT(R49,1)=CHAR(9),LEFT(R49,1)=CHAR(160),indenture(R49)&gt;0),"NO","BOLD")&amp;T49</f>
        <v>NO</v>
      </c>
      <c r="V49" t="s">
        <v>1125</v>
      </c>
      <c r="W49" t="s">
        <v>1126</v>
      </c>
      <c r="X49" s="5" t="str">
        <f t="shared" si="5"/>
        <v/>
      </c>
      <c r="Y49" t="str">
        <f>IF(OR(LEFT(V49,1)=CHAR(32),LEFT(V49,1)=CHAR(9),LEFT(V49,1)=CHAR(160),indenture(V49)&gt;0),"NO","BOLD")&amp;X49</f>
        <v>BOLD</v>
      </c>
      <c r="Z49" t="s">
        <v>1103</v>
      </c>
      <c r="AA49" t="s">
        <v>1104</v>
      </c>
      <c r="AB49" s="5" t="str">
        <f t="shared" si="6"/>
        <v/>
      </c>
      <c r="AC49" t="str">
        <f>IF(OR(LEFT(Z49,1)=CHAR(32),LEFT(Z49,1)=CHAR(9),LEFT(Z49,1)=CHAR(160),indenture(Z49)&gt;0),"NO","BOLD")&amp;AB49</f>
        <v>BOLD</v>
      </c>
      <c r="AD49" t="s">
        <v>1093</v>
      </c>
      <c r="AE49" t="s">
        <v>1094</v>
      </c>
      <c r="AF49" s="5" t="str">
        <f t="shared" si="7"/>
        <v/>
      </c>
      <c r="AG49" t="str">
        <f>IF(OR(LEFT(AD49,1)=CHAR(32),LEFT(AD49,1)=CHAR(9),LEFT(AD49,1)=CHAR(160),indenture(AD49)&gt;0),"NO","BOLD")&amp;AF49</f>
        <v>BOLD</v>
      </c>
      <c r="AH49" t="s">
        <v>1595</v>
      </c>
      <c r="AI49" t="s">
        <v>1596</v>
      </c>
      <c r="AJ49" s="5" t="str">
        <f t="shared" si="8"/>
        <v/>
      </c>
      <c r="AK49" t="str">
        <f>IF(OR(LEFT(AH49,1)=CHAR(32),LEFT(AH49,1)=CHAR(9),LEFT(AH49,1)=CHAR(160),indenture(AH49)&gt;0),"NO","BOLD")&amp;AJ49</f>
        <v>BOLD</v>
      </c>
    </row>
    <row r="50" spans="1:37">
      <c r="A50">
        <v>49</v>
      </c>
      <c r="B50" s="27" t="s">
        <v>1694</v>
      </c>
      <c r="C50" t="s">
        <v>353</v>
      </c>
      <c r="D50" s="5" t="str">
        <f t="shared" si="0"/>
        <v/>
      </c>
      <c r="E50" t="str">
        <f>IF(OR(LEFT(B50,1)=CHAR(32),LEFT(B50,1)=CHAR(9),LEFT(B50,1)=CHAR(160),indenture(B50)&gt;0),"NO","BOLD")&amp;D50</f>
        <v>NO</v>
      </c>
      <c r="F50" t="s">
        <v>1117</v>
      </c>
      <c r="G50" t="s">
        <v>1118</v>
      </c>
      <c r="H50" s="5" t="str">
        <f t="shared" si="1"/>
        <v/>
      </c>
      <c r="I50" t="str">
        <f>IF(OR(LEFT(F50,1)=CHAR(32),LEFT(F50,1)=CHAR(9),LEFT(F50,1)=CHAR(160),indenture(F50)&gt;0),"NO","BOLD")&amp;H50</f>
        <v>BOLD</v>
      </c>
      <c r="J50" t="s">
        <v>1692</v>
      </c>
      <c r="K50" t="s">
        <v>383</v>
      </c>
      <c r="L50" s="5" t="str">
        <f t="shared" si="2"/>
        <v/>
      </c>
      <c r="M50" t="str">
        <f>IF(OR(LEFT(J50,1)=CHAR(32),LEFT(J50,1)=CHAR(9),LEFT(J50,1)=CHAR(160),indenture(J50)&gt;0),"NO","BOLD")&amp;L50</f>
        <v>NO</v>
      </c>
      <c r="N50" t="s">
        <v>1111</v>
      </c>
      <c r="O50" t="s">
        <v>1112</v>
      </c>
      <c r="P50" s="5" t="str">
        <f t="shared" si="3"/>
        <v/>
      </c>
      <c r="Q50" t="str">
        <f>IF(OR(LEFT(N50,1)=CHAR(32),LEFT(N50,1)=CHAR(9),LEFT(N50,1)=CHAR(160),indenture(N50)&gt;0),"NO","BOLD")&amp;P50</f>
        <v>BOLD</v>
      </c>
      <c r="R50" t="s">
        <v>1692</v>
      </c>
      <c r="S50" t="s">
        <v>383</v>
      </c>
      <c r="T50" s="5" t="str">
        <f t="shared" si="4"/>
        <v/>
      </c>
      <c r="U50" t="str">
        <f>IF(OR(LEFT(R50,1)=CHAR(32),LEFT(R50,1)=CHAR(9),LEFT(R50,1)=CHAR(160),indenture(R50)&gt;0),"NO","BOLD")&amp;T50</f>
        <v>NO</v>
      </c>
      <c r="V50" t="s">
        <v>1198</v>
      </c>
      <c r="W50" t="s">
        <v>682</v>
      </c>
      <c r="X50" s="5" t="str">
        <f t="shared" si="5"/>
        <v/>
      </c>
      <c r="Y50" t="str">
        <f>IF(OR(LEFT(V50,1)=CHAR(32),LEFT(V50,1)=CHAR(9),LEFT(V50,1)=CHAR(160),indenture(V50)&gt;0),"NO","BOLD")&amp;X50</f>
        <v>BOLD</v>
      </c>
      <c r="Z50" t="s">
        <v>1105</v>
      </c>
      <c r="AA50" t="s">
        <v>1106</v>
      </c>
      <c r="AB50" s="5" t="str">
        <f t="shared" si="6"/>
        <v/>
      </c>
      <c r="AC50" t="str">
        <f>IF(OR(LEFT(Z50,1)=CHAR(32),LEFT(Z50,1)=CHAR(9),LEFT(Z50,1)=CHAR(160),indenture(Z50)&gt;0),"NO","BOLD")&amp;AB50</f>
        <v>BOLD</v>
      </c>
      <c r="AD50" t="s">
        <v>1590</v>
      </c>
      <c r="AE50" t="s">
        <v>409</v>
      </c>
      <c r="AF50" s="5" t="str">
        <f t="shared" si="7"/>
        <v/>
      </c>
      <c r="AG50" t="str">
        <f>IF(OR(LEFT(AD50,1)=CHAR(32),LEFT(AD50,1)=CHAR(9),LEFT(AD50,1)=CHAR(160),indenture(AD50)&gt;0),"NO","BOLD")&amp;AF50</f>
        <v>BOLD</v>
      </c>
      <c r="AH50" t="s">
        <v>1597</v>
      </c>
      <c r="AI50" t="s">
        <v>1598</v>
      </c>
      <c r="AJ50" s="5" t="str">
        <f t="shared" si="8"/>
        <v/>
      </c>
      <c r="AK50" t="str">
        <f>IF(OR(LEFT(AH50,1)=CHAR(32),LEFT(AH50,1)=CHAR(9),LEFT(AH50,1)=CHAR(160),indenture(AH50)&gt;0),"NO","BOLD")&amp;AJ50</f>
        <v>BOLD</v>
      </c>
    </row>
    <row r="51" spans="1:37">
      <c r="A51">
        <v>50</v>
      </c>
      <c r="B51" s="27" t="s">
        <v>1171</v>
      </c>
      <c r="C51" t="s">
        <v>310</v>
      </c>
      <c r="D51" s="5" t="str">
        <f t="shared" si="0"/>
        <v/>
      </c>
      <c r="E51" t="str">
        <f>IF(OR(LEFT(B51,1)=CHAR(32),LEFT(B51,1)=CHAR(9),LEFT(B51,1)=CHAR(160),indenture(B51)&gt;0),"NO","BOLD")&amp;D51</f>
        <v>NO</v>
      </c>
      <c r="F51" t="s">
        <v>1185</v>
      </c>
      <c r="G51" t="s">
        <v>1186</v>
      </c>
      <c r="H51" s="5" t="str">
        <f t="shared" si="1"/>
        <v/>
      </c>
      <c r="I51" t="str">
        <f>IF(OR(LEFT(F51,1)=CHAR(32),LEFT(F51,1)=CHAR(9),LEFT(F51,1)=CHAR(160),indenture(F51)&gt;0),"NO","BOLD")&amp;H51</f>
        <v>BOLD</v>
      </c>
      <c r="J51" t="s">
        <v>1067</v>
      </c>
      <c r="K51" t="s">
        <v>385</v>
      </c>
      <c r="L51" s="5" t="str">
        <f t="shared" si="2"/>
        <v/>
      </c>
      <c r="M51" t="str">
        <f>IF(OR(LEFT(J51,1)=CHAR(32),LEFT(J51,1)=CHAR(9),LEFT(J51,1)=CHAR(160),indenture(J51)&gt;0),"NO","BOLD")&amp;L51</f>
        <v>NO</v>
      </c>
      <c r="N51" t="s">
        <v>1113</v>
      </c>
      <c r="O51" t="s">
        <v>1114</v>
      </c>
      <c r="P51" s="5" t="str">
        <f t="shared" si="3"/>
        <v/>
      </c>
      <c r="Q51" t="str">
        <f>IF(OR(LEFT(N51,1)=CHAR(32),LEFT(N51,1)=CHAR(9),LEFT(N51,1)=CHAR(160),indenture(N51)&gt;0),"NO","BOLD")&amp;P51</f>
        <v>BOLD</v>
      </c>
      <c r="R51" t="s">
        <v>1067</v>
      </c>
      <c r="S51" t="s">
        <v>385</v>
      </c>
      <c r="T51" s="5" t="str">
        <f t="shared" si="4"/>
        <v/>
      </c>
      <c r="U51" t="str">
        <f>IF(OR(LEFT(R51,1)=CHAR(32),LEFT(R51,1)=CHAR(9),LEFT(R51,1)=CHAR(160),indenture(R51)&gt;0),"NO","BOLD")&amp;T51</f>
        <v>NO</v>
      </c>
      <c r="V51" t="s">
        <v>393</v>
      </c>
      <c r="W51" t="s">
        <v>1199</v>
      </c>
      <c r="X51" s="5" t="str">
        <f t="shared" si="5"/>
        <v/>
      </c>
      <c r="Y51" t="str">
        <f>IF(OR(LEFT(V51,1)=CHAR(32),LEFT(V51,1)=CHAR(9),LEFT(V51,1)=CHAR(160),indenture(V51)&gt;0),"NO","BOLD")&amp;X51</f>
        <v>BOLD</v>
      </c>
      <c r="Z51" t="s">
        <v>1107</v>
      </c>
      <c r="AA51" t="s">
        <v>1108</v>
      </c>
      <c r="AB51" s="5" t="str">
        <f t="shared" si="6"/>
        <v/>
      </c>
      <c r="AC51" t="str">
        <f>IF(OR(LEFT(Z51,1)=CHAR(32),LEFT(Z51,1)=CHAR(9),LEFT(Z51,1)=CHAR(160),indenture(Z51)&gt;0),"NO","BOLD")&amp;AB51</f>
        <v>BOLD</v>
      </c>
      <c r="AD51" t="s">
        <v>1095</v>
      </c>
      <c r="AE51" t="s">
        <v>1636</v>
      </c>
      <c r="AF51" s="5" t="str">
        <f t="shared" si="7"/>
        <v/>
      </c>
      <c r="AG51" t="str">
        <f>IF(OR(LEFT(AD51,1)=CHAR(32),LEFT(AD51,1)=CHAR(9),LEFT(AD51,1)=CHAR(160),indenture(AD51)&gt;0),"NO","BOLD")&amp;AF51</f>
        <v>BOLD</v>
      </c>
      <c r="AH51" t="s">
        <v>1109</v>
      </c>
      <c r="AI51" t="s">
        <v>1110</v>
      </c>
      <c r="AJ51" s="5" t="str">
        <f t="shared" si="8"/>
        <v/>
      </c>
      <c r="AK51" t="str">
        <f>IF(OR(LEFT(AH51,1)=CHAR(32),LEFT(AH51,1)=CHAR(9),LEFT(AH51,1)=CHAR(160),indenture(AH51)&gt;0),"NO","BOLD")&amp;AJ51</f>
        <v>BOLD</v>
      </c>
    </row>
    <row r="52" spans="1:37">
      <c r="A52">
        <v>51</v>
      </c>
      <c r="B52" s="27" t="s">
        <v>1070</v>
      </c>
      <c r="C52" t="s">
        <v>1071</v>
      </c>
      <c r="D52" s="5" t="str">
        <f t="shared" si="0"/>
        <v/>
      </c>
      <c r="E52" t="str">
        <f>IF(OR(LEFT(B52,1)=CHAR(32),LEFT(B52,1)=CHAR(9),LEFT(B52,1)=CHAR(160),indenture(B52)&gt;0),"NO","BOLD")&amp;D52</f>
        <v>NO</v>
      </c>
      <c r="F52" t="s">
        <v>1187</v>
      </c>
      <c r="G52" t="s">
        <v>1188</v>
      </c>
      <c r="H52" s="5" t="str">
        <f t="shared" si="1"/>
        <v/>
      </c>
      <c r="I52" t="str">
        <f>IF(OR(LEFT(F52,1)=CHAR(32),LEFT(F52,1)=CHAR(9),LEFT(F52,1)=CHAR(160),indenture(F52)&gt;0),"NO","BOLD")&amp;H52</f>
        <v>BOLD</v>
      </c>
      <c r="J52" t="s">
        <v>1068</v>
      </c>
      <c r="K52" t="s">
        <v>386</v>
      </c>
      <c r="L52" s="5" t="str">
        <f t="shared" si="2"/>
        <v/>
      </c>
      <c r="M52" t="str">
        <f>IF(OR(LEFT(J52,1)=CHAR(32),LEFT(J52,1)=CHAR(9),LEFT(J52,1)=CHAR(160),indenture(J52)&gt;0),"NO","BOLD")&amp;L52</f>
        <v>NO</v>
      </c>
      <c r="N52" t="s">
        <v>1115</v>
      </c>
      <c r="O52" t="s">
        <v>1116</v>
      </c>
      <c r="P52" s="5" t="str">
        <f t="shared" si="3"/>
        <v/>
      </c>
      <c r="Q52" t="str">
        <f>IF(OR(LEFT(N52,1)=CHAR(32),LEFT(N52,1)=CHAR(9),LEFT(N52,1)=CHAR(160),indenture(N52)&gt;0),"NO","BOLD")&amp;P52</f>
        <v>BOLD</v>
      </c>
      <c r="R52" t="s">
        <v>1068</v>
      </c>
      <c r="S52" t="s">
        <v>386</v>
      </c>
      <c r="T52" s="5" t="str">
        <f t="shared" si="4"/>
        <v/>
      </c>
      <c r="U52" t="str">
        <f>IF(OR(LEFT(R52,1)=CHAR(32),LEFT(R52,1)=CHAR(9),LEFT(R52,1)=CHAR(160),indenture(R52)&gt;0),"NO","BOLD")&amp;T52</f>
        <v>NO</v>
      </c>
      <c r="V52" t="s">
        <v>1200</v>
      </c>
      <c r="W52" t="s">
        <v>1201</v>
      </c>
      <c r="X52" s="5" t="str">
        <f t="shared" si="5"/>
        <v/>
      </c>
      <c r="Y52" t="str">
        <f>IF(OR(LEFT(V52,1)=CHAR(32),LEFT(V52,1)=CHAR(9),LEFT(V52,1)=CHAR(160),indenture(V52)&gt;0),"NO","BOLD")&amp;X52</f>
        <v>BOLD</v>
      </c>
      <c r="Z52" t="s">
        <v>1109</v>
      </c>
      <c r="AA52" t="s">
        <v>1110</v>
      </c>
      <c r="AB52" s="5" t="str">
        <f t="shared" si="6"/>
        <v/>
      </c>
      <c r="AC52" t="str">
        <f>IF(OR(LEFT(Z52,1)=CHAR(32),LEFT(Z52,1)=CHAR(9),LEFT(Z52,1)=CHAR(160),indenture(Z52)&gt;0),"NO","BOLD")&amp;AB52</f>
        <v>BOLD</v>
      </c>
      <c r="AD52" t="s">
        <v>1097</v>
      </c>
      <c r="AE52" t="s">
        <v>1098</v>
      </c>
      <c r="AF52" s="5" t="str">
        <f t="shared" si="7"/>
        <v/>
      </c>
      <c r="AG52" t="str">
        <f>IF(OR(LEFT(AD52,1)=CHAR(32),LEFT(AD52,1)=CHAR(9),LEFT(AD52,1)=CHAR(160),indenture(AD52)&gt;0),"NO","BOLD")&amp;AF52</f>
        <v>BOLD</v>
      </c>
      <c r="AH52" t="s">
        <v>1599</v>
      </c>
      <c r="AI52" t="s">
        <v>1600</v>
      </c>
      <c r="AJ52" s="5" t="str">
        <f t="shared" si="8"/>
        <v/>
      </c>
      <c r="AK52" t="str">
        <f>IF(OR(LEFT(AH52,1)=CHAR(32),LEFT(AH52,1)=CHAR(9),LEFT(AH52,1)=CHAR(160),indenture(AH52)&gt;0),"NO","BOLD")&amp;AJ52</f>
        <v>BOLD</v>
      </c>
    </row>
    <row r="53" spans="1:37">
      <c r="A53">
        <v>52</v>
      </c>
      <c r="B53" s="27" t="s">
        <v>1068</v>
      </c>
      <c r="C53" t="s">
        <v>386</v>
      </c>
      <c r="D53" s="5" t="str">
        <f t="shared" si="0"/>
        <v/>
      </c>
      <c r="E53" t="str">
        <f>IF(OR(LEFT(B53,1)=CHAR(32),LEFT(B53,1)=CHAR(9),LEFT(B53,1)=CHAR(160),indenture(B53)&gt;0),"NO","BOLD")&amp;D53</f>
        <v>NO</v>
      </c>
      <c r="F53" t="s">
        <v>1683</v>
      </c>
      <c r="G53" t="s">
        <v>277</v>
      </c>
      <c r="H53" s="5" t="str">
        <f t="shared" si="1"/>
        <v/>
      </c>
      <c r="I53" t="str">
        <f>IF(OR(LEFT(F53,1)=CHAR(32),LEFT(F53,1)=CHAR(9),LEFT(F53,1)=CHAR(160),indenture(F53)&gt;0),"NO","BOLD")&amp;H53</f>
        <v>BOLD</v>
      </c>
      <c r="J53" t="s">
        <v>1069</v>
      </c>
      <c r="K53" t="s">
        <v>387</v>
      </c>
      <c r="L53" s="5" t="str">
        <f t="shared" si="2"/>
        <v/>
      </c>
      <c r="M53" t="str">
        <f>IF(OR(LEFT(J53,1)=CHAR(32),LEFT(J53,1)=CHAR(9),LEFT(J53,1)=CHAR(160),indenture(J53)&gt;0),"NO","BOLD")&amp;L53</f>
        <v>NO</v>
      </c>
      <c r="N53" t="s">
        <v>1117</v>
      </c>
      <c r="O53" t="s">
        <v>1118</v>
      </c>
      <c r="P53" s="5" t="str">
        <f t="shared" si="3"/>
        <v/>
      </c>
      <c r="Q53" t="str">
        <f>IF(OR(LEFT(N53,1)=CHAR(32),LEFT(N53,1)=CHAR(9),LEFT(N53,1)=CHAR(160),indenture(N53)&gt;0),"NO","BOLD")&amp;P53</f>
        <v>BOLD</v>
      </c>
      <c r="R53" t="s">
        <v>1069</v>
      </c>
      <c r="S53" t="s">
        <v>387</v>
      </c>
      <c r="T53" s="5" t="str">
        <f t="shared" si="4"/>
        <v/>
      </c>
      <c r="U53" t="str">
        <f>IF(OR(LEFT(R53,1)=CHAR(32),LEFT(R53,1)=CHAR(9),LEFT(R53,1)=CHAR(160),indenture(R53)&gt;0),"NO","BOLD")&amp;T53</f>
        <v>NO</v>
      </c>
      <c r="V53" t="s">
        <v>1115</v>
      </c>
      <c r="W53" t="s">
        <v>1116</v>
      </c>
      <c r="X53" s="5" t="str">
        <f t="shared" si="5"/>
        <v/>
      </c>
      <c r="Y53" t="str">
        <f>IF(OR(LEFT(V53,1)=CHAR(32),LEFT(V53,1)=CHAR(9),LEFT(V53,1)=CHAR(160),indenture(V53)&gt;0),"NO","BOLD")&amp;X53</f>
        <v>BOLD</v>
      </c>
      <c r="Z53" t="s">
        <v>1666</v>
      </c>
      <c r="AA53" t="s">
        <v>1667</v>
      </c>
      <c r="AB53" s="5" t="str">
        <f t="shared" si="6"/>
        <v/>
      </c>
      <c r="AC53" t="str">
        <f>IF(OR(LEFT(Z53,1)=CHAR(32),LEFT(Z53,1)=CHAR(9),LEFT(Z53,1)=CHAR(160),indenture(Z53)&gt;0),"NO","BOLD")&amp;AB53</f>
        <v>BOLD</v>
      </c>
      <c r="AD53" t="s">
        <v>1591</v>
      </c>
      <c r="AE53" t="s">
        <v>386</v>
      </c>
      <c r="AF53" s="5" t="str">
        <f t="shared" si="7"/>
        <v/>
      </c>
      <c r="AG53" t="str">
        <f>IF(OR(LEFT(AD53,1)=CHAR(32),LEFT(AD53,1)=CHAR(9),LEFT(AD53,1)=CHAR(160),indenture(AD53)&gt;0),"NO","BOLD")&amp;AF53</f>
        <v>BOLD</v>
      </c>
      <c r="AH53" t="s">
        <v>1601</v>
      </c>
      <c r="AI53" t="s">
        <v>1602</v>
      </c>
      <c r="AJ53" s="5" t="str">
        <f t="shared" si="8"/>
        <v/>
      </c>
      <c r="AK53" t="str">
        <f>IF(OR(LEFT(AH53,1)=CHAR(32),LEFT(AH53,1)=CHAR(9),LEFT(AH53,1)=CHAR(160),indenture(AH53)&gt;0),"NO","BOLD")&amp;AJ53</f>
        <v>BOLD</v>
      </c>
    </row>
    <row r="54" spans="1:37">
      <c r="A54">
        <v>53</v>
      </c>
      <c r="B54" s="27" t="s">
        <v>1069</v>
      </c>
      <c r="C54" t="s">
        <v>387</v>
      </c>
      <c r="D54" s="5" t="str">
        <f t="shared" si="0"/>
        <v/>
      </c>
      <c r="E54" t="str">
        <f>IF(OR(LEFT(B54,1)=CHAR(32),LEFT(B54,1)=CHAR(9),LEFT(B54,1)=CHAR(160),indenture(B54)&gt;0),"NO","BOLD")&amp;D54</f>
        <v>NO</v>
      </c>
      <c r="F54" t="s">
        <v>1684</v>
      </c>
      <c r="G54" t="s">
        <v>280</v>
      </c>
      <c r="H54" s="5" t="str">
        <f t="shared" si="1"/>
        <v/>
      </c>
      <c r="I54" t="str">
        <f>IF(OR(LEFT(F54,1)=CHAR(32),LEFT(F54,1)=CHAR(9),LEFT(F54,1)=CHAR(160),indenture(F54)&gt;0),"NO","BOLD")&amp;H54</f>
        <v>BOLD</v>
      </c>
      <c r="J54" t="s">
        <v>1070</v>
      </c>
      <c r="K54" t="s">
        <v>1071</v>
      </c>
      <c r="L54" s="5" t="str">
        <f t="shared" si="2"/>
        <v/>
      </c>
      <c r="M54" t="str">
        <f>IF(OR(LEFT(J54,1)=CHAR(32),LEFT(J54,1)=CHAR(9),LEFT(J54,1)=CHAR(160),indenture(J54)&gt;0),"NO","BOLD")&amp;L54</f>
        <v>NO</v>
      </c>
      <c r="N54" t="s">
        <v>1119</v>
      </c>
      <c r="O54" t="s">
        <v>1120</v>
      </c>
      <c r="P54" s="5" t="str">
        <f t="shared" si="3"/>
        <v/>
      </c>
      <c r="Q54" t="str">
        <f>IF(OR(LEFT(N54,1)=CHAR(32),LEFT(N54,1)=CHAR(9),LEFT(N54,1)=CHAR(160),indenture(N54)&gt;0),"NO","BOLD")&amp;P54</f>
        <v>BOLD</v>
      </c>
      <c r="R54" t="s">
        <v>1070</v>
      </c>
      <c r="S54" t="s">
        <v>1071</v>
      </c>
      <c r="T54" s="5" t="str">
        <f t="shared" si="4"/>
        <v/>
      </c>
      <c r="U54" t="str">
        <f>IF(OR(LEFT(R54,1)=CHAR(32),LEFT(R54,1)=CHAR(9),LEFT(R54,1)=CHAR(160),indenture(R54)&gt;0),"NO","BOLD")&amp;T54</f>
        <v>NO</v>
      </c>
      <c r="V54" t="s">
        <v>1202</v>
      </c>
      <c r="W54" t="s">
        <v>681</v>
      </c>
      <c r="X54" s="5" t="str">
        <f t="shared" si="5"/>
        <v/>
      </c>
      <c r="Y54" t="str">
        <f>IF(OR(LEFT(V54,1)=CHAR(32),LEFT(V54,1)=CHAR(9),LEFT(V54,1)=CHAR(160),indenture(V54)&gt;0),"NO","BOLD")&amp;X54</f>
        <v>BOLD</v>
      </c>
      <c r="Z54" t="s">
        <v>1115</v>
      </c>
      <c r="AA54" t="s">
        <v>1116</v>
      </c>
      <c r="AB54" s="5" t="str">
        <f t="shared" si="6"/>
        <v/>
      </c>
      <c r="AC54" t="str">
        <f>IF(OR(LEFT(Z54,1)=CHAR(32),LEFT(Z54,1)=CHAR(9),LEFT(Z54,1)=CHAR(160),indenture(Z54)&gt;0),"NO","BOLD")&amp;AB54</f>
        <v>BOLD</v>
      </c>
      <c r="AD54" t="s">
        <v>1592</v>
      </c>
      <c r="AE54" t="s">
        <v>391</v>
      </c>
      <c r="AF54" s="5" t="str">
        <f t="shared" si="7"/>
        <v/>
      </c>
      <c r="AG54" t="str">
        <f>IF(OR(LEFT(AD54,1)=CHAR(32),LEFT(AD54,1)=CHAR(9),LEFT(AD54,1)=CHAR(160),indenture(AD54)&gt;0),"NO","BOLD")&amp;AF54</f>
        <v>BOLD</v>
      </c>
      <c r="AH54" t="s">
        <v>1115</v>
      </c>
      <c r="AI54" t="s">
        <v>1116</v>
      </c>
      <c r="AJ54" s="5" t="str">
        <f t="shared" si="8"/>
        <v/>
      </c>
      <c r="AK54" t="str">
        <f>IF(OR(LEFT(AH54,1)=CHAR(32),LEFT(AH54,1)=CHAR(9),LEFT(AH54,1)=CHAR(160),indenture(AH54)&gt;0),"NO","BOLD")&amp;AJ54</f>
        <v>BOLD</v>
      </c>
    </row>
    <row r="55" spans="1:37">
      <c r="A55">
        <v>54</v>
      </c>
      <c r="B55" s="27" t="s">
        <v>1172</v>
      </c>
      <c r="C55" t="s">
        <v>389</v>
      </c>
      <c r="D55" s="5" t="str">
        <f t="shared" si="0"/>
        <v/>
      </c>
      <c r="E55" t="str">
        <f>IF(OR(LEFT(B55,1)=CHAR(32),LEFT(B55,1)=CHAR(9),LEFT(B55,1)=CHAR(160),indenture(B55)&gt;0),"NO","BOLD")&amp;D55</f>
        <v>NO</v>
      </c>
      <c r="F55" t="s">
        <v>1685</v>
      </c>
      <c r="G55" t="s">
        <v>286</v>
      </c>
      <c r="H55" s="5" t="str">
        <f t="shared" si="1"/>
        <v/>
      </c>
      <c r="I55" t="str">
        <f>IF(OR(LEFT(F55,1)=CHAR(32),LEFT(F55,1)=CHAR(9),LEFT(F55,1)=CHAR(160),indenture(F55)&gt;0),"NO","BOLD")&amp;H55</f>
        <v>BOLD</v>
      </c>
      <c r="J55" t="s">
        <v>1072</v>
      </c>
      <c r="K55" t="s">
        <v>388</v>
      </c>
      <c r="L55" s="5" t="str">
        <f t="shared" si="2"/>
        <v/>
      </c>
      <c r="M55" t="str">
        <f>IF(OR(LEFT(J55,1)=CHAR(32),LEFT(J55,1)=CHAR(9),LEFT(J55,1)=CHAR(160),indenture(J55)&gt;0),"NO","BOLD")&amp;L55</f>
        <v>NO</v>
      </c>
      <c r="N55" t="s">
        <v>1121</v>
      </c>
      <c r="O55" t="s">
        <v>1122</v>
      </c>
      <c r="P55" s="5" t="str">
        <f t="shared" si="3"/>
        <v/>
      </c>
      <c r="Q55" t="str">
        <f>IF(OR(LEFT(N55,1)=CHAR(32),LEFT(N55,1)=CHAR(9),LEFT(N55,1)=CHAR(160),indenture(N55)&gt;0),"NO","BOLD")&amp;P55</f>
        <v>BOLD</v>
      </c>
      <c r="R55" t="s">
        <v>1072</v>
      </c>
      <c r="S55" t="s">
        <v>388</v>
      </c>
      <c r="T55" s="5" t="str">
        <f t="shared" si="4"/>
        <v/>
      </c>
      <c r="U55" t="str">
        <f>IF(OR(LEFT(R55,1)=CHAR(32),LEFT(R55,1)=CHAR(9),LEFT(R55,1)=CHAR(160),indenture(R55)&gt;0),"NO","BOLD")&amp;T55</f>
        <v>NO</v>
      </c>
      <c r="V55" t="s">
        <v>1117</v>
      </c>
      <c r="W55" t="s">
        <v>1118</v>
      </c>
      <c r="X55" s="5" t="str">
        <f t="shared" si="5"/>
        <v/>
      </c>
      <c r="Y55" t="str">
        <f>IF(OR(LEFT(V55,1)=CHAR(32),LEFT(V55,1)=CHAR(9),LEFT(V55,1)=CHAR(160),indenture(V55)&gt;0),"NO","BOLD")&amp;X55</f>
        <v>BOLD</v>
      </c>
      <c r="Z55" t="s">
        <v>1117</v>
      </c>
      <c r="AA55" t="s">
        <v>1118</v>
      </c>
      <c r="AB55" s="5" t="str">
        <f t="shared" si="6"/>
        <v/>
      </c>
      <c r="AC55" t="str">
        <f>IF(OR(LEFT(Z55,1)=CHAR(32),LEFT(Z55,1)=CHAR(9),LEFT(Z55,1)=CHAR(160),indenture(Z55)&gt;0),"NO","BOLD")&amp;AB55</f>
        <v>BOLD</v>
      </c>
      <c r="AD55" t="s">
        <v>1099</v>
      </c>
      <c r="AE55" t="s">
        <v>1100</v>
      </c>
      <c r="AF55" s="5" t="str">
        <f t="shared" si="7"/>
        <v/>
      </c>
      <c r="AG55" t="str">
        <f>IF(OR(LEFT(AD55,1)=CHAR(32),LEFT(AD55,1)=CHAR(9),LEFT(AD55,1)=CHAR(160),indenture(AD55)&gt;0),"NO","BOLD")&amp;AF55</f>
        <v>BOLD</v>
      </c>
      <c r="AH55" t="s">
        <v>1117</v>
      </c>
      <c r="AI55" t="s">
        <v>1118</v>
      </c>
      <c r="AJ55" s="5" t="str">
        <f t="shared" si="8"/>
        <v/>
      </c>
      <c r="AK55" t="str">
        <f>IF(OR(LEFT(AH55,1)=CHAR(32),LEFT(AH55,1)=CHAR(9),LEFT(AH55,1)=CHAR(160),indenture(AH55)&gt;0),"NO","BOLD")&amp;AJ55</f>
        <v>BOLD</v>
      </c>
    </row>
    <row r="56" spans="1:37">
      <c r="A56">
        <v>55</v>
      </c>
      <c r="B56" s="27" t="s">
        <v>1173</v>
      </c>
      <c r="C56" t="s">
        <v>390</v>
      </c>
      <c r="D56" s="5" t="str">
        <f t="shared" si="0"/>
        <v/>
      </c>
      <c r="E56" t="str">
        <f>IF(OR(LEFT(B56,1)=CHAR(32),LEFT(B56,1)=CHAR(9),LEFT(B56,1)=CHAR(160),indenture(B56)&gt;0),"NO","BOLD")&amp;D56</f>
        <v>NO</v>
      </c>
      <c r="F56" t="s">
        <v>1686</v>
      </c>
      <c r="G56" t="s">
        <v>289</v>
      </c>
      <c r="H56" s="5" t="str">
        <f t="shared" si="1"/>
        <v/>
      </c>
      <c r="I56" t="str">
        <f>IF(OR(LEFT(F56,1)=CHAR(32),LEFT(F56,1)=CHAR(9),LEFT(F56,1)=CHAR(160),indenture(F56)&gt;0),"NO","BOLD")&amp;H56</f>
        <v>BOLD</v>
      </c>
      <c r="J56" t="s">
        <v>1073</v>
      </c>
      <c r="K56" t="s">
        <v>301</v>
      </c>
      <c r="L56" s="5" t="str">
        <f t="shared" si="2"/>
        <v/>
      </c>
      <c r="M56" t="str">
        <f>IF(OR(LEFT(J56,1)=CHAR(32),LEFT(J56,1)=CHAR(9),LEFT(J56,1)=CHAR(160),indenture(J56)&gt;0),"NO","BOLD")&amp;L56</f>
        <v>NO</v>
      </c>
      <c r="N56" t="s">
        <v>1123</v>
      </c>
      <c r="O56" t="s">
        <v>1124</v>
      </c>
      <c r="P56" s="5" t="str">
        <f t="shared" si="3"/>
        <v/>
      </c>
      <c r="Q56" t="str">
        <f>IF(OR(LEFT(N56,1)=CHAR(32),LEFT(N56,1)=CHAR(9),LEFT(N56,1)=CHAR(160),indenture(N56)&gt;0),"NO","BOLD")&amp;P56</f>
        <v>BOLD</v>
      </c>
      <c r="R56" t="s">
        <v>1073</v>
      </c>
      <c r="S56" t="s">
        <v>301</v>
      </c>
      <c r="T56" s="5" t="str">
        <f t="shared" si="4"/>
        <v/>
      </c>
      <c r="U56" t="str">
        <f>IF(OR(LEFT(R56,1)=CHAR(32),LEFT(R56,1)=CHAR(9),LEFT(R56,1)=CHAR(160),indenture(R56)&gt;0),"NO","BOLD")&amp;T56</f>
        <v>NO</v>
      </c>
      <c r="V56" t="s">
        <v>1119</v>
      </c>
      <c r="W56" t="s">
        <v>1120</v>
      </c>
      <c r="X56" s="5" t="str">
        <f t="shared" si="5"/>
        <v/>
      </c>
      <c r="Y56" t="str">
        <f>IF(OR(LEFT(V56,1)=CHAR(32),LEFT(V56,1)=CHAR(9),LEFT(V56,1)=CHAR(160),indenture(V56)&gt;0),"NO","BOLD")&amp;X56</f>
        <v>BOLD</v>
      </c>
      <c r="Z56" t="s">
        <v>1668</v>
      </c>
      <c r="AA56" t="s">
        <v>1669</v>
      </c>
      <c r="AB56" s="5" t="str">
        <f t="shared" si="6"/>
        <v/>
      </c>
      <c r="AC56" t="str">
        <f>IF(OR(LEFT(Z56,1)=CHAR(32),LEFT(Z56,1)=CHAR(9),LEFT(Z56,1)=CHAR(160),indenture(Z56)&gt;0),"NO","BOLD")&amp;AB56</f>
        <v>BOLD</v>
      </c>
      <c r="AD56" t="s">
        <v>1115</v>
      </c>
      <c r="AE56" t="s">
        <v>1116</v>
      </c>
      <c r="AF56" s="5" t="str">
        <f t="shared" si="7"/>
        <v/>
      </c>
      <c r="AG56" t="str">
        <f>IF(OR(LEFT(AD56,1)=CHAR(32),LEFT(AD56,1)=CHAR(9),LEFT(AD56,1)=CHAR(160),indenture(AD56)&gt;0),"NO","BOLD")&amp;AF56</f>
        <v>BOLD</v>
      </c>
      <c r="AH56" t="s">
        <v>1603</v>
      </c>
      <c r="AI56" t="s">
        <v>1604</v>
      </c>
      <c r="AJ56" s="5" t="str">
        <f t="shared" si="8"/>
        <v/>
      </c>
      <c r="AK56" t="str">
        <f>IF(OR(LEFT(AH56,1)=CHAR(32),LEFT(AH56,1)=CHAR(9),LEFT(AH56,1)=CHAR(160),indenture(AH56)&gt;0),"NO","BOLD")&amp;AJ56</f>
        <v>BOLD</v>
      </c>
    </row>
    <row r="57" spans="1:37">
      <c r="A57">
        <v>56</v>
      </c>
      <c r="B57" s="27" t="s">
        <v>1174</v>
      </c>
      <c r="C57" t="s">
        <v>392</v>
      </c>
      <c r="D57" s="5" t="str">
        <f t="shared" si="0"/>
        <v/>
      </c>
      <c r="E57" t="str">
        <f>IF(OR(LEFT(B57,1)=CHAR(32),LEFT(B57,1)=CHAR(9),LEFT(B57,1)=CHAR(160),indenture(B57)&gt;0),"NO","BOLD")&amp;D57</f>
        <v>NO</v>
      </c>
      <c r="F57" t="s">
        <v>1640</v>
      </c>
      <c r="G57" t="s">
        <v>411</v>
      </c>
      <c r="H57" s="5" t="str">
        <f t="shared" si="1"/>
        <v/>
      </c>
      <c r="I57" t="str">
        <f>IF(OR(LEFT(F57,1)=CHAR(32),LEFT(F57,1)=CHAR(9),LEFT(F57,1)=CHAR(160),indenture(F57)&gt;0),"NO","BOLD")&amp;H57</f>
        <v>BOLD</v>
      </c>
      <c r="J57" t="s">
        <v>1074</v>
      </c>
      <c r="K57" t="s">
        <v>391</v>
      </c>
      <c r="L57" s="5" t="str">
        <f t="shared" si="2"/>
        <v/>
      </c>
      <c r="M57" t="str">
        <f>IF(OR(LEFT(J57,1)=CHAR(32),LEFT(J57,1)=CHAR(9),LEFT(J57,1)=CHAR(160),indenture(J57)&gt;0),"NO","BOLD")&amp;L57</f>
        <v>NO</v>
      </c>
      <c r="N57" t="s">
        <v>1678</v>
      </c>
      <c r="O57" t="s">
        <v>292</v>
      </c>
      <c r="P57" s="5" t="str">
        <f t="shared" si="3"/>
        <v/>
      </c>
      <c r="Q57" t="str">
        <f>IF(OR(LEFT(N57,1)=CHAR(32),LEFT(N57,1)=CHAR(9),LEFT(N57,1)=CHAR(160),indenture(N57)&gt;0),"NO","BOLD")&amp;P57</f>
        <v>BOLD</v>
      </c>
      <c r="R57" t="s">
        <v>1074</v>
      </c>
      <c r="S57" t="s">
        <v>391</v>
      </c>
      <c r="T57" s="5" t="str">
        <f t="shared" si="4"/>
        <v/>
      </c>
      <c r="U57" t="str">
        <f>IF(OR(LEFT(R57,1)=CHAR(32),LEFT(R57,1)=CHAR(9),LEFT(R57,1)=CHAR(160),indenture(R57)&gt;0),"NO","BOLD")&amp;T57</f>
        <v>NO</v>
      </c>
      <c r="V57" t="s">
        <v>1111</v>
      </c>
      <c r="W57" t="s">
        <v>1112</v>
      </c>
      <c r="X57" s="5" t="str">
        <f t="shared" si="5"/>
        <v/>
      </c>
      <c r="Y57" t="str">
        <f>IF(OR(LEFT(V57,1)=CHAR(32),LEFT(V57,1)=CHAR(9),LEFT(V57,1)=CHAR(160),indenture(V57)&gt;0),"NO","BOLD")&amp;X57</f>
        <v>BOLD</v>
      </c>
      <c r="Z57" t="s">
        <v>1135</v>
      </c>
      <c r="AA57" t="s">
        <v>1136</v>
      </c>
      <c r="AB57" s="5" t="str">
        <f t="shared" si="6"/>
        <v/>
      </c>
      <c r="AC57" t="str">
        <f>IF(OR(LEFT(Z57,1)=CHAR(32),LEFT(Z57,1)=CHAR(9),LEFT(Z57,1)=CHAR(160),indenture(Z57)&gt;0),"NO","BOLD")&amp;AB57</f>
        <v>BOLD</v>
      </c>
      <c r="AD57" t="s">
        <v>1117</v>
      </c>
      <c r="AE57" t="s">
        <v>1118</v>
      </c>
      <c r="AF57" s="5" t="str">
        <f t="shared" si="7"/>
        <v/>
      </c>
      <c r="AG57" t="str">
        <f>IF(OR(LEFT(AD57,1)=CHAR(32),LEFT(AD57,1)=CHAR(9),LEFT(AD57,1)=CHAR(160),indenture(AD57)&gt;0),"NO","BOLD")&amp;AF57</f>
        <v>BOLD</v>
      </c>
      <c r="AH57" t="s">
        <v>1605</v>
      </c>
      <c r="AI57" t="s">
        <v>1606</v>
      </c>
      <c r="AJ57" s="5" t="str">
        <f t="shared" si="8"/>
        <v/>
      </c>
      <c r="AK57" t="str">
        <f>IF(OR(LEFT(AH57,1)=CHAR(32),LEFT(AH57,1)=CHAR(9),LEFT(AH57,1)=CHAR(160),indenture(AH57)&gt;0),"NO","BOLD")&amp;AJ57</f>
        <v>BOLD</v>
      </c>
    </row>
    <row r="58" spans="1:37">
      <c r="A58">
        <v>57</v>
      </c>
      <c r="B58" s="27" t="s">
        <v>1175</v>
      </c>
      <c r="C58" t="s">
        <v>394</v>
      </c>
      <c r="D58" s="5" t="str">
        <f t="shared" si="0"/>
        <v/>
      </c>
      <c r="E58" t="str">
        <f>IF(OR(LEFT(B58,1)=CHAR(32),LEFT(B58,1)=CHAR(9),LEFT(B58,1)=CHAR(160),indenture(B58)&gt;0),"NO","BOLD")&amp;D58</f>
        <v>NO</v>
      </c>
      <c r="F58" t="s">
        <v>1189</v>
      </c>
      <c r="G58" t="s">
        <v>1190</v>
      </c>
      <c r="H58" s="5" t="str">
        <f t="shared" si="1"/>
        <v/>
      </c>
      <c r="I58" t="str">
        <f>IF(OR(LEFT(F58,1)=CHAR(32),LEFT(F58,1)=CHAR(9),LEFT(F58,1)=CHAR(160),indenture(F58)&gt;0),"NO","BOLD")&amp;H58</f>
        <v>BOLD</v>
      </c>
      <c r="J58" t="s">
        <v>1075</v>
      </c>
      <c r="K58" t="s">
        <v>402</v>
      </c>
      <c r="L58" s="5" t="str">
        <f t="shared" si="2"/>
        <v/>
      </c>
      <c r="M58" t="str">
        <f>IF(OR(LEFT(J58,1)=CHAR(32),LEFT(J58,1)=CHAR(9),LEFT(J58,1)=CHAR(160),indenture(J58)&gt;0),"NO","BOLD")&amp;L58</f>
        <v>NO</v>
      </c>
      <c r="N58" t="s">
        <v>1679</v>
      </c>
      <c r="O58" t="s">
        <v>304</v>
      </c>
      <c r="P58" s="5" t="str">
        <f t="shared" si="3"/>
        <v/>
      </c>
      <c r="Q58" t="str">
        <f>IF(OR(LEFT(N58,1)=CHAR(32),LEFT(N58,1)=CHAR(9),LEFT(N58,1)=CHAR(160),indenture(N58)&gt;0),"NO","BOLD")&amp;P58</f>
        <v>BOLD</v>
      </c>
      <c r="R58" t="s">
        <v>1075</v>
      </c>
      <c r="S58" t="s">
        <v>402</v>
      </c>
      <c r="T58" s="5" t="str">
        <f t="shared" si="4"/>
        <v/>
      </c>
      <c r="U58" t="str">
        <f>IF(OR(LEFT(R58,1)=CHAR(32),LEFT(R58,1)=CHAR(9),LEFT(R58,1)=CHAR(160),indenture(R58)&gt;0),"NO","BOLD")&amp;T58</f>
        <v>NO</v>
      </c>
      <c r="V58" t="s">
        <v>1121</v>
      </c>
      <c r="W58" t="s">
        <v>1122</v>
      </c>
      <c r="X58" s="5" t="str">
        <f t="shared" si="5"/>
        <v/>
      </c>
      <c r="Y58" t="str">
        <f>IF(OR(LEFT(V58,1)=CHAR(32),LEFT(V58,1)=CHAR(9),LEFT(V58,1)=CHAR(160),indenture(V58)&gt;0),"NO","BOLD")&amp;X58</f>
        <v>BOLD</v>
      </c>
      <c r="AB58" s="5" t="str">
        <f t="shared" si="6"/>
        <v/>
      </c>
      <c r="AC58" t="str">
        <f>IF(OR(LEFT(Z58,1)=CHAR(32),LEFT(Z58,1)=CHAR(9),LEFT(Z58,1)=CHAR(160),indenture(Z58)&gt;0),"NO","BOLD")&amp;AB58</f>
        <v>BOLD</v>
      </c>
      <c r="AD58" t="s">
        <v>1101</v>
      </c>
      <c r="AE58" t="s">
        <v>1102</v>
      </c>
      <c r="AF58" s="5" t="str">
        <f t="shared" si="7"/>
        <v/>
      </c>
      <c r="AG58" t="str">
        <f>IF(OR(LEFT(AD58,1)=CHAR(32),LEFT(AD58,1)=CHAR(9),LEFT(AD58,1)=CHAR(160),indenture(AD58)&gt;0),"NO","BOLD")&amp;AF58</f>
        <v>BOLD</v>
      </c>
      <c r="AH58" t="s">
        <v>1607</v>
      </c>
      <c r="AI58" t="s">
        <v>1608</v>
      </c>
      <c r="AJ58" s="5" t="str">
        <f t="shared" si="8"/>
        <v/>
      </c>
      <c r="AK58" t="str">
        <f>IF(OR(LEFT(AH58,1)=CHAR(32),LEFT(AH58,1)=CHAR(9),LEFT(AH58,1)=CHAR(160),indenture(AH58)&gt;0),"NO","BOLD")&amp;AJ58</f>
        <v>BOLD</v>
      </c>
    </row>
    <row r="59" spans="1:37">
      <c r="A59">
        <v>58</v>
      </c>
      <c r="B59" s="27" t="s">
        <v>796</v>
      </c>
      <c r="C59" t="s">
        <v>396</v>
      </c>
      <c r="D59" s="5" t="str">
        <f t="shared" si="0"/>
        <v/>
      </c>
      <c r="E59" t="str">
        <f>IF(OR(LEFT(B59,1)=CHAR(32),LEFT(B59,1)=CHAR(9),LEFT(B59,1)=CHAR(160),indenture(B59)&gt;0),"NO","BOLD")&amp;D59</f>
        <v>NO</v>
      </c>
      <c r="F59" t="s">
        <v>1687</v>
      </c>
      <c r="G59" t="s">
        <v>360</v>
      </c>
      <c r="H59" s="5" t="str">
        <f t="shared" si="1"/>
        <v/>
      </c>
      <c r="I59" t="str">
        <f>IF(OR(LEFT(F59,1)=CHAR(32),LEFT(F59,1)=CHAR(9),LEFT(F59,1)=CHAR(160),indenture(F59)&gt;0),"NO","BOLD")&amp;H59</f>
        <v>BOLD</v>
      </c>
      <c r="J59" t="s">
        <v>1076</v>
      </c>
      <c r="K59" t="s">
        <v>395</v>
      </c>
      <c r="L59" s="5" t="str">
        <f t="shared" si="2"/>
        <v/>
      </c>
      <c r="M59" t="str">
        <f>IF(OR(LEFT(J59,1)=CHAR(32),LEFT(J59,1)=CHAR(9),LEFT(J59,1)=CHAR(160),indenture(J59)&gt;0),"NO","BOLD")&amp;L59</f>
        <v>NO</v>
      </c>
      <c r="N59" t="s">
        <v>342</v>
      </c>
      <c r="O59" t="s">
        <v>343</v>
      </c>
      <c r="P59" s="5" t="str">
        <f t="shared" si="3"/>
        <v/>
      </c>
      <c r="Q59" t="str">
        <f>IF(OR(LEFT(N59,1)=CHAR(32),LEFT(N59,1)=CHAR(9),LEFT(N59,1)=CHAR(160),indenture(N59)&gt;0),"NO","BOLD")&amp;P59</f>
        <v>BOLD</v>
      </c>
      <c r="R59" t="s">
        <v>1076</v>
      </c>
      <c r="S59" t="s">
        <v>395</v>
      </c>
      <c r="T59" s="5" t="str">
        <f t="shared" si="4"/>
        <v/>
      </c>
      <c r="U59" t="str">
        <f>IF(OR(LEFT(R59,1)=CHAR(32),LEFT(R59,1)=CHAR(9),LEFT(R59,1)=CHAR(160),indenture(R59)&gt;0),"NO","BOLD")&amp;T59</f>
        <v>NO</v>
      </c>
      <c r="V59" t="s">
        <v>1651</v>
      </c>
      <c r="W59" t="s">
        <v>259</v>
      </c>
      <c r="X59" s="5" t="str">
        <f t="shared" si="5"/>
        <v/>
      </c>
      <c r="Y59" t="str">
        <f>IF(OR(LEFT(V59,1)=CHAR(32),LEFT(V59,1)=CHAR(9),LEFT(V59,1)=CHAR(160),indenture(V59)&gt;0),"NO","BOLD")&amp;X59</f>
        <v>BOLD</v>
      </c>
      <c r="AB59" s="5" t="str">
        <f t="shared" si="6"/>
        <v/>
      </c>
      <c r="AC59" t="str">
        <f>IF(OR(LEFT(Z59,1)=CHAR(32),LEFT(Z59,1)=CHAR(9),LEFT(Z59,1)=CHAR(160),indenture(Z59)&gt;0),"NO","BOLD")&amp;AB59</f>
        <v>BOLD</v>
      </c>
      <c r="AD59" t="s">
        <v>1103</v>
      </c>
      <c r="AE59" t="s">
        <v>1104</v>
      </c>
      <c r="AF59" s="5" t="str">
        <f t="shared" si="7"/>
        <v/>
      </c>
      <c r="AG59" t="str">
        <f>IF(OR(LEFT(AD59,1)=CHAR(32),LEFT(AD59,1)=CHAR(9),LEFT(AD59,1)=CHAR(160),indenture(AD59)&gt;0),"NO","BOLD")&amp;AF59</f>
        <v>BOLD</v>
      </c>
      <c r="AH59" t="s">
        <v>1609</v>
      </c>
      <c r="AI59" t="s">
        <v>1610</v>
      </c>
      <c r="AJ59" s="5" t="str">
        <f t="shared" si="8"/>
        <v/>
      </c>
      <c r="AK59" t="str">
        <f>IF(OR(LEFT(AH59,1)=CHAR(32),LEFT(AH59,1)=CHAR(9),LEFT(AH59,1)=CHAR(160),indenture(AH59)&gt;0),"NO","BOLD")&amp;AJ59</f>
        <v>BOLD</v>
      </c>
    </row>
    <row r="60" spans="1:37">
      <c r="A60">
        <v>59</v>
      </c>
      <c r="B60" s="27" t="s">
        <v>1176</v>
      </c>
      <c r="C60" t="s">
        <v>398</v>
      </c>
      <c r="D60" s="5" t="str">
        <f t="shared" si="0"/>
        <v/>
      </c>
      <c r="E60" t="str">
        <f>IF(OR(LEFT(B60,1)=CHAR(32),LEFT(B60,1)=CHAR(9),LEFT(B60,1)=CHAR(160),indenture(B60)&gt;0),"NO","BOLD")&amp;D60</f>
        <v>NO</v>
      </c>
      <c r="F60" t="s">
        <v>1688</v>
      </c>
      <c r="G60" t="s">
        <v>246</v>
      </c>
      <c r="H60" s="5" t="str">
        <f t="shared" si="1"/>
        <v/>
      </c>
      <c r="I60" t="str">
        <f>IF(OR(LEFT(F60,1)=CHAR(32),LEFT(F60,1)=CHAR(9),LEFT(F60,1)=CHAR(160),indenture(F60)&gt;0),"NO","BOLD")&amp;H60</f>
        <v>BOLD</v>
      </c>
      <c r="J60" t="s">
        <v>1077</v>
      </c>
      <c r="K60" t="s">
        <v>397</v>
      </c>
      <c r="L60" s="5" t="str">
        <f t="shared" si="2"/>
        <v/>
      </c>
      <c r="M60" t="str">
        <f>IF(OR(LEFT(J60,1)=CHAR(32),LEFT(J60,1)=CHAR(9),LEFT(J60,1)=CHAR(160),indenture(J60)&gt;0),"NO","BOLD")&amp;L60</f>
        <v>NO</v>
      </c>
      <c r="N60" t="s">
        <v>1125</v>
      </c>
      <c r="O60" t="s">
        <v>1126</v>
      </c>
      <c r="P60" s="5" t="str">
        <f t="shared" si="3"/>
        <v/>
      </c>
      <c r="Q60" t="str">
        <f>IF(OR(LEFT(N60,1)=CHAR(32),LEFT(N60,1)=CHAR(9),LEFT(N60,1)=CHAR(160),indenture(N60)&gt;0),"NO","BOLD")&amp;P60</f>
        <v>BOLD</v>
      </c>
      <c r="R60" t="s">
        <v>1077</v>
      </c>
      <c r="S60" t="s">
        <v>397</v>
      </c>
      <c r="T60" s="5" t="str">
        <f t="shared" si="4"/>
        <v/>
      </c>
      <c r="U60" t="str">
        <f>IF(OR(LEFT(R60,1)=CHAR(32),LEFT(R60,1)=CHAR(9),LEFT(R60,1)=CHAR(160),indenture(R60)&gt;0),"NO","BOLD")&amp;T60</f>
        <v>NO</v>
      </c>
      <c r="V60" t="s">
        <v>1652</v>
      </c>
      <c r="W60" t="s">
        <v>267</v>
      </c>
      <c r="X60" s="5" t="str">
        <f t="shared" si="5"/>
        <v/>
      </c>
      <c r="Y60" t="str">
        <f>IF(OR(LEFT(V60,1)=CHAR(32),LEFT(V60,1)=CHAR(9),LEFT(V60,1)=CHAR(160),indenture(V60)&gt;0),"NO","BOLD")&amp;X60</f>
        <v>BOLD</v>
      </c>
      <c r="AB60" s="5" t="str">
        <f t="shared" si="6"/>
        <v/>
      </c>
      <c r="AC60" t="str">
        <f>IF(OR(LEFT(Z60,1)=CHAR(32),LEFT(Z60,1)=CHAR(9),LEFT(Z60,1)=CHAR(160),indenture(Z60)&gt;0),"NO","BOLD")&amp;AB60</f>
        <v>BOLD</v>
      </c>
      <c r="AD60" t="s">
        <v>1637</v>
      </c>
      <c r="AE60" t="s">
        <v>1638</v>
      </c>
      <c r="AF60" s="5" t="str">
        <f t="shared" si="7"/>
        <v/>
      </c>
      <c r="AG60" t="str">
        <f>IF(OR(LEFT(AD60,1)=CHAR(32),LEFT(AD60,1)=CHAR(9),LEFT(AD60,1)=CHAR(160),indenture(AD60)&gt;0),"NO","BOLD")&amp;AF60</f>
        <v>BOLD</v>
      </c>
      <c r="AH60" t="s">
        <v>1135</v>
      </c>
      <c r="AI60" t="s">
        <v>1136</v>
      </c>
      <c r="AJ60" s="5" t="str">
        <f t="shared" si="8"/>
        <v/>
      </c>
      <c r="AK60" t="str">
        <f>IF(OR(LEFT(AH60,1)=CHAR(32),LEFT(AH60,1)=CHAR(9),LEFT(AH60,1)=CHAR(160),indenture(AH60)&gt;0),"NO","BOLD")&amp;AJ60</f>
        <v>BOLD</v>
      </c>
    </row>
    <row r="61" spans="1:37">
      <c r="A61">
        <v>60</v>
      </c>
      <c r="B61" s="26" t="s">
        <v>322</v>
      </c>
      <c r="C61" t="s">
        <v>323</v>
      </c>
      <c r="D61" s="5" t="str">
        <f t="shared" si="0"/>
        <v/>
      </c>
      <c r="E61" t="str">
        <f>IF(OR(LEFT(B61,1)=CHAR(32),LEFT(B61,1)=CHAR(9),LEFT(B61,1)=CHAR(160),indenture(B61)&gt;0),"NO","BOLD")&amp;D61</f>
        <v>BOLD</v>
      </c>
      <c r="F61" t="s">
        <v>1135</v>
      </c>
      <c r="G61" t="s">
        <v>1136</v>
      </c>
      <c r="H61" s="5" t="str">
        <f t="shared" si="1"/>
        <v/>
      </c>
      <c r="I61" t="str">
        <f>IF(OR(LEFT(F61,1)=CHAR(32),LEFT(F61,1)=CHAR(9),LEFT(F61,1)=CHAR(160),indenture(F61)&gt;0),"NO","BOLD")&amp;H61</f>
        <v>BOLD</v>
      </c>
      <c r="J61" t="s">
        <v>1078</v>
      </c>
      <c r="K61" t="s">
        <v>399</v>
      </c>
      <c r="L61" s="5" t="str">
        <f t="shared" si="2"/>
        <v/>
      </c>
      <c r="M61" t="str">
        <f>IF(OR(LEFT(J61,1)=CHAR(32),LEFT(J61,1)=CHAR(9),LEFT(J61,1)=CHAR(160),indenture(J61)&gt;0),"NO","BOLD")&amp;L61</f>
        <v>NO</v>
      </c>
      <c r="N61" t="s">
        <v>1127</v>
      </c>
      <c r="O61" t="s">
        <v>1128</v>
      </c>
      <c r="P61" s="5" t="str">
        <f t="shared" si="3"/>
        <v/>
      </c>
      <c r="Q61" t="str">
        <f>IF(OR(LEFT(N61,1)=CHAR(32),LEFT(N61,1)=CHAR(9),LEFT(N61,1)=CHAR(160),indenture(N61)&gt;0),"NO","BOLD")&amp;P61</f>
        <v>BOLD</v>
      </c>
      <c r="R61" t="s">
        <v>1078</v>
      </c>
      <c r="S61" t="s">
        <v>399</v>
      </c>
      <c r="T61" s="5" t="str">
        <f t="shared" si="4"/>
        <v/>
      </c>
      <c r="U61" t="str">
        <f>IF(OR(LEFT(R61,1)=CHAR(32),LEFT(R61,1)=CHAR(9),LEFT(R61,1)=CHAR(160),indenture(R61)&gt;0),"NO","BOLD")&amp;T61</f>
        <v>NO</v>
      </c>
      <c r="V61" t="s">
        <v>1135</v>
      </c>
      <c r="W61" t="s">
        <v>1136</v>
      </c>
      <c r="X61" s="5" t="str">
        <f t="shared" si="5"/>
        <v/>
      </c>
      <c r="Y61" t="str">
        <f>IF(OR(LEFT(V61,1)=CHAR(32),LEFT(V61,1)=CHAR(9),LEFT(V61,1)=CHAR(160),indenture(V61)&gt;0),"NO","BOLD")&amp;X61</f>
        <v>BOLD</v>
      </c>
      <c r="AB61" s="5" t="str">
        <f t="shared" si="6"/>
        <v/>
      </c>
      <c r="AC61" t="str">
        <f>IF(OR(LEFT(Z61,1)=CHAR(32),LEFT(Z61,1)=CHAR(9),LEFT(Z61,1)=CHAR(160),indenture(Z61)&gt;0),"NO","BOLD")&amp;AB61</f>
        <v>BOLD</v>
      </c>
      <c r="AD61" t="s">
        <v>1639</v>
      </c>
      <c r="AE61" t="s">
        <v>1297</v>
      </c>
      <c r="AF61" s="5" t="str">
        <f t="shared" si="7"/>
        <v/>
      </c>
      <c r="AG61" t="str">
        <f>IF(OR(LEFT(AD61,1)=CHAR(32),LEFT(AD61,1)=CHAR(9),LEFT(AD61,1)=CHAR(160),indenture(AD61)&gt;0),"NO","BOLD")&amp;AF61</f>
        <v>BOLD</v>
      </c>
      <c r="AJ61" s="5" t="str">
        <f t="shared" si="8"/>
        <v/>
      </c>
      <c r="AK61" t="str">
        <f>IF(OR(LEFT(AH61,1)=CHAR(32),LEFT(AH61,1)=CHAR(9),LEFT(AH61,1)=CHAR(160),indenture(AH61)&gt;0),"NO","BOLD")&amp;AJ61</f>
        <v>BOLD</v>
      </c>
    </row>
    <row r="62" spans="1:37">
      <c r="A62">
        <v>61</v>
      </c>
      <c r="B62" s="27" t="s">
        <v>1073</v>
      </c>
      <c r="C62" t="s">
        <v>301</v>
      </c>
      <c r="D62" s="5" t="str">
        <f t="shared" si="0"/>
        <v/>
      </c>
      <c r="E62" t="str">
        <f>IF(OR(LEFT(B62,1)=CHAR(32),LEFT(B62,1)=CHAR(9),LEFT(B62,1)=CHAR(160),indenture(B62)&gt;0),"NO","BOLD")&amp;D62</f>
        <v>NO</v>
      </c>
      <c r="H62" s="5" t="str">
        <f t="shared" si="1"/>
        <v/>
      </c>
      <c r="I62" t="str">
        <f>IF(OR(LEFT(F62,1)=CHAR(32),LEFT(F62,1)=CHAR(9),LEFT(F62,1)=CHAR(160),indenture(F62)&gt;0),"NO","BOLD")&amp;H62</f>
        <v>BOLD</v>
      </c>
      <c r="J62" t="s">
        <v>1079</v>
      </c>
      <c r="K62" t="s">
        <v>400</v>
      </c>
      <c r="L62" s="5" t="str">
        <f t="shared" si="2"/>
        <v/>
      </c>
      <c r="M62" t="str">
        <f>IF(OR(LEFT(J62,1)=CHAR(32),LEFT(J62,1)=CHAR(9),LEFT(J62,1)=CHAR(160),indenture(J62)&gt;0),"NO","BOLD")&amp;L62</f>
        <v>NO</v>
      </c>
      <c r="N62" t="s">
        <v>1129</v>
      </c>
      <c r="O62" t="s">
        <v>1130</v>
      </c>
      <c r="P62" s="5" t="str">
        <f t="shared" si="3"/>
        <v/>
      </c>
      <c r="Q62" t="str">
        <f>IF(OR(LEFT(N62,1)=CHAR(32),LEFT(N62,1)=CHAR(9),LEFT(N62,1)=CHAR(160),indenture(N62)&gt;0),"NO","BOLD")&amp;P62</f>
        <v>BOLD</v>
      </c>
      <c r="R62" t="s">
        <v>1079</v>
      </c>
      <c r="S62" t="s">
        <v>400</v>
      </c>
      <c r="T62" s="5" t="str">
        <f t="shared" si="4"/>
        <v/>
      </c>
      <c r="U62" t="str">
        <f>IF(OR(LEFT(R62,1)=CHAR(32),LEFT(R62,1)=CHAR(9),LEFT(R62,1)=CHAR(160),indenture(R62)&gt;0),"NO","BOLD")&amp;T62</f>
        <v>NO</v>
      </c>
      <c r="X62" s="5" t="str">
        <f t="shared" si="5"/>
        <v/>
      </c>
      <c r="Y62" t="str">
        <f>IF(OR(LEFT(V62,1)=CHAR(32),LEFT(V62,1)=CHAR(9),LEFT(V62,1)=CHAR(160),indenture(V62)&gt;0),"NO","BOLD")&amp;X62</f>
        <v>BOLD</v>
      </c>
      <c r="AB62" s="5" t="str">
        <f t="shared" si="6"/>
        <v/>
      </c>
      <c r="AC62" t="str">
        <f>IF(OR(LEFT(Z62,1)=CHAR(32),LEFT(Z62,1)=CHAR(9),LEFT(Z62,1)=CHAR(160),indenture(Z62)&gt;0),"NO","BOLD")&amp;AB62</f>
        <v>BOLD</v>
      </c>
      <c r="AD62" t="s">
        <v>1298</v>
      </c>
      <c r="AE62" t="s">
        <v>1299</v>
      </c>
      <c r="AF62" s="5" t="str">
        <f t="shared" si="7"/>
        <v/>
      </c>
      <c r="AG62" t="str">
        <f>IF(OR(LEFT(AD62,1)=CHAR(32),LEFT(AD62,1)=CHAR(9),LEFT(AD62,1)=CHAR(160),indenture(AD62)&gt;0),"NO","BOLD")&amp;AF62</f>
        <v>BOLD</v>
      </c>
      <c r="AJ62" s="5" t="str">
        <f t="shared" si="8"/>
        <v/>
      </c>
      <c r="AK62" t="str">
        <f>IF(OR(LEFT(AH62,1)=CHAR(32),LEFT(AH62,1)=CHAR(9),LEFT(AH62,1)=CHAR(160),indenture(AH62)&gt;0),"NO","BOLD")&amp;AJ62</f>
        <v>BOLD</v>
      </c>
    </row>
    <row r="63" spans="1:37">
      <c r="A63">
        <v>62</v>
      </c>
      <c r="B63" s="27" t="s">
        <v>1075</v>
      </c>
      <c r="C63" t="s">
        <v>402</v>
      </c>
      <c r="D63" s="5" t="str">
        <f t="shared" si="0"/>
        <v/>
      </c>
      <c r="E63" t="str">
        <f>IF(OR(LEFT(B63,1)=CHAR(32),LEFT(B63,1)=CHAR(9),LEFT(B63,1)=CHAR(160),indenture(B63)&gt;0),"NO","BOLD")&amp;D63</f>
        <v>NO</v>
      </c>
      <c r="H63" s="5" t="str">
        <f t="shared" si="1"/>
        <v/>
      </c>
      <c r="I63" t="str">
        <f>IF(OR(LEFT(F63,1)=CHAR(32),LEFT(F63,1)=CHAR(9),LEFT(F63,1)=CHAR(160),indenture(F63)&gt;0),"NO","BOLD")&amp;H63</f>
        <v>BOLD</v>
      </c>
      <c r="J63" t="s">
        <v>1058</v>
      </c>
      <c r="K63" t="s">
        <v>401</v>
      </c>
      <c r="L63" s="5" t="str">
        <f t="shared" si="2"/>
        <v/>
      </c>
      <c r="M63" t="str">
        <f>IF(OR(LEFT(J63,1)=CHAR(32),LEFT(J63,1)=CHAR(9),LEFT(J63,1)=CHAR(160),indenture(J63)&gt;0),"NO","BOLD")&amp;L63</f>
        <v>NO</v>
      </c>
      <c r="N63" t="s">
        <v>1131</v>
      </c>
      <c r="O63" t="s">
        <v>1132</v>
      </c>
      <c r="P63" s="5" t="str">
        <f t="shared" si="3"/>
        <v/>
      </c>
      <c r="Q63" t="str">
        <f>IF(OR(LEFT(N63,1)=CHAR(32),LEFT(N63,1)=CHAR(9),LEFT(N63,1)=CHAR(160),indenture(N63)&gt;0),"NO","BOLD")&amp;P63</f>
        <v>BOLD</v>
      </c>
      <c r="R63" t="s">
        <v>1058</v>
      </c>
      <c r="S63" t="s">
        <v>401</v>
      </c>
      <c r="T63" s="5" t="str">
        <f t="shared" si="4"/>
        <v/>
      </c>
      <c r="U63" t="str">
        <f>IF(OR(LEFT(R63,1)=CHAR(32),LEFT(R63,1)=CHAR(9),LEFT(R63,1)=CHAR(160),indenture(R63)&gt;0),"NO","BOLD")&amp;T63</f>
        <v>NO</v>
      </c>
      <c r="X63" s="5" t="str">
        <f t="shared" si="5"/>
        <v/>
      </c>
      <c r="Y63" t="str">
        <f>IF(OR(LEFT(V63,1)=CHAR(32),LEFT(V63,1)=CHAR(9),LEFT(V63,1)=CHAR(160),indenture(V63)&gt;0),"NO","BOLD")&amp;X63</f>
        <v>BOLD</v>
      </c>
      <c r="AB63" s="5" t="str">
        <f t="shared" si="6"/>
        <v/>
      </c>
      <c r="AC63" t="str">
        <f>IF(OR(LEFT(Z63,1)=CHAR(32),LEFT(Z63,1)=CHAR(9),LEFT(Z63,1)=CHAR(160),indenture(Z63)&gt;0),"NO","BOLD")&amp;AB63</f>
        <v>BOLD</v>
      </c>
      <c r="AD63" t="s">
        <v>1300</v>
      </c>
      <c r="AE63" t="s">
        <v>1301</v>
      </c>
      <c r="AF63" s="5" t="str">
        <f t="shared" si="7"/>
        <v/>
      </c>
      <c r="AG63" t="str">
        <f>IF(OR(LEFT(AD63,1)=CHAR(32),LEFT(AD63,1)=CHAR(9),LEFT(AD63,1)=CHAR(160),indenture(AD63)&gt;0),"NO","BOLD")&amp;AF63</f>
        <v>BOLD</v>
      </c>
      <c r="AJ63" s="5" t="str">
        <f t="shared" si="8"/>
        <v/>
      </c>
      <c r="AK63" t="str">
        <f>IF(OR(LEFT(AH63,1)=CHAR(32),LEFT(AH63,1)=CHAR(9),LEFT(AH63,1)=CHAR(160),indenture(AH63)&gt;0),"NO","BOLD")&amp;AJ63</f>
        <v>BOLD</v>
      </c>
    </row>
    <row r="64" spans="1:37">
      <c r="A64">
        <v>63</v>
      </c>
      <c r="B64" s="27" t="s">
        <v>1074</v>
      </c>
      <c r="C64" t="s">
        <v>391</v>
      </c>
      <c r="D64" s="5" t="str">
        <f t="shared" si="0"/>
        <v/>
      </c>
      <c r="E64" t="str">
        <f>IF(OR(LEFT(B64,1)=CHAR(32),LEFT(B64,1)=CHAR(9),LEFT(B64,1)=CHAR(160),indenture(B64)&gt;0),"NO","BOLD")&amp;D64</f>
        <v>NO</v>
      </c>
      <c r="H64" s="5" t="str">
        <f t="shared" si="1"/>
        <v/>
      </c>
      <c r="I64" t="str">
        <f>IF(OR(LEFT(F64,1)=CHAR(32),LEFT(F64,1)=CHAR(9),LEFT(F64,1)=CHAR(160),indenture(F64)&gt;0),"NO","BOLD")&amp;H64</f>
        <v>BOLD</v>
      </c>
      <c r="J64" t="s">
        <v>853</v>
      </c>
      <c r="K64" t="s">
        <v>403</v>
      </c>
      <c r="L64" s="5" t="str">
        <f t="shared" si="2"/>
        <v/>
      </c>
      <c r="M64" t="str">
        <f>IF(OR(LEFT(J64,1)=CHAR(32),LEFT(J64,1)=CHAR(9),LEFT(J64,1)=CHAR(160),indenture(J64)&gt;0),"NO","BOLD")&amp;L64</f>
        <v>NO</v>
      </c>
      <c r="N64" t="s">
        <v>1133</v>
      </c>
      <c r="O64" t="s">
        <v>1134</v>
      </c>
      <c r="P64" s="5" t="str">
        <f t="shared" si="3"/>
        <v/>
      </c>
      <c r="Q64" t="str">
        <f>IF(OR(LEFT(N64,1)=CHAR(32),LEFT(N64,1)=CHAR(9),LEFT(N64,1)=CHAR(160),indenture(N64)&gt;0),"NO","BOLD")&amp;P64</f>
        <v>BOLD</v>
      </c>
      <c r="R64" t="s">
        <v>853</v>
      </c>
      <c r="S64" t="s">
        <v>403</v>
      </c>
      <c r="T64" s="5" t="str">
        <f t="shared" si="4"/>
        <v/>
      </c>
      <c r="U64" t="str">
        <f>IF(OR(LEFT(R64,1)=CHAR(32),LEFT(R64,1)=CHAR(9),LEFT(R64,1)=CHAR(160),indenture(R64)&gt;0),"NO","BOLD")&amp;T64</f>
        <v>NO</v>
      </c>
      <c r="X64" s="5" t="str">
        <f t="shared" si="5"/>
        <v/>
      </c>
      <c r="Y64" t="str">
        <f>IF(OR(LEFT(V64,1)=CHAR(32),LEFT(V64,1)=CHAR(9),LEFT(V64,1)=CHAR(160),indenture(V64)&gt;0),"NO","BOLD")&amp;X64</f>
        <v>BOLD</v>
      </c>
      <c r="AB64" s="5" t="str">
        <f t="shared" si="6"/>
        <v/>
      </c>
      <c r="AC64" t="str">
        <f>IF(OR(LEFT(Z64,1)=CHAR(32),LEFT(Z64,1)=CHAR(9),LEFT(Z64,1)=CHAR(160),indenture(Z64)&gt;0),"NO","BOLD")&amp;AB64</f>
        <v>BOLD</v>
      </c>
      <c r="AD64" t="s">
        <v>1640</v>
      </c>
      <c r="AE64" t="s">
        <v>411</v>
      </c>
      <c r="AF64" s="5" t="str">
        <f t="shared" si="7"/>
        <v/>
      </c>
      <c r="AG64" t="str">
        <f>IF(OR(LEFT(AD64,1)=CHAR(32),LEFT(AD64,1)=CHAR(9),LEFT(AD64,1)=CHAR(160),indenture(AD64)&gt;0),"NO","BOLD")&amp;AF64</f>
        <v>BOLD</v>
      </c>
      <c r="AJ64" s="5" t="str">
        <f t="shared" si="8"/>
        <v/>
      </c>
      <c r="AK64" t="str">
        <f>IF(OR(LEFT(AH64,1)=CHAR(32),LEFT(AH64,1)=CHAR(9),LEFT(AH64,1)=CHAR(160),indenture(AH64)&gt;0),"NO","BOLD")&amp;AJ64</f>
        <v>BOLD</v>
      </c>
    </row>
    <row r="65" spans="1:37">
      <c r="A65">
        <v>64</v>
      </c>
      <c r="B65" s="27" t="s">
        <v>1177</v>
      </c>
      <c r="C65" t="s">
        <v>404</v>
      </c>
      <c r="D65" s="5" t="str">
        <f t="shared" si="0"/>
        <v/>
      </c>
      <c r="E65" t="str">
        <f>IF(OR(LEFT(B65,1)=CHAR(32),LEFT(B65,1)=CHAR(9),LEFT(B65,1)=CHAR(160),indenture(B65)&gt;0),"NO","BOLD")&amp;D65</f>
        <v>NO</v>
      </c>
      <c r="H65" s="5" t="str">
        <f t="shared" si="1"/>
        <v/>
      </c>
      <c r="I65" t="str">
        <f>IF(OR(LEFT(F65,1)=CHAR(32),LEFT(F65,1)=CHAR(9),LEFT(F65,1)=CHAR(160),indenture(F65)&gt;0),"NO","BOLD")&amp;H65</f>
        <v>BOLD</v>
      </c>
      <c r="J65" t="s">
        <v>1080</v>
      </c>
      <c r="K65" t="s">
        <v>398</v>
      </c>
      <c r="L65" s="5" t="str">
        <f t="shared" si="2"/>
        <v/>
      </c>
      <c r="M65" t="str">
        <f>IF(OR(LEFT(J65,1)=CHAR(32),LEFT(J65,1)=CHAR(9),LEFT(J65,1)=CHAR(160),indenture(J65)&gt;0),"NO","BOLD")&amp;L65</f>
        <v>NO</v>
      </c>
      <c r="N65" t="s">
        <v>1135</v>
      </c>
      <c r="O65" t="s">
        <v>1136</v>
      </c>
      <c r="P65" s="5" t="str">
        <f t="shared" si="3"/>
        <v/>
      </c>
      <c r="Q65" t="str">
        <f>IF(OR(LEFT(N65,1)=CHAR(32),LEFT(N65,1)=CHAR(9),LEFT(N65,1)=CHAR(160),indenture(N65)&gt;0),"NO","BOLD")&amp;P65</f>
        <v>BOLD</v>
      </c>
      <c r="R65" t="s">
        <v>1080</v>
      </c>
      <c r="S65" t="s">
        <v>398</v>
      </c>
      <c r="T65" s="5" t="str">
        <f t="shared" si="4"/>
        <v/>
      </c>
      <c r="U65" t="str">
        <f>IF(OR(LEFT(R65,1)=CHAR(32),LEFT(R65,1)=CHAR(9),LEFT(R65,1)=CHAR(160),indenture(R65)&gt;0),"NO","BOLD")&amp;T65</f>
        <v>NO</v>
      </c>
      <c r="X65" s="5" t="str">
        <f t="shared" si="5"/>
        <v/>
      </c>
      <c r="Y65" t="str">
        <f>IF(OR(LEFT(V65,1)=CHAR(32),LEFT(V65,1)=CHAR(9),LEFT(V65,1)=CHAR(160),indenture(V65)&gt;0),"NO","BOLD")&amp;X65</f>
        <v>BOLD</v>
      </c>
      <c r="AB65" s="5" t="str">
        <f t="shared" si="6"/>
        <v/>
      </c>
      <c r="AC65" t="str">
        <f>IF(OR(LEFT(Z65,1)=CHAR(32),LEFT(Z65,1)=CHAR(9),LEFT(Z65,1)=CHAR(160),indenture(Z65)&gt;0),"NO","BOLD")&amp;AB65</f>
        <v>BOLD</v>
      </c>
      <c r="AD65" t="s">
        <v>1593</v>
      </c>
      <c r="AE65" t="s">
        <v>1102</v>
      </c>
      <c r="AF65" s="5" t="str">
        <f t="shared" si="7"/>
        <v/>
      </c>
      <c r="AG65" t="str">
        <f>IF(OR(LEFT(AD65,1)=CHAR(32),LEFT(AD65,1)=CHAR(9),LEFT(AD65,1)=CHAR(160),indenture(AD65)&gt;0),"NO","BOLD")&amp;AF65</f>
        <v>BOLD</v>
      </c>
      <c r="AJ65" s="5" t="str">
        <f t="shared" si="8"/>
        <v/>
      </c>
      <c r="AK65" t="str">
        <f>IF(OR(LEFT(AH65,1)=CHAR(32),LEFT(AH65,1)=CHAR(9),LEFT(AH65,1)=CHAR(160),indenture(AH65)&gt;0),"NO","BOLD")&amp;AJ65</f>
        <v>BOLD</v>
      </c>
    </row>
    <row r="66" spans="1:37">
      <c r="A66">
        <v>65</v>
      </c>
      <c r="B66" s="27" t="s">
        <v>1178</v>
      </c>
      <c r="C66" t="s">
        <v>405</v>
      </c>
      <c r="D66" s="5" t="str">
        <f t="shared" si="0"/>
        <v/>
      </c>
      <c r="E66" t="str">
        <f>IF(OR(LEFT(B66,1)=CHAR(32),LEFT(B66,1)=CHAR(9),LEFT(B66,1)=CHAR(160),indenture(B66)&gt;0),"NO","BOLD")&amp;D66</f>
        <v>NO</v>
      </c>
      <c r="H66" s="5" t="str">
        <f t="shared" si="1"/>
        <v/>
      </c>
      <c r="I66" t="str">
        <f>IF(OR(LEFT(F66,1)=CHAR(32),LEFT(F66,1)=CHAR(9),LEFT(F66,1)=CHAR(160),indenture(F66)&gt;0),"NO","BOLD")&amp;H66</f>
        <v>BOLD</v>
      </c>
      <c r="J66" t="s">
        <v>325</v>
      </c>
      <c r="K66" t="s">
        <v>326</v>
      </c>
      <c r="L66" s="5" t="str">
        <f t="shared" si="2"/>
        <v/>
      </c>
      <c r="M66" t="str">
        <f>IF(OR(LEFT(J66,1)=CHAR(32),LEFT(J66,1)=CHAR(9),LEFT(J66,1)=CHAR(160),indenture(J66)&gt;0),"NO","BOLD")&amp;L66</f>
        <v>BOLD</v>
      </c>
      <c r="P66" s="5" t="str">
        <f t="shared" si="3"/>
        <v/>
      </c>
      <c r="Q66" t="str">
        <f>IF(OR(LEFT(N66,1)=CHAR(32),LEFT(N66,1)=CHAR(9),LEFT(N66,1)=CHAR(160),indenture(N66)&gt;0),"NO","BOLD")&amp;P66</f>
        <v>BOLD</v>
      </c>
      <c r="R66" t="s">
        <v>325</v>
      </c>
      <c r="S66" t="s">
        <v>326</v>
      </c>
      <c r="T66" s="5" t="str">
        <f t="shared" si="4"/>
        <v/>
      </c>
      <c r="U66" t="str">
        <f>IF(OR(LEFT(R66,1)=CHAR(32),LEFT(R66,1)=CHAR(9),LEFT(R66,1)=CHAR(160),indenture(R66)&gt;0),"NO","BOLD")&amp;T66</f>
        <v>BOLD</v>
      </c>
      <c r="X66" s="5" t="str">
        <f t="shared" si="5"/>
        <v/>
      </c>
      <c r="Y66" t="str">
        <f>IF(OR(LEFT(V66,1)=CHAR(32),LEFT(V66,1)=CHAR(9),LEFT(V66,1)=CHAR(160),indenture(V66)&gt;0),"NO","BOLD")&amp;X66</f>
        <v>BOLD</v>
      </c>
      <c r="AB66" s="5" t="str">
        <f t="shared" si="6"/>
        <v/>
      </c>
      <c r="AC66" t="str">
        <f>IF(OR(LEFT(Z66,1)=CHAR(32),LEFT(Z66,1)=CHAR(9),LEFT(Z66,1)=CHAR(160),indenture(Z66)&gt;0),"NO","BOLD")&amp;AB66</f>
        <v>BOLD</v>
      </c>
      <c r="AD66" t="s">
        <v>1135</v>
      </c>
      <c r="AE66" t="s">
        <v>1136</v>
      </c>
      <c r="AF66" s="5" t="str">
        <f t="shared" si="7"/>
        <v/>
      </c>
      <c r="AG66" t="str">
        <f>IF(OR(LEFT(AD66,1)=CHAR(32),LEFT(AD66,1)=CHAR(9),LEFT(AD66,1)=CHAR(160),indenture(AD66)&gt;0),"NO","BOLD")&amp;AF66</f>
        <v>BOLD</v>
      </c>
      <c r="AJ66" s="5" t="str">
        <f t="shared" si="8"/>
        <v/>
      </c>
      <c r="AK66" t="str">
        <f>IF(OR(LEFT(AH66,1)=CHAR(32),LEFT(AH66,1)=CHAR(9),LEFT(AH66,1)=CHAR(160),indenture(AH66)&gt;0),"NO","BOLD")&amp;AJ66</f>
        <v>BOLD</v>
      </c>
    </row>
    <row r="67" spans="1:37">
      <c r="A67">
        <v>66</v>
      </c>
      <c r="B67" s="27" t="s">
        <v>1179</v>
      </c>
      <c r="C67" t="s">
        <v>395</v>
      </c>
      <c r="D67" s="5" t="str">
        <f t="shared" ref="D67:D109" si="9">IF(OR(ISNUMBER(SEARCH("Diluted EPS",B67)),ISNUMBER(SEARCH("Earnings Per Share",B67)),ISNUMBER(SEARCH("Basic EPS",B67)),ISNUMBER(SEARCH("Diluted Share",B67)),ISNUMBER(SEARCH("Basic Share",B67))),"EPS","")</f>
        <v/>
      </c>
      <c r="E67" t="str">
        <f>IF(OR(LEFT(B67,1)=CHAR(32),LEFT(B67,1)=CHAR(9),LEFT(B67,1)=CHAR(160),indenture(B67)&gt;0),"NO","BOLD")&amp;D67</f>
        <v>NO</v>
      </c>
      <c r="H67" s="5" t="str">
        <f t="shared" ref="H67:H96" si="10">IF(OR(ISNUMBER(SEARCH("Diluted EPS",F67)),ISNUMBER(SEARCH("Earnings Per Share",F67)),ISNUMBER(SEARCH("Basic EPS",F67)),ISNUMBER(SEARCH("Diluted Share",F67)),ISNUMBER(SEARCH("Basic Share",F67))),"EPS","")</f>
        <v/>
      </c>
      <c r="I67" t="str">
        <f>IF(OR(LEFT(F67,1)=CHAR(32),LEFT(F67,1)=CHAR(9),LEFT(F67,1)=CHAR(160),indenture(F67)&gt;0),"NO","BOLD")&amp;H67</f>
        <v>BOLD</v>
      </c>
      <c r="J67" t="s">
        <v>1081</v>
      </c>
      <c r="K67" t="s">
        <v>330</v>
      </c>
      <c r="L67" s="5" t="str">
        <f t="shared" ref="L67:L109" si="11">IF(OR(ISNUMBER(SEARCH("Diluted EPS",J67)),ISNUMBER(SEARCH("Earnings Per Share",J67)),ISNUMBER(SEARCH("Basic EPS",J67)),ISNUMBER(SEARCH("Diluted Share",J67)),ISNUMBER(SEARCH("Basic Share",J67))),"EPS","")</f>
        <v/>
      </c>
      <c r="M67" t="str">
        <f>IF(OR(LEFT(J67,1)=CHAR(32),LEFT(J67,1)=CHAR(9),LEFT(J67,1)=CHAR(160),indenture(J67)&gt;0),"NO","BOLD")&amp;L67</f>
        <v>NO</v>
      </c>
      <c r="P67" s="5" t="str">
        <f t="shared" ref="P67:P96" si="12">IF(OR(ISNUMBER(SEARCH("Diluted EPS",N67)),ISNUMBER(SEARCH("Earnings Per Share",N67)),ISNUMBER(SEARCH("Basic EPS",N67)),ISNUMBER(SEARCH("Diluted Share",N67)),ISNUMBER(SEARCH("Basic Share",N67))),"EPS","")</f>
        <v/>
      </c>
      <c r="Q67" t="str">
        <f>IF(OR(LEFT(N67,1)=CHAR(32),LEFT(N67,1)=CHAR(9),LEFT(N67,1)=CHAR(160),indenture(N67)&gt;0),"NO","BOLD")&amp;P67</f>
        <v>BOLD</v>
      </c>
      <c r="R67" t="s">
        <v>1081</v>
      </c>
      <c r="S67" t="s">
        <v>330</v>
      </c>
      <c r="T67" s="5" t="str">
        <f t="shared" ref="T67:T109" si="13">IF(OR(ISNUMBER(SEARCH("Diluted EPS",R67)),ISNUMBER(SEARCH("Earnings Per Share",R67)),ISNUMBER(SEARCH("Basic EPS",R67)),ISNUMBER(SEARCH("Diluted Share",R67)),ISNUMBER(SEARCH("Basic Share",R67))),"EPS","")</f>
        <v/>
      </c>
      <c r="U67" t="str">
        <f>IF(OR(LEFT(R67,1)=CHAR(32),LEFT(R67,1)=CHAR(9),LEFT(R67,1)=CHAR(160),indenture(R67)&gt;0),"NO","BOLD")&amp;T67</f>
        <v>NO</v>
      </c>
      <c r="X67" s="5" t="str">
        <f t="shared" ref="X67:X96" si="14">IF(OR(ISNUMBER(SEARCH("Diluted EPS",V67)),ISNUMBER(SEARCH("Earnings Per Share",V67)),ISNUMBER(SEARCH("Basic EPS",V67)),ISNUMBER(SEARCH("Diluted Share",V67)),ISNUMBER(SEARCH("Basic Share",V67))),"EPS","")</f>
        <v/>
      </c>
      <c r="Y67" t="str">
        <f>IF(OR(LEFT(V67,1)=CHAR(32),LEFT(V67,1)=CHAR(9),LEFT(V67,1)=CHAR(160),indenture(V67)&gt;0),"NO","BOLD")&amp;X67</f>
        <v>BOLD</v>
      </c>
      <c r="AB67" s="5" t="str">
        <f t="shared" ref="AB67:AB96" si="15">IF(OR(ISNUMBER(SEARCH("Diluted EPS",Z67)),ISNUMBER(SEARCH("Earnings Per Share",Z67)),ISNUMBER(SEARCH("Basic EPS",Z67)),ISNUMBER(SEARCH("Diluted Share",Z67)),ISNUMBER(SEARCH("Basic Share",Z67))),"EPS","")</f>
        <v/>
      </c>
      <c r="AC67" t="str">
        <f>IF(OR(LEFT(Z67,1)=CHAR(32),LEFT(Z67,1)=CHAR(9),LEFT(Z67,1)=CHAR(160),indenture(Z67)&gt;0),"NO","BOLD")&amp;AB67</f>
        <v>BOLD</v>
      </c>
      <c r="AF67" s="5" t="str">
        <f t="shared" ref="AF67:AF96" si="16">IF(OR(ISNUMBER(SEARCH("Diluted EPS",AD67)),ISNUMBER(SEARCH("Earnings Per Share",AD67)),ISNUMBER(SEARCH("Basic EPS",AD67)),ISNUMBER(SEARCH("Diluted Share",AD67)),ISNUMBER(SEARCH("Basic Share",AD67))),"EPS","")</f>
        <v/>
      </c>
      <c r="AG67" t="str">
        <f>IF(OR(LEFT(AD67,1)=CHAR(32),LEFT(AD67,1)=CHAR(9),LEFT(AD67,1)=CHAR(160),indenture(AD67)&gt;0),"NO","BOLD")&amp;AF67</f>
        <v>BOLD</v>
      </c>
      <c r="AJ67" s="5" t="str">
        <f t="shared" ref="AJ67:AJ96" si="17">IF(OR(ISNUMBER(SEARCH("Diluted EPS",AH67)),ISNUMBER(SEARCH("Earnings Per Share",AH67)),ISNUMBER(SEARCH("Basic EPS",AH67)),ISNUMBER(SEARCH("Diluted Share",AH67)),ISNUMBER(SEARCH("Basic Share",AH67))),"EPS","")</f>
        <v/>
      </c>
      <c r="AK67" t="str">
        <f>IF(OR(LEFT(AH67,1)=CHAR(32),LEFT(AH67,1)=CHAR(9),LEFT(AH67,1)=CHAR(160),indenture(AH67)&gt;0),"NO","BOLD")&amp;AJ67</f>
        <v>BOLD</v>
      </c>
    </row>
    <row r="68" spans="1:37">
      <c r="A68">
        <v>67</v>
      </c>
      <c r="B68" s="28" t="s">
        <v>1077</v>
      </c>
      <c r="C68" t="s">
        <v>397</v>
      </c>
      <c r="D68" s="5" t="str">
        <f t="shared" si="9"/>
        <v/>
      </c>
      <c r="E68" t="str">
        <f>IF(OR(LEFT(B68,1)=CHAR(32),LEFT(B68,1)=CHAR(9),LEFT(B68,1)=CHAR(160),indenture(B68)&gt;0),"NO","BOLD")&amp;D68</f>
        <v>NO</v>
      </c>
      <c r="H68" s="5" t="str">
        <f t="shared" si="10"/>
        <v/>
      </c>
      <c r="I68" t="str">
        <f>IF(OR(LEFT(F68,1)=CHAR(32),LEFT(F68,1)=CHAR(9),LEFT(F68,1)=CHAR(160),indenture(F68)&gt;0),"NO","BOLD")&amp;H68</f>
        <v>BOLD</v>
      </c>
      <c r="J68" t="s">
        <v>1082</v>
      </c>
      <c r="K68" t="s">
        <v>341</v>
      </c>
      <c r="L68" s="5" t="str">
        <f t="shared" si="11"/>
        <v/>
      </c>
      <c r="M68" t="str">
        <f>IF(OR(LEFT(J68,1)=CHAR(32),LEFT(J68,1)=CHAR(9),LEFT(J68,1)=CHAR(160),indenture(J68)&gt;0),"NO","BOLD")&amp;L68</f>
        <v>NO</v>
      </c>
      <c r="P68" s="5" t="str">
        <f t="shared" si="12"/>
        <v/>
      </c>
      <c r="Q68" t="str">
        <f>IF(OR(LEFT(N68,1)=CHAR(32),LEFT(N68,1)=CHAR(9),LEFT(N68,1)=CHAR(160),indenture(N68)&gt;0),"NO","BOLD")&amp;P68</f>
        <v>BOLD</v>
      </c>
      <c r="R68" t="s">
        <v>1082</v>
      </c>
      <c r="S68" t="s">
        <v>341</v>
      </c>
      <c r="T68" s="5" t="str">
        <f t="shared" si="13"/>
        <v/>
      </c>
      <c r="U68" t="str">
        <f>IF(OR(LEFT(R68,1)=CHAR(32),LEFT(R68,1)=CHAR(9),LEFT(R68,1)=CHAR(160),indenture(R68)&gt;0),"NO","BOLD")&amp;T68</f>
        <v>NO</v>
      </c>
      <c r="X68" s="5" t="str">
        <f t="shared" si="14"/>
        <v/>
      </c>
      <c r="Y68" t="str">
        <f>IF(OR(LEFT(V68,1)=CHAR(32),LEFT(V68,1)=CHAR(9),LEFT(V68,1)=CHAR(160),indenture(V68)&gt;0),"NO","BOLD")&amp;X68</f>
        <v>BOLD</v>
      </c>
      <c r="AB68" s="5" t="str">
        <f t="shared" si="15"/>
        <v/>
      </c>
      <c r="AC68" t="str">
        <f>IF(OR(LEFT(Z68,1)=CHAR(32),LEFT(Z68,1)=CHAR(9),LEFT(Z68,1)=CHAR(160),indenture(Z68)&gt;0),"NO","BOLD")&amp;AB68</f>
        <v>BOLD</v>
      </c>
      <c r="AF68" s="5" t="str">
        <f t="shared" si="16"/>
        <v/>
      </c>
      <c r="AG68" t="str">
        <f>IF(OR(LEFT(AD68,1)=CHAR(32),LEFT(AD68,1)=CHAR(9),LEFT(AD68,1)=CHAR(160),indenture(AD68)&gt;0),"NO","BOLD")&amp;AF68</f>
        <v>BOLD</v>
      </c>
      <c r="AJ68" s="5" t="str">
        <f t="shared" si="17"/>
        <v/>
      </c>
      <c r="AK68" t="str">
        <f>IF(OR(LEFT(AH68,1)=CHAR(32),LEFT(AH68,1)=CHAR(9),LEFT(AH68,1)=CHAR(160),indenture(AH68)&gt;0),"NO","BOLD")&amp;AJ68</f>
        <v>BOLD</v>
      </c>
    </row>
    <row r="69" spans="1:37">
      <c r="A69">
        <v>68</v>
      </c>
      <c r="B69" s="28" t="s">
        <v>1078</v>
      </c>
      <c r="C69" t="s">
        <v>399</v>
      </c>
      <c r="D69" s="5" t="str">
        <f t="shared" si="9"/>
        <v/>
      </c>
      <c r="E69" t="str">
        <f>IF(OR(LEFT(B69,1)=CHAR(32),LEFT(B69,1)=CHAR(9),LEFT(B69,1)=CHAR(160),indenture(B69)&gt;0),"NO","BOLD")&amp;D69</f>
        <v>NO</v>
      </c>
      <c r="H69" s="5" t="str">
        <f t="shared" si="10"/>
        <v/>
      </c>
      <c r="I69" t="str">
        <f>IF(OR(LEFT(F69,1)=CHAR(32),LEFT(F69,1)=CHAR(9),LEFT(F69,1)=CHAR(160),indenture(F69)&gt;0),"NO","BOLD")&amp;H69</f>
        <v>BOLD</v>
      </c>
      <c r="J69" t="s">
        <v>1083</v>
      </c>
      <c r="K69" t="s">
        <v>372</v>
      </c>
      <c r="L69" s="5" t="str">
        <f t="shared" si="11"/>
        <v/>
      </c>
      <c r="M69" t="str">
        <f>IF(OR(LEFT(J69,1)=CHAR(32),LEFT(J69,1)=CHAR(9),LEFT(J69,1)=CHAR(160),indenture(J69)&gt;0),"NO","BOLD")&amp;L69</f>
        <v>NO</v>
      </c>
      <c r="P69" s="5" t="str">
        <f t="shared" si="12"/>
        <v/>
      </c>
      <c r="Q69" t="str">
        <f>IF(OR(LEFT(N69,1)=CHAR(32),LEFT(N69,1)=CHAR(9),LEFT(N69,1)=CHAR(160),indenture(N69)&gt;0),"NO","BOLD")&amp;P69</f>
        <v>BOLD</v>
      </c>
      <c r="R69" t="s">
        <v>1083</v>
      </c>
      <c r="S69" t="s">
        <v>372</v>
      </c>
      <c r="T69" s="5" t="str">
        <f t="shared" si="13"/>
        <v/>
      </c>
      <c r="U69" t="str">
        <f>IF(OR(LEFT(R69,1)=CHAR(32),LEFT(R69,1)=CHAR(9),LEFT(R69,1)=CHAR(160),indenture(R69)&gt;0),"NO","BOLD")&amp;T69</f>
        <v>NO</v>
      </c>
      <c r="X69" s="5" t="str">
        <f t="shared" si="14"/>
        <v/>
      </c>
      <c r="Y69" t="str">
        <f>IF(OR(LEFT(V69,1)=CHAR(32),LEFT(V69,1)=CHAR(9),LEFT(V69,1)=CHAR(160),indenture(V69)&gt;0),"NO","BOLD")&amp;X69</f>
        <v>BOLD</v>
      </c>
      <c r="AB69" s="5" t="str">
        <f t="shared" si="15"/>
        <v/>
      </c>
      <c r="AC69" t="str">
        <f>IF(OR(LEFT(Z69,1)=CHAR(32),LEFT(Z69,1)=CHAR(9),LEFT(Z69,1)=CHAR(160),indenture(Z69)&gt;0),"NO","BOLD")&amp;AB69</f>
        <v>BOLD</v>
      </c>
      <c r="AF69" s="5" t="str">
        <f t="shared" si="16"/>
        <v/>
      </c>
      <c r="AG69" t="str">
        <f>IF(OR(LEFT(AD69,1)=CHAR(32),LEFT(AD69,1)=CHAR(9),LEFT(AD69,1)=CHAR(160),indenture(AD69)&gt;0),"NO","BOLD")&amp;AF69</f>
        <v>BOLD</v>
      </c>
      <c r="AJ69" s="5" t="str">
        <f t="shared" si="17"/>
        <v/>
      </c>
      <c r="AK69" t="str">
        <f>IF(OR(LEFT(AH69,1)=CHAR(32),LEFT(AH69,1)=CHAR(9),LEFT(AH69,1)=CHAR(160),indenture(AH69)&gt;0),"NO","BOLD")&amp;AJ69</f>
        <v>BOLD</v>
      </c>
    </row>
    <row r="70" spans="1:37">
      <c r="A70">
        <v>69</v>
      </c>
      <c r="B70" s="27" t="s">
        <v>1180</v>
      </c>
      <c r="C70" t="s">
        <v>406</v>
      </c>
      <c r="D70" s="5" t="str">
        <f t="shared" si="9"/>
        <v/>
      </c>
      <c r="E70" t="str">
        <f>IF(OR(LEFT(B70,1)=CHAR(32),LEFT(B70,1)=CHAR(9),LEFT(B70,1)=CHAR(160),indenture(B70)&gt;0),"NO","BOLD")&amp;D70</f>
        <v>NO</v>
      </c>
      <c r="H70" s="5" t="str">
        <f t="shared" si="10"/>
        <v/>
      </c>
      <c r="I70" t="str">
        <f>IF(OR(LEFT(F70,1)=CHAR(32),LEFT(F70,1)=CHAR(9),LEFT(F70,1)=CHAR(160),indenture(F70)&gt;0),"NO","BOLD")&amp;H70</f>
        <v>BOLD</v>
      </c>
      <c r="J70" t="s">
        <v>1084</v>
      </c>
      <c r="K70" t="s">
        <v>374</v>
      </c>
      <c r="L70" s="5" t="str">
        <f t="shared" si="11"/>
        <v/>
      </c>
      <c r="M70" t="str">
        <f>IF(OR(LEFT(J70,1)=CHAR(32),LEFT(J70,1)=CHAR(9),LEFT(J70,1)=CHAR(160),indenture(J70)&gt;0),"NO","BOLD")&amp;L70</f>
        <v>NO</v>
      </c>
      <c r="P70" s="5" t="str">
        <f t="shared" si="12"/>
        <v/>
      </c>
      <c r="Q70" t="str">
        <f>IF(OR(LEFT(N70,1)=CHAR(32),LEFT(N70,1)=CHAR(9),LEFT(N70,1)=CHAR(160),indenture(N70)&gt;0),"NO","BOLD")&amp;P70</f>
        <v>BOLD</v>
      </c>
      <c r="R70" t="s">
        <v>1084</v>
      </c>
      <c r="S70" t="s">
        <v>374</v>
      </c>
      <c r="T70" s="5" t="str">
        <f t="shared" si="13"/>
        <v/>
      </c>
      <c r="U70" t="str">
        <f>IF(OR(LEFT(R70,1)=CHAR(32),LEFT(R70,1)=CHAR(9),LEFT(R70,1)=CHAR(160),indenture(R70)&gt;0),"NO","BOLD")&amp;T70</f>
        <v>NO</v>
      </c>
      <c r="X70" s="5" t="str">
        <f t="shared" si="14"/>
        <v/>
      </c>
      <c r="Y70" t="str">
        <f>IF(OR(LEFT(V70,1)=CHAR(32),LEFT(V70,1)=CHAR(9),LEFT(V70,1)=CHAR(160),indenture(V70)&gt;0),"NO","BOLD")&amp;X70</f>
        <v>BOLD</v>
      </c>
      <c r="AB70" s="5" t="str">
        <f t="shared" si="15"/>
        <v/>
      </c>
      <c r="AC70" t="str">
        <f>IF(OR(LEFT(Z70,1)=CHAR(32),LEFT(Z70,1)=CHAR(9),LEFT(Z70,1)=CHAR(160),indenture(Z70)&gt;0),"NO","BOLD")&amp;AB70</f>
        <v>BOLD</v>
      </c>
      <c r="AF70" s="5" t="str">
        <f t="shared" si="16"/>
        <v/>
      </c>
      <c r="AG70" t="str">
        <f>IF(OR(LEFT(AD70,1)=CHAR(32),LEFT(AD70,1)=CHAR(9),LEFT(AD70,1)=CHAR(160),indenture(AD70)&gt;0),"NO","BOLD")&amp;AF70</f>
        <v>BOLD</v>
      </c>
      <c r="AJ70" s="5" t="str">
        <f t="shared" si="17"/>
        <v/>
      </c>
      <c r="AK70" t="str">
        <f>IF(OR(LEFT(AH70,1)=CHAR(32),LEFT(AH70,1)=CHAR(9),LEFT(AH70,1)=CHAR(160),indenture(AH70)&gt;0),"NO","BOLD")&amp;AJ70</f>
        <v>BOLD</v>
      </c>
    </row>
    <row r="71" spans="1:37">
      <c r="A71">
        <v>70</v>
      </c>
      <c r="B71" s="27" t="s">
        <v>1173</v>
      </c>
      <c r="C71" t="s">
        <v>408</v>
      </c>
      <c r="D71" s="5" t="str">
        <f t="shared" si="9"/>
        <v/>
      </c>
      <c r="E71" t="str">
        <f>IF(OR(LEFT(B71,1)=CHAR(32),LEFT(B71,1)=CHAR(9),LEFT(B71,1)=CHAR(160),indenture(B71)&gt;0),"NO","BOLD")&amp;D71</f>
        <v>NO</v>
      </c>
      <c r="H71" s="5" t="str">
        <f t="shared" si="10"/>
        <v/>
      </c>
      <c r="I71" t="str">
        <f>IF(OR(LEFT(F71,1)=CHAR(32),LEFT(F71,1)=CHAR(9),LEFT(F71,1)=CHAR(160),indenture(F71)&gt;0),"NO","BOLD")&amp;H71</f>
        <v>BOLD</v>
      </c>
      <c r="J71" t="s">
        <v>1085</v>
      </c>
      <c r="K71" t="s">
        <v>407</v>
      </c>
      <c r="L71" s="5" t="str">
        <f t="shared" si="11"/>
        <v/>
      </c>
      <c r="M71" t="str">
        <f>IF(OR(LEFT(J71,1)=CHAR(32),LEFT(J71,1)=CHAR(9),LEFT(J71,1)=CHAR(160),indenture(J71)&gt;0),"NO","BOLD")&amp;L71</f>
        <v>NO</v>
      </c>
      <c r="P71" s="5" t="str">
        <f t="shared" si="12"/>
        <v/>
      </c>
      <c r="Q71" t="str">
        <f>IF(OR(LEFT(N71,1)=CHAR(32),LEFT(N71,1)=CHAR(9),LEFT(N71,1)=CHAR(160),indenture(N71)&gt;0),"NO","BOLD")&amp;P71</f>
        <v>BOLD</v>
      </c>
      <c r="R71" t="s">
        <v>1085</v>
      </c>
      <c r="S71" t="s">
        <v>407</v>
      </c>
      <c r="T71" s="5" t="str">
        <f t="shared" si="13"/>
        <v/>
      </c>
      <c r="U71" t="str">
        <f>IF(OR(LEFT(R71,1)=CHAR(32),LEFT(R71,1)=CHAR(9),LEFT(R71,1)=CHAR(160),indenture(R71)&gt;0),"NO","BOLD")&amp;T71</f>
        <v>NO</v>
      </c>
      <c r="X71" s="5" t="str">
        <f t="shared" si="14"/>
        <v/>
      </c>
      <c r="Y71" t="str">
        <f>IF(OR(LEFT(V71,1)=CHAR(32),LEFT(V71,1)=CHAR(9),LEFT(V71,1)=CHAR(160),indenture(V71)&gt;0),"NO","BOLD")&amp;X71</f>
        <v>BOLD</v>
      </c>
      <c r="AB71" s="5" t="str">
        <f t="shared" si="15"/>
        <v/>
      </c>
      <c r="AC71" t="str">
        <f>IF(OR(LEFT(Z71,1)=CHAR(32),LEFT(Z71,1)=CHAR(9),LEFT(Z71,1)=CHAR(160),indenture(Z71)&gt;0),"NO","BOLD")&amp;AB71</f>
        <v>BOLD</v>
      </c>
      <c r="AF71" s="5" t="str">
        <f t="shared" si="16"/>
        <v/>
      </c>
      <c r="AG71" t="str">
        <f>IF(OR(LEFT(AD71,1)=CHAR(32),LEFT(AD71,1)=CHAR(9),LEFT(AD71,1)=CHAR(160),indenture(AD71)&gt;0),"NO","BOLD")&amp;AF71</f>
        <v>BOLD</v>
      </c>
      <c r="AJ71" s="5" t="str">
        <f t="shared" si="17"/>
        <v/>
      </c>
      <c r="AK71" t="str">
        <f>IF(OR(LEFT(AH71,1)=CHAR(32),LEFT(AH71,1)=CHAR(9),LEFT(AH71,1)=CHAR(160),indenture(AH71)&gt;0),"NO","BOLD")&amp;AJ71</f>
        <v>BOLD</v>
      </c>
    </row>
    <row r="72" spans="1:37">
      <c r="A72">
        <v>71</v>
      </c>
      <c r="B72" s="27" t="s">
        <v>1175</v>
      </c>
      <c r="C72" t="s">
        <v>410</v>
      </c>
      <c r="D72" s="5" t="str">
        <f t="shared" si="9"/>
        <v/>
      </c>
      <c r="E72" t="str">
        <f>IF(OR(LEFT(B72,1)=CHAR(32),LEFT(B72,1)=CHAR(9),LEFT(B72,1)=CHAR(160),indenture(B72)&gt;0),"NO","BOLD")&amp;D72</f>
        <v>NO</v>
      </c>
      <c r="H72" s="5" t="str">
        <f t="shared" si="10"/>
        <v/>
      </c>
      <c r="I72" t="str">
        <f>IF(OR(LEFT(F72,1)=CHAR(32),LEFT(F72,1)=CHAR(9),LEFT(F72,1)=CHAR(160),indenture(F72)&gt;0),"NO","BOLD")&amp;H72</f>
        <v>BOLD</v>
      </c>
      <c r="J72" t="s">
        <v>1086</v>
      </c>
      <c r="K72" t="s">
        <v>409</v>
      </c>
      <c r="L72" s="5" t="str">
        <f t="shared" si="11"/>
        <v/>
      </c>
      <c r="M72" t="str">
        <f>IF(OR(LEFT(J72,1)=CHAR(32),LEFT(J72,1)=CHAR(9),LEFT(J72,1)=CHAR(160),indenture(J72)&gt;0),"NO","BOLD")&amp;L72</f>
        <v>NO</v>
      </c>
      <c r="P72" s="5" t="str">
        <f t="shared" si="12"/>
        <v/>
      </c>
      <c r="Q72" t="str">
        <f>IF(OR(LEFT(N72,1)=CHAR(32),LEFT(N72,1)=CHAR(9),LEFT(N72,1)=CHAR(160),indenture(N72)&gt;0),"NO","BOLD")&amp;P72</f>
        <v>BOLD</v>
      </c>
      <c r="R72" t="s">
        <v>1086</v>
      </c>
      <c r="S72" t="s">
        <v>409</v>
      </c>
      <c r="T72" s="5" t="str">
        <f t="shared" si="13"/>
        <v/>
      </c>
      <c r="U72" t="str">
        <f>IF(OR(LEFT(R72,1)=CHAR(32),LEFT(R72,1)=CHAR(9),LEFT(R72,1)=CHAR(160),indenture(R72)&gt;0),"NO","BOLD")&amp;T72</f>
        <v>NO</v>
      </c>
      <c r="X72" s="5" t="str">
        <f t="shared" si="14"/>
        <v/>
      </c>
      <c r="Y72" t="str">
        <f>IF(OR(LEFT(V72,1)=CHAR(32),LEFT(V72,1)=CHAR(9),LEFT(V72,1)=CHAR(160),indenture(V72)&gt;0),"NO","BOLD")&amp;X72</f>
        <v>BOLD</v>
      </c>
      <c r="AB72" s="5" t="str">
        <f t="shared" si="15"/>
        <v/>
      </c>
      <c r="AC72" t="str">
        <f>IF(OR(LEFT(Z72,1)=CHAR(32),LEFT(Z72,1)=CHAR(9),LEFT(Z72,1)=CHAR(160),indenture(Z72)&gt;0),"NO","BOLD")&amp;AB72</f>
        <v>BOLD</v>
      </c>
      <c r="AF72" s="5" t="str">
        <f t="shared" si="16"/>
        <v/>
      </c>
      <c r="AG72" t="str">
        <f>IF(OR(LEFT(AD72,1)=CHAR(32),LEFT(AD72,1)=CHAR(9),LEFT(AD72,1)=CHAR(160),indenture(AD72)&gt;0),"NO","BOLD")&amp;AF72</f>
        <v>BOLD</v>
      </c>
      <c r="AJ72" s="5" t="str">
        <f t="shared" si="17"/>
        <v/>
      </c>
      <c r="AK72" t="str">
        <f>IF(OR(LEFT(AH72,1)=CHAR(32),LEFT(AH72,1)=CHAR(9),LEFT(AH72,1)=CHAR(160),indenture(AH72)&gt;0),"NO","BOLD")&amp;AJ72</f>
        <v>BOLD</v>
      </c>
    </row>
    <row r="73" spans="1:37">
      <c r="A73">
        <v>72</v>
      </c>
      <c r="B73" s="27" t="s">
        <v>1174</v>
      </c>
      <c r="C73" t="s">
        <v>412</v>
      </c>
      <c r="D73" s="5" t="str">
        <f t="shared" si="9"/>
        <v/>
      </c>
      <c r="E73" t="str">
        <f>IF(OR(LEFT(B73,1)=CHAR(32),LEFT(B73,1)=CHAR(9),LEFT(B73,1)=CHAR(160),indenture(B73)&gt;0),"NO","BOLD")&amp;D73</f>
        <v>NO</v>
      </c>
      <c r="H73" s="5" t="str">
        <f t="shared" si="10"/>
        <v/>
      </c>
      <c r="I73" t="str">
        <f>IF(OR(LEFT(F73,1)=CHAR(32),LEFT(F73,1)=CHAR(9),LEFT(F73,1)=CHAR(160),indenture(F73)&gt;0),"NO","BOLD")&amp;H73</f>
        <v>BOLD</v>
      </c>
      <c r="J73" t="s">
        <v>1087</v>
      </c>
      <c r="K73" t="s">
        <v>411</v>
      </c>
      <c r="L73" s="5" t="str">
        <f t="shared" si="11"/>
        <v/>
      </c>
      <c r="M73" t="str">
        <f>IF(OR(LEFT(J73,1)=CHAR(32),LEFT(J73,1)=CHAR(9),LEFT(J73,1)=CHAR(160),indenture(J73)&gt;0),"NO","BOLD")&amp;L73</f>
        <v>NO</v>
      </c>
      <c r="P73" s="5" t="str">
        <f t="shared" si="12"/>
        <v/>
      </c>
      <c r="Q73" t="str">
        <f>IF(OR(LEFT(N73,1)=CHAR(32),LEFT(N73,1)=CHAR(9),LEFT(N73,1)=CHAR(160),indenture(N73)&gt;0),"NO","BOLD")&amp;P73</f>
        <v>BOLD</v>
      </c>
      <c r="R73" t="s">
        <v>1087</v>
      </c>
      <c r="S73" t="s">
        <v>411</v>
      </c>
      <c r="T73" s="5" t="str">
        <f t="shared" si="13"/>
        <v/>
      </c>
      <c r="U73" t="str">
        <f>IF(OR(LEFT(R73,1)=CHAR(32),LEFT(R73,1)=CHAR(9),LEFT(R73,1)=CHAR(160),indenture(R73)&gt;0),"NO","BOLD")&amp;T73</f>
        <v>NO</v>
      </c>
      <c r="X73" s="5" t="str">
        <f t="shared" si="14"/>
        <v/>
      </c>
      <c r="Y73" t="str">
        <f>IF(OR(LEFT(V73,1)=CHAR(32),LEFT(V73,1)=CHAR(9),LEFT(V73,1)=CHAR(160),indenture(V73)&gt;0),"NO","BOLD")&amp;X73</f>
        <v>BOLD</v>
      </c>
      <c r="AB73" s="5" t="str">
        <f t="shared" si="15"/>
        <v/>
      </c>
      <c r="AC73" t="str">
        <f>IF(OR(LEFT(Z73,1)=CHAR(32),LEFT(Z73,1)=CHAR(9),LEFT(Z73,1)=CHAR(160),indenture(Z73)&gt;0),"NO","BOLD")&amp;AB73</f>
        <v>BOLD</v>
      </c>
      <c r="AF73" s="5" t="str">
        <f t="shared" si="16"/>
        <v/>
      </c>
      <c r="AG73" t="str">
        <f>IF(OR(LEFT(AD73,1)=CHAR(32),LEFT(AD73,1)=CHAR(9),LEFT(AD73,1)=CHAR(160),indenture(AD73)&gt;0),"NO","BOLD")&amp;AF73</f>
        <v>BOLD</v>
      </c>
      <c r="AJ73" s="5" t="str">
        <f t="shared" si="17"/>
        <v/>
      </c>
      <c r="AK73" t="str">
        <f>IF(OR(LEFT(AH73,1)=CHAR(32),LEFT(AH73,1)=CHAR(9),LEFT(AH73,1)=CHAR(160),indenture(AH73)&gt;0),"NO","BOLD")&amp;AJ73</f>
        <v>BOLD</v>
      </c>
    </row>
    <row r="74" spans="1:37">
      <c r="A74">
        <v>73</v>
      </c>
      <c r="B74" s="27" t="s">
        <v>796</v>
      </c>
      <c r="C74" t="s">
        <v>403</v>
      </c>
      <c r="D74" s="5" t="str">
        <f t="shared" si="9"/>
        <v/>
      </c>
      <c r="E74" t="str">
        <f>IF(OR(LEFT(B74,1)=CHAR(32),LEFT(B74,1)=CHAR(9),LEFT(B74,1)=CHAR(160),indenture(B74)&gt;0),"NO","BOLD")&amp;D74</f>
        <v>NO</v>
      </c>
      <c r="H74" s="5" t="str">
        <f t="shared" si="10"/>
        <v/>
      </c>
      <c r="I74" t="str">
        <f>IF(OR(LEFT(F74,1)=CHAR(32),LEFT(F74,1)=CHAR(9),LEFT(F74,1)=CHAR(160),indenture(F74)&gt;0),"NO","BOLD")&amp;H74</f>
        <v>BOLD</v>
      </c>
      <c r="J74" t="s">
        <v>1088</v>
      </c>
      <c r="K74" t="s">
        <v>625</v>
      </c>
      <c r="L74" s="5" t="str">
        <f t="shared" si="11"/>
        <v/>
      </c>
      <c r="M74" t="str">
        <f>IF(OR(LEFT(J74,1)=CHAR(32),LEFT(J74,1)=CHAR(9),LEFT(J74,1)=CHAR(160),indenture(J74)&gt;0),"NO","BOLD")&amp;L74</f>
        <v>NO</v>
      </c>
      <c r="P74" s="5" t="str">
        <f t="shared" si="12"/>
        <v/>
      </c>
      <c r="Q74" t="str">
        <f>IF(OR(LEFT(N74,1)=CHAR(32),LEFT(N74,1)=CHAR(9),LEFT(N74,1)=CHAR(160),indenture(N74)&gt;0),"NO","BOLD")&amp;P74</f>
        <v>BOLD</v>
      </c>
      <c r="R74" t="s">
        <v>1088</v>
      </c>
      <c r="S74" t="s">
        <v>625</v>
      </c>
      <c r="T74" s="5" t="str">
        <f t="shared" si="13"/>
        <v/>
      </c>
      <c r="U74" t="str">
        <f>IF(OR(LEFT(R74,1)=CHAR(32),LEFT(R74,1)=CHAR(9),LEFT(R74,1)=CHAR(160),indenture(R74)&gt;0),"NO","BOLD")&amp;T74</f>
        <v>NO</v>
      </c>
      <c r="X74" s="5" t="str">
        <f t="shared" si="14"/>
        <v/>
      </c>
      <c r="Y74" t="str">
        <f>IF(OR(LEFT(V74,1)=CHAR(32),LEFT(V74,1)=CHAR(9),LEFT(V74,1)=CHAR(160),indenture(V74)&gt;0),"NO","BOLD")&amp;X74</f>
        <v>BOLD</v>
      </c>
      <c r="AB74" s="5" t="str">
        <f t="shared" si="15"/>
        <v/>
      </c>
      <c r="AC74" t="str">
        <f>IF(OR(LEFT(Z74,1)=CHAR(32),LEFT(Z74,1)=CHAR(9),LEFT(Z74,1)=CHAR(160),indenture(Z74)&gt;0),"NO","BOLD")&amp;AB74</f>
        <v>BOLD</v>
      </c>
      <c r="AF74" s="5" t="str">
        <f t="shared" si="16"/>
        <v/>
      </c>
      <c r="AG74" t="str">
        <f>IF(OR(LEFT(AD74,1)=CHAR(32),LEFT(AD74,1)=CHAR(9),LEFT(AD74,1)=CHAR(160),indenture(AD74)&gt;0),"NO","BOLD")&amp;AF74</f>
        <v>BOLD</v>
      </c>
      <c r="AJ74" s="5" t="str">
        <f t="shared" si="17"/>
        <v/>
      </c>
      <c r="AK74" t="str">
        <f>IF(OR(LEFT(AH74,1)=CHAR(32),LEFT(AH74,1)=CHAR(9),LEFT(AH74,1)=CHAR(160),indenture(AH74)&gt;0),"NO","BOLD")&amp;AJ74</f>
        <v>BOLD</v>
      </c>
    </row>
    <row r="75" spans="1:37">
      <c r="A75">
        <v>74</v>
      </c>
      <c r="B75" s="27" t="s">
        <v>1181</v>
      </c>
      <c r="C75" t="s">
        <v>414</v>
      </c>
      <c r="D75" s="5" t="str">
        <f t="shared" si="9"/>
        <v/>
      </c>
      <c r="E75" t="str">
        <f>IF(OR(LEFT(B75,1)=CHAR(32),LEFT(B75,1)=CHAR(9),LEFT(B75,1)=CHAR(160),indenture(B75)&gt;0),"NO","BOLD")&amp;D75</f>
        <v>NO</v>
      </c>
      <c r="H75" s="5" t="str">
        <f t="shared" si="10"/>
        <v/>
      </c>
      <c r="I75" t="str">
        <f>IF(OR(LEFT(F75,1)=CHAR(32),LEFT(F75,1)=CHAR(9),LEFT(F75,1)=CHAR(160),indenture(F75)&gt;0),"NO","BOLD")&amp;H75</f>
        <v>BOLD</v>
      </c>
      <c r="J75" t="s">
        <v>413</v>
      </c>
      <c r="K75" t="s">
        <v>416</v>
      </c>
      <c r="L75" s="5" t="str">
        <f t="shared" si="11"/>
        <v/>
      </c>
      <c r="M75" t="str">
        <f>IF(OR(LEFT(J75,1)=CHAR(32),LEFT(J75,1)=CHAR(9),LEFT(J75,1)=CHAR(160),indenture(J75)&gt;0),"NO","BOLD")&amp;L75</f>
        <v>BOLD</v>
      </c>
      <c r="P75" s="5" t="str">
        <f t="shared" si="12"/>
        <v/>
      </c>
      <c r="Q75" t="str">
        <f>IF(OR(LEFT(N75,1)=CHAR(32),LEFT(N75,1)=CHAR(9),LEFT(N75,1)=CHAR(160),indenture(N75)&gt;0),"NO","BOLD")&amp;P75</f>
        <v>BOLD</v>
      </c>
      <c r="R75" t="s">
        <v>413</v>
      </c>
      <c r="S75" t="s">
        <v>416</v>
      </c>
      <c r="T75" s="5" t="str">
        <f t="shared" si="13"/>
        <v/>
      </c>
      <c r="U75" t="str">
        <f>IF(OR(LEFT(R75,1)=CHAR(32),LEFT(R75,1)=CHAR(9),LEFT(R75,1)=CHAR(160),indenture(R75)&gt;0),"NO","BOLD")&amp;T75</f>
        <v>BOLD</v>
      </c>
      <c r="X75" s="5" t="str">
        <f t="shared" si="14"/>
        <v/>
      </c>
      <c r="Y75" t="str">
        <f>IF(OR(LEFT(V75,1)=CHAR(32),LEFT(V75,1)=CHAR(9),LEFT(V75,1)=CHAR(160),indenture(V75)&gt;0),"NO","BOLD")&amp;X75</f>
        <v>BOLD</v>
      </c>
      <c r="AB75" s="5" t="str">
        <f t="shared" si="15"/>
        <v/>
      </c>
      <c r="AC75" t="str">
        <f>IF(OR(LEFT(Z75,1)=CHAR(32),LEFT(Z75,1)=CHAR(9),LEFT(Z75,1)=CHAR(160),indenture(Z75)&gt;0),"NO","BOLD")&amp;AB75</f>
        <v>BOLD</v>
      </c>
      <c r="AF75" s="5" t="str">
        <f t="shared" si="16"/>
        <v/>
      </c>
      <c r="AG75" t="str">
        <f>IF(OR(LEFT(AD75,1)=CHAR(32),LEFT(AD75,1)=CHAR(9),LEFT(AD75,1)=CHAR(160),indenture(AD75)&gt;0),"NO","BOLD")&amp;AF75</f>
        <v>BOLD</v>
      </c>
      <c r="AJ75" s="5" t="str">
        <f t="shared" si="17"/>
        <v/>
      </c>
      <c r="AK75" t="str">
        <f>IF(OR(LEFT(AH75,1)=CHAR(32),LEFT(AH75,1)=CHAR(9),LEFT(AH75,1)=CHAR(160),indenture(AH75)&gt;0),"NO","BOLD")&amp;AJ75</f>
        <v>BOLD</v>
      </c>
    </row>
    <row r="76" spans="1:37">
      <c r="A76">
        <v>75</v>
      </c>
      <c r="B76" s="26" t="s">
        <v>1182</v>
      </c>
      <c r="C76" t="s">
        <v>339</v>
      </c>
      <c r="D76" s="5" t="str">
        <f t="shared" si="9"/>
        <v/>
      </c>
      <c r="E76" t="str">
        <f>IF(OR(LEFT(B76,1)=CHAR(32),LEFT(B76,1)=CHAR(9),LEFT(B76,1)=CHAR(160),indenture(B76)&gt;0),"NO","BOLD")&amp;D76</f>
        <v>BOLD</v>
      </c>
      <c r="H76" s="5" t="str">
        <f t="shared" si="10"/>
        <v/>
      </c>
      <c r="I76" t="str">
        <f>IF(OR(LEFT(F76,1)=CHAR(32),LEFT(F76,1)=CHAR(9),LEFT(F76,1)=CHAR(160),indenture(F76)&gt;0),"NO","BOLD")&amp;H76</f>
        <v>BOLD</v>
      </c>
      <c r="J76" t="s">
        <v>592</v>
      </c>
      <c r="K76" t="s">
        <v>334</v>
      </c>
      <c r="L76" s="5" t="str">
        <f t="shared" si="11"/>
        <v/>
      </c>
      <c r="M76" t="str">
        <f>IF(OR(LEFT(J76,1)=CHAR(32),LEFT(J76,1)=CHAR(9),LEFT(J76,1)=CHAR(160),indenture(J76)&gt;0),"NO","BOLD")&amp;L76</f>
        <v>NO</v>
      </c>
      <c r="P76" s="5" t="str">
        <f t="shared" si="12"/>
        <v/>
      </c>
      <c r="Q76" t="str">
        <f>IF(OR(LEFT(N76,1)=CHAR(32),LEFT(N76,1)=CHAR(9),LEFT(N76,1)=CHAR(160),indenture(N76)&gt;0),"NO","BOLD")&amp;P76</f>
        <v>BOLD</v>
      </c>
      <c r="R76" t="s">
        <v>592</v>
      </c>
      <c r="S76" t="s">
        <v>334</v>
      </c>
      <c r="T76" s="5" t="str">
        <f t="shared" si="13"/>
        <v/>
      </c>
      <c r="U76" t="str">
        <f>IF(OR(LEFT(R76,1)=CHAR(32),LEFT(R76,1)=CHAR(9),LEFT(R76,1)=CHAR(160),indenture(R76)&gt;0),"NO","BOLD")&amp;T76</f>
        <v>NO</v>
      </c>
      <c r="X76" s="5" t="str">
        <f t="shared" si="14"/>
        <v/>
      </c>
      <c r="Y76" t="str">
        <f>IF(OR(LEFT(V76,1)=CHAR(32),LEFT(V76,1)=CHAR(9),LEFT(V76,1)=CHAR(160),indenture(V76)&gt;0),"NO","BOLD")&amp;X76</f>
        <v>BOLD</v>
      </c>
      <c r="AB76" s="5" t="str">
        <f t="shared" si="15"/>
        <v/>
      </c>
      <c r="AC76" t="str">
        <f>IF(OR(LEFT(Z76,1)=CHAR(32),LEFT(Z76,1)=CHAR(9),LEFT(Z76,1)=CHAR(160),indenture(Z76)&gt;0),"NO","BOLD")&amp;AB76</f>
        <v>BOLD</v>
      </c>
      <c r="AF76" s="5" t="str">
        <f t="shared" si="16"/>
        <v/>
      </c>
      <c r="AG76" t="str">
        <f>IF(OR(LEFT(AD76,1)=CHAR(32),LEFT(AD76,1)=CHAR(9),LEFT(AD76,1)=CHAR(160),indenture(AD76)&gt;0),"NO","BOLD")&amp;AF76</f>
        <v>BOLD</v>
      </c>
      <c r="AJ76" s="5" t="str">
        <f t="shared" si="17"/>
        <v/>
      </c>
      <c r="AK76" t="str">
        <f>IF(OR(LEFT(AH76,1)=CHAR(32),LEFT(AH76,1)=CHAR(9),LEFT(AH76,1)=CHAR(160),indenture(AH76)&gt;0),"NO","BOLD")&amp;AJ76</f>
        <v>BOLD</v>
      </c>
    </row>
    <row r="77" spans="1:37">
      <c r="A77">
        <v>76</v>
      </c>
      <c r="B77" s="26" t="s">
        <v>325</v>
      </c>
      <c r="C77" t="s">
        <v>326</v>
      </c>
      <c r="D77" s="5" t="str">
        <f t="shared" si="9"/>
        <v/>
      </c>
      <c r="E77" t="str">
        <f>IF(OR(LEFT(B77,1)=CHAR(32),LEFT(B77,1)=CHAR(9),LEFT(B77,1)=CHAR(160),indenture(B77)&gt;0),"NO","BOLD")&amp;D77</f>
        <v>BOLD</v>
      </c>
      <c r="H77" s="5" t="str">
        <f t="shared" si="10"/>
        <v/>
      </c>
      <c r="I77" t="str">
        <f>IF(OR(LEFT(F77,1)=CHAR(32),LEFT(F77,1)=CHAR(9),LEFT(F77,1)=CHAR(160),indenture(F77)&gt;0),"NO","BOLD")&amp;H77</f>
        <v>BOLD</v>
      </c>
      <c r="J77" t="s">
        <v>345</v>
      </c>
      <c r="K77" t="s">
        <v>346</v>
      </c>
      <c r="L77" s="5" t="str">
        <f t="shared" si="11"/>
        <v/>
      </c>
      <c r="M77" t="str">
        <f>IF(OR(LEFT(J77,1)=CHAR(32),LEFT(J77,1)=CHAR(9),LEFT(J77,1)=CHAR(160),indenture(J77)&gt;0),"NO","BOLD")&amp;L77</f>
        <v>BOLD</v>
      </c>
      <c r="P77" s="5" t="str">
        <f t="shared" si="12"/>
        <v/>
      </c>
      <c r="Q77" t="str">
        <f>IF(OR(LEFT(N77,1)=CHAR(32),LEFT(N77,1)=CHAR(9),LEFT(N77,1)=CHAR(160),indenture(N77)&gt;0),"NO","BOLD")&amp;P77</f>
        <v>BOLD</v>
      </c>
      <c r="R77" t="s">
        <v>345</v>
      </c>
      <c r="S77" t="s">
        <v>346</v>
      </c>
      <c r="T77" s="5" t="str">
        <f t="shared" si="13"/>
        <v/>
      </c>
      <c r="U77" t="str">
        <f>IF(OR(LEFT(R77,1)=CHAR(32),LEFT(R77,1)=CHAR(9),LEFT(R77,1)=CHAR(160),indenture(R77)&gt;0),"NO","BOLD")&amp;T77</f>
        <v>BOLD</v>
      </c>
      <c r="X77" s="5" t="str">
        <f t="shared" si="14"/>
        <v/>
      </c>
      <c r="Y77" t="str">
        <f>IF(OR(LEFT(V77,1)=CHAR(32),LEFT(V77,1)=CHAR(9),LEFT(V77,1)=CHAR(160),indenture(V77)&gt;0),"NO","BOLD")&amp;X77</f>
        <v>BOLD</v>
      </c>
      <c r="AB77" s="5" t="str">
        <f t="shared" si="15"/>
        <v/>
      </c>
      <c r="AC77" t="str">
        <f>IF(OR(LEFT(Z77,1)=CHAR(32),LEFT(Z77,1)=CHAR(9),LEFT(Z77,1)=CHAR(160),indenture(Z77)&gt;0),"NO","BOLD")&amp;AB77</f>
        <v>BOLD</v>
      </c>
      <c r="AF77" s="5" t="str">
        <f t="shared" si="16"/>
        <v/>
      </c>
      <c r="AG77" t="str">
        <f>IF(OR(LEFT(AD77,1)=CHAR(32),LEFT(AD77,1)=CHAR(9),LEFT(AD77,1)=CHAR(160),indenture(AD77)&gt;0),"NO","BOLD")&amp;AF77</f>
        <v>BOLD</v>
      </c>
      <c r="AJ77" s="5" t="str">
        <f t="shared" si="17"/>
        <v/>
      </c>
      <c r="AK77" t="str">
        <f>IF(OR(LEFT(AH77,1)=CHAR(32),LEFT(AH77,1)=CHAR(9),LEFT(AH77,1)=CHAR(160),indenture(AH77)&gt;0),"NO","BOLD")&amp;AJ77</f>
        <v>BOLD</v>
      </c>
    </row>
    <row r="78" spans="1:37">
      <c r="A78">
        <v>77</v>
      </c>
      <c r="B78" s="27" t="s">
        <v>1081</v>
      </c>
      <c r="C78" t="s">
        <v>330</v>
      </c>
      <c r="D78" s="5" t="str">
        <f t="shared" si="9"/>
        <v/>
      </c>
      <c r="E78" t="str">
        <f>IF(OR(LEFT(B78,1)=CHAR(32),LEFT(B78,1)=CHAR(9),LEFT(B78,1)=CHAR(160),indenture(B78)&gt;0),"NO","BOLD")&amp;D78</f>
        <v>NO</v>
      </c>
      <c r="H78" s="5" t="str">
        <f t="shared" si="10"/>
        <v/>
      </c>
      <c r="I78" t="str">
        <f>IF(OR(LEFT(F78,1)=CHAR(32),LEFT(F78,1)=CHAR(9),LEFT(F78,1)=CHAR(160),indenture(F78)&gt;0),"NO","BOLD")&amp;H78</f>
        <v>BOLD</v>
      </c>
      <c r="J78" t="s">
        <v>348</v>
      </c>
      <c r="K78" t="s">
        <v>349</v>
      </c>
      <c r="L78" s="5" t="str">
        <f t="shared" si="11"/>
        <v/>
      </c>
      <c r="M78" t="str">
        <f>IF(OR(LEFT(J78,1)=CHAR(32),LEFT(J78,1)=CHAR(9),LEFT(J78,1)=CHAR(160),indenture(J78)&gt;0),"NO","BOLD")&amp;L78</f>
        <v>BOLD</v>
      </c>
      <c r="P78" s="5" t="str">
        <f t="shared" si="12"/>
        <v/>
      </c>
      <c r="Q78" t="str">
        <f>IF(OR(LEFT(N78,1)=CHAR(32),LEFT(N78,1)=CHAR(9),LEFT(N78,1)=CHAR(160),indenture(N78)&gt;0),"NO","BOLD")&amp;P78</f>
        <v>BOLD</v>
      </c>
      <c r="R78" t="s">
        <v>348</v>
      </c>
      <c r="S78" t="s">
        <v>349</v>
      </c>
      <c r="T78" s="5" t="str">
        <f t="shared" si="13"/>
        <v/>
      </c>
      <c r="U78" t="str">
        <f>IF(OR(LEFT(R78,1)=CHAR(32),LEFT(R78,1)=CHAR(9),LEFT(R78,1)=CHAR(160),indenture(R78)&gt;0),"NO","BOLD")&amp;T78</f>
        <v>BOLD</v>
      </c>
      <c r="X78" s="5" t="str">
        <f t="shared" si="14"/>
        <v/>
      </c>
      <c r="Y78" t="str">
        <f>IF(OR(LEFT(V78,1)=CHAR(32),LEFT(V78,1)=CHAR(9),LEFT(V78,1)=CHAR(160),indenture(V78)&gt;0),"NO","BOLD")&amp;X78</f>
        <v>BOLD</v>
      </c>
      <c r="AB78" s="5" t="str">
        <f t="shared" si="15"/>
        <v/>
      </c>
      <c r="AC78" t="str">
        <f>IF(OR(LEFT(Z78,1)=CHAR(32),LEFT(Z78,1)=CHAR(9),LEFT(Z78,1)=CHAR(160),indenture(Z78)&gt;0),"NO","BOLD")&amp;AB78</f>
        <v>BOLD</v>
      </c>
      <c r="AF78" s="5" t="str">
        <f t="shared" si="16"/>
        <v/>
      </c>
      <c r="AG78" t="str">
        <f>IF(OR(LEFT(AD78,1)=CHAR(32),LEFT(AD78,1)=CHAR(9),LEFT(AD78,1)=CHAR(160),indenture(AD78)&gt;0),"NO","BOLD")&amp;AF78</f>
        <v>BOLD</v>
      </c>
      <c r="AJ78" s="5" t="str">
        <f t="shared" si="17"/>
        <v/>
      </c>
      <c r="AK78" t="str">
        <f>IF(OR(LEFT(AH78,1)=CHAR(32),LEFT(AH78,1)=CHAR(9),LEFT(AH78,1)=CHAR(160),indenture(AH78)&gt;0),"NO","BOLD")&amp;AJ78</f>
        <v>BOLD</v>
      </c>
    </row>
    <row r="79" spans="1:37">
      <c r="A79">
        <v>78</v>
      </c>
      <c r="B79" s="27" t="s">
        <v>1082</v>
      </c>
      <c r="C79" t="s">
        <v>341</v>
      </c>
      <c r="D79" s="5" t="str">
        <f t="shared" si="9"/>
        <v/>
      </c>
      <c r="E79" t="str">
        <f>IF(OR(LEFT(B79,1)=CHAR(32),LEFT(B79,1)=CHAR(9),LEFT(B79,1)=CHAR(160),indenture(B79)&gt;0),"NO","BOLD")&amp;D79</f>
        <v>NO</v>
      </c>
      <c r="H79" s="5" t="str">
        <f t="shared" si="10"/>
        <v/>
      </c>
      <c r="I79" t="str">
        <f>IF(OR(LEFT(F79,1)=CHAR(32),LEFT(F79,1)=CHAR(9),LEFT(F79,1)=CHAR(160),indenture(F79)&gt;0),"NO","BOLD")&amp;H79</f>
        <v>BOLD</v>
      </c>
      <c r="L79" s="5" t="str">
        <f t="shared" si="11"/>
        <v/>
      </c>
      <c r="M79" t="str">
        <f>IF(OR(LEFT(J79,1)=CHAR(32),LEFT(J79,1)=CHAR(9),LEFT(J79,1)=CHAR(160),indenture(J79)&gt;0),"NO","BOLD")&amp;L79</f>
        <v>BOLD</v>
      </c>
      <c r="P79" s="5" t="str">
        <f t="shared" si="12"/>
        <v/>
      </c>
      <c r="Q79" t="str">
        <f>IF(OR(LEFT(N79,1)=CHAR(32),LEFT(N79,1)=CHAR(9),LEFT(N79,1)=CHAR(160),indenture(N79)&gt;0),"NO","BOLD")&amp;P79</f>
        <v>BOLD</v>
      </c>
      <c r="T79" s="5" t="str">
        <f t="shared" si="13"/>
        <v/>
      </c>
      <c r="U79" t="str">
        <f>IF(OR(LEFT(R79,1)=CHAR(32),LEFT(R79,1)=CHAR(9),LEFT(R79,1)=CHAR(160),indenture(R79)&gt;0),"NO","BOLD")&amp;T79</f>
        <v>BOLD</v>
      </c>
      <c r="X79" s="5" t="str">
        <f t="shared" si="14"/>
        <v/>
      </c>
      <c r="Y79" t="str">
        <f>IF(OR(LEFT(V79,1)=CHAR(32),LEFT(V79,1)=CHAR(9),LEFT(V79,1)=CHAR(160),indenture(V79)&gt;0),"NO","BOLD")&amp;X79</f>
        <v>BOLD</v>
      </c>
      <c r="AB79" s="5" t="str">
        <f t="shared" si="15"/>
        <v/>
      </c>
      <c r="AC79" t="str">
        <f>IF(OR(LEFT(Z79,1)=CHAR(32),LEFT(Z79,1)=CHAR(9),LEFT(Z79,1)=CHAR(160),indenture(Z79)&gt;0),"NO","BOLD")&amp;AB79</f>
        <v>BOLD</v>
      </c>
      <c r="AF79" s="5" t="str">
        <f t="shared" si="16"/>
        <v/>
      </c>
      <c r="AG79" t="str">
        <f>IF(OR(LEFT(AD79,1)=CHAR(32),LEFT(AD79,1)=CHAR(9),LEFT(AD79,1)=CHAR(160),indenture(AD79)&gt;0),"NO","BOLD")&amp;AF79</f>
        <v>BOLD</v>
      </c>
      <c r="AJ79" s="5" t="str">
        <f t="shared" si="17"/>
        <v/>
      </c>
      <c r="AK79" t="str">
        <f>IF(OR(LEFT(AH79,1)=CHAR(32),LEFT(AH79,1)=CHAR(9),LEFT(AH79,1)=CHAR(160),indenture(AH79)&gt;0),"NO","BOLD")&amp;AJ79</f>
        <v>BOLD</v>
      </c>
    </row>
    <row r="80" spans="1:37">
      <c r="A80">
        <v>79</v>
      </c>
      <c r="B80" s="27" t="s">
        <v>1083</v>
      </c>
      <c r="C80" t="s">
        <v>372</v>
      </c>
      <c r="D80" s="5" t="str">
        <f t="shared" si="9"/>
        <v/>
      </c>
      <c r="E80" t="str">
        <f>IF(OR(LEFT(B80,1)=CHAR(32),LEFT(B80,1)=CHAR(9),LEFT(B80,1)=CHAR(160),indenture(B80)&gt;0),"NO","BOLD")&amp;D80</f>
        <v>NO</v>
      </c>
      <c r="H80" s="5" t="str">
        <f t="shared" si="10"/>
        <v/>
      </c>
      <c r="I80" t="str">
        <f>IF(OR(LEFT(F80,1)=CHAR(32),LEFT(F80,1)=CHAR(9),LEFT(F80,1)=CHAR(160),indenture(F80)&gt;0),"NO","BOLD")&amp;H80</f>
        <v>BOLD</v>
      </c>
      <c r="J80" t="s">
        <v>798</v>
      </c>
      <c r="L80" s="5" t="str">
        <f t="shared" si="11"/>
        <v/>
      </c>
      <c r="M80" t="str">
        <f>IF(OR(LEFT(J80,1)=CHAR(32),LEFT(J80,1)=CHAR(9),LEFT(J80,1)=CHAR(160),indenture(J80)&gt;0),"NO","BOLD")&amp;L80</f>
        <v>BOLD</v>
      </c>
      <c r="P80" s="5" t="str">
        <f t="shared" si="12"/>
        <v/>
      </c>
      <c r="Q80" t="str">
        <f>IF(OR(LEFT(N80,1)=CHAR(32),LEFT(N80,1)=CHAR(9),LEFT(N80,1)=CHAR(160),indenture(N80)&gt;0),"NO","BOLD")&amp;P80</f>
        <v>BOLD</v>
      </c>
      <c r="R80" t="s">
        <v>798</v>
      </c>
      <c r="T80" s="5" t="str">
        <f t="shared" si="13"/>
        <v/>
      </c>
      <c r="U80" t="str">
        <f>IF(OR(LEFT(R80,1)=CHAR(32),LEFT(R80,1)=CHAR(9),LEFT(R80,1)=CHAR(160),indenture(R80)&gt;0),"NO","BOLD")&amp;T80</f>
        <v>BOLD</v>
      </c>
      <c r="X80" s="5" t="str">
        <f t="shared" si="14"/>
        <v/>
      </c>
      <c r="Y80" t="str">
        <f>IF(OR(LEFT(V80,1)=CHAR(32),LEFT(V80,1)=CHAR(9),LEFT(V80,1)=CHAR(160),indenture(V80)&gt;0),"NO","BOLD")&amp;X80</f>
        <v>BOLD</v>
      </c>
      <c r="AB80" s="5" t="str">
        <f t="shared" si="15"/>
        <v/>
      </c>
      <c r="AC80" t="str">
        <f>IF(OR(LEFT(Z80,1)=CHAR(32),LEFT(Z80,1)=CHAR(9),LEFT(Z80,1)=CHAR(160),indenture(Z80)&gt;0),"NO","BOLD")&amp;AB80</f>
        <v>BOLD</v>
      </c>
      <c r="AF80" s="5" t="str">
        <f t="shared" si="16"/>
        <v/>
      </c>
      <c r="AG80" t="str">
        <f>IF(OR(LEFT(AD80,1)=CHAR(32),LEFT(AD80,1)=CHAR(9),LEFT(AD80,1)=CHAR(160),indenture(AD80)&gt;0),"NO","BOLD")&amp;AF80</f>
        <v>BOLD</v>
      </c>
      <c r="AJ80" s="5" t="str">
        <f t="shared" si="17"/>
        <v/>
      </c>
      <c r="AK80" t="str">
        <f>IF(OR(LEFT(AH80,1)=CHAR(32),LEFT(AH80,1)=CHAR(9),LEFT(AH80,1)=CHAR(160),indenture(AH80)&gt;0),"NO","BOLD")&amp;AJ80</f>
        <v>BOLD</v>
      </c>
    </row>
    <row r="81" spans="1:37">
      <c r="A81">
        <v>80</v>
      </c>
      <c r="B81" s="27" t="s">
        <v>1084</v>
      </c>
      <c r="C81" t="s">
        <v>374</v>
      </c>
      <c r="D81" s="5" t="str">
        <f t="shared" si="9"/>
        <v/>
      </c>
      <c r="E81" t="str">
        <f>IF(OR(LEFT(B81,1)=CHAR(32),LEFT(B81,1)=CHAR(9),LEFT(B81,1)=CHAR(160),indenture(B81)&gt;0),"NO","BOLD")&amp;D81</f>
        <v>NO</v>
      </c>
      <c r="H81" s="5" t="str">
        <f t="shared" si="10"/>
        <v/>
      </c>
      <c r="I81" t="str">
        <f>IF(OR(LEFT(F81,1)=CHAR(32),LEFT(F81,1)=CHAR(9),LEFT(F81,1)=CHAR(160),indenture(F81)&gt;0),"NO","BOLD")&amp;H81</f>
        <v>BOLD</v>
      </c>
      <c r="J81" t="s">
        <v>799</v>
      </c>
      <c r="K81" t="s">
        <v>800</v>
      </c>
      <c r="L81" s="5" t="str">
        <f t="shared" si="11"/>
        <v/>
      </c>
      <c r="M81" t="str">
        <f>IF(OR(LEFT(J81,1)=CHAR(32),LEFT(J81,1)=CHAR(9),LEFT(J81,1)=CHAR(160),indenture(J81)&gt;0),"NO","BOLD")&amp;L81</f>
        <v>BOLD</v>
      </c>
      <c r="P81" s="5" t="str">
        <f t="shared" si="12"/>
        <v/>
      </c>
      <c r="Q81" t="str">
        <f>IF(OR(LEFT(N81,1)=CHAR(32),LEFT(N81,1)=CHAR(9),LEFT(N81,1)=CHAR(160),indenture(N81)&gt;0),"NO","BOLD")&amp;P81</f>
        <v>BOLD</v>
      </c>
      <c r="R81" t="s">
        <v>799</v>
      </c>
      <c r="S81" t="s">
        <v>800</v>
      </c>
      <c r="T81" s="5" t="str">
        <f t="shared" si="13"/>
        <v/>
      </c>
      <c r="U81" t="str">
        <f>IF(OR(LEFT(R81,1)=CHAR(32),LEFT(R81,1)=CHAR(9),LEFT(R81,1)=CHAR(160),indenture(R81)&gt;0),"NO","BOLD")&amp;T81</f>
        <v>BOLD</v>
      </c>
      <c r="X81" s="5" t="str">
        <f t="shared" si="14"/>
        <v/>
      </c>
      <c r="Y81" t="str">
        <f>IF(OR(LEFT(V81,1)=CHAR(32),LEFT(V81,1)=CHAR(9),LEFT(V81,1)=CHAR(160),indenture(V81)&gt;0),"NO","BOLD")&amp;X81</f>
        <v>BOLD</v>
      </c>
      <c r="AB81" s="5" t="str">
        <f t="shared" si="15"/>
        <v/>
      </c>
      <c r="AC81" t="str">
        <f>IF(OR(LEFT(Z81,1)=CHAR(32),LEFT(Z81,1)=CHAR(9),LEFT(Z81,1)=CHAR(160),indenture(Z81)&gt;0),"NO","BOLD")&amp;AB81</f>
        <v>BOLD</v>
      </c>
      <c r="AF81" s="5" t="str">
        <f t="shared" si="16"/>
        <v/>
      </c>
      <c r="AG81" t="str">
        <f>IF(OR(LEFT(AD81,1)=CHAR(32),LEFT(AD81,1)=CHAR(9),LEFT(AD81,1)=CHAR(160),indenture(AD81)&gt;0),"NO","BOLD")&amp;AF81</f>
        <v>BOLD</v>
      </c>
      <c r="AJ81" s="5" t="str">
        <f t="shared" si="17"/>
        <v/>
      </c>
      <c r="AK81" t="str">
        <f>IF(OR(LEFT(AH81,1)=CHAR(32),LEFT(AH81,1)=CHAR(9),LEFT(AH81,1)=CHAR(160),indenture(AH81)&gt;0),"NO","BOLD")&amp;AJ81</f>
        <v>BOLD</v>
      </c>
    </row>
    <row r="82" spans="1:37">
      <c r="A82">
        <v>81</v>
      </c>
      <c r="B82" s="27" t="s">
        <v>1085</v>
      </c>
      <c r="C82" t="s">
        <v>407</v>
      </c>
      <c r="D82" s="5" t="str">
        <f t="shared" si="9"/>
        <v/>
      </c>
      <c r="E82" t="str">
        <f>IF(OR(LEFT(B82,1)=CHAR(32),LEFT(B82,1)=CHAR(9),LEFT(B82,1)=CHAR(160),indenture(B82)&gt;0),"NO","BOLD")&amp;D82</f>
        <v>NO</v>
      </c>
      <c r="H82" s="5" t="str">
        <f t="shared" si="10"/>
        <v/>
      </c>
      <c r="I82" t="str">
        <f>IF(OR(LEFT(F82,1)=CHAR(32),LEFT(F82,1)=CHAR(9),LEFT(F82,1)=CHAR(160),indenture(F82)&gt;0),"NO","BOLD")&amp;H82</f>
        <v>BOLD</v>
      </c>
      <c r="J82" t="s">
        <v>1089</v>
      </c>
      <c r="K82" t="s">
        <v>1090</v>
      </c>
      <c r="L82" s="5" t="str">
        <f t="shared" si="11"/>
        <v/>
      </c>
      <c r="M82" t="str">
        <f>IF(OR(LEFT(J82,1)=CHAR(32),LEFT(J82,1)=CHAR(9),LEFT(J82,1)=CHAR(160),indenture(J82)&gt;0),"NO","BOLD")&amp;L82</f>
        <v>BOLD</v>
      </c>
      <c r="P82" s="5" t="str">
        <f t="shared" si="12"/>
        <v/>
      </c>
      <c r="Q82" t="str">
        <f>IF(OR(LEFT(N82,1)=CHAR(32),LEFT(N82,1)=CHAR(9),LEFT(N82,1)=CHAR(160),indenture(N82)&gt;0),"NO","BOLD")&amp;P82</f>
        <v>BOLD</v>
      </c>
      <c r="R82" t="s">
        <v>1089</v>
      </c>
      <c r="S82" t="s">
        <v>1090</v>
      </c>
      <c r="T82" s="5" t="str">
        <f t="shared" si="13"/>
        <v/>
      </c>
      <c r="U82" t="str">
        <f>IF(OR(LEFT(R82,1)=CHAR(32),LEFT(R82,1)=CHAR(9),LEFT(R82,1)=CHAR(160),indenture(R82)&gt;0),"NO","BOLD")&amp;T82</f>
        <v>BOLD</v>
      </c>
      <c r="X82" s="5" t="str">
        <f t="shared" si="14"/>
        <v/>
      </c>
      <c r="Y82" t="str">
        <f>IF(OR(LEFT(V82,1)=CHAR(32),LEFT(V82,1)=CHAR(9),LEFT(V82,1)=CHAR(160),indenture(V82)&gt;0),"NO","BOLD")&amp;X82</f>
        <v>BOLD</v>
      </c>
      <c r="AB82" s="5" t="str">
        <f t="shared" si="15"/>
        <v/>
      </c>
      <c r="AC82" t="str">
        <f>IF(OR(LEFT(Z82,1)=CHAR(32),LEFT(Z82,1)=CHAR(9),LEFT(Z82,1)=CHAR(160),indenture(Z82)&gt;0),"NO","BOLD")&amp;AB82</f>
        <v>BOLD</v>
      </c>
      <c r="AF82" s="5" t="str">
        <f t="shared" si="16"/>
        <v/>
      </c>
      <c r="AG82" t="str">
        <f>IF(OR(LEFT(AD82,1)=CHAR(32),LEFT(AD82,1)=CHAR(9),LEFT(AD82,1)=CHAR(160),indenture(AD82)&gt;0),"NO","BOLD")&amp;AF82</f>
        <v>BOLD</v>
      </c>
      <c r="AJ82" s="5" t="str">
        <f t="shared" si="17"/>
        <v/>
      </c>
      <c r="AK82" t="str">
        <f>IF(OR(LEFT(AH82,1)=CHAR(32),LEFT(AH82,1)=CHAR(9),LEFT(AH82,1)=CHAR(160),indenture(AH82)&gt;0),"NO","BOLD")&amp;AJ82</f>
        <v>BOLD</v>
      </c>
    </row>
    <row r="83" spans="1:37">
      <c r="A83">
        <v>82</v>
      </c>
      <c r="B83" s="27" t="s">
        <v>1086</v>
      </c>
      <c r="C83" t="s">
        <v>409</v>
      </c>
      <c r="D83" s="5" t="str">
        <f t="shared" si="9"/>
        <v/>
      </c>
      <c r="E83" t="str">
        <f>IF(OR(LEFT(B83,1)=CHAR(32),LEFT(B83,1)=CHAR(9),LEFT(B83,1)=CHAR(160),indenture(B83)&gt;0),"NO","BOLD")&amp;D83</f>
        <v>NO</v>
      </c>
      <c r="H83" s="5" t="str">
        <f t="shared" si="10"/>
        <v/>
      </c>
      <c r="I83" t="str">
        <f>IF(OR(LEFT(F83,1)=CHAR(32),LEFT(F83,1)=CHAR(9),LEFT(F83,1)=CHAR(160),indenture(F83)&gt;0),"NO","BOLD")&amp;H83</f>
        <v>BOLD</v>
      </c>
      <c r="J83" t="s">
        <v>1091</v>
      </c>
      <c r="K83" t="s">
        <v>1092</v>
      </c>
      <c r="L83" s="5" t="str">
        <f t="shared" si="11"/>
        <v/>
      </c>
      <c r="M83" t="str">
        <f>IF(OR(LEFT(J83,1)=CHAR(32),LEFT(J83,1)=CHAR(9),LEFT(J83,1)=CHAR(160),indenture(J83)&gt;0),"NO","BOLD")&amp;L83</f>
        <v>BOLD</v>
      </c>
      <c r="P83" s="5" t="str">
        <f t="shared" si="12"/>
        <v/>
      </c>
      <c r="Q83" t="str">
        <f>IF(OR(LEFT(N83,1)=CHAR(32),LEFT(N83,1)=CHAR(9),LEFT(N83,1)=CHAR(160),indenture(N83)&gt;0),"NO","BOLD")&amp;P83</f>
        <v>BOLD</v>
      </c>
      <c r="R83" t="s">
        <v>1091</v>
      </c>
      <c r="S83" t="s">
        <v>1092</v>
      </c>
      <c r="T83" s="5" t="str">
        <f t="shared" si="13"/>
        <v/>
      </c>
      <c r="U83" t="str">
        <f>IF(OR(LEFT(R83,1)=CHAR(32),LEFT(R83,1)=CHAR(9),LEFT(R83,1)=CHAR(160),indenture(R83)&gt;0),"NO","BOLD")&amp;T83</f>
        <v>BOLD</v>
      </c>
      <c r="X83" s="5" t="str">
        <f t="shared" si="14"/>
        <v/>
      </c>
      <c r="Y83" t="str">
        <f>IF(OR(LEFT(V83,1)=CHAR(32),LEFT(V83,1)=CHAR(9),LEFT(V83,1)=CHAR(160),indenture(V83)&gt;0),"NO","BOLD")&amp;X83</f>
        <v>BOLD</v>
      </c>
      <c r="AB83" s="5" t="str">
        <f t="shared" si="15"/>
        <v/>
      </c>
      <c r="AC83" t="str">
        <f>IF(OR(LEFT(Z83,1)=CHAR(32),LEFT(Z83,1)=CHAR(9),LEFT(Z83,1)=CHAR(160),indenture(Z83)&gt;0),"NO","BOLD")&amp;AB83</f>
        <v>BOLD</v>
      </c>
      <c r="AF83" s="5" t="str">
        <f t="shared" si="16"/>
        <v/>
      </c>
      <c r="AG83" t="str">
        <f>IF(OR(LEFT(AD83,1)=CHAR(32),LEFT(AD83,1)=CHAR(9),LEFT(AD83,1)=CHAR(160),indenture(AD83)&gt;0),"NO","BOLD")&amp;AF83</f>
        <v>BOLD</v>
      </c>
      <c r="AJ83" s="5" t="str">
        <f t="shared" si="17"/>
        <v/>
      </c>
      <c r="AK83" t="str">
        <f>IF(OR(LEFT(AH83,1)=CHAR(32),LEFT(AH83,1)=CHAR(9),LEFT(AH83,1)=CHAR(160),indenture(AH83)&gt;0),"NO","BOLD")&amp;AJ83</f>
        <v>BOLD</v>
      </c>
    </row>
    <row r="84" spans="1:37">
      <c r="A84">
        <v>83</v>
      </c>
      <c r="B84" s="27" t="s">
        <v>1087</v>
      </c>
      <c r="C84" t="s">
        <v>411</v>
      </c>
      <c r="D84" s="5" t="str">
        <f t="shared" si="9"/>
        <v/>
      </c>
      <c r="E84" t="str">
        <f>IF(OR(LEFT(B84,1)=CHAR(32),LEFT(B84,1)=CHAR(9),LEFT(B84,1)=CHAR(160),indenture(B84)&gt;0),"NO","BOLD")&amp;D84</f>
        <v>NO</v>
      </c>
      <c r="H84" s="5" t="str">
        <f t="shared" si="10"/>
        <v/>
      </c>
      <c r="I84" t="str">
        <f>IF(OR(LEFT(F84,1)=CHAR(32),LEFT(F84,1)=CHAR(9),LEFT(F84,1)=CHAR(160),indenture(F84)&gt;0),"NO","BOLD")&amp;H84</f>
        <v>BOLD</v>
      </c>
      <c r="J84" t="s">
        <v>1093</v>
      </c>
      <c r="K84" t="s">
        <v>1094</v>
      </c>
      <c r="L84" s="5" t="str">
        <f t="shared" si="11"/>
        <v/>
      </c>
      <c r="M84" t="str">
        <f>IF(OR(LEFT(J84,1)=CHAR(32),LEFT(J84,1)=CHAR(9),LEFT(J84,1)=CHAR(160),indenture(J84)&gt;0),"NO","BOLD")&amp;L84</f>
        <v>BOLD</v>
      </c>
      <c r="P84" s="5" t="str">
        <f t="shared" si="12"/>
        <v/>
      </c>
      <c r="Q84" t="str">
        <f>IF(OR(LEFT(N84,1)=CHAR(32),LEFT(N84,1)=CHAR(9),LEFT(N84,1)=CHAR(160),indenture(N84)&gt;0),"NO","BOLD")&amp;P84</f>
        <v>BOLD</v>
      </c>
      <c r="R84" t="s">
        <v>1093</v>
      </c>
      <c r="S84" t="s">
        <v>1094</v>
      </c>
      <c r="T84" s="5" t="str">
        <f t="shared" si="13"/>
        <v/>
      </c>
      <c r="U84" t="str">
        <f>IF(OR(LEFT(R84,1)=CHAR(32),LEFT(R84,1)=CHAR(9),LEFT(R84,1)=CHAR(160),indenture(R84)&gt;0),"NO","BOLD")&amp;T84</f>
        <v>BOLD</v>
      </c>
      <c r="X84" s="5" t="str">
        <f t="shared" si="14"/>
        <v/>
      </c>
      <c r="Y84" t="str">
        <f>IF(OR(LEFT(V84,1)=CHAR(32),LEFT(V84,1)=CHAR(9),LEFT(V84,1)=CHAR(160),indenture(V84)&gt;0),"NO","BOLD")&amp;X84</f>
        <v>BOLD</v>
      </c>
      <c r="AB84" s="5" t="str">
        <f t="shared" si="15"/>
        <v/>
      </c>
      <c r="AC84" t="str">
        <f>IF(OR(LEFT(Z84,1)=CHAR(32),LEFT(Z84,1)=CHAR(9),LEFT(Z84,1)=CHAR(160),indenture(Z84)&gt;0),"NO","BOLD")&amp;AB84</f>
        <v>BOLD</v>
      </c>
      <c r="AF84" s="5" t="str">
        <f t="shared" si="16"/>
        <v/>
      </c>
      <c r="AG84" t="str">
        <f>IF(OR(LEFT(AD84,1)=CHAR(32),LEFT(AD84,1)=CHAR(9),LEFT(AD84,1)=CHAR(160),indenture(AD84)&gt;0),"NO","BOLD")&amp;AF84</f>
        <v>BOLD</v>
      </c>
      <c r="AJ84" s="5" t="str">
        <f t="shared" si="17"/>
        <v/>
      </c>
      <c r="AK84" t="str">
        <f>IF(OR(LEFT(AH84,1)=CHAR(32),LEFT(AH84,1)=CHAR(9),LEFT(AH84,1)=CHAR(160),indenture(AH84)&gt;0),"NO","BOLD")&amp;AJ84</f>
        <v>BOLD</v>
      </c>
    </row>
    <row r="85" spans="1:37">
      <c r="A85">
        <v>84</v>
      </c>
      <c r="B85" s="27" t="s">
        <v>1088</v>
      </c>
      <c r="C85" t="s">
        <v>625</v>
      </c>
      <c r="D85" s="5" t="str">
        <f t="shared" si="9"/>
        <v/>
      </c>
      <c r="E85" t="str">
        <f>IF(OR(LEFT(B85,1)=CHAR(32),LEFT(B85,1)=CHAR(9),LEFT(B85,1)=CHAR(160),indenture(B85)&gt;0),"NO","BOLD")&amp;D85</f>
        <v>NO</v>
      </c>
      <c r="H85" s="5" t="str">
        <f t="shared" si="10"/>
        <v/>
      </c>
      <c r="I85" t="str">
        <f>IF(OR(LEFT(F85,1)=CHAR(32),LEFT(F85,1)=CHAR(9),LEFT(F85,1)=CHAR(160),indenture(F85)&gt;0),"NO","BOLD")&amp;H85</f>
        <v>BOLD</v>
      </c>
      <c r="J85" t="s">
        <v>1095</v>
      </c>
      <c r="K85" t="s">
        <v>1096</v>
      </c>
      <c r="L85" s="5" t="str">
        <f t="shared" si="11"/>
        <v/>
      </c>
      <c r="M85" t="str">
        <f>IF(OR(LEFT(J85,1)=CHAR(32),LEFT(J85,1)=CHAR(9),LEFT(J85,1)=CHAR(160),indenture(J85)&gt;0),"NO","BOLD")&amp;L85</f>
        <v>BOLD</v>
      </c>
      <c r="P85" s="5" t="str">
        <f t="shared" si="12"/>
        <v/>
      </c>
      <c r="Q85" t="str">
        <f>IF(OR(LEFT(N85,1)=CHAR(32),LEFT(N85,1)=CHAR(9),LEFT(N85,1)=CHAR(160),indenture(N85)&gt;0),"NO","BOLD")&amp;P85</f>
        <v>BOLD</v>
      </c>
      <c r="R85" t="s">
        <v>1095</v>
      </c>
      <c r="S85" t="s">
        <v>1096</v>
      </c>
      <c r="T85" s="5" t="str">
        <f t="shared" si="13"/>
        <v/>
      </c>
      <c r="U85" t="str">
        <f>IF(OR(LEFT(R85,1)=CHAR(32),LEFT(R85,1)=CHAR(9),LEFT(R85,1)=CHAR(160),indenture(R85)&gt;0),"NO","BOLD")&amp;T85</f>
        <v>BOLD</v>
      </c>
      <c r="X85" s="5" t="str">
        <f t="shared" si="14"/>
        <v/>
      </c>
      <c r="Y85" t="str">
        <f>IF(OR(LEFT(V85,1)=CHAR(32),LEFT(V85,1)=CHAR(9),LEFT(V85,1)=CHAR(160),indenture(V85)&gt;0),"NO","BOLD")&amp;X85</f>
        <v>BOLD</v>
      </c>
      <c r="AB85" s="5" t="str">
        <f t="shared" si="15"/>
        <v/>
      </c>
      <c r="AC85" t="str">
        <f>IF(OR(LEFT(Z85,1)=CHAR(32),LEFT(Z85,1)=CHAR(9),LEFT(Z85,1)=CHAR(160),indenture(Z85)&gt;0),"NO","BOLD")&amp;AB85</f>
        <v>BOLD</v>
      </c>
      <c r="AF85" s="5" t="str">
        <f t="shared" si="16"/>
        <v/>
      </c>
      <c r="AG85" t="str">
        <f>IF(OR(LEFT(AD85,1)=CHAR(32),LEFT(AD85,1)=CHAR(9),LEFT(AD85,1)=CHAR(160),indenture(AD85)&gt;0),"NO","BOLD")&amp;AF85</f>
        <v>BOLD</v>
      </c>
      <c r="AJ85" s="5" t="str">
        <f t="shared" si="17"/>
        <v/>
      </c>
      <c r="AK85" t="str">
        <f>IF(OR(LEFT(AH85,1)=CHAR(32),LEFT(AH85,1)=CHAR(9),LEFT(AH85,1)=CHAR(160),indenture(AH85)&gt;0),"NO","BOLD")&amp;AJ85</f>
        <v>BOLD</v>
      </c>
    </row>
    <row r="86" spans="1:37">
      <c r="A86">
        <v>85</v>
      </c>
      <c r="B86" s="26" t="s">
        <v>415</v>
      </c>
      <c r="C86" t="s">
        <v>416</v>
      </c>
      <c r="D86" s="5" t="str">
        <f t="shared" si="9"/>
        <v/>
      </c>
      <c r="E86" t="str">
        <f>IF(OR(LEFT(B86,1)=CHAR(32),LEFT(B86,1)=CHAR(9),LEFT(B86,1)=CHAR(160),indenture(B86)&gt;0),"NO","BOLD")&amp;D86</f>
        <v>BOLD</v>
      </c>
      <c r="H86" s="5" t="str">
        <f t="shared" si="10"/>
        <v/>
      </c>
      <c r="I86" t="str">
        <f>IF(OR(LEFT(F86,1)=CHAR(32),LEFT(F86,1)=CHAR(9),LEFT(F86,1)=CHAR(160),indenture(F86)&gt;0),"NO","BOLD")&amp;H86</f>
        <v>BOLD</v>
      </c>
      <c r="J86" t="s">
        <v>1097</v>
      </c>
      <c r="K86" t="s">
        <v>1098</v>
      </c>
      <c r="L86" s="5" t="str">
        <f t="shared" si="11"/>
        <v/>
      </c>
      <c r="M86" t="str">
        <f>IF(OR(LEFT(J86,1)=CHAR(32),LEFT(J86,1)=CHAR(9),LEFT(J86,1)=CHAR(160),indenture(J86)&gt;0),"NO","BOLD")&amp;L86</f>
        <v>BOLD</v>
      </c>
      <c r="P86" s="5" t="str">
        <f t="shared" si="12"/>
        <v/>
      </c>
      <c r="Q86" t="str">
        <f>IF(OR(LEFT(N86,1)=CHAR(32),LEFT(N86,1)=CHAR(9),LEFT(N86,1)=CHAR(160),indenture(N86)&gt;0),"NO","BOLD")&amp;P86</f>
        <v>BOLD</v>
      </c>
      <c r="R86" t="s">
        <v>1097</v>
      </c>
      <c r="S86" t="s">
        <v>1098</v>
      </c>
      <c r="T86" s="5" t="str">
        <f t="shared" si="13"/>
        <v/>
      </c>
      <c r="U86" t="str">
        <f>IF(OR(LEFT(R86,1)=CHAR(32),LEFT(R86,1)=CHAR(9),LEFT(R86,1)=CHAR(160),indenture(R86)&gt;0),"NO","BOLD")&amp;T86</f>
        <v>BOLD</v>
      </c>
      <c r="X86" s="5" t="str">
        <f t="shared" si="14"/>
        <v/>
      </c>
      <c r="Y86" t="str">
        <f>IF(OR(LEFT(V86,1)=CHAR(32),LEFT(V86,1)=CHAR(9),LEFT(V86,1)=CHAR(160),indenture(V86)&gt;0),"NO","BOLD")&amp;X86</f>
        <v>BOLD</v>
      </c>
      <c r="AB86" s="5" t="str">
        <f t="shared" si="15"/>
        <v/>
      </c>
      <c r="AC86" t="str">
        <f>IF(OR(LEFT(Z86,1)=CHAR(32),LEFT(Z86,1)=CHAR(9),LEFT(Z86,1)=CHAR(160),indenture(Z86)&gt;0),"NO","BOLD")&amp;AB86</f>
        <v>BOLD</v>
      </c>
      <c r="AF86" s="5" t="str">
        <f t="shared" si="16"/>
        <v/>
      </c>
      <c r="AG86" t="str">
        <f>IF(OR(LEFT(AD86,1)=CHAR(32),LEFT(AD86,1)=CHAR(9),LEFT(AD86,1)=CHAR(160),indenture(AD86)&gt;0),"NO","BOLD")&amp;AF86</f>
        <v>BOLD</v>
      </c>
      <c r="AJ86" s="5" t="str">
        <f t="shared" si="17"/>
        <v/>
      </c>
      <c r="AK86" t="str">
        <f>IF(OR(LEFT(AH86,1)=CHAR(32),LEFT(AH86,1)=CHAR(9),LEFT(AH86,1)=CHAR(160),indenture(AH86)&gt;0),"NO","BOLD")&amp;AJ86</f>
        <v>BOLD</v>
      </c>
    </row>
    <row r="87" spans="1:37">
      <c r="A87">
        <v>86</v>
      </c>
      <c r="B87" s="27" t="s">
        <v>592</v>
      </c>
      <c r="C87" t="s">
        <v>334</v>
      </c>
      <c r="D87" s="5" t="str">
        <f t="shared" si="9"/>
        <v/>
      </c>
      <c r="E87" t="str">
        <f>IF(OR(LEFT(B87,1)=CHAR(32),LEFT(B87,1)=CHAR(9),LEFT(B87,1)=CHAR(160),indenture(B87)&gt;0),"NO","BOLD")&amp;D87</f>
        <v>NO</v>
      </c>
      <c r="H87" s="5" t="str">
        <f t="shared" si="10"/>
        <v/>
      </c>
      <c r="I87" t="str">
        <f>IF(OR(LEFT(F87,1)=CHAR(32),LEFT(F87,1)=CHAR(9),LEFT(F87,1)=CHAR(160),indenture(F87)&gt;0),"NO","BOLD")&amp;H87</f>
        <v>BOLD</v>
      </c>
      <c r="J87" t="s">
        <v>1099</v>
      </c>
      <c r="K87" t="s">
        <v>1100</v>
      </c>
      <c r="L87" s="5" t="str">
        <f t="shared" si="11"/>
        <v/>
      </c>
      <c r="M87" t="str">
        <f>IF(OR(LEFT(J87,1)=CHAR(32),LEFT(J87,1)=CHAR(9),LEFT(J87,1)=CHAR(160),indenture(J87)&gt;0),"NO","BOLD")&amp;L87</f>
        <v>BOLD</v>
      </c>
      <c r="P87" s="5" t="str">
        <f t="shared" si="12"/>
        <v/>
      </c>
      <c r="Q87" t="str">
        <f>IF(OR(LEFT(N87,1)=CHAR(32),LEFT(N87,1)=CHAR(9),LEFT(N87,1)=CHAR(160),indenture(N87)&gt;0),"NO","BOLD")&amp;P87</f>
        <v>BOLD</v>
      </c>
      <c r="R87" t="s">
        <v>1099</v>
      </c>
      <c r="S87" t="s">
        <v>1100</v>
      </c>
      <c r="T87" s="5" t="str">
        <f t="shared" si="13"/>
        <v/>
      </c>
      <c r="U87" t="str">
        <f>IF(OR(LEFT(R87,1)=CHAR(32),LEFT(R87,1)=CHAR(9),LEFT(R87,1)=CHAR(160),indenture(R87)&gt;0),"NO","BOLD")&amp;T87</f>
        <v>BOLD</v>
      </c>
      <c r="X87" s="5" t="str">
        <f t="shared" si="14"/>
        <v/>
      </c>
      <c r="Y87" t="str">
        <f>IF(OR(LEFT(V87,1)=CHAR(32),LEFT(V87,1)=CHAR(9),LEFT(V87,1)=CHAR(160),indenture(V87)&gt;0),"NO","BOLD")&amp;X87</f>
        <v>BOLD</v>
      </c>
      <c r="AB87" s="5" t="str">
        <f t="shared" si="15"/>
        <v/>
      </c>
      <c r="AC87" t="str">
        <f>IF(OR(LEFT(Z87,1)=CHAR(32),LEFT(Z87,1)=CHAR(9),LEFT(Z87,1)=CHAR(160),indenture(Z87)&gt;0),"NO","BOLD")&amp;AB87</f>
        <v>BOLD</v>
      </c>
      <c r="AF87" s="5" t="str">
        <f t="shared" si="16"/>
        <v/>
      </c>
      <c r="AG87" t="str">
        <f>IF(OR(LEFT(AD87,1)=CHAR(32),LEFT(AD87,1)=CHAR(9),LEFT(AD87,1)=CHAR(160),indenture(AD87)&gt;0),"NO","BOLD")&amp;AF87</f>
        <v>BOLD</v>
      </c>
      <c r="AJ87" s="5" t="str">
        <f t="shared" si="17"/>
        <v/>
      </c>
      <c r="AK87" t="str">
        <f>IF(OR(LEFT(AH87,1)=CHAR(32),LEFT(AH87,1)=CHAR(9),LEFT(AH87,1)=CHAR(160),indenture(AH87)&gt;0),"NO","BOLD")&amp;AJ87</f>
        <v>BOLD</v>
      </c>
    </row>
    <row r="88" spans="1:37">
      <c r="A88">
        <v>87</v>
      </c>
      <c r="B88" s="26" t="s">
        <v>345</v>
      </c>
      <c r="C88" t="s">
        <v>346</v>
      </c>
      <c r="D88" s="5" t="str">
        <f t="shared" si="9"/>
        <v/>
      </c>
      <c r="E88" t="str">
        <f>IF(OR(LEFT(B88,1)=CHAR(32),LEFT(B88,1)=CHAR(9),LEFT(B88,1)=CHAR(160),indenture(B88)&gt;0),"NO","BOLD")&amp;D88</f>
        <v>BOLD</v>
      </c>
      <c r="H88" s="5" t="str">
        <f t="shared" si="10"/>
        <v/>
      </c>
      <c r="I88" t="str">
        <f>IF(OR(LEFT(F88,1)=CHAR(32),LEFT(F88,1)=CHAR(9),LEFT(F88,1)=CHAR(160),indenture(F88)&gt;0),"NO","BOLD")&amp;H88</f>
        <v>BOLD</v>
      </c>
      <c r="J88" t="s">
        <v>1101</v>
      </c>
      <c r="K88" t="s">
        <v>1102</v>
      </c>
      <c r="L88" s="5" t="str">
        <f t="shared" si="11"/>
        <v/>
      </c>
      <c r="M88" t="str">
        <f>IF(OR(LEFT(J88,1)=CHAR(32),LEFT(J88,1)=CHAR(9),LEFT(J88,1)=CHAR(160),indenture(J88)&gt;0),"NO","BOLD")&amp;L88</f>
        <v>BOLD</v>
      </c>
      <c r="P88" s="5" t="str">
        <f t="shared" si="12"/>
        <v/>
      </c>
      <c r="Q88" t="str">
        <f>IF(OR(LEFT(N88,1)=CHAR(32),LEFT(N88,1)=CHAR(9),LEFT(N88,1)=CHAR(160),indenture(N88)&gt;0),"NO","BOLD")&amp;P88</f>
        <v>BOLD</v>
      </c>
      <c r="R88" t="s">
        <v>1101</v>
      </c>
      <c r="S88" t="s">
        <v>1102</v>
      </c>
      <c r="T88" s="5" t="str">
        <f t="shared" si="13"/>
        <v/>
      </c>
      <c r="U88" t="str">
        <f>IF(OR(LEFT(R88,1)=CHAR(32),LEFT(R88,1)=CHAR(9),LEFT(R88,1)=CHAR(160),indenture(R88)&gt;0),"NO","BOLD")&amp;T88</f>
        <v>BOLD</v>
      </c>
      <c r="X88" s="5" t="str">
        <f t="shared" si="14"/>
        <v/>
      </c>
      <c r="Y88" t="str">
        <f>IF(OR(LEFT(V88,1)=CHAR(32),LEFT(V88,1)=CHAR(9),LEFT(V88,1)=CHAR(160),indenture(V88)&gt;0),"NO","BOLD")&amp;X88</f>
        <v>BOLD</v>
      </c>
      <c r="AB88" s="5" t="str">
        <f t="shared" si="15"/>
        <v/>
      </c>
      <c r="AC88" t="str">
        <f>IF(OR(LEFT(Z88,1)=CHAR(32),LEFT(Z88,1)=CHAR(9),LEFT(Z88,1)=CHAR(160),indenture(Z88)&gt;0),"NO","BOLD")&amp;AB88</f>
        <v>BOLD</v>
      </c>
      <c r="AF88" s="5" t="str">
        <f t="shared" si="16"/>
        <v/>
      </c>
      <c r="AG88" t="str">
        <f>IF(OR(LEFT(AD88,1)=CHAR(32),LEFT(AD88,1)=CHAR(9),LEFT(AD88,1)=CHAR(160),indenture(AD88)&gt;0),"NO","BOLD")&amp;AF88</f>
        <v>BOLD</v>
      </c>
      <c r="AJ88" s="5" t="str">
        <f t="shared" si="17"/>
        <v/>
      </c>
      <c r="AK88" t="str">
        <f>IF(OR(LEFT(AH88,1)=CHAR(32),LEFT(AH88,1)=CHAR(9),LEFT(AH88,1)=CHAR(160),indenture(AH88)&gt;0),"NO","BOLD")&amp;AJ88</f>
        <v>BOLD</v>
      </c>
    </row>
    <row r="89" spans="1:37">
      <c r="A89">
        <v>88</v>
      </c>
      <c r="B89" s="26" t="s">
        <v>348</v>
      </c>
      <c r="C89" t="s">
        <v>349</v>
      </c>
      <c r="D89" s="5" t="str">
        <f t="shared" si="9"/>
        <v/>
      </c>
      <c r="E89" t="str">
        <f>IF(OR(LEFT(B89,1)=CHAR(32),LEFT(B89,1)=CHAR(9),LEFT(B89,1)=CHAR(160),indenture(B89)&gt;0),"NO","BOLD")&amp;D89</f>
        <v>BOLD</v>
      </c>
      <c r="H89" s="5" t="str">
        <f t="shared" si="10"/>
        <v/>
      </c>
      <c r="I89" t="str">
        <f>IF(OR(LEFT(F89,1)=CHAR(32),LEFT(F89,1)=CHAR(9),LEFT(F89,1)=CHAR(160),indenture(F89)&gt;0),"NO","BOLD")&amp;H89</f>
        <v>BOLD</v>
      </c>
      <c r="J89" t="s">
        <v>1103</v>
      </c>
      <c r="K89" t="s">
        <v>1104</v>
      </c>
      <c r="L89" s="5" t="str">
        <f t="shared" si="11"/>
        <v/>
      </c>
      <c r="M89" t="str">
        <f>IF(OR(LEFT(J89,1)=CHAR(32),LEFT(J89,1)=CHAR(9),LEFT(J89,1)=CHAR(160),indenture(J89)&gt;0),"NO","BOLD")&amp;L89</f>
        <v>BOLD</v>
      </c>
      <c r="P89" s="5" t="str">
        <f t="shared" si="12"/>
        <v/>
      </c>
      <c r="Q89" t="str">
        <f>IF(OR(LEFT(N89,1)=CHAR(32),LEFT(N89,1)=CHAR(9),LEFT(N89,1)=CHAR(160),indenture(N89)&gt;0),"NO","BOLD")&amp;P89</f>
        <v>BOLD</v>
      </c>
      <c r="R89" t="s">
        <v>1103</v>
      </c>
      <c r="S89" t="s">
        <v>1104</v>
      </c>
      <c r="T89" s="5" t="str">
        <f t="shared" si="13"/>
        <v/>
      </c>
      <c r="U89" t="str">
        <f>IF(OR(LEFT(R89,1)=CHAR(32),LEFT(R89,1)=CHAR(9),LEFT(R89,1)=CHAR(160),indenture(R89)&gt;0),"NO","BOLD")&amp;T89</f>
        <v>BOLD</v>
      </c>
      <c r="X89" s="5" t="str">
        <f t="shared" si="14"/>
        <v/>
      </c>
      <c r="Y89" t="str">
        <f>IF(OR(LEFT(V89,1)=CHAR(32),LEFT(V89,1)=CHAR(9),LEFT(V89,1)=CHAR(160),indenture(V89)&gt;0),"NO","BOLD")&amp;X89</f>
        <v>BOLD</v>
      </c>
      <c r="AB89" s="5" t="str">
        <f t="shared" si="15"/>
        <v/>
      </c>
      <c r="AC89" t="str">
        <f>IF(OR(LEFT(Z89,1)=CHAR(32),LEFT(Z89,1)=CHAR(9),LEFT(Z89,1)=CHAR(160),indenture(Z89)&gt;0),"NO","BOLD")&amp;AB89</f>
        <v>BOLD</v>
      </c>
      <c r="AF89" s="5" t="str">
        <f t="shared" si="16"/>
        <v/>
      </c>
      <c r="AG89" t="str">
        <f>IF(OR(LEFT(AD89,1)=CHAR(32),LEFT(AD89,1)=CHAR(9),LEFT(AD89,1)=CHAR(160),indenture(AD89)&gt;0),"NO","BOLD")&amp;AF89</f>
        <v>BOLD</v>
      </c>
      <c r="AJ89" s="5" t="str">
        <f t="shared" si="17"/>
        <v/>
      </c>
      <c r="AK89" t="str">
        <f>IF(OR(LEFT(AH89,1)=CHAR(32),LEFT(AH89,1)=CHAR(9),LEFT(AH89,1)=CHAR(160),indenture(AH89)&gt;0),"NO","BOLD")&amp;AJ89</f>
        <v>BOLD</v>
      </c>
    </row>
    <row r="90" spans="1:37">
      <c r="A90">
        <v>89</v>
      </c>
      <c r="B90" s="26"/>
      <c r="D90" s="5" t="str">
        <f t="shared" si="9"/>
        <v/>
      </c>
      <c r="E90" t="str">
        <f>IF(OR(LEFT(B90,1)=CHAR(32),LEFT(B90,1)=CHAR(9),LEFT(B90,1)=CHAR(160),indenture(B90)&gt;0),"NO","BOLD")&amp;D90</f>
        <v>BOLD</v>
      </c>
      <c r="H90" s="5" t="str">
        <f t="shared" si="10"/>
        <v/>
      </c>
      <c r="I90" t="str">
        <f>IF(OR(LEFT(F90,1)=CHAR(32),LEFT(F90,1)=CHAR(9),LEFT(F90,1)=CHAR(160),indenture(F90)&gt;0),"NO","BOLD")&amp;H90</f>
        <v>BOLD</v>
      </c>
      <c r="J90" t="s">
        <v>1105</v>
      </c>
      <c r="K90" t="s">
        <v>1106</v>
      </c>
      <c r="L90" s="5" t="str">
        <f t="shared" si="11"/>
        <v/>
      </c>
      <c r="M90" t="str">
        <f>IF(OR(LEFT(J90,1)=CHAR(32),LEFT(J90,1)=CHAR(9),LEFT(J90,1)=CHAR(160),indenture(J90)&gt;0),"NO","BOLD")&amp;L90</f>
        <v>BOLD</v>
      </c>
      <c r="P90" s="5" t="str">
        <f t="shared" si="12"/>
        <v/>
      </c>
      <c r="Q90" t="str">
        <f>IF(OR(LEFT(N90,1)=CHAR(32),LEFT(N90,1)=CHAR(9),LEFT(N90,1)=CHAR(160),indenture(N90)&gt;0),"NO","BOLD")&amp;P90</f>
        <v>BOLD</v>
      </c>
      <c r="R90" t="s">
        <v>1105</v>
      </c>
      <c r="S90" t="s">
        <v>1106</v>
      </c>
      <c r="T90" s="5" t="str">
        <f t="shared" si="13"/>
        <v/>
      </c>
      <c r="U90" t="str">
        <f>IF(OR(LEFT(R90,1)=CHAR(32),LEFT(R90,1)=CHAR(9),LEFT(R90,1)=CHAR(160),indenture(R90)&gt;0),"NO","BOLD")&amp;T90</f>
        <v>BOLD</v>
      </c>
      <c r="X90" s="5" t="str">
        <f t="shared" si="14"/>
        <v/>
      </c>
      <c r="Y90" t="str">
        <f>IF(OR(LEFT(V90,1)=CHAR(32),LEFT(V90,1)=CHAR(9),LEFT(V90,1)=CHAR(160),indenture(V90)&gt;0),"NO","BOLD")&amp;X90</f>
        <v>BOLD</v>
      </c>
      <c r="AB90" s="5" t="str">
        <f t="shared" si="15"/>
        <v/>
      </c>
      <c r="AC90" t="str">
        <f>IF(OR(LEFT(Z90,1)=CHAR(32),LEFT(Z90,1)=CHAR(9),LEFT(Z90,1)=CHAR(160),indenture(Z90)&gt;0),"NO","BOLD")&amp;AB90</f>
        <v>BOLD</v>
      </c>
      <c r="AF90" s="5" t="str">
        <f t="shared" si="16"/>
        <v/>
      </c>
      <c r="AG90" t="str">
        <f>IF(OR(LEFT(AD90,1)=CHAR(32),LEFT(AD90,1)=CHAR(9),LEFT(AD90,1)=CHAR(160),indenture(AD90)&gt;0),"NO","BOLD")&amp;AF90</f>
        <v>BOLD</v>
      </c>
      <c r="AJ90" s="5" t="str">
        <f t="shared" si="17"/>
        <v/>
      </c>
      <c r="AK90" t="str">
        <f>IF(OR(LEFT(AH90,1)=CHAR(32),LEFT(AH90,1)=CHAR(9),LEFT(AH90,1)=CHAR(160),indenture(AH90)&gt;0),"NO","BOLD")&amp;AJ90</f>
        <v>BOLD</v>
      </c>
    </row>
    <row r="91" spans="1:37">
      <c r="A91">
        <v>90</v>
      </c>
      <c r="B91" s="26" t="s">
        <v>798</v>
      </c>
      <c r="D91" s="5" t="str">
        <f t="shared" si="9"/>
        <v/>
      </c>
      <c r="E91" t="str">
        <f>IF(OR(LEFT(B91,1)=CHAR(32),LEFT(B91,1)=CHAR(9),LEFT(B91,1)=CHAR(160),indenture(B91)&gt;0),"NO","BOLD")&amp;D91</f>
        <v>BOLD</v>
      </c>
      <c r="H91" s="5" t="str">
        <f t="shared" si="10"/>
        <v/>
      </c>
      <c r="I91" t="str">
        <f>IF(OR(LEFT(F91,1)=CHAR(32),LEFT(F91,1)=CHAR(9),LEFT(F91,1)=CHAR(160),indenture(F91)&gt;0),"NO","BOLD")&amp;H91</f>
        <v>BOLD</v>
      </c>
      <c r="J91" t="s">
        <v>1107</v>
      </c>
      <c r="K91" t="s">
        <v>1108</v>
      </c>
      <c r="L91" s="5" t="str">
        <f t="shared" si="11"/>
        <v/>
      </c>
      <c r="M91" t="str">
        <f>IF(OR(LEFT(J91,1)=CHAR(32),LEFT(J91,1)=CHAR(9),LEFT(J91,1)=CHAR(160),indenture(J91)&gt;0),"NO","BOLD")&amp;L91</f>
        <v>BOLD</v>
      </c>
      <c r="P91" s="5" t="str">
        <f t="shared" si="12"/>
        <v/>
      </c>
      <c r="Q91" t="str">
        <f>IF(OR(LEFT(N91,1)=CHAR(32),LEFT(N91,1)=CHAR(9),LEFT(N91,1)=CHAR(160),indenture(N91)&gt;0),"NO","BOLD")&amp;P91</f>
        <v>BOLD</v>
      </c>
      <c r="R91" t="s">
        <v>1107</v>
      </c>
      <c r="S91" t="s">
        <v>1108</v>
      </c>
      <c r="T91" s="5" t="str">
        <f t="shared" si="13"/>
        <v/>
      </c>
      <c r="U91" t="str">
        <f>IF(OR(LEFT(R91,1)=CHAR(32),LEFT(R91,1)=CHAR(9),LEFT(R91,1)=CHAR(160),indenture(R91)&gt;0),"NO","BOLD")&amp;T91</f>
        <v>BOLD</v>
      </c>
      <c r="X91" s="5" t="str">
        <f t="shared" si="14"/>
        <v/>
      </c>
      <c r="Y91" t="str">
        <f>IF(OR(LEFT(V91,1)=CHAR(32),LEFT(V91,1)=CHAR(9),LEFT(V91,1)=CHAR(160),indenture(V91)&gt;0),"NO","BOLD")&amp;X91</f>
        <v>BOLD</v>
      </c>
      <c r="AB91" s="5" t="str">
        <f t="shared" si="15"/>
        <v/>
      </c>
      <c r="AC91" t="str">
        <f>IF(OR(LEFT(Z91,1)=CHAR(32),LEFT(Z91,1)=CHAR(9),LEFT(Z91,1)=CHAR(160),indenture(Z91)&gt;0),"NO","BOLD")&amp;AB91</f>
        <v>BOLD</v>
      </c>
      <c r="AF91" s="5" t="str">
        <f t="shared" si="16"/>
        <v/>
      </c>
      <c r="AG91" t="str">
        <f>IF(OR(LEFT(AD91,1)=CHAR(32),LEFT(AD91,1)=CHAR(9),LEFT(AD91,1)=CHAR(160),indenture(AD91)&gt;0),"NO","BOLD")&amp;AF91</f>
        <v>BOLD</v>
      </c>
      <c r="AJ91" s="5" t="str">
        <f t="shared" si="17"/>
        <v/>
      </c>
      <c r="AK91" t="str">
        <f>IF(OR(LEFT(AH91,1)=CHAR(32),LEFT(AH91,1)=CHAR(9),LEFT(AH91,1)=CHAR(160),indenture(AH91)&gt;0),"NO","BOLD")&amp;AJ91</f>
        <v>BOLD</v>
      </c>
    </row>
    <row r="92" spans="1:37">
      <c r="A92">
        <v>91</v>
      </c>
      <c r="B92" s="27" t="s">
        <v>799</v>
      </c>
      <c r="C92" t="s">
        <v>800</v>
      </c>
      <c r="D92" s="5" t="str">
        <f t="shared" si="9"/>
        <v/>
      </c>
      <c r="E92" t="str">
        <f>IF(OR(LEFT(B92,1)=CHAR(32),LEFT(B92,1)=CHAR(9),LEFT(B92,1)=CHAR(160),indenture(B92)&gt;0),"NO","BOLD")&amp;D92</f>
        <v>BOLD</v>
      </c>
      <c r="H92" s="5" t="str">
        <f t="shared" si="10"/>
        <v/>
      </c>
      <c r="I92" t="str">
        <f>IF(OR(LEFT(F92,1)=CHAR(32),LEFT(F92,1)=CHAR(9),LEFT(F92,1)=CHAR(160),indenture(F92)&gt;0),"NO","BOLD")&amp;H92</f>
        <v>BOLD</v>
      </c>
      <c r="J92" t="s">
        <v>1109</v>
      </c>
      <c r="K92" t="s">
        <v>1110</v>
      </c>
      <c r="L92" s="5" t="str">
        <f t="shared" si="11"/>
        <v/>
      </c>
      <c r="M92" t="str">
        <f>IF(OR(LEFT(J92,1)=CHAR(32),LEFT(J92,1)=CHAR(9),LEFT(J92,1)=CHAR(160),indenture(J92)&gt;0),"NO","BOLD")&amp;L92</f>
        <v>BOLD</v>
      </c>
      <c r="P92" s="5" t="str">
        <f t="shared" si="12"/>
        <v/>
      </c>
      <c r="Q92" t="str">
        <f>IF(OR(LEFT(N92,1)=CHAR(32),LEFT(N92,1)=CHAR(9),LEFT(N92,1)=CHAR(160),indenture(N92)&gt;0),"NO","BOLD")&amp;P92</f>
        <v>BOLD</v>
      </c>
      <c r="R92" t="s">
        <v>1109</v>
      </c>
      <c r="S92" t="s">
        <v>1110</v>
      </c>
      <c r="T92" s="5" t="str">
        <f t="shared" si="13"/>
        <v/>
      </c>
      <c r="U92" t="str">
        <f>IF(OR(LEFT(R92,1)=CHAR(32),LEFT(R92,1)=CHAR(9),LEFT(R92,1)=CHAR(160),indenture(R92)&gt;0),"NO","BOLD")&amp;T92</f>
        <v>BOLD</v>
      </c>
      <c r="X92" s="5" t="str">
        <f t="shared" si="14"/>
        <v/>
      </c>
      <c r="Y92" t="str">
        <f>IF(OR(LEFT(V92,1)=CHAR(32),LEFT(V92,1)=CHAR(9),LEFT(V92,1)=CHAR(160),indenture(V92)&gt;0),"NO","BOLD")&amp;X92</f>
        <v>BOLD</v>
      </c>
      <c r="AB92" s="5" t="str">
        <f t="shared" si="15"/>
        <v/>
      </c>
      <c r="AC92" t="str">
        <f>IF(OR(LEFT(Z92,1)=CHAR(32),LEFT(Z92,1)=CHAR(9),LEFT(Z92,1)=CHAR(160),indenture(Z92)&gt;0),"NO","BOLD")&amp;AB92</f>
        <v>BOLD</v>
      </c>
      <c r="AF92" s="5" t="str">
        <f t="shared" si="16"/>
        <v/>
      </c>
      <c r="AG92" t="str">
        <f>IF(OR(LEFT(AD92,1)=CHAR(32),LEFT(AD92,1)=CHAR(9),LEFT(AD92,1)=CHAR(160),indenture(AD92)&gt;0),"NO","BOLD")&amp;AF92</f>
        <v>BOLD</v>
      </c>
      <c r="AJ92" s="5" t="str">
        <f t="shared" si="17"/>
        <v/>
      </c>
      <c r="AK92" t="str">
        <f>IF(OR(LEFT(AH92,1)=CHAR(32),LEFT(AH92,1)=CHAR(9),LEFT(AH92,1)=CHAR(160),indenture(AH92)&gt;0),"NO","BOLD")&amp;AJ92</f>
        <v>BOLD</v>
      </c>
    </row>
    <row r="93" spans="1:37">
      <c r="A93">
        <v>92</v>
      </c>
      <c r="B93" s="27" t="s">
        <v>1089</v>
      </c>
      <c r="C93" t="s">
        <v>1090</v>
      </c>
      <c r="D93" s="5" t="str">
        <f t="shared" si="9"/>
        <v/>
      </c>
      <c r="E93" t="str">
        <f>IF(OR(LEFT(B93,1)=CHAR(32),LEFT(B93,1)=CHAR(9),LEFT(B93,1)=CHAR(160),indenture(B93)&gt;0),"NO","BOLD")&amp;D93</f>
        <v>BOLD</v>
      </c>
      <c r="H93" s="5" t="str">
        <f t="shared" si="10"/>
        <v/>
      </c>
      <c r="I93" t="str">
        <f>IF(OR(LEFT(F93,1)=CHAR(32),LEFT(F93,1)=CHAR(9),LEFT(F93,1)=CHAR(160),indenture(F93)&gt;0),"NO","BOLD")&amp;H93</f>
        <v>BOLD</v>
      </c>
      <c r="J93" t="s">
        <v>1111</v>
      </c>
      <c r="K93" t="s">
        <v>1112</v>
      </c>
      <c r="L93" s="5" t="str">
        <f t="shared" si="11"/>
        <v/>
      </c>
      <c r="M93" t="str">
        <f>IF(OR(LEFT(J93,1)=CHAR(32),LEFT(J93,1)=CHAR(9),LEFT(J93,1)=CHAR(160),indenture(J93)&gt;0),"NO","BOLD")&amp;L93</f>
        <v>BOLD</v>
      </c>
      <c r="P93" s="5" t="str">
        <f t="shared" si="12"/>
        <v/>
      </c>
      <c r="Q93" t="str">
        <f>IF(OR(LEFT(N93,1)=CHAR(32),LEFT(N93,1)=CHAR(9),LEFT(N93,1)=CHAR(160),indenture(N93)&gt;0),"NO","BOLD")&amp;P93</f>
        <v>BOLD</v>
      </c>
      <c r="R93" t="s">
        <v>1194</v>
      </c>
      <c r="S93" t="s">
        <v>1195</v>
      </c>
      <c r="T93" s="5" t="str">
        <f t="shared" si="13"/>
        <v/>
      </c>
      <c r="U93" t="str">
        <f>IF(OR(LEFT(R93,1)=CHAR(32),LEFT(R93,1)=CHAR(9),LEFT(R93,1)=CHAR(160),indenture(R93)&gt;0),"NO","BOLD")&amp;T93</f>
        <v>BOLD</v>
      </c>
      <c r="X93" s="5" t="str">
        <f t="shared" si="14"/>
        <v/>
      </c>
      <c r="Y93" t="str">
        <f>IF(OR(LEFT(V93,1)=CHAR(32),LEFT(V93,1)=CHAR(9),LEFT(V93,1)=CHAR(160),indenture(V93)&gt;0),"NO","BOLD")&amp;X93</f>
        <v>BOLD</v>
      </c>
      <c r="AB93" s="5" t="str">
        <f t="shared" si="15"/>
        <v/>
      </c>
      <c r="AC93" t="str">
        <f>IF(OR(LEFT(Z93,1)=CHAR(32),LEFT(Z93,1)=CHAR(9),LEFT(Z93,1)=CHAR(160),indenture(Z93)&gt;0),"NO","BOLD")&amp;AB93</f>
        <v>BOLD</v>
      </c>
      <c r="AF93" s="5" t="str">
        <f t="shared" si="16"/>
        <v/>
      </c>
      <c r="AG93" t="str">
        <f>IF(OR(LEFT(AD93,1)=CHAR(32),LEFT(AD93,1)=CHAR(9),LEFT(AD93,1)=CHAR(160),indenture(AD93)&gt;0),"NO","BOLD")&amp;AF93</f>
        <v>BOLD</v>
      </c>
      <c r="AJ93" s="5" t="str">
        <f t="shared" si="17"/>
        <v/>
      </c>
      <c r="AK93" t="str">
        <f>IF(OR(LEFT(AH93,1)=CHAR(32),LEFT(AH93,1)=CHAR(9),LEFT(AH93,1)=CHAR(160),indenture(AH93)&gt;0),"NO","BOLD")&amp;AJ93</f>
        <v>BOLD</v>
      </c>
    </row>
    <row r="94" spans="1:37">
      <c r="A94">
        <v>93</v>
      </c>
      <c r="B94" s="27" t="s">
        <v>1091</v>
      </c>
      <c r="C94" t="s">
        <v>1092</v>
      </c>
      <c r="D94" s="5" t="str">
        <f t="shared" si="9"/>
        <v/>
      </c>
      <c r="E94" t="str">
        <f>IF(OR(LEFT(B94,1)=CHAR(32),LEFT(B94,1)=CHAR(9),LEFT(B94,1)=CHAR(160),indenture(B94)&gt;0),"NO","BOLD")&amp;D94</f>
        <v>BOLD</v>
      </c>
      <c r="H94" s="5" t="str">
        <f t="shared" si="10"/>
        <v/>
      </c>
      <c r="I94" t="str">
        <f>IF(OR(LEFT(F94,1)=CHAR(32),LEFT(F94,1)=CHAR(9),LEFT(F94,1)=CHAR(160),indenture(F94)&gt;0),"NO","BOLD")&amp;H94</f>
        <v>BOLD</v>
      </c>
      <c r="J94" t="s">
        <v>1113</v>
      </c>
      <c r="K94" t="s">
        <v>1114</v>
      </c>
      <c r="L94" s="5" t="str">
        <f t="shared" si="11"/>
        <v/>
      </c>
      <c r="M94" t="str">
        <f>IF(OR(LEFT(J94,1)=CHAR(32),LEFT(J94,1)=CHAR(9),LEFT(J94,1)=CHAR(160),indenture(J94)&gt;0),"NO","BOLD")&amp;L94</f>
        <v>BOLD</v>
      </c>
      <c r="P94" s="5" t="str">
        <f t="shared" si="12"/>
        <v/>
      </c>
      <c r="Q94" t="str">
        <f>IF(OR(LEFT(N94,1)=CHAR(32),LEFT(N94,1)=CHAR(9),LEFT(N94,1)=CHAR(160),indenture(N94)&gt;0),"NO","BOLD")&amp;P94</f>
        <v>BOLD</v>
      </c>
      <c r="R94" t="s">
        <v>1196</v>
      </c>
      <c r="S94" t="s">
        <v>1197</v>
      </c>
      <c r="T94" s="5" t="str">
        <f t="shared" si="13"/>
        <v/>
      </c>
      <c r="U94" t="str">
        <f>IF(OR(LEFT(R94,1)=CHAR(32),LEFT(R94,1)=CHAR(9),LEFT(R94,1)=CHAR(160),indenture(R94)&gt;0),"NO","BOLD")&amp;T94</f>
        <v>BOLD</v>
      </c>
      <c r="X94" s="5" t="str">
        <f t="shared" si="14"/>
        <v/>
      </c>
      <c r="Y94" t="str">
        <f>IF(OR(LEFT(V94,1)=CHAR(32),LEFT(V94,1)=CHAR(9),LEFT(V94,1)=CHAR(160),indenture(V94)&gt;0),"NO","BOLD")&amp;X94</f>
        <v>BOLD</v>
      </c>
      <c r="AB94" s="5" t="str">
        <f t="shared" si="15"/>
        <v/>
      </c>
      <c r="AC94" t="str">
        <f>IF(OR(LEFT(Z94,1)=CHAR(32),LEFT(Z94,1)=CHAR(9),LEFT(Z94,1)=CHAR(160),indenture(Z94)&gt;0),"NO","BOLD")&amp;AB94</f>
        <v>BOLD</v>
      </c>
      <c r="AF94" s="5" t="str">
        <f t="shared" si="16"/>
        <v/>
      </c>
      <c r="AG94" t="str">
        <f>IF(OR(LEFT(AD94,1)=CHAR(32),LEFT(AD94,1)=CHAR(9),LEFT(AD94,1)=CHAR(160),indenture(AD94)&gt;0),"NO","BOLD")&amp;AF94</f>
        <v>BOLD</v>
      </c>
      <c r="AJ94" s="5" t="str">
        <f t="shared" si="17"/>
        <v/>
      </c>
      <c r="AK94" t="str">
        <f>IF(OR(LEFT(AH94,1)=CHAR(32),LEFT(AH94,1)=CHAR(9),LEFT(AH94,1)=CHAR(160),indenture(AH94)&gt;0),"NO","BOLD")&amp;AJ94</f>
        <v>BOLD</v>
      </c>
    </row>
    <row r="95" spans="1:37">
      <c r="A95">
        <v>94</v>
      </c>
      <c r="B95" s="27" t="s">
        <v>1093</v>
      </c>
      <c r="C95" t="s">
        <v>1094</v>
      </c>
      <c r="D95" s="5" t="str">
        <f t="shared" si="9"/>
        <v/>
      </c>
      <c r="E95" t="str">
        <f>IF(OR(LEFT(B95,1)=CHAR(32),LEFT(B95,1)=CHAR(9),LEFT(B95,1)=CHAR(160),indenture(B95)&gt;0),"NO","BOLD")&amp;D95</f>
        <v>BOLD</v>
      </c>
      <c r="H95" s="5" t="str">
        <f t="shared" si="10"/>
        <v/>
      </c>
      <c r="I95" t="str">
        <f>IF(OR(LEFT(F95,1)=CHAR(32),LEFT(F95,1)=CHAR(9),LEFT(F95,1)=CHAR(160),indenture(F95)&gt;0),"NO","BOLD")&amp;H95</f>
        <v>BOLD</v>
      </c>
      <c r="J95" t="s">
        <v>1115</v>
      </c>
      <c r="K95" t="s">
        <v>1116</v>
      </c>
      <c r="L95" s="5" t="str">
        <f t="shared" si="11"/>
        <v/>
      </c>
      <c r="M95" t="str">
        <f>IF(OR(LEFT(J95,1)=CHAR(32),LEFT(J95,1)=CHAR(9),LEFT(J95,1)=CHAR(160),indenture(J95)&gt;0),"NO","BOLD")&amp;L95</f>
        <v>BOLD</v>
      </c>
      <c r="P95" s="5" t="str">
        <f t="shared" si="12"/>
        <v/>
      </c>
      <c r="Q95" t="str">
        <f>IF(OR(LEFT(N95,1)=CHAR(32),LEFT(N95,1)=CHAR(9),LEFT(N95,1)=CHAR(160),indenture(N95)&gt;0),"NO","BOLD")&amp;P95</f>
        <v>BOLD</v>
      </c>
      <c r="R95" t="s">
        <v>1127</v>
      </c>
      <c r="S95" t="s">
        <v>1128</v>
      </c>
      <c r="T95" s="5" t="str">
        <f t="shared" si="13"/>
        <v/>
      </c>
      <c r="U95" t="str">
        <f>IF(OR(LEFT(R95,1)=CHAR(32),LEFT(R95,1)=CHAR(9),LEFT(R95,1)=CHAR(160),indenture(R95)&gt;0),"NO","BOLD")&amp;T95</f>
        <v>BOLD</v>
      </c>
      <c r="X95" s="5" t="str">
        <f t="shared" si="14"/>
        <v/>
      </c>
      <c r="Y95" t="str">
        <f>IF(OR(LEFT(V95,1)=CHAR(32),LEFT(V95,1)=CHAR(9),LEFT(V95,1)=CHAR(160),indenture(V95)&gt;0),"NO","BOLD")&amp;X95</f>
        <v>BOLD</v>
      </c>
      <c r="AB95" s="5" t="str">
        <f t="shared" si="15"/>
        <v/>
      </c>
      <c r="AC95" t="str">
        <f>IF(OR(LEFT(Z95,1)=CHAR(32),LEFT(Z95,1)=CHAR(9),LEFT(Z95,1)=CHAR(160),indenture(Z95)&gt;0),"NO","BOLD")&amp;AB95</f>
        <v>BOLD</v>
      </c>
      <c r="AF95" s="5" t="str">
        <f t="shared" si="16"/>
        <v/>
      </c>
      <c r="AG95" t="str">
        <f>IF(OR(LEFT(AD95,1)=CHAR(32),LEFT(AD95,1)=CHAR(9),LEFT(AD95,1)=CHAR(160),indenture(AD95)&gt;0),"NO","BOLD")&amp;AF95</f>
        <v>BOLD</v>
      </c>
      <c r="AJ95" s="5" t="str">
        <f t="shared" si="17"/>
        <v/>
      </c>
      <c r="AK95" t="str">
        <f>IF(OR(LEFT(AH95,1)=CHAR(32),LEFT(AH95,1)=CHAR(9),LEFT(AH95,1)=CHAR(160),indenture(AH95)&gt;0),"NO","BOLD")&amp;AJ95</f>
        <v>BOLD</v>
      </c>
    </row>
    <row r="96" spans="1:37">
      <c r="A96">
        <v>95</v>
      </c>
      <c r="B96" s="27" t="s">
        <v>1095</v>
      </c>
      <c r="C96" t="s">
        <v>1096</v>
      </c>
      <c r="D96" s="5" t="str">
        <f t="shared" si="9"/>
        <v/>
      </c>
      <c r="E96" t="str">
        <f>IF(OR(LEFT(B96,1)=CHAR(32),LEFT(B96,1)=CHAR(9),LEFT(B96,1)=CHAR(160),indenture(B96)&gt;0),"NO","BOLD")&amp;D96</f>
        <v>BOLD</v>
      </c>
      <c r="H96" s="5" t="str">
        <f t="shared" si="10"/>
        <v/>
      </c>
      <c r="I96" t="str">
        <f>IF(OR(LEFT(F96,1)=CHAR(32),LEFT(F96,1)=CHAR(9),LEFT(F96,1)=CHAR(160),indenture(F96)&gt;0),"NO","BOLD")&amp;H96</f>
        <v>BOLD</v>
      </c>
      <c r="J96" t="s">
        <v>1117</v>
      </c>
      <c r="K96" t="s">
        <v>1118</v>
      </c>
      <c r="L96" s="5" t="str">
        <f t="shared" si="11"/>
        <v/>
      </c>
      <c r="M96" t="str">
        <f>IF(OR(LEFT(J96,1)=CHAR(32),LEFT(J96,1)=CHAR(9),LEFT(J96,1)=CHAR(160),indenture(J96)&gt;0),"NO","BOLD")&amp;L96</f>
        <v>BOLD</v>
      </c>
      <c r="P96" s="5" t="str">
        <f t="shared" si="12"/>
        <v/>
      </c>
      <c r="Q96" t="str">
        <f>IF(OR(LEFT(N96,1)=CHAR(32),LEFT(N96,1)=CHAR(9),LEFT(N96,1)=CHAR(160),indenture(N96)&gt;0),"NO","BOLD")&amp;P96</f>
        <v>BOLD</v>
      </c>
      <c r="R96" t="s">
        <v>1125</v>
      </c>
      <c r="S96" t="s">
        <v>1126</v>
      </c>
      <c r="T96" s="5" t="str">
        <f t="shared" si="13"/>
        <v/>
      </c>
      <c r="U96" t="str">
        <f>IF(OR(LEFT(R96,1)=CHAR(32),LEFT(R96,1)=CHAR(9),LEFT(R96,1)=CHAR(160),indenture(R96)&gt;0),"NO","BOLD")&amp;T96</f>
        <v>BOLD</v>
      </c>
      <c r="X96" s="5" t="str">
        <f t="shared" si="14"/>
        <v/>
      </c>
      <c r="Y96" t="str">
        <f>IF(OR(LEFT(V96,1)=CHAR(32),LEFT(V96,1)=CHAR(9),LEFT(V96,1)=CHAR(160),indenture(V96)&gt;0),"NO","BOLD")&amp;X96</f>
        <v>BOLD</v>
      </c>
      <c r="AB96" s="5" t="str">
        <f t="shared" si="15"/>
        <v/>
      </c>
      <c r="AC96" t="str">
        <f>IF(OR(LEFT(Z96,1)=CHAR(32),LEFT(Z96,1)=CHAR(9),LEFT(Z96,1)=CHAR(160),indenture(Z96)&gt;0),"NO","BOLD")&amp;AB96</f>
        <v>BOLD</v>
      </c>
      <c r="AF96" s="5" t="str">
        <f t="shared" si="16"/>
        <v/>
      </c>
      <c r="AG96" t="str">
        <f>IF(OR(LEFT(AD96,1)=CHAR(32),LEFT(AD96,1)=CHAR(9),LEFT(AD96,1)=CHAR(160),indenture(AD96)&gt;0),"NO","BOLD")&amp;AF96</f>
        <v>BOLD</v>
      </c>
      <c r="AJ96" s="5" t="str">
        <f t="shared" si="17"/>
        <v/>
      </c>
      <c r="AK96" t="str">
        <f>IF(OR(LEFT(AH96,1)=CHAR(32),LEFT(AH96,1)=CHAR(9),LEFT(AH96,1)=CHAR(160),indenture(AH96)&gt;0),"NO","BOLD")&amp;AJ96</f>
        <v>BOLD</v>
      </c>
    </row>
    <row r="97" spans="1:21">
      <c r="A97">
        <v>96</v>
      </c>
      <c r="B97" s="27" t="s">
        <v>1695</v>
      </c>
      <c r="C97" t="s">
        <v>1098</v>
      </c>
      <c r="D97" s="5" t="str">
        <f t="shared" si="9"/>
        <v/>
      </c>
      <c r="E97" t="str">
        <f>IF(OR(LEFT(B97,1)=CHAR(32),LEFT(B97,1)=CHAR(9),LEFT(B97,1)=CHAR(160),indenture(B97)&gt;0),"NO","BOLD")&amp;D97</f>
        <v>BOLD</v>
      </c>
      <c r="J97" t="s">
        <v>1119</v>
      </c>
      <c r="K97" t="s">
        <v>1120</v>
      </c>
      <c r="L97" s="5" t="str">
        <f t="shared" si="11"/>
        <v/>
      </c>
      <c r="M97" t="str">
        <f>IF(OR(LEFT(J97,1)=CHAR(32),LEFT(J97,1)=CHAR(9),LEFT(J97,1)=CHAR(160),indenture(J97)&gt;0),"NO","BOLD")&amp;L97</f>
        <v>BOLD</v>
      </c>
      <c r="R97" t="s">
        <v>1198</v>
      </c>
      <c r="S97" t="s">
        <v>682</v>
      </c>
      <c r="T97" s="5" t="str">
        <f t="shared" si="13"/>
        <v/>
      </c>
      <c r="U97" t="str">
        <f>IF(OR(LEFT(R97,1)=CHAR(32),LEFT(R97,1)=CHAR(9),LEFT(R97,1)=CHAR(160),indenture(R97)&gt;0),"NO","BOLD")&amp;T97</f>
        <v>BOLD</v>
      </c>
    </row>
    <row r="98" spans="1:21">
      <c r="A98">
        <v>97</v>
      </c>
      <c r="B98" s="27" t="s">
        <v>1099</v>
      </c>
      <c r="C98" t="s">
        <v>1100</v>
      </c>
      <c r="D98" s="5" t="str">
        <f t="shared" si="9"/>
        <v/>
      </c>
      <c r="E98" t="str">
        <f>IF(OR(LEFT(B98,1)=CHAR(32),LEFT(B98,1)=CHAR(9),LEFT(B98,1)=CHAR(160),indenture(B98)&gt;0),"NO","BOLD")&amp;D98</f>
        <v>BOLD</v>
      </c>
      <c r="J98" t="s">
        <v>1121</v>
      </c>
      <c r="K98" t="s">
        <v>1122</v>
      </c>
      <c r="L98" s="5" t="str">
        <f t="shared" si="11"/>
        <v/>
      </c>
      <c r="M98" t="str">
        <f>IF(OR(LEFT(J98,1)=CHAR(32),LEFT(J98,1)=CHAR(9),LEFT(J98,1)=CHAR(160),indenture(J98)&gt;0),"NO","BOLD")&amp;L98</f>
        <v>BOLD</v>
      </c>
      <c r="R98" t="s">
        <v>393</v>
      </c>
      <c r="S98" t="s">
        <v>1199</v>
      </c>
      <c r="T98" s="5" t="str">
        <f t="shared" si="13"/>
        <v/>
      </c>
      <c r="U98" t="str">
        <f>IF(OR(LEFT(R98,1)=CHAR(32),LEFT(R98,1)=CHAR(9),LEFT(R98,1)=CHAR(160),indenture(R98)&gt;0),"NO","BOLD")&amp;T98</f>
        <v>BOLD</v>
      </c>
    </row>
    <row r="99" spans="1:21">
      <c r="A99">
        <v>98</v>
      </c>
      <c r="B99" s="27" t="s">
        <v>1101</v>
      </c>
      <c r="C99" t="s">
        <v>1102</v>
      </c>
      <c r="D99" s="5" t="str">
        <f t="shared" si="9"/>
        <v/>
      </c>
      <c r="E99" t="str">
        <f>IF(OR(LEFT(B99,1)=CHAR(32),LEFT(B99,1)=CHAR(9),LEFT(B99,1)=CHAR(160),indenture(B99)&gt;0),"NO","BOLD")&amp;D99</f>
        <v>BOLD</v>
      </c>
      <c r="J99" t="s">
        <v>1123</v>
      </c>
      <c r="K99" t="s">
        <v>1124</v>
      </c>
      <c r="L99" s="5" t="str">
        <f t="shared" si="11"/>
        <v/>
      </c>
      <c r="M99" t="str">
        <f>IF(OR(LEFT(J99,1)=CHAR(32),LEFT(J99,1)=CHAR(9),LEFT(J99,1)=CHAR(160),indenture(J99)&gt;0),"NO","BOLD")&amp;L99</f>
        <v>BOLD</v>
      </c>
      <c r="R99" t="s">
        <v>1200</v>
      </c>
      <c r="S99" t="s">
        <v>1201</v>
      </c>
      <c r="T99" s="5" t="str">
        <f t="shared" si="13"/>
        <v/>
      </c>
      <c r="U99" t="str">
        <f>IF(OR(LEFT(R99,1)=CHAR(32),LEFT(R99,1)=CHAR(9),LEFT(R99,1)=CHAR(160),indenture(R99)&gt;0),"NO","BOLD")&amp;T99</f>
        <v>BOLD</v>
      </c>
    </row>
    <row r="100" spans="1:21">
      <c r="A100">
        <v>99</v>
      </c>
      <c r="B100" s="27" t="s">
        <v>1103</v>
      </c>
      <c r="C100" t="s">
        <v>1104</v>
      </c>
      <c r="D100" s="5" t="str">
        <f t="shared" si="9"/>
        <v/>
      </c>
      <c r="E100" t="str">
        <f>IF(OR(LEFT(B100,1)=CHAR(32),LEFT(B100,1)=CHAR(9),LEFT(B100,1)=CHAR(160),indenture(B100)&gt;0),"NO","BOLD")&amp;D100</f>
        <v>BOLD</v>
      </c>
      <c r="J100" t="s">
        <v>342</v>
      </c>
      <c r="K100" t="s">
        <v>343</v>
      </c>
      <c r="L100" s="5" t="str">
        <f t="shared" si="11"/>
        <v/>
      </c>
      <c r="M100" t="str">
        <f>IF(OR(LEFT(J100,1)=CHAR(32),LEFT(J100,1)=CHAR(9),LEFT(J100,1)=CHAR(160),indenture(J100)&gt;0),"NO","BOLD")&amp;L100</f>
        <v>BOLD</v>
      </c>
      <c r="R100" t="s">
        <v>1115</v>
      </c>
      <c r="S100" t="s">
        <v>1116</v>
      </c>
      <c r="T100" s="5" t="str">
        <f t="shared" si="13"/>
        <v/>
      </c>
      <c r="U100" t="str">
        <f>IF(OR(LEFT(R100,1)=CHAR(32),LEFT(R100,1)=CHAR(9),LEFT(R100,1)=CHAR(160),indenture(R100)&gt;0),"NO","BOLD")&amp;T100</f>
        <v>BOLD</v>
      </c>
    </row>
    <row r="101" spans="1:21">
      <c r="A101">
        <v>100</v>
      </c>
      <c r="B101" s="27" t="s">
        <v>1105</v>
      </c>
      <c r="C101" t="s">
        <v>1106</v>
      </c>
      <c r="D101" s="5" t="str">
        <f t="shared" si="9"/>
        <v/>
      </c>
      <c r="E101" t="str">
        <f>IF(OR(LEFT(B101,1)=CHAR(32),LEFT(B101,1)=CHAR(9),LEFT(B101,1)=CHAR(160),indenture(B101)&gt;0),"NO","BOLD")&amp;D101</f>
        <v>BOLD</v>
      </c>
      <c r="J101" t="s">
        <v>1125</v>
      </c>
      <c r="K101" t="s">
        <v>1126</v>
      </c>
      <c r="L101" s="5" t="str">
        <f t="shared" si="11"/>
        <v/>
      </c>
      <c r="M101" t="str">
        <f>IF(OR(LEFT(J101,1)=CHAR(32),LEFT(J101,1)=CHAR(9),LEFT(J101,1)=CHAR(160),indenture(J101)&gt;0),"NO","BOLD")&amp;L101</f>
        <v>BOLD</v>
      </c>
      <c r="R101" t="s">
        <v>1202</v>
      </c>
      <c r="S101" t="s">
        <v>681</v>
      </c>
      <c r="T101" s="5" t="str">
        <f t="shared" si="13"/>
        <v/>
      </c>
      <c r="U101" t="str">
        <f>IF(OR(LEFT(R101,1)=CHAR(32),LEFT(R101,1)=CHAR(9),LEFT(R101,1)=CHAR(160),indenture(R101)&gt;0),"NO","BOLD")&amp;T101</f>
        <v>BOLD</v>
      </c>
    </row>
    <row r="102" spans="1:21">
      <c r="A102">
        <v>101</v>
      </c>
      <c r="B102" s="27" t="s">
        <v>1107</v>
      </c>
      <c r="C102" t="s">
        <v>1108</v>
      </c>
      <c r="D102" s="5" t="str">
        <f t="shared" si="9"/>
        <v/>
      </c>
      <c r="E102" t="str">
        <f>IF(OR(LEFT(B102,1)=CHAR(32),LEFT(B102,1)=CHAR(9),LEFT(B102,1)=CHAR(160),indenture(B102)&gt;0),"NO","BOLD")&amp;D102</f>
        <v>BOLD</v>
      </c>
      <c r="J102" t="s">
        <v>1127</v>
      </c>
      <c r="K102" t="s">
        <v>1128</v>
      </c>
      <c r="L102" s="5" t="str">
        <f t="shared" si="11"/>
        <v/>
      </c>
      <c r="M102" t="str">
        <f>IF(OR(LEFT(J102,1)=CHAR(32),LEFT(J102,1)=CHAR(9),LEFT(J102,1)=CHAR(160),indenture(J102)&gt;0),"NO","BOLD")&amp;L102</f>
        <v>BOLD</v>
      </c>
      <c r="R102" t="s">
        <v>1117</v>
      </c>
      <c r="S102" t="s">
        <v>1118</v>
      </c>
      <c r="T102" s="5" t="str">
        <f t="shared" si="13"/>
        <v/>
      </c>
      <c r="U102" t="str">
        <f>IF(OR(LEFT(R102,1)=CHAR(32),LEFT(R102,1)=CHAR(9),LEFT(R102,1)=CHAR(160),indenture(R102)&gt;0),"NO","BOLD")&amp;T102</f>
        <v>BOLD</v>
      </c>
    </row>
    <row r="103" spans="1:21">
      <c r="A103">
        <v>102</v>
      </c>
      <c r="B103" s="27" t="s">
        <v>1115</v>
      </c>
      <c r="C103" t="s">
        <v>1116</v>
      </c>
      <c r="D103" s="5" t="str">
        <f t="shared" si="9"/>
        <v/>
      </c>
      <c r="E103" t="str">
        <f>IF(OR(LEFT(B103,1)=CHAR(32),LEFT(B103,1)=CHAR(9),LEFT(B103,1)=CHAR(160),indenture(B103)&gt;0),"NO","BOLD")&amp;D103</f>
        <v>BOLD</v>
      </c>
      <c r="J103" t="s">
        <v>1129</v>
      </c>
      <c r="K103" t="s">
        <v>1130</v>
      </c>
      <c r="L103" s="5" t="str">
        <f t="shared" si="11"/>
        <v/>
      </c>
      <c r="M103" t="str">
        <f>IF(OR(LEFT(J103,1)=CHAR(32),LEFT(J103,1)=CHAR(9),LEFT(J103,1)=CHAR(160),indenture(J103)&gt;0),"NO","BOLD")&amp;L103</f>
        <v>BOLD</v>
      </c>
      <c r="R103" t="s">
        <v>1119</v>
      </c>
      <c r="S103" t="s">
        <v>1120</v>
      </c>
      <c r="T103" s="5" t="str">
        <f t="shared" si="13"/>
        <v/>
      </c>
      <c r="U103" t="str">
        <f>IF(OR(LEFT(R103,1)=CHAR(32),LEFT(R103,1)=CHAR(9),LEFT(R103,1)=CHAR(160),indenture(R103)&gt;0),"NO","BOLD")&amp;T103</f>
        <v>BOLD</v>
      </c>
    </row>
    <row r="104" spans="1:21">
      <c r="A104">
        <v>103</v>
      </c>
      <c r="B104" s="27" t="s">
        <v>1183</v>
      </c>
      <c r="C104" t="s">
        <v>1184</v>
      </c>
      <c r="D104" s="5" t="str">
        <f t="shared" si="9"/>
        <v/>
      </c>
      <c r="E104" t="str">
        <f>IF(OR(LEFT(B104,1)=CHAR(32),LEFT(B104,1)=CHAR(9),LEFT(B104,1)=CHAR(160),indenture(B104)&gt;0),"NO","BOLD")&amp;D104</f>
        <v>BOLD</v>
      </c>
      <c r="J104" t="s">
        <v>1131</v>
      </c>
      <c r="K104" t="s">
        <v>1132</v>
      </c>
      <c r="L104" s="5" t="str">
        <f t="shared" si="11"/>
        <v/>
      </c>
      <c r="M104" t="str">
        <f>IF(OR(LEFT(J104,1)=CHAR(32),LEFT(J104,1)=CHAR(9),LEFT(J104,1)=CHAR(160),indenture(J104)&gt;0),"NO","BOLD")&amp;L104</f>
        <v>BOLD</v>
      </c>
      <c r="R104" t="s">
        <v>1111</v>
      </c>
      <c r="S104" t="s">
        <v>1112</v>
      </c>
      <c r="T104" s="5" t="str">
        <f t="shared" si="13"/>
        <v/>
      </c>
      <c r="U104" t="str">
        <f>IF(OR(LEFT(R104,1)=CHAR(32),LEFT(R104,1)=CHAR(9),LEFT(R104,1)=CHAR(160),indenture(R104)&gt;0),"NO","BOLD")&amp;T104</f>
        <v>BOLD</v>
      </c>
    </row>
    <row r="105" spans="1:21">
      <c r="A105">
        <v>104</v>
      </c>
      <c r="B105" s="27" t="s">
        <v>1117</v>
      </c>
      <c r="C105" t="s">
        <v>1118</v>
      </c>
      <c r="D105" s="5" t="str">
        <f t="shared" si="9"/>
        <v/>
      </c>
      <c r="E105" t="str">
        <f>IF(OR(LEFT(B105,1)=CHAR(32),LEFT(B105,1)=CHAR(9),LEFT(B105,1)=CHAR(160),indenture(B105)&gt;0),"NO","BOLD")&amp;D105</f>
        <v>BOLD</v>
      </c>
      <c r="J105" t="s">
        <v>1133</v>
      </c>
      <c r="K105" t="s">
        <v>1134</v>
      </c>
      <c r="L105" s="5" t="str">
        <f t="shared" si="11"/>
        <v/>
      </c>
      <c r="M105" t="str">
        <f>IF(OR(LEFT(J105,1)=CHAR(32),LEFT(J105,1)=CHAR(9),LEFT(J105,1)=CHAR(160),indenture(J105)&gt;0),"NO","BOLD")&amp;L105</f>
        <v>BOLD</v>
      </c>
      <c r="R105" t="s">
        <v>1121</v>
      </c>
      <c r="S105" t="s">
        <v>1122</v>
      </c>
      <c r="T105" s="5" t="str">
        <f t="shared" si="13"/>
        <v/>
      </c>
      <c r="U105" t="str">
        <f>IF(OR(LEFT(R105,1)=CHAR(32),LEFT(R105,1)=CHAR(9),LEFT(R105,1)=CHAR(160),indenture(R105)&gt;0),"NO","BOLD")&amp;T105</f>
        <v>BOLD</v>
      </c>
    </row>
    <row r="106" spans="1:21">
      <c r="A106">
        <v>105</v>
      </c>
      <c r="B106" s="27" t="s">
        <v>1185</v>
      </c>
      <c r="C106" t="s">
        <v>1186</v>
      </c>
      <c r="D106" s="5" t="str">
        <f t="shared" si="9"/>
        <v/>
      </c>
      <c r="E106" t="str">
        <f>IF(OR(LEFT(B106,1)=CHAR(32),LEFT(B106,1)=CHAR(9),LEFT(B106,1)=CHAR(160),indenture(B106)&gt;0),"NO","BOLD")&amp;D106</f>
        <v>BOLD</v>
      </c>
      <c r="J106" t="s">
        <v>1135</v>
      </c>
      <c r="K106" t="s">
        <v>1136</v>
      </c>
      <c r="L106" s="5" t="str">
        <f t="shared" si="11"/>
        <v/>
      </c>
      <c r="M106" t="str">
        <f>IF(OR(LEFT(J106,1)=CHAR(32),LEFT(J106,1)=CHAR(9),LEFT(J106,1)=CHAR(160),indenture(J106)&gt;0),"NO","BOLD")&amp;L106</f>
        <v>BOLD</v>
      </c>
      <c r="R106" t="s">
        <v>1135</v>
      </c>
      <c r="S106" t="s">
        <v>1136</v>
      </c>
      <c r="T106" s="5" t="str">
        <f t="shared" si="13"/>
        <v/>
      </c>
      <c r="U106" t="str">
        <f>IF(OR(LEFT(R106,1)=CHAR(32),LEFT(R106,1)=CHAR(9),LEFT(R106,1)=CHAR(160),indenture(R106)&gt;0),"NO","BOLD")&amp;T106</f>
        <v>BOLD</v>
      </c>
    </row>
    <row r="107" spans="1:21">
      <c r="A107">
        <v>106</v>
      </c>
      <c r="B107" s="27" t="s">
        <v>1187</v>
      </c>
      <c r="C107" t="s">
        <v>1188</v>
      </c>
      <c r="D107" s="5" t="str">
        <f t="shared" si="9"/>
        <v/>
      </c>
      <c r="E107" t="str">
        <f>IF(OR(LEFT(B107,1)=CHAR(32),LEFT(B107,1)=CHAR(9),LEFT(B107,1)=CHAR(160),indenture(B107)&gt;0),"NO","BOLD")&amp;D107</f>
        <v>BOLD</v>
      </c>
      <c r="L107" s="5" t="str">
        <f t="shared" si="11"/>
        <v/>
      </c>
      <c r="M107" t="str">
        <f>IF(OR(LEFT(J107,1)=CHAR(32),LEFT(J107,1)=CHAR(9),LEFT(J107,1)=CHAR(160),indenture(J107)&gt;0),"NO","BOLD")&amp;L107</f>
        <v>BOLD</v>
      </c>
      <c r="T107" s="5" t="str">
        <f t="shared" si="13"/>
        <v/>
      </c>
      <c r="U107" t="str">
        <f>IF(OR(LEFT(R107,1)=CHAR(32),LEFT(R107,1)=CHAR(9),LEFT(R107,1)=CHAR(160),indenture(R107)&gt;0),"NO","BOLD")&amp;T107</f>
        <v>BOLD</v>
      </c>
    </row>
    <row r="108" spans="1:21">
      <c r="A108">
        <v>107</v>
      </c>
      <c r="B108" s="27" t="s">
        <v>1189</v>
      </c>
      <c r="C108" t="s">
        <v>1190</v>
      </c>
      <c r="D108" s="5" t="str">
        <f t="shared" si="9"/>
        <v/>
      </c>
      <c r="E108" t="str">
        <f>IF(OR(LEFT(B108,1)=CHAR(32),LEFT(B108,1)=CHAR(9),LEFT(B108,1)=CHAR(160),indenture(B108)&gt;0),"NO","BOLD")&amp;D108</f>
        <v>BOLD</v>
      </c>
      <c r="L108" s="5" t="str">
        <f t="shared" si="11"/>
        <v/>
      </c>
      <c r="M108" t="str">
        <f>IF(OR(LEFT(J108,1)=CHAR(32),LEFT(J108,1)=CHAR(9),LEFT(J108,1)=CHAR(160),indenture(J108)&gt;0),"NO","BOLD")&amp;L108</f>
        <v>BOLD</v>
      </c>
      <c r="T108" s="5" t="str">
        <f t="shared" si="13"/>
        <v/>
      </c>
      <c r="U108" t="str">
        <f>IF(OR(LEFT(R108,1)=CHAR(32),LEFT(R108,1)=CHAR(9),LEFT(R108,1)=CHAR(160),indenture(R108)&gt;0),"NO","BOLD")&amp;T108</f>
        <v>BOLD</v>
      </c>
    </row>
    <row r="109" spans="1:21">
      <c r="A109">
        <v>108</v>
      </c>
      <c r="B109" s="27" t="s">
        <v>1135</v>
      </c>
      <c r="C109" t="s">
        <v>1136</v>
      </c>
      <c r="D109" s="5" t="str">
        <f t="shared" si="9"/>
        <v/>
      </c>
      <c r="E109" t="str">
        <f>IF(OR(LEFT(B109,1)=CHAR(32),LEFT(B109,1)=CHAR(9),LEFT(B109,1)=CHAR(160),indenture(B109)&gt;0),"NO","BOLD")&amp;D109</f>
        <v>BOLD</v>
      </c>
      <c r="L109" s="5" t="str">
        <f t="shared" si="11"/>
        <v/>
      </c>
      <c r="M109" t="str">
        <f>IF(OR(LEFT(J109,1)=CHAR(32),LEFT(J109,1)=CHAR(9),LEFT(J109,1)=CHAR(160),indenture(J109)&gt;0),"NO","BOLD")&amp;L109</f>
        <v>BOLD</v>
      </c>
      <c r="T109" s="5" t="str">
        <f t="shared" si="13"/>
        <v/>
      </c>
      <c r="U109" t="str">
        <f>IF(OR(LEFT(R109,1)=CHAR(32),LEFT(R109,1)=CHAR(9),LEFT(R109,1)=CHAR(160),indenture(R109)&gt;0),"NO","BOLD")&amp;T109</f>
        <v>BOLD</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K96"/>
  <sheetViews>
    <sheetView topLeftCell="D38" workbookViewId="0">
      <selection activeCell="B43" sqref="B43"/>
    </sheetView>
  </sheetViews>
  <sheetFormatPr baseColWidth="10" defaultColWidth="8.83203125" defaultRowHeight="15"/>
  <cols>
    <col min="1" max="1" width="9.1640625"/>
    <col min="3" max="5" width="9.1640625"/>
    <col min="9" max="9" width="9.1640625"/>
    <col min="13" max="13" width="9.1640625"/>
    <col min="17" max="17" width="9.1640625"/>
    <col min="18" max="18" width="43.83203125" customWidth="1"/>
    <col min="21" max="21" width="9.1640625"/>
    <col min="25" max="29" width="9.1640625"/>
    <col min="33" max="33" width="9.1640625"/>
  </cols>
  <sheetData>
    <row r="1" spans="1:37">
      <c r="A1" s="2" t="s">
        <v>600</v>
      </c>
      <c r="B1" t="s">
        <v>612</v>
      </c>
      <c r="F1" t="s">
        <v>0</v>
      </c>
      <c r="J1" t="s">
        <v>1</v>
      </c>
      <c r="N1" t="s">
        <v>2</v>
      </c>
      <c r="R1" t="s">
        <v>613</v>
      </c>
      <c r="V1" t="s">
        <v>501</v>
      </c>
      <c r="Z1" t="s">
        <v>3</v>
      </c>
      <c r="AD1" t="s">
        <v>4</v>
      </c>
      <c r="AH1" t="s">
        <v>5</v>
      </c>
    </row>
    <row r="2" spans="1:37">
      <c r="A2">
        <v>1</v>
      </c>
      <c r="B2" s="5" t="s">
        <v>1203</v>
      </c>
      <c r="C2" s="5"/>
      <c r="D2" s="5" t="str">
        <f>IF(OR(ISNUMBER(SEARCH("Diluted EPS",B2)),ISNUMBER(SEARCH("Earnings Per Share",B2)),ISNUMBER(SEARCH("Basic EPS",B2)),ISNUMBER(SEARCH("Diluted Share",B2)),ISNUMBER(SEARCH("Basic Share",B2))),"EPS","")</f>
        <v/>
      </c>
      <c r="E2" t="str">
        <f>IF(OR(LEFT(B2,1)=CHAR(32),LEFT(B2,1)=CHAR(9),LEFT(B2,1)=CHAR(160),indenture(B2)&gt;0),"NO","BOLD")&amp;D2</f>
        <v>BOLD</v>
      </c>
      <c r="F2" t="s">
        <v>473</v>
      </c>
      <c r="H2" s="5" t="str">
        <f>IF(OR(ISNUMBER(SEARCH("Diluted EPS",F2)),ISNUMBER(SEARCH("Earnings Per Share",F2)),ISNUMBER(SEARCH("Basic EPS",F2)),ISNUMBER(SEARCH("Diluted Share",F2)),ISNUMBER(SEARCH("Basic Share",F2))),"EPS","")</f>
        <v/>
      </c>
      <c r="I2" t="str">
        <f>IF(OR(LEFT(F2,1)=CHAR(32),LEFT(F2,1)=CHAR(9),LEFT(F2,1)=CHAR(160),indenture(F2)&gt;0),"NO","BOLD")&amp;H2</f>
        <v>BOLD</v>
      </c>
      <c r="J2" t="s">
        <v>1203</v>
      </c>
      <c r="L2" s="5" t="str">
        <f>IF(OR(ISNUMBER(SEARCH("Diluted EPS",J2)),ISNUMBER(SEARCH("Earnings Per Share",J2)),ISNUMBER(SEARCH("Basic EPS",J2)),ISNUMBER(SEARCH("Diluted Share",J2)),ISNUMBER(SEARCH("Basic Share",J2))),"EPS","")</f>
        <v/>
      </c>
      <c r="M2" t="str">
        <f>IF(OR(LEFT(J2,1)=CHAR(32),LEFT(J2,1)=CHAR(9),LEFT(J2,1)=CHAR(160),indenture(J2)&gt;0),"NO","BOLD")&amp;L2</f>
        <v>BOLD</v>
      </c>
      <c r="N2" t="s">
        <v>473</v>
      </c>
      <c r="P2" s="5" t="str">
        <f>IF(OR(ISNUMBER(SEARCH("Diluted EPS",N2)),ISNUMBER(SEARCH("Earnings Per Share",N2)),ISNUMBER(SEARCH("Basic EPS",N2)),ISNUMBER(SEARCH("Diluted Share",N2)),ISNUMBER(SEARCH("Basic Share",N2))),"EPS","")</f>
        <v/>
      </c>
      <c r="Q2" t="str">
        <f>IF(OR(LEFT(N2,1)=CHAR(32),LEFT(N2,1)=CHAR(9),LEFT(N2,1)=CHAR(160),indenture(N2)&gt;0),"NO","BOLD")&amp;P2</f>
        <v>BOLD</v>
      </c>
      <c r="R2" t="s">
        <v>1203</v>
      </c>
      <c r="T2" s="5" t="str">
        <f>IF(OR(ISNUMBER(SEARCH("Diluted EPS",R2)),ISNUMBER(SEARCH("Earnings Per Share",R2)),ISNUMBER(SEARCH("Basic EPS",R2)),ISNUMBER(SEARCH("Diluted Share",R2)),ISNUMBER(SEARCH("Basic Share",R2))),"EPS","")</f>
        <v/>
      </c>
      <c r="U2" t="str">
        <f>IF(OR(LEFT(R2,1)=CHAR(32),LEFT(R2,1)=CHAR(9),LEFT(R2,1)=CHAR(160),indenture(R2)&gt;0),"NO","BOLD")&amp;T2</f>
        <v>BOLD</v>
      </c>
      <c r="V2" s="3" t="s">
        <v>473</v>
      </c>
      <c r="W2" s="3"/>
      <c r="X2" s="5" t="str">
        <f t="shared" ref="X2:X7" si="0">IF(OR(ISNUMBER(SEARCH("Diluted EPS",V2)),ISNUMBER(SEARCH("Earnings Per Share",V2)),ISNUMBER(SEARCH("Basic EPS",V2)),ISNUMBER(SEARCH("Diluted Share",V2)),ISNUMBER(SEARCH("Basic Share",V2))),"EPS","")</f>
        <v/>
      </c>
      <c r="Y2" t="str">
        <f>IF(OR(LEFT(V2,1)=CHAR(32),LEFT(V2,1)=CHAR(9),LEFT(V2,1)=CHAR(160),indenture(V2)&gt;0),"NO","BOLD")&amp;X2</f>
        <v>BOLD</v>
      </c>
      <c r="Z2" t="s">
        <v>473</v>
      </c>
      <c r="AB2" s="5" t="str">
        <f>IF(OR(ISNUMBER(SEARCH("Diluted EPS",Z2)),ISNUMBER(SEARCH("Earnings Per Share",Z2)),ISNUMBER(SEARCH("Basic EPS",Z2)),ISNUMBER(SEARCH("Diluted Share",Z2)),ISNUMBER(SEARCH("Basic Share",Z2))),"EPS","")</f>
        <v/>
      </c>
      <c r="AC2" t="str">
        <f>IF(OR(LEFT(Z2,1)=CHAR(32),LEFT(Z2,1)=CHAR(9),LEFT(Z2,1)=CHAR(160),indenture(Z2)&gt;0),"NO","BOLD")&amp;AB2</f>
        <v>BOLD</v>
      </c>
      <c r="AD2" t="s">
        <v>473</v>
      </c>
      <c r="AF2" s="5" t="str">
        <f>IF(OR(ISNUMBER(SEARCH("Diluted EPS",AD2)),ISNUMBER(SEARCH("Earnings Per Share",AD2)),ISNUMBER(SEARCH("Basic EPS",AD2)),ISNUMBER(SEARCH("Diluted Share",AD2)),ISNUMBER(SEARCH("Basic Share",AD2))),"EPS","")</f>
        <v/>
      </c>
      <c r="AG2" t="str">
        <f>IF(OR(LEFT(AD2,1)=CHAR(32),LEFT(AD2,1)=CHAR(9),LEFT(AD2,1)=CHAR(160),indenture(AD2)&gt;0),"NO","BOLD")&amp;AF2</f>
        <v>BOLD</v>
      </c>
      <c r="AH2" t="s">
        <v>473</v>
      </c>
      <c r="AJ2" s="5" t="str">
        <f>IF(OR(ISNUMBER(SEARCH("Diluted EPS",AH2)),ISNUMBER(SEARCH("Earnings Per Share",AH2)),ISNUMBER(SEARCH("Basic EPS",AH2)),ISNUMBER(SEARCH("Diluted Share",AH2)),ISNUMBER(SEARCH("Basic Share",AH2))),"EPS","")</f>
        <v/>
      </c>
      <c r="AK2" t="str">
        <f>IF(OR(LEFT(AH2,1)=CHAR(32),LEFT(AH2,1)=CHAR(9),LEFT(AH2,1)=CHAR(160),indenture(AH2)&gt;0),"NO","BOLD")&amp;AJ2</f>
        <v>BOLD</v>
      </c>
    </row>
    <row r="3" spans="1:37">
      <c r="A3">
        <v>2</v>
      </c>
      <c r="B3" s="5" t="s">
        <v>1204</v>
      </c>
      <c r="C3" s="5" t="s">
        <v>417</v>
      </c>
      <c r="D3" s="5" t="str">
        <f t="shared" ref="D3:D66" si="1">IF(OR(ISNUMBER(SEARCH("Diluted EPS",B3)),ISNUMBER(SEARCH("Earnings Per Share",B3)),ISNUMBER(SEARCH("Basic EPS",B3)),ISNUMBER(SEARCH("Diluted Share",B3)),ISNUMBER(SEARCH("Basic Share",B3))),"EPS","")</f>
        <v/>
      </c>
      <c r="E3" t="str">
        <f>IF(OR(LEFT(B3,1)=CHAR(32),LEFT(B3,1)=CHAR(9),LEFT(B3,1)=CHAR(160),indenture(B3)&gt;0),"NO","BOLD")&amp;D3</f>
        <v>NO</v>
      </c>
      <c r="F3" t="s">
        <v>1204</v>
      </c>
      <c r="G3" t="s">
        <v>417</v>
      </c>
      <c r="H3" s="5" t="str">
        <f t="shared" ref="H3:H25" si="2">IF(OR(ISNUMBER(SEARCH("Diluted EPS",F3)),ISNUMBER(SEARCH("Earnings Per Share",F3)),ISNUMBER(SEARCH("Basic EPS",F3)),ISNUMBER(SEARCH("Diluted Share",F3)),ISNUMBER(SEARCH("Basic Share",F3))),"EPS","")</f>
        <v/>
      </c>
      <c r="I3" t="str">
        <f>IF(OR(LEFT(F3,1)=CHAR(32),LEFT(F3,1)=CHAR(9),LEFT(F3,1)=CHAR(160),indenture(F3)&gt;0),"NO","BOLD")&amp;H3</f>
        <v>NO</v>
      </c>
      <c r="J3" t="s">
        <v>1204</v>
      </c>
      <c r="K3" t="s">
        <v>417</v>
      </c>
      <c r="L3" s="5" t="str">
        <f t="shared" ref="L3:L66" si="3">IF(OR(ISNUMBER(SEARCH("Diluted EPS",J3)),ISNUMBER(SEARCH("Earnings Per Share",J3)),ISNUMBER(SEARCH("Basic EPS",J3)),ISNUMBER(SEARCH("Diluted Share",J3)),ISNUMBER(SEARCH("Basic Share",J3))),"EPS","")</f>
        <v/>
      </c>
      <c r="M3" t="str">
        <f>IF(OR(LEFT(J3,1)=CHAR(32),LEFT(J3,1)=CHAR(9),LEFT(J3,1)=CHAR(160),indenture(J3)&gt;0),"NO","BOLD")&amp;L3</f>
        <v>NO</v>
      </c>
      <c r="N3" t="s">
        <v>1204</v>
      </c>
      <c r="O3" t="s">
        <v>417</v>
      </c>
      <c r="P3" s="5" t="str">
        <f t="shared" ref="P3:P66" si="4">IF(OR(ISNUMBER(SEARCH("Diluted EPS",N3)),ISNUMBER(SEARCH("Earnings Per Share",N3)),ISNUMBER(SEARCH("Basic EPS",N3)),ISNUMBER(SEARCH("Diluted Share",N3)),ISNUMBER(SEARCH("Basic Share",N3))),"EPS","")</f>
        <v/>
      </c>
      <c r="Q3" t="str">
        <f>IF(OR(LEFT(N3,1)=CHAR(32),LEFT(N3,1)=CHAR(9),LEFT(N3,1)=CHAR(160),indenture(N3)&gt;0),"NO","BOLD")&amp;P3</f>
        <v>NO</v>
      </c>
      <c r="R3" t="s">
        <v>1204</v>
      </c>
      <c r="S3" t="s">
        <v>417</v>
      </c>
      <c r="T3" s="5" t="str">
        <f t="shared" ref="T3:T21" si="5">IF(OR(ISNUMBER(SEARCH("Diluted EPS",R3)),ISNUMBER(SEARCH("Earnings Per Share",R3)),ISNUMBER(SEARCH("Basic EPS",R3)),ISNUMBER(SEARCH("Diluted Share",R3)),ISNUMBER(SEARCH("Basic Share",R3))),"EPS","")</f>
        <v/>
      </c>
      <c r="U3" t="str">
        <f>IF(OR(LEFT(R3,1)=CHAR(32),LEFT(R3,1)=CHAR(9),LEFT(R3,1)=CHAR(160),indenture(R3)&gt;0),"NO","BOLD")&amp;T3</f>
        <v>NO</v>
      </c>
      <c r="V3" s="3" t="s">
        <v>1204</v>
      </c>
      <c r="W3" s="3" t="s">
        <v>417</v>
      </c>
      <c r="X3" s="5" t="str">
        <f t="shared" si="0"/>
        <v/>
      </c>
      <c r="Y3" t="str">
        <f>IF(OR(LEFT(V3,1)=CHAR(32),LEFT(V3,1)=CHAR(9),LEFT(V3,1)=CHAR(160),indenture(V3)&gt;0),"NO","BOLD")&amp;X3</f>
        <v>NO</v>
      </c>
      <c r="Z3" t="s">
        <v>112</v>
      </c>
      <c r="AA3" t="s">
        <v>417</v>
      </c>
      <c r="AB3" s="5" t="str">
        <f t="shared" ref="AB3:AB61" si="6">IF(OR(ISNUMBER(SEARCH("Diluted EPS",Z3)),ISNUMBER(SEARCH("Earnings Per Share",Z3)),ISNUMBER(SEARCH("Basic EPS",Z3)),ISNUMBER(SEARCH("Diluted Share",Z3)),ISNUMBER(SEARCH("Basic Share",Z3))),"EPS","")</f>
        <v/>
      </c>
      <c r="AC3" t="str">
        <f>IF(OR(LEFT(Z3,1)=CHAR(32),LEFT(Z3,1)=CHAR(9),LEFT(Z3,1)=CHAR(160),indenture(Z3)&gt;0),"NO","BOLD")&amp;AB3</f>
        <v>BOLD</v>
      </c>
      <c r="AD3" t="s">
        <v>112</v>
      </c>
      <c r="AE3" t="s">
        <v>417</v>
      </c>
      <c r="AF3" s="5" t="str">
        <f t="shared" ref="AF3:AF66" si="7">IF(OR(ISNUMBER(SEARCH("Diluted EPS",AD3)),ISNUMBER(SEARCH("Earnings Per Share",AD3)),ISNUMBER(SEARCH("Basic EPS",AD3)),ISNUMBER(SEARCH("Diluted Share",AD3)),ISNUMBER(SEARCH("Basic Share",AD3))),"EPS","")</f>
        <v/>
      </c>
      <c r="AG3" t="str">
        <f>IF(OR(LEFT(AD3,1)=CHAR(32),LEFT(AD3,1)=CHAR(9),LEFT(AD3,1)=CHAR(160),indenture(AD3)&gt;0),"NO","BOLD")&amp;AF3</f>
        <v>BOLD</v>
      </c>
      <c r="AH3" t="s">
        <v>515</v>
      </c>
      <c r="AI3" t="s">
        <v>417</v>
      </c>
      <c r="AJ3" s="5" t="str">
        <f t="shared" ref="AJ3:AJ66" si="8">IF(OR(ISNUMBER(SEARCH("Diluted EPS",AH3)),ISNUMBER(SEARCH("Earnings Per Share",AH3)),ISNUMBER(SEARCH("Basic EPS",AH3)),ISNUMBER(SEARCH("Diluted Share",AH3)),ISNUMBER(SEARCH("Basic Share",AH3))),"EPS","")</f>
        <v/>
      </c>
      <c r="AK3" t="str">
        <f>IF(OR(LEFT(AH3,1)=CHAR(32),LEFT(AH3,1)=CHAR(9),LEFT(AH3,1)=CHAR(160),indenture(AH3)&gt;0),"NO","BOLD")&amp;AJ3</f>
        <v>BOLD</v>
      </c>
    </row>
    <row r="4" spans="1:37">
      <c r="A4">
        <v>3</v>
      </c>
      <c r="B4" s="5" t="s">
        <v>927</v>
      </c>
      <c r="C4" s="5" t="s">
        <v>418</v>
      </c>
      <c r="D4" s="5" t="str">
        <f t="shared" si="1"/>
        <v/>
      </c>
      <c r="E4" t="str">
        <f>IF(OR(LEFT(B4,1)=CHAR(32),LEFT(B4,1)=CHAR(9),LEFT(B4,1)=CHAR(160),indenture(B4)&gt;0),"NO","BOLD")&amp;D4</f>
        <v>NO</v>
      </c>
      <c r="F4" t="s">
        <v>927</v>
      </c>
      <c r="G4" t="s">
        <v>418</v>
      </c>
      <c r="H4" s="5" t="str">
        <f t="shared" si="2"/>
        <v/>
      </c>
      <c r="I4" t="str">
        <f>IF(OR(LEFT(F4,1)=CHAR(32),LEFT(F4,1)=CHAR(9),LEFT(F4,1)=CHAR(160),indenture(F4)&gt;0),"NO","BOLD")&amp;H4</f>
        <v>NO</v>
      </c>
      <c r="J4" t="s">
        <v>927</v>
      </c>
      <c r="K4" t="s">
        <v>418</v>
      </c>
      <c r="L4" s="5" t="str">
        <f t="shared" si="3"/>
        <v/>
      </c>
      <c r="M4" t="str">
        <f>IF(OR(LEFT(J4,1)=CHAR(32),LEFT(J4,1)=CHAR(9),LEFT(J4,1)=CHAR(160),indenture(J4)&gt;0),"NO","BOLD")&amp;L4</f>
        <v>NO</v>
      </c>
      <c r="N4" t="s">
        <v>1739</v>
      </c>
      <c r="O4" t="s">
        <v>500</v>
      </c>
      <c r="P4" s="5" t="str">
        <f t="shared" si="4"/>
        <v/>
      </c>
      <c r="Q4" t="str">
        <f>IF(OR(LEFT(N4,1)=CHAR(32),LEFT(N4,1)=CHAR(9),LEFT(N4,1)=CHAR(160),indenture(N4)&gt;0),"NO","BOLD")&amp;P4</f>
        <v>NO</v>
      </c>
      <c r="R4" t="s">
        <v>927</v>
      </c>
      <c r="S4" t="s">
        <v>418</v>
      </c>
      <c r="T4" s="5" t="str">
        <f t="shared" si="5"/>
        <v/>
      </c>
      <c r="U4" t="str">
        <f>IF(OR(LEFT(R4,1)=CHAR(32),LEFT(R4,1)=CHAR(9),LEFT(R4,1)=CHAR(160),indenture(R4)&gt;0),"NO","BOLD")&amp;T4</f>
        <v>NO</v>
      </c>
      <c r="V4" s="3" t="s">
        <v>1739</v>
      </c>
      <c r="W4" s="3" t="s">
        <v>500</v>
      </c>
      <c r="X4" s="5" t="str">
        <f t="shared" si="0"/>
        <v/>
      </c>
      <c r="Y4" t="str">
        <f>IF(OR(LEFT(V4,1)=CHAR(32),LEFT(V4,1)=CHAR(9),LEFT(V4,1)=CHAR(160),indenture(V4)&gt;0),"NO","BOLD")&amp;X4</f>
        <v>NO</v>
      </c>
      <c r="Z4" t="s">
        <v>927</v>
      </c>
      <c r="AA4" t="s">
        <v>418</v>
      </c>
      <c r="AB4" s="5" t="str">
        <f t="shared" si="6"/>
        <v/>
      </c>
      <c r="AC4" t="str">
        <f>IF(OR(LEFT(Z4,1)=CHAR(32),LEFT(Z4,1)=CHAR(9),LEFT(Z4,1)=CHAR(160),indenture(Z4)&gt;0),"NO","BOLD")&amp;AB4</f>
        <v>NO</v>
      </c>
      <c r="AD4" t="s">
        <v>1722</v>
      </c>
      <c r="AE4" t="s">
        <v>502</v>
      </c>
      <c r="AF4" s="5" t="str">
        <f t="shared" si="7"/>
        <v/>
      </c>
      <c r="AG4" t="str">
        <f>IF(OR(LEFT(AD4,1)=CHAR(32),LEFT(AD4,1)=CHAR(9),LEFT(AD4,1)=CHAR(160),indenture(AD4)&gt;0),"NO","BOLD")&amp;AF4</f>
        <v>NO</v>
      </c>
      <c r="AH4" t="s">
        <v>927</v>
      </c>
      <c r="AI4" t="s">
        <v>418</v>
      </c>
      <c r="AJ4" s="5" t="str">
        <f t="shared" si="8"/>
        <v/>
      </c>
      <c r="AK4" t="str">
        <f>IF(OR(LEFT(AH4,1)=CHAR(32),LEFT(AH4,1)=CHAR(9),LEFT(AH4,1)=CHAR(160),indenture(AH4)&gt;0),"NO","BOLD")&amp;AJ4</f>
        <v>NO</v>
      </c>
    </row>
    <row r="5" spans="1:37">
      <c r="A5">
        <v>4</v>
      </c>
      <c r="B5" s="5" t="s">
        <v>1205</v>
      </c>
      <c r="C5" s="5" t="s">
        <v>419</v>
      </c>
      <c r="D5" s="5" t="str">
        <f t="shared" si="1"/>
        <v/>
      </c>
      <c r="E5" t="str">
        <f>IF(OR(LEFT(B5,1)=CHAR(32),LEFT(B5,1)=CHAR(9),LEFT(B5,1)=CHAR(160),indenture(B5)&gt;0),"NO","BOLD")&amp;D5</f>
        <v>NO</v>
      </c>
      <c r="F5" t="s">
        <v>1436</v>
      </c>
      <c r="G5" t="s">
        <v>420</v>
      </c>
      <c r="H5" s="5" t="str">
        <f t="shared" si="2"/>
        <v/>
      </c>
      <c r="I5" t="str">
        <f>IF(OR(LEFT(F5,1)=CHAR(32),LEFT(F5,1)=CHAR(9),LEFT(F5,1)=CHAR(160),indenture(F5)&gt;0),"NO","BOLD")&amp;H5</f>
        <v>NO</v>
      </c>
      <c r="J5" t="s">
        <v>1257</v>
      </c>
      <c r="K5" t="s">
        <v>474</v>
      </c>
      <c r="L5" s="5" t="str">
        <f t="shared" si="3"/>
        <v/>
      </c>
      <c r="M5" t="str">
        <f>IF(OR(LEFT(J5,1)=CHAR(32),LEFT(J5,1)=CHAR(9),LEFT(J5,1)=CHAR(160),indenture(J5)&gt;0),"NO","BOLD")&amp;L5</f>
        <v>NO</v>
      </c>
      <c r="N5" t="s">
        <v>1436</v>
      </c>
      <c r="O5" t="s">
        <v>420</v>
      </c>
      <c r="P5" s="5" t="str">
        <f t="shared" si="4"/>
        <v/>
      </c>
      <c r="Q5" t="str">
        <f>IF(OR(LEFT(N5,1)=CHAR(32),LEFT(N5,1)=CHAR(9),LEFT(N5,1)=CHAR(160),indenture(N5)&gt;0),"NO","BOLD")&amp;P5</f>
        <v>NO</v>
      </c>
      <c r="R5" t="s">
        <v>1257</v>
      </c>
      <c r="S5" t="s">
        <v>474</v>
      </c>
      <c r="T5" s="5" t="str">
        <f t="shared" si="5"/>
        <v/>
      </c>
      <c r="U5" t="str">
        <f>IF(OR(LEFT(R5,1)=CHAR(32),LEFT(R5,1)=CHAR(9),LEFT(R5,1)=CHAR(160),indenture(R5)&gt;0),"NO","BOLD")&amp;T5</f>
        <v>NO</v>
      </c>
      <c r="V5" s="3" t="s">
        <v>1436</v>
      </c>
      <c r="W5" s="3" t="s">
        <v>420</v>
      </c>
      <c r="X5" s="5" t="str">
        <f t="shared" si="0"/>
        <v/>
      </c>
      <c r="Y5" t="str">
        <f>IF(OR(LEFT(V5,1)=CHAR(32),LEFT(V5,1)=CHAR(9),LEFT(V5,1)=CHAR(160),indenture(V5)&gt;0),"NO","BOLD")&amp;X5</f>
        <v>NO</v>
      </c>
      <c r="Z5" t="s">
        <v>1436</v>
      </c>
      <c r="AA5" t="s">
        <v>420</v>
      </c>
      <c r="AB5" s="5" t="str">
        <f t="shared" si="6"/>
        <v/>
      </c>
      <c r="AC5" t="str">
        <f>IF(OR(LEFT(Z5,1)=CHAR(32),LEFT(Z5,1)=CHAR(9),LEFT(Z5,1)=CHAR(160),indenture(Z5)&gt;0),"NO","BOLD")&amp;AB5</f>
        <v>NO</v>
      </c>
      <c r="AD5" t="s">
        <v>1723</v>
      </c>
      <c r="AE5" t="s">
        <v>503</v>
      </c>
      <c r="AF5" s="5" t="str">
        <f t="shared" si="7"/>
        <v/>
      </c>
      <c r="AG5" t="str">
        <f>IF(OR(LEFT(AD5,1)=CHAR(32),LEFT(AD5,1)=CHAR(9),LEFT(AD5,1)=CHAR(160),indenture(AD5)&gt;0),"NO","BOLD")&amp;AF5</f>
        <v>NO</v>
      </c>
      <c r="AH5" t="s">
        <v>1703</v>
      </c>
      <c r="AI5" t="s">
        <v>516</v>
      </c>
      <c r="AJ5" s="5" t="str">
        <f t="shared" si="8"/>
        <v/>
      </c>
      <c r="AK5" t="str">
        <f>IF(OR(LEFT(AH5,1)=CHAR(32),LEFT(AH5,1)=CHAR(9),LEFT(AH5,1)=CHAR(160),indenture(AH5)&gt;0),"NO","BOLD")&amp;AJ5</f>
        <v>NO</v>
      </c>
    </row>
    <row r="6" spans="1:37">
      <c r="A6">
        <v>5</v>
      </c>
      <c r="B6" s="5" t="s">
        <v>1206</v>
      </c>
      <c r="C6" s="5" t="s">
        <v>421</v>
      </c>
      <c r="D6" s="5" t="str">
        <f t="shared" si="1"/>
        <v/>
      </c>
      <c r="E6" t="str">
        <f>IF(OR(LEFT(B6,1)=CHAR(32),LEFT(B6,1)=CHAR(9),LEFT(B6,1)=CHAR(160),indenture(B6)&gt;0),"NO","BOLD")&amp;D6</f>
        <v>NO</v>
      </c>
      <c r="F6" t="s">
        <v>1437</v>
      </c>
      <c r="G6" t="s">
        <v>422</v>
      </c>
      <c r="H6" s="5" t="str">
        <f t="shared" si="2"/>
        <v/>
      </c>
      <c r="I6" t="str">
        <f>IF(OR(LEFT(F6,1)=CHAR(32),LEFT(F6,1)=CHAR(9),LEFT(F6,1)=CHAR(160),indenture(F6)&gt;0),"NO","BOLD")&amp;H6</f>
        <v>NO</v>
      </c>
      <c r="J6" t="s">
        <v>1205</v>
      </c>
      <c r="K6" t="s">
        <v>419</v>
      </c>
      <c r="L6" s="5" t="str">
        <f t="shared" si="3"/>
        <v/>
      </c>
      <c r="M6" t="str">
        <f>IF(OR(LEFT(J6,1)=CHAR(32),LEFT(J6,1)=CHAR(9),LEFT(J6,1)=CHAR(160),indenture(J6)&gt;0),"NO","BOLD")&amp;L6</f>
        <v>NO</v>
      </c>
      <c r="N6" t="s">
        <v>1437</v>
      </c>
      <c r="O6" t="s">
        <v>422</v>
      </c>
      <c r="P6" s="5" t="str">
        <f t="shared" si="4"/>
        <v/>
      </c>
      <c r="Q6" t="str">
        <f>IF(OR(LEFT(N6,1)=CHAR(32),LEFT(N6,1)=CHAR(9),LEFT(N6,1)=CHAR(160),indenture(N6)&gt;0),"NO","BOLD")&amp;P6</f>
        <v>NO</v>
      </c>
      <c r="R6" t="s">
        <v>1205</v>
      </c>
      <c r="S6" t="s">
        <v>419</v>
      </c>
      <c r="T6" s="5" t="str">
        <f t="shared" si="5"/>
        <v/>
      </c>
      <c r="U6" t="str">
        <f>IF(OR(LEFT(R6,1)=CHAR(32),LEFT(R6,1)=CHAR(9),LEFT(R6,1)=CHAR(160),indenture(R6)&gt;0),"NO","BOLD")&amp;T6</f>
        <v>NO</v>
      </c>
      <c r="V6" s="3" t="s">
        <v>1437</v>
      </c>
      <c r="W6" s="3" t="s">
        <v>422</v>
      </c>
      <c r="X6" s="5" t="str">
        <f t="shared" si="0"/>
        <v/>
      </c>
      <c r="Y6" t="str">
        <f>IF(OR(LEFT(V6,1)=CHAR(32),LEFT(V6,1)=CHAR(9),LEFT(V6,1)=CHAR(160),indenture(V6)&gt;0),"NO","BOLD")&amp;X6</f>
        <v>NO</v>
      </c>
      <c r="Z6" t="s">
        <v>1437</v>
      </c>
      <c r="AA6" t="s">
        <v>422</v>
      </c>
      <c r="AB6" s="5" t="str">
        <f t="shared" si="6"/>
        <v/>
      </c>
      <c r="AC6" t="str">
        <f>IF(OR(LEFT(Z6,1)=CHAR(32),LEFT(Z6,1)=CHAR(9),LEFT(Z6,1)=CHAR(160),indenture(Z6)&gt;0),"NO","BOLD")&amp;AB6</f>
        <v>NO</v>
      </c>
      <c r="AD6" t="s">
        <v>1724</v>
      </c>
      <c r="AE6" t="s">
        <v>504</v>
      </c>
      <c r="AF6" s="5" t="str">
        <f t="shared" si="7"/>
        <v/>
      </c>
      <c r="AG6" t="str">
        <f>IF(OR(LEFT(AD6,1)=CHAR(32),LEFT(AD6,1)=CHAR(9),LEFT(AD6,1)=CHAR(160),indenture(AD6)&gt;0),"NO","BOLD")&amp;AF6</f>
        <v>NO</v>
      </c>
      <c r="AH6" t="s">
        <v>1436</v>
      </c>
      <c r="AI6" t="s">
        <v>420</v>
      </c>
      <c r="AJ6" s="5" t="str">
        <f t="shared" si="8"/>
        <v/>
      </c>
      <c r="AK6" t="str">
        <f>IF(OR(LEFT(AH6,1)=CHAR(32),LEFT(AH6,1)=CHAR(9),LEFT(AH6,1)=CHAR(160),indenture(AH6)&gt;0),"NO","BOLD")&amp;AJ6</f>
        <v>NO</v>
      </c>
    </row>
    <row r="7" spans="1:37">
      <c r="A7">
        <v>6</v>
      </c>
      <c r="B7" s="5" t="s">
        <v>1207</v>
      </c>
      <c r="C7" s="5" t="s">
        <v>423</v>
      </c>
      <c r="D7" s="5" t="str">
        <f t="shared" si="1"/>
        <v/>
      </c>
      <c r="E7" t="str">
        <f>IF(OR(LEFT(B7,1)=CHAR(32),LEFT(B7,1)=CHAR(9),LEFT(B7,1)=CHAR(160),indenture(B7)&gt;0),"NO","BOLD")&amp;D7</f>
        <v>NO</v>
      </c>
      <c r="F7" t="s">
        <v>424</v>
      </c>
      <c r="G7" t="s">
        <v>425</v>
      </c>
      <c r="H7" s="5" t="str">
        <f t="shared" si="2"/>
        <v/>
      </c>
      <c r="I7" t="str">
        <f>IF(OR(LEFT(F7,1)=CHAR(32),LEFT(F7,1)=CHAR(9),LEFT(F7,1)=CHAR(160),indenture(F7)&gt;0),"NO","BOLD")&amp;H7</f>
        <v>BOLD</v>
      </c>
      <c r="J7" t="s">
        <v>1258</v>
      </c>
      <c r="K7" t="s">
        <v>475</v>
      </c>
      <c r="L7" s="5" t="str">
        <f t="shared" si="3"/>
        <v/>
      </c>
      <c r="M7" t="str">
        <f>IF(OR(LEFT(J7,1)=CHAR(32),LEFT(J7,1)=CHAR(9),LEFT(J7,1)=CHAR(160),indenture(J7)&gt;0),"NO","BOLD")&amp;L7</f>
        <v>NO</v>
      </c>
      <c r="N7" t="s">
        <v>424</v>
      </c>
      <c r="O7" t="s">
        <v>425</v>
      </c>
      <c r="P7" s="5" t="str">
        <f t="shared" si="4"/>
        <v/>
      </c>
      <c r="Q7" t="str">
        <f>IF(OR(LEFT(N7,1)=CHAR(32),LEFT(N7,1)=CHAR(9),LEFT(N7,1)=CHAR(160),indenture(N7)&gt;0),"NO","BOLD")&amp;P7</f>
        <v>BOLD</v>
      </c>
      <c r="R7" t="s">
        <v>1258</v>
      </c>
      <c r="S7" t="s">
        <v>475</v>
      </c>
      <c r="T7" s="5" t="str">
        <f t="shared" si="5"/>
        <v/>
      </c>
      <c r="U7" t="str">
        <f>IF(OR(LEFT(R7,1)=CHAR(32),LEFT(R7,1)=CHAR(9),LEFT(R7,1)=CHAR(160),indenture(R7)&gt;0),"NO","BOLD")&amp;T7</f>
        <v>NO</v>
      </c>
      <c r="V7" t="s">
        <v>473</v>
      </c>
      <c r="W7" t="s">
        <v>425</v>
      </c>
      <c r="X7" s="5" t="str">
        <f t="shared" si="0"/>
        <v/>
      </c>
      <c r="Y7" t="str">
        <f>IF(OR(LEFT(V7,1)=CHAR(32),LEFT(V7,1)=CHAR(9),LEFT(V7,1)=CHAR(160),indenture(V7)&gt;0),"NO","BOLD")&amp;X7</f>
        <v>BOLD</v>
      </c>
      <c r="Z7" t="s">
        <v>473</v>
      </c>
      <c r="AA7" t="s">
        <v>425</v>
      </c>
      <c r="AB7" s="5" t="str">
        <f t="shared" si="6"/>
        <v/>
      </c>
      <c r="AC7" t="str">
        <f>IF(OR(LEFT(Z7,1)=CHAR(32),LEFT(Z7,1)=CHAR(9),LEFT(Z7,1)=CHAR(160),indenture(Z7)&gt;0),"NO","BOLD")&amp;AB7</f>
        <v>BOLD</v>
      </c>
      <c r="AD7" t="s">
        <v>1725</v>
      </c>
      <c r="AE7" t="s">
        <v>423</v>
      </c>
      <c r="AF7" s="5" t="str">
        <f t="shared" si="7"/>
        <v/>
      </c>
      <c r="AG7" t="str">
        <f>IF(OR(LEFT(AD7,1)=CHAR(32),LEFT(AD7,1)=CHAR(9),LEFT(AD7,1)=CHAR(160),indenture(AD7)&gt;0),"NO","BOLD")&amp;AF7</f>
        <v>NO</v>
      </c>
      <c r="AH7" t="s">
        <v>1437</v>
      </c>
      <c r="AI7" t="s">
        <v>422</v>
      </c>
      <c r="AJ7" s="5" t="str">
        <f t="shared" si="8"/>
        <v/>
      </c>
      <c r="AK7" t="str">
        <f>IF(OR(LEFT(AH7,1)=CHAR(32),LEFT(AH7,1)=CHAR(9),LEFT(AH7,1)=CHAR(160),indenture(AH7)&gt;0),"NO","BOLD")&amp;AJ7</f>
        <v>NO</v>
      </c>
    </row>
    <row r="8" spans="1:37">
      <c r="A8">
        <v>7</v>
      </c>
      <c r="B8" s="5" t="s">
        <v>1208</v>
      </c>
      <c r="C8" s="5" t="s">
        <v>426</v>
      </c>
      <c r="D8" s="5" t="str">
        <f t="shared" si="1"/>
        <v/>
      </c>
      <c r="E8" t="str">
        <f>IF(OR(LEFT(B8,1)=CHAR(32),LEFT(B8,1)=CHAR(9),LEFT(B8,1)=CHAR(160),indenture(B8)&gt;0),"NO","BOLD")&amp;D8</f>
        <v>NO</v>
      </c>
      <c r="H8" s="5" t="str">
        <f t="shared" si="2"/>
        <v/>
      </c>
      <c r="I8" t="str">
        <f>IF(OR(LEFT(F8,1)=CHAR(32),LEFT(F8,1)=CHAR(9),LEFT(F8,1)=CHAR(160),indenture(F8)&gt;0),"NO","BOLD")&amp;H8</f>
        <v>BOLD</v>
      </c>
      <c r="J8" t="s">
        <v>1207</v>
      </c>
      <c r="K8" t="s">
        <v>423</v>
      </c>
      <c r="L8" s="5" t="str">
        <f t="shared" si="3"/>
        <v/>
      </c>
      <c r="M8" t="str">
        <f>IF(OR(LEFT(J8,1)=CHAR(32),LEFT(J8,1)=CHAR(9),LEFT(J8,1)=CHAR(160),indenture(J8)&gt;0),"NO","BOLD")&amp;L8</f>
        <v>NO</v>
      </c>
      <c r="P8" s="5" t="str">
        <f t="shared" si="4"/>
        <v/>
      </c>
      <c r="Q8" t="str">
        <f>IF(OR(LEFT(N8,1)=CHAR(32),LEFT(N8,1)=CHAR(9),LEFT(N8,1)=CHAR(160),indenture(N8)&gt;0),"NO","BOLD")&amp;P8</f>
        <v>BOLD</v>
      </c>
      <c r="R8" t="s">
        <v>1207</v>
      </c>
      <c r="S8" t="s">
        <v>423</v>
      </c>
      <c r="T8" s="5" t="str">
        <f t="shared" si="5"/>
        <v/>
      </c>
      <c r="U8" t="str">
        <f>IF(OR(LEFT(R8,1)=CHAR(32),LEFT(R8,1)=CHAR(9),LEFT(R8,1)=CHAR(160),indenture(R8)&gt;0),"NO","BOLD")&amp;T8</f>
        <v>NO</v>
      </c>
      <c r="X8" s="5" t="str">
        <f t="shared" ref="X8:X71" si="9">IF(OR(ISNUMBER(SEARCH("Diluted EPS",V8)),ISNUMBER(SEARCH("Earnings Per Share",V8)),ISNUMBER(SEARCH("Basic EPS",V8)),ISNUMBER(SEARCH("Diluted Share",V8)),ISNUMBER(SEARCH("Basic Share",V8))),"EPS","")</f>
        <v/>
      </c>
      <c r="Y8" t="str">
        <f>IF(OR(LEFT(V8,1)=CHAR(32),LEFT(V8,1)=CHAR(9),LEFT(V8,1)=CHAR(160),indenture(V8)&gt;0),"NO","BOLD")&amp;X8</f>
        <v>BOLD</v>
      </c>
      <c r="AB8" s="5" t="str">
        <f t="shared" si="6"/>
        <v/>
      </c>
      <c r="AC8" t="str">
        <f>IF(OR(LEFT(Z8,1)=CHAR(32),LEFT(Z8,1)=CHAR(9),LEFT(Z8,1)=CHAR(160),indenture(Z8)&gt;0),"NO","BOLD")&amp;AB8</f>
        <v>BOLD</v>
      </c>
      <c r="AD8" t="s">
        <v>1726</v>
      </c>
      <c r="AE8" t="s">
        <v>505</v>
      </c>
      <c r="AF8" s="5" t="str">
        <f t="shared" si="7"/>
        <v/>
      </c>
      <c r="AG8" t="str">
        <f>IF(OR(LEFT(AD8,1)=CHAR(32),LEFT(AD8,1)=CHAR(9),LEFT(AD8,1)=CHAR(160),indenture(AD8)&gt;0),"NO","BOLD")&amp;AF8</f>
        <v>NO</v>
      </c>
      <c r="AH8" t="s">
        <v>473</v>
      </c>
      <c r="AI8" t="s">
        <v>425</v>
      </c>
      <c r="AJ8" s="5" t="str">
        <f t="shared" si="8"/>
        <v/>
      </c>
      <c r="AK8" t="str">
        <f>IF(OR(LEFT(AH8,1)=CHAR(32),LEFT(AH8,1)=CHAR(9),LEFT(AH8,1)=CHAR(160),indenture(AH8)&gt;0),"NO","BOLD")&amp;AJ8</f>
        <v>BOLD</v>
      </c>
    </row>
    <row r="9" spans="1:37">
      <c r="A9">
        <v>8</v>
      </c>
      <c r="B9" s="5" t="s">
        <v>1699</v>
      </c>
      <c r="C9" s="5" t="s">
        <v>422</v>
      </c>
      <c r="D9" s="5" t="str">
        <f t="shared" si="1"/>
        <v/>
      </c>
      <c r="E9" t="str">
        <f>IF(OR(LEFT(B9,1)=CHAR(32),LEFT(B9,1)=CHAR(9),LEFT(B9,1)=CHAR(160),indenture(B9)&gt;0),"NO","BOLD")&amp;D9</f>
        <v>NO</v>
      </c>
      <c r="F9" t="s">
        <v>450</v>
      </c>
      <c r="H9" s="5" t="str">
        <f t="shared" si="2"/>
        <v/>
      </c>
      <c r="I9" t="str">
        <f>IF(OR(LEFT(F9,1)=CHAR(32),LEFT(F9,1)=CHAR(9),LEFT(F9,1)=CHAR(160),indenture(F9)&gt;0),"NO","BOLD")&amp;H9</f>
        <v>BOLD</v>
      </c>
      <c r="J9" t="s">
        <v>1206</v>
      </c>
      <c r="K9" t="s">
        <v>421</v>
      </c>
      <c r="L9" s="5" t="str">
        <f t="shared" si="3"/>
        <v/>
      </c>
      <c r="M9" t="str">
        <f>IF(OR(LEFT(J9,1)=CHAR(32),LEFT(J9,1)=CHAR(9),LEFT(J9,1)=CHAR(160),indenture(J9)&gt;0),"NO","BOLD")&amp;L9</f>
        <v>NO</v>
      </c>
      <c r="N9" t="s">
        <v>450</v>
      </c>
      <c r="P9" s="5" t="str">
        <f t="shared" si="4"/>
        <v/>
      </c>
      <c r="Q9" t="str">
        <f>IF(OR(LEFT(N9,1)=CHAR(32),LEFT(N9,1)=CHAR(9),LEFT(N9,1)=CHAR(160),indenture(N9)&gt;0),"NO","BOLD")&amp;P9</f>
        <v>BOLD</v>
      </c>
      <c r="R9" t="s">
        <v>1206</v>
      </c>
      <c r="S9" t="s">
        <v>421</v>
      </c>
      <c r="T9" s="5" t="str">
        <f t="shared" si="5"/>
        <v/>
      </c>
      <c r="U9" t="str">
        <f>IF(OR(LEFT(R9,1)=CHAR(32),LEFT(R9,1)=CHAR(9),LEFT(R9,1)=CHAR(160),indenture(R9)&gt;0),"NO","BOLD")&amp;T9</f>
        <v>NO</v>
      </c>
      <c r="V9" s="3" t="s">
        <v>450</v>
      </c>
      <c r="W9" s="3"/>
      <c r="X9" s="5" t="str">
        <f t="shared" si="9"/>
        <v/>
      </c>
      <c r="Y9" t="str">
        <f>IF(OR(LEFT(V9,1)=CHAR(32),LEFT(V9,1)=CHAR(9),LEFT(V9,1)=CHAR(160),indenture(V9)&gt;0),"NO","BOLD")&amp;X9</f>
        <v>BOLD</v>
      </c>
      <c r="Z9" t="s">
        <v>450</v>
      </c>
      <c r="AB9" s="5" t="str">
        <f t="shared" si="6"/>
        <v/>
      </c>
      <c r="AC9" t="str">
        <f>IF(OR(LEFT(Z9,1)=CHAR(32),LEFT(Z9,1)=CHAR(9),LEFT(Z9,1)=CHAR(160),indenture(Z9)&gt;0),"NO","BOLD")&amp;AB9</f>
        <v>BOLD</v>
      </c>
      <c r="AD9" t="s">
        <v>1436</v>
      </c>
      <c r="AE9" t="s">
        <v>476</v>
      </c>
      <c r="AF9" s="5" t="str">
        <f t="shared" si="7"/>
        <v/>
      </c>
      <c r="AG9" t="str">
        <f>IF(OR(LEFT(AD9,1)=CHAR(32),LEFT(AD9,1)=CHAR(9),LEFT(AD9,1)=CHAR(160),indenture(AD9)&gt;0),"NO","BOLD")&amp;AF9</f>
        <v>NO</v>
      </c>
      <c r="AJ9" s="5" t="str">
        <f t="shared" si="8"/>
        <v/>
      </c>
      <c r="AK9" t="str">
        <f>IF(OR(LEFT(AH9,1)=CHAR(32),LEFT(AH9,1)=CHAR(9),LEFT(AH9,1)=CHAR(160),indenture(AH9)&gt;0),"NO","BOLD")&amp;AJ9</f>
        <v>BOLD</v>
      </c>
    </row>
    <row r="10" spans="1:37">
      <c r="A10">
        <v>9</v>
      </c>
      <c r="B10" s="5" t="s">
        <v>1209</v>
      </c>
      <c r="C10" s="5" t="s">
        <v>427</v>
      </c>
      <c r="D10" s="5" t="str">
        <f t="shared" si="1"/>
        <v/>
      </c>
      <c r="E10" t="str">
        <f>IF(OR(LEFT(B10,1)=CHAR(32),LEFT(B10,1)=CHAR(9),LEFT(B10,1)=CHAR(160),indenture(B10)&gt;0),"NO","BOLD")&amp;D10</f>
        <v>NO</v>
      </c>
      <c r="F10" t="s">
        <v>1438</v>
      </c>
      <c r="G10" t="s">
        <v>435</v>
      </c>
      <c r="H10" s="5" t="str">
        <f t="shared" si="2"/>
        <v/>
      </c>
      <c r="I10" t="str">
        <f>IF(OR(LEFT(F10,1)=CHAR(32),LEFT(F10,1)=CHAR(9),LEFT(F10,1)=CHAR(160),indenture(F10)&gt;0),"NO","BOLD")&amp;H10</f>
        <v>NO</v>
      </c>
      <c r="J10" t="s">
        <v>1259</v>
      </c>
      <c r="K10" t="s">
        <v>426</v>
      </c>
      <c r="L10" s="5" t="str">
        <f t="shared" si="3"/>
        <v/>
      </c>
      <c r="M10" t="str">
        <f>IF(OR(LEFT(J10,1)=CHAR(32),LEFT(J10,1)=CHAR(9),LEFT(J10,1)=CHAR(160),indenture(J10)&gt;0),"NO","BOLD")&amp;L10</f>
        <v>NO</v>
      </c>
      <c r="N10" t="s">
        <v>1438</v>
      </c>
      <c r="O10" t="s">
        <v>435</v>
      </c>
      <c r="P10" s="5" t="str">
        <f t="shared" si="4"/>
        <v/>
      </c>
      <c r="Q10" t="str">
        <f>IF(OR(LEFT(N10,1)=CHAR(32),LEFT(N10,1)=CHAR(9),LEFT(N10,1)=CHAR(160),indenture(N10)&gt;0),"NO","BOLD")&amp;P10</f>
        <v>NO</v>
      </c>
      <c r="R10" t="s">
        <v>1286</v>
      </c>
      <c r="S10" t="s">
        <v>426</v>
      </c>
      <c r="T10" s="5" t="str">
        <f t="shared" si="5"/>
        <v/>
      </c>
      <c r="U10" t="str">
        <f>IF(OR(LEFT(R10,1)=CHAR(32),LEFT(R10,1)=CHAR(9),LEFT(R10,1)=CHAR(160),indenture(R10)&gt;0),"NO","BOLD")&amp;T10</f>
        <v>NO</v>
      </c>
      <c r="V10" s="3" t="s">
        <v>1438</v>
      </c>
      <c r="W10" s="3" t="s">
        <v>435</v>
      </c>
      <c r="X10" s="5" t="str">
        <f t="shared" si="9"/>
        <v/>
      </c>
      <c r="Y10" t="str">
        <f>IF(OR(LEFT(V10,1)=CHAR(32),LEFT(V10,1)=CHAR(9),LEFT(V10,1)=CHAR(160),indenture(V10)&gt;0),"NO","BOLD")&amp;X10</f>
        <v>NO</v>
      </c>
      <c r="Z10" t="s">
        <v>1438</v>
      </c>
      <c r="AA10" t="s">
        <v>435</v>
      </c>
      <c r="AB10" s="5" t="str">
        <f t="shared" si="6"/>
        <v/>
      </c>
      <c r="AC10" t="str">
        <f>IF(OR(LEFT(Z10,1)=CHAR(32),LEFT(Z10,1)=CHAR(9),LEFT(Z10,1)=CHAR(160),indenture(Z10)&gt;0),"NO","BOLD")&amp;AB10</f>
        <v>NO</v>
      </c>
      <c r="AD10" t="s">
        <v>1727</v>
      </c>
      <c r="AE10" t="s">
        <v>506</v>
      </c>
      <c r="AF10" s="5" t="str">
        <f t="shared" si="7"/>
        <v/>
      </c>
      <c r="AG10" t="str">
        <f>IF(OR(LEFT(AD10,1)=CHAR(32),LEFT(AD10,1)=CHAR(9),LEFT(AD10,1)=CHAR(160),indenture(AD10)&gt;0),"NO","BOLD")&amp;AF10</f>
        <v>NO</v>
      </c>
      <c r="AH10" t="s">
        <v>450</v>
      </c>
      <c r="AJ10" s="5" t="str">
        <f t="shared" si="8"/>
        <v/>
      </c>
      <c r="AK10" t="str">
        <f>IF(OR(LEFT(AH10,1)=CHAR(32),LEFT(AH10,1)=CHAR(9),LEFT(AH10,1)=CHAR(160),indenture(AH10)&gt;0),"NO","BOLD")&amp;AJ10</f>
        <v>BOLD</v>
      </c>
    </row>
    <row r="11" spans="1:37">
      <c r="A11">
        <v>10</v>
      </c>
      <c r="B11" s="5" t="s">
        <v>1210</v>
      </c>
      <c r="C11" s="5" t="s">
        <v>428</v>
      </c>
      <c r="D11" s="5" t="str">
        <f t="shared" si="1"/>
        <v/>
      </c>
      <c r="E11" t="str">
        <f>IF(OR(LEFT(B11,1)=CHAR(32),LEFT(B11,1)=CHAR(9),LEFT(B11,1)=CHAR(160),indenture(B11)&gt;0),"NO","BOLD")&amp;D11</f>
        <v>NO</v>
      </c>
      <c r="F11" t="s">
        <v>1439</v>
      </c>
      <c r="G11" t="s">
        <v>438</v>
      </c>
      <c r="H11" s="5" t="str">
        <f t="shared" si="2"/>
        <v/>
      </c>
      <c r="I11" t="str">
        <f>IF(OR(LEFT(F11,1)=CHAR(32),LEFT(F11,1)=CHAR(9),LEFT(F11,1)=CHAR(160),indenture(F11)&gt;0),"NO","BOLD")&amp;H11</f>
        <v>NO</v>
      </c>
      <c r="J11" t="s">
        <v>1696</v>
      </c>
      <c r="K11" t="s">
        <v>422</v>
      </c>
      <c r="L11" s="5" t="str">
        <f t="shared" si="3"/>
        <v/>
      </c>
      <c r="M11" t="str">
        <f>IF(OR(LEFT(J11,1)=CHAR(32),LEFT(J11,1)=CHAR(9),LEFT(J11,1)=CHAR(160),indenture(J11)&gt;0),"NO","BOLD")&amp;L11</f>
        <v>NO</v>
      </c>
      <c r="N11" t="s">
        <v>1439</v>
      </c>
      <c r="O11" t="s">
        <v>438</v>
      </c>
      <c r="P11" s="5" t="str">
        <f t="shared" si="4"/>
        <v/>
      </c>
      <c r="Q11" t="str">
        <f>IF(OR(LEFT(N11,1)=CHAR(32),LEFT(N11,1)=CHAR(9),LEFT(N11,1)=CHAR(160),indenture(N11)&gt;0),"NO","BOLD")&amp;P11</f>
        <v>NO</v>
      </c>
      <c r="R11" t="s">
        <v>1696</v>
      </c>
      <c r="S11" t="s">
        <v>422</v>
      </c>
      <c r="T11" s="5" t="str">
        <f t="shared" si="5"/>
        <v/>
      </c>
      <c r="U11" t="str">
        <f>IF(OR(LEFT(R11,1)=CHAR(32),LEFT(R11,1)=CHAR(9),LEFT(R11,1)=CHAR(160),indenture(R11)&gt;0),"NO","BOLD")&amp;T11</f>
        <v>NO</v>
      </c>
      <c r="V11" s="3" t="s">
        <v>1439</v>
      </c>
      <c r="W11" s="3" t="s">
        <v>438</v>
      </c>
      <c r="X11" s="5" t="str">
        <f t="shared" si="9"/>
        <v/>
      </c>
      <c r="Y11" t="str">
        <f>IF(OR(LEFT(V11,1)=CHAR(32),LEFT(V11,1)=CHAR(9),LEFT(V11,1)=CHAR(160),indenture(V11)&gt;0),"NO","BOLD")&amp;X11</f>
        <v>NO</v>
      </c>
      <c r="Z11" t="s">
        <v>1439</v>
      </c>
      <c r="AA11" t="s">
        <v>438</v>
      </c>
      <c r="AB11" s="5" t="str">
        <f t="shared" si="6"/>
        <v/>
      </c>
      <c r="AC11" t="str">
        <f>IF(OR(LEFT(Z11,1)=CHAR(32),LEFT(Z11,1)=CHAR(9),LEFT(Z11,1)=CHAR(160),indenture(Z11)&gt;0),"NO","BOLD")&amp;AB11</f>
        <v>NO</v>
      </c>
      <c r="AD11" t="s">
        <v>1728</v>
      </c>
      <c r="AE11" t="s">
        <v>427</v>
      </c>
      <c r="AF11" s="5" t="str">
        <f t="shared" si="7"/>
        <v/>
      </c>
      <c r="AG11" t="str">
        <f>IF(OR(LEFT(AD11,1)=CHAR(32),LEFT(AD11,1)=CHAR(9),LEFT(AD11,1)=CHAR(160),indenture(AD11)&gt;0),"NO","BOLD")&amp;AF11</f>
        <v>NO</v>
      </c>
      <c r="AH11" t="s">
        <v>1438</v>
      </c>
      <c r="AI11" t="s">
        <v>435</v>
      </c>
      <c r="AJ11" s="5" t="str">
        <f t="shared" si="8"/>
        <v/>
      </c>
      <c r="AK11" t="str">
        <f>IF(OR(LEFT(AH11,1)=CHAR(32),LEFT(AH11,1)=CHAR(9),LEFT(AH11,1)=CHAR(160),indenture(AH11)&gt;0),"NO","BOLD")&amp;AJ11</f>
        <v>NO</v>
      </c>
    </row>
    <row r="12" spans="1:37">
      <c r="A12">
        <v>11</v>
      </c>
      <c r="B12" s="5" t="s">
        <v>1211</v>
      </c>
      <c r="C12" s="5" t="s">
        <v>429</v>
      </c>
      <c r="D12" s="5" t="str">
        <f t="shared" si="1"/>
        <v/>
      </c>
      <c r="E12" t="str">
        <f>IF(OR(LEFT(B12,1)=CHAR(32),LEFT(B12,1)=CHAR(9),LEFT(B12,1)=CHAR(160),indenture(B12)&gt;0),"NO","BOLD")&amp;D12</f>
        <v>NO</v>
      </c>
      <c r="F12" t="s">
        <v>1440</v>
      </c>
      <c r="G12" t="s">
        <v>442</v>
      </c>
      <c r="H12" s="5" t="str">
        <f t="shared" si="2"/>
        <v/>
      </c>
      <c r="I12" t="str">
        <f>IF(OR(LEFT(F12,1)=CHAR(32),LEFT(F12,1)=CHAR(9),LEFT(F12,1)=CHAR(160),indenture(F12)&gt;0),"NO","BOLD")&amp;H12</f>
        <v>NO</v>
      </c>
      <c r="J12" t="s">
        <v>1260</v>
      </c>
      <c r="K12" t="s">
        <v>477</v>
      </c>
      <c r="L12" s="5" t="str">
        <f t="shared" si="3"/>
        <v/>
      </c>
      <c r="M12" t="str">
        <f>IF(OR(LEFT(J12,1)=CHAR(32),LEFT(J12,1)=CHAR(9),LEFT(J12,1)=CHAR(160),indenture(J12)&gt;0),"NO","BOLD")&amp;L12</f>
        <v>NO</v>
      </c>
      <c r="N12" t="s">
        <v>1440</v>
      </c>
      <c r="O12" t="s">
        <v>442</v>
      </c>
      <c r="P12" s="5" t="str">
        <f t="shared" si="4"/>
        <v/>
      </c>
      <c r="Q12" t="str">
        <f>IF(OR(LEFT(N12,1)=CHAR(32),LEFT(N12,1)=CHAR(9),LEFT(N12,1)=CHAR(160),indenture(N12)&gt;0),"NO","BOLD")&amp;P12</f>
        <v>NO</v>
      </c>
      <c r="R12" t="s">
        <v>1260</v>
      </c>
      <c r="S12" t="s">
        <v>477</v>
      </c>
      <c r="T12" s="5" t="str">
        <f t="shared" si="5"/>
        <v/>
      </c>
      <c r="U12" t="str">
        <f>IF(OR(LEFT(R12,1)=CHAR(32),LEFT(R12,1)=CHAR(9),LEFT(R12,1)=CHAR(160),indenture(R12)&gt;0),"NO","BOLD")&amp;T12</f>
        <v>NO</v>
      </c>
      <c r="V12" s="3" t="s">
        <v>1440</v>
      </c>
      <c r="W12" s="3" t="s">
        <v>442</v>
      </c>
      <c r="X12" s="5" t="str">
        <f t="shared" si="9"/>
        <v/>
      </c>
      <c r="Y12" t="str">
        <f>IF(OR(LEFT(V12,1)=CHAR(32),LEFT(V12,1)=CHAR(9),LEFT(V12,1)=CHAR(160),indenture(V12)&gt;0),"NO","BOLD")&amp;X12</f>
        <v>NO</v>
      </c>
      <c r="Z12" t="s">
        <v>1440</v>
      </c>
      <c r="AA12" t="s">
        <v>442</v>
      </c>
      <c r="AB12" s="5" t="str">
        <f t="shared" si="6"/>
        <v/>
      </c>
      <c r="AC12" t="str">
        <f>IF(OR(LEFT(Z12,1)=CHAR(32),LEFT(Z12,1)=CHAR(9),LEFT(Z12,1)=CHAR(160),indenture(Z12)&gt;0),"NO","BOLD")&amp;AB12</f>
        <v>NO</v>
      </c>
      <c r="AD12" t="s">
        <v>1729</v>
      </c>
      <c r="AE12" t="s">
        <v>507</v>
      </c>
      <c r="AF12" s="5" t="str">
        <f t="shared" si="7"/>
        <v/>
      </c>
      <c r="AG12" t="str">
        <f>IF(OR(LEFT(AD12,1)=CHAR(32),LEFT(AD12,1)=CHAR(9),LEFT(AD12,1)=CHAR(160),indenture(AD12)&gt;0),"NO","BOLD")&amp;AF12</f>
        <v>NO</v>
      </c>
      <c r="AH12" t="s">
        <v>1704</v>
      </c>
      <c r="AI12" t="s">
        <v>438</v>
      </c>
      <c r="AJ12" s="5" t="str">
        <f t="shared" si="8"/>
        <v/>
      </c>
      <c r="AK12" t="str">
        <f>IF(OR(LEFT(AH12,1)=CHAR(32),LEFT(AH12,1)=CHAR(9),LEFT(AH12,1)=CHAR(160),indenture(AH12)&gt;0),"NO","BOLD")&amp;AJ12</f>
        <v>NO</v>
      </c>
    </row>
    <row r="13" spans="1:37">
      <c r="A13">
        <v>12</v>
      </c>
      <c r="B13" s="5" t="s">
        <v>1212</v>
      </c>
      <c r="C13" s="5" t="s">
        <v>430</v>
      </c>
      <c r="D13" s="5" t="str">
        <f t="shared" si="1"/>
        <v/>
      </c>
      <c r="E13" t="str">
        <f>IF(OR(LEFT(B13,1)=CHAR(32),LEFT(B13,1)=CHAR(9),LEFT(B13,1)=CHAR(160),indenture(B13)&gt;0),"NO","BOLD")&amp;D13</f>
        <v>NO</v>
      </c>
      <c r="F13" t="s">
        <v>1441</v>
      </c>
      <c r="G13" t="s">
        <v>441</v>
      </c>
      <c r="H13" s="5" t="str">
        <f t="shared" si="2"/>
        <v/>
      </c>
      <c r="I13" t="str">
        <f>IF(OR(LEFT(F13,1)=CHAR(32),LEFT(F13,1)=CHAR(9),LEFT(F13,1)=CHAR(160),indenture(F13)&gt;0),"NO","BOLD")&amp;H13</f>
        <v>NO</v>
      </c>
      <c r="J13" t="s">
        <v>1261</v>
      </c>
      <c r="K13" t="s">
        <v>478</v>
      </c>
      <c r="L13" s="5" t="str">
        <f t="shared" si="3"/>
        <v/>
      </c>
      <c r="M13" t="str">
        <f>IF(OR(LEFT(J13,1)=CHAR(32),LEFT(J13,1)=CHAR(9),LEFT(J13,1)=CHAR(160),indenture(J13)&gt;0),"NO","BOLD")&amp;L13</f>
        <v>NO</v>
      </c>
      <c r="N13" t="s">
        <v>1441</v>
      </c>
      <c r="O13" t="s">
        <v>441</v>
      </c>
      <c r="P13" s="5" t="str">
        <f t="shared" si="4"/>
        <v/>
      </c>
      <c r="Q13" t="str">
        <f>IF(OR(LEFT(N13,1)=CHAR(32),LEFT(N13,1)=CHAR(9),LEFT(N13,1)=CHAR(160),indenture(N13)&gt;0),"NO","BOLD")&amp;P13</f>
        <v>NO</v>
      </c>
      <c r="R13" t="s">
        <v>1261</v>
      </c>
      <c r="S13" t="s">
        <v>478</v>
      </c>
      <c r="T13" s="5" t="str">
        <f t="shared" si="5"/>
        <v/>
      </c>
      <c r="U13" t="str">
        <f>IF(OR(LEFT(R13,1)=CHAR(32),LEFT(R13,1)=CHAR(9),LEFT(R13,1)=CHAR(160),indenture(R13)&gt;0),"NO","BOLD")&amp;T13</f>
        <v>NO</v>
      </c>
      <c r="V13" s="3" t="s">
        <v>1441</v>
      </c>
      <c r="W13" s="3" t="s">
        <v>441</v>
      </c>
      <c r="X13" s="5" t="str">
        <f t="shared" si="9"/>
        <v/>
      </c>
      <c r="Y13" t="str">
        <f>IF(OR(LEFT(V13,1)=CHAR(32),LEFT(V13,1)=CHAR(9),LEFT(V13,1)=CHAR(160),indenture(V13)&gt;0),"NO","BOLD")&amp;X13</f>
        <v>NO</v>
      </c>
      <c r="Z13" t="s">
        <v>1441</v>
      </c>
      <c r="AA13" t="s">
        <v>441</v>
      </c>
      <c r="AB13" s="5" t="str">
        <f t="shared" si="6"/>
        <v/>
      </c>
      <c r="AC13" t="str">
        <f>IF(OR(LEFT(Z13,1)=CHAR(32),LEFT(Z13,1)=CHAR(9),LEFT(Z13,1)=CHAR(160),indenture(Z13)&gt;0),"NO","BOLD")&amp;AB13</f>
        <v>NO</v>
      </c>
      <c r="AD13" t="s">
        <v>1730</v>
      </c>
      <c r="AE13" t="s">
        <v>428</v>
      </c>
      <c r="AF13" s="5" t="str">
        <f t="shared" si="7"/>
        <v/>
      </c>
      <c r="AG13" t="str">
        <f>IF(OR(LEFT(AD13,1)=CHAR(32),LEFT(AD13,1)=CHAR(9),LEFT(AD13,1)=CHAR(160),indenture(AD13)&gt;0),"NO","BOLD")&amp;AF13</f>
        <v>NO</v>
      </c>
      <c r="AH13" t="s">
        <v>1705</v>
      </c>
      <c r="AI13" t="s">
        <v>517</v>
      </c>
      <c r="AJ13" s="5" t="str">
        <f t="shared" si="8"/>
        <v/>
      </c>
      <c r="AK13" t="str">
        <f>IF(OR(LEFT(AH13,1)=CHAR(32),LEFT(AH13,1)=CHAR(9),LEFT(AH13,1)=CHAR(160),indenture(AH13)&gt;0),"NO","BOLD")&amp;AJ13</f>
        <v>NO</v>
      </c>
    </row>
    <row r="14" spans="1:37">
      <c r="A14">
        <v>13</v>
      </c>
      <c r="B14" s="5" t="s">
        <v>1213</v>
      </c>
      <c r="C14" s="5" t="s">
        <v>431</v>
      </c>
      <c r="D14" s="5" t="str">
        <f t="shared" si="1"/>
        <v/>
      </c>
      <c r="E14" t="str">
        <f>IF(OR(LEFT(B14,1)=CHAR(32),LEFT(B14,1)=CHAR(9),LEFT(B14,1)=CHAR(160),indenture(B14)&gt;0),"NO","BOLD")&amp;D14</f>
        <v>NO</v>
      </c>
      <c r="F14" t="s">
        <v>1228</v>
      </c>
      <c r="G14" t="s">
        <v>448</v>
      </c>
      <c r="H14" s="5" t="str">
        <f t="shared" si="2"/>
        <v/>
      </c>
      <c r="I14" t="str">
        <f>IF(OR(LEFT(F14,1)=CHAR(32),LEFT(F14,1)=CHAR(9),LEFT(F14,1)=CHAR(160),indenture(F14)&gt;0),"NO","BOLD")&amp;H14</f>
        <v>NO</v>
      </c>
      <c r="J14" t="s">
        <v>1262</v>
      </c>
      <c r="K14" t="s">
        <v>479</v>
      </c>
      <c r="L14" s="5" t="str">
        <f t="shared" si="3"/>
        <v/>
      </c>
      <c r="M14" t="str">
        <f>IF(OR(LEFT(J14,1)=CHAR(32),LEFT(J14,1)=CHAR(9),LEFT(J14,1)=CHAR(160),indenture(J14)&gt;0),"NO","BOLD")&amp;L14</f>
        <v>NO</v>
      </c>
      <c r="N14" t="s">
        <v>1740</v>
      </c>
      <c r="O14" t="s">
        <v>491</v>
      </c>
      <c r="P14" s="5" t="str">
        <f t="shared" si="4"/>
        <v/>
      </c>
      <c r="Q14" t="str">
        <f>IF(OR(LEFT(N14,1)=CHAR(32),LEFT(N14,1)=CHAR(9),LEFT(N14,1)=CHAR(160),indenture(N14)&gt;0),"NO","BOLD")&amp;P14</f>
        <v>NO</v>
      </c>
      <c r="R14" t="s">
        <v>1262</v>
      </c>
      <c r="S14" t="s">
        <v>479</v>
      </c>
      <c r="T14" s="5" t="str">
        <f t="shared" si="5"/>
        <v/>
      </c>
      <c r="U14" t="str">
        <f>IF(OR(LEFT(R14,1)=CHAR(32),LEFT(R14,1)=CHAR(9),LEFT(R14,1)=CHAR(160),indenture(R14)&gt;0),"NO","BOLD")&amp;T14</f>
        <v>NO</v>
      </c>
      <c r="V14" s="3" t="s">
        <v>1740</v>
      </c>
      <c r="W14" s="3" t="s">
        <v>491</v>
      </c>
      <c r="X14" s="5" t="str">
        <f t="shared" si="9"/>
        <v/>
      </c>
      <c r="Y14" t="str">
        <f>IF(OR(LEFT(V14,1)=CHAR(32),LEFT(V14,1)=CHAR(9),LEFT(V14,1)=CHAR(160),indenture(V14)&gt;0),"NO","BOLD")&amp;X14</f>
        <v>NO</v>
      </c>
      <c r="Z14" t="s">
        <v>1228</v>
      </c>
      <c r="AA14" t="s">
        <v>448</v>
      </c>
      <c r="AB14" s="5" t="str">
        <f t="shared" si="6"/>
        <v/>
      </c>
      <c r="AC14" t="str">
        <f>IF(OR(LEFT(Z14,1)=CHAR(32),LEFT(Z14,1)=CHAR(9),LEFT(Z14,1)=CHAR(160),indenture(Z14)&gt;0),"NO","BOLD")&amp;AB14</f>
        <v>NO</v>
      </c>
      <c r="AD14" t="s">
        <v>1731</v>
      </c>
      <c r="AE14" t="s">
        <v>508</v>
      </c>
      <c r="AF14" s="5" t="str">
        <f t="shared" si="7"/>
        <v/>
      </c>
      <c r="AG14" t="str">
        <f>IF(OR(LEFT(AD14,1)=CHAR(32),LEFT(AD14,1)=CHAR(9),LEFT(AD14,1)=CHAR(160),indenture(AD14)&gt;0),"NO","BOLD")&amp;AF14</f>
        <v>NO</v>
      </c>
      <c r="AH14" t="s">
        <v>1706</v>
      </c>
      <c r="AI14" t="s">
        <v>441</v>
      </c>
      <c r="AJ14" s="5" t="str">
        <f t="shared" si="8"/>
        <v/>
      </c>
      <c r="AK14" t="str">
        <f>IF(OR(LEFT(AH14,1)=CHAR(32),LEFT(AH14,1)=CHAR(9),LEFT(AH14,1)=CHAR(160),indenture(AH14)&gt;0),"NO","BOLD")&amp;AJ14</f>
        <v>NO</v>
      </c>
    </row>
    <row r="15" spans="1:37">
      <c r="A15">
        <v>14</v>
      </c>
      <c r="B15" s="5" t="s">
        <v>1203</v>
      </c>
      <c r="C15" s="5" t="s">
        <v>425</v>
      </c>
      <c r="D15" s="5" t="str">
        <f t="shared" si="1"/>
        <v/>
      </c>
      <c r="E15" t="str">
        <f>IF(OR(LEFT(B15,1)=CHAR(32),LEFT(B15,1)=CHAR(9),LEFT(B15,1)=CHAR(160),indenture(B15)&gt;0),"NO","BOLD")&amp;D15</f>
        <v>BOLD</v>
      </c>
      <c r="F15" t="s">
        <v>450</v>
      </c>
      <c r="G15" t="s">
        <v>451</v>
      </c>
      <c r="H15" s="5" t="str">
        <f t="shared" si="2"/>
        <v/>
      </c>
      <c r="I15" t="str">
        <f>IF(OR(LEFT(F15,1)=CHAR(32),LEFT(F15,1)=CHAR(9),LEFT(F15,1)=CHAR(160),indenture(F15)&gt;0),"NO","BOLD")&amp;H15</f>
        <v>BOLD</v>
      </c>
      <c r="J15" t="s">
        <v>1263</v>
      </c>
      <c r="K15" t="s">
        <v>480</v>
      </c>
      <c r="L15" s="5" t="str">
        <f t="shared" si="3"/>
        <v/>
      </c>
      <c r="M15" t="str">
        <f>IF(OR(LEFT(J15,1)=CHAR(32),LEFT(J15,1)=CHAR(9),LEFT(J15,1)=CHAR(160),indenture(J15)&gt;0),"NO","BOLD")&amp;L15</f>
        <v>NO</v>
      </c>
      <c r="N15" t="s">
        <v>1228</v>
      </c>
      <c r="O15" t="s">
        <v>448</v>
      </c>
      <c r="P15" s="5" t="str">
        <f t="shared" si="4"/>
        <v/>
      </c>
      <c r="Q15" t="str">
        <f>IF(OR(LEFT(N15,1)=CHAR(32),LEFT(N15,1)=CHAR(9),LEFT(N15,1)=CHAR(160),indenture(N15)&gt;0),"NO","BOLD")&amp;P15</f>
        <v>NO</v>
      </c>
      <c r="R15" t="s">
        <v>1263</v>
      </c>
      <c r="S15" t="s">
        <v>480</v>
      </c>
      <c r="T15" s="5" t="str">
        <f t="shared" si="5"/>
        <v/>
      </c>
      <c r="U15" t="str">
        <f>IF(OR(LEFT(R15,1)=CHAR(32),LEFT(R15,1)=CHAR(9),LEFT(R15,1)=CHAR(160),indenture(R15)&gt;0),"NO","BOLD")&amp;T15</f>
        <v>NO</v>
      </c>
      <c r="V15" s="3" t="s">
        <v>1228</v>
      </c>
      <c r="W15" s="3" t="s">
        <v>448</v>
      </c>
      <c r="X15" s="5" t="str">
        <f t="shared" si="9"/>
        <v/>
      </c>
      <c r="Y15" t="str">
        <f>IF(OR(LEFT(V15,1)=CHAR(32),LEFT(V15,1)=CHAR(9),LEFT(V15,1)=CHAR(160),indenture(V15)&gt;0),"NO","BOLD")&amp;X15</f>
        <v>NO</v>
      </c>
      <c r="Z15" t="s">
        <v>450</v>
      </c>
      <c r="AA15" t="s">
        <v>451</v>
      </c>
      <c r="AB15" s="5" t="str">
        <f t="shared" si="6"/>
        <v/>
      </c>
      <c r="AC15" t="str">
        <f>IF(OR(LEFT(Z15,1)=CHAR(32),LEFT(Z15,1)=CHAR(9),LEFT(Z15,1)=CHAR(160),indenture(Z15)&gt;0),"NO","BOLD")&amp;AB15</f>
        <v>BOLD</v>
      </c>
      <c r="AD15" t="s">
        <v>1732</v>
      </c>
      <c r="AE15" t="s">
        <v>509</v>
      </c>
      <c r="AF15" s="5" t="str">
        <f t="shared" si="7"/>
        <v/>
      </c>
      <c r="AG15" t="str">
        <f>IF(OR(LEFT(AD15,1)=CHAR(32),LEFT(AD15,1)=CHAR(9),LEFT(AD15,1)=CHAR(160),indenture(AD15)&gt;0),"NO","BOLD")&amp;AF15</f>
        <v>NO</v>
      </c>
      <c r="AH15" t="s">
        <v>1707</v>
      </c>
      <c r="AI15" t="s">
        <v>442</v>
      </c>
      <c r="AJ15" s="5" t="str">
        <f t="shared" si="8"/>
        <v/>
      </c>
      <c r="AK15" t="str">
        <f>IF(OR(LEFT(AH15,1)=CHAR(32),LEFT(AH15,1)=CHAR(9),LEFT(AH15,1)=CHAR(160),indenture(AH15)&gt;0),"NO","BOLD")&amp;AJ15</f>
        <v>NO</v>
      </c>
    </row>
    <row r="16" spans="1:37">
      <c r="A16">
        <v>15</v>
      </c>
      <c r="B16" s="5"/>
      <c r="C16" s="5"/>
      <c r="D16" s="5" t="str">
        <f t="shared" si="1"/>
        <v/>
      </c>
      <c r="E16" t="str">
        <f>IF(OR(LEFT(B16,1)=CHAR(32),LEFT(B16,1)=CHAR(9),LEFT(B16,1)=CHAR(160),indenture(B16)&gt;0),"NO","BOLD")&amp;D16</f>
        <v>BOLD</v>
      </c>
      <c r="H16" s="5" t="str">
        <f t="shared" si="2"/>
        <v/>
      </c>
      <c r="I16" t="str">
        <f>IF(OR(LEFT(F16,1)=CHAR(32),LEFT(F16,1)=CHAR(9),LEFT(F16,1)=CHAR(160),indenture(F16)&gt;0),"NO","BOLD")&amp;H16</f>
        <v>BOLD</v>
      </c>
      <c r="J16" t="s">
        <v>1697</v>
      </c>
      <c r="K16" t="s">
        <v>481</v>
      </c>
      <c r="L16" s="5" t="str">
        <f t="shared" si="3"/>
        <v/>
      </c>
      <c r="M16" t="str">
        <f>IF(OR(LEFT(J16,1)=CHAR(32),LEFT(J16,1)=CHAR(9),LEFT(J16,1)=CHAR(160),indenture(J16)&gt;0),"NO","BOLD")&amp;L16</f>
        <v>NO</v>
      </c>
      <c r="N16" t="s">
        <v>450</v>
      </c>
      <c r="O16" t="s">
        <v>451</v>
      </c>
      <c r="P16" s="5" t="str">
        <f t="shared" si="4"/>
        <v/>
      </c>
      <c r="Q16" t="str">
        <f>IF(OR(LEFT(N16,1)=CHAR(32),LEFT(N16,1)=CHAR(9),LEFT(N16,1)=CHAR(160),indenture(N16)&gt;0),"NO","BOLD")&amp;P16</f>
        <v>BOLD</v>
      </c>
      <c r="R16" t="s">
        <v>1697</v>
      </c>
      <c r="S16" t="s">
        <v>481</v>
      </c>
      <c r="T16" s="5" t="str">
        <f t="shared" si="5"/>
        <v/>
      </c>
      <c r="U16" t="str">
        <f>IF(OR(LEFT(R16,1)=CHAR(32),LEFT(R16,1)=CHAR(9),LEFT(R16,1)=CHAR(160),indenture(R16)&gt;0),"NO","BOLD")&amp;T16</f>
        <v>NO</v>
      </c>
      <c r="V16" t="s">
        <v>450</v>
      </c>
      <c r="W16" t="s">
        <v>451</v>
      </c>
      <c r="X16" s="5" t="str">
        <f t="shared" si="9"/>
        <v/>
      </c>
      <c r="Y16" t="str">
        <f>IF(OR(LEFT(V16,1)=CHAR(32),LEFT(V16,1)=CHAR(9),LEFT(V16,1)=CHAR(160),indenture(V16)&gt;0),"NO","BOLD")&amp;X16</f>
        <v>BOLD</v>
      </c>
      <c r="AB16" s="5" t="str">
        <f t="shared" si="6"/>
        <v/>
      </c>
      <c r="AC16" t="str">
        <f>IF(OR(LEFT(Z16,1)=CHAR(32),LEFT(Z16,1)=CHAR(9),LEFT(Z16,1)=CHAR(160),indenture(Z16)&gt;0),"NO","BOLD")&amp;AB16</f>
        <v>BOLD</v>
      </c>
      <c r="AD16" t="s">
        <v>1733</v>
      </c>
      <c r="AE16" t="s">
        <v>510</v>
      </c>
      <c r="AF16" s="5" t="str">
        <f t="shared" si="7"/>
        <v/>
      </c>
      <c r="AG16" t="str">
        <f>IF(OR(LEFT(AD16,1)=CHAR(32),LEFT(AD16,1)=CHAR(9),LEFT(AD16,1)=CHAR(160),indenture(AD16)&gt;0),"NO","BOLD")&amp;AF16</f>
        <v>NO</v>
      </c>
      <c r="AH16" t="s">
        <v>1708</v>
      </c>
      <c r="AI16" t="s">
        <v>491</v>
      </c>
      <c r="AJ16" s="5" t="str">
        <f t="shared" si="8"/>
        <v/>
      </c>
      <c r="AK16" t="str">
        <f>IF(OR(LEFT(AH16,1)=CHAR(32),LEFT(AH16,1)=CHAR(9),LEFT(AH16,1)=CHAR(160),indenture(AH16)&gt;0),"NO","BOLD")&amp;AJ16</f>
        <v>NO</v>
      </c>
    </row>
    <row r="17" spans="1:37">
      <c r="A17">
        <v>16</v>
      </c>
      <c r="B17" s="5" t="s">
        <v>432</v>
      </c>
      <c r="C17" s="5"/>
      <c r="D17" s="5" t="str">
        <f t="shared" si="1"/>
        <v/>
      </c>
      <c r="E17" t="str">
        <f>IF(OR(LEFT(B17,1)=CHAR(32),LEFT(B17,1)=CHAR(9),LEFT(B17,1)=CHAR(160),indenture(B17)&gt;0),"NO","BOLD")&amp;D17</f>
        <v>BOLD</v>
      </c>
      <c r="F17" t="s">
        <v>452</v>
      </c>
      <c r="H17" s="5" t="str">
        <f t="shared" si="2"/>
        <v/>
      </c>
      <c r="I17" t="str">
        <f>IF(OR(LEFT(F17,1)=CHAR(32),LEFT(F17,1)=CHAR(9),LEFT(F17,1)=CHAR(160),indenture(F17)&gt;0),"NO","BOLD")&amp;H17</f>
        <v>BOLD</v>
      </c>
      <c r="J17" t="s">
        <v>1264</v>
      </c>
      <c r="K17" t="s">
        <v>482</v>
      </c>
      <c r="L17" s="5" t="str">
        <f t="shared" si="3"/>
        <v/>
      </c>
      <c r="M17" t="str">
        <f>IF(OR(LEFT(J17,1)=CHAR(32),LEFT(J17,1)=CHAR(9),LEFT(J17,1)=CHAR(160),indenture(J17)&gt;0),"NO","BOLD")&amp;L17</f>
        <v>NO</v>
      </c>
      <c r="P17" s="5" t="str">
        <f t="shared" si="4"/>
        <v/>
      </c>
      <c r="Q17" t="str">
        <f>IF(OR(LEFT(N17,1)=CHAR(32),LEFT(N17,1)=CHAR(9),LEFT(N17,1)=CHAR(160),indenture(N17)&gt;0),"NO","BOLD")&amp;P17</f>
        <v>BOLD</v>
      </c>
      <c r="R17" t="s">
        <v>1287</v>
      </c>
      <c r="S17" t="s">
        <v>482</v>
      </c>
      <c r="T17" s="5" t="str">
        <f t="shared" si="5"/>
        <v/>
      </c>
      <c r="U17" t="str">
        <f>IF(OR(LEFT(R17,1)=CHAR(32),LEFT(R17,1)=CHAR(9),LEFT(R17,1)=CHAR(160),indenture(R17)&gt;0),"NO","BOLD")&amp;T17</f>
        <v>NO</v>
      </c>
      <c r="X17" s="5" t="str">
        <f t="shared" si="9"/>
        <v/>
      </c>
      <c r="Y17" t="str">
        <f>IF(OR(LEFT(V17,1)=CHAR(32),LEFT(V17,1)=CHAR(9),LEFT(V17,1)=CHAR(160),indenture(V17)&gt;0),"NO","BOLD")&amp;X17</f>
        <v>BOLD</v>
      </c>
      <c r="Z17" t="s">
        <v>452</v>
      </c>
      <c r="AB17" s="5" t="str">
        <f t="shared" si="6"/>
        <v/>
      </c>
      <c r="AC17" t="str">
        <f>IF(OR(LEFT(Z17,1)=CHAR(32),LEFT(Z17,1)=CHAR(9),LEFT(Z17,1)=CHAR(160),indenture(Z17)&gt;0),"NO","BOLD")&amp;AB17</f>
        <v>BOLD</v>
      </c>
      <c r="AD17" t="s">
        <v>1734</v>
      </c>
      <c r="AE17" t="s">
        <v>511</v>
      </c>
      <c r="AF17" s="5" t="str">
        <f t="shared" si="7"/>
        <v/>
      </c>
      <c r="AG17" t="str">
        <f>IF(OR(LEFT(AD17,1)=CHAR(32),LEFT(AD17,1)=CHAR(9),LEFT(AD17,1)=CHAR(160),indenture(AD17)&gt;0),"NO","BOLD")&amp;AF17</f>
        <v>NO</v>
      </c>
      <c r="AH17" t="s">
        <v>1709</v>
      </c>
      <c r="AI17" t="s">
        <v>518</v>
      </c>
      <c r="AJ17" s="5" t="str">
        <f t="shared" si="8"/>
        <v/>
      </c>
      <c r="AK17" t="str">
        <f>IF(OR(LEFT(AH17,1)=CHAR(32),LEFT(AH17,1)=CHAR(9),LEFT(AH17,1)=CHAR(160),indenture(AH17)&gt;0),"NO","BOLD")&amp;AJ17</f>
        <v>NO</v>
      </c>
    </row>
    <row r="18" spans="1:37">
      <c r="A18">
        <v>17</v>
      </c>
      <c r="B18" s="5" t="s">
        <v>1214</v>
      </c>
      <c r="C18" s="5" t="s">
        <v>433</v>
      </c>
      <c r="D18" s="5" t="str">
        <f t="shared" si="1"/>
        <v/>
      </c>
      <c r="E18" t="str">
        <f>IF(OR(LEFT(B18,1)=CHAR(32),LEFT(B18,1)=CHAR(9),LEFT(B18,1)=CHAR(160),indenture(B18)&gt;0),"NO","BOLD")&amp;D18</f>
        <v>NO</v>
      </c>
      <c r="F18" t="s">
        <v>1229</v>
      </c>
      <c r="G18" t="s">
        <v>453</v>
      </c>
      <c r="H18" s="5" t="str">
        <f t="shared" si="2"/>
        <v/>
      </c>
      <c r="I18" t="str">
        <f>IF(OR(LEFT(F18,1)=CHAR(32),LEFT(F18,1)=CHAR(9),LEFT(F18,1)=CHAR(160),indenture(F18)&gt;0),"NO","BOLD")&amp;H18</f>
        <v>NO</v>
      </c>
      <c r="J18" t="s">
        <v>1265</v>
      </c>
      <c r="K18" t="s">
        <v>483</v>
      </c>
      <c r="L18" s="5" t="str">
        <f t="shared" si="3"/>
        <v/>
      </c>
      <c r="M18" t="str">
        <f>IF(OR(LEFT(J18,1)=CHAR(32),LEFT(J18,1)=CHAR(9),LEFT(J18,1)=CHAR(160),indenture(J18)&gt;0),"NO","BOLD")&amp;L18</f>
        <v>NO</v>
      </c>
      <c r="N18" t="s">
        <v>452</v>
      </c>
      <c r="P18" s="5" t="str">
        <f t="shared" si="4"/>
        <v/>
      </c>
      <c r="Q18" t="str">
        <f>IF(OR(LEFT(N18,1)=CHAR(32),LEFT(N18,1)=CHAR(9),LEFT(N18,1)=CHAR(160),indenture(N18)&gt;0),"NO","BOLD")&amp;P18</f>
        <v>BOLD</v>
      </c>
      <c r="R18" t="s">
        <v>1288</v>
      </c>
      <c r="S18" t="s">
        <v>483</v>
      </c>
      <c r="T18" s="5" t="str">
        <f t="shared" si="5"/>
        <v/>
      </c>
      <c r="U18" t="str">
        <f>IF(OR(LEFT(R18,1)=CHAR(32),LEFT(R18,1)=CHAR(9),LEFT(R18,1)=CHAR(160),indenture(R18)&gt;0),"NO","BOLD")&amp;T18</f>
        <v>NO</v>
      </c>
      <c r="V18" s="3" t="s">
        <v>452</v>
      </c>
      <c r="W18" s="3"/>
      <c r="X18" s="5" t="str">
        <f t="shared" si="9"/>
        <v/>
      </c>
      <c r="Y18" t="str">
        <f>IF(OR(LEFT(V18,1)=CHAR(32),LEFT(V18,1)=CHAR(9),LEFT(V18,1)=CHAR(160),indenture(V18)&gt;0),"NO","BOLD")&amp;X18</f>
        <v>BOLD</v>
      </c>
      <c r="Z18" t="s">
        <v>1229</v>
      </c>
      <c r="AA18" t="s">
        <v>453</v>
      </c>
      <c r="AB18" s="5" t="str">
        <f t="shared" si="6"/>
        <v/>
      </c>
      <c r="AC18" t="str">
        <f>IF(OR(LEFT(Z18,1)=CHAR(32),LEFT(Z18,1)=CHAR(9),LEFT(Z18,1)=CHAR(160),indenture(Z18)&gt;0),"NO","BOLD")&amp;AB18</f>
        <v>NO</v>
      </c>
      <c r="AD18" t="s">
        <v>473</v>
      </c>
      <c r="AE18" t="s">
        <v>425</v>
      </c>
      <c r="AF18" s="5" t="str">
        <f t="shared" si="7"/>
        <v/>
      </c>
      <c r="AG18" t="str">
        <f>IF(OR(LEFT(AD18,1)=CHAR(32),LEFT(AD18,1)=CHAR(9),LEFT(AD18,1)=CHAR(160),indenture(AD18)&gt;0),"NO","BOLD")&amp;AF18</f>
        <v>BOLD</v>
      </c>
      <c r="AH18" t="s">
        <v>1228</v>
      </c>
      <c r="AI18" t="s">
        <v>448</v>
      </c>
      <c r="AJ18" s="5" t="str">
        <f t="shared" si="8"/>
        <v/>
      </c>
      <c r="AK18" t="str">
        <f>IF(OR(LEFT(AH18,1)=CHAR(32),LEFT(AH18,1)=CHAR(9),LEFT(AH18,1)=CHAR(160),indenture(AH18)&gt;0),"NO","BOLD")&amp;AJ18</f>
        <v>NO</v>
      </c>
    </row>
    <row r="19" spans="1:37">
      <c r="A19">
        <v>18</v>
      </c>
      <c r="B19" s="5" t="s">
        <v>1215</v>
      </c>
      <c r="C19" s="5" t="s">
        <v>434</v>
      </c>
      <c r="D19" s="5" t="str">
        <f t="shared" si="1"/>
        <v/>
      </c>
      <c r="E19" t="str">
        <f>IF(OR(LEFT(B19,1)=CHAR(32),LEFT(B19,1)=CHAR(9),LEFT(B19,1)=CHAR(160),indenture(B19)&gt;0),"NO","BOLD")&amp;D19</f>
        <v>NO</v>
      </c>
      <c r="F19" t="s">
        <v>1442</v>
      </c>
      <c r="G19" t="s">
        <v>455</v>
      </c>
      <c r="H19" s="5" t="str">
        <f t="shared" si="2"/>
        <v/>
      </c>
      <c r="I19" t="str">
        <f>IF(OR(LEFT(F19,1)=CHAR(32),LEFT(F19,1)=CHAR(9),LEFT(F19,1)=CHAR(160),indenture(F19)&gt;0),"NO","BOLD")&amp;H19</f>
        <v>NO</v>
      </c>
      <c r="J19" t="s">
        <v>1266</v>
      </c>
      <c r="K19" t="s">
        <v>484</v>
      </c>
      <c r="L19" s="5" t="str">
        <f t="shared" si="3"/>
        <v/>
      </c>
      <c r="M19" t="str">
        <f>IF(OR(LEFT(J19,1)=CHAR(32),LEFT(J19,1)=CHAR(9),LEFT(J19,1)=CHAR(160),indenture(J19)&gt;0),"NO","BOLD")&amp;L19</f>
        <v>NO</v>
      </c>
      <c r="N19" t="s">
        <v>1229</v>
      </c>
      <c r="O19" t="s">
        <v>453</v>
      </c>
      <c r="P19" s="5" t="str">
        <f t="shared" si="4"/>
        <v/>
      </c>
      <c r="Q19" t="str">
        <f>IF(OR(LEFT(N19,1)=CHAR(32),LEFT(N19,1)=CHAR(9),LEFT(N19,1)=CHAR(160),indenture(N19)&gt;0),"NO","BOLD")&amp;P19</f>
        <v>NO</v>
      </c>
      <c r="R19" t="s">
        <v>1266</v>
      </c>
      <c r="S19" t="s">
        <v>484</v>
      </c>
      <c r="T19" s="5" t="str">
        <f t="shared" si="5"/>
        <v/>
      </c>
      <c r="U19" t="str">
        <f>IF(OR(LEFT(R19,1)=CHAR(32),LEFT(R19,1)=CHAR(9),LEFT(R19,1)=CHAR(160),indenture(R19)&gt;0),"NO","BOLD")&amp;T19</f>
        <v>NO</v>
      </c>
      <c r="V19" s="3" t="s">
        <v>1229</v>
      </c>
      <c r="W19" s="3" t="s">
        <v>453</v>
      </c>
      <c r="X19" s="5" t="str">
        <f t="shared" si="9"/>
        <v/>
      </c>
      <c r="Y19" t="str">
        <f>IF(OR(LEFT(V19,1)=CHAR(32),LEFT(V19,1)=CHAR(9),LEFT(V19,1)=CHAR(160),indenture(V19)&gt;0),"NO","BOLD")&amp;X19</f>
        <v>NO</v>
      </c>
      <c r="Z19" t="s">
        <v>1442</v>
      </c>
      <c r="AA19" t="s">
        <v>455</v>
      </c>
      <c r="AB19" s="5" t="str">
        <f t="shared" si="6"/>
        <v/>
      </c>
      <c r="AC19" t="str">
        <f>IF(OR(LEFT(Z19,1)=CHAR(32),LEFT(Z19,1)=CHAR(9),LEFT(Z19,1)=CHAR(160),indenture(Z19)&gt;0),"NO","BOLD")&amp;AB19</f>
        <v>NO</v>
      </c>
      <c r="AF19" s="5" t="str">
        <f t="shared" si="7"/>
        <v/>
      </c>
      <c r="AG19" t="str">
        <f>IF(OR(LEFT(AD19,1)=CHAR(32),LEFT(AD19,1)=CHAR(9),LEFT(AD19,1)=CHAR(160),indenture(AD19)&gt;0),"NO","BOLD")&amp;AF19</f>
        <v>BOLD</v>
      </c>
      <c r="AH19" t="s">
        <v>432</v>
      </c>
      <c r="AI19" t="s">
        <v>451</v>
      </c>
      <c r="AJ19" s="5" t="str">
        <f t="shared" si="8"/>
        <v/>
      </c>
      <c r="AK19" t="str">
        <f>IF(OR(LEFT(AH19,1)=CHAR(32),LEFT(AH19,1)=CHAR(9),LEFT(AH19,1)=CHAR(160),indenture(AH19)&gt;0),"NO","BOLD")&amp;AJ19</f>
        <v>BOLD</v>
      </c>
    </row>
    <row r="20" spans="1:37">
      <c r="A20">
        <v>19</v>
      </c>
      <c r="B20" s="5" t="s">
        <v>1216</v>
      </c>
      <c r="C20" s="5" t="s">
        <v>1700</v>
      </c>
      <c r="D20" s="5" t="str">
        <f t="shared" si="1"/>
        <v/>
      </c>
      <c r="E20" t="str">
        <f>IF(OR(LEFT(B20,1)=CHAR(32),LEFT(B20,1)=CHAR(9),LEFT(B20,1)=CHAR(160),indenture(B20)&gt;0),"NO","BOLD")&amp;D20</f>
        <v>NO</v>
      </c>
      <c r="F20" t="s">
        <v>1443</v>
      </c>
      <c r="G20" t="s">
        <v>456</v>
      </c>
      <c r="H20" s="5" t="str">
        <f t="shared" si="2"/>
        <v/>
      </c>
      <c r="I20" t="str">
        <f>IF(OR(LEFT(F20,1)=CHAR(32),LEFT(F20,1)=CHAR(9),LEFT(F20,1)=CHAR(160),indenture(F20)&gt;0),"NO","BOLD")&amp;H20</f>
        <v>NO</v>
      </c>
      <c r="J20" t="s">
        <v>1213</v>
      </c>
      <c r="K20" t="s">
        <v>431</v>
      </c>
      <c r="L20" s="5" t="str">
        <f t="shared" si="3"/>
        <v/>
      </c>
      <c r="M20" t="str">
        <f>IF(OR(LEFT(J20,1)=CHAR(32),LEFT(J20,1)=CHAR(9),LEFT(J20,1)=CHAR(160),indenture(J20)&gt;0),"NO","BOLD")&amp;L20</f>
        <v>NO</v>
      </c>
      <c r="N20" t="s">
        <v>1442</v>
      </c>
      <c r="O20" t="s">
        <v>455</v>
      </c>
      <c r="P20" s="5" t="str">
        <f t="shared" si="4"/>
        <v/>
      </c>
      <c r="Q20" t="str">
        <f>IF(OR(LEFT(N20,1)=CHAR(32),LEFT(N20,1)=CHAR(9),LEFT(N20,1)=CHAR(160),indenture(N20)&gt;0),"NO","BOLD")&amp;P20</f>
        <v>NO</v>
      </c>
      <c r="R20" t="s">
        <v>1213</v>
      </c>
      <c r="S20" t="s">
        <v>431</v>
      </c>
      <c r="T20" s="5" t="str">
        <f t="shared" si="5"/>
        <v/>
      </c>
      <c r="U20" t="str">
        <f>IF(OR(LEFT(R20,1)=CHAR(32),LEFT(R20,1)=CHAR(9),LEFT(R20,1)=CHAR(160),indenture(R20)&gt;0),"NO","BOLD")&amp;T20</f>
        <v>NO</v>
      </c>
      <c r="V20" s="3" t="s">
        <v>1442</v>
      </c>
      <c r="W20" s="3" t="s">
        <v>455</v>
      </c>
      <c r="X20" s="5" t="str">
        <f t="shared" si="9"/>
        <v/>
      </c>
      <c r="Y20" t="str">
        <f>IF(OR(LEFT(V20,1)=CHAR(32),LEFT(V20,1)=CHAR(9),LEFT(V20,1)=CHAR(160),indenture(V20)&gt;0),"NO","BOLD")&amp;X20</f>
        <v>NO</v>
      </c>
      <c r="Z20" t="s">
        <v>1443</v>
      </c>
      <c r="AA20" t="s">
        <v>456</v>
      </c>
      <c r="AB20" s="5" t="str">
        <f t="shared" si="6"/>
        <v/>
      </c>
      <c r="AC20" t="str">
        <f>IF(OR(LEFT(Z20,1)=CHAR(32),LEFT(Z20,1)=CHAR(9),LEFT(Z20,1)=CHAR(160),indenture(Z20)&gt;0),"NO","BOLD")&amp;AB20</f>
        <v>NO</v>
      </c>
      <c r="AD20" t="s">
        <v>450</v>
      </c>
      <c r="AF20" s="5" t="str">
        <f t="shared" si="7"/>
        <v/>
      </c>
      <c r="AG20" t="str">
        <f>IF(OR(LEFT(AD20,1)=CHAR(32),LEFT(AD20,1)=CHAR(9),LEFT(AD20,1)=CHAR(160),indenture(AD20)&gt;0),"NO","BOLD")&amp;AF20</f>
        <v>BOLD</v>
      </c>
      <c r="AJ20" s="5" t="str">
        <f t="shared" si="8"/>
        <v/>
      </c>
      <c r="AK20" t="str">
        <f>IF(OR(LEFT(AH20,1)=CHAR(32),LEFT(AH20,1)=CHAR(9),LEFT(AH20,1)=CHAR(160),indenture(AH20)&gt;0),"NO","BOLD")&amp;AJ20</f>
        <v>BOLD</v>
      </c>
    </row>
    <row r="21" spans="1:37">
      <c r="A21">
        <v>20</v>
      </c>
      <c r="B21" s="5" t="s">
        <v>1217</v>
      </c>
      <c r="C21" s="5" t="s">
        <v>436</v>
      </c>
      <c r="D21" s="5" t="str">
        <f t="shared" si="1"/>
        <v/>
      </c>
      <c r="E21" t="str">
        <f>IF(OR(LEFT(B21,1)=CHAR(32),LEFT(B21,1)=CHAR(9),LEFT(B21,1)=CHAR(160),indenture(B21)&gt;0),"NO","BOLD")&amp;D21</f>
        <v>NO</v>
      </c>
      <c r="F21" t="s">
        <v>1444</v>
      </c>
      <c r="G21" t="s">
        <v>457</v>
      </c>
      <c r="H21" s="5" t="str">
        <f t="shared" si="2"/>
        <v/>
      </c>
      <c r="I21" t="str">
        <f>IF(OR(LEFT(F21,1)=CHAR(32),LEFT(F21,1)=CHAR(9),LEFT(F21,1)=CHAR(160),indenture(F21)&gt;0),"NO","BOLD")&amp;H21</f>
        <v>NO</v>
      </c>
      <c r="J21" t="s">
        <v>1203</v>
      </c>
      <c r="K21" t="s">
        <v>425</v>
      </c>
      <c r="L21" s="5" t="str">
        <f t="shared" si="3"/>
        <v/>
      </c>
      <c r="M21" t="str">
        <f>IF(OR(LEFT(J21,1)=CHAR(32),LEFT(J21,1)=CHAR(9),LEFT(J21,1)=CHAR(160),indenture(J21)&gt;0),"NO","BOLD")&amp;L21</f>
        <v>BOLD</v>
      </c>
      <c r="N21" t="s">
        <v>1443</v>
      </c>
      <c r="O21" t="s">
        <v>456</v>
      </c>
      <c r="P21" s="5" t="str">
        <f t="shared" si="4"/>
        <v/>
      </c>
      <c r="Q21" t="str">
        <f>IF(OR(LEFT(N21,1)=CHAR(32),LEFT(N21,1)=CHAR(9),LEFT(N21,1)=CHAR(160),indenture(N21)&gt;0),"NO","BOLD")&amp;P21</f>
        <v>NO</v>
      </c>
      <c r="R21" t="s">
        <v>1203</v>
      </c>
      <c r="S21" t="s">
        <v>425</v>
      </c>
      <c r="T21" s="5" t="str">
        <f t="shared" si="5"/>
        <v/>
      </c>
      <c r="U21" t="str">
        <f>IF(OR(LEFT(R21,1)=CHAR(32),LEFT(R21,1)=CHAR(9),LEFT(R21,1)=CHAR(160),indenture(R21)&gt;0),"NO","BOLD")&amp;T21</f>
        <v>BOLD</v>
      </c>
      <c r="V21" s="3" t="s">
        <v>1443</v>
      </c>
      <c r="W21" s="3" t="s">
        <v>456</v>
      </c>
      <c r="X21" s="5" t="str">
        <f t="shared" si="9"/>
        <v/>
      </c>
      <c r="Y21" t="str">
        <f>IF(OR(LEFT(V21,1)=CHAR(32),LEFT(V21,1)=CHAR(9),LEFT(V21,1)=CHAR(160),indenture(V21)&gt;0),"NO","BOLD")&amp;X21</f>
        <v>NO</v>
      </c>
      <c r="Z21" t="s">
        <v>1444</v>
      </c>
      <c r="AA21" t="s">
        <v>457</v>
      </c>
      <c r="AB21" s="5" t="str">
        <f t="shared" si="6"/>
        <v/>
      </c>
      <c r="AC21" t="str">
        <f>IF(OR(LEFT(Z21,1)=CHAR(32),LEFT(Z21,1)=CHAR(9),LEFT(Z21,1)=CHAR(160),indenture(Z21)&gt;0),"NO","BOLD")&amp;AB21</f>
        <v>NO</v>
      </c>
      <c r="AD21" t="s">
        <v>1735</v>
      </c>
      <c r="AE21" t="s">
        <v>512</v>
      </c>
      <c r="AF21" s="5" t="str">
        <f t="shared" si="7"/>
        <v/>
      </c>
      <c r="AG21" t="str">
        <f>IF(OR(LEFT(AD21,1)=CHAR(32),LEFT(AD21,1)=CHAR(9),LEFT(AD21,1)=CHAR(160),indenture(AD21)&gt;0),"NO","BOLD")&amp;AF21</f>
        <v>NO</v>
      </c>
      <c r="AH21" t="s">
        <v>452</v>
      </c>
      <c r="AJ21" s="5" t="str">
        <f t="shared" si="8"/>
        <v/>
      </c>
      <c r="AK21" t="str">
        <f>IF(OR(LEFT(AH21,1)=CHAR(32),LEFT(AH21,1)=CHAR(9),LEFT(AH21,1)=CHAR(160),indenture(AH21)&gt;0),"NO","BOLD")&amp;AJ21</f>
        <v>BOLD</v>
      </c>
    </row>
    <row r="22" spans="1:37">
      <c r="A22">
        <v>21</v>
      </c>
      <c r="B22" s="5" t="s">
        <v>1218</v>
      </c>
      <c r="C22" s="5" t="s">
        <v>437</v>
      </c>
      <c r="D22" s="5" t="str">
        <f t="shared" si="1"/>
        <v/>
      </c>
      <c r="E22" t="str">
        <f>IF(OR(LEFT(B22,1)=CHAR(32),LEFT(B22,1)=CHAR(9),LEFT(B22,1)=CHAR(160),indenture(B22)&gt;0),"NO","BOLD")&amp;D22</f>
        <v>NO</v>
      </c>
      <c r="F22" t="s">
        <v>1445</v>
      </c>
      <c r="G22" t="s">
        <v>459</v>
      </c>
      <c r="H22" s="5" t="str">
        <f t="shared" si="2"/>
        <v/>
      </c>
      <c r="I22" t="str">
        <f>IF(OR(LEFT(F22,1)=CHAR(32),LEFT(F22,1)=CHAR(9),LEFT(F22,1)=CHAR(160),indenture(F22)&gt;0),"NO","BOLD")&amp;H22</f>
        <v>NO</v>
      </c>
      <c r="L22" s="5" t="str">
        <f t="shared" si="3"/>
        <v/>
      </c>
      <c r="M22" t="str">
        <f>IF(OR(LEFT(J22,1)=CHAR(32),LEFT(J22,1)=CHAR(9),LEFT(J22,1)=CHAR(160),indenture(J22)&gt;0),"NO","BOLD")&amp;L22</f>
        <v>BOLD</v>
      </c>
      <c r="N22" t="s">
        <v>1444</v>
      </c>
      <c r="O22" t="s">
        <v>457</v>
      </c>
      <c r="P22" s="5" t="str">
        <f t="shared" si="4"/>
        <v/>
      </c>
      <c r="Q22" t="str">
        <f>IF(OR(LEFT(N22,1)=CHAR(32),LEFT(N22,1)=CHAR(9),LEFT(N22,1)=CHAR(160),indenture(N22)&gt;0),"NO","BOLD")&amp;P22</f>
        <v>NO</v>
      </c>
      <c r="T22" s="5" t="str">
        <f t="shared" ref="T22:T85" si="10">IF(OR(ISNUMBER(SEARCH("Diluted EPS",R22)),ISNUMBER(SEARCH("Earnings Per Share",R22)),ISNUMBER(SEARCH("Basic EPS",R22)),ISNUMBER(SEARCH("Diluted Share",R22)),ISNUMBER(SEARCH("Basic Share",R22))),"EPS","")</f>
        <v/>
      </c>
      <c r="U22" t="str">
        <f>IF(OR(LEFT(R22,1)=CHAR(32),LEFT(R22,1)=CHAR(9),LEFT(R22,1)=CHAR(160),indenture(R22)&gt;0),"NO","BOLD")&amp;T22</f>
        <v>BOLD</v>
      </c>
      <c r="V22" s="3" t="s">
        <v>1444</v>
      </c>
      <c r="W22" s="3" t="s">
        <v>457</v>
      </c>
      <c r="X22" s="5" t="str">
        <f t="shared" si="9"/>
        <v/>
      </c>
      <c r="Y22" t="str">
        <f>IF(OR(LEFT(V22,1)=CHAR(32),LEFT(V22,1)=CHAR(9),LEFT(V22,1)=CHAR(160),indenture(V22)&gt;0),"NO","BOLD")&amp;X22</f>
        <v>NO</v>
      </c>
      <c r="Z22" t="s">
        <v>1445</v>
      </c>
      <c r="AA22" t="s">
        <v>459</v>
      </c>
      <c r="AB22" s="5" t="str">
        <f t="shared" si="6"/>
        <v/>
      </c>
      <c r="AC22" t="str">
        <f>IF(OR(LEFT(Z22,1)=CHAR(32),LEFT(Z22,1)=CHAR(9),LEFT(Z22,1)=CHAR(160),indenture(Z22)&gt;0),"NO","BOLD")&amp;AB22</f>
        <v>NO</v>
      </c>
      <c r="AD22" t="s">
        <v>1736</v>
      </c>
      <c r="AE22" t="s">
        <v>513</v>
      </c>
      <c r="AF22" s="5" t="str">
        <f t="shared" si="7"/>
        <v/>
      </c>
      <c r="AG22" t="str">
        <f>IF(OR(LEFT(AD22,1)=CHAR(32),LEFT(AD22,1)=CHAR(9),LEFT(AD22,1)=CHAR(160),indenture(AD22)&gt;0),"NO","BOLD")&amp;AF22</f>
        <v>NO</v>
      </c>
      <c r="AH22" t="s">
        <v>1229</v>
      </c>
      <c r="AI22" t="s">
        <v>453</v>
      </c>
      <c r="AJ22" s="5" t="str">
        <f t="shared" si="8"/>
        <v/>
      </c>
      <c r="AK22" t="str">
        <f>IF(OR(LEFT(AH22,1)=CHAR(32),LEFT(AH22,1)=CHAR(9),LEFT(AH22,1)=CHAR(160),indenture(AH22)&gt;0),"NO","BOLD")&amp;AJ22</f>
        <v>NO</v>
      </c>
    </row>
    <row r="23" spans="1:37">
      <c r="A23">
        <v>22</v>
      </c>
      <c r="B23" s="5" t="s">
        <v>1701</v>
      </c>
      <c r="C23" s="5" t="s">
        <v>1702</v>
      </c>
      <c r="D23" s="5" t="str">
        <f t="shared" si="1"/>
        <v/>
      </c>
      <c r="E23" t="str">
        <f>IF(OR(LEFT(B23,1)=CHAR(32),LEFT(B23,1)=CHAR(9),LEFT(B23,1)=CHAR(160),indenture(B23)&gt;0),"NO","BOLD")&amp;D23</f>
        <v>NO</v>
      </c>
      <c r="F23" t="s">
        <v>1446</v>
      </c>
      <c r="G23" t="s">
        <v>460</v>
      </c>
      <c r="H23" s="5" t="str">
        <f t="shared" si="2"/>
        <v/>
      </c>
      <c r="I23" t="str">
        <f>IF(OR(LEFT(F23,1)=CHAR(32),LEFT(F23,1)=CHAR(9),LEFT(F23,1)=CHAR(160),indenture(F23)&gt;0),"NO","BOLD")&amp;H23</f>
        <v>NO</v>
      </c>
      <c r="J23" t="s">
        <v>432</v>
      </c>
      <c r="L23" s="5" t="str">
        <f t="shared" si="3"/>
        <v/>
      </c>
      <c r="M23" t="str">
        <f>IF(OR(LEFT(J23,1)=CHAR(32),LEFT(J23,1)=CHAR(9),LEFT(J23,1)=CHAR(160),indenture(J23)&gt;0),"NO","BOLD")&amp;L23</f>
        <v>BOLD</v>
      </c>
      <c r="N23" t="s">
        <v>1445</v>
      </c>
      <c r="O23" t="s">
        <v>459</v>
      </c>
      <c r="P23" s="5" t="str">
        <f t="shared" si="4"/>
        <v/>
      </c>
      <c r="Q23" t="str">
        <f>IF(OR(LEFT(N23,1)=CHAR(32),LEFT(N23,1)=CHAR(9),LEFT(N23,1)=CHAR(160),indenture(N23)&gt;0),"NO","BOLD")&amp;P23</f>
        <v>NO</v>
      </c>
      <c r="R23" t="s">
        <v>432</v>
      </c>
      <c r="T23" s="5" t="str">
        <f t="shared" si="10"/>
        <v/>
      </c>
      <c r="U23" t="str">
        <f>IF(OR(LEFT(R23,1)=CHAR(32),LEFT(R23,1)=CHAR(9),LEFT(R23,1)=CHAR(160),indenture(R23)&gt;0),"NO","BOLD")&amp;T23</f>
        <v>BOLD</v>
      </c>
      <c r="V23" s="3" t="s">
        <v>1445</v>
      </c>
      <c r="W23" s="3" t="s">
        <v>459</v>
      </c>
      <c r="X23" s="5" t="str">
        <f t="shared" si="9"/>
        <v/>
      </c>
      <c r="Y23" t="str">
        <f>IF(OR(LEFT(V23,1)=CHAR(32),LEFT(V23,1)=CHAR(9),LEFT(V23,1)=CHAR(160),indenture(V23)&gt;0),"NO","BOLD")&amp;X23</f>
        <v>NO</v>
      </c>
      <c r="Z23" t="s">
        <v>1446</v>
      </c>
      <c r="AA23" t="s">
        <v>460</v>
      </c>
      <c r="AB23" s="5" t="str">
        <f t="shared" si="6"/>
        <v/>
      </c>
      <c r="AC23" t="str">
        <f>IF(OR(LEFT(Z23,1)=CHAR(32),LEFT(Z23,1)=CHAR(9),LEFT(Z23,1)=CHAR(160),indenture(Z23)&gt;0),"NO","BOLD")&amp;AB23</f>
        <v>NO</v>
      </c>
      <c r="AD23" t="s">
        <v>1737</v>
      </c>
      <c r="AE23" t="s">
        <v>514</v>
      </c>
      <c r="AF23" s="5" t="str">
        <f t="shared" si="7"/>
        <v/>
      </c>
      <c r="AG23" t="str">
        <f>IF(OR(LEFT(AD23,1)=CHAR(32),LEFT(AD23,1)=CHAR(9),LEFT(AD23,1)=CHAR(160),indenture(AD23)&gt;0),"NO","BOLD")&amp;AF23</f>
        <v>NO</v>
      </c>
      <c r="AH23" t="s">
        <v>1710</v>
      </c>
      <c r="AI23" t="s">
        <v>519</v>
      </c>
      <c r="AJ23" s="5" t="str">
        <f t="shared" si="8"/>
        <v/>
      </c>
      <c r="AK23" t="str">
        <f>IF(OR(LEFT(AH23,1)=CHAR(32),LEFT(AH23,1)=CHAR(9),LEFT(AH23,1)=CHAR(160),indenture(AH23)&gt;0),"NO","BOLD")&amp;AJ23</f>
        <v>NO</v>
      </c>
    </row>
    <row r="24" spans="1:37">
      <c r="A24">
        <v>23</v>
      </c>
      <c r="B24" s="5" t="s">
        <v>1220</v>
      </c>
      <c r="C24" s="5" t="s">
        <v>439</v>
      </c>
      <c r="D24" s="5" t="str">
        <f t="shared" si="1"/>
        <v/>
      </c>
      <c r="E24" t="str">
        <f>IF(OR(LEFT(B24,1)=CHAR(32),LEFT(B24,1)=CHAR(9),LEFT(B24,1)=CHAR(160),indenture(B24)&gt;0),"NO","BOLD")&amp;D24</f>
        <v>NO</v>
      </c>
      <c r="F24" t="s">
        <v>1237</v>
      </c>
      <c r="G24" t="s">
        <v>462</v>
      </c>
      <c r="H24" s="5" t="str">
        <f t="shared" si="2"/>
        <v/>
      </c>
      <c r="I24" t="str">
        <f>IF(OR(LEFT(F24,1)=CHAR(32),LEFT(F24,1)=CHAR(9),LEFT(F24,1)=CHAR(160),indenture(F24)&gt;0),"NO","BOLD")&amp;H24</f>
        <v>NO</v>
      </c>
      <c r="J24" t="s">
        <v>1267</v>
      </c>
      <c r="K24" t="s">
        <v>433</v>
      </c>
      <c r="L24" s="5" t="str">
        <f t="shared" si="3"/>
        <v/>
      </c>
      <c r="M24" t="str">
        <f>IF(OR(LEFT(J24,1)=CHAR(32),LEFT(J24,1)=CHAR(9),LEFT(J24,1)=CHAR(160),indenture(J24)&gt;0),"NO","BOLD")&amp;L24</f>
        <v>NO</v>
      </c>
      <c r="N24" t="s">
        <v>1446</v>
      </c>
      <c r="O24" t="s">
        <v>460</v>
      </c>
      <c r="P24" s="5" t="str">
        <f t="shared" si="4"/>
        <v/>
      </c>
      <c r="Q24" t="str">
        <f>IF(OR(LEFT(N24,1)=CHAR(32),LEFT(N24,1)=CHAR(9),LEFT(N24,1)=CHAR(160),indenture(N24)&gt;0),"NO","BOLD")&amp;P24</f>
        <v>NO</v>
      </c>
      <c r="R24" t="s">
        <v>1267</v>
      </c>
      <c r="S24" t="s">
        <v>433</v>
      </c>
      <c r="T24" s="5" t="str">
        <f t="shared" si="10"/>
        <v/>
      </c>
      <c r="U24" t="str">
        <f>IF(OR(LEFT(R24,1)=CHAR(32),LEFT(R24,1)=CHAR(9),LEFT(R24,1)=CHAR(160),indenture(R24)&gt;0),"NO","BOLD")&amp;T24</f>
        <v>NO</v>
      </c>
      <c r="V24" s="3" t="s">
        <v>1446</v>
      </c>
      <c r="W24" s="3" t="s">
        <v>460</v>
      </c>
      <c r="X24" s="5" t="str">
        <f t="shared" si="9"/>
        <v/>
      </c>
      <c r="Y24" t="str">
        <f>IF(OR(LEFT(V24,1)=CHAR(32),LEFT(V24,1)=CHAR(9),LEFT(V24,1)=CHAR(160),indenture(V24)&gt;0),"NO","BOLD")&amp;X24</f>
        <v>NO</v>
      </c>
      <c r="Z24" t="s">
        <v>1448</v>
      </c>
      <c r="AA24" t="s">
        <v>1449</v>
      </c>
      <c r="AB24" s="5" t="str">
        <f t="shared" si="6"/>
        <v/>
      </c>
      <c r="AC24" t="str">
        <f>IF(OR(LEFT(Z24,1)=CHAR(32),LEFT(Z24,1)=CHAR(9),LEFT(Z24,1)=CHAR(160),indenture(Z24)&gt;0),"NO","BOLD")&amp;AB24</f>
        <v>NO</v>
      </c>
      <c r="AD24" t="s">
        <v>1438</v>
      </c>
      <c r="AE24" t="s">
        <v>435</v>
      </c>
      <c r="AF24" s="5" t="str">
        <f t="shared" si="7"/>
        <v/>
      </c>
      <c r="AG24" t="str">
        <f>IF(OR(LEFT(AD24,1)=CHAR(32),LEFT(AD24,1)=CHAR(9),LEFT(AD24,1)=CHAR(160),indenture(AD24)&gt;0),"NO","BOLD")&amp;AF24</f>
        <v>NO</v>
      </c>
      <c r="AH24" t="s">
        <v>1711</v>
      </c>
      <c r="AI24" t="s">
        <v>454</v>
      </c>
      <c r="AJ24" s="5" t="str">
        <f t="shared" si="8"/>
        <v/>
      </c>
      <c r="AK24" t="str">
        <f>IF(OR(LEFT(AH24,1)=CHAR(32),LEFT(AH24,1)=CHAR(9),LEFT(AH24,1)=CHAR(160),indenture(AH24)&gt;0),"NO","BOLD")&amp;AJ24</f>
        <v>NO</v>
      </c>
    </row>
    <row r="25" spans="1:37">
      <c r="A25">
        <v>24</v>
      </c>
      <c r="B25" s="5" t="s">
        <v>1221</v>
      </c>
      <c r="C25" s="5" t="s">
        <v>440</v>
      </c>
      <c r="D25" s="5" t="str">
        <f t="shared" si="1"/>
        <v/>
      </c>
      <c r="E25" t="str">
        <f>IF(OR(LEFT(B25,1)=CHAR(32),LEFT(B25,1)=CHAR(9),LEFT(B25,1)=CHAR(160),indenture(B25)&gt;0),"NO","BOLD")&amp;D25</f>
        <v>NO</v>
      </c>
      <c r="F25" t="s">
        <v>452</v>
      </c>
      <c r="G25" t="s">
        <v>464</v>
      </c>
      <c r="H25" s="5" t="str">
        <f t="shared" si="2"/>
        <v/>
      </c>
      <c r="I25" t="str">
        <f>IF(OR(LEFT(F25,1)=CHAR(32),LEFT(F25,1)=CHAR(9),LEFT(F25,1)=CHAR(160),indenture(F25)&gt;0),"NO","BOLD")&amp;H25</f>
        <v>BOLD</v>
      </c>
      <c r="J25" t="s">
        <v>1268</v>
      </c>
      <c r="K25" t="s">
        <v>435</v>
      </c>
      <c r="L25" s="5" t="str">
        <f t="shared" si="3"/>
        <v/>
      </c>
      <c r="M25" t="str">
        <f>IF(OR(LEFT(J25,1)=CHAR(32),LEFT(J25,1)=CHAR(9),LEFT(J25,1)=CHAR(160),indenture(J25)&gt;0),"NO","BOLD")&amp;L25</f>
        <v>NO</v>
      </c>
      <c r="N25" t="s">
        <v>1447</v>
      </c>
      <c r="O25" t="s">
        <v>499</v>
      </c>
      <c r="P25" s="5" t="str">
        <f t="shared" si="4"/>
        <v/>
      </c>
      <c r="Q25" t="str">
        <f>IF(OR(LEFT(N25,1)=CHAR(32),LEFT(N25,1)=CHAR(9),LEFT(N25,1)=CHAR(160),indenture(N25)&gt;0),"NO","BOLD")&amp;P25</f>
        <v>NO</v>
      </c>
      <c r="R25" t="s">
        <v>1289</v>
      </c>
      <c r="S25" t="s">
        <v>435</v>
      </c>
      <c r="T25" s="5" t="str">
        <f t="shared" si="10"/>
        <v/>
      </c>
      <c r="U25" t="str">
        <f>IF(OR(LEFT(R25,1)=CHAR(32),LEFT(R25,1)=CHAR(9),LEFT(R25,1)=CHAR(160),indenture(R25)&gt;0),"NO","BOLD")&amp;T25</f>
        <v>NO</v>
      </c>
      <c r="V25" s="3" t="s">
        <v>1741</v>
      </c>
      <c r="W25" s="3" t="s">
        <v>499</v>
      </c>
      <c r="X25" s="5" t="str">
        <f t="shared" si="9"/>
        <v/>
      </c>
      <c r="Y25" t="str">
        <f>IF(OR(LEFT(V25,1)=CHAR(32),LEFT(V25,1)=CHAR(9),LEFT(V25,1)=CHAR(160),indenture(V25)&gt;0),"NO","BOLD")&amp;X25</f>
        <v>NO</v>
      </c>
      <c r="Z25" t="s">
        <v>1237</v>
      </c>
      <c r="AA25" t="s">
        <v>462</v>
      </c>
      <c r="AB25" s="5" t="str">
        <f t="shared" si="6"/>
        <v/>
      </c>
      <c r="AC25" t="str">
        <f>IF(OR(LEFT(Z25,1)=CHAR(32),LEFT(Z25,1)=CHAR(9),LEFT(Z25,1)=CHAR(160),indenture(Z25)&gt;0),"NO","BOLD")&amp;AB25</f>
        <v>NO</v>
      </c>
      <c r="AD25" t="s">
        <v>1439</v>
      </c>
      <c r="AE25" t="s">
        <v>438</v>
      </c>
      <c r="AF25" s="5" t="str">
        <f t="shared" si="7"/>
        <v/>
      </c>
      <c r="AG25" t="str">
        <f>IF(OR(LEFT(AD25,1)=CHAR(32),LEFT(AD25,1)=CHAR(9),LEFT(AD25,1)=CHAR(160),indenture(AD25)&gt;0),"NO","BOLD")&amp;AF25</f>
        <v>NO</v>
      </c>
      <c r="AH25" t="s">
        <v>1712</v>
      </c>
      <c r="AI25" t="s">
        <v>455</v>
      </c>
      <c r="AJ25" s="5" t="str">
        <f t="shared" si="8"/>
        <v/>
      </c>
      <c r="AK25" t="str">
        <f>IF(OR(LEFT(AH25,1)=CHAR(32),LEFT(AH25,1)=CHAR(9),LEFT(AH25,1)=CHAR(160),indenture(AH25)&gt;0),"NO","BOLD")&amp;AJ25</f>
        <v>NO</v>
      </c>
    </row>
    <row r="26" spans="1:37">
      <c r="A26">
        <v>25</v>
      </c>
      <c r="B26" s="5" t="s">
        <v>1222</v>
      </c>
      <c r="C26" s="5" t="s">
        <v>441</v>
      </c>
      <c r="D26" s="5" t="str">
        <f t="shared" si="1"/>
        <v/>
      </c>
      <c r="E26" t="str">
        <f>IF(OR(LEFT(B26,1)=CHAR(32),LEFT(B26,1)=CHAR(9),LEFT(B26,1)=CHAR(160),indenture(B26)&gt;0),"NO","BOLD")&amp;D26</f>
        <v>NO</v>
      </c>
      <c r="F26" t="s">
        <v>466</v>
      </c>
      <c r="G26" t="s">
        <v>467</v>
      </c>
      <c r="H26" s="5" t="str">
        <f t="shared" ref="H26:H89" si="11">IF(OR(ISNUMBER(SEARCH("Diluted EPS",F26)),ISNUMBER(SEARCH("Earnings Per Share",F26)),ISNUMBER(SEARCH("Basic EPS",F26)),ISNUMBER(SEARCH("Diluted Share",F26)),ISNUMBER(SEARCH("Basic Share",F26))),"EPS","")</f>
        <v/>
      </c>
      <c r="I26" t="str">
        <f>IF(OR(LEFT(F26,1)=CHAR(32),LEFT(F26,1)=CHAR(9),LEFT(F26,1)=CHAR(160),indenture(F26)&gt;0),"NO","BOLD")&amp;H26</f>
        <v>BOLD</v>
      </c>
      <c r="J26" t="s">
        <v>1219</v>
      </c>
      <c r="K26" t="s">
        <v>438</v>
      </c>
      <c r="L26" s="5" t="str">
        <f t="shared" si="3"/>
        <v/>
      </c>
      <c r="M26" t="str">
        <f>IF(OR(LEFT(J26,1)=CHAR(32),LEFT(J26,1)=CHAR(9),LEFT(J26,1)=CHAR(160),indenture(J26)&gt;0),"NO","BOLD")&amp;L26</f>
        <v>NO</v>
      </c>
      <c r="N26" t="s">
        <v>1237</v>
      </c>
      <c r="O26" t="s">
        <v>462</v>
      </c>
      <c r="P26" s="5" t="str">
        <f t="shared" si="4"/>
        <v/>
      </c>
      <c r="Q26" t="str">
        <f>IF(OR(LEFT(N26,1)=CHAR(32),LEFT(N26,1)=CHAR(9),LEFT(N26,1)=CHAR(160),indenture(N26)&gt;0),"NO","BOLD")&amp;P26</f>
        <v>NO</v>
      </c>
      <c r="R26" t="s">
        <v>1219</v>
      </c>
      <c r="S26" t="s">
        <v>438</v>
      </c>
      <c r="T26" s="5" t="str">
        <f t="shared" si="10"/>
        <v/>
      </c>
      <c r="U26" t="str">
        <f>IF(OR(LEFT(R26,1)=CHAR(32),LEFT(R26,1)=CHAR(9),LEFT(R26,1)=CHAR(160),indenture(R26)&gt;0),"NO","BOLD")&amp;T26</f>
        <v>NO</v>
      </c>
      <c r="V26" s="3" t="s">
        <v>1237</v>
      </c>
      <c r="W26" s="3" t="s">
        <v>462</v>
      </c>
      <c r="X26" s="5" t="str">
        <f t="shared" si="9"/>
        <v/>
      </c>
      <c r="Y26" t="str">
        <f>IF(OR(LEFT(V26,1)=CHAR(32),LEFT(V26,1)=CHAR(9),LEFT(V26,1)=CHAR(160),indenture(V26)&gt;0),"NO","BOLD")&amp;X26</f>
        <v>NO</v>
      </c>
      <c r="Z26" t="s">
        <v>452</v>
      </c>
      <c r="AA26" t="s">
        <v>464</v>
      </c>
      <c r="AB26" s="5" t="str">
        <f t="shared" si="6"/>
        <v/>
      </c>
      <c r="AC26" t="str">
        <f>IF(OR(LEFT(Z26,1)=CHAR(32),LEFT(Z26,1)=CHAR(9),LEFT(Z26,1)=CHAR(160),indenture(Z26)&gt;0),"NO","BOLD")&amp;AB26</f>
        <v>BOLD</v>
      </c>
      <c r="AD26" t="s">
        <v>1440</v>
      </c>
      <c r="AE26" t="s">
        <v>442</v>
      </c>
      <c r="AF26" s="5" t="str">
        <f t="shared" si="7"/>
        <v/>
      </c>
      <c r="AG26" t="str">
        <f>IF(OR(LEFT(AD26,1)=CHAR(32),LEFT(AD26,1)=CHAR(9),LEFT(AD26,1)=CHAR(160),indenture(AD26)&gt;0),"NO","BOLD")&amp;AF26</f>
        <v>NO</v>
      </c>
      <c r="AH26" t="s">
        <v>1713</v>
      </c>
      <c r="AI26" t="s">
        <v>456</v>
      </c>
      <c r="AJ26" s="5" t="str">
        <f t="shared" si="8"/>
        <v/>
      </c>
      <c r="AK26" t="str">
        <f>IF(OR(LEFT(AH26,1)=CHAR(32),LEFT(AH26,1)=CHAR(9),LEFT(AH26,1)=CHAR(160),indenture(AH26)&gt;0),"NO","BOLD")&amp;AJ26</f>
        <v>NO</v>
      </c>
    </row>
    <row r="27" spans="1:37">
      <c r="A27">
        <v>26</v>
      </c>
      <c r="B27" s="5" t="s">
        <v>1223</v>
      </c>
      <c r="C27" s="5" t="s">
        <v>442</v>
      </c>
      <c r="D27" s="5" t="str">
        <f t="shared" si="1"/>
        <v/>
      </c>
      <c r="E27" t="str">
        <f>IF(OR(LEFT(B27,1)=CHAR(32),LEFT(B27,1)=CHAR(9),LEFT(B27,1)=CHAR(160),indenture(B27)&gt;0),"NO","BOLD")&amp;D27</f>
        <v>NO</v>
      </c>
      <c r="H27" s="5" t="str">
        <f t="shared" si="11"/>
        <v/>
      </c>
      <c r="I27" t="str">
        <f>IF(OR(LEFT(F27,1)=CHAR(32),LEFT(F27,1)=CHAR(9),LEFT(F27,1)=CHAR(160),indenture(F27)&gt;0),"NO","BOLD")&amp;H27</f>
        <v>BOLD</v>
      </c>
      <c r="J27" t="s">
        <v>1269</v>
      </c>
      <c r="K27" t="s">
        <v>440</v>
      </c>
      <c r="L27" s="5" t="str">
        <f t="shared" si="3"/>
        <v/>
      </c>
      <c r="M27" t="str">
        <f>IF(OR(LEFT(J27,1)=CHAR(32),LEFT(J27,1)=CHAR(9),LEFT(J27,1)=CHAR(160),indenture(J27)&gt;0),"NO","BOLD")&amp;L27</f>
        <v>NO</v>
      </c>
      <c r="N27" t="s">
        <v>452</v>
      </c>
      <c r="O27" t="s">
        <v>464</v>
      </c>
      <c r="P27" s="5" t="str">
        <f t="shared" si="4"/>
        <v/>
      </c>
      <c r="Q27" t="str">
        <f>IF(OR(LEFT(N27,1)=CHAR(32),LEFT(N27,1)=CHAR(9),LEFT(N27,1)=CHAR(160),indenture(N27)&gt;0),"NO","BOLD")&amp;P27</f>
        <v>BOLD</v>
      </c>
      <c r="R27" t="s">
        <v>1269</v>
      </c>
      <c r="S27" t="s">
        <v>440</v>
      </c>
      <c r="T27" s="5" t="str">
        <f t="shared" si="10"/>
        <v/>
      </c>
      <c r="U27" t="str">
        <f>IF(OR(LEFT(R27,1)=CHAR(32),LEFT(R27,1)=CHAR(9),LEFT(R27,1)=CHAR(160),indenture(R27)&gt;0),"NO","BOLD")&amp;T27</f>
        <v>NO</v>
      </c>
      <c r="V27" s="3" t="s">
        <v>452</v>
      </c>
      <c r="W27" s="3" t="s">
        <v>464</v>
      </c>
      <c r="X27" s="5" t="str">
        <f t="shared" si="9"/>
        <v/>
      </c>
      <c r="Y27" t="str">
        <f>IF(OR(LEFT(V27,1)=CHAR(32),LEFT(V27,1)=CHAR(9),LEFT(V27,1)=CHAR(160),indenture(V27)&gt;0),"NO","BOLD")&amp;X27</f>
        <v>BOLD</v>
      </c>
      <c r="Z27" t="s">
        <v>466</v>
      </c>
      <c r="AA27" t="s">
        <v>467</v>
      </c>
      <c r="AB27" s="5" t="str">
        <f t="shared" si="6"/>
        <v/>
      </c>
      <c r="AC27" t="str">
        <f>IF(OR(LEFT(Z27,1)=CHAR(32),LEFT(Z27,1)=CHAR(9),LEFT(Z27,1)=CHAR(160),indenture(Z27)&gt;0),"NO","BOLD")&amp;AB27</f>
        <v>BOLD</v>
      </c>
      <c r="AD27" t="s">
        <v>1441</v>
      </c>
      <c r="AE27" t="s">
        <v>441</v>
      </c>
      <c r="AF27" s="5" t="str">
        <f t="shared" si="7"/>
        <v/>
      </c>
      <c r="AG27" t="str">
        <f>IF(OR(LEFT(AD27,1)=CHAR(32),LEFT(AD27,1)=CHAR(9),LEFT(AD27,1)=CHAR(160),indenture(AD27)&gt;0),"NO","BOLD")&amp;AF27</f>
        <v>NO</v>
      </c>
      <c r="AH27" t="s">
        <v>1714</v>
      </c>
      <c r="AI27" t="s">
        <v>457</v>
      </c>
      <c r="AJ27" s="5" t="str">
        <f t="shared" si="8"/>
        <v/>
      </c>
      <c r="AK27" t="str">
        <f>IF(OR(LEFT(AH27,1)=CHAR(32),LEFT(AH27,1)=CHAR(9),LEFT(AH27,1)=CHAR(160),indenture(AH27)&gt;0),"NO","BOLD")&amp;AJ27</f>
        <v>NO</v>
      </c>
    </row>
    <row r="28" spans="1:37">
      <c r="A28">
        <v>27</v>
      </c>
      <c r="B28" s="5" t="s">
        <v>1224</v>
      </c>
      <c r="C28" s="5" t="s">
        <v>443</v>
      </c>
      <c r="D28" s="5" t="str">
        <f t="shared" si="1"/>
        <v/>
      </c>
      <c r="E28" t="str">
        <f>IF(OR(LEFT(B28,1)=CHAR(32),LEFT(B28,1)=CHAR(9),LEFT(B28,1)=CHAR(160),indenture(B28)&gt;0),"NO","BOLD")&amp;D28</f>
        <v>NO</v>
      </c>
      <c r="F28" t="s">
        <v>798</v>
      </c>
      <c r="H28" s="5" t="str">
        <f t="shared" si="11"/>
        <v/>
      </c>
      <c r="I28" t="str">
        <f>IF(OR(LEFT(F28,1)=CHAR(32),LEFT(F28,1)=CHAR(9),LEFT(F28,1)=CHAR(160),indenture(F28)&gt;0),"NO","BOLD")&amp;H28</f>
        <v>BOLD</v>
      </c>
      <c r="J28" t="s">
        <v>1270</v>
      </c>
      <c r="K28" t="s">
        <v>441</v>
      </c>
      <c r="L28" s="5" t="str">
        <f t="shared" si="3"/>
        <v/>
      </c>
      <c r="M28" t="str">
        <f>IF(OR(LEFT(J28,1)=CHAR(32),LEFT(J28,1)=CHAR(9),LEFT(J28,1)=CHAR(160),indenture(J28)&gt;0),"NO","BOLD")&amp;L28</f>
        <v>NO</v>
      </c>
      <c r="N28" t="s">
        <v>466</v>
      </c>
      <c r="O28" t="s">
        <v>467</v>
      </c>
      <c r="P28" s="5" t="str">
        <f t="shared" si="4"/>
        <v/>
      </c>
      <c r="Q28" t="str">
        <f>IF(OR(LEFT(N28,1)=CHAR(32),LEFT(N28,1)=CHAR(9),LEFT(N28,1)=CHAR(160),indenture(N28)&gt;0),"NO","BOLD")&amp;P28</f>
        <v>BOLD</v>
      </c>
      <c r="R28" t="s">
        <v>1270</v>
      </c>
      <c r="S28" t="s">
        <v>441</v>
      </c>
      <c r="T28" s="5" t="str">
        <f t="shared" si="10"/>
        <v/>
      </c>
      <c r="U28" t="str">
        <f>IF(OR(LEFT(R28,1)=CHAR(32),LEFT(R28,1)=CHAR(9),LEFT(R28,1)=CHAR(160),indenture(R28)&gt;0),"NO","BOLD")&amp;T28</f>
        <v>NO</v>
      </c>
      <c r="V28" t="s">
        <v>466</v>
      </c>
      <c r="W28" t="s">
        <v>467</v>
      </c>
      <c r="X28" s="5" t="str">
        <f t="shared" si="9"/>
        <v/>
      </c>
      <c r="Y28" t="str">
        <f>IF(OR(LEFT(V28,1)=CHAR(32),LEFT(V28,1)=CHAR(9),LEFT(V28,1)=CHAR(160),indenture(V28)&gt;0),"NO","BOLD")&amp;X28</f>
        <v>BOLD</v>
      </c>
      <c r="AB28" s="5" t="str">
        <f t="shared" si="6"/>
        <v/>
      </c>
      <c r="AC28" t="str">
        <f>IF(OR(LEFT(Z28,1)=CHAR(32),LEFT(Z28,1)=CHAR(9),LEFT(Z28,1)=CHAR(160),indenture(Z28)&gt;0),"NO","BOLD")&amp;AB28</f>
        <v>BOLD</v>
      </c>
      <c r="AD28" t="s">
        <v>1228</v>
      </c>
      <c r="AE28" t="s">
        <v>448</v>
      </c>
      <c r="AF28" s="5" t="str">
        <f t="shared" si="7"/>
        <v/>
      </c>
      <c r="AG28" t="str">
        <f>IF(OR(LEFT(AD28,1)=CHAR(32),LEFT(AD28,1)=CHAR(9),LEFT(AD28,1)=CHAR(160),indenture(AD28)&gt;0),"NO","BOLD")&amp;AF28</f>
        <v>NO</v>
      </c>
      <c r="AH28" t="s">
        <v>1445</v>
      </c>
      <c r="AI28" t="s">
        <v>459</v>
      </c>
      <c r="AJ28" s="5" t="str">
        <f t="shared" si="8"/>
        <v/>
      </c>
      <c r="AK28" t="str">
        <f>IF(OR(LEFT(AH28,1)=CHAR(32),LEFT(AH28,1)=CHAR(9),LEFT(AH28,1)=CHAR(160),indenture(AH28)&gt;0),"NO","BOLD")&amp;AJ28</f>
        <v>NO</v>
      </c>
    </row>
    <row r="29" spans="1:37">
      <c r="A29">
        <v>28</v>
      </c>
      <c r="B29" s="5" t="s">
        <v>1225</v>
      </c>
      <c r="C29" s="5" t="s">
        <v>444</v>
      </c>
      <c r="D29" s="5" t="str">
        <f t="shared" si="1"/>
        <v/>
      </c>
      <c r="E29" t="str">
        <f>IF(OR(LEFT(B29,1)=CHAR(32),LEFT(B29,1)=CHAR(9),LEFT(B29,1)=CHAR(160),indenture(B29)&gt;0),"NO","BOLD")&amp;D29</f>
        <v>NO</v>
      </c>
      <c r="F29" t="s">
        <v>177</v>
      </c>
      <c r="G29" t="s">
        <v>177</v>
      </c>
      <c r="H29" s="5" t="str">
        <f t="shared" si="11"/>
        <v/>
      </c>
      <c r="I29" t="str">
        <f>IF(OR(LEFT(F29,1)=CHAR(32),LEFT(F29,1)=CHAR(9),LEFT(F29,1)=CHAR(160),indenture(F29)&gt;0),"NO","BOLD")&amp;H29</f>
        <v>BOLD</v>
      </c>
      <c r="J29" t="s">
        <v>1271</v>
      </c>
      <c r="K29" t="s">
        <v>485</v>
      </c>
      <c r="L29" s="5" t="str">
        <f t="shared" si="3"/>
        <v/>
      </c>
      <c r="M29" t="str">
        <f>IF(OR(LEFT(J29,1)=CHAR(32),LEFT(J29,1)=CHAR(9),LEFT(J29,1)=CHAR(160),indenture(J29)&gt;0),"NO","BOLD")&amp;L29</f>
        <v>NO</v>
      </c>
      <c r="P29" s="5" t="str">
        <f t="shared" si="4"/>
        <v/>
      </c>
      <c r="Q29" t="str">
        <f>IF(OR(LEFT(N29,1)=CHAR(32),LEFT(N29,1)=CHAR(9),LEFT(N29,1)=CHAR(160),indenture(N29)&gt;0),"NO","BOLD")&amp;P29</f>
        <v>BOLD</v>
      </c>
      <c r="R29" t="s">
        <v>1271</v>
      </c>
      <c r="S29" t="s">
        <v>485</v>
      </c>
      <c r="T29" s="5" t="str">
        <f t="shared" si="10"/>
        <v/>
      </c>
      <c r="U29" t="str">
        <f>IF(OR(LEFT(R29,1)=CHAR(32),LEFT(R29,1)=CHAR(9),LEFT(R29,1)=CHAR(160),indenture(R29)&gt;0),"NO","BOLD")&amp;T29</f>
        <v>NO</v>
      </c>
      <c r="X29" s="5" t="str">
        <f t="shared" si="9"/>
        <v/>
      </c>
      <c r="Y29" t="str">
        <f>IF(OR(LEFT(V29,1)=CHAR(32),LEFT(V29,1)=CHAR(9),LEFT(V29,1)=CHAR(160),indenture(V29)&gt;0),"NO","BOLD")&amp;X29</f>
        <v>BOLD</v>
      </c>
      <c r="Z29" t="s">
        <v>798</v>
      </c>
      <c r="AB29" s="5" t="str">
        <f t="shared" si="6"/>
        <v/>
      </c>
      <c r="AC29" t="str">
        <f>IF(OR(LEFT(Z29,1)=CHAR(32),LEFT(Z29,1)=CHAR(9),LEFT(Z29,1)=CHAR(160),indenture(Z29)&gt;0),"NO","BOLD")&amp;AB29</f>
        <v>BOLD</v>
      </c>
      <c r="AD29" t="s">
        <v>432</v>
      </c>
      <c r="AE29" t="s">
        <v>451</v>
      </c>
      <c r="AF29" s="5" t="str">
        <f t="shared" si="7"/>
        <v/>
      </c>
      <c r="AG29" t="str">
        <f>IF(OR(LEFT(AD29,1)=CHAR(32),LEFT(AD29,1)=CHAR(9),LEFT(AD29,1)=CHAR(160),indenture(AD29)&gt;0),"NO","BOLD")&amp;AF29</f>
        <v>BOLD</v>
      </c>
      <c r="AH29" t="s">
        <v>1446</v>
      </c>
      <c r="AI29" t="s">
        <v>460</v>
      </c>
      <c r="AJ29" s="5" t="str">
        <f t="shared" si="8"/>
        <v/>
      </c>
      <c r="AK29" t="str">
        <f>IF(OR(LEFT(AH29,1)=CHAR(32),LEFT(AH29,1)=CHAR(9),LEFT(AH29,1)=CHAR(160),indenture(AH29)&gt;0),"NO","BOLD")&amp;AJ29</f>
        <v>NO</v>
      </c>
    </row>
    <row r="30" spans="1:37">
      <c r="A30">
        <v>29</v>
      </c>
      <c r="B30" s="5" t="s">
        <v>1226</v>
      </c>
      <c r="C30" s="5" t="s">
        <v>445</v>
      </c>
      <c r="D30" s="5" t="str">
        <f t="shared" si="1"/>
        <v/>
      </c>
      <c r="E30" t="str">
        <f>IF(OR(LEFT(B30,1)=CHAR(32),LEFT(B30,1)=CHAR(9),LEFT(B30,1)=CHAR(160),indenture(B30)&gt;0),"NO","BOLD")&amp;D30</f>
        <v>NO</v>
      </c>
      <c r="F30" t="s">
        <v>1238</v>
      </c>
      <c r="G30" t="s">
        <v>802</v>
      </c>
      <c r="H30" s="5" t="str">
        <f t="shared" si="11"/>
        <v/>
      </c>
      <c r="I30" t="str">
        <f>IF(OR(LEFT(F30,1)=CHAR(32),LEFT(F30,1)=CHAR(9),LEFT(F30,1)=CHAR(160),indenture(F30)&gt;0),"NO","BOLD")&amp;H30</f>
        <v>BOLD</v>
      </c>
      <c r="J30" t="s">
        <v>1272</v>
      </c>
      <c r="K30" t="s">
        <v>486</v>
      </c>
      <c r="L30" s="5" t="str">
        <f t="shared" si="3"/>
        <v/>
      </c>
      <c r="M30" t="str">
        <f>IF(OR(LEFT(J30,1)=CHAR(32),LEFT(J30,1)=CHAR(9),LEFT(J30,1)=CHAR(160),indenture(J30)&gt;0),"NO","BOLD")&amp;L30</f>
        <v>NO</v>
      </c>
      <c r="N30" t="s">
        <v>798</v>
      </c>
      <c r="P30" s="5" t="str">
        <f t="shared" si="4"/>
        <v/>
      </c>
      <c r="Q30" t="str">
        <f>IF(OR(LEFT(N30,1)=CHAR(32),LEFT(N30,1)=CHAR(9),LEFT(N30,1)=CHAR(160),indenture(N30)&gt;0),"NO","BOLD")&amp;P30</f>
        <v>BOLD</v>
      </c>
      <c r="R30" t="s">
        <v>1272</v>
      </c>
      <c r="S30" t="s">
        <v>486</v>
      </c>
      <c r="T30" s="5" t="str">
        <f t="shared" si="10"/>
        <v/>
      </c>
      <c r="U30" t="str">
        <f>IF(OR(LEFT(R30,1)=CHAR(32),LEFT(R30,1)=CHAR(9),LEFT(R30,1)=CHAR(160),indenture(R30)&gt;0),"NO","BOLD")&amp;T30</f>
        <v>NO</v>
      </c>
      <c r="V30" t="s">
        <v>798</v>
      </c>
      <c r="X30" s="5" t="str">
        <f t="shared" si="9"/>
        <v/>
      </c>
      <c r="Y30" t="str">
        <f>IF(OR(LEFT(V30,1)=CHAR(32),LEFT(V30,1)=CHAR(9),LEFT(V30,1)=CHAR(160),indenture(V30)&gt;0),"NO","BOLD")&amp;X30</f>
        <v>BOLD</v>
      </c>
      <c r="Z30" t="s">
        <v>469</v>
      </c>
      <c r="AA30" t="s">
        <v>470</v>
      </c>
      <c r="AB30" s="5" t="str">
        <f t="shared" si="6"/>
        <v/>
      </c>
      <c r="AC30" t="str">
        <f>IF(OR(LEFT(Z30,1)=CHAR(32),LEFT(Z30,1)=CHAR(9),LEFT(Z30,1)=CHAR(160),indenture(Z30)&gt;0),"NO","BOLD")&amp;AB30</f>
        <v>BOLD</v>
      </c>
      <c r="AF30" s="5" t="str">
        <f t="shared" si="7"/>
        <v/>
      </c>
      <c r="AG30" t="str">
        <f>IF(OR(LEFT(AD30,1)=CHAR(32),LEFT(AD30,1)=CHAR(9),LEFT(AD30,1)=CHAR(160),indenture(AD30)&gt;0),"NO","BOLD")&amp;AF30</f>
        <v>BOLD</v>
      </c>
      <c r="AH30" t="s">
        <v>1237</v>
      </c>
      <c r="AI30" t="s">
        <v>462</v>
      </c>
      <c r="AJ30" s="5" t="str">
        <f t="shared" si="8"/>
        <v/>
      </c>
      <c r="AK30" t="str">
        <f>IF(OR(LEFT(AH30,1)=CHAR(32),LEFT(AH30,1)=CHAR(9),LEFT(AH30,1)=CHAR(160),indenture(AH30)&gt;0),"NO","BOLD")&amp;AJ30</f>
        <v>NO</v>
      </c>
    </row>
    <row r="31" spans="1:37">
      <c r="A31">
        <v>30</v>
      </c>
      <c r="B31" s="5" t="s">
        <v>1227</v>
      </c>
      <c r="C31" s="5" t="s">
        <v>446</v>
      </c>
      <c r="D31" s="5" t="str">
        <f t="shared" si="1"/>
        <v/>
      </c>
      <c r="E31" t="str">
        <f>IF(OR(LEFT(B31,1)=CHAR(32),LEFT(B31,1)=CHAR(9),LEFT(B31,1)=CHAR(160),indenture(B31)&gt;0),"NO","BOLD")&amp;D31</f>
        <v>NO</v>
      </c>
      <c r="F31" t="s">
        <v>469</v>
      </c>
      <c r="G31" t="s">
        <v>470</v>
      </c>
      <c r="H31" s="5" t="str">
        <f t="shared" si="11"/>
        <v/>
      </c>
      <c r="I31" t="str">
        <f>IF(OR(LEFT(F31,1)=CHAR(32),LEFT(F31,1)=CHAR(9),LEFT(F31,1)=CHAR(160),indenture(F31)&gt;0),"NO","BOLD")&amp;H31</f>
        <v>BOLD</v>
      </c>
      <c r="J31" t="s">
        <v>1273</v>
      </c>
      <c r="K31" t="s">
        <v>487</v>
      </c>
      <c r="L31" s="5" t="str">
        <f t="shared" si="3"/>
        <v/>
      </c>
      <c r="M31" t="str">
        <f>IF(OR(LEFT(J31,1)=CHAR(32),LEFT(J31,1)=CHAR(9),LEFT(J31,1)=CHAR(160),indenture(J31)&gt;0),"NO","BOLD")&amp;L31</f>
        <v>NO</v>
      </c>
      <c r="N31" t="s">
        <v>469</v>
      </c>
      <c r="O31" t="s">
        <v>470</v>
      </c>
      <c r="P31" s="5" t="str">
        <f t="shared" si="4"/>
        <v/>
      </c>
      <c r="Q31" t="str">
        <f>IF(OR(LEFT(N31,1)=CHAR(32),LEFT(N31,1)=CHAR(9),LEFT(N31,1)=CHAR(160),indenture(N31)&gt;0),"NO","BOLD")&amp;P31</f>
        <v>BOLD</v>
      </c>
      <c r="R31" t="s">
        <v>1273</v>
      </c>
      <c r="S31" t="s">
        <v>487</v>
      </c>
      <c r="T31" s="5" t="str">
        <f t="shared" si="10"/>
        <v/>
      </c>
      <c r="U31" t="str">
        <f>IF(OR(LEFT(R31,1)=CHAR(32),LEFT(R31,1)=CHAR(9),LEFT(R31,1)=CHAR(160),indenture(R31)&gt;0),"NO","BOLD")&amp;T31</f>
        <v>NO</v>
      </c>
      <c r="V31" t="s">
        <v>469</v>
      </c>
      <c r="W31" t="s">
        <v>470</v>
      </c>
      <c r="X31" s="5" t="str">
        <f t="shared" si="9"/>
        <v/>
      </c>
      <c r="Y31" t="str">
        <f>IF(OR(LEFT(V31,1)=CHAR(32),LEFT(V31,1)=CHAR(9),LEFT(V31,1)=CHAR(160),indenture(V31)&gt;0),"NO","BOLD")&amp;X31</f>
        <v>BOLD</v>
      </c>
      <c r="Z31" t="s">
        <v>471</v>
      </c>
      <c r="AA31" t="s">
        <v>472</v>
      </c>
      <c r="AB31" s="5" t="str">
        <f t="shared" si="6"/>
        <v/>
      </c>
      <c r="AC31" t="str">
        <f>IF(OR(LEFT(Z31,1)=CHAR(32),LEFT(Z31,1)=CHAR(9),LEFT(Z31,1)=CHAR(160),indenture(Z31)&gt;0),"NO","BOLD")&amp;AB31</f>
        <v>BOLD</v>
      </c>
      <c r="AD31" t="s">
        <v>452</v>
      </c>
      <c r="AF31" s="5" t="str">
        <f t="shared" si="7"/>
        <v/>
      </c>
      <c r="AG31" t="str">
        <f>IF(OR(LEFT(AD31,1)=CHAR(32),LEFT(AD31,1)=CHAR(9),LEFT(AD31,1)=CHAR(160),indenture(AD31)&gt;0),"NO","BOLD")&amp;AF31</f>
        <v>BOLD</v>
      </c>
      <c r="AH31" t="s">
        <v>452</v>
      </c>
      <c r="AI31" t="s">
        <v>464</v>
      </c>
      <c r="AJ31" s="5" t="str">
        <f t="shared" si="8"/>
        <v/>
      </c>
      <c r="AK31" t="str">
        <f>IF(OR(LEFT(AH31,1)=CHAR(32),LEFT(AH31,1)=CHAR(9),LEFT(AH31,1)=CHAR(160),indenture(AH31)&gt;0),"NO","BOLD")&amp;AJ31</f>
        <v>BOLD</v>
      </c>
    </row>
    <row r="32" spans="1:37">
      <c r="A32">
        <v>31</v>
      </c>
      <c r="B32" s="5" t="s">
        <v>1228</v>
      </c>
      <c r="C32" s="5" t="s">
        <v>447</v>
      </c>
      <c r="D32" s="5" t="str">
        <f t="shared" si="1"/>
        <v/>
      </c>
      <c r="E32" t="str">
        <f>IF(OR(LEFT(B32,1)=CHAR(32),LEFT(B32,1)=CHAR(9),LEFT(B32,1)=CHAR(160),indenture(B32)&gt;0),"NO","BOLD")&amp;D32</f>
        <v>NO</v>
      </c>
      <c r="F32" t="s">
        <v>471</v>
      </c>
      <c r="G32" t="s">
        <v>472</v>
      </c>
      <c r="H32" s="5" t="str">
        <f t="shared" si="11"/>
        <v/>
      </c>
      <c r="I32" t="str">
        <f>IF(OR(LEFT(F32,1)=CHAR(32),LEFT(F32,1)=CHAR(9),LEFT(F32,1)=CHAR(160),indenture(F32)&gt;0),"NO","BOLD")&amp;H32</f>
        <v>BOLD</v>
      </c>
      <c r="J32" t="s">
        <v>1274</v>
      </c>
      <c r="K32" t="s">
        <v>442</v>
      </c>
      <c r="L32" s="5" t="str">
        <f t="shared" si="3"/>
        <v/>
      </c>
      <c r="M32" t="str">
        <f>IF(OR(LEFT(J32,1)=CHAR(32),LEFT(J32,1)=CHAR(9),LEFT(J32,1)=CHAR(160),indenture(J32)&gt;0),"NO","BOLD")&amp;L32</f>
        <v>NO</v>
      </c>
      <c r="N32" t="s">
        <v>471</v>
      </c>
      <c r="O32" t="s">
        <v>472</v>
      </c>
      <c r="P32" s="5" t="str">
        <f t="shared" si="4"/>
        <v/>
      </c>
      <c r="Q32" t="str">
        <f>IF(OR(LEFT(N32,1)=CHAR(32),LEFT(N32,1)=CHAR(9),LEFT(N32,1)=CHAR(160),indenture(N32)&gt;0),"NO","BOLD")&amp;P32</f>
        <v>BOLD</v>
      </c>
      <c r="R32" t="s">
        <v>1274</v>
      </c>
      <c r="S32" t="s">
        <v>442</v>
      </c>
      <c r="T32" s="5" t="str">
        <f t="shared" si="10"/>
        <v/>
      </c>
      <c r="U32" t="str">
        <f>IF(OR(LEFT(R32,1)=CHAR(32),LEFT(R32,1)=CHAR(9),LEFT(R32,1)=CHAR(160),indenture(R32)&gt;0),"NO","BOLD")&amp;T32</f>
        <v>NO</v>
      </c>
      <c r="V32" t="s">
        <v>471</v>
      </c>
      <c r="W32" t="s">
        <v>472</v>
      </c>
      <c r="X32" s="5" t="str">
        <f t="shared" si="9"/>
        <v/>
      </c>
      <c r="Y32" t="str">
        <f>IF(OR(LEFT(V32,1)=CHAR(32),LEFT(V32,1)=CHAR(9),LEFT(V32,1)=CHAR(160),indenture(V32)&gt;0),"NO","BOLD")&amp;X32</f>
        <v>BOLD</v>
      </c>
      <c r="Z32" t="s">
        <v>1239</v>
      </c>
      <c r="AA32" t="s">
        <v>1240</v>
      </c>
      <c r="AB32" s="5" t="str">
        <f t="shared" si="6"/>
        <v/>
      </c>
      <c r="AC32" t="str">
        <f>IF(OR(LEFT(Z32,1)=CHAR(32),LEFT(Z32,1)=CHAR(9),LEFT(Z32,1)=CHAR(160),indenture(Z32)&gt;0),"NO","BOLD")&amp;AB32</f>
        <v>BOLD</v>
      </c>
      <c r="AD32" t="s">
        <v>1229</v>
      </c>
      <c r="AE32" t="s">
        <v>453</v>
      </c>
      <c r="AF32" s="5" t="str">
        <f t="shared" si="7"/>
        <v/>
      </c>
      <c r="AG32" t="str">
        <f>IF(OR(LEFT(AD32,1)=CHAR(32),LEFT(AD32,1)=CHAR(9),LEFT(AD32,1)=CHAR(160),indenture(AD32)&gt;0),"NO","BOLD")&amp;AF32</f>
        <v>NO</v>
      </c>
      <c r="AH32" t="s">
        <v>466</v>
      </c>
      <c r="AI32" t="s">
        <v>467</v>
      </c>
      <c r="AJ32" s="5" t="str">
        <f t="shared" si="8"/>
        <v/>
      </c>
      <c r="AK32" t="str">
        <f>IF(OR(LEFT(AH32,1)=CHAR(32),LEFT(AH32,1)=CHAR(9),LEFT(AH32,1)=CHAR(160),indenture(AH32)&gt;0),"NO","BOLD")&amp;AJ32</f>
        <v>BOLD</v>
      </c>
    </row>
    <row r="33" spans="1:37">
      <c r="A33">
        <v>32</v>
      </c>
      <c r="B33" s="5" t="s">
        <v>1213</v>
      </c>
      <c r="C33" s="5" t="s">
        <v>449</v>
      </c>
      <c r="D33" s="5" t="str">
        <f t="shared" si="1"/>
        <v/>
      </c>
      <c r="E33" t="str">
        <f>IF(OR(LEFT(B33,1)=CHAR(32),LEFT(B33,1)=CHAR(9),LEFT(B33,1)=CHAR(160),indenture(B33)&gt;0),"NO","BOLD")&amp;D33</f>
        <v>NO</v>
      </c>
      <c r="F33" t="s">
        <v>1239</v>
      </c>
      <c r="G33" t="s">
        <v>1240</v>
      </c>
      <c r="H33" s="5" t="str">
        <f t="shared" si="11"/>
        <v/>
      </c>
      <c r="I33" t="str">
        <f>IF(OR(LEFT(F33,1)=CHAR(32),LEFT(F33,1)=CHAR(9),LEFT(F33,1)=CHAR(160),indenture(F33)&gt;0),"NO","BOLD")&amp;H33</f>
        <v>BOLD</v>
      </c>
      <c r="J33" t="s">
        <v>1275</v>
      </c>
      <c r="K33" t="s">
        <v>488</v>
      </c>
      <c r="L33" s="5" t="str">
        <f t="shared" si="3"/>
        <v/>
      </c>
      <c r="M33" t="str">
        <f>IF(OR(LEFT(J33,1)=CHAR(32),LEFT(J33,1)=CHAR(9),LEFT(J33,1)=CHAR(160),indenture(J33)&gt;0),"NO","BOLD")&amp;L33</f>
        <v>NO</v>
      </c>
      <c r="N33" t="s">
        <v>1239</v>
      </c>
      <c r="O33" t="s">
        <v>1240</v>
      </c>
      <c r="P33" s="5" t="str">
        <f t="shared" si="4"/>
        <v/>
      </c>
      <c r="Q33" t="str">
        <f>IF(OR(LEFT(N33,1)=CHAR(32),LEFT(N33,1)=CHAR(9),LEFT(N33,1)=CHAR(160),indenture(N33)&gt;0),"NO","BOLD")&amp;P33</f>
        <v>BOLD</v>
      </c>
      <c r="R33" t="s">
        <v>1275</v>
      </c>
      <c r="S33" t="s">
        <v>488</v>
      </c>
      <c r="T33" s="5" t="str">
        <f t="shared" si="10"/>
        <v/>
      </c>
      <c r="U33" t="str">
        <f>IF(OR(LEFT(R33,1)=CHAR(32),LEFT(R33,1)=CHAR(9),LEFT(R33,1)=CHAR(160),indenture(R33)&gt;0),"NO","BOLD")&amp;T33</f>
        <v>NO</v>
      </c>
      <c r="V33" t="s">
        <v>1239</v>
      </c>
      <c r="W33" t="s">
        <v>1240</v>
      </c>
      <c r="X33" s="5" t="str">
        <f t="shared" si="9"/>
        <v/>
      </c>
      <c r="Y33" t="str">
        <f>IF(OR(LEFT(V33,1)=CHAR(32),LEFT(V33,1)=CHAR(9),LEFT(V33,1)=CHAR(160),indenture(V33)&gt;0),"NO","BOLD")&amp;X33</f>
        <v>BOLD</v>
      </c>
      <c r="Z33" t="s">
        <v>1241</v>
      </c>
      <c r="AA33" t="s">
        <v>1242</v>
      </c>
      <c r="AB33" s="5" t="str">
        <f t="shared" si="6"/>
        <v/>
      </c>
      <c r="AC33" t="str">
        <f>IF(OR(LEFT(Z33,1)=CHAR(32),LEFT(Z33,1)=CHAR(9),LEFT(Z33,1)=CHAR(160),indenture(Z33)&gt;0),"NO","BOLD")&amp;AB33</f>
        <v>BOLD</v>
      </c>
      <c r="AD33" t="s">
        <v>1442</v>
      </c>
      <c r="AE33" t="s">
        <v>455</v>
      </c>
      <c r="AF33" s="5" t="str">
        <f t="shared" si="7"/>
        <v/>
      </c>
      <c r="AG33" t="str">
        <f>IF(OR(LEFT(AD33,1)=CHAR(32),LEFT(AD33,1)=CHAR(9),LEFT(AD33,1)=CHAR(160),indenture(AD33)&gt;0),"NO","BOLD")&amp;AF33</f>
        <v>NO</v>
      </c>
      <c r="AJ33" s="5" t="str">
        <f t="shared" si="8"/>
        <v/>
      </c>
      <c r="AK33" t="str">
        <f>IF(OR(LEFT(AH33,1)=CHAR(32),LEFT(AH33,1)=CHAR(9),LEFT(AH33,1)=CHAR(160),indenture(AH33)&gt;0),"NO","BOLD")&amp;AJ33</f>
        <v>BOLD</v>
      </c>
    </row>
    <row r="34" spans="1:37">
      <c r="A34">
        <v>33</v>
      </c>
      <c r="B34" s="5" t="s">
        <v>432</v>
      </c>
      <c r="C34" s="5" t="s">
        <v>451</v>
      </c>
      <c r="D34" s="5" t="str">
        <f t="shared" si="1"/>
        <v/>
      </c>
      <c r="E34" t="str">
        <f>IF(OR(LEFT(B34,1)=CHAR(32),LEFT(B34,1)=CHAR(9),LEFT(B34,1)=CHAR(160),indenture(B34)&gt;0),"NO","BOLD")&amp;D34</f>
        <v>BOLD</v>
      </c>
      <c r="F34" t="s">
        <v>1241</v>
      </c>
      <c r="G34" t="s">
        <v>1242</v>
      </c>
      <c r="H34" s="5" t="str">
        <f t="shared" si="11"/>
        <v/>
      </c>
      <c r="I34" t="str">
        <f>IF(OR(LEFT(F34,1)=CHAR(32),LEFT(F34,1)=CHAR(9),LEFT(F34,1)=CHAR(160),indenture(F34)&gt;0),"NO","BOLD")&amp;H34</f>
        <v>BOLD</v>
      </c>
      <c r="J34" t="s">
        <v>1276</v>
      </c>
      <c r="K34" t="s">
        <v>489</v>
      </c>
      <c r="L34" s="5" t="str">
        <f t="shared" si="3"/>
        <v/>
      </c>
      <c r="M34" t="str">
        <f>IF(OR(LEFT(J34,1)=CHAR(32),LEFT(J34,1)=CHAR(9),LEFT(J34,1)=CHAR(160),indenture(J34)&gt;0),"NO","BOLD")&amp;L34</f>
        <v>NO</v>
      </c>
      <c r="N34" t="s">
        <v>1241</v>
      </c>
      <c r="O34" t="s">
        <v>1242</v>
      </c>
      <c r="P34" s="5" t="str">
        <f t="shared" si="4"/>
        <v/>
      </c>
      <c r="Q34" t="str">
        <f>IF(OR(LEFT(N34,1)=CHAR(32),LEFT(N34,1)=CHAR(9),LEFT(N34,1)=CHAR(160),indenture(N34)&gt;0),"NO","BOLD")&amp;P34</f>
        <v>BOLD</v>
      </c>
      <c r="R34" t="s">
        <v>1276</v>
      </c>
      <c r="S34" t="s">
        <v>489</v>
      </c>
      <c r="T34" s="5" t="str">
        <f t="shared" si="10"/>
        <v/>
      </c>
      <c r="U34" t="str">
        <f>IF(OR(LEFT(R34,1)=CHAR(32),LEFT(R34,1)=CHAR(9),LEFT(R34,1)=CHAR(160),indenture(R34)&gt;0),"NO","BOLD")&amp;T34</f>
        <v>NO</v>
      </c>
      <c r="V34" t="s">
        <v>1241</v>
      </c>
      <c r="W34" t="s">
        <v>1242</v>
      </c>
      <c r="X34" s="5" t="str">
        <f t="shared" si="9"/>
        <v/>
      </c>
      <c r="Y34" t="str">
        <f>IF(OR(LEFT(V34,1)=CHAR(32),LEFT(V34,1)=CHAR(9),LEFT(V34,1)=CHAR(160),indenture(V34)&gt;0),"NO","BOLD")&amp;X34</f>
        <v>BOLD</v>
      </c>
      <c r="Z34" t="s">
        <v>1245</v>
      </c>
      <c r="AA34" t="s">
        <v>1246</v>
      </c>
      <c r="AB34" s="5" t="str">
        <f t="shared" si="6"/>
        <v/>
      </c>
      <c r="AC34" t="str">
        <f>IF(OR(LEFT(Z34,1)=CHAR(32),LEFT(Z34,1)=CHAR(9),LEFT(Z34,1)=CHAR(160),indenture(Z34)&gt;0),"NO","BOLD")&amp;AB34</f>
        <v>BOLD</v>
      </c>
      <c r="AD34" t="s">
        <v>1443</v>
      </c>
      <c r="AE34" t="s">
        <v>456</v>
      </c>
      <c r="AF34" s="5" t="str">
        <f t="shared" si="7"/>
        <v/>
      </c>
      <c r="AG34" t="str">
        <f>IF(OR(LEFT(AD34,1)=CHAR(32),LEFT(AD34,1)=CHAR(9),LEFT(AD34,1)=CHAR(160),indenture(AD34)&gt;0),"NO","BOLD")&amp;AF34</f>
        <v>NO</v>
      </c>
      <c r="AH34" t="s">
        <v>798</v>
      </c>
      <c r="AJ34" s="5" t="str">
        <f t="shared" si="8"/>
        <v/>
      </c>
      <c r="AK34" t="str">
        <f>IF(OR(LEFT(AH34,1)=CHAR(32),LEFT(AH34,1)=CHAR(9),LEFT(AH34,1)=CHAR(160),indenture(AH34)&gt;0),"NO","BOLD")&amp;AJ34</f>
        <v>BOLD</v>
      </c>
    </row>
    <row r="35" spans="1:37">
      <c r="A35">
        <v>34</v>
      </c>
      <c r="B35" s="5"/>
      <c r="C35" s="5"/>
      <c r="D35" s="5" t="str">
        <f t="shared" si="1"/>
        <v/>
      </c>
      <c r="E35" t="str">
        <f>IF(OR(LEFT(B35,1)=CHAR(32),LEFT(B35,1)=CHAR(9),LEFT(B35,1)=CHAR(160),indenture(B35)&gt;0),"NO","BOLD")&amp;D35</f>
        <v>BOLD</v>
      </c>
      <c r="F35" t="s">
        <v>1243</v>
      </c>
      <c r="G35" t="s">
        <v>1244</v>
      </c>
      <c r="H35" s="5" t="str">
        <f t="shared" si="11"/>
        <v/>
      </c>
      <c r="I35" t="str">
        <f>IF(OR(LEFT(F35,1)=CHAR(32),LEFT(F35,1)=CHAR(9),LEFT(F35,1)=CHAR(160),indenture(F35)&gt;0),"NO","BOLD")&amp;H35</f>
        <v>BOLD</v>
      </c>
      <c r="J35" t="s">
        <v>1277</v>
      </c>
      <c r="K35" t="s">
        <v>490</v>
      </c>
      <c r="L35" s="5" t="str">
        <f t="shared" si="3"/>
        <v/>
      </c>
      <c r="M35" t="str">
        <f>IF(OR(LEFT(J35,1)=CHAR(32),LEFT(J35,1)=CHAR(9),LEFT(J35,1)=CHAR(160),indenture(J35)&gt;0),"NO","BOLD")&amp;L35</f>
        <v>NO</v>
      </c>
      <c r="N35" t="s">
        <v>1245</v>
      </c>
      <c r="O35" t="s">
        <v>1246</v>
      </c>
      <c r="P35" s="5" t="str">
        <f t="shared" si="4"/>
        <v/>
      </c>
      <c r="Q35" t="str">
        <f>IF(OR(LEFT(N35,1)=CHAR(32),LEFT(N35,1)=CHAR(9),LEFT(N35,1)=CHAR(160),indenture(N35)&gt;0),"NO","BOLD")&amp;P35</f>
        <v>BOLD</v>
      </c>
      <c r="R35" t="s">
        <v>1277</v>
      </c>
      <c r="S35" t="s">
        <v>490</v>
      </c>
      <c r="T35" s="5" t="str">
        <f t="shared" si="10"/>
        <v/>
      </c>
      <c r="U35" t="str">
        <f>IF(OR(LEFT(R35,1)=CHAR(32),LEFT(R35,1)=CHAR(9),LEFT(R35,1)=CHAR(160),indenture(R35)&gt;0),"NO","BOLD")&amp;T35</f>
        <v>NO</v>
      </c>
      <c r="V35" t="s">
        <v>1243</v>
      </c>
      <c r="W35" t="s">
        <v>1244</v>
      </c>
      <c r="X35" s="5" t="str">
        <f t="shared" si="9"/>
        <v/>
      </c>
      <c r="Y35" t="str">
        <f>IF(OR(LEFT(V35,1)=CHAR(32),LEFT(V35,1)=CHAR(9),LEFT(V35,1)=CHAR(160),indenture(V35)&gt;0),"NO","BOLD")&amp;X35</f>
        <v>BOLD</v>
      </c>
      <c r="Z35" t="s">
        <v>1247</v>
      </c>
      <c r="AA35" t="s">
        <v>1248</v>
      </c>
      <c r="AB35" s="5" t="str">
        <f t="shared" si="6"/>
        <v/>
      </c>
      <c r="AC35" t="str">
        <f>IF(OR(LEFT(Z35,1)=CHAR(32),LEFT(Z35,1)=CHAR(9),LEFT(Z35,1)=CHAR(160),indenture(Z35)&gt;0),"NO","BOLD")&amp;AB35</f>
        <v>BOLD</v>
      </c>
      <c r="AD35" t="s">
        <v>1444</v>
      </c>
      <c r="AE35" t="s">
        <v>457</v>
      </c>
      <c r="AF35" s="5" t="str">
        <f t="shared" si="7"/>
        <v/>
      </c>
      <c r="AG35" t="str">
        <f>IF(OR(LEFT(AD35,1)=CHAR(32),LEFT(AD35,1)=CHAR(9),LEFT(AD35,1)=CHAR(160),indenture(AD35)&gt;0),"NO","BOLD")&amp;AF35</f>
        <v>NO</v>
      </c>
      <c r="AH35" t="s">
        <v>177</v>
      </c>
      <c r="AI35" t="s">
        <v>177</v>
      </c>
      <c r="AJ35" s="5" t="str">
        <f t="shared" si="8"/>
        <v/>
      </c>
      <c r="AK35" t="str">
        <f>IF(OR(LEFT(AH35,1)=CHAR(32),LEFT(AH35,1)=CHAR(9),LEFT(AH35,1)=CHAR(160),indenture(AH35)&gt;0),"NO","BOLD")&amp;AJ35</f>
        <v>BOLD</v>
      </c>
    </row>
    <row r="36" spans="1:37">
      <c r="A36">
        <v>35</v>
      </c>
      <c r="B36" s="5" t="s">
        <v>452</v>
      </c>
      <c r="C36" s="5"/>
      <c r="D36" s="5" t="str">
        <f t="shared" si="1"/>
        <v/>
      </c>
      <c r="E36" t="str">
        <f>IF(OR(LEFT(B36,1)=CHAR(32),LEFT(B36,1)=CHAR(9),LEFT(B36,1)=CHAR(160),indenture(B36)&gt;0),"NO","BOLD")&amp;D36</f>
        <v>BOLD</v>
      </c>
      <c r="F36" t="s">
        <v>1245</v>
      </c>
      <c r="G36" t="s">
        <v>1246</v>
      </c>
      <c r="H36" s="5" t="str">
        <f t="shared" si="11"/>
        <v/>
      </c>
      <c r="I36" t="str">
        <f>IF(OR(LEFT(F36,1)=CHAR(32),LEFT(F36,1)=CHAR(9),LEFT(F36,1)=CHAR(160),indenture(F36)&gt;0),"NO","BOLD")&amp;H36</f>
        <v>BOLD</v>
      </c>
      <c r="J36" t="s">
        <v>1278</v>
      </c>
      <c r="K36" t="s">
        <v>491</v>
      </c>
      <c r="L36" s="5" t="str">
        <f t="shared" si="3"/>
        <v/>
      </c>
      <c r="M36" t="str">
        <f>IF(OR(LEFT(J36,1)=CHAR(32),LEFT(J36,1)=CHAR(9),LEFT(J36,1)=CHAR(160),indenture(J36)&gt;0),"NO","BOLD")&amp;L36</f>
        <v>NO</v>
      </c>
      <c r="N36" t="s">
        <v>1247</v>
      </c>
      <c r="O36" t="s">
        <v>1248</v>
      </c>
      <c r="P36" s="5" t="str">
        <f t="shared" si="4"/>
        <v/>
      </c>
      <c r="Q36" t="str">
        <f>IF(OR(LEFT(N36,1)=CHAR(32),LEFT(N36,1)=CHAR(9),LEFT(N36,1)=CHAR(160),indenture(N36)&gt;0),"NO","BOLD")&amp;P36</f>
        <v>BOLD</v>
      </c>
      <c r="R36" t="s">
        <v>1278</v>
      </c>
      <c r="S36" t="s">
        <v>491</v>
      </c>
      <c r="T36" s="5" t="str">
        <f t="shared" si="10"/>
        <v/>
      </c>
      <c r="U36" t="str">
        <f>IF(OR(LEFT(R36,1)=CHAR(32),LEFT(R36,1)=CHAR(9),LEFT(R36,1)=CHAR(160),indenture(R36)&gt;0),"NO","BOLD")&amp;T36</f>
        <v>NO</v>
      </c>
      <c r="V36" t="s">
        <v>1245</v>
      </c>
      <c r="W36" t="s">
        <v>1246</v>
      </c>
      <c r="X36" s="5" t="str">
        <f t="shared" si="9"/>
        <v/>
      </c>
      <c r="Y36" t="str">
        <f>IF(OR(LEFT(V36,1)=CHAR(32),LEFT(V36,1)=CHAR(9),LEFT(V36,1)=CHAR(160),indenture(V36)&gt;0),"NO","BOLD")&amp;X36</f>
        <v>BOLD</v>
      </c>
      <c r="Z36" t="s">
        <v>1249</v>
      </c>
      <c r="AA36" t="s">
        <v>1250</v>
      </c>
      <c r="AB36" s="5" t="str">
        <f t="shared" si="6"/>
        <v/>
      </c>
      <c r="AC36" t="str">
        <f>IF(OR(LEFT(Z36,1)=CHAR(32),LEFT(Z36,1)=CHAR(9),LEFT(Z36,1)=CHAR(160),indenture(Z36)&gt;0),"NO","BOLD")&amp;AB36</f>
        <v>BOLD</v>
      </c>
      <c r="AD36" t="s">
        <v>1445</v>
      </c>
      <c r="AE36" t="s">
        <v>459</v>
      </c>
      <c r="AF36" s="5" t="str">
        <f t="shared" si="7"/>
        <v/>
      </c>
      <c r="AG36" t="str">
        <f>IF(OR(LEFT(AD36,1)=CHAR(32),LEFT(AD36,1)=CHAR(9),LEFT(AD36,1)=CHAR(160),indenture(AD36)&gt;0),"NO","BOLD")&amp;AF36</f>
        <v>NO</v>
      </c>
      <c r="AH36" t="s">
        <v>1715</v>
      </c>
      <c r="AI36" t="s">
        <v>802</v>
      </c>
      <c r="AJ36" s="5" t="str">
        <f t="shared" si="8"/>
        <v/>
      </c>
      <c r="AK36" t="str">
        <f>IF(OR(LEFT(AH36,1)=CHAR(32),LEFT(AH36,1)=CHAR(9),LEFT(AH36,1)=CHAR(160),indenture(AH36)&gt;0),"NO","BOLD")&amp;AJ36</f>
        <v>BOLD</v>
      </c>
    </row>
    <row r="37" spans="1:37">
      <c r="A37">
        <v>36</v>
      </c>
      <c r="B37" s="5" t="s">
        <v>1229</v>
      </c>
      <c r="C37" s="5" t="s">
        <v>453</v>
      </c>
      <c r="D37" s="5" t="str">
        <f t="shared" si="1"/>
        <v/>
      </c>
      <c r="E37" t="str">
        <f>IF(OR(LEFT(B37,1)=CHAR(32),LEFT(B37,1)=CHAR(9),LEFT(B37,1)=CHAR(160),indenture(B37)&gt;0),"NO","BOLD")&amp;D37</f>
        <v>NO</v>
      </c>
      <c r="F37" t="s">
        <v>1247</v>
      </c>
      <c r="G37" t="s">
        <v>1248</v>
      </c>
      <c r="H37" s="5" t="str">
        <f t="shared" si="11"/>
        <v/>
      </c>
      <c r="I37" t="str">
        <f>IF(OR(LEFT(F37,1)=CHAR(32),LEFT(F37,1)=CHAR(9),LEFT(F37,1)=CHAR(160),indenture(F37)&gt;0),"NO","BOLD")&amp;H37</f>
        <v>BOLD</v>
      </c>
      <c r="J37" t="s">
        <v>1279</v>
      </c>
      <c r="K37" t="s">
        <v>492</v>
      </c>
      <c r="L37" s="5" t="str">
        <f t="shared" si="3"/>
        <v/>
      </c>
      <c r="M37" t="str">
        <f>IF(OR(LEFT(J37,1)=CHAR(32),LEFT(J37,1)=CHAR(9),LEFT(J37,1)=CHAR(160),indenture(J37)&gt;0),"NO","BOLD")&amp;L37</f>
        <v>NO</v>
      </c>
      <c r="N37" t="s">
        <v>1249</v>
      </c>
      <c r="O37" t="s">
        <v>1250</v>
      </c>
      <c r="P37" s="5" t="str">
        <f t="shared" si="4"/>
        <v/>
      </c>
      <c r="Q37" t="str">
        <f>IF(OR(LEFT(N37,1)=CHAR(32),LEFT(N37,1)=CHAR(9),LEFT(N37,1)=CHAR(160),indenture(N37)&gt;0),"NO","BOLD")&amp;P37</f>
        <v>BOLD</v>
      </c>
      <c r="R37" t="s">
        <v>1279</v>
      </c>
      <c r="S37" t="s">
        <v>492</v>
      </c>
      <c r="T37" s="5" t="str">
        <f t="shared" si="10"/>
        <v/>
      </c>
      <c r="U37" t="str">
        <f>IF(OR(LEFT(R37,1)=CHAR(32),LEFT(R37,1)=CHAR(9),LEFT(R37,1)=CHAR(160),indenture(R37)&gt;0),"NO","BOLD")&amp;T37</f>
        <v>NO</v>
      </c>
      <c r="V37" t="s">
        <v>1247</v>
      </c>
      <c r="W37" t="s">
        <v>1248</v>
      </c>
      <c r="X37" s="5" t="str">
        <f t="shared" si="9"/>
        <v/>
      </c>
      <c r="Y37" t="str">
        <f>IF(OR(LEFT(V37,1)=CHAR(32),LEFT(V37,1)=CHAR(9),LEFT(V37,1)=CHAR(160),indenture(V37)&gt;0),"NO","BOLD")&amp;X37</f>
        <v>BOLD</v>
      </c>
      <c r="Z37" t="s">
        <v>1251</v>
      </c>
      <c r="AA37" t="s">
        <v>1252</v>
      </c>
      <c r="AB37" s="5" t="str">
        <f t="shared" si="6"/>
        <v>EPS</v>
      </c>
      <c r="AC37" t="str">
        <f>IF(OR(LEFT(Z37,1)=CHAR(32),LEFT(Z37,1)=CHAR(9),LEFT(Z37,1)=CHAR(160),indenture(Z37)&gt;0),"NO","BOLD")&amp;AB37</f>
        <v>BOLDEPS</v>
      </c>
      <c r="AD37" t="s">
        <v>1446</v>
      </c>
      <c r="AE37" t="s">
        <v>460</v>
      </c>
      <c r="AF37" s="5" t="str">
        <f t="shared" si="7"/>
        <v/>
      </c>
      <c r="AG37" t="str">
        <f>IF(OR(LEFT(AD37,1)=CHAR(32),LEFT(AD37,1)=CHAR(9),LEFT(AD37,1)=CHAR(160),indenture(AD37)&gt;0),"NO","BOLD")&amp;AF37</f>
        <v>NO</v>
      </c>
      <c r="AH37" t="s">
        <v>1508</v>
      </c>
      <c r="AI37" t="s">
        <v>970</v>
      </c>
      <c r="AJ37" s="5" t="str">
        <f t="shared" si="8"/>
        <v/>
      </c>
      <c r="AK37" t="str">
        <f>IF(OR(LEFT(AH37,1)=CHAR(32),LEFT(AH37,1)=CHAR(9),LEFT(AH37,1)=CHAR(160),indenture(AH37)&gt;0),"NO","BOLD")&amp;AJ37</f>
        <v>BOLD</v>
      </c>
    </row>
    <row r="38" spans="1:37">
      <c r="A38">
        <v>37</v>
      </c>
      <c r="B38" s="5" t="s">
        <v>1230</v>
      </c>
      <c r="C38" s="5" t="s">
        <v>454</v>
      </c>
      <c r="D38" s="5" t="str">
        <f t="shared" si="1"/>
        <v/>
      </c>
      <c r="E38" t="str">
        <f>IF(OR(LEFT(B38,1)=CHAR(32),LEFT(B38,1)=CHAR(9),LEFT(B38,1)=CHAR(160),indenture(B38)&gt;0),"NO","BOLD")&amp;D38</f>
        <v>NO</v>
      </c>
      <c r="F38" t="s">
        <v>1249</v>
      </c>
      <c r="G38" t="s">
        <v>1250</v>
      </c>
      <c r="H38" s="5" t="str">
        <f t="shared" si="11"/>
        <v/>
      </c>
      <c r="I38" t="str">
        <f>IF(OR(LEFT(F38,1)=CHAR(32),LEFT(F38,1)=CHAR(9),LEFT(F38,1)=CHAR(160),indenture(F38)&gt;0),"NO","BOLD")&amp;H38</f>
        <v>BOLD</v>
      </c>
      <c r="J38" t="s">
        <v>1280</v>
      </c>
      <c r="K38" t="s">
        <v>493</v>
      </c>
      <c r="L38" s="5" t="str">
        <f t="shared" si="3"/>
        <v/>
      </c>
      <c r="M38" t="str">
        <f>IF(OR(LEFT(J38,1)=CHAR(32),LEFT(J38,1)=CHAR(9),LEFT(J38,1)=CHAR(160),indenture(J38)&gt;0),"NO","BOLD")&amp;L38</f>
        <v>NO</v>
      </c>
      <c r="N38" t="s">
        <v>1251</v>
      </c>
      <c r="O38" t="s">
        <v>1252</v>
      </c>
      <c r="P38" s="5" t="str">
        <f t="shared" si="4"/>
        <v>EPS</v>
      </c>
      <c r="Q38" t="str">
        <f>IF(OR(LEFT(N38,1)=CHAR(32),LEFT(N38,1)=CHAR(9),LEFT(N38,1)=CHAR(160),indenture(N38)&gt;0),"NO","BOLD")&amp;P38</f>
        <v>BOLDEPS</v>
      </c>
      <c r="R38" t="s">
        <v>1280</v>
      </c>
      <c r="S38" t="s">
        <v>493</v>
      </c>
      <c r="T38" s="5" t="str">
        <f t="shared" si="10"/>
        <v/>
      </c>
      <c r="U38" t="str">
        <f>IF(OR(LEFT(R38,1)=CHAR(32),LEFT(R38,1)=CHAR(9),LEFT(R38,1)=CHAR(160),indenture(R38)&gt;0),"NO","BOLD")&amp;T38</f>
        <v>NO</v>
      </c>
      <c r="V38" t="s">
        <v>1249</v>
      </c>
      <c r="W38" t="s">
        <v>1250</v>
      </c>
      <c r="X38" s="5" t="str">
        <f t="shared" si="9"/>
        <v/>
      </c>
      <c r="Y38" t="str">
        <f>IF(OR(LEFT(V38,1)=CHAR(32),LEFT(V38,1)=CHAR(9),LEFT(V38,1)=CHAR(160),indenture(V38)&gt;0),"NO","BOLD")&amp;X38</f>
        <v>BOLD</v>
      </c>
      <c r="Z38" t="s">
        <v>1450</v>
      </c>
      <c r="AA38" t="s">
        <v>1304</v>
      </c>
      <c r="AB38" s="5" t="str">
        <f t="shared" si="6"/>
        <v/>
      </c>
      <c r="AC38" t="str">
        <f>IF(OR(LEFT(Z38,1)=CHAR(32),LEFT(Z38,1)=CHAR(9),LEFT(Z38,1)=CHAR(160),indenture(Z38)&gt;0),"NO","BOLD")&amp;AB38</f>
        <v>BOLD</v>
      </c>
      <c r="AD38" t="s">
        <v>1237</v>
      </c>
      <c r="AE38" t="s">
        <v>462</v>
      </c>
      <c r="AF38" s="5" t="str">
        <f t="shared" si="7"/>
        <v/>
      </c>
      <c r="AG38" t="str">
        <f>IF(OR(LEFT(AD38,1)=CHAR(32),LEFT(AD38,1)=CHAR(9),LEFT(AD38,1)=CHAR(160),indenture(AD38)&gt;0),"NO","BOLD")&amp;AF38</f>
        <v>NO</v>
      </c>
      <c r="AH38" t="s">
        <v>1247</v>
      </c>
      <c r="AI38" t="s">
        <v>1248</v>
      </c>
      <c r="AJ38" s="5" t="str">
        <f t="shared" si="8"/>
        <v/>
      </c>
      <c r="AK38" t="str">
        <f>IF(OR(LEFT(AH38,1)=CHAR(32),LEFT(AH38,1)=CHAR(9),LEFT(AH38,1)=CHAR(160),indenture(AH38)&gt;0),"NO","BOLD")&amp;AJ38</f>
        <v>BOLD</v>
      </c>
    </row>
    <row r="39" spans="1:37">
      <c r="A39">
        <v>38</v>
      </c>
      <c r="B39" s="5" t="s">
        <v>1231</v>
      </c>
      <c r="C39" s="5" t="s">
        <v>495</v>
      </c>
      <c r="D39" s="5" t="str">
        <f t="shared" si="1"/>
        <v/>
      </c>
      <c r="E39" t="str">
        <f>IF(OR(LEFT(B39,1)=CHAR(32),LEFT(B39,1)=CHAR(9),LEFT(B39,1)=CHAR(160),indenture(B39)&gt;0),"NO","BOLD")&amp;D39</f>
        <v>NO</v>
      </c>
      <c r="F39" t="s">
        <v>1251</v>
      </c>
      <c r="G39" t="s">
        <v>1252</v>
      </c>
      <c r="H39" s="5" t="str">
        <f t="shared" si="11"/>
        <v>EPS</v>
      </c>
      <c r="I39" t="str">
        <f>IF(OR(LEFT(F39,1)=CHAR(32),LEFT(F39,1)=CHAR(9),LEFT(F39,1)=CHAR(160),indenture(F39)&gt;0),"NO","BOLD")&amp;H39</f>
        <v>BOLDEPS</v>
      </c>
      <c r="J39" t="s">
        <v>1281</v>
      </c>
      <c r="K39" t="s">
        <v>494</v>
      </c>
      <c r="L39" s="5" t="str">
        <f t="shared" si="3"/>
        <v/>
      </c>
      <c r="M39" t="str">
        <f>IF(OR(LEFT(J39,1)=CHAR(32),LEFT(J39,1)=CHAR(9),LEFT(J39,1)=CHAR(160),indenture(J39)&gt;0),"NO","BOLD")&amp;L39</f>
        <v>NO</v>
      </c>
      <c r="P39" s="5" t="str">
        <f t="shared" si="4"/>
        <v/>
      </c>
      <c r="Q39" t="str">
        <f>IF(OR(LEFT(N39,1)=CHAR(32),LEFT(N39,1)=CHAR(9),LEFT(N39,1)=CHAR(160),indenture(N39)&gt;0),"NO","BOLD")&amp;P39</f>
        <v>BOLD</v>
      </c>
      <c r="R39" t="s">
        <v>1281</v>
      </c>
      <c r="S39" t="s">
        <v>494</v>
      </c>
      <c r="T39" s="5" t="str">
        <f t="shared" si="10"/>
        <v/>
      </c>
      <c r="U39" t="str">
        <f>IF(OR(LEFT(R39,1)=CHAR(32),LEFT(R39,1)=CHAR(9),LEFT(R39,1)=CHAR(160),indenture(R39)&gt;0),"NO","BOLD")&amp;T39</f>
        <v>NO</v>
      </c>
      <c r="V39" t="s">
        <v>1251</v>
      </c>
      <c r="W39" t="s">
        <v>1252</v>
      </c>
      <c r="X39" s="5" t="str">
        <f t="shared" si="9"/>
        <v>EPS</v>
      </c>
      <c r="Y39" t="str">
        <f>IF(OR(LEFT(V39,1)=CHAR(32),LEFT(V39,1)=CHAR(9),LEFT(V39,1)=CHAR(160),indenture(V39)&gt;0),"NO","BOLD")&amp;X39</f>
        <v>BOLDEPS</v>
      </c>
      <c r="Z39" t="s">
        <v>1451</v>
      </c>
      <c r="AA39" t="s">
        <v>1256</v>
      </c>
      <c r="AB39" s="5" t="str">
        <f t="shared" si="6"/>
        <v/>
      </c>
      <c r="AC39" t="str">
        <f>IF(OR(LEFT(Z39,1)=CHAR(32),LEFT(Z39,1)=CHAR(9),LEFT(Z39,1)=CHAR(160),indenture(Z39)&gt;0),"NO","BOLD")&amp;AB39</f>
        <v>BOLD</v>
      </c>
      <c r="AD39" t="s">
        <v>452</v>
      </c>
      <c r="AE39" t="s">
        <v>464</v>
      </c>
      <c r="AF39" s="5" t="str">
        <f t="shared" si="7"/>
        <v/>
      </c>
      <c r="AG39" t="str">
        <f>IF(OR(LEFT(AD39,1)=CHAR(32),LEFT(AD39,1)=CHAR(9),LEFT(AD39,1)=CHAR(160),indenture(AD39)&gt;0),"NO","BOLD")&amp;AF39</f>
        <v>BOLD</v>
      </c>
      <c r="AH39" t="s">
        <v>1249</v>
      </c>
      <c r="AI39" t="s">
        <v>1250</v>
      </c>
      <c r="AJ39" s="5" t="str">
        <f t="shared" si="8"/>
        <v/>
      </c>
      <c r="AK39" t="str">
        <f>IF(OR(LEFT(AH39,1)=CHAR(32),LEFT(AH39,1)=CHAR(9),LEFT(AH39,1)=CHAR(160),indenture(AH39)&gt;0),"NO","BOLD")&amp;AJ39</f>
        <v>BOLD</v>
      </c>
    </row>
    <row r="40" spans="1:37">
      <c r="A40">
        <v>39</v>
      </c>
      <c r="B40" s="5" t="s">
        <v>1232</v>
      </c>
      <c r="C40" s="5" t="s">
        <v>497</v>
      </c>
      <c r="D40" s="5" t="str">
        <f t="shared" si="1"/>
        <v/>
      </c>
      <c r="E40" t="str">
        <f>IF(OR(LEFT(B40,1)=CHAR(32),LEFT(B40,1)=CHAR(9),LEFT(B40,1)=CHAR(160),indenture(B40)&gt;0),"NO","BOLD")&amp;D40</f>
        <v>NO</v>
      </c>
      <c r="F40" t="s">
        <v>1253</v>
      </c>
      <c r="G40" t="s">
        <v>1254</v>
      </c>
      <c r="H40" s="5" t="str">
        <f t="shared" si="11"/>
        <v/>
      </c>
      <c r="I40" t="str">
        <f>IF(OR(LEFT(F40,1)=CHAR(32),LEFT(F40,1)=CHAR(9),LEFT(F40,1)=CHAR(160),indenture(F40)&gt;0),"NO","BOLD")&amp;H40</f>
        <v>BOLD</v>
      </c>
      <c r="J40" t="s">
        <v>1282</v>
      </c>
      <c r="K40" t="s">
        <v>443</v>
      </c>
      <c r="L40" s="5" t="str">
        <f t="shared" si="3"/>
        <v/>
      </c>
      <c r="M40" t="str">
        <f>IF(OR(LEFT(J40,1)=CHAR(32),LEFT(J40,1)=CHAR(9),LEFT(J40,1)=CHAR(160),indenture(J40)&gt;0),"NO","BOLD")&amp;L40</f>
        <v>NO</v>
      </c>
      <c r="P40" s="5" t="str">
        <f t="shared" si="4"/>
        <v/>
      </c>
      <c r="Q40" t="str">
        <f>IF(OR(LEFT(N40,1)=CHAR(32),LEFT(N40,1)=CHAR(9),LEFT(N40,1)=CHAR(160),indenture(N40)&gt;0),"NO","BOLD")&amp;P40</f>
        <v>BOLD</v>
      </c>
      <c r="R40" t="s">
        <v>1282</v>
      </c>
      <c r="S40" t="s">
        <v>443</v>
      </c>
      <c r="T40" s="5" t="str">
        <f t="shared" si="10"/>
        <v/>
      </c>
      <c r="U40" t="str">
        <f>IF(OR(LEFT(R40,1)=CHAR(32),LEFT(R40,1)=CHAR(9),LEFT(R40,1)=CHAR(160),indenture(R40)&gt;0),"NO","BOLD")&amp;T40</f>
        <v>NO</v>
      </c>
      <c r="V40" t="s">
        <v>1253</v>
      </c>
      <c r="W40" t="s">
        <v>1254</v>
      </c>
      <c r="X40" s="5" t="str">
        <f t="shared" si="9"/>
        <v/>
      </c>
      <c r="Y40" t="str">
        <f>IF(OR(LEFT(V40,1)=CHAR(32),LEFT(V40,1)=CHAR(9),LEFT(V40,1)=CHAR(160),indenture(V40)&gt;0),"NO","BOLD")&amp;X40</f>
        <v>BOLD</v>
      </c>
      <c r="AB40" s="5" t="str">
        <f t="shared" si="6"/>
        <v/>
      </c>
      <c r="AC40" t="str">
        <f>IF(OR(LEFT(Z40,1)=CHAR(32),LEFT(Z40,1)=CHAR(9),LEFT(Z40,1)=CHAR(160),indenture(Z40)&gt;0),"NO","BOLD")&amp;AB40</f>
        <v>BOLD</v>
      </c>
      <c r="AD40" t="s">
        <v>466</v>
      </c>
      <c r="AE40" t="s">
        <v>467</v>
      </c>
      <c r="AF40" s="5" t="str">
        <f t="shared" si="7"/>
        <v/>
      </c>
      <c r="AG40" t="str">
        <f>IF(OR(LEFT(AD40,1)=CHAR(32),LEFT(AD40,1)=CHAR(9),LEFT(AD40,1)=CHAR(160),indenture(AD40)&gt;0),"NO","BOLD")&amp;AF40</f>
        <v>BOLD</v>
      </c>
      <c r="AH40" t="s">
        <v>1716</v>
      </c>
      <c r="AI40" t="s">
        <v>1717</v>
      </c>
      <c r="AJ40" s="5" t="str">
        <f t="shared" si="8"/>
        <v/>
      </c>
      <c r="AK40" t="str">
        <f>IF(OR(LEFT(AH40,1)=CHAR(32),LEFT(AH40,1)=CHAR(9),LEFT(AH40,1)=CHAR(160),indenture(AH40)&gt;0),"NO","BOLD")&amp;AJ40</f>
        <v>BOLD</v>
      </c>
    </row>
    <row r="41" spans="1:37">
      <c r="A41">
        <v>40</v>
      </c>
      <c r="B41" s="5" t="s">
        <v>1233</v>
      </c>
      <c r="C41" s="5" t="s">
        <v>498</v>
      </c>
      <c r="D41" s="5" t="str">
        <f t="shared" si="1"/>
        <v/>
      </c>
      <c r="E41" t="str">
        <f>IF(OR(LEFT(B41,1)=CHAR(32),LEFT(B41,1)=CHAR(9),LEFT(B41,1)=CHAR(160),indenture(B41)&gt;0),"NO","BOLD")&amp;D41</f>
        <v>NO</v>
      </c>
      <c r="F41" t="s">
        <v>1255</v>
      </c>
      <c r="G41" t="s">
        <v>1256</v>
      </c>
      <c r="H41" s="5" t="str">
        <f t="shared" si="11"/>
        <v/>
      </c>
      <c r="I41" t="str">
        <f>IF(OR(LEFT(F41,1)=CHAR(32),LEFT(F41,1)=CHAR(9),LEFT(F41,1)=CHAR(160),indenture(F41)&gt;0),"NO","BOLD")&amp;H41</f>
        <v>BOLD</v>
      </c>
      <c r="J41" t="s">
        <v>1225</v>
      </c>
      <c r="K41" t="s">
        <v>444</v>
      </c>
      <c r="L41" s="5" t="str">
        <f t="shared" si="3"/>
        <v/>
      </c>
      <c r="M41" t="str">
        <f>IF(OR(LEFT(J41,1)=CHAR(32),LEFT(J41,1)=CHAR(9),LEFT(J41,1)=CHAR(160),indenture(J41)&gt;0),"NO","BOLD")&amp;L41</f>
        <v>NO</v>
      </c>
      <c r="P41" s="5" t="str">
        <f t="shared" si="4"/>
        <v/>
      </c>
      <c r="Q41" t="str">
        <f>IF(OR(LEFT(N41,1)=CHAR(32),LEFT(N41,1)=CHAR(9),LEFT(N41,1)=CHAR(160),indenture(N41)&gt;0),"NO","BOLD")&amp;P41</f>
        <v>BOLD</v>
      </c>
      <c r="R41" t="s">
        <v>1225</v>
      </c>
      <c r="S41" t="s">
        <v>444</v>
      </c>
      <c r="T41" s="5" t="str">
        <f t="shared" si="10"/>
        <v/>
      </c>
      <c r="U41" t="str">
        <f>IF(OR(LEFT(R41,1)=CHAR(32),LEFT(R41,1)=CHAR(9),LEFT(R41,1)=CHAR(160),indenture(R41)&gt;0),"NO","BOLD")&amp;T41</f>
        <v>NO</v>
      </c>
      <c r="V41" t="s">
        <v>1255</v>
      </c>
      <c r="W41" t="s">
        <v>1256</v>
      </c>
      <c r="X41" s="5" t="str">
        <f t="shared" si="9"/>
        <v/>
      </c>
      <c r="Y41" t="str">
        <f>IF(OR(LEFT(V41,1)=CHAR(32),LEFT(V41,1)=CHAR(9),LEFT(V41,1)=CHAR(160),indenture(V41)&gt;0),"NO","BOLD")&amp;X41</f>
        <v>BOLD</v>
      </c>
      <c r="AB41" s="5" t="str">
        <f t="shared" si="6"/>
        <v/>
      </c>
      <c r="AC41" t="str">
        <f>IF(OR(LEFT(Z41,1)=CHAR(32),LEFT(Z41,1)=CHAR(9),LEFT(Z41,1)=CHAR(160),indenture(Z41)&gt;0),"NO","BOLD")&amp;AB41</f>
        <v>BOLD</v>
      </c>
      <c r="AF41" s="5" t="str">
        <f t="shared" si="7"/>
        <v/>
      </c>
      <c r="AG41" t="str">
        <f>IF(OR(LEFT(AD41,1)=CHAR(32),LEFT(AD41,1)=CHAR(9),LEFT(AD41,1)=CHAR(160),indenture(AD41)&gt;0),"NO","BOLD")&amp;AF41</f>
        <v>BOLD</v>
      </c>
      <c r="AH41" t="s">
        <v>469</v>
      </c>
      <c r="AI41" t="s">
        <v>470</v>
      </c>
      <c r="AJ41" s="5" t="str">
        <f t="shared" si="8"/>
        <v/>
      </c>
      <c r="AK41" t="str">
        <f>IF(OR(LEFT(AH41,1)=CHAR(32),LEFT(AH41,1)=CHAR(9),LEFT(AH41,1)=CHAR(160),indenture(AH41)&gt;0),"NO","BOLD")&amp;AJ41</f>
        <v>BOLD</v>
      </c>
    </row>
    <row r="42" spans="1:37">
      <c r="A42">
        <v>41</v>
      </c>
      <c r="B42" s="5" t="s">
        <v>1234</v>
      </c>
      <c r="C42" s="5" t="s">
        <v>458</v>
      </c>
      <c r="D42" s="5" t="str">
        <f t="shared" si="1"/>
        <v/>
      </c>
      <c r="E42" t="str">
        <f>IF(OR(LEFT(B42,1)=CHAR(32),LEFT(B42,1)=CHAR(9),LEFT(B42,1)=CHAR(160),indenture(B42)&gt;0),"NO","BOLD")&amp;D42</f>
        <v>NO</v>
      </c>
      <c r="H42" s="5" t="str">
        <f t="shared" si="11"/>
        <v/>
      </c>
      <c r="I42" t="str">
        <f>IF(OR(LEFT(F42,1)=CHAR(32),LEFT(F42,1)=CHAR(9),LEFT(F42,1)=CHAR(160),indenture(F42)&gt;0),"NO","BOLD")&amp;H42</f>
        <v>BOLD</v>
      </c>
      <c r="J42" t="s">
        <v>1226</v>
      </c>
      <c r="K42" t="s">
        <v>445</v>
      </c>
      <c r="L42" s="5" t="str">
        <f t="shared" si="3"/>
        <v/>
      </c>
      <c r="M42" t="str">
        <f>IF(OR(LEFT(J42,1)=CHAR(32),LEFT(J42,1)=CHAR(9),LEFT(J42,1)=CHAR(160),indenture(J42)&gt;0),"NO","BOLD")&amp;L42</f>
        <v>NO</v>
      </c>
      <c r="P42" s="5" t="str">
        <f t="shared" si="4"/>
        <v/>
      </c>
      <c r="Q42" t="str">
        <f>IF(OR(LEFT(N42,1)=CHAR(32),LEFT(N42,1)=CHAR(9),LEFT(N42,1)=CHAR(160),indenture(N42)&gt;0),"NO","BOLD")&amp;P42</f>
        <v>BOLD</v>
      </c>
      <c r="R42" t="s">
        <v>1226</v>
      </c>
      <c r="S42" t="s">
        <v>445</v>
      </c>
      <c r="T42" s="5" t="str">
        <f t="shared" si="10"/>
        <v/>
      </c>
      <c r="U42" t="str">
        <f>IF(OR(LEFT(R42,1)=CHAR(32),LEFT(R42,1)=CHAR(9),LEFT(R42,1)=CHAR(160),indenture(R42)&gt;0),"NO","BOLD")&amp;T42</f>
        <v>NO</v>
      </c>
      <c r="X42" s="5" t="str">
        <f t="shared" si="9"/>
        <v/>
      </c>
      <c r="Y42" t="str">
        <f>IF(OR(LEFT(V42,1)=CHAR(32),LEFT(V42,1)=CHAR(9),LEFT(V42,1)=CHAR(160),indenture(V42)&gt;0),"NO","BOLD")&amp;X42</f>
        <v>BOLD</v>
      </c>
      <c r="AB42" s="5" t="str">
        <f t="shared" si="6"/>
        <v/>
      </c>
      <c r="AC42" t="str">
        <f>IF(OR(LEFT(Z42,1)=CHAR(32),LEFT(Z42,1)=CHAR(9),LEFT(Z42,1)=CHAR(160),indenture(Z42)&gt;0),"NO","BOLD")&amp;AB42</f>
        <v>BOLD</v>
      </c>
      <c r="AD42" t="s">
        <v>798</v>
      </c>
      <c r="AF42" s="5" t="str">
        <f t="shared" si="7"/>
        <v/>
      </c>
      <c r="AG42" t="str">
        <f>IF(OR(LEFT(AD42,1)=CHAR(32),LEFT(AD42,1)=CHAR(9),LEFT(AD42,1)=CHAR(160),indenture(AD42)&gt;0),"NO","BOLD")&amp;AF42</f>
        <v>BOLD</v>
      </c>
      <c r="AH42" t="s">
        <v>471</v>
      </c>
      <c r="AI42" t="s">
        <v>472</v>
      </c>
      <c r="AJ42" s="5" t="str">
        <f t="shared" si="8"/>
        <v/>
      </c>
      <c r="AK42" t="str">
        <f>IF(OR(LEFT(AH42,1)=CHAR(32),LEFT(AH42,1)=CHAR(9),LEFT(AH42,1)=CHAR(160),indenture(AH42)&gt;0),"NO","BOLD")&amp;AJ42</f>
        <v>BOLD</v>
      </c>
    </row>
    <row r="43" spans="1:37">
      <c r="A43">
        <v>42</v>
      </c>
      <c r="B43" s="5" t="s">
        <v>1235</v>
      </c>
      <c r="C43" s="5" t="s">
        <v>459</v>
      </c>
      <c r="D43" s="5" t="str">
        <f t="shared" si="1"/>
        <v/>
      </c>
      <c r="E43" t="str">
        <f>IF(OR(LEFT(B43,1)=CHAR(32),LEFT(B43,1)=CHAR(9),LEFT(B43,1)=CHAR(160),indenture(B43)&gt;0),"NO","BOLD")&amp;D43</f>
        <v>NO</v>
      </c>
      <c r="F43" t="s">
        <v>1742</v>
      </c>
      <c r="H43" s="5" t="str">
        <f t="shared" si="11"/>
        <v/>
      </c>
      <c r="I43" t="str">
        <f>IF(OR(LEFT(F43,1)=CHAR(32),LEFT(F43,1)=CHAR(9),LEFT(F43,1)=CHAR(160),indenture(F43)&gt;0),"NO","BOLD")&amp;H43</f>
        <v>BOLD</v>
      </c>
      <c r="J43" t="s">
        <v>1227</v>
      </c>
      <c r="K43" t="s">
        <v>446</v>
      </c>
      <c r="L43" s="5" t="str">
        <f t="shared" si="3"/>
        <v/>
      </c>
      <c r="M43" t="str">
        <f>IF(OR(LEFT(J43,1)=CHAR(32),LEFT(J43,1)=CHAR(9),LEFT(J43,1)=CHAR(160),indenture(J43)&gt;0),"NO","BOLD")&amp;L43</f>
        <v>NO</v>
      </c>
      <c r="P43" s="5" t="str">
        <f t="shared" si="4"/>
        <v/>
      </c>
      <c r="Q43" t="str">
        <f>IF(OR(LEFT(N43,1)=CHAR(32),LEFT(N43,1)=CHAR(9),LEFT(N43,1)=CHAR(160),indenture(N43)&gt;0),"NO","BOLD")&amp;P43</f>
        <v>BOLD</v>
      </c>
      <c r="R43" t="s">
        <v>1227</v>
      </c>
      <c r="S43" t="s">
        <v>446</v>
      </c>
      <c r="T43" s="5" t="str">
        <f t="shared" si="10"/>
        <v/>
      </c>
      <c r="U43" t="str">
        <f>IF(OR(LEFT(R43,1)=CHAR(32),LEFT(R43,1)=CHAR(9),LEFT(R43,1)=CHAR(160),indenture(R43)&gt;0),"NO","BOLD")&amp;T43</f>
        <v>NO</v>
      </c>
      <c r="X43" s="5" t="str">
        <f t="shared" si="9"/>
        <v/>
      </c>
      <c r="Y43" t="str">
        <f>IF(OR(LEFT(V43,1)=CHAR(32),LEFT(V43,1)=CHAR(9),LEFT(V43,1)=CHAR(160),indenture(V43)&gt;0),"NO","BOLD")&amp;X43</f>
        <v>BOLD</v>
      </c>
      <c r="AB43" s="5" t="str">
        <f t="shared" si="6"/>
        <v/>
      </c>
      <c r="AC43" t="str">
        <f>IF(OR(LEFT(Z43,1)=CHAR(32),LEFT(Z43,1)=CHAR(9),LEFT(Z43,1)=CHAR(160),indenture(Z43)&gt;0),"NO","BOLD")&amp;AB43</f>
        <v>BOLD</v>
      </c>
      <c r="AD43" t="s">
        <v>177</v>
      </c>
      <c r="AE43" t="s">
        <v>177</v>
      </c>
      <c r="AF43" s="5" t="str">
        <f t="shared" si="7"/>
        <v/>
      </c>
      <c r="AG43" t="str">
        <f>IF(OR(LEFT(AD43,1)=CHAR(32),LEFT(AD43,1)=CHAR(9),LEFT(AD43,1)=CHAR(160),indenture(AD43)&gt;0),"NO","BOLD")&amp;AF43</f>
        <v>BOLD</v>
      </c>
      <c r="AH43" t="s">
        <v>1241</v>
      </c>
      <c r="AI43" t="s">
        <v>1242</v>
      </c>
      <c r="AJ43" s="5" t="str">
        <f t="shared" si="8"/>
        <v/>
      </c>
      <c r="AK43" t="str">
        <f>IF(OR(LEFT(AH43,1)=CHAR(32),LEFT(AH43,1)=CHAR(9),LEFT(AH43,1)=CHAR(160),indenture(AH43)&gt;0),"NO","BOLD")&amp;AJ43</f>
        <v>BOLD</v>
      </c>
    </row>
    <row r="44" spans="1:37">
      <c r="A44">
        <v>43</v>
      </c>
      <c r="B44" s="5" t="s">
        <v>1236</v>
      </c>
      <c r="C44" s="5" t="s">
        <v>460</v>
      </c>
      <c r="D44" s="5" t="str">
        <f t="shared" si="1"/>
        <v/>
      </c>
      <c r="E44" t="str">
        <f>IF(OR(LEFT(B44,1)=CHAR(32),LEFT(B44,1)=CHAR(9),LEFT(B44,1)=CHAR(160),indenture(B44)&gt;0),"NO","BOLD")&amp;D44</f>
        <v>NO</v>
      </c>
      <c r="F44" t="s">
        <v>1766</v>
      </c>
      <c r="G44" t="s">
        <v>1744</v>
      </c>
      <c r="H44" s="5" t="str">
        <f t="shared" si="11"/>
        <v/>
      </c>
      <c r="I44" t="str">
        <f>IF(OR(LEFT(F44,1)=CHAR(32),LEFT(F44,1)=CHAR(9),LEFT(F44,1)=CHAR(160),indenture(F44)&gt;0),"NO","BOLD")&amp;H44</f>
        <v>NO</v>
      </c>
      <c r="J44" t="s">
        <v>1228</v>
      </c>
      <c r="K44" t="s">
        <v>447</v>
      </c>
      <c r="L44" s="5" t="str">
        <f t="shared" si="3"/>
        <v/>
      </c>
      <c r="M44" t="str">
        <f>IF(OR(LEFT(J44,1)=CHAR(32),LEFT(J44,1)=CHAR(9),LEFT(J44,1)=CHAR(160),indenture(J44)&gt;0),"NO","BOLD")&amp;L44</f>
        <v>NO</v>
      </c>
      <c r="P44" s="5" t="str">
        <f t="shared" si="4"/>
        <v/>
      </c>
      <c r="Q44" t="str">
        <f>IF(OR(LEFT(N44,1)=CHAR(32),LEFT(N44,1)=CHAR(9),LEFT(N44,1)=CHAR(160),indenture(N44)&gt;0),"NO","BOLD")&amp;P44</f>
        <v>BOLD</v>
      </c>
      <c r="R44" t="s">
        <v>1228</v>
      </c>
      <c r="S44" t="s">
        <v>447</v>
      </c>
      <c r="T44" s="5" t="str">
        <f t="shared" si="10"/>
        <v/>
      </c>
      <c r="U44" t="str">
        <f>IF(OR(LEFT(R44,1)=CHAR(32),LEFT(R44,1)=CHAR(9),LEFT(R44,1)=CHAR(160),indenture(R44)&gt;0),"NO","BOLD")&amp;T44</f>
        <v>NO</v>
      </c>
      <c r="X44" s="5" t="str">
        <f t="shared" si="9"/>
        <v/>
      </c>
      <c r="Y44" t="str">
        <f>IF(OR(LEFT(V44,1)=CHAR(32),LEFT(V44,1)=CHAR(9),LEFT(V44,1)=CHAR(160),indenture(V44)&gt;0),"NO","BOLD")&amp;X44</f>
        <v>BOLD</v>
      </c>
      <c r="AB44" s="5" t="str">
        <f t="shared" si="6"/>
        <v/>
      </c>
      <c r="AC44" t="str">
        <f>IF(OR(LEFT(Z44,1)=CHAR(32),LEFT(Z44,1)=CHAR(9),LEFT(Z44,1)=CHAR(160),indenture(Z44)&gt;0),"NO","BOLD")&amp;AB44</f>
        <v>BOLD</v>
      </c>
      <c r="AD44" t="s">
        <v>1238</v>
      </c>
      <c r="AE44" t="s">
        <v>802</v>
      </c>
      <c r="AF44" s="5" t="str">
        <f t="shared" si="7"/>
        <v/>
      </c>
      <c r="AG44" t="str">
        <f>IF(OR(LEFT(AD44,1)=CHAR(32),LEFT(AD44,1)=CHAR(9),LEFT(AD44,1)=CHAR(160),indenture(AD44)&gt;0),"NO","BOLD")&amp;AF44</f>
        <v>BOLD</v>
      </c>
      <c r="AH44" t="s">
        <v>1243</v>
      </c>
      <c r="AI44" t="s">
        <v>1244</v>
      </c>
      <c r="AJ44" s="5" t="str">
        <f t="shared" si="8"/>
        <v/>
      </c>
      <c r="AK44" t="str">
        <f>IF(OR(LEFT(AH44,1)=CHAR(32),LEFT(AH44,1)=CHAR(9),LEFT(AH44,1)=CHAR(160),indenture(AH44)&gt;0),"NO","BOLD")&amp;AJ44</f>
        <v>BOLD</v>
      </c>
    </row>
    <row r="45" spans="1:37">
      <c r="A45">
        <v>44</v>
      </c>
      <c r="B45" s="5" t="s">
        <v>1237</v>
      </c>
      <c r="C45" s="5" t="s">
        <v>461</v>
      </c>
      <c r="D45" s="5" t="str">
        <f t="shared" si="1"/>
        <v/>
      </c>
      <c r="E45" t="str">
        <f>IF(OR(LEFT(B45,1)=CHAR(32),LEFT(B45,1)=CHAR(9),LEFT(B45,1)=CHAR(160),indenture(B45)&gt;0),"NO","BOLD")&amp;D45</f>
        <v>NO</v>
      </c>
      <c r="F45" t="s">
        <v>1743</v>
      </c>
      <c r="G45" t="s">
        <v>1746</v>
      </c>
      <c r="H45" s="5" t="str">
        <f t="shared" si="11"/>
        <v/>
      </c>
      <c r="I45" t="str">
        <f>IF(OR(LEFT(F45,1)=CHAR(32),LEFT(F45,1)=CHAR(9),LEFT(F45,1)=CHAR(160),indenture(F45)&gt;0),"NO","BOLD")&amp;H45</f>
        <v>NO</v>
      </c>
      <c r="J45" t="s">
        <v>1213</v>
      </c>
      <c r="K45" t="s">
        <v>449</v>
      </c>
      <c r="L45" s="5" t="str">
        <f t="shared" si="3"/>
        <v/>
      </c>
      <c r="M45" t="str">
        <f>IF(OR(LEFT(J45,1)=CHAR(32),LEFT(J45,1)=CHAR(9),LEFT(J45,1)=CHAR(160),indenture(J45)&gt;0),"NO","BOLD")&amp;L45</f>
        <v>NO</v>
      </c>
      <c r="P45" s="5" t="str">
        <f t="shared" si="4"/>
        <v/>
      </c>
      <c r="Q45" t="str">
        <f>IF(OR(LEFT(N45,1)=CHAR(32),LEFT(N45,1)=CHAR(9),LEFT(N45,1)=CHAR(160),indenture(N45)&gt;0),"NO","BOLD")&amp;P45</f>
        <v>BOLD</v>
      </c>
      <c r="R45" t="s">
        <v>1213</v>
      </c>
      <c r="S45" t="s">
        <v>449</v>
      </c>
      <c r="T45" s="5" t="str">
        <f t="shared" si="10"/>
        <v/>
      </c>
      <c r="U45" t="str">
        <f>IF(OR(LEFT(R45,1)=CHAR(32),LEFT(R45,1)=CHAR(9),LEFT(R45,1)=CHAR(160),indenture(R45)&gt;0),"NO","BOLD")&amp;T45</f>
        <v>NO</v>
      </c>
      <c r="X45" s="5" t="str">
        <f t="shared" si="9"/>
        <v/>
      </c>
      <c r="Y45" t="str">
        <f>IF(OR(LEFT(V45,1)=CHAR(32),LEFT(V45,1)=CHAR(9),LEFT(V45,1)=CHAR(160),indenture(V45)&gt;0),"NO","BOLD")&amp;X45</f>
        <v>BOLD</v>
      </c>
      <c r="AB45" s="5" t="str">
        <f t="shared" si="6"/>
        <v/>
      </c>
      <c r="AC45" t="str">
        <f>IF(OR(LEFT(Z45,1)=CHAR(32),LEFT(Z45,1)=CHAR(9),LEFT(Z45,1)=CHAR(160),indenture(Z45)&gt;0),"NO","BOLD")&amp;AB45</f>
        <v>BOLD</v>
      </c>
      <c r="AD45" t="s">
        <v>469</v>
      </c>
      <c r="AE45" t="s">
        <v>470</v>
      </c>
      <c r="AF45" s="5" t="str">
        <f t="shared" si="7"/>
        <v/>
      </c>
      <c r="AG45" t="str">
        <f>IF(OR(LEFT(AD45,1)=CHAR(32),LEFT(AD45,1)=CHAR(9),LEFT(AD45,1)=CHAR(160),indenture(AD45)&gt;0),"NO","BOLD")&amp;AF45</f>
        <v>BOLD</v>
      </c>
      <c r="AH45" t="s">
        <v>1718</v>
      </c>
      <c r="AI45" t="s">
        <v>1719</v>
      </c>
      <c r="AJ45" s="5" t="str">
        <f t="shared" si="8"/>
        <v/>
      </c>
      <c r="AK45" t="str">
        <f>IF(OR(LEFT(AH45,1)=CHAR(32),LEFT(AH45,1)=CHAR(9),LEFT(AH45,1)=CHAR(160),indenture(AH45)&gt;0),"NO","BOLD")&amp;AJ45</f>
        <v>BOLD</v>
      </c>
    </row>
    <row r="46" spans="1:37">
      <c r="A46">
        <v>45</v>
      </c>
      <c r="B46" s="5" t="s">
        <v>1213</v>
      </c>
      <c r="C46" s="5" t="s">
        <v>463</v>
      </c>
      <c r="D46" s="5" t="str">
        <f t="shared" si="1"/>
        <v/>
      </c>
      <c r="E46" t="str">
        <f>IF(OR(LEFT(B46,1)=CHAR(32),LEFT(B46,1)=CHAR(9),LEFT(B46,1)=CHAR(160),indenture(B46)&gt;0),"NO","BOLD")&amp;D46</f>
        <v>NO</v>
      </c>
      <c r="F46" t="s">
        <v>1745</v>
      </c>
      <c r="G46" t="s">
        <v>1747</v>
      </c>
      <c r="H46" s="5" t="str">
        <f t="shared" si="11"/>
        <v/>
      </c>
      <c r="I46" t="str">
        <f>IF(OR(LEFT(F46,1)=CHAR(32),LEFT(F46,1)=CHAR(9),LEFT(F46,1)=CHAR(160),indenture(F46)&gt;0),"NO","BOLD")&amp;H46</f>
        <v>NO</v>
      </c>
      <c r="J46" t="s">
        <v>432</v>
      </c>
      <c r="K46" t="s">
        <v>451</v>
      </c>
      <c r="L46" s="5" t="str">
        <f t="shared" si="3"/>
        <v/>
      </c>
      <c r="M46" t="str">
        <f>IF(OR(LEFT(J46,1)=CHAR(32),LEFT(J46,1)=CHAR(9),LEFT(J46,1)=CHAR(160),indenture(J46)&gt;0),"NO","BOLD")&amp;L46</f>
        <v>BOLD</v>
      </c>
      <c r="P46" s="5" t="str">
        <f t="shared" si="4"/>
        <v/>
      </c>
      <c r="Q46" t="str">
        <f>IF(OR(LEFT(N46,1)=CHAR(32),LEFT(N46,1)=CHAR(9),LEFT(N46,1)=CHAR(160),indenture(N46)&gt;0),"NO","BOLD")&amp;P46</f>
        <v>BOLD</v>
      </c>
      <c r="R46" t="s">
        <v>432</v>
      </c>
      <c r="S46" t="s">
        <v>451</v>
      </c>
      <c r="T46" s="5" t="str">
        <f t="shared" si="10"/>
        <v/>
      </c>
      <c r="U46" t="str">
        <f>IF(OR(LEFT(R46,1)=CHAR(32),LEFT(R46,1)=CHAR(9),LEFT(R46,1)=CHAR(160),indenture(R46)&gt;0),"NO","BOLD")&amp;T46</f>
        <v>BOLD</v>
      </c>
      <c r="X46" s="5" t="str">
        <f t="shared" si="9"/>
        <v/>
      </c>
      <c r="Y46" t="str">
        <f>IF(OR(LEFT(V46,1)=CHAR(32),LEFT(V46,1)=CHAR(9),LEFT(V46,1)=CHAR(160),indenture(V46)&gt;0),"NO","BOLD")&amp;X46</f>
        <v>BOLD</v>
      </c>
      <c r="AB46" s="5" t="str">
        <f t="shared" si="6"/>
        <v/>
      </c>
      <c r="AC46" t="str">
        <f>IF(OR(LEFT(Z46,1)=CHAR(32),LEFT(Z46,1)=CHAR(9),LEFT(Z46,1)=CHAR(160),indenture(Z46)&gt;0),"NO","BOLD")&amp;AB46</f>
        <v>BOLD</v>
      </c>
      <c r="AD46" t="s">
        <v>471</v>
      </c>
      <c r="AE46" t="s">
        <v>472</v>
      </c>
      <c r="AF46" s="5" t="str">
        <f t="shared" si="7"/>
        <v/>
      </c>
      <c r="AG46" t="str">
        <f>IF(OR(LEFT(AD46,1)=CHAR(32),LEFT(AD46,1)=CHAR(9),LEFT(AD46,1)=CHAR(160),indenture(AD46)&gt;0),"NO","BOLD")&amp;AF46</f>
        <v>BOLD</v>
      </c>
      <c r="AH46" t="s">
        <v>1720</v>
      </c>
      <c r="AI46" t="s">
        <v>1721</v>
      </c>
      <c r="AJ46" s="5" t="str">
        <f t="shared" si="8"/>
        <v/>
      </c>
      <c r="AK46" t="str">
        <f>IF(OR(LEFT(AH46,1)=CHAR(32),LEFT(AH46,1)=CHAR(9),LEFT(AH46,1)=CHAR(160),indenture(AH46)&gt;0),"NO","BOLD")&amp;AJ46</f>
        <v>BOLD</v>
      </c>
    </row>
    <row r="47" spans="1:37">
      <c r="A47">
        <v>46</v>
      </c>
      <c r="B47" s="5" t="s">
        <v>452</v>
      </c>
      <c r="C47" s="5" t="s">
        <v>465</v>
      </c>
      <c r="D47" s="5" t="str">
        <f t="shared" si="1"/>
        <v/>
      </c>
      <c r="E47" t="str">
        <f>IF(OR(LEFT(B47,1)=CHAR(32),LEFT(B47,1)=CHAR(9),LEFT(B47,1)=CHAR(160),indenture(B47)&gt;0),"NO","BOLD")&amp;D47</f>
        <v>BOLD</v>
      </c>
      <c r="F47" t="s">
        <v>1441</v>
      </c>
      <c r="G47" t="s">
        <v>1748</v>
      </c>
      <c r="H47" s="5" t="str">
        <f t="shared" si="11"/>
        <v/>
      </c>
      <c r="I47" t="str">
        <f>IF(OR(LEFT(F47,1)=CHAR(32),LEFT(F47,1)=CHAR(9),LEFT(F47,1)=CHAR(160),indenture(F47)&gt;0),"NO","BOLD")&amp;H47</f>
        <v>NO</v>
      </c>
      <c r="L47" s="5" t="str">
        <f t="shared" si="3"/>
        <v/>
      </c>
      <c r="M47" t="str">
        <f>IF(OR(LEFT(J47,1)=CHAR(32),LEFT(J47,1)=CHAR(9),LEFT(J47,1)=CHAR(160),indenture(J47)&gt;0),"NO","BOLD")&amp;L47</f>
        <v>BOLD</v>
      </c>
      <c r="P47" s="5" t="str">
        <f t="shared" si="4"/>
        <v/>
      </c>
      <c r="Q47" t="str">
        <f>IF(OR(LEFT(N47,1)=CHAR(32),LEFT(N47,1)=CHAR(9),LEFT(N47,1)=CHAR(160),indenture(N47)&gt;0),"NO","BOLD")&amp;P47</f>
        <v>BOLD</v>
      </c>
      <c r="T47" s="5" t="str">
        <f t="shared" si="10"/>
        <v/>
      </c>
      <c r="U47" t="str">
        <f>IF(OR(LEFT(R47,1)=CHAR(32),LEFT(R47,1)=CHAR(9),LEFT(R47,1)=CHAR(160),indenture(R47)&gt;0),"NO","BOLD")&amp;T47</f>
        <v>BOLD</v>
      </c>
      <c r="X47" s="5" t="str">
        <f t="shared" si="9"/>
        <v/>
      </c>
      <c r="Y47" t="str">
        <f>IF(OR(LEFT(V47,1)=CHAR(32),LEFT(V47,1)=CHAR(9),LEFT(V47,1)=CHAR(160),indenture(V47)&gt;0),"NO","BOLD")&amp;X47</f>
        <v>BOLD</v>
      </c>
      <c r="AB47" s="5" t="str">
        <f t="shared" si="6"/>
        <v/>
      </c>
      <c r="AC47" t="str">
        <f>IF(OR(LEFT(Z47,1)=CHAR(32),LEFT(Z47,1)=CHAR(9),LEFT(Z47,1)=CHAR(160),indenture(Z47)&gt;0),"NO","BOLD")&amp;AB47</f>
        <v>BOLD</v>
      </c>
      <c r="AD47" t="s">
        <v>1239</v>
      </c>
      <c r="AE47" t="s">
        <v>1240</v>
      </c>
      <c r="AF47" s="5" t="str">
        <f t="shared" si="7"/>
        <v/>
      </c>
      <c r="AG47" t="str">
        <f>IF(OR(LEFT(AD47,1)=CHAR(32),LEFT(AD47,1)=CHAR(9),LEFT(AD47,1)=CHAR(160),indenture(AD47)&gt;0),"NO","BOLD")&amp;AF47</f>
        <v>BOLD</v>
      </c>
      <c r="AJ47" s="5" t="str">
        <f t="shared" si="8"/>
        <v/>
      </c>
      <c r="AK47" t="str">
        <f>IF(OR(LEFT(AH47,1)=CHAR(32),LEFT(AH47,1)=CHAR(9),LEFT(AH47,1)=CHAR(160),indenture(AH47)&gt;0),"NO","BOLD")&amp;AJ47</f>
        <v>BOLD</v>
      </c>
    </row>
    <row r="48" spans="1:37">
      <c r="A48">
        <v>47</v>
      </c>
      <c r="B48" s="5"/>
      <c r="C48" s="5"/>
      <c r="D48" s="5" t="str">
        <f t="shared" si="1"/>
        <v/>
      </c>
      <c r="E48" t="str">
        <f>IF(OR(LEFT(B48,1)=CHAR(32),LEFT(B48,1)=CHAR(9),LEFT(B48,1)=CHAR(160),indenture(B48)&gt;0),"NO","BOLD")&amp;D48</f>
        <v>BOLD</v>
      </c>
      <c r="F48" t="s">
        <v>1749</v>
      </c>
      <c r="G48" t="s">
        <v>1750</v>
      </c>
      <c r="H48" s="5" t="str">
        <f t="shared" si="11"/>
        <v/>
      </c>
      <c r="I48" t="str">
        <f>IF(OR(LEFT(F48,1)=CHAR(32),LEFT(F48,1)=CHAR(9),LEFT(F48,1)=CHAR(160),indenture(F48)&gt;0),"NO","BOLD")&amp;H48</f>
        <v>NO</v>
      </c>
      <c r="J48" t="s">
        <v>452</v>
      </c>
      <c r="L48" s="5" t="str">
        <f t="shared" si="3"/>
        <v/>
      </c>
      <c r="M48" t="str">
        <f>IF(OR(LEFT(J48,1)=CHAR(32),LEFT(J48,1)=CHAR(9),LEFT(J48,1)=CHAR(160),indenture(J48)&gt;0),"NO","BOLD")&amp;L48</f>
        <v>BOLD</v>
      </c>
      <c r="P48" s="5" t="str">
        <f t="shared" si="4"/>
        <v/>
      </c>
      <c r="Q48" t="str">
        <f>IF(OR(LEFT(N48,1)=CHAR(32),LEFT(N48,1)=CHAR(9),LEFT(N48,1)=CHAR(160),indenture(N48)&gt;0),"NO","BOLD")&amp;P48</f>
        <v>BOLD</v>
      </c>
      <c r="R48" t="s">
        <v>452</v>
      </c>
      <c r="T48" s="5" t="str">
        <f t="shared" si="10"/>
        <v/>
      </c>
      <c r="U48" t="str">
        <f>IF(OR(LEFT(R48,1)=CHAR(32),LEFT(R48,1)=CHAR(9),LEFT(R48,1)=CHAR(160),indenture(R48)&gt;0),"NO","BOLD")&amp;T48</f>
        <v>BOLD</v>
      </c>
      <c r="X48" s="5" t="str">
        <f t="shared" si="9"/>
        <v/>
      </c>
      <c r="Y48" t="str">
        <f>IF(OR(LEFT(V48,1)=CHAR(32),LEFT(V48,1)=CHAR(9),LEFT(V48,1)=CHAR(160),indenture(V48)&gt;0),"NO","BOLD")&amp;X48</f>
        <v>BOLD</v>
      </c>
      <c r="AB48" s="5" t="str">
        <f t="shared" si="6"/>
        <v/>
      </c>
      <c r="AC48" t="str">
        <f>IF(OR(LEFT(Z48,1)=CHAR(32),LEFT(Z48,1)=CHAR(9),LEFT(Z48,1)=CHAR(160),indenture(Z48)&gt;0),"NO","BOLD")&amp;AB48</f>
        <v>BOLD</v>
      </c>
      <c r="AD48" t="s">
        <v>1241</v>
      </c>
      <c r="AE48" t="s">
        <v>1242</v>
      </c>
      <c r="AF48" s="5" t="str">
        <f t="shared" si="7"/>
        <v/>
      </c>
      <c r="AG48" t="str">
        <f>IF(OR(LEFT(AD48,1)=CHAR(32),LEFT(AD48,1)=CHAR(9),LEFT(AD48,1)=CHAR(160),indenture(AD48)&gt;0),"NO","BOLD")&amp;AF48</f>
        <v>BOLD</v>
      </c>
      <c r="AJ48" s="5" t="str">
        <f t="shared" si="8"/>
        <v/>
      </c>
      <c r="AK48" t="str">
        <f>IF(OR(LEFT(AH48,1)=CHAR(32),LEFT(AH48,1)=CHAR(9),LEFT(AH48,1)=CHAR(160),indenture(AH48)&gt;0),"NO","BOLD")&amp;AJ48</f>
        <v>BOLD</v>
      </c>
    </row>
    <row r="49" spans="1:37">
      <c r="A49">
        <v>48</v>
      </c>
      <c r="B49" s="5" t="s">
        <v>1698</v>
      </c>
      <c r="C49" s="5" t="s">
        <v>468</v>
      </c>
      <c r="D49" s="5" t="str">
        <f t="shared" si="1"/>
        <v/>
      </c>
      <c r="E49" t="str">
        <f>IF(OR(LEFT(B49,1)=CHAR(32),LEFT(B49,1)=CHAR(9),LEFT(B49,1)=CHAR(160),indenture(B49)&gt;0),"NO","BOLD")&amp;D49</f>
        <v>NO</v>
      </c>
      <c r="F49" t="s">
        <v>1751</v>
      </c>
      <c r="G49" t="s">
        <v>1752</v>
      </c>
      <c r="H49" s="5" t="str">
        <f t="shared" si="11"/>
        <v/>
      </c>
      <c r="I49" t="str">
        <f>IF(OR(LEFT(F49,1)=CHAR(32),LEFT(F49,1)=CHAR(9),LEFT(F49,1)=CHAR(160),indenture(F49)&gt;0),"NO","BOLD")&amp;H49</f>
        <v>BOLD</v>
      </c>
      <c r="J49" t="s">
        <v>1229</v>
      </c>
      <c r="K49" t="s">
        <v>453</v>
      </c>
      <c r="L49" s="5" t="str">
        <f t="shared" si="3"/>
        <v/>
      </c>
      <c r="M49" t="str">
        <f>IF(OR(LEFT(J49,1)=CHAR(32),LEFT(J49,1)=CHAR(9),LEFT(J49,1)=CHAR(160),indenture(J49)&gt;0),"NO","BOLD")&amp;L49</f>
        <v>NO</v>
      </c>
      <c r="P49" s="5" t="str">
        <f t="shared" si="4"/>
        <v/>
      </c>
      <c r="Q49" t="str">
        <f>IF(OR(LEFT(N49,1)=CHAR(32),LEFT(N49,1)=CHAR(9),LEFT(N49,1)=CHAR(160),indenture(N49)&gt;0),"NO","BOLD")&amp;P49</f>
        <v>BOLD</v>
      </c>
      <c r="R49" t="s">
        <v>1229</v>
      </c>
      <c r="S49" t="s">
        <v>453</v>
      </c>
      <c r="T49" s="5" t="str">
        <f t="shared" si="10"/>
        <v/>
      </c>
      <c r="U49" t="str">
        <f>IF(OR(LEFT(R49,1)=CHAR(32),LEFT(R49,1)=CHAR(9),LEFT(R49,1)=CHAR(160),indenture(R49)&gt;0),"NO","BOLD")&amp;T49</f>
        <v>NO</v>
      </c>
      <c r="X49" s="5" t="str">
        <f t="shared" si="9"/>
        <v/>
      </c>
      <c r="Y49" t="str">
        <f>IF(OR(LEFT(V49,1)=CHAR(32),LEFT(V49,1)=CHAR(9),LEFT(V49,1)=CHAR(160),indenture(V49)&gt;0),"NO","BOLD")&amp;X49</f>
        <v>BOLD</v>
      </c>
      <c r="AB49" s="5" t="str">
        <f t="shared" si="6"/>
        <v/>
      </c>
      <c r="AC49" t="str">
        <f>IF(OR(LEFT(Z49,1)=CHAR(32),LEFT(Z49,1)=CHAR(9),LEFT(Z49,1)=CHAR(160),indenture(Z49)&gt;0),"NO","BOLD")&amp;AB49</f>
        <v>BOLD</v>
      </c>
      <c r="AD49" t="s">
        <v>1243</v>
      </c>
      <c r="AE49" t="s">
        <v>1244</v>
      </c>
      <c r="AF49" s="5" t="str">
        <f t="shared" si="7"/>
        <v/>
      </c>
      <c r="AG49" t="str">
        <f>IF(OR(LEFT(AD49,1)=CHAR(32),LEFT(AD49,1)=CHAR(9),LEFT(AD49,1)=CHAR(160),indenture(AD49)&gt;0),"NO","BOLD")&amp;AF49</f>
        <v>BOLD</v>
      </c>
      <c r="AJ49" s="5" t="str">
        <f t="shared" si="8"/>
        <v/>
      </c>
      <c r="AK49" t="str">
        <f>IF(OR(LEFT(AH49,1)=CHAR(32),LEFT(AH49,1)=CHAR(9),LEFT(AH49,1)=CHAR(160),indenture(AH49)&gt;0),"NO","BOLD")&amp;AJ49</f>
        <v>BOLD</v>
      </c>
    </row>
    <row r="50" spans="1:37">
      <c r="A50">
        <v>49</v>
      </c>
      <c r="B50" s="5"/>
      <c r="C50" s="5"/>
      <c r="D50" s="5" t="str">
        <f t="shared" si="1"/>
        <v/>
      </c>
      <c r="E50" t="str">
        <f>IF(OR(LEFT(B50,1)=CHAR(32),LEFT(B50,1)=CHAR(9),LEFT(B50,1)=CHAR(160),indenture(B50)&gt;0),"NO","BOLD")&amp;D50</f>
        <v>BOLD</v>
      </c>
      <c r="F50" t="s">
        <v>1229</v>
      </c>
      <c r="G50" t="s">
        <v>1753</v>
      </c>
      <c r="H50" s="5" t="str">
        <f t="shared" si="11"/>
        <v/>
      </c>
      <c r="I50" t="str">
        <f>IF(OR(LEFT(F50,1)=CHAR(32),LEFT(F50,1)=CHAR(9),LEFT(F50,1)=CHAR(160),indenture(F50)&gt;0),"NO","BOLD")&amp;H50</f>
        <v>NO</v>
      </c>
      <c r="J50" t="s">
        <v>1230</v>
      </c>
      <c r="K50" t="s">
        <v>454</v>
      </c>
      <c r="L50" s="5" t="str">
        <f t="shared" si="3"/>
        <v/>
      </c>
      <c r="M50" t="str">
        <f>IF(OR(LEFT(J50,1)=CHAR(32),LEFT(J50,1)=CHAR(9),LEFT(J50,1)=CHAR(160),indenture(J50)&gt;0),"NO","BOLD")&amp;L50</f>
        <v>NO</v>
      </c>
      <c r="P50" s="5" t="str">
        <f t="shared" si="4"/>
        <v/>
      </c>
      <c r="Q50" t="str">
        <f>IF(OR(LEFT(N50,1)=CHAR(32),LEFT(N50,1)=CHAR(9),LEFT(N50,1)=CHAR(160),indenture(N50)&gt;0),"NO","BOLD")&amp;P50</f>
        <v>BOLD</v>
      </c>
      <c r="R50" t="s">
        <v>1230</v>
      </c>
      <c r="S50" t="s">
        <v>454</v>
      </c>
      <c r="T50" s="5" t="str">
        <f t="shared" si="10"/>
        <v/>
      </c>
      <c r="U50" t="str">
        <f>IF(OR(LEFT(R50,1)=CHAR(32),LEFT(R50,1)=CHAR(9),LEFT(R50,1)=CHAR(160),indenture(R50)&gt;0),"NO","BOLD")&amp;T50</f>
        <v>NO</v>
      </c>
      <c r="X50" s="5" t="str">
        <f t="shared" si="9"/>
        <v/>
      </c>
      <c r="Y50" t="str">
        <f>IF(OR(LEFT(V50,1)=CHAR(32),LEFT(V50,1)=CHAR(9),LEFT(V50,1)=CHAR(160),indenture(V50)&gt;0),"NO","BOLD")&amp;X50</f>
        <v>BOLD</v>
      </c>
      <c r="AB50" s="5" t="str">
        <f t="shared" si="6"/>
        <v/>
      </c>
      <c r="AC50" t="str">
        <f>IF(OR(LEFT(Z50,1)=CHAR(32),LEFT(Z50,1)=CHAR(9),LEFT(Z50,1)=CHAR(160),indenture(Z50)&gt;0),"NO","BOLD")&amp;AB50</f>
        <v>BOLD</v>
      </c>
      <c r="AD50" t="s">
        <v>1245</v>
      </c>
      <c r="AE50" t="s">
        <v>1246</v>
      </c>
      <c r="AF50" s="5" t="str">
        <f t="shared" si="7"/>
        <v/>
      </c>
      <c r="AG50" t="str">
        <f>IF(OR(LEFT(AD50,1)=CHAR(32),LEFT(AD50,1)=CHAR(9),LEFT(AD50,1)=CHAR(160),indenture(AD50)&gt;0),"NO","BOLD")&amp;AF50</f>
        <v>BOLD</v>
      </c>
      <c r="AJ50" s="5" t="str">
        <f t="shared" si="8"/>
        <v/>
      </c>
      <c r="AK50" t="str">
        <f>IF(OR(LEFT(AH50,1)=CHAR(32),LEFT(AH50,1)=CHAR(9),LEFT(AH50,1)=CHAR(160),indenture(AH50)&gt;0),"NO","BOLD")&amp;AJ50</f>
        <v>BOLD</v>
      </c>
    </row>
    <row r="51" spans="1:37">
      <c r="A51">
        <v>50</v>
      </c>
      <c r="B51" s="5" t="s">
        <v>466</v>
      </c>
      <c r="C51" s="5" t="s">
        <v>467</v>
      </c>
      <c r="D51" s="5" t="str">
        <f t="shared" si="1"/>
        <v/>
      </c>
      <c r="E51" t="str">
        <f>IF(OR(LEFT(B51,1)=CHAR(32),LEFT(B51,1)=CHAR(9),LEFT(B51,1)=CHAR(160),indenture(B51)&gt;0),"NO","BOLD")&amp;D51</f>
        <v>BOLD</v>
      </c>
      <c r="F51" t="s">
        <v>1439</v>
      </c>
      <c r="G51" t="s">
        <v>1754</v>
      </c>
      <c r="H51" s="5" t="str">
        <f t="shared" si="11"/>
        <v/>
      </c>
      <c r="I51" t="str">
        <f>IF(OR(LEFT(F51,1)=CHAR(32),LEFT(F51,1)=CHAR(9),LEFT(F51,1)=CHAR(160),indenture(F51)&gt;0),"NO","BOLD")&amp;H51</f>
        <v>NO</v>
      </c>
      <c r="J51" t="s">
        <v>1231</v>
      </c>
      <c r="K51" t="s">
        <v>495</v>
      </c>
      <c r="L51" s="5" t="str">
        <f t="shared" si="3"/>
        <v/>
      </c>
      <c r="M51" t="str">
        <f>IF(OR(LEFT(J51,1)=CHAR(32),LEFT(J51,1)=CHAR(9),LEFT(J51,1)=CHAR(160),indenture(J51)&gt;0),"NO","BOLD")&amp;L51</f>
        <v>NO</v>
      </c>
      <c r="P51" s="5" t="str">
        <f t="shared" si="4"/>
        <v/>
      </c>
      <c r="Q51" t="str">
        <f>IF(OR(LEFT(N51,1)=CHAR(32),LEFT(N51,1)=CHAR(9),LEFT(N51,1)=CHAR(160),indenture(N51)&gt;0),"NO","BOLD")&amp;P51</f>
        <v>BOLD</v>
      </c>
      <c r="R51" t="s">
        <v>1231</v>
      </c>
      <c r="S51" t="s">
        <v>495</v>
      </c>
      <c r="T51" s="5" t="str">
        <f t="shared" si="10"/>
        <v/>
      </c>
      <c r="U51" t="str">
        <f>IF(OR(LEFT(R51,1)=CHAR(32),LEFT(R51,1)=CHAR(9),LEFT(R51,1)=CHAR(160),indenture(R51)&gt;0),"NO","BOLD")&amp;T51</f>
        <v>NO</v>
      </c>
      <c r="X51" s="5" t="str">
        <f t="shared" si="9"/>
        <v/>
      </c>
      <c r="Y51" t="str">
        <f>IF(OR(LEFT(V51,1)=CHAR(32),LEFT(V51,1)=CHAR(9),LEFT(V51,1)=CHAR(160),indenture(V51)&gt;0),"NO","BOLD")&amp;X51</f>
        <v>BOLD</v>
      </c>
      <c r="AB51" s="5" t="str">
        <f t="shared" si="6"/>
        <v/>
      </c>
      <c r="AC51" t="str">
        <f>IF(OR(LEFT(Z51,1)=CHAR(32),LEFT(Z51,1)=CHAR(9),LEFT(Z51,1)=CHAR(160),indenture(Z51)&gt;0),"NO","BOLD")&amp;AB51</f>
        <v>BOLD</v>
      </c>
      <c r="AD51" t="s">
        <v>1247</v>
      </c>
      <c r="AE51" t="s">
        <v>1248</v>
      </c>
      <c r="AF51" s="5" t="str">
        <f t="shared" si="7"/>
        <v/>
      </c>
      <c r="AG51" t="str">
        <f>IF(OR(LEFT(AD51,1)=CHAR(32),LEFT(AD51,1)=CHAR(9),LEFT(AD51,1)=CHAR(160),indenture(AD51)&gt;0),"NO","BOLD")&amp;AF51</f>
        <v>BOLD</v>
      </c>
      <c r="AJ51" s="5" t="str">
        <f t="shared" si="8"/>
        <v/>
      </c>
      <c r="AK51" t="str">
        <f>IF(OR(LEFT(AH51,1)=CHAR(32),LEFT(AH51,1)=CHAR(9),LEFT(AH51,1)=CHAR(160),indenture(AH51)&gt;0),"NO","BOLD")&amp;AJ51</f>
        <v>BOLD</v>
      </c>
    </row>
    <row r="52" spans="1:37">
      <c r="A52">
        <v>51</v>
      </c>
      <c r="B52" s="5"/>
      <c r="C52" s="5"/>
      <c r="D52" s="5" t="str">
        <f t="shared" si="1"/>
        <v/>
      </c>
      <c r="E52" t="str">
        <f>IF(OR(LEFT(B52,1)=CHAR(32),LEFT(B52,1)=CHAR(9),LEFT(B52,1)=CHAR(160),indenture(B52)&gt;0),"NO","BOLD")&amp;D52</f>
        <v>BOLD</v>
      </c>
      <c r="F52" t="s">
        <v>1755</v>
      </c>
      <c r="G52" t="s">
        <v>1756</v>
      </c>
      <c r="H52" s="5" t="str">
        <f t="shared" si="11"/>
        <v/>
      </c>
      <c r="I52" t="str">
        <f>IF(OR(LEFT(F52,1)=CHAR(32),LEFT(F52,1)=CHAR(9),LEFT(F52,1)=CHAR(160),indenture(F52)&gt;0),"NO","BOLD")&amp;H52</f>
        <v>NO</v>
      </c>
      <c r="J52" t="s">
        <v>1283</v>
      </c>
      <c r="K52" t="s">
        <v>496</v>
      </c>
      <c r="L52" s="5" t="str">
        <f t="shared" si="3"/>
        <v/>
      </c>
      <c r="M52" t="str">
        <f>IF(OR(LEFT(J52,1)=CHAR(32),LEFT(J52,1)=CHAR(9),LEFT(J52,1)=CHAR(160),indenture(J52)&gt;0),"NO","BOLD")&amp;L52</f>
        <v>NO</v>
      </c>
      <c r="P52" s="5" t="str">
        <f t="shared" si="4"/>
        <v/>
      </c>
      <c r="Q52" t="str">
        <f>IF(OR(LEFT(N52,1)=CHAR(32),LEFT(N52,1)=CHAR(9),LEFT(N52,1)=CHAR(160),indenture(N52)&gt;0),"NO","BOLD")&amp;P52</f>
        <v>BOLD</v>
      </c>
      <c r="R52" t="s">
        <v>1283</v>
      </c>
      <c r="S52" t="s">
        <v>496</v>
      </c>
      <c r="T52" s="5" t="str">
        <f t="shared" si="10"/>
        <v/>
      </c>
      <c r="U52" t="str">
        <f>IF(OR(LEFT(R52,1)=CHAR(32),LEFT(R52,1)=CHAR(9),LEFT(R52,1)=CHAR(160),indenture(R52)&gt;0),"NO","BOLD")&amp;T52</f>
        <v>NO</v>
      </c>
      <c r="X52" s="5" t="str">
        <f t="shared" si="9"/>
        <v/>
      </c>
      <c r="Y52" t="str">
        <f>IF(OR(LEFT(V52,1)=CHAR(32),LEFT(V52,1)=CHAR(9),LEFT(V52,1)=CHAR(160),indenture(V52)&gt;0),"NO","BOLD")&amp;X52</f>
        <v>BOLD</v>
      </c>
      <c r="AB52" s="5" t="str">
        <f t="shared" si="6"/>
        <v/>
      </c>
      <c r="AC52" t="str">
        <f>IF(OR(LEFT(Z52,1)=CHAR(32),LEFT(Z52,1)=CHAR(9),LEFT(Z52,1)=CHAR(160),indenture(Z52)&gt;0),"NO","BOLD")&amp;AB52</f>
        <v>BOLD</v>
      </c>
      <c r="AD52" t="s">
        <v>1249</v>
      </c>
      <c r="AE52" t="s">
        <v>1250</v>
      </c>
      <c r="AF52" s="5" t="str">
        <f t="shared" si="7"/>
        <v/>
      </c>
      <c r="AG52" t="str">
        <f>IF(OR(LEFT(AD52,1)=CHAR(32),LEFT(AD52,1)=CHAR(9),LEFT(AD52,1)=CHAR(160),indenture(AD52)&gt;0),"NO","BOLD")&amp;AF52</f>
        <v>BOLD</v>
      </c>
      <c r="AJ52" s="5" t="str">
        <f t="shared" si="8"/>
        <v/>
      </c>
      <c r="AK52" t="str">
        <f>IF(OR(LEFT(AH52,1)=CHAR(32),LEFT(AH52,1)=CHAR(9),LEFT(AH52,1)=CHAR(160),indenture(AH52)&gt;0),"NO","BOLD")&amp;AJ52</f>
        <v>BOLD</v>
      </c>
    </row>
    <row r="53" spans="1:37">
      <c r="A53">
        <v>52</v>
      </c>
      <c r="B53" s="5" t="s">
        <v>469</v>
      </c>
      <c r="C53" s="5" t="s">
        <v>470</v>
      </c>
      <c r="D53" s="5" t="str">
        <f t="shared" si="1"/>
        <v/>
      </c>
      <c r="E53" t="str">
        <f>IF(OR(LEFT(B53,1)=CHAR(32),LEFT(B53,1)=CHAR(9),LEFT(B53,1)=CHAR(160),indenture(B53)&gt;0),"NO","BOLD")&amp;D53</f>
        <v>BOLD</v>
      </c>
      <c r="F53" t="s">
        <v>1757</v>
      </c>
      <c r="G53" t="s">
        <v>1758</v>
      </c>
      <c r="H53" s="5" t="str">
        <f t="shared" si="11"/>
        <v/>
      </c>
      <c r="I53" t="str">
        <f>IF(OR(LEFT(F53,1)=CHAR(32),LEFT(F53,1)=CHAR(9),LEFT(F53,1)=CHAR(160),indenture(F53)&gt;0),"NO","BOLD")&amp;H53</f>
        <v>NO</v>
      </c>
      <c r="J53" t="s">
        <v>1232</v>
      </c>
      <c r="K53" t="s">
        <v>497</v>
      </c>
      <c r="L53" s="5" t="str">
        <f t="shared" si="3"/>
        <v/>
      </c>
      <c r="M53" t="str">
        <f>IF(OR(LEFT(J53,1)=CHAR(32),LEFT(J53,1)=CHAR(9),LEFT(J53,1)=CHAR(160),indenture(J53)&gt;0),"NO","BOLD")&amp;L53</f>
        <v>NO</v>
      </c>
      <c r="P53" s="5" t="str">
        <f t="shared" si="4"/>
        <v/>
      </c>
      <c r="Q53" t="str">
        <f>IF(OR(LEFT(N53,1)=CHAR(32),LEFT(N53,1)=CHAR(9),LEFT(N53,1)=CHAR(160),indenture(N53)&gt;0),"NO","BOLD")&amp;P53</f>
        <v>BOLD</v>
      </c>
      <c r="R53" t="s">
        <v>1232</v>
      </c>
      <c r="S53" t="s">
        <v>497</v>
      </c>
      <c r="T53" s="5" t="str">
        <f t="shared" si="10"/>
        <v/>
      </c>
      <c r="U53" t="str">
        <f>IF(OR(LEFT(R53,1)=CHAR(32),LEFT(R53,1)=CHAR(9),LEFT(R53,1)=CHAR(160),indenture(R53)&gt;0),"NO","BOLD")&amp;T53</f>
        <v>NO</v>
      </c>
      <c r="X53" s="5" t="str">
        <f t="shared" si="9"/>
        <v/>
      </c>
      <c r="Y53" t="str">
        <f>IF(OR(LEFT(V53,1)=CHAR(32),LEFT(V53,1)=CHAR(9),LEFT(V53,1)=CHAR(160),indenture(V53)&gt;0),"NO","BOLD")&amp;X53</f>
        <v>BOLD</v>
      </c>
      <c r="AB53" s="5" t="str">
        <f t="shared" si="6"/>
        <v/>
      </c>
      <c r="AC53" t="str">
        <f>IF(OR(LEFT(Z53,1)=CHAR(32),LEFT(Z53,1)=CHAR(9),LEFT(Z53,1)=CHAR(160),indenture(Z53)&gt;0),"NO","BOLD")&amp;AB53</f>
        <v>BOLD</v>
      </c>
      <c r="AD53" t="s">
        <v>1251</v>
      </c>
      <c r="AE53" t="s">
        <v>1252</v>
      </c>
      <c r="AF53" s="5" t="str">
        <f t="shared" si="7"/>
        <v>EPS</v>
      </c>
      <c r="AG53" t="str">
        <f>IF(OR(LEFT(AD53,1)=CHAR(32),LEFT(AD53,1)=CHAR(9),LEFT(AD53,1)=CHAR(160),indenture(AD53)&gt;0),"NO","BOLD")&amp;AF53</f>
        <v>BOLDEPS</v>
      </c>
      <c r="AJ53" s="5" t="str">
        <f t="shared" si="8"/>
        <v/>
      </c>
      <c r="AK53" t="str">
        <f>IF(OR(LEFT(AH53,1)=CHAR(32),LEFT(AH53,1)=CHAR(9),LEFT(AH53,1)=CHAR(160),indenture(AH53)&gt;0),"NO","BOLD")&amp;AJ53</f>
        <v>BOLD</v>
      </c>
    </row>
    <row r="54" spans="1:37">
      <c r="A54">
        <v>53</v>
      </c>
      <c r="B54" s="5" t="s">
        <v>471</v>
      </c>
      <c r="C54" s="5" t="s">
        <v>472</v>
      </c>
      <c r="D54" s="5" t="str">
        <f t="shared" si="1"/>
        <v/>
      </c>
      <c r="E54" t="str">
        <f>IF(OR(LEFT(B54,1)=CHAR(32),LEFT(B54,1)=CHAR(9),LEFT(B54,1)=CHAR(160),indenture(B54)&gt;0),"NO","BOLD")&amp;D54</f>
        <v>BOLD</v>
      </c>
      <c r="F54" t="s">
        <v>1755</v>
      </c>
      <c r="G54" t="s">
        <v>1759</v>
      </c>
      <c r="H54" s="5" t="str">
        <f t="shared" si="11"/>
        <v/>
      </c>
      <c r="I54" t="str">
        <f>IF(OR(LEFT(F54,1)=CHAR(32),LEFT(F54,1)=CHAR(9),LEFT(F54,1)=CHAR(160),indenture(F54)&gt;0),"NO","BOLD")&amp;H54</f>
        <v>NO</v>
      </c>
      <c r="J54" t="s">
        <v>1233</v>
      </c>
      <c r="K54" t="s">
        <v>498</v>
      </c>
      <c r="L54" s="5" t="str">
        <f t="shared" si="3"/>
        <v/>
      </c>
      <c r="M54" t="str">
        <f>IF(OR(LEFT(J54,1)=CHAR(32),LEFT(J54,1)=CHAR(9),LEFT(J54,1)=CHAR(160),indenture(J54)&gt;0),"NO","BOLD")&amp;L54</f>
        <v>NO</v>
      </c>
      <c r="P54" s="5" t="str">
        <f t="shared" si="4"/>
        <v/>
      </c>
      <c r="Q54" t="str">
        <f>IF(OR(LEFT(N54,1)=CHAR(32),LEFT(N54,1)=CHAR(9),LEFT(N54,1)=CHAR(160),indenture(N54)&gt;0),"NO","BOLD")&amp;P54</f>
        <v>BOLD</v>
      </c>
      <c r="R54" t="s">
        <v>1233</v>
      </c>
      <c r="S54" t="s">
        <v>498</v>
      </c>
      <c r="T54" s="5" t="str">
        <f t="shared" si="10"/>
        <v/>
      </c>
      <c r="U54" t="str">
        <f>IF(OR(LEFT(R54,1)=CHAR(32),LEFT(R54,1)=CHAR(9),LEFT(R54,1)=CHAR(160),indenture(R54)&gt;0),"NO","BOLD")&amp;T54</f>
        <v>NO</v>
      </c>
      <c r="X54" s="5" t="str">
        <f t="shared" si="9"/>
        <v/>
      </c>
      <c r="Y54" t="str">
        <f>IF(OR(LEFT(V54,1)=CHAR(32),LEFT(V54,1)=CHAR(9),LEFT(V54,1)=CHAR(160),indenture(V54)&gt;0),"NO","BOLD")&amp;X54</f>
        <v>BOLD</v>
      </c>
      <c r="AB54" s="5" t="str">
        <f t="shared" si="6"/>
        <v/>
      </c>
      <c r="AC54" t="str">
        <f>IF(OR(LEFT(Z54,1)=CHAR(32),LEFT(Z54,1)=CHAR(9),LEFT(Z54,1)=CHAR(160),indenture(Z54)&gt;0),"NO","BOLD")&amp;AB54</f>
        <v>BOLD</v>
      </c>
      <c r="AD54" t="s">
        <v>1253</v>
      </c>
      <c r="AE54" t="s">
        <v>1254</v>
      </c>
      <c r="AF54" s="5" t="str">
        <f t="shared" si="7"/>
        <v/>
      </c>
      <c r="AG54" t="str">
        <f>IF(OR(LEFT(AD54,1)=CHAR(32),LEFT(AD54,1)=CHAR(9),LEFT(AD54,1)=CHAR(160),indenture(AD54)&gt;0),"NO","BOLD")&amp;AF54</f>
        <v>BOLD</v>
      </c>
      <c r="AJ54" s="5" t="str">
        <f t="shared" si="8"/>
        <v/>
      </c>
      <c r="AK54" t="str">
        <f>IF(OR(LEFT(AH54,1)=CHAR(32),LEFT(AH54,1)=CHAR(9),LEFT(AH54,1)=CHAR(160),indenture(AH54)&gt;0),"NO","BOLD")&amp;AJ54</f>
        <v>BOLD</v>
      </c>
    </row>
    <row r="55" spans="1:37">
      <c r="A55">
        <v>54</v>
      </c>
      <c r="B55" s="5"/>
      <c r="C55" s="5"/>
      <c r="D55" s="5" t="str">
        <f t="shared" si="1"/>
        <v/>
      </c>
      <c r="E55" t="str">
        <f>IF(OR(LEFT(B55,1)=CHAR(32),LEFT(B55,1)=CHAR(9),LEFT(B55,1)=CHAR(160),indenture(B55)&gt;0),"NO","BOLD")&amp;D55</f>
        <v>BOLD</v>
      </c>
      <c r="F55" t="s">
        <v>1760</v>
      </c>
      <c r="G55" t="s">
        <v>1761</v>
      </c>
      <c r="H55" s="5" t="str">
        <f t="shared" si="11"/>
        <v/>
      </c>
      <c r="I55" t="str">
        <f>IF(OR(LEFT(F55,1)=CHAR(32),LEFT(F55,1)=CHAR(9),LEFT(F55,1)=CHAR(160),indenture(F55)&gt;0),"NO","BOLD")&amp;H55</f>
        <v>NO</v>
      </c>
      <c r="J55" t="s">
        <v>1234</v>
      </c>
      <c r="K55" t="s">
        <v>458</v>
      </c>
      <c r="L55" s="5" t="str">
        <f t="shared" si="3"/>
        <v/>
      </c>
      <c r="M55" t="str">
        <f>IF(OR(LEFT(J55,1)=CHAR(32),LEFT(J55,1)=CHAR(9),LEFT(J55,1)=CHAR(160),indenture(J55)&gt;0),"NO","BOLD")&amp;L55</f>
        <v>NO</v>
      </c>
      <c r="P55" s="5" t="str">
        <f t="shared" si="4"/>
        <v/>
      </c>
      <c r="Q55" t="str">
        <f>IF(OR(LEFT(N55,1)=CHAR(32),LEFT(N55,1)=CHAR(9),LEFT(N55,1)=CHAR(160),indenture(N55)&gt;0),"NO","BOLD")&amp;P55</f>
        <v>BOLD</v>
      </c>
      <c r="R55" t="s">
        <v>1234</v>
      </c>
      <c r="S55" t="s">
        <v>458</v>
      </c>
      <c r="T55" s="5" t="str">
        <f t="shared" si="10"/>
        <v/>
      </c>
      <c r="U55" t="str">
        <f>IF(OR(LEFT(R55,1)=CHAR(32),LEFT(R55,1)=CHAR(9),LEFT(R55,1)=CHAR(160),indenture(R55)&gt;0),"NO","BOLD")&amp;T55</f>
        <v>NO</v>
      </c>
      <c r="X55" s="5" t="str">
        <f t="shared" si="9"/>
        <v/>
      </c>
      <c r="Y55" t="str">
        <f>IF(OR(LEFT(V55,1)=CHAR(32),LEFT(V55,1)=CHAR(9),LEFT(V55,1)=CHAR(160),indenture(V55)&gt;0),"NO","BOLD")&amp;X55</f>
        <v>BOLD</v>
      </c>
      <c r="AB55" s="5" t="str">
        <f t="shared" si="6"/>
        <v/>
      </c>
      <c r="AC55" t="str">
        <f>IF(OR(LEFT(Z55,1)=CHAR(32),LEFT(Z55,1)=CHAR(9),LEFT(Z55,1)=CHAR(160),indenture(Z55)&gt;0),"NO","BOLD")&amp;AB55</f>
        <v>BOLD</v>
      </c>
      <c r="AD55" t="s">
        <v>1738</v>
      </c>
      <c r="AE55" t="s">
        <v>1304</v>
      </c>
      <c r="AF55" s="5" t="str">
        <f t="shared" si="7"/>
        <v/>
      </c>
      <c r="AG55" t="str">
        <f>IF(OR(LEFT(AD55,1)=CHAR(32),LEFT(AD55,1)=CHAR(9),LEFT(AD55,1)=CHAR(160),indenture(AD55)&gt;0),"NO","BOLD")&amp;AF55</f>
        <v>BOLD</v>
      </c>
      <c r="AJ55" s="5" t="str">
        <f t="shared" si="8"/>
        <v/>
      </c>
      <c r="AK55" t="str">
        <f>IF(OR(LEFT(AH55,1)=CHAR(32),LEFT(AH55,1)=CHAR(9),LEFT(AH55,1)=CHAR(160),indenture(AH55)&gt;0),"NO","BOLD")&amp;AJ55</f>
        <v>BOLD</v>
      </c>
    </row>
    <row r="56" spans="1:37">
      <c r="A56">
        <v>55</v>
      </c>
      <c r="B56" s="5" t="s">
        <v>798</v>
      </c>
      <c r="C56" s="5"/>
      <c r="D56" s="5" t="str">
        <f t="shared" si="1"/>
        <v/>
      </c>
      <c r="E56" t="str">
        <f>IF(OR(LEFT(B56,1)=CHAR(32),LEFT(B56,1)=CHAR(9),LEFT(B56,1)=CHAR(160),indenture(B56)&gt;0),"NO","BOLD")&amp;D56</f>
        <v>BOLD</v>
      </c>
      <c r="F56" t="s">
        <v>1762</v>
      </c>
      <c r="G56" t="s">
        <v>1763</v>
      </c>
      <c r="H56" s="5" t="str">
        <f t="shared" si="11"/>
        <v/>
      </c>
      <c r="I56" t="str">
        <f>IF(OR(LEFT(F56,1)=CHAR(32),LEFT(F56,1)=CHAR(9),LEFT(F56,1)=CHAR(160),indenture(F56)&gt;0),"NO","BOLD")&amp;H56</f>
        <v>BOLD</v>
      </c>
      <c r="J56" t="s">
        <v>1235</v>
      </c>
      <c r="K56" t="s">
        <v>459</v>
      </c>
      <c r="L56" s="5" t="str">
        <f t="shared" si="3"/>
        <v/>
      </c>
      <c r="M56" t="str">
        <f>IF(OR(LEFT(J56,1)=CHAR(32),LEFT(J56,1)=CHAR(9),LEFT(J56,1)=CHAR(160),indenture(J56)&gt;0),"NO","BOLD")&amp;L56</f>
        <v>NO</v>
      </c>
      <c r="P56" s="5" t="str">
        <f t="shared" si="4"/>
        <v/>
      </c>
      <c r="Q56" t="str">
        <f>IF(OR(LEFT(N56,1)=CHAR(32),LEFT(N56,1)=CHAR(9),LEFT(N56,1)=CHAR(160),indenture(N56)&gt;0),"NO","BOLD")&amp;P56</f>
        <v>BOLD</v>
      </c>
      <c r="R56" t="s">
        <v>1235</v>
      </c>
      <c r="S56" t="s">
        <v>459</v>
      </c>
      <c r="T56" s="5" t="str">
        <f t="shared" si="10"/>
        <v/>
      </c>
      <c r="U56" t="str">
        <f>IF(OR(LEFT(R56,1)=CHAR(32),LEFT(R56,1)=CHAR(9),LEFT(R56,1)=CHAR(160),indenture(R56)&gt;0),"NO","BOLD")&amp;T56</f>
        <v>NO</v>
      </c>
      <c r="X56" s="5" t="str">
        <f t="shared" si="9"/>
        <v/>
      </c>
      <c r="Y56" t="str">
        <f>IF(OR(LEFT(V56,1)=CHAR(32),LEFT(V56,1)=CHAR(9),LEFT(V56,1)=CHAR(160),indenture(V56)&gt;0),"NO","BOLD")&amp;X56</f>
        <v>BOLD</v>
      </c>
      <c r="AB56" s="5" t="str">
        <f t="shared" si="6"/>
        <v/>
      </c>
      <c r="AC56" t="str">
        <f>IF(OR(LEFT(Z56,1)=CHAR(32),LEFT(Z56,1)=CHAR(9),LEFT(Z56,1)=CHAR(160),indenture(Z56)&gt;0),"NO","BOLD")&amp;AB56</f>
        <v>BOLD</v>
      </c>
      <c r="AD56" t="s">
        <v>1255</v>
      </c>
      <c r="AE56" t="s">
        <v>1256</v>
      </c>
      <c r="AF56" s="5" t="str">
        <f t="shared" si="7"/>
        <v/>
      </c>
      <c r="AG56" t="str">
        <f>IF(OR(LEFT(AD56,1)=CHAR(32),LEFT(AD56,1)=CHAR(9),LEFT(AD56,1)=CHAR(160),indenture(AD56)&gt;0),"NO","BOLD")&amp;AF56</f>
        <v>BOLD</v>
      </c>
      <c r="AJ56" s="5" t="str">
        <f t="shared" si="8"/>
        <v/>
      </c>
      <c r="AK56" t="str">
        <f>IF(OR(LEFT(AH56,1)=CHAR(32),LEFT(AH56,1)=CHAR(9),LEFT(AH56,1)=CHAR(160),indenture(AH56)&gt;0),"NO","BOLD")&amp;AJ56</f>
        <v>BOLD</v>
      </c>
    </row>
    <row r="57" spans="1:37">
      <c r="A57">
        <v>56</v>
      </c>
      <c r="B57" s="5" t="s">
        <v>177</v>
      </c>
      <c r="C57" s="5" t="s">
        <v>177</v>
      </c>
      <c r="D57" s="5" t="str">
        <f t="shared" si="1"/>
        <v/>
      </c>
      <c r="E57" t="str">
        <f>IF(OR(LEFT(B57,1)=CHAR(32),LEFT(B57,1)=CHAR(9),LEFT(B57,1)=CHAR(160),indenture(B57)&gt;0),"NO","BOLD")&amp;D57</f>
        <v>BOLD</v>
      </c>
      <c r="F57" t="s">
        <v>1764</v>
      </c>
      <c r="G57" t="s">
        <v>1765</v>
      </c>
      <c r="H57" s="5" t="str">
        <f t="shared" si="11"/>
        <v/>
      </c>
      <c r="I57" t="str">
        <f>IF(OR(LEFT(F57,1)=CHAR(32),LEFT(F57,1)=CHAR(9),LEFT(F57,1)=CHAR(160),indenture(F57)&gt;0),"NO","BOLD")&amp;H57</f>
        <v>BOLD</v>
      </c>
      <c r="J57" t="s">
        <v>1236</v>
      </c>
      <c r="K57" t="s">
        <v>460</v>
      </c>
      <c r="L57" s="5" t="str">
        <f t="shared" si="3"/>
        <v/>
      </c>
      <c r="M57" t="str">
        <f>IF(OR(LEFT(J57,1)=CHAR(32),LEFT(J57,1)=CHAR(9),LEFT(J57,1)=CHAR(160),indenture(J57)&gt;0),"NO","BOLD")&amp;L57</f>
        <v>NO</v>
      </c>
      <c r="P57" s="5" t="str">
        <f t="shared" si="4"/>
        <v/>
      </c>
      <c r="Q57" t="str">
        <f>IF(OR(LEFT(N57,1)=CHAR(32),LEFT(N57,1)=CHAR(9),LEFT(N57,1)=CHAR(160),indenture(N57)&gt;0),"NO","BOLD")&amp;P57</f>
        <v>BOLD</v>
      </c>
      <c r="R57" t="s">
        <v>1236</v>
      </c>
      <c r="S57" t="s">
        <v>460</v>
      </c>
      <c r="T57" s="5" t="str">
        <f t="shared" si="10"/>
        <v/>
      </c>
      <c r="U57" t="str">
        <f>IF(OR(LEFT(R57,1)=CHAR(32),LEFT(R57,1)=CHAR(9),LEFT(R57,1)=CHAR(160),indenture(R57)&gt;0),"NO","BOLD")&amp;T57</f>
        <v>NO</v>
      </c>
      <c r="X57" s="5" t="str">
        <f t="shared" si="9"/>
        <v/>
      </c>
      <c r="Y57" t="str">
        <f>IF(OR(LEFT(V57,1)=CHAR(32),LEFT(V57,1)=CHAR(9),LEFT(V57,1)=CHAR(160),indenture(V57)&gt;0),"NO","BOLD")&amp;X57</f>
        <v>BOLD</v>
      </c>
      <c r="AB57" s="5" t="str">
        <f t="shared" si="6"/>
        <v/>
      </c>
      <c r="AC57" t="str">
        <f>IF(OR(LEFT(Z57,1)=CHAR(32),LEFT(Z57,1)=CHAR(9),LEFT(Z57,1)=CHAR(160),indenture(Z57)&gt;0),"NO","BOLD")&amp;AB57</f>
        <v>BOLD</v>
      </c>
      <c r="AF57" s="5" t="str">
        <f t="shared" si="7"/>
        <v/>
      </c>
      <c r="AG57" t="str">
        <f>IF(OR(LEFT(AD57,1)=CHAR(32),LEFT(AD57,1)=CHAR(9),LEFT(AD57,1)=CHAR(160),indenture(AD57)&gt;0),"NO","BOLD")&amp;AF57</f>
        <v>BOLD</v>
      </c>
      <c r="AJ57" s="5" t="str">
        <f t="shared" si="8"/>
        <v/>
      </c>
      <c r="AK57" t="str">
        <f>IF(OR(LEFT(AH57,1)=CHAR(32),LEFT(AH57,1)=CHAR(9),LEFT(AH57,1)=CHAR(160),indenture(AH57)&gt;0),"NO","BOLD")&amp;AJ57</f>
        <v>BOLD</v>
      </c>
    </row>
    <row r="58" spans="1:37">
      <c r="A58">
        <v>57</v>
      </c>
      <c r="B58" s="5" t="s">
        <v>1238</v>
      </c>
      <c r="C58" s="5" t="s">
        <v>802</v>
      </c>
      <c r="D58" s="5" t="str">
        <f t="shared" si="1"/>
        <v/>
      </c>
      <c r="E58" t="str">
        <f>IF(OR(LEFT(B58,1)=CHAR(32),LEFT(B58,1)=CHAR(9),LEFT(B58,1)=CHAR(160),indenture(B58)&gt;0),"NO","BOLD")&amp;D58</f>
        <v>BOLD</v>
      </c>
      <c r="H58" s="5" t="str">
        <f t="shared" si="11"/>
        <v/>
      </c>
      <c r="I58" t="str">
        <f>IF(OR(LEFT(F58,1)=CHAR(32),LEFT(F58,1)=CHAR(9),LEFT(F58,1)=CHAR(160),indenture(F58)&gt;0),"NO","BOLD")&amp;H58</f>
        <v>BOLD</v>
      </c>
      <c r="J58" t="s">
        <v>1284</v>
      </c>
      <c r="K58" t="s">
        <v>499</v>
      </c>
      <c r="L58" s="5" t="str">
        <f t="shared" si="3"/>
        <v/>
      </c>
      <c r="M58" t="str">
        <f>IF(OR(LEFT(J58,1)=CHAR(32),LEFT(J58,1)=CHAR(9),LEFT(J58,1)=CHAR(160),indenture(J58)&gt;0),"NO","BOLD")&amp;L58</f>
        <v>NO</v>
      </c>
      <c r="P58" s="5" t="str">
        <f t="shared" si="4"/>
        <v/>
      </c>
      <c r="Q58" t="str">
        <f>IF(OR(LEFT(N58,1)=CHAR(32),LEFT(N58,1)=CHAR(9),LEFT(N58,1)=CHAR(160),indenture(N58)&gt;0),"NO","BOLD")&amp;P58</f>
        <v>BOLD</v>
      </c>
      <c r="R58" t="s">
        <v>1284</v>
      </c>
      <c r="S58" t="s">
        <v>499</v>
      </c>
      <c r="T58" s="5" t="str">
        <f t="shared" si="10"/>
        <v/>
      </c>
      <c r="U58" t="str">
        <f>IF(OR(LEFT(R58,1)=CHAR(32),LEFT(R58,1)=CHAR(9),LEFT(R58,1)=CHAR(160),indenture(R58)&gt;0),"NO","BOLD")&amp;T58</f>
        <v>NO</v>
      </c>
      <c r="X58" s="5" t="str">
        <f t="shared" si="9"/>
        <v/>
      </c>
      <c r="Y58" t="str">
        <f>IF(OR(LEFT(V58,1)=CHAR(32),LEFT(V58,1)=CHAR(9),LEFT(V58,1)=CHAR(160),indenture(V58)&gt;0),"NO","BOLD")&amp;X58</f>
        <v>BOLD</v>
      </c>
      <c r="AB58" s="5" t="str">
        <f t="shared" si="6"/>
        <v/>
      </c>
      <c r="AC58" t="str">
        <f>IF(OR(LEFT(Z58,1)=CHAR(32),LEFT(Z58,1)=CHAR(9),LEFT(Z58,1)=CHAR(160),indenture(Z58)&gt;0),"NO","BOLD")&amp;AB58</f>
        <v>BOLD</v>
      </c>
      <c r="AF58" s="5" t="str">
        <f t="shared" si="7"/>
        <v/>
      </c>
      <c r="AG58" t="str">
        <f>IF(OR(LEFT(AD58,1)=CHAR(32),LEFT(AD58,1)=CHAR(9),LEFT(AD58,1)=CHAR(160),indenture(AD58)&gt;0),"NO","BOLD")&amp;AF58</f>
        <v>BOLD</v>
      </c>
      <c r="AJ58" s="5" t="str">
        <f t="shared" si="8"/>
        <v/>
      </c>
      <c r="AK58" t="str">
        <f>IF(OR(LEFT(AH58,1)=CHAR(32),LEFT(AH58,1)=CHAR(9),LEFT(AH58,1)=CHAR(160),indenture(AH58)&gt;0),"NO","BOLD")&amp;AJ58</f>
        <v>BOLD</v>
      </c>
    </row>
    <row r="59" spans="1:37">
      <c r="A59">
        <v>58</v>
      </c>
      <c r="B59" s="5" t="s">
        <v>1239</v>
      </c>
      <c r="C59" s="5" t="s">
        <v>1240</v>
      </c>
      <c r="D59" s="5" t="str">
        <f t="shared" si="1"/>
        <v/>
      </c>
      <c r="E59" t="str">
        <f>IF(OR(LEFT(B59,1)=CHAR(32),LEFT(B59,1)=CHAR(9),LEFT(B59,1)=CHAR(160),indenture(B59)&gt;0),"NO","BOLD")&amp;D59</f>
        <v>BOLD</v>
      </c>
      <c r="H59" s="5" t="str">
        <f t="shared" si="11"/>
        <v/>
      </c>
      <c r="I59" t="str">
        <f>IF(OR(LEFT(F59,1)=CHAR(32),LEFT(F59,1)=CHAR(9),LEFT(F59,1)=CHAR(160),indenture(F59)&gt;0),"NO","BOLD")&amp;H59</f>
        <v>BOLD</v>
      </c>
      <c r="J59" t="s">
        <v>1237</v>
      </c>
      <c r="K59" t="s">
        <v>1285</v>
      </c>
      <c r="L59" s="5" t="str">
        <f t="shared" si="3"/>
        <v/>
      </c>
      <c r="M59" t="str">
        <f>IF(OR(LEFT(J59,1)=CHAR(32),LEFT(J59,1)=CHAR(9),LEFT(J59,1)=CHAR(160),indenture(J59)&gt;0),"NO","BOLD")&amp;L59</f>
        <v>NO</v>
      </c>
      <c r="P59" s="5" t="str">
        <f t="shared" si="4"/>
        <v/>
      </c>
      <c r="Q59" t="str">
        <f>IF(OR(LEFT(N59,1)=CHAR(32),LEFT(N59,1)=CHAR(9),LEFT(N59,1)=CHAR(160),indenture(N59)&gt;0),"NO","BOLD")&amp;P59</f>
        <v>BOLD</v>
      </c>
      <c r="R59" t="s">
        <v>1237</v>
      </c>
      <c r="S59" t="s">
        <v>1285</v>
      </c>
      <c r="T59" s="5" t="str">
        <f t="shared" si="10"/>
        <v/>
      </c>
      <c r="U59" t="str">
        <f>IF(OR(LEFT(R59,1)=CHAR(32),LEFT(R59,1)=CHAR(9),LEFT(R59,1)=CHAR(160),indenture(R59)&gt;0),"NO","BOLD")&amp;T59</f>
        <v>NO</v>
      </c>
      <c r="X59" s="5" t="str">
        <f t="shared" si="9"/>
        <v/>
      </c>
      <c r="Y59" t="str">
        <f>IF(OR(LEFT(V59,1)=CHAR(32),LEFT(V59,1)=CHAR(9),LEFT(V59,1)=CHAR(160),indenture(V59)&gt;0),"NO","BOLD")&amp;X59</f>
        <v>BOLD</v>
      </c>
      <c r="AB59" s="5" t="str">
        <f t="shared" si="6"/>
        <v/>
      </c>
      <c r="AC59" t="str">
        <f>IF(OR(LEFT(Z59,1)=CHAR(32),LEFT(Z59,1)=CHAR(9),LEFT(Z59,1)=CHAR(160),indenture(Z59)&gt;0),"NO","BOLD")&amp;AB59</f>
        <v>BOLD</v>
      </c>
      <c r="AF59" s="5" t="str">
        <f t="shared" si="7"/>
        <v/>
      </c>
      <c r="AG59" t="str">
        <f>IF(OR(LEFT(AD59,1)=CHAR(32),LEFT(AD59,1)=CHAR(9),LEFT(AD59,1)=CHAR(160),indenture(AD59)&gt;0),"NO","BOLD")&amp;AF59</f>
        <v>BOLD</v>
      </c>
      <c r="AJ59" s="5" t="str">
        <f t="shared" si="8"/>
        <v/>
      </c>
      <c r="AK59" t="str">
        <f>IF(OR(LEFT(AH59,1)=CHAR(32),LEFT(AH59,1)=CHAR(9),LEFT(AH59,1)=CHAR(160),indenture(AH59)&gt;0),"NO","BOLD")&amp;AJ59</f>
        <v>BOLD</v>
      </c>
    </row>
    <row r="60" spans="1:37">
      <c r="A60">
        <v>59</v>
      </c>
      <c r="B60" s="5" t="s">
        <v>1241</v>
      </c>
      <c r="C60" s="5" t="s">
        <v>1242</v>
      </c>
      <c r="D60" s="5" t="str">
        <f t="shared" si="1"/>
        <v/>
      </c>
      <c r="E60" t="str">
        <f>IF(OR(LEFT(B60,1)=CHAR(32),LEFT(B60,1)=CHAR(9),LEFT(B60,1)=CHAR(160),indenture(B60)&gt;0),"NO","BOLD")&amp;D60</f>
        <v>BOLD</v>
      </c>
      <c r="H60" s="5" t="str">
        <f t="shared" si="11"/>
        <v/>
      </c>
      <c r="I60" t="str">
        <f>IF(OR(LEFT(F60,1)=CHAR(32),LEFT(F60,1)=CHAR(9),LEFT(F60,1)=CHAR(160),indenture(F60)&gt;0),"NO","BOLD")&amp;H60</f>
        <v>BOLD</v>
      </c>
      <c r="J60" t="s">
        <v>1213</v>
      </c>
      <c r="K60" t="s">
        <v>463</v>
      </c>
      <c r="L60" s="5" t="str">
        <f t="shared" si="3"/>
        <v/>
      </c>
      <c r="M60" t="str">
        <f>IF(OR(LEFT(J60,1)=CHAR(32),LEFT(J60,1)=CHAR(9),LEFT(J60,1)=CHAR(160),indenture(J60)&gt;0),"NO","BOLD")&amp;L60</f>
        <v>NO</v>
      </c>
      <c r="P60" s="5" t="str">
        <f t="shared" si="4"/>
        <v/>
      </c>
      <c r="Q60" t="str">
        <f>IF(OR(LEFT(N60,1)=CHAR(32),LEFT(N60,1)=CHAR(9),LEFT(N60,1)=CHAR(160),indenture(N60)&gt;0),"NO","BOLD")&amp;P60</f>
        <v>BOLD</v>
      </c>
      <c r="R60" t="s">
        <v>1213</v>
      </c>
      <c r="S60" t="s">
        <v>463</v>
      </c>
      <c r="T60" s="5" t="str">
        <f t="shared" si="10"/>
        <v/>
      </c>
      <c r="U60" t="str">
        <f>IF(OR(LEFT(R60,1)=CHAR(32),LEFT(R60,1)=CHAR(9),LEFT(R60,1)=CHAR(160),indenture(R60)&gt;0),"NO","BOLD")&amp;T60</f>
        <v>NO</v>
      </c>
      <c r="X60" s="5" t="str">
        <f t="shared" si="9"/>
        <v/>
      </c>
      <c r="Y60" t="str">
        <f>IF(OR(LEFT(V60,1)=CHAR(32),LEFT(V60,1)=CHAR(9),LEFT(V60,1)=CHAR(160),indenture(V60)&gt;0),"NO","BOLD")&amp;X60</f>
        <v>BOLD</v>
      </c>
      <c r="AB60" s="5" t="str">
        <f t="shared" si="6"/>
        <v/>
      </c>
      <c r="AC60" t="str">
        <f>IF(OR(LEFT(Z60,1)=CHAR(32),LEFT(Z60,1)=CHAR(9),LEFT(Z60,1)=CHAR(160),indenture(Z60)&gt;0),"NO","BOLD")&amp;AB60</f>
        <v>BOLD</v>
      </c>
      <c r="AF60" s="5" t="str">
        <f t="shared" si="7"/>
        <v/>
      </c>
      <c r="AG60" t="str">
        <f>IF(OR(LEFT(AD60,1)=CHAR(32),LEFT(AD60,1)=CHAR(9),LEFT(AD60,1)=CHAR(160),indenture(AD60)&gt;0),"NO","BOLD")&amp;AF60</f>
        <v>BOLD</v>
      </c>
      <c r="AJ60" s="5" t="str">
        <f t="shared" si="8"/>
        <v/>
      </c>
      <c r="AK60" t="str">
        <f>IF(OR(LEFT(AH60,1)=CHAR(32),LEFT(AH60,1)=CHAR(9),LEFT(AH60,1)=CHAR(160),indenture(AH60)&gt;0),"NO","BOLD")&amp;AJ60</f>
        <v>BOLD</v>
      </c>
    </row>
    <row r="61" spans="1:37">
      <c r="A61">
        <v>60</v>
      </c>
      <c r="B61" s="5" t="s">
        <v>1243</v>
      </c>
      <c r="C61" s="5" t="s">
        <v>1244</v>
      </c>
      <c r="D61" s="5" t="str">
        <f t="shared" si="1"/>
        <v/>
      </c>
      <c r="E61" t="str">
        <f>IF(OR(LEFT(B61,1)=CHAR(32),LEFT(B61,1)=CHAR(9),LEFT(B61,1)=CHAR(160),indenture(B61)&gt;0),"NO","BOLD")&amp;D61</f>
        <v>BOLD</v>
      </c>
      <c r="H61" s="5" t="str">
        <f t="shared" si="11"/>
        <v/>
      </c>
      <c r="I61" t="str">
        <f>IF(OR(LEFT(F61,1)=CHAR(32),LEFT(F61,1)=CHAR(9),LEFT(F61,1)=CHAR(160),indenture(F61)&gt;0),"NO","BOLD")&amp;H61</f>
        <v>BOLD</v>
      </c>
      <c r="J61" t="s">
        <v>452</v>
      </c>
      <c r="K61" t="s">
        <v>465</v>
      </c>
      <c r="L61" s="5" t="str">
        <f t="shared" si="3"/>
        <v/>
      </c>
      <c r="M61" t="str">
        <f>IF(OR(LEFT(J61,1)=CHAR(32),LEFT(J61,1)=CHAR(9),LEFT(J61,1)=CHAR(160),indenture(J61)&gt;0),"NO","BOLD")&amp;L61</f>
        <v>BOLD</v>
      </c>
      <c r="P61" s="5" t="str">
        <f t="shared" si="4"/>
        <v/>
      </c>
      <c r="Q61" t="str">
        <f>IF(OR(LEFT(N61,1)=CHAR(32),LEFT(N61,1)=CHAR(9),LEFT(N61,1)=CHAR(160),indenture(N61)&gt;0),"NO","BOLD")&amp;P61</f>
        <v>BOLD</v>
      </c>
      <c r="R61" t="s">
        <v>452</v>
      </c>
      <c r="S61" t="s">
        <v>465</v>
      </c>
      <c r="T61" s="5" t="str">
        <f t="shared" si="10"/>
        <v/>
      </c>
      <c r="U61" t="str">
        <f>IF(OR(LEFT(R61,1)=CHAR(32),LEFT(R61,1)=CHAR(9),LEFT(R61,1)=CHAR(160),indenture(R61)&gt;0),"NO","BOLD")&amp;T61</f>
        <v>BOLD</v>
      </c>
      <c r="X61" s="5" t="str">
        <f t="shared" si="9"/>
        <v/>
      </c>
      <c r="Y61" t="str">
        <f>IF(OR(LEFT(V61,1)=CHAR(32),LEFT(V61,1)=CHAR(9),LEFT(V61,1)=CHAR(160),indenture(V61)&gt;0),"NO","BOLD")&amp;X61</f>
        <v>BOLD</v>
      </c>
      <c r="AB61" s="5" t="str">
        <f t="shared" si="6"/>
        <v/>
      </c>
      <c r="AC61" t="str">
        <f>IF(OR(LEFT(Z61,1)=CHAR(32),LEFT(Z61,1)=CHAR(9),LEFT(Z61,1)=CHAR(160),indenture(Z61)&gt;0),"NO","BOLD")&amp;AB61</f>
        <v>BOLD</v>
      </c>
      <c r="AF61" s="5" t="str">
        <f t="shared" si="7"/>
        <v/>
      </c>
      <c r="AG61" t="str">
        <f>IF(OR(LEFT(AD61,1)=CHAR(32),LEFT(AD61,1)=CHAR(9),LEFT(AD61,1)=CHAR(160),indenture(AD61)&gt;0),"NO","BOLD")&amp;AF61</f>
        <v>BOLD</v>
      </c>
      <c r="AJ61" s="5" t="str">
        <f t="shared" si="8"/>
        <v/>
      </c>
      <c r="AK61" t="str">
        <f>IF(OR(LEFT(AH61,1)=CHAR(32),LEFT(AH61,1)=CHAR(9),LEFT(AH61,1)=CHAR(160),indenture(AH61)&gt;0),"NO","BOLD")&amp;AJ61</f>
        <v>BOLD</v>
      </c>
    </row>
    <row r="62" spans="1:37">
      <c r="A62">
        <v>61</v>
      </c>
      <c r="B62" s="5" t="s">
        <v>1245</v>
      </c>
      <c r="C62" s="5" t="s">
        <v>1246</v>
      </c>
      <c r="D62" s="5" t="str">
        <f t="shared" si="1"/>
        <v/>
      </c>
      <c r="E62" t="str">
        <f>IF(OR(LEFT(B62,1)=CHAR(32),LEFT(B62,1)=CHAR(9),LEFT(B62,1)=CHAR(160),indenture(B62)&gt;0),"NO","BOLD")&amp;D62</f>
        <v>BOLD</v>
      </c>
      <c r="H62" s="5" t="str">
        <f t="shared" si="11"/>
        <v/>
      </c>
      <c r="I62" t="str">
        <f>IF(OR(LEFT(F62,1)=CHAR(32),LEFT(F62,1)=CHAR(9),LEFT(F62,1)=CHAR(160),indenture(F62)&gt;0),"NO","BOLD")&amp;H62</f>
        <v>BOLD</v>
      </c>
      <c r="L62" s="5" t="str">
        <f t="shared" si="3"/>
        <v/>
      </c>
      <c r="M62" t="str">
        <f>IF(OR(LEFT(J62,1)=CHAR(32),LEFT(J62,1)=CHAR(9),LEFT(J62,1)=CHAR(160),indenture(J62)&gt;0),"NO","BOLD")&amp;L62</f>
        <v>BOLD</v>
      </c>
      <c r="P62" s="5" t="str">
        <f t="shared" si="4"/>
        <v/>
      </c>
      <c r="Q62" t="str">
        <f>IF(OR(LEFT(N62,1)=CHAR(32),LEFT(N62,1)=CHAR(9),LEFT(N62,1)=CHAR(160),indenture(N62)&gt;0),"NO","BOLD")&amp;P62</f>
        <v>BOLD</v>
      </c>
      <c r="T62" s="5" t="str">
        <f t="shared" si="10"/>
        <v/>
      </c>
      <c r="U62" t="str">
        <f>IF(OR(LEFT(R62,1)=CHAR(32),LEFT(R62,1)=CHAR(9),LEFT(R62,1)=CHAR(160),indenture(R62)&gt;0),"NO","BOLD")&amp;T62</f>
        <v>BOLD</v>
      </c>
      <c r="X62" s="5" t="str">
        <f t="shared" si="9"/>
        <v/>
      </c>
      <c r="Y62" t="str">
        <f>IF(OR(LEFT(V62,1)=CHAR(32),LEFT(V62,1)=CHAR(9),LEFT(V62,1)=CHAR(160),indenture(V62)&gt;0),"NO","BOLD")&amp;X62</f>
        <v>BOLD</v>
      </c>
      <c r="AF62" s="5" t="str">
        <f t="shared" si="7"/>
        <v/>
      </c>
      <c r="AG62" t="str">
        <f>IF(OR(LEFT(AD62,1)=CHAR(32),LEFT(AD62,1)=CHAR(9),LEFT(AD62,1)=CHAR(160),indenture(AD62)&gt;0),"NO","BOLD")&amp;AF62</f>
        <v>BOLD</v>
      </c>
      <c r="AJ62" s="5" t="str">
        <f t="shared" si="8"/>
        <v/>
      </c>
      <c r="AK62" t="str">
        <f>IF(OR(LEFT(AH62,1)=CHAR(32),LEFT(AH62,1)=CHAR(9),LEFT(AH62,1)=CHAR(160),indenture(AH62)&gt;0),"NO","BOLD")&amp;AJ62</f>
        <v>BOLD</v>
      </c>
    </row>
    <row r="63" spans="1:37">
      <c r="A63">
        <v>62</v>
      </c>
      <c r="B63" s="5" t="s">
        <v>1247</v>
      </c>
      <c r="C63" s="5" t="s">
        <v>1248</v>
      </c>
      <c r="D63" s="5" t="str">
        <f t="shared" si="1"/>
        <v/>
      </c>
      <c r="E63" t="str">
        <f>IF(OR(LEFT(B63,1)=CHAR(32),LEFT(B63,1)=CHAR(9),LEFT(B63,1)=CHAR(160),indenture(B63)&gt;0),"NO","BOLD")&amp;D63</f>
        <v>BOLD</v>
      </c>
      <c r="H63" s="5" t="str">
        <f t="shared" si="11"/>
        <v/>
      </c>
      <c r="I63" t="str">
        <f>IF(OR(LEFT(F63,1)=CHAR(32),LEFT(F63,1)=CHAR(9),LEFT(F63,1)=CHAR(160),indenture(F63)&gt;0),"NO","BOLD")&amp;H63</f>
        <v>BOLD</v>
      </c>
      <c r="J63" t="s">
        <v>1698</v>
      </c>
      <c r="K63" t="s">
        <v>468</v>
      </c>
      <c r="L63" s="5" t="str">
        <f t="shared" si="3"/>
        <v/>
      </c>
      <c r="M63" t="str">
        <f>IF(OR(LEFT(J63,1)=CHAR(32),LEFT(J63,1)=CHAR(9),LEFT(J63,1)=CHAR(160),indenture(J63)&gt;0),"NO","BOLD")&amp;L63</f>
        <v>NO</v>
      </c>
      <c r="P63" s="5" t="str">
        <f t="shared" si="4"/>
        <v/>
      </c>
      <c r="Q63" t="str">
        <f>IF(OR(LEFT(N63,1)=CHAR(32),LEFT(N63,1)=CHAR(9),LEFT(N63,1)=CHAR(160),indenture(N63)&gt;0),"NO","BOLD")&amp;P63</f>
        <v>BOLD</v>
      </c>
      <c r="R63" t="s">
        <v>1698</v>
      </c>
      <c r="S63" t="s">
        <v>468</v>
      </c>
      <c r="T63" s="5" t="str">
        <f t="shared" si="10"/>
        <v/>
      </c>
      <c r="U63" t="str">
        <f>IF(OR(LEFT(R63,1)=CHAR(32),LEFT(R63,1)=CHAR(9),LEFT(R63,1)=CHAR(160),indenture(R63)&gt;0),"NO","BOLD")&amp;T63</f>
        <v>NO</v>
      </c>
      <c r="X63" s="5" t="str">
        <f t="shared" si="9"/>
        <v/>
      </c>
      <c r="Y63" t="str">
        <f>IF(OR(LEFT(V63,1)=CHAR(32),LEFT(V63,1)=CHAR(9),LEFT(V63,1)=CHAR(160),indenture(V63)&gt;0),"NO","BOLD")&amp;X63</f>
        <v>BOLD</v>
      </c>
      <c r="AF63" s="5" t="str">
        <f t="shared" si="7"/>
        <v/>
      </c>
      <c r="AG63" t="str">
        <f>IF(OR(LEFT(AD63,1)=CHAR(32),LEFT(AD63,1)=CHAR(9),LEFT(AD63,1)=CHAR(160),indenture(AD63)&gt;0),"NO","BOLD")&amp;AF63</f>
        <v>BOLD</v>
      </c>
      <c r="AJ63" s="5" t="str">
        <f t="shared" si="8"/>
        <v/>
      </c>
      <c r="AK63" t="str">
        <f>IF(OR(LEFT(AH63,1)=CHAR(32),LEFT(AH63,1)=CHAR(9),LEFT(AH63,1)=CHAR(160),indenture(AH63)&gt;0),"NO","BOLD")&amp;AJ63</f>
        <v>BOLD</v>
      </c>
    </row>
    <row r="64" spans="1:37">
      <c r="A64">
        <v>63</v>
      </c>
      <c r="B64" s="5" t="s">
        <v>1249</v>
      </c>
      <c r="C64" s="5" t="s">
        <v>1250</v>
      </c>
      <c r="D64" s="5" t="str">
        <f t="shared" si="1"/>
        <v/>
      </c>
      <c r="E64" t="str">
        <f>IF(OR(LEFT(B64,1)=CHAR(32),LEFT(B64,1)=CHAR(9),LEFT(B64,1)=CHAR(160),indenture(B64)&gt;0),"NO","BOLD")&amp;D64</f>
        <v>BOLD</v>
      </c>
      <c r="H64" s="5" t="str">
        <f t="shared" si="11"/>
        <v/>
      </c>
      <c r="I64" t="str">
        <f>IF(OR(LEFT(F64,1)=CHAR(32),LEFT(F64,1)=CHAR(9),LEFT(F64,1)=CHAR(160),indenture(F64)&gt;0),"NO","BOLD")&amp;H64</f>
        <v>BOLD</v>
      </c>
      <c r="L64" s="5" t="str">
        <f t="shared" si="3"/>
        <v/>
      </c>
      <c r="M64" t="str">
        <f>IF(OR(LEFT(J64,1)=CHAR(32),LEFT(J64,1)=CHAR(9),LEFT(J64,1)=CHAR(160),indenture(J64)&gt;0),"NO","BOLD")&amp;L64</f>
        <v>BOLD</v>
      </c>
      <c r="P64" s="5" t="str">
        <f t="shared" si="4"/>
        <v/>
      </c>
      <c r="Q64" t="str">
        <f>IF(OR(LEFT(N64,1)=CHAR(32),LEFT(N64,1)=CHAR(9),LEFT(N64,1)=CHAR(160),indenture(N64)&gt;0),"NO","BOLD")&amp;P64</f>
        <v>BOLD</v>
      </c>
      <c r="T64" s="5" t="str">
        <f t="shared" si="10"/>
        <v/>
      </c>
      <c r="U64" t="str">
        <f>IF(OR(LEFT(R64,1)=CHAR(32),LEFT(R64,1)=CHAR(9),LEFT(R64,1)=CHAR(160),indenture(R64)&gt;0),"NO","BOLD")&amp;T64</f>
        <v>BOLD</v>
      </c>
      <c r="X64" s="5" t="str">
        <f t="shared" si="9"/>
        <v/>
      </c>
      <c r="Y64" t="str">
        <f>IF(OR(LEFT(V64,1)=CHAR(32),LEFT(V64,1)=CHAR(9),LEFT(V64,1)=CHAR(160),indenture(V64)&gt;0),"NO","BOLD")&amp;X64</f>
        <v>BOLD</v>
      </c>
      <c r="AF64" s="5" t="str">
        <f t="shared" si="7"/>
        <v/>
      </c>
      <c r="AG64" t="str">
        <f>IF(OR(LEFT(AD64,1)=CHAR(32),LEFT(AD64,1)=CHAR(9),LEFT(AD64,1)=CHAR(160),indenture(AD64)&gt;0),"NO","BOLD")&amp;AF64</f>
        <v>BOLD</v>
      </c>
      <c r="AJ64" s="5" t="str">
        <f t="shared" si="8"/>
        <v/>
      </c>
      <c r="AK64" t="str">
        <f>IF(OR(LEFT(AH64,1)=CHAR(32),LEFT(AH64,1)=CHAR(9),LEFT(AH64,1)=CHAR(160),indenture(AH64)&gt;0),"NO","BOLD")&amp;AJ64</f>
        <v>BOLD</v>
      </c>
    </row>
    <row r="65" spans="1:37">
      <c r="A65">
        <v>64</v>
      </c>
      <c r="B65" s="5" t="s">
        <v>1251</v>
      </c>
      <c r="C65" s="5" t="s">
        <v>1252</v>
      </c>
      <c r="D65" s="5" t="str">
        <f t="shared" si="1"/>
        <v>EPS</v>
      </c>
      <c r="E65" t="str">
        <f>IF(OR(LEFT(B65,1)=CHAR(32),LEFT(B65,1)=CHAR(9),LEFT(B65,1)=CHAR(160),indenture(B65)&gt;0),"NO","BOLD")&amp;D65</f>
        <v>BOLDEPS</v>
      </c>
      <c r="H65" s="5" t="str">
        <f t="shared" si="11"/>
        <v/>
      </c>
      <c r="I65" t="str">
        <f>IF(OR(LEFT(F65,1)=CHAR(32),LEFT(F65,1)=CHAR(9),LEFT(F65,1)=CHAR(160),indenture(F65)&gt;0),"NO","BOLD")&amp;H65</f>
        <v>BOLD</v>
      </c>
      <c r="J65" t="s">
        <v>466</v>
      </c>
      <c r="K65" t="s">
        <v>467</v>
      </c>
      <c r="L65" s="5" t="str">
        <f t="shared" si="3"/>
        <v/>
      </c>
      <c r="M65" t="str">
        <f>IF(OR(LEFT(J65,1)=CHAR(32),LEFT(J65,1)=CHAR(9),LEFT(J65,1)=CHAR(160),indenture(J65)&gt;0),"NO","BOLD")&amp;L65</f>
        <v>BOLD</v>
      </c>
      <c r="P65" s="5" t="str">
        <f t="shared" si="4"/>
        <v/>
      </c>
      <c r="Q65" t="str">
        <f>IF(OR(LEFT(N65,1)=CHAR(32),LEFT(N65,1)=CHAR(9),LEFT(N65,1)=CHAR(160),indenture(N65)&gt;0),"NO","BOLD")&amp;P65</f>
        <v>BOLD</v>
      </c>
      <c r="R65" t="s">
        <v>466</v>
      </c>
      <c r="S65" t="s">
        <v>467</v>
      </c>
      <c r="T65" s="5" t="str">
        <f t="shared" si="10"/>
        <v/>
      </c>
      <c r="U65" t="str">
        <f>IF(OR(LEFT(R65,1)=CHAR(32),LEFT(R65,1)=CHAR(9),LEFT(R65,1)=CHAR(160),indenture(R65)&gt;0),"NO","BOLD")&amp;T65</f>
        <v>BOLD</v>
      </c>
      <c r="X65" s="5" t="str">
        <f t="shared" si="9"/>
        <v/>
      </c>
      <c r="Y65" t="str">
        <f>IF(OR(LEFT(V65,1)=CHAR(32),LEFT(V65,1)=CHAR(9),LEFT(V65,1)=CHAR(160),indenture(V65)&gt;0),"NO","BOLD")&amp;X65</f>
        <v>BOLD</v>
      </c>
      <c r="AF65" s="5" t="str">
        <f t="shared" si="7"/>
        <v/>
      </c>
      <c r="AG65" t="str">
        <f>IF(OR(LEFT(AD65,1)=CHAR(32),LEFT(AD65,1)=CHAR(9),LEFT(AD65,1)=CHAR(160),indenture(AD65)&gt;0),"NO","BOLD")&amp;AF65</f>
        <v>BOLD</v>
      </c>
      <c r="AJ65" s="5" t="str">
        <f t="shared" si="8"/>
        <v/>
      </c>
      <c r="AK65" t="str">
        <f>IF(OR(LEFT(AH65,1)=CHAR(32),LEFT(AH65,1)=CHAR(9),LEFT(AH65,1)=CHAR(160),indenture(AH65)&gt;0),"NO","BOLD")&amp;AJ65</f>
        <v>BOLD</v>
      </c>
    </row>
    <row r="66" spans="1:37">
      <c r="A66">
        <v>65</v>
      </c>
      <c r="B66" s="5" t="s">
        <v>1253</v>
      </c>
      <c r="C66" s="5" t="s">
        <v>1254</v>
      </c>
      <c r="D66" s="5" t="str">
        <f t="shared" si="1"/>
        <v/>
      </c>
      <c r="E66" t="str">
        <f>IF(OR(LEFT(B66,1)=CHAR(32),LEFT(B66,1)=CHAR(9),LEFT(B66,1)=CHAR(160),indenture(B66)&gt;0),"NO","BOLD")&amp;D66</f>
        <v>BOLD</v>
      </c>
      <c r="H66" s="5" t="str">
        <f t="shared" si="11"/>
        <v/>
      </c>
      <c r="I66" t="str">
        <f>IF(OR(LEFT(F66,1)=CHAR(32),LEFT(F66,1)=CHAR(9),LEFT(F66,1)=CHAR(160),indenture(F66)&gt;0),"NO","BOLD")&amp;H66</f>
        <v>BOLD</v>
      </c>
      <c r="L66" s="5" t="str">
        <f t="shared" si="3"/>
        <v/>
      </c>
      <c r="M66" t="str">
        <f>IF(OR(LEFT(J66,1)=CHAR(32),LEFT(J66,1)=CHAR(9),LEFT(J66,1)=CHAR(160),indenture(J66)&gt;0),"NO","BOLD")&amp;L66</f>
        <v>BOLD</v>
      </c>
      <c r="P66" s="5" t="str">
        <f t="shared" si="4"/>
        <v/>
      </c>
      <c r="Q66" t="str">
        <f>IF(OR(LEFT(N66,1)=CHAR(32),LEFT(N66,1)=CHAR(9),LEFT(N66,1)=CHAR(160),indenture(N66)&gt;0),"NO","BOLD")&amp;P66</f>
        <v>BOLD</v>
      </c>
      <c r="T66" s="5" t="str">
        <f t="shared" si="10"/>
        <v/>
      </c>
      <c r="U66" t="str">
        <f>IF(OR(LEFT(R66,1)=CHAR(32),LEFT(R66,1)=CHAR(9),LEFT(R66,1)=CHAR(160),indenture(R66)&gt;0),"NO","BOLD")&amp;T66</f>
        <v>BOLD</v>
      </c>
      <c r="X66" s="5" t="str">
        <f t="shared" si="9"/>
        <v/>
      </c>
      <c r="Y66" t="str">
        <f>IF(OR(LEFT(V66,1)=CHAR(32),LEFT(V66,1)=CHAR(9),LEFT(V66,1)=CHAR(160),indenture(V66)&gt;0),"NO","BOLD")&amp;X66</f>
        <v>BOLD</v>
      </c>
      <c r="AF66" s="5" t="str">
        <f t="shared" si="7"/>
        <v/>
      </c>
      <c r="AG66" t="str">
        <f>IF(OR(LEFT(AD66,1)=CHAR(32),LEFT(AD66,1)=CHAR(9),LEFT(AD66,1)=CHAR(160),indenture(AD66)&gt;0),"NO","BOLD")&amp;AF66</f>
        <v>BOLD</v>
      </c>
      <c r="AJ66" s="5" t="str">
        <f t="shared" si="8"/>
        <v/>
      </c>
      <c r="AK66" t="str">
        <f>IF(OR(LEFT(AH66,1)=CHAR(32),LEFT(AH66,1)=CHAR(9),LEFT(AH66,1)=CHAR(160),indenture(AH66)&gt;0),"NO","BOLD")&amp;AJ66</f>
        <v>BOLD</v>
      </c>
    </row>
    <row r="67" spans="1:37">
      <c r="A67">
        <v>66</v>
      </c>
      <c r="B67" s="5" t="s">
        <v>1255</v>
      </c>
      <c r="C67" s="5" t="s">
        <v>1256</v>
      </c>
      <c r="D67" s="5" t="str">
        <f>IF(OR(ISNUMBER(SEARCH("Diluted EPS",B67)),ISNUMBER(SEARCH("Earnings Per Share",B67)),ISNUMBER(SEARCH("Basic EPS",B67)),ISNUMBER(SEARCH("Diluted Share",B67)),ISNUMBER(SEARCH("Basic Share",B67))),"EPS","")</f>
        <v/>
      </c>
      <c r="E67" t="str">
        <f>IF(OR(LEFT(B67,1)=CHAR(32),LEFT(B67,1)=CHAR(9),LEFT(B67,1)=CHAR(160),indenture(B67)&gt;0),"NO","BOLD")&amp;D67</f>
        <v>BOLD</v>
      </c>
      <c r="H67" s="5" t="str">
        <f t="shared" si="11"/>
        <v/>
      </c>
      <c r="I67" t="str">
        <f>IF(OR(LEFT(F67,1)=CHAR(32),LEFT(F67,1)=CHAR(9),LEFT(F67,1)=CHAR(160),indenture(F67)&gt;0),"NO","BOLD")&amp;H67</f>
        <v>BOLD</v>
      </c>
      <c r="J67" t="s">
        <v>469</v>
      </c>
      <c r="K67" t="s">
        <v>470</v>
      </c>
      <c r="L67" s="5" t="str">
        <f t="shared" ref="L67:L96" si="12">IF(OR(ISNUMBER(SEARCH("Diluted EPS",J67)),ISNUMBER(SEARCH("Earnings Per Share",J67)),ISNUMBER(SEARCH("Basic EPS",J67)),ISNUMBER(SEARCH("Diluted Share",J67)),ISNUMBER(SEARCH("Basic Share",J67))),"EPS","")</f>
        <v/>
      </c>
      <c r="M67" t="str">
        <f>IF(OR(LEFT(J67,1)=CHAR(32),LEFT(J67,1)=CHAR(9),LEFT(J67,1)=CHAR(160),indenture(J67)&gt;0),"NO","BOLD")&amp;L67</f>
        <v>BOLD</v>
      </c>
      <c r="P67" s="5" t="str">
        <f t="shared" ref="P67:P96" si="13">IF(OR(ISNUMBER(SEARCH("Diluted EPS",N67)),ISNUMBER(SEARCH("Earnings Per Share",N67)),ISNUMBER(SEARCH("Basic EPS",N67)),ISNUMBER(SEARCH("Diluted Share",N67)),ISNUMBER(SEARCH("Basic Share",N67))),"EPS","")</f>
        <v/>
      </c>
      <c r="Q67" t="str">
        <f>IF(OR(LEFT(N67,1)=CHAR(32),LEFT(N67,1)=CHAR(9),LEFT(N67,1)=CHAR(160),indenture(N67)&gt;0),"NO","BOLD")&amp;P67</f>
        <v>BOLD</v>
      </c>
      <c r="R67" t="s">
        <v>469</v>
      </c>
      <c r="S67" t="s">
        <v>470</v>
      </c>
      <c r="T67" s="5" t="str">
        <f t="shared" si="10"/>
        <v/>
      </c>
      <c r="U67" t="str">
        <f>IF(OR(LEFT(R67,1)=CHAR(32),LEFT(R67,1)=CHAR(9),LEFT(R67,1)=CHAR(160),indenture(R67)&gt;0),"NO","BOLD")&amp;T67</f>
        <v>BOLD</v>
      </c>
      <c r="X67" s="5" t="str">
        <f t="shared" si="9"/>
        <v/>
      </c>
      <c r="Y67" t="str">
        <f>IF(OR(LEFT(V67,1)=CHAR(32),LEFT(V67,1)=CHAR(9),LEFT(V67,1)=CHAR(160),indenture(V67)&gt;0),"NO","BOLD")&amp;X67</f>
        <v>BOLD</v>
      </c>
      <c r="AF67" s="5" t="str">
        <f t="shared" ref="AF67:AF96" si="14">IF(OR(ISNUMBER(SEARCH("Diluted EPS",AD67)),ISNUMBER(SEARCH("Earnings Per Share",AD67)),ISNUMBER(SEARCH("Basic EPS",AD67)),ISNUMBER(SEARCH("Diluted Share",AD67)),ISNUMBER(SEARCH("Basic Share",AD67))),"EPS","")</f>
        <v/>
      </c>
      <c r="AG67" t="str">
        <f>IF(OR(LEFT(AD67,1)=CHAR(32),LEFT(AD67,1)=CHAR(9),LEFT(AD67,1)=CHAR(160),indenture(AD67)&gt;0),"NO","BOLD")&amp;AF67</f>
        <v>BOLD</v>
      </c>
      <c r="AJ67" s="5" t="str">
        <f t="shared" ref="AJ67:AJ96" si="15">IF(OR(ISNUMBER(SEARCH("Diluted EPS",AH67)),ISNUMBER(SEARCH("Earnings Per Share",AH67)),ISNUMBER(SEARCH("Basic EPS",AH67)),ISNUMBER(SEARCH("Diluted Share",AH67)),ISNUMBER(SEARCH("Basic Share",AH67))),"EPS","")</f>
        <v/>
      </c>
      <c r="AK67" t="str">
        <f>IF(OR(LEFT(AH67,1)=CHAR(32),LEFT(AH67,1)=CHAR(9),LEFT(AH67,1)=CHAR(160),indenture(AH67)&gt;0),"NO","BOLD")&amp;AJ67</f>
        <v>BOLD</v>
      </c>
    </row>
    <row r="68" spans="1:37">
      <c r="A68">
        <v>67</v>
      </c>
      <c r="B68" s="5"/>
      <c r="C68" s="5"/>
      <c r="D68" s="5" t="str">
        <f t="shared" ref="D68:D96" si="16">IF(OR(ISNUMBER(SEARCH("Diluted EPS",B68)),ISNUMBER(SEARCH("Earnings Per Share",B68)),ISNUMBER(SEARCH("Basic EPS",B68)),ISNUMBER(SEARCH("Diluted Share",B68)),ISNUMBER(SEARCH("Basic Share",B68))),"EPS","")</f>
        <v/>
      </c>
      <c r="E68" t="str">
        <f>IF(OR(LEFT(B68,1)=CHAR(32),LEFT(B68,1)=CHAR(9),LEFT(B68,1)=CHAR(160),indenture(B68)&gt;0),"NO","BOLD")&amp;D68</f>
        <v>BOLD</v>
      </c>
      <c r="H68" s="5" t="str">
        <f t="shared" si="11"/>
        <v/>
      </c>
      <c r="I68" t="str">
        <f>IF(OR(LEFT(F68,1)=CHAR(32),LEFT(F68,1)=CHAR(9),LEFT(F68,1)=CHAR(160),indenture(F68)&gt;0),"NO","BOLD")&amp;H68</f>
        <v>BOLD</v>
      </c>
      <c r="J68" t="s">
        <v>471</v>
      </c>
      <c r="K68" t="s">
        <v>472</v>
      </c>
      <c r="L68" s="5" t="str">
        <f t="shared" si="12"/>
        <v/>
      </c>
      <c r="M68" t="str">
        <f>IF(OR(LEFT(J68,1)=CHAR(32),LEFT(J68,1)=CHAR(9),LEFT(J68,1)=CHAR(160),indenture(J68)&gt;0),"NO","BOLD")&amp;L68</f>
        <v>BOLD</v>
      </c>
      <c r="P68" s="5" t="str">
        <f t="shared" si="13"/>
        <v/>
      </c>
      <c r="Q68" t="str">
        <f>IF(OR(LEFT(N68,1)=CHAR(32),LEFT(N68,1)=CHAR(9),LEFT(N68,1)=CHAR(160),indenture(N68)&gt;0),"NO","BOLD")&amp;P68</f>
        <v>BOLD</v>
      </c>
      <c r="R68" t="s">
        <v>471</v>
      </c>
      <c r="S68" t="s">
        <v>472</v>
      </c>
      <c r="T68" s="5" t="str">
        <f t="shared" si="10"/>
        <v/>
      </c>
      <c r="U68" t="str">
        <f>IF(OR(LEFT(R68,1)=CHAR(32),LEFT(R68,1)=CHAR(9),LEFT(R68,1)=CHAR(160),indenture(R68)&gt;0),"NO","BOLD")&amp;T68</f>
        <v>BOLD</v>
      </c>
      <c r="X68" s="5" t="str">
        <f t="shared" si="9"/>
        <v/>
      </c>
      <c r="Y68" t="str">
        <f>IF(OR(LEFT(V68,1)=CHAR(32),LEFT(V68,1)=CHAR(9),LEFT(V68,1)=CHAR(160),indenture(V68)&gt;0),"NO","BOLD")&amp;X68</f>
        <v>BOLD</v>
      </c>
      <c r="AF68" s="5" t="str">
        <f t="shared" si="14"/>
        <v/>
      </c>
      <c r="AG68" t="str">
        <f>IF(OR(LEFT(AD68,1)=CHAR(32),LEFT(AD68,1)=CHAR(9),LEFT(AD68,1)=CHAR(160),indenture(AD68)&gt;0),"NO","BOLD")&amp;AF68</f>
        <v>BOLD</v>
      </c>
      <c r="AJ68" s="5" t="str">
        <f t="shared" si="15"/>
        <v/>
      </c>
      <c r="AK68" t="str">
        <f>IF(OR(LEFT(AH68,1)=CHAR(32),LEFT(AH68,1)=CHAR(9),LEFT(AH68,1)=CHAR(160),indenture(AH68)&gt;0),"NO","BOLD")&amp;AJ68</f>
        <v>BOLD</v>
      </c>
    </row>
    <row r="69" spans="1:37">
      <c r="A69">
        <v>68</v>
      </c>
      <c r="B69" s="5"/>
      <c r="C69" s="5"/>
      <c r="D69" s="5" t="str">
        <f t="shared" si="16"/>
        <v/>
      </c>
      <c r="E69" t="str">
        <f>IF(OR(LEFT(B69,1)=CHAR(32),LEFT(B69,1)=CHAR(9),LEFT(B69,1)=CHAR(160),indenture(B69)&gt;0),"NO","BOLD")&amp;D69</f>
        <v>BOLD</v>
      </c>
      <c r="H69" s="5" t="str">
        <f t="shared" si="11"/>
        <v/>
      </c>
      <c r="I69" t="str">
        <f>IF(OR(LEFT(F69,1)=CHAR(32),LEFT(F69,1)=CHAR(9),LEFT(F69,1)=CHAR(160),indenture(F69)&gt;0),"NO","BOLD")&amp;H69</f>
        <v>BOLD</v>
      </c>
      <c r="L69" s="5" t="str">
        <f t="shared" si="12"/>
        <v/>
      </c>
      <c r="M69" t="str">
        <f>IF(OR(LEFT(J69,1)=CHAR(32),LEFT(J69,1)=CHAR(9),LEFT(J69,1)=CHAR(160),indenture(J69)&gt;0),"NO","BOLD")&amp;L69</f>
        <v>BOLD</v>
      </c>
      <c r="P69" s="5" t="str">
        <f t="shared" si="13"/>
        <v/>
      </c>
      <c r="Q69" t="str">
        <f>IF(OR(LEFT(N69,1)=CHAR(32),LEFT(N69,1)=CHAR(9),LEFT(N69,1)=CHAR(160),indenture(N69)&gt;0),"NO","BOLD")&amp;P69</f>
        <v>BOLD</v>
      </c>
      <c r="T69" s="5" t="str">
        <f t="shared" si="10"/>
        <v/>
      </c>
      <c r="U69" t="str">
        <f>IF(OR(LEFT(R69,1)=CHAR(32),LEFT(R69,1)=CHAR(9),LEFT(R69,1)=CHAR(160),indenture(R69)&gt;0),"NO","BOLD")&amp;T69</f>
        <v>BOLD</v>
      </c>
      <c r="X69" s="5" t="str">
        <f t="shared" si="9"/>
        <v/>
      </c>
      <c r="Y69" t="str">
        <f>IF(OR(LEFT(V69,1)=CHAR(32),LEFT(V69,1)=CHAR(9),LEFT(V69,1)=CHAR(160),indenture(V69)&gt;0),"NO","BOLD")&amp;X69</f>
        <v>BOLD</v>
      </c>
      <c r="AF69" s="5" t="str">
        <f t="shared" si="14"/>
        <v/>
      </c>
      <c r="AG69" t="str">
        <f>IF(OR(LEFT(AD69,1)=CHAR(32),LEFT(AD69,1)=CHAR(9),LEFT(AD69,1)=CHAR(160),indenture(AD69)&gt;0),"NO","BOLD")&amp;AF69</f>
        <v>BOLD</v>
      </c>
      <c r="AJ69" s="5" t="str">
        <f t="shared" si="15"/>
        <v/>
      </c>
      <c r="AK69" t="str">
        <f>IF(OR(LEFT(AH69,1)=CHAR(32),LEFT(AH69,1)=CHAR(9),LEFT(AH69,1)=CHAR(160),indenture(AH69)&gt;0),"NO","BOLD")&amp;AJ69</f>
        <v>BOLD</v>
      </c>
    </row>
    <row r="70" spans="1:37">
      <c r="A70">
        <v>69</v>
      </c>
      <c r="B70" s="5"/>
      <c r="C70" s="5"/>
      <c r="D70" s="5" t="str">
        <f t="shared" si="16"/>
        <v/>
      </c>
      <c r="E70" t="str">
        <f>IF(OR(LEFT(B70,1)=CHAR(32),LEFT(B70,1)=CHAR(9),LEFT(B70,1)=CHAR(160),indenture(B70)&gt;0),"NO","BOLD")&amp;D70</f>
        <v>BOLD</v>
      </c>
      <c r="H70" s="5" t="str">
        <f t="shared" si="11"/>
        <v/>
      </c>
      <c r="I70" t="str">
        <f>IF(OR(LEFT(F70,1)=CHAR(32),LEFT(F70,1)=CHAR(9),LEFT(F70,1)=CHAR(160),indenture(F70)&gt;0),"NO","BOLD")&amp;H70</f>
        <v>BOLD</v>
      </c>
      <c r="J70" t="s">
        <v>798</v>
      </c>
      <c r="L70" s="5" t="str">
        <f t="shared" si="12"/>
        <v/>
      </c>
      <c r="M70" t="str">
        <f>IF(OR(LEFT(J70,1)=CHAR(32),LEFT(J70,1)=CHAR(9),LEFT(J70,1)=CHAR(160),indenture(J70)&gt;0),"NO","BOLD")&amp;L70</f>
        <v>BOLD</v>
      </c>
      <c r="P70" s="5" t="str">
        <f t="shared" si="13"/>
        <v/>
      </c>
      <c r="Q70" t="str">
        <f>IF(OR(LEFT(N70,1)=CHAR(32),LEFT(N70,1)=CHAR(9),LEFT(N70,1)=CHAR(160),indenture(N70)&gt;0),"NO","BOLD")&amp;P70</f>
        <v>BOLD</v>
      </c>
      <c r="R70" t="s">
        <v>798</v>
      </c>
      <c r="T70" s="5" t="str">
        <f t="shared" si="10"/>
        <v/>
      </c>
      <c r="U70" t="str">
        <f>IF(OR(LEFT(R70,1)=CHAR(32),LEFT(R70,1)=CHAR(9),LEFT(R70,1)=CHAR(160),indenture(R70)&gt;0),"NO","BOLD")&amp;T70</f>
        <v>BOLD</v>
      </c>
      <c r="X70" s="5" t="str">
        <f t="shared" si="9"/>
        <v/>
      </c>
      <c r="Y70" t="str">
        <f>IF(OR(LEFT(V70,1)=CHAR(32),LEFT(V70,1)=CHAR(9),LEFT(V70,1)=CHAR(160),indenture(V70)&gt;0),"NO","BOLD")&amp;X70</f>
        <v>BOLD</v>
      </c>
      <c r="AF70" s="5" t="str">
        <f t="shared" si="14"/>
        <v/>
      </c>
      <c r="AG70" t="str">
        <f>IF(OR(LEFT(AD70,1)=CHAR(32),LEFT(AD70,1)=CHAR(9),LEFT(AD70,1)=CHAR(160),indenture(AD70)&gt;0),"NO","BOLD")&amp;AF70</f>
        <v>BOLD</v>
      </c>
      <c r="AJ70" s="5" t="str">
        <f t="shared" si="15"/>
        <v/>
      </c>
      <c r="AK70" t="str">
        <f>IF(OR(LEFT(AH70,1)=CHAR(32),LEFT(AH70,1)=CHAR(9),LEFT(AH70,1)=CHAR(160),indenture(AH70)&gt;0),"NO","BOLD")&amp;AJ70</f>
        <v>BOLD</v>
      </c>
    </row>
    <row r="71" spans="1:37">
      <c r="A71">
        <v>70</v>
      </c>
      <c r="B71" s="5"/>
      <c r="C71" s="5"/>
      <c r="D71" s="5" t="str">
        <f t="shared" si="16"/>
        <v/>
      </c>
      <c r="E71" t="str">
        <f>IF(OR(LEFT(B71,1)=CHAR(32),LEFT(B71,1)=CHAR(9),LEFT(B71,1)=CHAR(160),indenture(B71)&gt;0),"NO","BOLD")&amp;D71</f>
        <v>BOLD</v>
      </c>
      <c r="H71" s="5" t="str">
        <f t="shared" si="11"/>
        <v/>
      </c>
      <c r="I71" t="str">
        <f>IF(OR(LEFT(F71,1)=CHAR(32),LEFT(F71,1)=CHAR(9),LEFT(F71,1)=CHAR(160),indenture(F71)&gt;0),"NO","BOLD")&amp;H71</f>
        <v>BOLD</v>
      </c>
      <c r="J71" t="s">
        <v>1239</v>
      </c>
      <c r="K71" t="s">
        <v>1240</v>
      </c>
      <c r="L71" s="5" t="str">
        <f t="shared" si="12"/>
        <v/>
      </c>
      <c r="M71" t="str">
        <f>IF(OR(LEFT(J71,1)=CHAR(32),LEFT(J71,1)=CHAR(9),LEFT(J71,1)=CHAR(160),indenture(J71)&gt;0),"NO","BOLD")&amp;L71</f>
        <v>BOLD</v>
      </c>
      <c r="P71" s="5" t="str">
        <f t="shared" si="13"/>
        <v/>
      </c>
      <c r="Q71" t="str">
        <f>IF(OR(LEFT(N71,1)=CHAR(32),LEFT(N71,1)=CHAR(9),LEFT(N71,1)=CHAR(160),indenture(N71)&gt;0),"NO","BOLD")&amp;P71</f>
        <v>BOLD</v>
      </c>
      <c r="R71" t="s">
        <v>1239</v>
      </c>
      <c r="S71" t="s">
        <v>1240</v>
      </c>
      <c r="T71" s="5" t="str">
        <f t="shared" si="10"/>
        <v/>
      </c>
      <c r="U71" t="str">
        <f>IF(OR(LEFT(R71,1)=CHAR(32),LEFT(R71,1)=CHAR(9),LEFT(R71,1)=CHAR(160),indenture(R71)&gt;0),"NO","BOLD")&amp;T71</f>
        <v>BOLD</v>
      </c>
      <c r="X71" s="5" t="str">
        <f t="shared" si="9"/>
        <v/>
      </c>
      <c r="Y71" t="str">
        <f>IF(OR(LEFT(V71,1)=CHAR(32),LEFT(V71,1)=CHAR(9),LEFT(V71,1)=CHAR(160),indenture(V71)&gt;0),"NO","BOLD")&amp;X71</f>
        <v>BOLD</v>
      </c>
      <c r="AF71" s="5" t="str">
        <f t="shared" si="14"/>
        <v/>
      </c>
      <c r="AG71" t="str">
        <f>IF(OR(LEFT(AD71,1)=CHAR(32),LEFT(AD71,1)=CHAR(9),LEFT(AD71,1)=CHAR(160),indenture(AD71)&gt;0),"NO","BOLD")&amp;AF71</f>
        <v>BOLD</v>
      </c>
      <c r="AJ71" s="5" t="str">
        <f t="shared" si="15"/>
        <v/>
      </c>
      <c r="AK71" t="str">
        <f>IF(OR(LEFT(AH71,1)=CHAR(32),LEFT(AH71,1)=CHAR(9),LEFT(AH71,1)=CHAR(160),indenture(AH71)&gt;0),"NO","BOLD")&amp;AJ71</f>
        <v>BOLD</v>
      </c>
    </row>
    <row r="72" spans="1:37">
      <c r="A72">
        <v>71</v>
      </c>
      <c r="B72" s="5"/>
      <c r="C72" s="5"/>
      <c r="D72" s="5" t="str">
        <f t="shared" si="16"/>
        <v/>
      </c>
      <c r="E72" t="str">
        <f>IF(OR(LEFT(B72,1)=CHAR(32),LEFT(B72,1)=CHAR(9),LEFT(B72,1)=CHAR(160),indenture(B72)&gt;0),"NO","BOLD")&amp;D72</f>
        <v>BOLD</v>
      </c>
      <c r="H72" s="5" t="str">
        <f t="shared" si="11"/>
        <v/>
      </c>
      <c r="I72" t="str">
        <f>IF(OR(LEFT(F72,1)=CHAR(32),LEFT(F72,1)=CHAR(9),LEFT(F72,1)=CHAR(160),indenture(F72)&gt;0),"NO","BOLD")&amp;H72</f>
        <v>BOLD</v>
      </c>
      <c r="J72" t="s">
        <v>1241</v>
      </c>
      <c r="K72" t="s">
        <v>1242</v>
      </c>
      <c r="L72" s="5" t="str">
        <f t="shared" si="12"/>
        <v/>
      </c>
      <c r="M72" t="str">
        <f>IF(OR(LEFT(J72,1)=CHAR(32),LEFT(J72,1)=CHAR(9),LEFT(J72,1)=CHAR(160),indenture(J72)&gt;0),"NO","BOLD")&amp;L72</f>
        <v>BOLD</v>
      </c>
      <c r="P72" s="5" t="str">
        <f t="shared" si="13"/>
        <v/>
      </c>
      <c r="Q72" t="str">
        <f>IF(OR(LEFT(N72,1)=CHAR(32),LEFT(N72,1)=CHAR(9),LEFT(N72,1)=CHAR(160),indenture(N72)&gt;0),"NO","BOLD")&amp;P72</f>
        <v>BOLD</v>
      </c>
      <c r="R72" t="s">
        <v>1241</v>
      </c>
      <c r="S72" t="s">
        <v>1242</v>
      </c>
      <c r="T72" s="5" t="str">
        <f t="shared" si="10"/>
        <v/>
      </c>
      <c r="U72" t="str">
        <f>IF(OR(LEFT(R72,1)=CHAR(32),LEFT(R72,1)=CHAR(9),LEFT(R72,1)=CHAR(160),indenture(R72)&gt;0),"NO","BOLD")&amp;T72</f>
        <v>BOLD</v>
      </c>
      <c r="X72" s="5" t="str">
        <f t="shared" ref="X72:X96" si="17">IF(OR(ISNUMBER(SEARCH("Diluted EPS",V72)),ISNUMBER(SEARCH("Earnings Per Share",V72)),ISNUMBER(SEARCH("Basic EPS",V72)),ISNUMBER(SEARCH("Diluted Share",V72)),ISNUMBER(SEARCH("Basic Share",V72))),"EPS","")</f>
        <v/>
      </c>
      <c r="Y72" t="str">
        <f>IF(OR(LEFT(V72,1)=CHAR(32),LEFT(V72,1)=CHAR(9),LEFT(V72,1)=CHAR(160),indenture(V72)&gt;0),"NO","BOLD")&amp;X72</f>
        <v>BOLD</v>
      </c>
      <c r="AF72" s="5" t="str">
        <f t="shared" si="14"/>
        <v/>
      </c>
      <c r="AG72" t="str">
        <f>IF(OR(LEFT(AD72,1)=CHAR(32),LEFT(AD72,1)=CHAR(9),LEFT(AD72,1)=CHAR(160),indenture(AD72)&gt;0),"NO","BOLD")&amp;AF72</f>
        <v>BOLD</v>
      </c>
      <c r="AJ72" s="5" t="str">
        <f t="shared" si="15"/>
        <v/>
      </c>
      <c r="AK72" t="str">
        <f>IF(OR(LEFT(AH72,1)=CHAR(32),LEFT(AH72,1)=CHAR(9),LEFT(AH72,1)=CHAR(160),indenture(AH72)&gt;0),"NO","BOLD")&amp;AJ72</f>
        <v>BOLD</v>
      </c>
    </row>
    <row r="73" spans="1:37">
      <c r="A73">
        <v>72</v>
      </c>
      <c r="B73" s="5"/>
      <c r="C73" s="5"/>
      <c r="D73" s="5" t="str">
        <f t="shared" si="16"/>
        <v/>
      </c>
      <c r="E73" t="str">
        <f>IF(OR(LEFT(B73,1)=CHAR(32),LEFT(B73,1)=CHAR(9),LEFT(B73,1)=CHAR(160),indenture(B73)&gt;0),"NO","BOLD")&amp;D73</f>
        <v>BOLD</v>
      </c>
      <c r="H73" s="5" t="str">
        <f t="shared" si="11"/>
        <v/>
      </c>
      <c r="I73" t="str">
        <f>IF(OR(LEFT(F73,1)=CHAR(32),LEFT(F73,1)=CHAR(9),LEFT(F73,1)=CHAR(160),indenture(F73)&gt;0),"NO","BOLD")&amp;H73</f>
        <v>BOLD</v>
      </c>
      <c r="J73" t="s">
        <v>1245</v>
      </c>
      <c r="K73" t="s">
        <v>1246</v>
      </c>
      <c r="L73" s="5" t="str">
        <f t="shared" si="12"/>
        <v/>
      </c>
      <c r="M73" t="str">
        <f>IF(OR(LEFT(J73,1)=CHAR(32),LEFT(J73,1)=CHAR(9),LEFT(J73,1)=CHAR(160),indenture(J73)&gt;0),"NO","BOLD")&amp;L73</f>
        <v>BOLD</v>
      </c>
      <c r="P73" s="5" t="str">
        <f t="shared" si="13"/>
        <v/>
      </c>
      <c r="Q73" t="str">
        <f>IF(OR(LEFT(N73,1)=CHAR(32),LEFT(N73,1)=CHAR(9),LEFT(N73,1)=CHAR(160),indenture(N73)&gt;0),"NO","BOLD")&amp;P73</f>
        <v>BOLD</v>
      </c>
      <c r="R73" t="s">
        <v>1243</v>
      </c>
      <c r="S73" t="s">
        <v>1244</v>
      </c>
      <c r="T73" s="5" t="str">
        <f t="shared" si="10"/>
        <v/>
      </c>
      <c r="U73" t="str">
        <f>IF(OR(LEFT(R73,1)=CHAR(32),LEFT(R73,1)=CHAR(9),LEFT(R73,1)=CHAR(160),indenture(R73)&gt;0),"NO","BOLD")&amp;T73</f>
        <v>BOLD</v>
      </c>
      <c r="X73" s="5" t="str">
        <f t="shared" si="17"/>
        <v/>
      </c>
      <c r="Y73" t="str">
        <f>IF(OR(LEFT(V73,1)=CHAR(32),LEFT(V73,1)=CHAR(9),LEFT(V73,1)=CHAR(160),indenture(V73)&gt;0),"NO","BOLD")&amp;X73</f>
        <v>BOLD</v>
      </c>
      <c r="AF73" s="5" t="str">
        <f t="shared" si="14"/>
        <v/>
      </c>
      <c r="AG73" t="str">
        <f>IF(OR(LEFT(AD73,1)=CHAR(32),LEFT(AD73,1)=CHAR(9),LEFT(AD73,1)=CHAR(160),indenture(AD73)&gt;0),"NO","BOLD")&amp;AF73</f>
        <v>BOLD</v>
      </c>
      <c r="AJ73" s="5" t="str">
        <f t="shared" si="15"/>
        <v/>
      </c>
      <c r="AK73" t="str">
        <f>IF(OR(LEFT(AH73,1)=CHAR(32),LEFT(AH73,1)=CHAR(9),LEFT(AH73,1)=CHAR(160),indenture(AH73)&gt;0),"NO","BOLD")&amp;AJ73</f>
        <v>BOLD</v>
      </c>
    </row>
    <row r="74" spans="1:37">
      <c r="A74">
        <v>73</v>
      </c>
      <c r="B74" s="5"/>
      <c r="C74" s="5"/>
      <c r="D74" s="5" t="str">
        <f t="shared" si="16"/>
        <v/>
      </c>
      <c r="E74" t="str">
        <f>IF(OR(LEFT(B74,1)=CHAR(32),LEFT(B74,1)=CHAR(9),LEFT(B74,1)=CHAR(160),indenture(B74)&gt;0),"NO","BOLD")&amp;D74</f>
        <v>BOLD</v>
      </c>
      <c r="H74" s="5" t="str">
        <f t="shared" si="11"/>
        <v/>
      </c>
      <c r="I74" t="str">
        <f>IF(OR(LEFT(F74,1)=CHAR(32),LEFT(F74,1)=CHAR(9),LEFT(F74,1)=CHAR(160),indenture(F74)&gt;0),"NO","BOLD")&amp;H74</f>
        <v>BOLD</v>
      </c>
      <c r="J74" t="s">
        <v>1247</v>
      </c>
      <c r="K74" t="s">
        <v>1248</v>
      </c>
      <c r="L74" s="5" t="str">
        <f t="shared" si="12"/>
        <v/>
      </c>
      <c r="M74" t="str">
        <f>IF(OR(LEFT(J74,1)=CHAR(32),LEFT(J74,1)=CHAR(9),LEFT(J74,1)=CHAR(160),indenture(J74)&gt;0),"NO","BOLD")&amp;L74</f>
        <v>BOLD</v>
      </c>
      <c r="P74" s="5" t="str">
        <f t="shared" si="13"/>
        <v/>
      </c>
      <c r="Q74" t="str">
        <f>IF(OR(LEFT(N74,1)=CHAR(32),LEFT(N74,1)=CHAR(9),LEFT(N74,1)=CHAR(160),indenture(N74)&gt;0),"NO","BOLD")&amp;P74</f>
        <v>BOLD</v>
      </c>
      <c r="R74" t="s">
        <v>1245</v>
      </c>
      <c r="S74" t="s">
        <v>1246</v>
      </c>
      <c r="T74" s="5" t="str">
        <f t="shared" si="10"/>
        <v/>
      </c>
      <c r="U74" t="str">
        <f>IF(OR(LEFT(R74,1)=CHAR(32),LEFT(R74,1)=CHAR(9),LEFT(R74,1)=CHAR(160),indenture(R74)&gt;0),"NO","BOLD")&amp;T74</f>
        <v>BOLD</v>
      </c>
      <c r="X74" s="5" t="str">
        <f t="shared" si="17"/>
        <v/>
      </c>
      <c r="Y74" t="str">
        <f>IF(OR(LEFT(V74,1)=CHAR(32),LEFT(V74,1)=CHAR(9),LEFT(V74,1)=CHAR(160),indenture(V74)&gt;0),"NO","BOLD")&amp;X74</f>
        <v>BOLD</v>
      </c>
      <c r="AF74" s="5" t="str">
        <f t="shared" si="14"/>
        <v/>
      </c>
      <c r="AG74" t="str">
        <f>IF(OR(LEFT(AD74,1)=CHAR(32),LEFT(AD74,1)=CHAR(9),LEFT(AD74,1)=CHAR(160),indenture(AD74)&gt;0),"NO","BOLD")&amp;AF74</f>
        <v>BOLD</v>
      </c>
      <c r="AJ74" s="5" t="str">
        <f t="shared" si="15"/>
        <v/>
      </c>
      <c r="AK74" t="str">
        <f>IF(OR(LEFT(AH74,1)=CHAR(32),LEFT(AH74,1)=CHAR(9),LEFT(AH74,1)=CHAR(160),indenture(AH74)&gt;0),"NO","BOLD")&amp;AJ74</f>
        <v>BOLD</v>
      </c>
    </row>
    <row r="75" spans="1:37">
      <c r="A75">
        <v>74</v>
      </c>
      <c r="B75" s="5"/>
      <c r="C75" s="5"/>
      <c r="D75" s="5" t="str">
        <f t="shared" si="16"/>
        <v/>
      </c>
      <c r="E75" t="str">
        <f>IF(OR(LEFT(B75,1)=CHAR(32),LEFT(B75,1)=CHAR(9),LEFT(B75,1)=CHAR(160),indenture(B75)&gt;0),"NO","BOLD")&amp;D75</f>
        <v>BOLD</v>
      </c>
      <c r="H75" s="5" t="str">
        <f t="shared" si="11"/>
        <v/>
      </c>
      <c r="I75" t="str">
        <f>IF(OR(LEFT(F75,1)=CHAR(32),LEFT(F75,1)=CHAR(9),LEFT(F75,1)=CHAR(160),indenture(F75)&gt;0),"NO","BOLD")&amp;H75</f>
        <v>BOLD</v>
      </c>
      <c r="J75" t="s">
        <v>1249</v>
      </c>
      <c r="K75" t="s">
        <v>1250</v>
      </c>
      <c r="L75" s="5" t="str">
        <f t="shared" si="12"/>
        <v/>
      </c>
      <c r="M75" t="str">
        <f>IF(OR(LEFT(J75,1)=CHAR(32),LEFT(J75,1)=CHAR(9),LEFT(J75,1)=CHAR(160),indenture(J75)&gt;0),"NO","BOLD")&amp;L75</f>
        <v>BOLD</v>
      </c>
      <c r="P75" s="5" t="str">
        <f t="shared" si="13"/>
        <v/>
      </c>
      <c r="Q75" t="str">
        <f>IF(OR(LEFT(N75,1)=CHAR(32),LEFT(N75,1)=CHAR(9),LEFT(N75,1)=CHAR(160),indenture(N75)&gt;0),"NO","BOLD")&amp;P75</f>
        <v>BOLD</v>
      </c>
      <c r="R75" t="s">
        <v>1247</v>
      </c>
      <c r="S75" t="s">
        <v>1248</v>
      </c>
      <c r="T75" s="5" t="str">
        <f t="shared" si="10"/>
        <v/>
      </c>
      <c r="U75" t="str">
        <f>IF(OR(LEFT(R75,1)=CHAR(32),LEFT(R75,1)=CHAR(9),LEFT(R75,1)=CHAR(160),indenture(R75)&gt;0),"NO","BOLD")&amp;T75</f>
        <v>BOLD</v>
      </c>
      <c r="X75" s="5" t="str">
        <f t="shared" si="17"/>
        <v/>
      </c>
      <c r="Y75" t="str">
        <f>IF(OR(LEFT(V75,1)=CHAR(32),LEFT(V75,1)=CHAR(9),LEFT(V75,1)=CHAR(160),indenture(V75)&gt;0),"NO","BOLD")&amp;X75</f>
        <v>BOLD</v>
      </c>
      <c r="AF75" s="5" t="str">
        <f t="shared" si="14"/>
        <v/>
      </c>
      <c r="AG75" t="str">
        <f>IF(OR(LEFT(AD75,1)=CHAR(32),LEFT(AD75,1)=CHAR(9),LEFT(AD75,1)=CHAR(160),indenture(AD75)&gt;0),"NO","BOLD")&amp;AF75</f>
        <v>BOLD</v>
      </c>
      <c r="AJ75" s="5" t="str">
        <f t="shared" si="15"/>
        <v/>
      </c>
      <c r="AK75" t="str">
        <f>IF(OR(LEFT(AH75,1)=CHAR(32),LEFT(AH75,1)=CHAR(9),LEFT(AH75,1)=CHAR(160),indenture(AH75)&gt;0),"NO","BOLD")&amp;AJ75</f>
        <v>BOLD</v>
      </c>
    </row>
    <row r="76" spans="1:37">
      <c r="A76">
        <v>75</v>
      </c>
      <c r="B76" s="5"/>
      <c r="C76" s="5"/>
      <c r="D76" s="5" t="str">
        <f t="shared" si="16"/>
        <v/>
      </c>
      <c r="E76" t="str">
        <f>IF(OR(LEFT(B76,1)=CHAR(32),LEFT(B76,1)=CHAR(9),LEFT(B76,1)=CHAR(160),indenture(B76)&gt;0),"NO","BOLD")&amp;D76</f>
        <v>BOLD</v>
      </c>
      <c r="H76" s="5" t="str">
        <f t="shared" si="11"/>
        <v/>
      </c>
      <c r="I76" t="str">
        <f>IF(OR(LEFT(F76,1)=CHAR(32),LEFT(F76,1)=CHAR(9),LEFT(F76,1)=CHAR(160),indenture(F76)&gt;0),"NO","BOLD")&amp;H76</f>
        <v>BOLD</v>
      </c>
      <c r="J76" t="s">
        <v>1251</v>
      </c>
      <c r="K76" t="s">
        <v>1252</v>
      </c>
      <c r="L76" s="5" t="str">
        <f t="shared" si="12"/>
        <v>EPS</v>
      </c>
      <c r="M76" t="str">
        <f>IF(OR(LEFT(J76,1)=CHAR(32),LEFT(J76,1)=CHAR(9),LEFT(J76,1)=CHAR(160),indenture(J76)&gt;0),"NO","BOLD")&amp;L76</f>
        <v>BOLDEPS</v>
      </c>
      <c r="P76" s="5" t="str">
        <f t="shared" si="13"/>
        <v/>
      </c>
      <c r="Q76" t="str">
        <f>IF(OR(LEFT(N76,1)=CHAR(32),LEFT(N76,1)=CHAR(9),LEFT(N76,1)=CHAR(160),indenture(N76)&gt;0),"NO","BOLD")&amp;P76</f>
        <v>BOLD</v>
      </c>
      <c r="R76" t="s">
        <v>1249</v>
      </c>
      <c r="S76" t="s">
        <v>1250</v>
      </c>
      <c r="T76" s="5" t="str">
        <f t="shared" si="10"/>
        <v/>
      </c>
      <c r="U76" t="str">
        <f>IF(OR(LEFT(R76,1)=CHAR(32),LEFT(R76,1)=CHAR(9),LEFT(R76,1)=CHAR(160),indenture(R76)&gt;0),"NO","BOLD")&amp;T76</f>
        <v>BOLD</v>
      </c>
      <c r="X76" s="5" t="str">
        <f t="shared" si="17"/>
        <v/>
      </c>
      <c r="Y76" t="str">
        <f>IF(OR(LEFT(V76,1)=CHAR(32),LEFT(V76,1)=CHAR(9),LEFT(V76,1)=CHAR(160),indenture(V76)&gt;0),"NO","BOLD")&amp;X76</f>
        <v>BOLD</v>
      </c>
      <c r="AF76" s="5" t="str">
        <f t="shared" si="14"/>
        <v/>
      </c>
      <c r="AG76" t="str">
        <f>IF(OR(LEFT(AD76,1)=CHAR(32),LEFT(AD76,1)=CHAR(9),LEFT(AD76,1)=CHAR(160),indenture(AD76)&gt;0),"NO","BOLD")&amp;AF76</f>
        <v>BOLD</v>
      </c>
      <c r="AJ76" s="5" t="str">
        <f t="shared" si="15"/>
        <v/>
      </c>
      <c r="AK76" t="str">
        <f>IF(OR(LEFT(AH76,1)=CHAR(32),LEFT(AH76,1)=CHAR(9),LEFT(AH76,1)=CHAR(160),indenture(AH76)&gt;0),"NO","BOLD")&amp;AJ76</f>
        <v>BOLD</v>
      </c>
    </row>
    <row r="77" spans="1:37">
      <c r="A77">
        <v>76</v>
      </c>
      <c r="B77" s="5"/>
      <c r="C77" s="5"/>
      <c r="D77" s="5" t="str">
        <f t="shared" si="16"/>
        <v/>
      </c>
      <c r="E77" t="str">
        <f>IF(OR(LEFT(B77,1)=CHAR(32),LEFT(B77,1)=CHAR(9),LEFT(B77,1)=CHAR(160),indenture(B77)&gt;0),"NO","BOLD")&amp;D77</f>
        <v>BOLD</v>
      </c>
      <c r="H77" s="5" t="str">
        <f t="shared" si="11"/>
        <v/>
      </c>
      <c r="I77" t="str">
        <f>IF(OR(LEFT(F77,1)=CHAR(32),LEFT(F77,1)=CHAR(9),LEFT(F77,1)=CHAR(160),indenture(F77)&gt;0),"NO","BOLD")&amp;H77</f>
        <v>BOLD</v>
      </c>
      <c r="L77" s="5" t="str">
        <f t="shared" si="12"/>
        <v/>
      </c>
      <c r="M77" t="str">
        <f>IF(OR(LEFT(J77,1)=CHAR(32),LEFT(J77,1)=CHAR(9),LEFT(J77,1)=CHAR(160),indenture(J77)&gt;0),"NO","BOLD")&amp;L77</f>
        <v>BOLD</v>
      </c>
      <c r="P77" s="5" t="str">
        <f t="shared" si="13"/>
        <v/>
      </c>
      <c r="Q77" t="str">
        <f>IF(OR(LEFT(N77,1)=CHAR(32),LEFT(N77,1)=CHAR(9),LEFT(N77,1)=CHAR(160),indenture(N77)&gt;0),"NO","BOLD")&amp;P77</f>
        <v>BOLD</v>
      </c>
      <c r="R77" t="s">
        <v>1251</v>
      </c>
      <c r="S77" t="s">
        <v>1252</v>
      </c>
      <c r="T77" s="5" t="str">
        <f t="shared" si="10"/>
        <v>EPS</v>
      </c>
      <c r="U77" t="str">
        <f>IF(OR(LEFT(R77,1)=CHAR(32),LEFT(R77,1)=CHAR(9),LEFT(R77,1)=CHAR(160),indenture(R77)&gt;0),"NO","BOLD")&amp;T77</f>
        <v>BOLDEPS</v>
      </c>
      <c r="X77" s="5" t="str">
        <f t="shared" si="17"/>
        <v/>
      </c>
      <c r="Y77" t="str">
        <f>IF(OR(LEFT(V77,1)=CHAR(32),LEFT(V77,1)=CHAR(9),LEFT(V77,1)=CHAR(160),indenture(V77)&gt;0),"NO","BOLD")&amp;X77</f>
        <v>BOLD</v>
      </c>
      <c r="AF77" s="5" t="str">
        <f t="shared" si="14"/>
        <v/>
      </c>
      <c r="AG77" t="str">
        <f>IF(OR(LEFT(AD77,1)=CHAR(32),LEFT(AD77,1)=CHAR(9),LEFT(AD77,1)=CHAR(160),indenture(AD77)&gt;0),"NO","BOLD")&amp;AF77</f>
        <v>BOLD</v>
      </c>
      <c r="AJ77" s="5" t="str">
        <f t="shared" si="15"/>
        <v/>
      </c>
      <c r="AK77" t="str">
        <f>IF(OR(LEFT(AH77,1)=CHAR(32),LEFT(AH77,1)=CHAR(9),LEFT(AH77,1)=CHAR(160),indenture(AH77)&gt;0),"NO","BOLD")&amp;AJ77</f>
        <v>BOLD</v>
      </c>
    </row>
    <row r="78" spans="1:37">
      <c r="A78">
        <v>77</v>
      </c>
      <c r="B78" s="5"/>
      <c r="C78" s="5"/>
      <c r="D78" s="5" t="str">
        <f t="shared" si="16"/>
        <v/>
      </c>
      <c r="E78" t="str">
        <f>IF(OR(LEFT(B78,1)=CHAR(32),LEFT(B78,1)=CHAR(9),LEFT(B78,1)=CHAR(160),indenture(B78)&gt;0),"NO","BOLD")&amp;D78</f>
        <v>BOLD</v>
      </c>
      <c r="H78" s="5" t="str">
        <f t="shared" si="11"/>
        <v/>
      </c>
      <c r="I78" t="str">
        <f>IF(OR(LEFT(F78,1)=CHAR(32),LEFT(F78,1)=CHAR(9),LEFT(F78,1)=CHAR(160),indenture(F78)&gt;0),"NO","BOLD")&amp;H78</f>
        <v>BOLD</v>
      </c>
      <c r="L78" s="5" t="str">
        <f t="shared" si="12"/>
        <v/>
      </c>
      <c r="M78" t="str">
        <f>IF(OR(LEFT(J78,1)=CHAR(32),LEFT(J78,1)=CHAR(9),LEFT(J78,1)=CHAR(160),indenture(J78)&gt;0),"NO","BOLD")&amp;L78</f>
        <v>BOLD</v>
      </c>
      <c r="P78" s="5" t="str">
        <f t="shared" si="13"/>
        <v/>
      </c>
      <c r="Q78" t="str">
        <f>IF(OR(LEFT(N78,1)=CHAR(32),LEFT(N78,1)=CHAR(9),LEFT(N78,1)=CHAR(160),indenture(N78)&gt;0),"NO","BOLD")&amp;P78</f>
        <v>BOLD</v>
      </c>
      <c r="R78" t="s">
        <v>1253</v>
      </c>
      <c r="S78" t="s">
        <v>1254</v>
      </c>
      <c r="T78" s="5" t="str">
        <f t="shared" si="10"/>
        <v/>
      </c>
      <c r="U78" t="str">
        <f>IF(OR(LEFT(R78,1)=CHAR(32),LEFT(R78,1)=CHAR(9),LEFT(R78,1)=CHAR(160),indenture(R78)&gt;0),"NO","BOLD")&amp;T78</f>
        <v>BOLD</v>
      </c>
      <c r="X78" s="5" t="str">
        <f t="shared" si="17"/>
        <v/>
      </c>
      <c r="Y78" t="str">
        <f>IF(OR(LEFT(V78,1)=CHAR(32),LEFT(V78,1)=CHAR(9),LEFT(V78,1)=CHAR(160),indenture(V78)&gt;0),"NO","BOLD")&amp;X78</f>
        <v>BOLD</v>
      </c>
      <c r="AF78" s="5" t="str">
        <f t="shared" si="14"/>
        <v/>
      </c>
      <c r="AG78" t="str">
        <f>IF(OR(LEFT(AD78,1)=CHAR(32),LEFT(AD78,1)=CHAR(9),LEFT(AD78,1)=CHAR(160),indenture(AD78)&gt;0),"NO","BOLD")&amp;AF78</f>
        <v>BOLD</v>
      </c>
      <c r="AJ78" s="5" t="str">
        <f t="shared" si="15"/>
        <v/>
      </c>
      <c r="AK78" t="str">
        <f>IF(OR(LEFT(AH78,1)=CHAR(32),LEFT(AH78,1)=CHAR(9),LEFT(AH78,1)=CHAR(160),indenture(AH78)&gt;0),"NO","BOLD")&amp;AJ78</f>
        <v>BOLD</v>
      </c>
    </row>
    <row r="79" spans="1:37">
      <c r="A79">
        <v>78</v>
      </c>
      <c r="B79" s="5"/>
      <c r="C79" s="5"/>
      <c r="D79" s="5" t="str">
        <f t="shared" si="16"/>
        <v/>
      </c>
      <c r="E79" t="str">
        <f>IF(OR(LEFT(B79,1)=CHAR(32),LEFT(B79,1)=CHAR(9),LEFT(B79,1)=CHAR(160),indenture(B79)&gt;0),"NO","BOLD")&amp;D79</f>
        <v>BOLD</v>
      </c>
      <c r="H79" s="5" t="str">
        <f t="shared" si="11"/>
        <v/>
      </c>
      <c r="I79" t="str">
        <f>IF(OR(LEFT(F79,1)=CHAR(32),LEFT(F79,1)=CHAR(9),LEFT(F79,1)=CHAR(160),indenture(F79)&gt;0),"NO","BOLD")&amp;H79</f>
        <v>BOLD</v>
      </c>
      <c r="L79" s="5" t="str">
        <f t="shared" si="12"/>
        <v/>
      </c>
      <c r="M79" t="str">
        <f>IF(OR(LEFT(J79,1)=CHAR(32),LEFT(J79,1)=CHAR(9),LEFT(J79,1)=CHAR(160),indenture(J79)&gt;0),"NO","BOLD")&amp;L79</f>
        <v>BOLD</v>
      </c>
      <c r="P79" s="5" t="str">
        <f t="shared" si="13"/>
        <v/>
      </c>
      <c r="Q79" t="str">
        <f>IF(OR(LEFT(N79,1)=CHAR(32),LEFT(N79,1)=CHAR(9),LEFT(N79,1)=CHAR(160),indenture(N79)&gt;0),"NO","BOLD")&amp;P79</f>
        <v>BOLD</v>
      </c>
      <c r="R79" t="s">
        <v>1255</v>
      </c>
      <c r="S79" t="s">
        <v>1256</v>
      </c>
      <c r="T79" s="5" t="str">
        <f t="shared" si="10"/>
        <v/>
      </c>
      <c r="U79" t="str">
        <f>IF(OR(LEFT(R79,1)=CHAR(32),LEFT(R79,1)=CHAR(9),LEFT(R79,1)=CHAR(160),indenture(R79)&gt;0),"NO","BOLD")&amp;T79</f>
        <v>BOLD</v>
      </c>
      <c r="X79" s="5" t="str">
        <f t="shared" si="17"/>
        <v/>
      </c>
      <c r="Y79" t="str">
        <f>IF(OR(LEFT(V79,1)=CHAR(32),LEFT(V79,1)=CHAR(9),LEFT(V79,1)=CHAR(160),indenture(V79)&gt;0),"NO","BOLD")&amp;X79</f>
        <v>BOLD</v>
      </c>
      <c r="AF79" s="5" t="str">
        <f t="shared" si="14"/>
        <v/>
      </c>
      <c r="AG79" t="str">
        <f>IF(OR(LEFT(AD79,1)=CHAR(32),LEFT(AD79,1)=CHAR(9),LEFT(AD79,1)=CHAR(160),indenture(AD79)&gt;0),"NO","BOLD")&amp;AF79</f>
        <v>BOLD</v>
      </c>
      <c r="AJ79" s="5" t="str">
        <f t="shared" si="15"/>
        <v/>
      </c>
      <c r="AK79" t="str">
        <f>IF(OR(LEFT(AH79,1)=CHAR(32),LEFT(AH79,1)=CHAR(9),LEFT(AH79,1)=CHAR(160),indenture(AH79)&gt;0),"NO","BOLD")&amp;AJ79</f>
        <v>BOLD</v>
      </c>
    </row>
    <row r="80" spans="1:37">
      <c r="A80">
        <v>79</v>
      </c>
      <c r="B80" s="5"/>
      <c r="C80" s="5"/>
      <c r="D80" s="5" t="str">
        <f t="shared" si="16"/>
        <v/>
      </c>
      <c r="E80" t="str">
        <f>IF(OR(LEFT(B80,1)=CHAR(32),LEFT(B80,1)=CHAR(9),LEFT(B80,1)=CHAR(160),indenture(B80)&gt;0),"NO","BOLD")&amp;D80</f>
        <v>BOLD</v>
      </c>
      <c r="H80" s="5" t="str">
        <f t="shared" si="11"/>
        <v/>
      </c>
      <c r="I80" t="str">
        <f>IF(OR(LEFT(F80,1)=CHAR(32),LEFT(F80,1)=CHAR(9),LEFT(F80,1)=CHAR(160),indenture(F80)&gt;0),"NO","BOLD")&amp;H80</f>
        <v>BOLD</v>
      </c>
      <c r="L80" s="5" t="str">
        <f t="shared" si="12"/>
        <v/>
      </c>
      <c r="M80" t="str">
        <f>IF(OR(LEFT(J80,1)=CHAR(32),LEFT(J80,1)=CHAR(9),LEFT(J80,1)=CHAR(160),indenture(J80)&gt;0),"NO","BOLD")&amp;L80</f>
        <v>BOLD</v>
      </c>
      <c r="P80" s="5" t="str">
        <f t="shared" si="13"/>
        <v/>
      </c>
      <c r="Q80" t="str">
        <f>IF(OR(LEFT(N80,1)=CHAR(32),LEFT(N80,1)=CHAR(9),LEFT(N80,1)=CHAR(160),indenture(N80)&gt;0),"NO","BOLD")&amp;P80</f>
        <v>BOLD</v>
      </c>
      <c r="T80" s="5" t="str">
        <f t="shared" si="10"/>
        <v/>
      </c>
      <c r="U80" t="str">
        <f>IF(OR(LEFT(R80,1)=CHAR(32),LEFT(R80,1)=CHAR(9),LEFT(R80,1)=CHAR(160),indenture(R80)&gt;0),"NO","BOLD")&amp;T80</f>
        <v>BOLD</v>
      </c>
      <c r="X80" s="5" t="str">
        <f t="shared" si="17"/>
        <v/>
      </c>
      <c r="Y80" t="str">
        <f>IF(OR(LEFT(V80,1)=CHAR(32),LEFT(V80,1)=CHAR(9),LEFT(V80,1)=CHAR(160),indenture(V80)&gt;0),"NO","BOLD")&amp;X80</f>
        <v>BOLD</v>
      </c>
      <c r="AF80" s="5" t="str">
        <f t="shared" si="14"/>
        <v/>
      </c>
      <c r="AG80" t="str">
        <f>IF(OR(LEFT(AD80,1)=CHAR(32),LEFT(AD80,1)=CHAR(9),LEFT(AD80,1)=CHAR(160),indenture(AD80)&gt;0),"NO","BOLD")&amp;AF80</f>
        <v>BOLD</v>
      </c>
      <c r="AJ80" s="5" t="str">
        <f t="shared" si="15"/>
        <v/>
      </c>
      <c r="AK80" t="str">
        <f>IF(OR(LEFT(AH80,1)=CHAR(32),LEFT(AH80,1)=CHAR(9),LEFT(AH80,1)=CHAR(160),indenture(AH80)&gt;0),"NO","BOLD")&amp;AJ80</f>
        <v>BOLD</v>
      </c>
    </row>
    <row r="81" spans="1:37">
      <c r="A81">
        <v>80</v>
      </c>
      <c r="B81" s="5"/>
      <c r="C81" s="5"/>
      <c r="D81" s="5" t="str">
        <f t="shared" si="16"/>
        <v/>
      </c>
      <c r="E81" t="str">
        <f>IF(OR(LEFT(B81,1)=CHAR(32),LEFT(B81,1)=CHAR(9),LEFT(B81,1)=CHAR(160),indenture(B81)&gt;0),"NO","BOLD")&amp;D81</f>
        <v>BOLD</v>
      </c>
      <c r="H81" s="5" t="str">
        <f t="shared" si="11"/>
        <v/>
      </c>
      <c r="I81" t="str">
        <f>IF(OR(LEFT(F81,1)=CHAR(32),LEFT(F81,1)=CHAR(9),LEFT(F81,1)=CHAR(160),indenture(F81)&gt;0),"NO","BOLD")&amp;H81</f>
        <v>BOLD</v>
      </c>
      <c r="L81" s="5" t="str">
        <f t="shared" si="12"/>
        <v/>
      </c>
      <c r="M81" t="str">
        <f>IF(OR(LEFT(J81,1)=CHAR(32),LEFT(J81,1)=CHAR(9),LEFT(J81,1)=CHAR(160),indenture(J81)&gt;0),"NO","BOLD")&amp;L81</f>
        <v>BOLD</v>
      </c>
      <c r="P81" s="5" t="str">
        <f t="shared" si="13"/>
        <v/>
      </c>
      <c r="Q81" t="str">
        <f>IF(OR(LEFT(N81,1)=CHAR(32),LEFT(N81,1)=CHAR(9),LEFT(N81,1)=CHAR(160),indenture(N81)&gt;0),"NO","BOLD")&amp;P81</f>
        <v>BOLD</v>
      </c>
      <c r="T81" s="5" t="str">
        <f t="shared" si="10"/>
        <v/>
      </c>
      <c r="U81" t="str">
        <f>IF(OR(LEFT(R81,1)=CHAR(32),LEFT(R81,1)=CHAR(9),LEFT(R81,1)=CHAR(160),indenture(R81)&gt;0),"NO","BOLD")&amp;T81</f>
        <v>BOLD</v>
      </c>
      <c r="X81" s="5" t="str">
        <f t="shared" si="17"/>
        <v/>
      </c>
      <c r="Y81" t="str">
        <f>IF(OR(LEFT(V81,1)=CHAR(32),LEFT(V81,1)=CHAR(9),LEFT(V81,1)=CHAR(160),indenture(V81)&gt;0),"NO","BOLD")&amp;X81</f>
        <v>BOLD</v>
      </c>
      <c r="AF81" s="5" t="str">
        <f t="shared" si="14"/>
        <v/>
      </c>
      <c r="AG81" t="str">
        <f>IF(OR(LEFT(AD81,1)=CHAR(32),LEFT(AD81,1)=CHAR(9),LEFT(AD81,1)=CHAR(160),indenture(AD81)&gt;0),"NO","BOLD")&amp;AF81</f>
        <v>BOLD</v>
      </c>
      <c r="AJ81" s="5" t="str">
        <f t="shared" si="15"/>
        <v/>
      </c>
      <c r="AK81" t="str">
        <f>IF(OR(LEFT(AH81,1)=CHAR(32),LEFT(AH81,1)=CHAR(9),LEFT(AH81,1)=CHAR(160),indenture(AH81)&gt;0),"NO","BOLD")&amp;AJ81</f>
        <v>BOLD</v>
      </c>
    </row>
    <row r="82" spans="1:37">
      <c r="A82">
        <v>81</v>
      </c>
      <c r="B82" s="5"/>
      <c r="C82" s="5"/>
      <c r="D82" s="5" t="str">
        <f t="shared" si="16"/>
        <v/>
      </c>
      <c r="E82" t="str">
        <f>IF(OR(LEFT(B82,1)=CHAR(32),LEFT(B82,1)=CHAR(9),LEFT(B82,1)=CHAR(160),indenture(B82)&gt;0),"NO","BOLD")&amp;D82</f>
        <v>BOLD</v>
      </c>
      <c r="H82" s="5" t="str">
        <f t="shared" si="11"/>
        <v/>
      </c>
      <c r="I82" t="str">
        <f>IF(OR(LEFT(F82,1)=CHAR(32),LEFT(F82,1)=CHAR(9),LEFT(F82,1)=CHAR(160),indenture(F82)&gt;0),"NO","BOLD")&amp;H82</f>
        <v>BOLD</v>
      </c>
      <c r="L82" s="5" t="str">
        <f t="shared" si="12"/>
        <v/>
      </c>
      <c r="M82" t="str">
        <f>IF(OR(LEFT(J82,1)=CHAR(32),LEFT(J82,1)=CHAR(9),LEFT(J82,1)=CHAR(160),indenture(J82)&gt;0),"NO","BOLD")&amp;L82</f>
        <v>BOLD</v>
      </c>
      <c r="P82" s="5" t="str">
        <f t="shared" si="13"/>
        <v/>
      </c>
      <c r="Q82" t="str">
        <f>IF(OR(LEFT(N82,1)=CHAR(32),LEFT(N82,1)=CHAR(9),LEFT(N82,1)=CHAR(160),indenture(N82)&gt;0),"NO","BOLD")&amp;P82</f>
        <v>BOLD</v>
      </c>
      <c r="T82" s="5" t="str">
        <f t="shared" si="10"/>
        <v/>
      </c>
      <c r="U82" t="str">
        <f>IF(OR(LEFT(R82,1)=CHAR(32),LEFT(R82,1)=CHAR(9),LEFT(R82,1)=CHAR(160),indenture(R82)&gt;0),"NO","BOLD")&amp;T82</f>
        <v>BOLD</v>
      </c>
      <c r="X82" s="5" t="str">
        <f t="shared" si="17"/>
        <v/>
      </c>
      <c r="Y82" t="str">
        <f>IF(OR(LEFT(V82,1)=CHAR(32),LEFT(V82,1)=CHAR(9),LEFT(V82,1)=CHAR(160),indenture(V82)&gt;0),"NO","BOLD")&amp;X82</f>
        <v>BOLD</v>
      </c>
      <c r="AF82" s="5" t="str">
        <f t="shared" si="14"/>
        <v/>
      </c>
      <c r="AG82" t="str">
        <f>IF(OR(LEFT(AD82,1)=CHAR(32),LEFT(AD82,1)=CHAR(9),LEFT(AD82,1)=CHAR(160),indenture(AD82)&gt;0),"NO","BOLD")&amp;AF82</f>
        <v>BOLD</v>
      </c>
      <c r="AJ82" s="5" t="str">
        <f t="shared" si="15"/>
        <v/>
      </c>
      <c r="AK82" t="str">
        <f>IF(OR(LEFT(AH82,1)=CHAR(32),LEFT(AH82,1)=CHAR(9),LEFT(AH82,1)=CHAR(160),indenture(AH82)&gt;0),"NO","BOLD")&amp;AJ82</f>
        <v>BOLD</v>
      </c>
    </row>
    <row r="83" spans="1:37">
      <c r="A83">
        <v>82</v>
      </c>
      <c r="B83" s="5"/>
      <c r="C83" s="5"/>
      <c r="D83" s="5" t="str">
        <f t="shared" si="16"/>
        <v/>
      </c>
      <c r="E83" t="str">
        <f>IF(OR(LEFT(B83,1)=CHAR(32),LEFT(B83,1)=CHAR(9),LEFT(B83,1)=CHAR(160),indenture(B83)&gt;0),"NO","BOLD")&amp;D83</f>
        <v>BOLD</v>
      </c>
      <c r="H83" s="5" t="str">
        <f t="shared" si="11"/>
        <v/>
      </c>
      <c r="I83" t="str">
        <f>IF(OR(LEFT(F83,1)=CHAR(32),LEFT(F83,1)=CHAR(9),LEFT(F83,1)=CHAR(160),indenture(F83)&gt;0),"NO","BOLD")&amp;H83</f>
        <v>BOLD</v>
      </c>
      <c r="L83" s="5" t="str">
        <f t="shared" si="12"/>
        <v/>
      </c>
      <c r="M83" t="str">
        <f>IF(OR(LEFT(J83,1)=CHAR(32),LEFT(J83,1)=CHAR(9),LEFT(J83,1)=CHAR(160),indenture(J83)&gt;0),"NO","BOLD")&amp;L83</f>
        <v>BOLD</v>
      </c>
      <c r="P83" s="5" t="str">
        <f t="shared" si="13"/>
        <v/>
      </c>
      <c r="Q83" t="str">
        <f>IF(OR(LEFT(N83,1)=CHAR(32),LEFT(N83,1)=CHAR(9),LEFT(N83,1)=CHAR(160),indenture(N83)&gt;0),"NO","BOLD")&amp;P83</f>
        <v>BOLD</v>
      </c>
      <c r="T83" s="5" t="str">
        <f t="shared" si="10"/>
        <v/>
      </c>
      <c r="U83" t="str">
        <f>IF(OR(LEFT(R83,1)=CHAR(32),LEFT(R83,1)=CHAR(9),LEFT(R83,1)=CHAR(160),indenture(R83)&gt;0),"NO","BOLD")&amp;T83</f>
        <v>BOLD</v>
      </c>
      <c r="X83" s="5" t="str">
        <f t="shared" si="17"/>
        <v/>
      </c>
      <c r="Y83" t="str">
        <f>IF(OR(LEFT(V83,1)=CHAR(32),LEFT(V83,1)=CHAR(9),LEFT(V83,1)=CHAR(160),indenture(V83)&gt;0),"NO","BOLD")&amp;X83</f>
        <v>BOLD</v>
      </c>
      <c r="AF83" s="5" t="str">
        <f t="shared" si="14"/>
        <v/>
      </c>
      <c r="AG83" t="str">
        <f>IF(OR(LEFT(AD83,1)=CHAR(32),LEFT(AD83,1)=CHAR(9),LEFT(AD83,1)=CHAR(160),indenture(AD83)&gt;0),"NO","BOLD")&amp;AF83</f>
        <v>BOLD</v>
      </c>
      <c r="AJ83" s="5" t="str">
        <f t="shared" si="15"/>
        <v/>
      </c>
      <c r="AK83" t="str">
        <f>IF(OR(LEFT(AH83,1)=CHAR(32),LEFT(AH83,1)=CHAR(9),LEFT(AH83,1)=CHAR(160),indenture(AH83)&gt;0),"NO","BOLD")&amp;AJ83</f>
        <v>BOLD</v>
      </c>
    </row>
    <row r="84" spans="1:37">
      <c r="A84">
        <v>83</v>
      </c>
      <c r="B84" s="5"/>
      <c r="C84" s="5"/>
      <c r="D84" s="5" t="str">
        <f t="shared" si="16"/>
        <v/>
      </c>
      <c r="E84" t="str">
        <f>IF(OR(LEFT(B84,1)=CHAR(32),LEFT(B84,1)=CHAR(9),LEFT(B84,1)=CHAR(160),indenture(B84)&gt;0),"NO","BOLD")&amp;D84</f>
        <v>BOLD</v>
      </c>
      <c r="H84" s="5" t="str">
        <f t="shared" si="11"/>
        <v/>
      </c>
      <c r="I84" t="str">
        <f>IF(OR(LEFT(F84,1)=CHAR(32),LEFT(F84,1)=CHAR(9),LEFT(F84,1)=CHAR(160),indenture(F84)&gt;0),"NO","BOLD")&amp;H84</f>
        <v>BOLD</v>
      </c>
      <c r="L84" s="5" t="str">
        <f t="shared" si="12"/>
        <v/>
      </c>
      <c r="M84" t="str">
        <f>IF(OR(LEFT(J84,1)=CHAR(32),LEFT(J84,1)=CHAR(9),LEFT(J84,1)=CHAR(160),indenture(J84)&gt;0),"NO","BOLD")&amp;L84</f>
        <v>BOLD</v>
      </c>
      <c r="P84" s="5" t="str">
        <f t="shared" si="13"/>
        <v/>
      </c>
      <c r="Q84" t="str">
        <f>IF(OR(LEFT(N84,1)=CHAR(32),LEFT(N84,1)=CHAR(9),LEFT(N84,1)=CHAR(160),indenture(N84)&gt;0),"NO","BOLD")&amp;P84</f>
        <v>BOLD</v>
      </c>
      <c r="T84" s="5" t="str">
        <f t="shared" si="10"/>
        <v/>
      </c>
      <c r="U84" t="str">
        <f>IF(OR(LEFT(R84,1)=CHAR(32),LEFT(R84,1)=CHAR(9),LEFT(R84,1)=CHAR(160),indenture(R84)&gt;0),"NO","BOLD")&amp;T84</f>
        <v>BOLD</v>
      </c>
      <c r="X84" s="5" t="str">
        <f t="shared" si="17"/>
        <v/>
      </c>
      <c r="Y84" t="str">
        <f>IF(OR(LEFT(V84,1)=CHAR(32),LEFT(V84,1)=CHAR(9),LEFT(V84,1)=CHAR(160),indenture(V84)&gt;0),"NO","BOLD")&amp;X84</f>
        <v>BOLD</v>
      </c>
      <c r="AF84" s="5" t="str">
        <f t="shared" si="14"/>
        <v/>
      </c>
      <c r="AG84" t="str">
        <f>IF(OR(LEFT(AD84,1)=CHAR(32),LEFT(AD84,1)=CHAR(9),LEFT(AD84,1)=CHAR(160),indenture(AD84)&gt;0),"NO","BOLD")&amp;AF84</f>
        <v>BOLD</v>
      </c>
      <c r="AJ84" s="5" t="str">
        <f t="shared" si="15"/>
        <v/>
      </c>
      <c r="AK84" t="str">
        <f>IF(OR(LEFT(AH84,1)=CHAR(32),LEFT(AH84,1)=CHAR(9),LEFT(AH84,1)=CHAR(160),indenture(AH84)&gt;0),"NO","BOLD")&amp;AJ84</f>
        <v>BOLD</v>
      </c>
    </row>
    <row r="85" spans="1:37">
      <c r="A85">
        <v>84</v>
      </c>
      <c r="B85" s="5"/>
      <c r="C85" s="5"/>
      <c r="D85" s="5" t="str">
        <f t="shared" si="16"/>
        <v/>
      </c>
      <c r="E85" t="str">
        <f>IF(OR(LEFT(B85,1)=CHAR(32),LEFT(B85,1)=CHAR(9),LEFT(B85,1)=CHAR(160),indenture(B85)&gt;0),"NO","BOLD")&amp;D85</f>
        <v>BOLD</v>
      </c>
      <c r="H85" s="5" t="str">
        <f t="shared" si="11"/>
        <v/>
      </c>
      <c r="I85" t="str">
        <f>IF(OR(LEFT(F85,1)=CHAR(32),LEFT(F85,1)=CHAR(9),LEFT(F85,1)=CHAR(160),indenture(F85)&gt;0),"NO","BOLD")&amp;H85</f>
        <v>BOLD</v>
      </c>
      <c r="L85" s="5" t="str">
        <f t="shared" si="12"/>
        <v/>
      </c>
      <c r="M85" t="str">
        <f>IF(OR(LEFT(J85,1)=CHAR(32),LEFT(J85,1)=CHAR(9),LEFT(J85,1)=CHAR(160),indenture(J85)&gt;0),"NO","BOLD")&amp;L85</f>
        <v>BOLD</v>
      </c>
      <c r="P85" s="5" t="str">
        <f t="shared" si="13"/>
        <v/>
      </c>
      <c r="Q85" t="str">
        <f>IF(OR(LEFT(N85,1)=CHAR(32),LEFT(N85,1)=CHAR(9),LEFT(N85,1)=CHAR(160),indenture(N85)&gt;0),"NO","BOLD")&amp;P85</f>
        <v>BOLD</v>
      </c>
      <c r="T85" s="5" t="str">
        <f t="shared" si="10"/>
        <v/>
      </c>
      <c r="U85" t="str">
        <f>IF(OR(LEFT(R85,1)=CHAR(32),LEFT(R85,1)=CHAR(9),LEFT(R85,1)=CHAR(160),indenture(R85)&gt;0),"NO","BOLD")&amp;T85</f>
        <v>BOLD</v>
      </c>
      <c r="X85" s="5" t="str">
        <f t="shared" si="17"/>
        <v/>
      </c>
      <c r="Y85" t="str">
        <f>IF(OR(LEFT(V85,1)=CHAR(32),LEFT(V85,1)=CHAR(9),LEFT(V85,1)=CHAR(160),indenture(V85)&gt;0),"NO","BOLD")&amp;X85</f>
        <v>BOLD</v>
      </c>
      <c r="AF85" s="5" t="str">
        <f t="shared" si="14"/>
        <v/>
      </c>
      <c r="AG85" t="str">
        <f>IF(OR(LEFT(AD85,1)=CHAR(32),LEFT(AD85,1)=CHAR(9),LEFT(AD85,1)=CHAR(160),indenture(AD85)&gt;0),"NO","BOLD")&amp;AF85</f>
        <v>BOLD</v>
      </c>
      <c r="AJ85" s="5" t="str">
        <f t="shared" si="15"/>
        <v/>
      </c>
      <c r="AK85" t="str">
        <f>IF(OR(LEFT(AH85,1)=CHAR(32),LEFT(AH85,1)=CHAR(9),LEFT(AH85,1)=CHAR(160),indenture(AH85)&gt;0),"NO","BOLD")&amp;AJ85</f>
        <v>BOLD</v>
      </c>
    </row>
    <row r="86" spans="1:37">
      <c r="A86">
        <v>85</v>
      </c>
      <c r="B86" s="5"/>
      <c r="C86" s="5"/>
      <c r="D86" s="5" t="str">
        <f t="shared" si="16"/>
        <v/>
      </c>
      <c r="E86" t="str">
        <f>IF(OR(LEFT(B86,1)=CHAR(32),LEFT(B86,1)=CHAR(9),LEFT(B86,1)=CHAR(160),indenture(B86)&gt;0),"NO","BOLD")&amp;D86</f>
        <v>BOLD</v>
      </c>
      <c r="H86" s="5" t="str">
        <f t="shared" si="11"/>
        <v/>
      </c>
      <c r="I86" t="str">
        <f>IF(OR(LEFT(F86,1)=CHAR(32),LEFT(F86,1)=CHAR(9),LEFT(F86,1)=CHAR(160),indenture(F86)&gt;0),"NO","BOLD")&amp;H86</f>
        <v>BOLD</v>
      </c>
      <c r="L86" s="5" t="str">
        <f t="shared" si="12"/>
        <v/>
      </c>
      <c r="M86" t="str">
        <f>IF(OR(LEFT(J86,1)=CHAR(32),LEFT(J86,1)=CHAR(9),LEFT(J86,1)=CHAR(160),indenture(J86)&gt;0),"NO","BOLD")&amp;L86</f>
        <v>BOLD</v>
      </c>
      <c r="P86" s="5" t="str">
        <f t="shared" si="13"/>
        <v/>
      </c>
      <c r="Q86" t="str">
        <f>IF(OR(LEFT(N86,1)=CHAR(32),LEFT(N86,1)=CHAR(9),LEFT(N86,1)=CHAR(160),indenture(N86)&gt;0),"NO","BOLD")&amp;P86</f>
        <v>BOLD</v>
      </c>
      <c r="T86" s="5" t="str">
        <f t="shared" ref="T86:T96" si="18">IF(OR(ISNUMBER(SEARCH("Diluted EPS",R86)),ISNUMBER(SEARCH("Earnings Per Share",R86)),ISNUMBER(SEARCH("Basic EPS",R86)),ISNUMBER(SEARCH("Diluted Share",R86)),ISNUMBER(SEARCH("Basic Share",R86))),"EPS","")</f>
        <v/>
      </c>
      <c r="U86" t="str">
        <f>IF(OR(LEFT(R86,1)=CHAR(32),LEFT(R86,1)=CHAR(9),LEFT(R86,1)=CHAR(160),indenture(R86)&gt;0),"NO","BOLD")&amp;T86</f>
        <v>BOLD</v>
      </c>
      <c r="X86" s="5" t="str">
        <f t="shared" si="17"/>
        <v/>
      </c>
      <c r="Y86" t="str">
        <f>IF(OR(LEFT(V86,1)=CHAR(32),LEFT(V86,1)=CHAR(9),LEFT(V86,1)=CHAR(160),indenture(V86)&gt;0),"NO","BOLD")&amp;X86</f>
        <v>BOLD</v>
      </c>
      <c r="AF86" s="5" t="str">
        <f t="shared" si="14"/>
        <v/>
      </c>
      <c r="AG86" t="str">
        <f>IF(OR(LEFT(AD86,1)=CHAR(32),LEFT(AD86,1)=CHAR(9),LEFT(AD86,1)=CHAR(160),indenture(AD86)&gt;0),"NO","BOLD")&amp;AF86</f>
        <v>BOLD</v>
      </c>
      <c r="AJ86" s="5" t="str">
        <f t="shared" si="15"/>
        <v/>
      </c>
      <c r="AK86" t="str">
        <f>IF(OR(LEFT(AH86,1)=CHAR(32),LEFT(AH86,1)=CHAR(9),LEFT(AH86,1)=CHAR(160),indenture(AH86)&gt;0),"NO","BOLD")&amp;AJ86</f>
        <v>BOLD</v>
      </c>
    </row>
    <row r="87" spans="1:37">
      <c r="A87">
        <v>86</v>
      </c>
      <c r="B87" s="5"/>
      <c r="C87" s="5"/>
      <c r="D87" s="5" t="str">
        <f t="shared" si="16"/>
        <v/>
      </c>
      <c r="E87" t="str">
        <f>IF(OR(LEFT(B87,1)=CHAR(32),LEFT(B87,1)=CHAR(9),LEFT(B87,1)=CHAR(160),indenture(B87)&gt;0),"NO","BOLD")&amp;D87</f>
        <v>BOLD</v>
      </c>
      <c r="H87" s="5" t="str">
        <f t="shared" si="11"/>
        <v/>
      </c>
      <c r="I87" t="str">
        <f>IF(OR(LEFT(F87,1)=CHAR(32),LEFT(F87,1)=CHAR(9),LEFT(F87,1)=CHAR(160),indenture(F87)&gt;0),"NO","BOLD")&amp;H87</f>
        <v>BOLD</v>
      </c>
      <c r="L87" s="5" t="str">
        <f t="shared" si="12"/>
        <v/>
      </c>
      <c r="M87" t="str">
        <f>IF(OR(LEFT(J87,1)=CHAR(32),LEFT(J87,1)=CHAR(9),LEFT(J87,1)=CHAR(160),indenture(J87)&gt;0),"NO","BOLD")&amp;L87</f>
        <v>BOLD</v>
      </c>
      <c r="P87" s="5" t="str">
        <f t="shared" si="13"/>
        <v/>
      </c>
      <c r="Q87" t="str">
        <f>IF(OR(LEFT(N87,1)=CHAR(32),LEFT(N87,1)=CHAR(9),LEFT(N87,1)=CHAR(160),indenture(N87)&gt;0),"NO","BOLD")&amp;P87</f>
        <v>BOLD</v>
      </c>
      <c r="T87" s="5" t="str">
        <f t="shared" si="18"/>
        <v/>
      </c>
      <c r="U87" t="str">
        <f>IF(OR(LEFT(R87,1)=CHAR(32),LEFT(R87,1)=CHAR(9),LEFT(R87,1)=CHAR(160),indenture(R87)&gt;0),"NO","BOLD")&amp;T87</f>
        <v>BOLD</v>
      </c>
      <c r="X87" s="5" t="str">
        <f t="shared" si="17"/>
        <v/>
      </c>
      <c r="Y87" t="str">
        <f>IF(OR(LEFT(V87,1)=CHAR(32),LEFT(V87,1)=CHAR(9),LEFT(V87,1)=CHAR(160),indenture(V87)&gt;0),"NO","BOLD")&amp;X87</f>
        <v>BOLD</v>
      </c>
      <c r="AF87" s="5" t="str">
        <f t="shared" si="14"/>
        <v/>
      </c>
      <c r="AG87" t="str">
        <f>IF(OR(LEFT(AD87,1)=CHAR(32),LEFT(AD87,1)=CHAR(9),LEFT(AD87,1)=CHAR(160),indenture(AD87)&gt;0),"NO","BOLD")&amp;AF87</f>
        <v>BOLD</v>
      </c>
      <c r="AJ87" s="5" t="str">
        <f t="shared" si="15"/>
        <v/>
      </c>
      <c r="AK87" t="str">
        <f>IF(OR(LEFT(AH87,1)=CHAR(32),LEFT(AH87,1)=CHAR(9),LEFT(AH87,1)=CHAR(160),indenture(AH87)&gt;0),"NO","BOLD")&amp;AJ87</f>
        <v>BOLD</v>
      </c>
    </row>
    <row r="88" spans="1:37">
      <c r="A88">
        <v>87</v>
      </c>
      <c r="B88" s="5"/>
      <c r="C88" s="5"/>
      <c r="D88" s="5" t="str">
        <f t="shared" si="16"/>
        <v/>
      </c>
      <c r="E88" t="str">
        <f>IF(OR(LEFT(B88,1)=CHAR(32),LEFT(B88,1)=CHAR(9),LEFT(B88,1)=CHAR(160),indenture(B88)&gt;0),"NO","BOLD")&amp;D88</f>
        <v>BOLD</v>
      </c>
      <c r="H88" s="5" t="str">
        <f t="shared" si="11"/>
        <v/>
      </c>
      <c r="I88" t="str">
        <f>IF(OR(LEFT(F88,1)=CHAR(32),LEFT(F88,1)=CHAR(9),LEFT(F88,1)=CHAR(160),indenture(F88)&gt;0),"NO","BOLD")&amp;H88</f>
        <v>BOLD</v>
      </c>
      <c r="L88" s="5" t="str">
        <f t="shared" si="12"/>
        <v/>
      </c>
      <c r="M88" t="str">
        <f>IF(OR(LEFT(J88,1)=CHAR(32),LEFT(J88,1)=CHAR(9),LEFT(J88,1)=CHAR(160),indenture(J88)&gt;0),"NO","BOLD")&amp;L88</f>
        <v>BOLD</v>
      </c>
      <c r="P88" s="5" t="str">
        <f t="shared" si="13"/>
        <v/>
      </c>
      <c r="Q88" t="str">
        <f>IF(OR(LEFT(N88,1)=CHAR(32),LEFT(N88,1)=CHAR(9),LEFT(N88,1)=CHAR(160),indenture(N88)&gt;0),"NO","BOLD")&amp;P88</f>
        <v>BOLD</v>
      </c>
      <c r="T88" s="5" t="str">
        <f t="shared" si="18"/>
        <v/>
      </c>
      <c r="U88" t="str">
        <f>IF(OR(LEFT(R88,1)=CHAR(32),LEFT(R88,1)=CHAR(9),LEFT(R88,1)=CHAR(160),indenture(R88)&gt;0),"NO","BOLD")&amp;T88</f>
        <v>BOLD</v>
      </c>
      <c r="X88" s="5" t="str">
        <f t="shared" si="17"/>
        <v/>
      </c>
      <c r="Y88" t="str">
        <f>IF(OR(LEFT(V88,1)=CHAR(32),LEFT(V88,1)=CHAR(9),LEFT(V88,1)=CHAR(160),indenture(V88)&gt;0),"NO","BOLD")&amp;X88</f>
        <v>BOLD</v>
      </c>
      <c r="AF88" s="5" t="str">
        <f t="shared" si="14"/>
        <v/>
      </c>
      <c r="AG88" t="str">
        <f>IF(OR(LEFT(AD88,1)=CHAR(32),LEFT(AD88,1)=CHAR(9),LEFT(AD88,1)=CHAR(160),indenture(AD88)&gt;0),"NO","BOLD")&amp;AF88</f>
        <v>BOLD</v>
      </c>
      <c r="AJ88" s="5" t="str">
        <f t="shared" si="15"/>
        <v/>
      </c>
      <c r="AK88" t="str">
        <f>IF(OR(LEFT(AH88,1)=CHAR(32),LEFT(AH88,1)=CHAR(9),LEFT(AH88,1)=CHAR(160),indenture(AH88)&gt;0),"NO","BOLD")&amp;AJ88</f>
        <v>BOLD</v>
      </c>
    </row>
    <row r="89" spans="1:37">
      <c r="A89">
        <v>88</v>
      </c>
      <c r="B89" s="5"/>
      <c r="C89" s="5"/>
      <c r="D89" s="5" t="str">
        <f t="shared" si="16"/>
        <v/>
      </c>
      <c r="E89" t="str">
        <f>IF(OR(LEFT(B89,1)=CHAR(32),LEFT(B89,1)=CHAR(9),LEFT(B89,1)=CHAR(160),indenture(B89)&gt;0),"NO","BOLD")&amp;D89</f>
        <v>BOLD</v>
      </c>
      <c r="H89" s="5" t="str">
        <f t="shared" si="11"/>
        <v/>
      </c>
      <c r="I89" t="str">
        <f>IF(OR(LEFT(F89,1)=CHAR(32),LEFT(F89,1)=CHAR(9),LEFT(F89,1)=CHAR(160),indenture(F89)&gt;0),"NO","BOLD")&amp;H89</f>
        <v>BOLD</v>
      </c>
      <c r="L89" s="5" t="str">
        <f t="shared" si="12"/>
        <v/>
      </c>
      <c r="M89" t="str">
        <f>IF(OR(LEFT(J89,1)=CHAR(32),LEFT(J89,1)=CHAR(9),LEFT(J89,1)=CHAR(160),indenture(J89)&gt;0),"NO","BOLD")&amp;L89</f>
        <v>BOLD</v>
      </c>
      <c r="P89" s="5" t="str">
        <f t="shared" si="13"/>
        <v/>
      </c>
      <c r="Q89" t="str">
        <f>IF(OR(LEFT(N89,1)=CHAR(32),LEFT(N89,1)=CHAR(9),LEFT(N89,1)=CHAR(160),indenture(N89)&gt;0),"NO","BOLD")&amp;P89</f>
        <v>BOLD</v>
      </c>
      <c r="T89" s="5" t="str">
        <f t="shared" si="18"/>
        <v/>
      </c>
      <c r="U89" t="str">
        <f>IF(OR(LEFT(R89,1)=CHAR(32),LEFT(R89,1)=CHAR(9),LEFT(R89,1)=CHAR(160),indenture(R89)&gt;0),"NO","BOLD")&amp;T89</f>
        <v>BOLD</v>
      </c>
      <c r="X89" s="5" t="str">
        <f t="shared" si="17"/>
        <v/>
      </c>
      <c r="Y89" t="str">
        <f>IF(OR(LEFT(V89,1)=CHAR(32),LEFT(V89,1)=CHAR(9),LEFT(V89,1)=CHAR(160),indenture(V89)&gt;0),"NO","BOLD")&amp;X89</f>
        <v>BOLD</v>
      </c>
      <c r="AF89" s="5" t="str">
        <f t="shared" si="14"/>
        <v/>
      </c>
      <c r="AG89" t="str">
        <f>IF(OR(LEFT(AD89,1)=CHAR(32),LEFT(AD89,1)=CHAR(9),LEFT(AD89,1)=CHAR(160),indenture(AD89)&gt;0),"NO","BOLD")&amp;AF89</f>
        <v>BOLD</v>
      </c>
      <c r="AJ89" s="5" t="str">
        <f t="shared" si="15"/>
        <v/>
      </c>
      <c r="AK89" t="str">
        <f>IF(OR(LEFT(AH89,1)=CHAR(32),LEFT(AH89,1)=CHAR(9),LEFT(AH89,1)=CHAR(160),indenture(AH89)&gt;0),"NO","BOLD")&amp;AJ89</f>
        <v>BOLD</v>
      </c>
    </row>
    <row r="90" spans="1:37">
      <c r="A90">
        <v>89</v>
      </c>
      <c r="B90" s="5"/>
      <c r="C90" s="5"/>
      <c r="D90" s="5" t="str">
        <f t="shared" si="16"/>
        <v/>
      </c>
      <c r="E90" t="str">
        <f>IF(OR(LEFT(B90,1)=CHAR(32),LEFT(B90,1)=CHAR(9),LEFT(B90,1)=CHAR(160),indenture(B90)&gt;0),"NO","BOLD")&amp;D90</f>
        <v>BOLD</v>
      </c>
      <c r="H90" s="5" t="str">
        <f t="shared" ref="H90:H96" si="19">IF(OR(ISNUMBER(SEARCH("Diluted EPS",F90)),ISNUMBER(SEARCH("Earnings Per Share",F90)),ISNUMBER(SEARCH("Basic EPS",F90)),ISNUMBER(SEARCH("Diluted Share",F90)),ISNUMBER(SEARCH("Basic Share",F90))),"EPS","")</f>
        <v/>
      </c>
      <c r="I90" t="str">
        <f>IF(OR(LEFT(F90,1)=CHAR(32),LEFT(F90,1)=CHAR(9),LEFT(F90,1)=CHAR(160),indenture(F90)&gt;0),"NO","BOLD")&amp;H90</f>
        <v>BOLD</v>
      </c>
      <c r="L90" s="5" t="str">
        <f t="shared" si="12"/>
        <v/>
      </c>
      <c r="M90" t="str">
        <f>IF(OR(LEFT(J90,1)=CHAR(32),LEFT(J90,1)=CHAR(9),LEFT(J90,1)=CHAR(160),indenture(J90)&gt;0),"NO","BOLD")&amp;L90</f>
        <v>BOLD</v>
      </c>
      <c r="P90" s="5" t="str">
        <f t="shared" si="13"/>
        <v/>
      </c>
      <c r="Q90" t="str">
        <f>IF(OR(LEFT(N90,1)=CHAR(32),LEFT(N90,1)=CHAR(9),LEFT(N90,1)=CHAR(160),indenture(N90)&gt;0),"NO","BOLD")&amp;P90</f>
        <v>BOLD</v>
      </c>
      <c r="T90" s="5" t="str">
        <f t="shared" si="18"/>
        <v/>
      </c>
      <c r="U90" t="str">
        <f>IF(OR(LEFT(R90,1)=CHAR(32),LEFT(R90,1)=CHAR(9),LEFT(R90,1)=CHAR(160),indenture(R90)&gt;0),"NO","BOLD")&amp;T90</f>
        <v>BOLD</v>
      </c>
      <c r="X90" s="5" t="str">
        <f t="shared" si="17"/>
        <v/>
      </c>
      <c r="Y90" t="str">
        <f>IF(OR(LEFT(V90,1)=CHAR(32),LEFT(V90,1)=CHAR(9),LEFT(V90,1)=CHAR(160),indenture(V90)&gt;0),"NO","BOLD")&amp;X90</f>
        <v>BOLD</v>
      </c>
      <c r="AF90" s="5" t="str">
        <f t="shared" si="14"/>
        <v/>
      </c>
      <c r="AG90" t="str">
        <f>IF(OR(LEFT(AD90,1)=CHAR(32),LEFT(AD90,1)=CHAR(9),LEFT(AD90,1)=CHAR(160),indenture(AD90)&gt;0),"NO","BOLD")&amp;AF90</f>
        <v>BOLD</v>
      </c>
      <c r="AJ90" s="5" t="str">
        <f t="shared" si="15"/>
        <v/>
      </c>
      <c r="AK90" t="str">
        <f>IF(OR(LEFT(AH90,1)=CHAR(32),LEFT(AH90,1)=CHAR(9),LEFT(AH90,1)=CHAR(160),indenture(AH90)&gt;0),"NO","BOLD")&amp;AJ90</f>
        <v>BOLD</v>
      </c>
    </row>
    <row r="91" spans="1:37">
      <c r="A91">
        <v>90</v>
      </c>
      <c r="B91" s="5"/>
      <c r="C91" s="5"/>
      <c r="D91" s="5" t="str">
        <f t="shared" si="16"/>
        <v/>
      </c>
      <c r="E91" t="str">
        <f>IF(OR(LEFT(B91,1)=CHAR(32),LEFT(B91,1)=CHAR(9),LEFT(B91,1)=CHAR(160),indenture(B91)&gt;0),"NO","BOLD")&amp;D91</f>
        <v>BOLD</v>
      </c>
      <c r="H91" s="5" t="str">
        <f t="shared" si="19"/>
        <v/>
      </c>
      <c r="I91" t="str">
        <f>IF(OR(LEFT(F91,1)=CHAR(32),LEFT(F91,1)=CHAR(9),LEFT(F91,1)=CHAR(160),indenture(F91)&gt;0),"NO","BOLD")&amp;H91</f>
        <v>BOLD</v>
      </c>
      <c r="L91" s="5" t="str">
        <f t="shared" si="12"/>
        <v/>
      </c>
      <c r="M91" t="str">
        <f>IF(OR(LEFT(J91,1)=CHAR(32),LEFT(J91,1)=CHAR(9),LEFT(J91,1)=CHAR(160),indenture(J91)&gt;0),"NO","BOLD")&amp;L91</f>
        <v>BOLD</v>
      </c>
      <c r="P91" s="5" t="str">
        <f t="shared" si="13"/>
        <v/>
      </c>
      <c r="Q91" t="str">
        <f>IF(OR(LEFT(N91,1)=CHAR(32),LEFT(N91,1)=CHAR(9),LEFT(N91,1)=CHAR(160),indenture(N91)&gt;0),"NO","BOLD")&amp;P91</f>
        <v>BOLD</v>
      </c>
      <c r="T91" s="5" t="str">
        <f t="shared" si="18"/>
        <v/>
      </c>
      <c r="U91" t="str">
        <f>IF(OR(LEFT(R91,1)=CHAR(32),LEFT(R91,1)=CHAR(9),LEFT(R91,1)=CHAR(160),indenture(R91)&gt;0),"NO","BOLD")&amp;T91</f>
        <v>BOLD</v>
      </c>
      <c r="X91" s="5" t="str">
        <f t="shared" si="17"/>
        <v/>
      </c>
      <c r="Y91" t="str">
        <f>IF(OR(LEFT(V91,1)=CHAR(32),LEFT(V91,1)=CHAR(9),LEFT(V91,1)=CHAR(160),indenture(V91)&gt;0),"NO","BOLD")&amp;X91</f>
        <v>BOLD</v>
      </c>
      <c r="AF91" s="5" t="str">
        <f t="shared" si="14"/>
        <v/>
      </c>
      <c r="AG91" t="str">
        <f>IF(OR(LEFT(AD91,1)=CHAR(32),LEFT(AD91,1)=CHAR(9),LEFT(AD91,1)=CHAR(160),indenture(AD91)&gt;0),"NO","BOLD")&amp;AF91</f>
        <v>BOLD</v>
      </c>
      <c r="AJ91" s="5" t="str">
        <f t="shared" si="15"/>
        <v/>
      </c>
      <c r="AK91" t="str">
        <f>IF(OR(LEFT(AH91,1)=CHAR(32),LEFT(AH91,1)=CHAR(9),LEFT(AH91,1)=CHAR(160),indenture(AH91)&gt;0),"NO","BOLD")&amp;AJ91</f>
        <v>BOLD</v>
      </c>
    </row>
    <row r="92" spans="1:37">
      <c r="A92">
        <v>91</v>
      </c>
      <c r="B92" s="5"/>
      <c r="C92" s="5"/>
      <c r="D92" s="5" t="str">
        <f t="shared" si="16"/>
        <v/>
      </c>
      <c r="E92" t="str">
        <f>IF(OR(LEFT(B92,1)=CHAR(32),LEFT(B92,1)=CHAR(9),LEFT(B92,1)=CHAR(160),indenture(B92)&gt;0),"NO","BOLD")&amp;D92</f>
        <v>BOLD</v>
      </c>
      <c r="H92" s="5" t="str">
        <f t="shared" si="19"/>
        <v/>
      </c>
      <c r="I92" t="str">
        <f>IF(OR(LEFT(F92,1)=CHAR(32),LEFT(F92,1)=CHAR(9),LEFT(F92,1)=CHAR(160),indenture(F92)&gt;0),"NO","BOLD")&amp;H92</f>
        <v>BOLD</v>
      </c>
      <c r="L92" s="5" t="str">
        <f t="shared" si="12"/>
        <v/>
      </c>
      <c r="M92" t="str">
        <f>IF(OR(LEFT(J92,1)=CHAR(32),LEFT(J92,1)=CHAR(9),LEFT(J92,1)=CHAR(160),indenture(J92)&gt;0),"NO","BOLD")&amp;L92</f>
        <v>BOLD</v>
      </c>
      <c r="P92" s="5" t="str">
        <f t="shared" si="13"/>
        <v/>
      </c>
      <c r="Q92" t="str">
        <f>IF(OR(LEFT(N92,1)=CHAR(32),LEFT(N92,1)=CHAR(9),LEFT(N92,1)=CHAR(160),indenture(N92)&gt;0),"NO","BOLD")&amp;P92</f>
        <v>BOLD</v>
      </c>
      <c r="T92" s="5" t="str">
        <f t="shared" si="18"/>
        <v/>
      </c>
      <c r="U92" t="str">
        <f>IF(OR(LEFT(R92,1)=CHAR(32),LEFT(R92,1)=CHAR(9),LEFT(R92,1)=CHAR(160),indenture(R92)&gt;0),"NO","BOLD")&amp;T92</f>
        <v>BOLD</v>
      </c>
      <c r="X92" s="5" t="str">
        <f t="shared" si="17"/>
        <v/>
      </c>
      <c r="Y92" t="str">
        <f>IF(OR(LEFT(V92,1)=CHAR(32),LEFT(V92,1)=CHAR(9),LEFT(V92,1)=CHAR(160),indenture(V92)&gt;0),"NO","BOLD")&amp;X92</f>
        <v>BOLD</v>
      </c>
      <c r="AF92" s="5" t="str">
        <f t="shared" si="14"/>
        <v/>
      </c>
      <c r="AG92" t="str">
        <f>IF(OR(LEFT(AD92,1)=CHAR(32),LEFT(AD92,1)=CHAR(9),LEFT(AD92,1)=CHAR(160),indenture(AD92)&gt;0),"NO","BOLD")&amp;AF92</f>
        <v>BOLD</v>
      </c>
      <c r="AJ92" s="5" t="str">
        <f t="shared" si="15"/>
        <v/>
      </c>
      <c r="AK92" t="str">
        <f>IF(OR(LEFT(AH92,1)=CHAR(32),LEFT(AH92,1)=CHAR(9),LEFT(AH92,1)=CHAR(160),indenture(AH92)&gt;0),"NO","BOLD")&amp;AJ92</f>
        <v>BOLD</v>
      </c>
    </row>
    <row r="93" spans="1:37">
      <c r="A93">
        <v>92</v>
      </c>
      <c r="B93" s="5"/>
      <c r="C93" s="5"/>
      <c r="D93" s="5" t="str">
        <f t="shared" si="16"/>
        <v/>
      </c>
      <c r="E93" t="str">
        <f>IF(OR(LEFT(B93,1)=CHAR(32),LEFT(B93,1)=CHAR(9),LEFT(B93,1)=CHAR(160),indenture(B93)&gt;0),"NO","BOLD")&amp;D93</f>
        <v>BOLD</v>
      </c>
      <c r="H93" s="5" t="str">
        <f t="shared" si="19"/>
        <v/>
      </c>
      <c r="I93" t="str">
        <f>IF(OR(LEFT(F93,1)=CHAR(32),LEFT(F93,1)=CHAR(9),LEFT(F93,1)=CHAR(160),indenture(F93)&gt;0),"NO","BOLD")&amp;H93</f>
        <v>BOLD</v>
      </c>
      <c r="L93" s="5" t="str">
        <f t="shared" si="12"/>
        <v/>
      </c>
      <c r="M93" t="str">
        <f>IF(OR(LEFT(J93,1)=CHAR(32),LEFT(J93,1)=CHAR(9),LEFT(J93,1)=CHAR(160),indenture(J93)&gt;0),"NO","BOLD")&amp;L93</f>
        <v>BOLD</v>
      </c>
      <c r="P93" s="5" t="str">
        <f t="shared" si="13"/>
        <v/>
      </c>
      <c r="Q93" t="str">
        <f>IF(OR(LEFT(N93,1)=CHAR(32),LEFT(N93,1)=CHAR(9),LEFT(N93,1)=CHAR(160),indenture(N93)&gt;0),"NO","BOLD")&amp;P93</f>
        <v>BOLD</v>
      </c>
      <c r="T93" s="5" t="str">
        <f t="shared" si="18"/>
        <v/>
      </c>
      <c r="U93" t="str">
        <f>IF(OR(LEFT(R93,1)=CHAR(32),LEFT(R93,1)=CHAR(9),LEFT(R93,1)=CHAR(160),indenture(R93)&gt;0),"NO","BOLD")&amp;T93</f>
        <v>BOLD</v>
      </c>
      <c r="X93" s="5" t="str">
        <f t="shared" si="17"/>
        <v/>
      </c>
      <c r="Y93" t="str">
        <f>IF(OR(LEFT(V93,1)=CHAR(32),LEFT(V93,1)=CHAR(9),LEFT(V93,1)=CHAR(160),indenture(V93)&gt;0),"NO","BOLD")&amp;X93</f>
        <v>BOLD</v>
      </c>
      <c r="AF93" s="5" t="str">
        <f t="shared" si="14"/>
        <v/>
      </c>
      <c r="AG93" t="str">
        <f>IF(OR(LEFT(AD93,1)=CHAR(32),LEFT(AD93,1)=CHAR(9),LEFT(AD93,1)=CHAR(160),indenture(AD93)&gt;0),"NO","BOLD")&amp;AF93</f>
        <v>BOLD</v>
      </c>
      <c r="AJ93" s="5" t="str">
        <f t="shared" si="15"/>
        <v/>
      </c>
      <c r="AK93" t="str">
        <f>IF(OR(LEFT(AH93,1)=CHAR(32),LEFT(AH93,1)=CHAR(9),LEFT(AH93,1)=CHAR(160),indenture(AH93)&gt;0),"NO","BOLD")&amp;AJ93</f>
        <v>BOLD</v>
      </c>
    </row>
    <row r="94" spans="1:37">
      <c r="A94">
        <v>93</v>
      </c>
      <c r="B94" s="5"/>
      <c r="C94" s="5"/>
      <c r="D94" s="5" t="str">
        <f t="shared" si="16"/>
        <v/>
      </c>
      <c r="E94" t="str">
        <f>IF(OR(LEFT(B94,1)=CHAR(32),LEFT(B94,1)=CHAR(9),LEFT(B94,1)=CHAR(160),indenture(B94)&gt;0),"NO","BOLD")&amp;D94</f>
        <v>BOLD</v>
      </c>
      <c r="H94" s="5" t="str">
        <f t="shared" si="19"/>
        <v/>
      </c>
      <c r="I94" t="str">
        <f>IF(OR(LEFT(F94,1)=CHAR(32),LEFT(F94,1)=CHAR(9),LEFT(F94,1)=CHAR(160),indenture(F94)&gt;0),"NO","BOLD")&amp;H94</f>
        <v>BOLD</v>
      </c>
      <c r="L94" s="5" t="str">
        <f t="shared" si="12"/>
        <v/>
      </c>
      <c r="M94" t="str">
        <f>IF(OR(LEFT(J94,1)=CHAR(32),LEFT(J94,1)=CHAR(9),LEFT(J94,1)=CHAR(160),indenture(J94)&gt;0),"NO","BOLD")&amp;L94</f>
        <v>BOLD</v>
      </c>
      <c r="P94" s="5" t="str">
        <f t="shared" si="13"/>
        <v/>
      </c>
      <c r="Q94" t="str">
        <f>IF(OR(LEFT(N94,1)=CHAR(32),LEFT(N94,1)=CHAR(9),LEFT(N94,1)=CHAR(160),indenture(N94)&gt;0),"NO","BOLD")&amp;P94</f>
        <v>BOLD</v>
      </c>
      <c r="T94" s="5" t="str">
        <f t="shared" si="18"/>
        <v/>
      </c>
      <c r="U94" t="str">
        <f>IF(OR(LEFT(R94,1)=CHAR(32),LEFT(R94,1)=CHAR(9),LEFT(R94,1)=CHAR(160),indenture(R94)&gt;0),"NO","BOLD")&amp;T94</f>
        <v>BOLD</v>
      </c>
      <c r="X94" s="5" t="str">
        <f t="shared" si="17"/>
        <v/>
      </c>
      <c r="Y94" t="str">
        <f>IF(OR(LEFT(V94,1)=CHAR(32),LEFT(V94,1)=CHAR(9),LEFT(V94,1)=CHAR(160),indenture(V94)&gt;0),"NO","BOLD")&amp;X94</f>
        <v>BOLD</v>
      </c>
      <c r="AF94" s="5" t="str">
        <f t="shared" si="14"/>
        <v/>
      </c>
      <c r="AG94" t="str">
        <f>IF(OR(LEFT(AD94,1)=CHAR(32),LEFT(AD94,1)=CHAR(9),LEFT(AD94,1)=CHAR(160),indenture(AD94)&gt;0),"NO","BOLD")&amp;AF94</f>
        <v>BOLD</v>
      </c>
      <c r="AJ94" s="5" t="str">
        <f t="shared" si="15"/>
        <v/>
      </c>
      <c r="AK94" t="str">
        <f>IF(OR(LEFT(AH94,1)=CHAR(32),LEFT(AH94,1)=CHAR(9),LEFT(AH94,1)=CHAR(160),indenture(AH94)&gt;0),"NO","BOLD")&amp;AJ94</f>
        <v>BOLD</v>
      </c>
    </row>
    <row r="95" spans="1:37">
      <c r="A95">
        <v>94</v>
      </c>
      <c r="B95" s="5"/>
      <c r="C95" s="5"/>
      <c r="D95" s="5" t="str">
        <f t="shared" si="16"/>
        <v/>
      </c>
      <c r="E95" t="str">
        <f>IF(OR(LEFT(B95,1)=CHAR(32),LEFT(B95,1)=CHAR(9),LEFT(B95,1)=CHAR(160),indenture(B95)&gt;0),"NO","BOLD")&amp;D95</f>
        <v>BOLD</v>
      </c>
      <c r="H95" s="5" t="str">
        <f t="shared" si="19"/>
        <v/>
      </c>
      <c r="I95" t="str">
        <f>IF(OR(LEFT(F95,1)=CHAR(32),LEFT(F95,1)=CHAR(9),LEFT(F95,1)=CHAR(160),indenture(F95)&gt;0),"NO","BOLD")&amp;H95</f>
        <v>BOLD</v>
      </c>
      <c r="L95" s="5" t="str">
        <f t="shared" si="12"/>
        <v/>
      </c>
      <c r="M95" t="str">
        <f>IF(OR(LEFT(J95,1)=CHAR(32),LEFT(J95,1)=CHAR(9),LEFT(J95,1)=CHAR(160),indenture(J95)&gt;0),"NO","BOLD")&amp;L95</f>
        <v>BOLD</v>
      </c>
      <c r="P95" s="5" t="str">
        <f t="shared" si="13"/>
        <v/>
      </c>
      <c r="Q95" t="str">
        <f>IF(OR(LEFT(N95,1)=CHAR(32),LEFT(N95,1)=CHAR(9),LEFT(N95,1)=CHAR(160),indenture(N95)&gt;0),"NO","BOLD")&amp;P95</f>
        <v>BOLD</v>
      </c>
      <c r="T95" s="5" t="str">
        <f t="shared" si="18"/>
        <v/>
      </c>
      <c r="U95" t="str">
        <f>IF(OR(LEFT(R95,1)=CHAR(32),LEFT(R95,1)=CHAR(9),LEFT(R95,1)=CHAR(160),indenture(R95)&gt;0),"NO","BOLD")&amp;T95</f>
        <v>BOLD</v>
      </c>
      <c r="X95" s="5" t="str">
        <f t="shared" si="17"/>
        <v/>
      </c>
      <c r="Y95" t="str">
        <f>IF(OR(LEFT(V95,1)=CHAR(32),LEFT(V95,1)=CHAR(9),LEFT(V95,1)=CHAR(160),indenture(V95)&gt;0),"NO","BOLD")&amp;X95</f>
        <v>BOLD</v>
      </c>
      <c r="AF95" s="5" t="str">
        <f t="shared" si="14"/>
        <v/>
      </c>
      <c r="AG95" t="str">
        <f>IF(OR(LEFT(AD95,1)=CHAR(32),LEFT(AD95,1)=CHAR(9),LEFT(AD95,1)=CHAR(160),indenture(AD95)&gt;0),"NO","BOLD")&amp;AF95</f>
        <v>BOLD</v>
      </c>
      <c r="AJ95" s="5" t="str">
        <f t="shared" si="15"/>
        <v/>
      </c>
      <c r="AK95" t="str">
        <f>IF(OR(LEFT(AH95,1)=CHAR(32),LEFT(AH95,1)=CHAR(9),LEFT(AH95,1)=CHAR(160),indenture(AH95)&gt;0),"NO","BOLD")&amp;AJ95</f>
        <v>BOLD</v>
      </c>
    </row>
    <row r="96" spans="1:37">
      <c r="A96">
        <v>95</v>
      </c>
      <c r="B96" s="5"/>
      <c r="C96" s="5"/>
      <c r="D96" s="5" t="str">
        <f t="shared" si="16"/>
        <v/>
      </c>
      <c r="E96" t="str">
        <f>IF(OR(LEFT(B96,1)=CHAR(32),LEFT(B96,1)=CHAR(9),LEFT(B96,1)=CHAR(160),indenture(B96)&gt;0),"NO","BOLD")&amp;D96</f>
        <v>BOLD</v>
      </c>
      <c r="H96" s="5" t="str">
        <f t="shared" si="19"/>
        <v/>
      </c>
      <c r="I96" t="str">
        <f>IF(OR(LEFT(F96,1)=CHAR(32),LEFT(F96,1)=CHAR(9),LEFT(F96,1)=CHAR(160),indenture(F96)&gt;0),"NO","BOLD")&amp;H96</f>
        <v>BOLD</v>
      </c>
      <c r="L96" s="5" t="str">
        <f t="shared" si="12"/>
        <v/>
      </c>
      <c r="M96" t="str">
        <f>IF(OR(LEFT(J96,1)=CHAR(32),LEFT(J96,1)=CHAR(9),LEFT(J96,1)=CHAR(160),indenture(J96)&gt;0),"NO","BOLD")&amp;L96</f>
        <v>BOLD</v>
      </c>
      <c r="P96" s="5" t="str">
        <f t="shared" si="13"/>
        <v/>
      </c>
      <c r="Q96" t="str">
        <f>IF(OR(LEFT(N96,1)=CHAR(32),LEFT(N96,1)=CHAR(9),LEFT(N96,1)=CHAR(160),indenture(N96)&gt;0),"NO","BOLD")&amp;P96</f>
        <v>BOLD</v>
      </c>
      <c r="T96" s="5" t="str">
        <f t="shared" si="18"/>
        <v/>
      </c>
      <c r="U96" t="str">
        <f>IF(OR(LEFT(R96,1)=CHAR(32),LEFT(R96,1)=CHAR(9),LEFT(R96,1)=CHAR(160),indenture(R96)&gt;0),"NO","BOLD")&amp;T96</f>
        <v>BOLD</v>
      </c>
      <c r="X96" s="5" t="str">
        <f t="shared" si="17"/>
        <v/>
      </c>
      <c r="Y96" t="str">
        <f>IF(OR(LEFT(V96,1)=CHAR(32),LEFT(V96,1)=CHAR(9),LEFT(V96,1)=CHAR(160),indenture(V96)&gt;0),"NO","BOLD")&amp;X96</f>
        <v>BOLD</v>
      </c>
      <c r="AF96" s="5" t="str">
        <f t="shared" si="14"/>
        <v/>
      </c>
      <c r="AG96" t="str">
        <f>IF(OR(LEFT(AD96,1)=CHAR(32),LEFT(AD96,1)=CHAR(9),LEFT(AD96,1)=CHAR(160),indenture(AD96)&gt;0),"NO","BOLD")&amp;AF96</f>
        <v>BOLD</v>
      </c>
      <c r="AJ96" s="5" t="str">
        <f t="shared" si="15"/>
        <v/>
      </c>
      <c r="AK96" t="str">
        <f>IF(OR(LEFT(AH96,1)=CHAR(32),LEFT(AH96,1)=CHAR(9),LEFT(AH96,1)=CHAR(160),indenture(AH96)&gt;0),"NO","BOLD")&amp;AJ96</f>
        <v>BOLD</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Y100"/>
  <sheetViews>
    <sheetView topLeftCell="A59" zoomScale="70" zoomScaleNormal="70" workbookViewId="0">
      <selection activeCell="B43" sqref="B43"/>
    </sheetView>
  </sheetViews>
  <sheetFormatPr baseColWidth="10" defaultColWidth="8.83203125" defaultRowHeight="15"/>
  <cols>
    <col min="1" max="1" width="9.1640625" customWidth="1"/>
    <col min="2" max="2" width="43.5" customWidth="1"/>
    <col min="3" max="3" width="66.1640625" customWidth="1"/>
    <col min="5" max="5" width="17.83203125" customWidth="1"/>
    <col min="9" max="9" width="9.1640625"/>
    <col min="13" max="13" width="9.1640625"/>
    <col min="17" max="17" width="9.1640625"/>
    <col min="21" max="21" width="9.1640625"/>
  </cols>
  <sheetData>
    <row r="1" spans="1:25">
      <c r="A1" s="2" t="s">
        <v>600</v>
      </c>
      <c r="B1" t="s">
        <v>646</v>
      </c>
      <c r="F1" t="s">
        <v>743</v>
      </c>
      <c r="J1" t="s">
        <v>698</v>
      </c>
      <c r="N1" t="s">
        <v>647</v>
      </c>
      <c r="R1" t="s">
        <v>648</v>
      </c>
      <c r="V1" t="s">
        <v>703</v>
      </c>
    </row>
    <row r="2" spans="1:25">
      <c r="A2">
        <v>1</v>
      </c>
      <c r="B2" t="s">
        <v>1772</v>
      </c>
      <c r="D2" s="5" t="str">
        <f>IF(OR(ISNUMBER(SEARCH("Diluted EPS",B2)),ISNUMBER(SEARCH("Earnings Per Share",B2)),ISNUMBER(SEARCH("Basic EPS",B2)),ISNUMBER(SEARCH("Diluted Share",B2)),ISNUMBER(SEARCH("Basic Share",B2))),"EPS","")</f>
        <v/>
      </c>
      <c r="E2" t="str">
        <f>IF(OR(LEFT(B2,1)=CHAR(32),LEFT(B2,1)=CHAR(9),LEFT(B2,1)=CHAR(160),indenture(B2)&gt;0),"NO","BOLD")&amp;D2</f>
        <v>BOLD</v>
      </c>
      <c r="F2" t="s">
        <v>520</v>
      </c>
      <c r="H2" s="5" t="str">
        <f>IF(OR(ISNUMBER(SEARCH("Diluted EPS",F2)),ISNUMBER(SEARCH("Earnings Per Share",F2)),ISNUMBER(SEARCH("Basic EPS",F2)),ISNUMBER(SEARCH("Diluted Share",F2)),ISNUMBER(SEARCH("Basic Share",F2))),"EPS","")</f>
        <v/>
      </c>
      <c r="I2" t="str">
        <f>IF(OR(LEFT(F2,1)=CHAR(32),LEFT(F2,1)=CHAR(9),LEFT(F2,1)=CHAR(160),indenture(F2)&gt;0),"NO","BOLD")&amp;H2</f>
        <v>BOLD</v>
      </c>
      <c r="J2" t="s">
        <v>520</v>
      </c>
      <c r="L2" s="5" t="str">
        <f>IF(OR(ISNUMBER(SEARCH("Diluted EPS",J2)),ISNUMBER(SEARCH("Earnings Per Share",J2)),ISNUMBER(SEARCH("Basic EPS",J2)),ISNUMBER(SEARCH("Diluted Share",J2)),ISNUMBER(SEARCH("Basic Share",J2))),"EPS","")</f>
        <v/>
      </c>
      <c r="M2" t="str">
        <f>IF(OR(LEFT(J2,1)=CHAR(32),LEFT(J2,1)=CHAR(9),LEFT(J2,1)=CHAR(160),indenture(J2)&gt;0),"NO","BOLD")&amp;L2</f>
        <v>BOLD</v>
      </c>
      <c r="N2" t="s">
        <v>520</v>
      </c>
      <c r="P2" s="5" t="str">
        <f>IF(OR(ISNUMBER(SEARCH("Diluted EPS",N2)),ISNUMBER(SEARCH("Earnings Per Share",N2)),ISNUMBER(SEARCH("Basic EPS",N2)),ISNUMBER(SEARCH("Diluted Share",N2)),ISNUMBER(SEARCH("Basic Share",N2))),"EPS","")</f>
        <v/>
      </c>
      <c r="Q2" t="str">
        <f>IF(OR(LEFT(N2,1)=CHAR(32),LEFT(N2,1)=CHAR(9),LEFT(N2,1)=CHAR(160),indenture(N2)&gt;0),"NO","BOLD")&amp;P2</f>
        <v>BOLD</v>
      </c>
      <c r="R2" t="s">
        <v>520</v>
      </c>
      <c r="T2" s="5" t="str">
        <f>IF(OR(ISNUMBER(SEARCH("Diluted EPS",R2)),ISNUMBER(SEARCH("Earnings Per Share",R2)),ISNUMBER(SEARCH("Basic EPS",R2)),ISNUMBER(SEARCH("Diluted Share",R2)),ISNUMBER(SEARCH("Basic Share",R2))),"EPS","")</f>
        <v/>
      </c>
      <c r="U2" t="str">
        <f>IF(OR(LEFT(R2,1)=CHAR(32),LEFT(R2,1)=CHAR(9),LEFT(R2,1)=CHAR(160),indenture(R2)&gt;0),"NO","BOLD")&amp;T2</f>
        <v>BOLD</v>
      </c>
      <c r="V2" t="s">
        <v>520</v>
      </c>
      <c r="X2" s="5" t="str">
        <f>IF(OR(ISNUMBER(SEARCH("Diluted EPS",V2)),ISNUMBER(SEARCH("Earnings Per Share",V2)),ISNUMBER(SEARCH("Basic EPS",V2)),ISNUMBER(SEARCH("Diluted Share",V2)),ISNUMBER(SEARCH("Basic Share",V2))),"EPS","")</f>
        <v/>
      </c>
      <c r="Y2" t="str">
        <f>IF(OR(LEFT(V2,1)=CHAR(32),LEFT(V2,1)=CHAR(9),LEFT(V2,1)=CHAR(160),indenture(V2)&gt;0),"NO","BOLD")&amp;X2</f>
        <v>BOLD</v>
      </c>
    </row>
    <row r="3" spans="1:25">
      <c r="A3">
        <v>2</v>
      </c>
      <c r="B3" t="s">
        <v>1773</v>
      </c>
      <c r="C3" t="s">
        <v>50</v>
      </c>
      <c r="D3" s="5" t="str">
        <f t="shared" ref="D3:D13" si="0">IF(OR(ISNUMBER(SEARCH("Diluted EPS",B3)),ISNUMBER(SEARCH("Earnings Per Share",B3)),ISNUMBER(SEARCH("Basic EPS",B3)),ISNUMBER(SEARCH("Diluted Share",B3)),ISNUMBER(SEARCH("Basic Share",B3))),"EPS","")</f>
        <v/>
      </c>
      <c r="E3" t="str">
        <f>IF(OR(LEFT(B3,1)=CHAR(32),LEFT(B3,1)=CHAR(9),LEFT(B3,1)=CHAR(160),indenture(B3)&gt;0),"NO","BOLD")&amp;D3</f>
        <v>BOLD</v>
      </c>
      <c r="F3" t="s">
        <v>166</v>
      </c>
      <c r="G3" t="s">
        <v>77</v>
      </c>
      <c r="H3" s="5" t="str">
        <f t="shared" ref="H3:H66" si="1">IF(OR(ISNUMBER(SEARCH("Diluted EPS",F3)),ISNUMBER(SEARCH("Earnings Per Share",F3)),ISNUMBER(SEARCH("Basic EPS",F3)),ISNUMBER(SEARCH("Diluted Share",F3)),ISNUMBER(SEARCH("Basic Share",F3))),"EPS","")</f>
        <v/>
      </c>
      <c r="I3" t="str">
        <f>IF(OR(LEFT(F3,1)=CHAR(32),LEFT(F3,1)=CHAR(9),LEFT(F3,1)=CHAR(160),indenture(F3)&gt;0),"NO","BOLD")&amp;H3</f>
        <v>BOLD</v>
      </c>
      <c r="J3" t="s">
        <v>166</v>
      </c>
      <c r="K3" t="s">
        <v>77</v>
      </c>
      <c r="L3" s="5" t="str">
        <f t="shared" ref="L3:L66" si="2">IF(OR(ISNUMBER(SEARCH("Diluted EPS",J3)),ISNUMBER(SEARCH("Earnings Per Share",J3)),ISNUMBER(SEARCH("Basic EPS",J3)),ISNUMBER(SEARCH("Diluted Share",J3)),ISNUMBER(SEARCH("Basic Share",J3))),"EPS","")</f>
        <v/>
      </c>
      <c r="M3" t="str">
        <f>IF(OR(LEFT(J3,1)=CHAR(32),LEFT(J3,1)=CHAR(9),LEFT(J3,1)=CHAR(160),indenture(J3)&gt;0),"NO","BOLD")&amp;L3</f>
        <v>BOLD</v>
      </c>
      <c r="N3" t="s">
        <v>1767</v>
      </c>
      <c r="O3" t="s">
        <v>77</v>
      </c>
      <c r="P3" s="5" t="str">
        <f t="shared" ref="P3:P66" si="3">IF(OR(ISNUMBER(SEARCH("Diluted EPS",N3)),ISNUMBER(SEARCH("Earnings Per Share",N3)),ISNUMBER(SEARCH("Basic EPS",N3)),ISNUMBER(SEARCH("Diluted Share",N3)),ISNUMBER(SEARCH("Basic Share",N3))),"EPS","")</f>
        <v/>
      </c>
      <c r="Q3" t="str">
        <f>IF(OR(LEFT(N3,1)=CHAR(32),LEFT(N3,1)=CHAR(9),LEFT(N3,1)=CHAR(160),indenture(N3)&gt;0),"NO","BOLD")&amp;P3</f>
        <v>BOLD</v>
      </c>
      <c r="R3" t="s">
        <v>166</v>
      </c>
      <c r="S3" t="s">
        <v>77</v>
      </c>
      <c r="T3" s="5" t="str">
        <f t="shared" ref="T3:T66" si="4">IF(OR(ISNUMBER(SEARCH("Diluted EPS",R3)),ISNUMBER(SEARCH("Earnings Per Share",R3)),ISNUMBER(SEARCH("Basic EPS",R3)),ISNUMBER(SEARCH("Diluted Share",R3)),ISNUMBER(SEARCH("Basic Share",R3))),"EPS","")</f>
        <v/>
      </c>
      <c r="U3" t="str">
        <f>IF(OR(LEFT(R3,1)=CHAR(32),LEFT(R3,1)=CHAR(9),LEFT(R3,1)=CHAR(160),indenture(R3)&gt;0),"NO","BOLD")&amp;T3</f>
        <v>BOLD</v>
      </c>
      <c r="V3" t="s">
        <v>166</v>
      </c>
      <c r="W3" t="s">
        <v>77</v>
      </c>
      <c r="X3" s="5" t="str">
        <f t="shared" ref="X3:X66" si="5">IF(OR(ISNUMBER(SEARCH("Diluted EPS",V3)),ISNUMBER(SEARCH("Earnings Per Share",V3)),ISNUMBER(SEARCH("Basic EPS",V3)),ISNUMBER(SEARCH("Diluted Share",V3)),ISNUMBER(SEARCH("Basic Share",V3))),"EPS","")</f>
        <v/>
      </c>
      <c r="Y3" t="str">
        <f>IF(OR(LEFT(V3,1)=CHAR(32),LEFT(V3,1)=CHAR(9),LEFT(V3,1)=CHAR(160),indenture(V3)&gt;0),"NO","BOLD")&amp;X3</f>
        <v>BOLD</v>
      </c>
    </row>
    <row r="4" spans="1:25">
      <c r="A4">
        <v>3</v>
      </c>
      <c r="B4" t="s">
        <v>522</v>
      </c>
      <c r="C4" t="s">
        <v>523</v>
      </c>
      <c r="D4" s="5" t="str">
        <f t="shared" si="0"/>
        <v/>
      </c>
      <c r="E4" t="str">
        <f>IF(OR(LEFT(B4,1)=CHAR(32),LEFT(B4,1)=CHAR(9),LEFT(B4,1)=CHAR(160),indenture(B4)&gt;0),"NO","BOLD")&amp;D4</f>
        <v>NO</v>
      </c>
      <c r="F4" t="s">
        <v>524</v>
      </c>
      <c r="G4" t="s">
        <v>172</v>
      </c>
      <c r="H4" s="5" t="str">
        <f t="shared" si="1"/>
        <v/>
      </c>
      <c r="I4" t="str">
        <f>IF(OR(LEFT(F4,1)=CHAR(32),LEFT(F4,1)=CHAR(9),LEFT(F4,1)=CHAR(160),indenture(F4)&gt;0),"NO","BOLD")&amp;H4</f>
        <v>NO</v>
      </c>
      <c r="J4" t="s">
        <v>525</v>
      </c>
      <c r="K4" t="s">
        <v>151</v>
      </c>
      <c r="L4" s="5" t="str">
        <f t="shared" si="2"/>
        <v/>
      </c>
      <c r="M4" t="str">
        <f>IF(OR(LEFT(J4,1)=CHAR(32),LEFT(J4,1)=CHAR(9),LEFT(J4,1)=CHAR(160),indenture(J4)&gt;0),"NO","BOLD")&amp;L4</f>
        <v>NO</v>
      </c>
      <c r="N4" t="s">
        <v>524</v>
      </c>
      <c r="O4" t="s">
        <v>172</v>
      </c>
      <c r="P4" s="5" t="str">
        <f t="shared" si="3"/>
        <v/>
      </c>
      <c r="Q4" t="str">
        <f>IF(OR(LEFT(N4,1)=CHAR(32),LEFT(N4,1)=CHAR(9),LEFT(N4,1)=CHAR(160),indenture(N4)&gt;0),"NO","BOLD")&amp;P4</f>
        <v>NO</v>
      </c>
      <c r="R4" t="s">
        <v>521</v>
      </c>
      <c r="S4" t="s">
        <v>161</v>
      </c>
      <c r="T4" s="5" t="str">
        <f t="shared" si="4"/>
        <v/>
      </c>
      <c r="U4" t="str">
        <f>IF(OR(LEFT(R4,1)=CHAR(32),LEFT(R4,1)=CHAR(9),LEFT(R4,1)=CHAR(160),indenture(R4)&gt;0),"NO","BOLD")&amp;T4</f>
        <v>NO</v>
      </c>
      <c r="V4" t="s">
        <v>525</v>
      </c>
      <c r="W4" t="s">
        <v>151</v>
      </c>
      <c r="X4" s="5" t="str">
        <f t="shared" si="5"/>
        <v/>
      </c>
      <c r="Y4" t="str">
        <f>IF(OR(LEFT(V4,1)=CHAR(32),LEFT(V4,1)=CHAR(9),LEFT(V4,1)=CHAR(160),indenture(V4)&gt;0),"NO","BOLD")&amp;X4</f>
        <v>NO</v>
      </c>
    </row>
    <row r="5" spans="1:25">
      <c r="A5">
        <v>4</v>
      </c>
      <c r="B5" t="s">
        <v>526</v>
      </c>
      <c r="C5" t="s">
        <v>527</v>
      </c>
      <c r="D5" s="5" t="str">
        <f t="shared" si="0"/>
        <v/>
      </c>
      <c r="E5" t="str">
        <f>IF(OR(LEFT(B5,1)=CHAR(32),LEFT(B5,1)=CHAR(9),LEFT(B5,1)=CHAR(160),indenture(B5)&gt;0),"NO","BOLD")&amp;D5</f>
        <v>NO</v>
      </c>
      <c r="F5" t="s">
        <v>528</v>
      </c>
      <c r="G5" t="s">
        <v>161</v>
      </c>
      <c r="H5" s="5" t="str">
        <f t="shared" si="1"/>
        <v/>
      </c>
      <c r="I5" t="str">
        <f>IF(OR(LEFT(F5,1)=CHAR(32),LEFT(F5,1)=CHAR(9),LEFT(F5,1)=CHAR(160),indenture(F5)&gt;0),"NO","BOLD")&amp;H5</f>
        <v>NO</v>
      </c>
      <c r="J5" t="s">
        <v>529</v>
      </c>
      <c r="K5" t="s">
        <v>158</v>
      </c>
      <c r="L5" s="5" t="str">
        <f t="shared" si="2"/>
        <v/>
      </c>
      <c r="M5" t="str">
        <f>IF(OR(LEFT(J5,1)=CHAR(32),LEFT(J5,1)=CHAR(9),LEFT(J5,1)=CHAR(160),indenture(J5)&gt;0),"NO","BOLD")&amp;L5</f>
        <v>NO</v>
      </c>
      <c r="N5" t="s">
        <v>528</v>
      </c>
      <c r="O5" t="s">
        <v>161</v>
      </c>
      <c r="P5" s="5" t="str">
        <f t="shared" si="3"/>
        <v/>
      </c>
      <c r="Q5" t="str">
        <f>IF(OR(LEFT(N5,1)=CHAR(32),LEFT(N5,1)=CHAR(9),LEFT(N5,1)=CHAR(160),indenture(N5)&gt;0),"NO","BOLD")&amp;P5</f>
        <v>NO</v>
      </c>
      <c r="R5" t="s">
        <v>873</v>
      </c>
      <c r="S5" t="s">
        <v>180</v>
      </c>
      <c r="T5" s="5" t="str">
        <f t="shared" si="4"/>
        <v/>
      </c>
      <c r="U5" t="str">
        <f>IF(OR(LEFT(R5,1)=CHAR(32),LEFT(R5,1)=CHAR(9),LEFT(R5,1)=CHAR(160),indenture(R5)&gt;0),"NO","BOLD")&amp;T5</f>
        <v>NO</v>
      </c>
      <c r="V5" t="s">
        <v>529</v>
      </c>
      <c r="W5" t="s">
        <v>158</v>
      </c>
      <c r="X5" s="5" t="str">
        <f t="shared" si="5"/>
        <v/>
      </c>
      <c r="Y5" t="str">
        <f>IF(OR(LEFT(V5,1)=CHAR(32),LEFT(V5,1)=CHAR(9),LEFT(V5,1)=CHAR(160),indenture(V5)&gt;0),"NO","BOLD")&amp;X5</f>
        <v>NO</v>
      </c>
    </row>
    <row r="6" spans="1:25">
      <c r="A6">
        <v>5</v>
      </c>
      <c r="B6" t="s">
        <v>1774</v>
      </c>
      <c r="C6" t="s">
        <v>531</v>
      </c>
      <c r="D6" s="5" t="str">
        <f t="shared" si="0"/>
        <v/>
      </c>
      <c r="E6" t="str">
        <f>IF(OR(LEFT(B6,1)=CHAR(32),LEFT(B6,1)=CHAR(9),LEFT(B6,1)=CHAR(160),indenture(B6)&gt;0),"NO","BOLD")&amp;D6</f>
        <v>NO</v>
      </c>
      <c r="F6" t="s">
        <v>873</v>
      </c>
      <c r="G6" t="s">
        <v>180</v>
      </c>
      <c r="H6" s="5" t="str">
        <f t="shared" si="1"/>
        <v/>
      </c>
      <c r="I6" t="str">
        <f>IF(OR(LEFT(F6,1)=CHAR(32),LEFT(F6,1)=CHAR(9),LEFT(F6,1)=CHAR(160),indenture(F6)&gt;0),"NO","BOLD")&amp;H6</f>
        <v>NO</v>
      </c>
      <c r="J6" t="s">
        <v>521</v>
      </c>
      <c r="K6" t="s">
        <v>161</v>
      </c>
      <c r="L6" s="5" t="str">
        <f t="shared" si="2"/>
        <v/>
      </c>
      <c r="M6" t="str">
        <f>IF(OR(LEFT(J6,1)=CHAR(32),LEFT(J6,1)=CHAR(9),LEFT(J6,1)=CHAR(160),indenture(J6)&gt;0),"NO","BOLD")&amp;L6</f>
        <v>NO</v>
      </c>
      <c r="N6" t="s">
        <v>873</v>
      </c>
      <c r="O6" t="s">
        <v>180</v>
      </c>
      <c r="P6" s="5" t="str">
        <f t="shared" si="3"/>
        <v/>
      </c>
      <c r="Q6" t="str">
        <f>IF(OR(LEFT(N6,1)=CHAR(32),LEFT(N6,1)=CHAR(9),LEFT(N6,1)=CHAR(160),indenture(N6)&gt;0),"NO","BOLD")&amp;P6</f>
        <v>NO</v>
      </c>
      <c r="R6" t="s">
        <v>530</v>
      </c>
      <c r="S6" t="s">
        <v>163</v>
      </c>
      <c r="T6" s="5" t="str">
        <f t="shared" si="4"/>
        <v/>
      </c>
      <c r="U6" t="str">
        <f>IF(OR(LEFT(R6,1)=CHAR(32),LEFT(R6,1)=CHAR(9),LEFT(R6,1)=CHAR(160),indenture(R6)&gt;0),"NO","BOLD")&amp;T6</f>
        <v>NO</v>
      </c>
      <c r="V6" t="s">
        <v>521</v>
      </c>
      <c r="W6" t="s">
        <v>161</v>
      </c>
      <c r="X6" s="5" t="str">
        <f t="shared" si="5"/>
        <v/>
      </c>
      <c r="Y6" t="str">
        <f>IF(OR(LEFT(V6,1)=CHAR(32),LEFT(V6,1)=CHAR(9),LEFT(V6,1)=CHAR(160),indenture(V6)&gt;0),"NO","BOLD")&amp;X6</f>
        <v>NO</v>
      </c>
    </row>
    <row r="7" spans="1:25">
      <c r="A7">
        <v>6</v>
      </c>
      <c r="B7" t="s">
        <v>533</v>
      </c>
      <c r="C7" t="s">
        <v>534</v>
      </c>
      <c r="D7" s="5" t="str">
        <f t="shared" si="0"/>
        <v/>
      </c>
      <c r="E7" t="str">
        <f>IF(OR(LEFT(B7,1)=CHAR(32),LEFT(B7,1)=CHAR(9),LEFT(B7,1)=CHAR(160),indenture(B7)&gt;0),"NO","BOLD")&amp;D7</f>
        <v>NO</v>
      </c>
      <c r="F7" t="s">
        <v>530</v>
      </c>
      <c r="G7" t="s">
        <v>163</v>
      </c>
      <c r="H7" s="5" t="str">
        <f t="shared" si="1"/>
        <v/>
      </c>
      <c r="I7" t="str">
        <f>IF(OR(LEFT(F7,1)=CHAR(32),LEFT(F7,1)=CHAR(9),LEFT(F7,1)=CHAR(160),indenture(F7)&gt;0),"NO","BOLD")&amp;H7</f>
        <v>NO</v>
      </c>
      <c r="J7" t="s">
        <v>530</v>
      </c>
      <c r="K7" t="s">
        <v>163</v>
      </c>
      <c r="L7" s="5" t="str">
        <f t="shared" si="2"/>
        <v/>
      </c>
      <c r="M7" t="str">
        <f>IF(OR(LEFT(J7,1)=CHAR(32),LEFT(J7,1)=CHAR(9),LEFT(J7,1)=CHAR(160),indenture(J7)&gt;0),"NO","BOLD")&amp;L7</f>
        <v>NO</v>
      </c>
      <c r="N7" t="s">
        <v>530</v>
      </c>
      <c r="O7" t="s">
        <v>163</v>
      </c>
      <c r="P7" s="5" t="str">
        <f t="shared" si="3"/>
        <v/>
      </c>
      <c r="Q7" t="str">
        <f>IF(OR(LEFT(N7,1)=CHAR(32),LEFT(N7,1)=CHAR(9),LEFT(N7,1)=CHAR(160),indenture(N7)&gt;0),"NO","BOLD")&amp;P7</f>
        <v>NO</v>
      </c>
      <c r="R7" t="s">
        <v>532</v>
      </c>
      <c r="S7" t="s">
        <v>167</v>
      </c>
      <c r="T7" s="5" t="str">
        <f t="shared" si="4"/>
        <v/>
      </c>
      <c r="U7" t="str">
        <f>IF(OR(LEFT(R7,1)=CHAR(32),LEFT(R7,1)=CHAR(9),LEFT(R7,1)=CHAR(160),indenture(R7)&gt;0),"NO","BOLD")&amp;T7</f>
        <v>NO</v>
      </c>
      <c r="V7" t="s">
        <v>530</v>
      </c>
      <c r="W7" t="s">
        <v>163</v>
      </c>
      <c r="X7" s="5" t="str">
        <f t="shared" si="5"/>
        <v/>
      </c>
      <c r="Y7" t="str">
        <f>IF(OR(LEFT(V7,1)=CHAR(32),LEFT(V7,1)=CHAR(9),LEFT(V7,1)=CHAR(160),indenture(V7)&gt;0),"NO","BOLD")&amp;X7</f>
        <v>NO</v>
      </c>
    </row>
    <row r="8" spans="1:25">
      <c r="A8">
        <v>7</v>
      </c>
      <c r="B8" t="s">
        <v>536</v>
      </c>
      <c r="C8" t="s">
        <v>537</v>
      </c>
      <c r="D8" s="5" t="str">
        <f t="shared" si="0"/>
        <v/>
      </c>
      <c r="E8" t="str">
        <f>IF(OR(LEFT(B8,1)=CHAR(32),LEFT(B8,1)=CHAR(9),LEFT(B8,1)=CHAR(160),indenture(B8)&gt;0),"NO","BOLD")&amp;D8</f>
        <v>NO</v>
      </c>
      <c r="F8" t="s">
        <v>532</v>
      </c>
      <c r="G8" t="s">
        <v>167</v>
      </c>
      <c r="H8" s="5" t="str">
        <f t="shared" si="1"/>
        <v/>
      </c>
      <c r="I8" t="str">
        <f>IF(OR(LEFT(F8,1)=CHAR(32),LEFT(F8,1)=CHAR(9),LEFT(F8,1)=CHAR(160),indenture(F8)&gt;0),"NO","BOLD")&amp;H8</f>
        <v>NO</v>
      </c>
      <c r="J8" t="s">
        <v>532</v>
      </c>
      <c r="K8" t="s">
        <v>167</v>
      </c>
      <c r="L8" s="5" t="str">
        <f t="shared" si="2"/>
        <v/>
      </c>
      <c r="M8" t="str">
        <f>IF(OR(LEFT(J8,1)=CHAR(32),LEFT(J8,1)=CHAR(9),LEFT(J8,1)=CHAR(160),indenture(J8)&gt;0),"NO","BOLD")&amp;L8</f>
        <v>NO</v>
      </c>
      <c r="N8" t="s">
        <v>532</v>
      </c>
      <c r="O8" t="s">
        <v>167</v>
      </c>
      <c r="P8" s="5" t="str">
        <f t="shared" si="3"/>
        <v/>
      </c>
      <c r="Q8" t="str">
        <f>IF(OR(LEFT(N8,1)=CHAR(32),LEFT(N8,1)=CHAR(9),LEFT(N8,1)=CHAR(160),indenture(N8)&gt;0),"NO","BOLD")&amp;P8</f>
        <v>NO</v>
      </c>
      <c r="R8" t="s">
        <v>541</v>
      </c>
      <c r="S8" t="s">
        <v>170</v>
      </c>
      <c r="T8" s="5" t="str">
        <f t="shared" si="4"/>
        <v/>
      </c>
      <c r="U8" t="str">
        <f>IF(OR(LEFT(R8,1)=CHAR(32),LEFT(R8,1)=CHAR(9),LEFT(R8,1)=CHAR(160),indenture(R8)&gt;0),"NO","BOLD")&amp;T8</f>
        <v>NO</v>
      </c>
      <c r="V8" t="s">
        <v>532</v>
      </c>
      <c r="W8" t="s">
        <v>167</v>
      </c>
      <c r="X8" s="5" t="str">
        <f t="shared" si="5"/>
        <v/>
      </c>
      <c r="Y8" t="str">
        <f>IF(OR(LEFT(V8,1)=CHAR(32),LEFT(V8,1)=CHAR(9),LEFT(V8,1)=CHAR(160),indenture(V8)&gt;0),"NO","BOLD")&amp;X8</f>
        <v>NO</v>
      </c>
    </row>
    <row r="9" spans="1:25">
      <c r="A9">
        <v>8</v>
      </c>
      <c r="B9" t="s">
        <v>1775</v>
      </c>
      <c r="C9" t="s">
        <v>539</v>
      </c>
      <c r="D9" s="5" t="str">
        <f t="shared" si="0"/>
        <v/>
      </c>
      <c r="E9" t="str">
        <f>IF(OR(LEFT(B9,1)=CHAR(32),LEFT(B9,1)=CHAR(9),LEFT(B9,1)=CHAR(160),indenture(B9)&gt;0),"NO","BOLD")&amp;D9</f>
        <v>NO</v>
      </c>
      <c r="F9" t="s">
        <v>540</v>
      </c>
      <c r="G9" t="s">
        <v>170</v>
      </c>
      <c r="H9" s="5" t="str">
        <f t="shared" si="1"/>
        <v/>
      </c>
      <c r="I9" t="str">
        <f>IF(OR(LEFT(F9,1)=CHAR(32),LEFT(F9,1)=CHAR(9),LEFT(F9,1)=CHAR(160),indenture(F9)&gt;0),"NO","BOLD")&amp;H9</f>
        <v>NO</v>
      </c>
      <c r="J9" t="s">
        <v>541</v>
      </c>
      <c r="K9" t="s">
        <v>170</v>
      </c>
      <c r="L9" s="5" t="str">
        <f t="shared" si="2"/>
        <v/>
      </c>
      <c r="M9" t="str">
        <f>IF(OR(LEFT(J9,1)=CHAR(32),LEFT(J9,1)=CHAR(9),LEFT(J9,1)=CHAR(160),indenture(J9)&gt;0),"NO","BOLD")&amp;L9</f>
        <v>NO</v>
      </c>
      <c r="N9" t="s">
        <v>540</v>
      </c>
      <c r="O9" t="s">
        <v>170</v>
      </c>
      <c r="P9" s="5" t="str">
        <f t="shared" si="3"/>
        <v/>
      </c>
      <c r="Q9" t="str">
        <f>IF(OR(LEFT(N9,1)=CHAR(32),LEFT(N9,1)=CHAR(9),LEFT(N9,1)=CHAR(160),indenture(N9)&gt;0),"NO","BOLD")&amp;P9</f>
        <v>NO</v>
      </c>
      <c r="R9" t="s">
        <v>538</v>
      </c>
      <c r="S9" t="s">
        <v>175</v>
      </c>
      <c r="T9" s="5" t="str">
        <f t="shared" si="4"/>
        <v/>
      </c>
      <c r="U9" t="str">
        <f>IF(OR(LEFT(R9,1)=CHAR(32),LEFT(R9,1)=CHAR(9),LEFT(R9,1)=CHAR(160),indenture(R9)&gt;0),"NO","BOLD")&amp;T9</f>
        <v>NO</v>
      </c>
      <c r="V9" t="s">
        <v>541</v>
      </c>
      <c r="W9" t="s">
        <v>170</v>
      </c>
      <c r="X9" s="5" t="str">
        <f t="shared" si="5"/>
        <v/>
      </c>
      <c r="Y9" t="str">
        <f>IF(OR(LEFT(V9,1)=CHAR(32),LEFT(V9,1)=CHAR(9),LEFT(V9,1)=CHAR(160),indenture(V9)&gt;0),"NO","BOLD")&amp;X9</f>
        <v>NO</v>
      </c>
    </row>
    <row r="10" spans="1:25">
      <c r="A10">
        <v>9</v>
      </c>
      <c r="B10" t="s">
        <v>1776</v>
      </c>
      <c r="C10" t="s">
        <v>542</v>
      </c>
      <c r="D10" s="5" t="str">
        <f t="shared" si="0"/>
        <v/>
      </c>
      <c r="E10" t="str">
        <f>IF(OR(LEFT(B10,1)=CHAR(32),LEFT(B10,1)=CHAR(9),LEFT(B10,1)=CHAR(160),indenture(B10)&gt;0),"NO","BOLD")&amp;D10</f>
        <v>NO</v>
      </c>
      <c r="F10" t="s">
        <v>538</v>
      </c>
      <c r="G10" t="s">
        <v>175</v>
      </c>
      <c r="H10" s="5" t="str">
        <f t="shared" si="1"/>
        <v/>
      </c>
      <c r="I10" t="str">
        <f>IF(OR(LEFT(F10,1)=CHAR(32),LEFT(F10,1)=CHAR(9),LEFT(F10,1)=CHAR(160),indenture(F10)&gt;0),"NO","BOLD")&amp;H10</f>
        <v>NO</v>
      </c>
      <c r="J10" t="s">
        <v>538</v>
      </c>
      <c r="K10" t="s">
        <v>175</v>
      </c>
      <c r="L10" s="5" t="str">
        <f t="shared" si="2"/>
        <v/>
      </c>
      <c r="M10" t="str">
        <f>IF(OR(LEFT(J10,1)=CHAR(32),LEFT(J10,1)=CHAR(9),LEFT(J10,1)=CHAR(160),indenture(J10)&gt;0),"NO","BOLD")&amp;L10</f>
        <v>NO</v>
      </c>
      <c r="N10" t="s">
        <v>538</v>
      </c>
      <c r="O10" t="s">
        <v>175</v>
      </c>
      <c r="P10" s="5" t="str">
        <f t="shared" si="3"/>
        <v/>
      </c>
      <c r="Q10" t="str">
        <f>IF(OR(LEFT(N10,1)=CHAR(32),LEFT(N10,1)=CHAR(9),LEFT(N10,1)=CHAR(160),indenture(N10)&gt;0),"NO","BOLD")&amp;P10</f>
        <v>NO</v>
      </c>
      <c r="R10" t="s">
        <v>845</v>
      </c>
      <c r="S10" t="s">
        <v>178</v>
      </c>
      <c r="T10" s="5" t="str">
        <f t="shared" si="4"/>
        <v/>
      </c>
      <c r="U10" t="str">
        <f>IF(OR(LEFT(R10,1)=CHAR(32),LEFT(R10,1)=CHAR(9),LEFT(R10,1)=CHAR(160),indenture(R10)&gt;0),"NO","BOLD")&amp;T10</f>
        <v>NO</v>
      </c>
      <c r="V10" t="s">
        <v>538</v>
      </c>
      <c r="W10" t="s">
        <v>175</v>
      </c>
      <c r="X10" s="5" t="str">
        <f t="shared" si="5"/>
        <v/>
      </c>
      <c r="Y10" t="str">
        <f>IF(OR(LEFT(V10,1)=CHAR(32),LEFT(V10,1)=CHAR(9),LEFT(V10,1)=CHAR(160),indenture(V10)&gt;0),"NO","BOLD")&amp;X10</f>
        <v>NO</v>
      </c>
    </row>
    <row r="11" spans="1:25">
      <c r="A11">
        <v>10</v>
      </c>
      <c r="B11" t="s">
        <v>1777</v>
      </c>
      <c r="C11" t="s">
        <v>544</v>
      </c>
      <c r="D11" s="5" t="str">
        <f t="shared" si="0"/>
        <v/>
      </c>
      <c r="E11" t="str">
        <f>IF(OR(LEFT(B11,1)=CHAR(32),LEFT(B11,1)=CHAR(9),LEFT(B11,1)=CHAR(160),indenture(B11)&gt;0),"NO","BOLD")&amp;D11</f>
        <v>NO</v>
      </c>
      <c r="F11" t="s">
        <v>845</v>
      </c>
      <c r="G11" t="s">
        <v>178</v>
      </c>
      <c r="H11" s="5" t="str">
        <f t="shared" si="1"/>
        <v/>
      </c>
      <c r="I11" t="str">
        <f>IF(OR(LEFT(F11,1)=CHAR(32),LEFT(F11,1)=CHAR(9),LEFT(F11,1)=CHAR(160),indenture(F11)&gt;0),"NO","BOLD")&amp;H11</f>
        <v>NO</v>
      </c>
      <c r="J11" t="s">
        <v>845</v>
      </c>
      <c r="K11" t="s">
        <v>178</v>
      </c>
      <c r="L11" s="5" t="str">
        <f t="shared" si="2"/>
        <v/>
      </c>
      <c r="M11" t="str">
        <f>IF(OR(LEFT(J11,1)=CHAR(32),LEFT(J11,1)=CHAR(9),LEFT(J11,1)=CHAR(160),indenture(J11)&gt;0),"NO","BOLD")&amp;L11</f>
        <v>NO</v>
      </c>
      <c r="N11" t="s">
        <v>845</v>
      </c>
      <c r="O11" t="s">
        <v>178</v>
      </c>
      <c r="P11" s="5" t="str">
        <f t="shared" si="3"/>
        <v/>
      </c>
      <c r="Q11" t="str">
        <f>IF(OR(LEFT(N11,1)=CHAR(32),LEFT(N11,1)=CHAR(9),LEFT(N11,1)=CHAR(160),indenture(N11)&gt;0),"NO","BOLD")&amp;P11</f>
        <v>NO</v>
      </c>
      <c r="R11" t="s">
        <v>543</v>
      </c>
      <c r="S11" t="s">
        <v>181</v>
      </c>
      <c r="T11" s="5" t="str">
        <f t="shared" si="4"/>
        <v/>
      </c>
      <c r="U11" t="str">
        <f>IF(OR(LEFT(R11,1)=CHAR(32),LEFT(R11,1)=CHAR(9),LEFT(R11,1)=CHAR(160),indenture(R11)&gt;0),"NO","BOLD")&amp;T11</f>
        <v>NO</v>
      </c>
      <c r="V11" t="s">
        <v>845</v>
      </c>
      <c r="W11" t="s">
        <v>178</v>
      </c>
      <c r="X11" s="5" t="str">
        <f t="shared" si="5"/>
        <v/>
      </c>
      <c r="Y11" t="str">
        <f>IF(OR(LEFT(V11,1)=CHAR(32),LEFT(V11,1)=CHAR(9),LEFT(V11,1)=CHAR(160),indenture(V11)&gt;0),"NO","BOLD")&amp;X11</f>
        <v>NO</v>
      </c>
    </row>
    <row r="12" spans="1:25">
      <c r="A12">
        <v>11</v>
      </c>
      <c r="B12" t="s">
        <v>1778</v>
      </c>
      <c r="C12" t="s">
        <v>50</v>
      </c>
      <c r="D12" s="5" t="str">
        <f t="shared" si="0"/>
        <v/>
      </c>
      <c r="E12" t="str">
        <f>IF(OR(LEFT(B12,1)=CHAR(32),LEFT(B12,1)=CHAR(9),LEFT(B12,1)=CHAR(160),indenture(B12)&gt;0),"NO","BOLD")&amp;D12</f>
        <v>BOLD</v>
      </c>
      <c r="F12" t="s">
        <v>543</v>
      </c>
      <c r="G12" t="s">
        <v>181</v>
      </c>
      <c r="H12" s="5" t="str">
        <f t="shared" si="1"/>
        <v/>
      </c>
      <c r="I12" t="str">
        <f>IF(OR(LEFT(F12,1)=CHAR(32),LEFT(F12,1)=CHAR(9),LEFT(F12,1)=CHAR(160),indenture(F12)&gt;0),"NO","BOLD")&amp;H12</f>
        <v>NO</v>
      </c>
      <c r="J12" t="s">
        <v>543</v>
      </c>
      <c r="K12" t="s">
        <v>181</v>
      </c>
      <c r="L12" s="5" t="str">
        <f t="shared" si="2"/>
        <v/>
      </c>
      <c r="M12" t="str">
        <f>IF(OR(LEFT(J12,1)=CHAR(32),LEFT(J12,1)=CHAR(9),LEFT(J12,1)=CHAR(160),indenture(J12)&gt;0),"NO","BOLD")&amp;L12</f>
        <v>NO</v>
      </c>
      <c r="N12" t="s">
        <v>543</v>
      </c>
      <c r="O12" t="s">
        <v>181</v>
      </c>
      <c r="P12" s="5" t="str">
        <f t="shared" si="3"/>
        <v/>
      </c>
      <c r="Q12" t="str">
        <f>IF(OR(LEFT(N12,1)=CHAR(32),LEFT(N12,1)=CHAR(9),LEFT(N12,1)=CHAR(160),indenture(N12)&gt;0),"NO","BOLD")&amp;P12</f>
        <v>NO</v>
      </c>
      <c r="R12" t="s">
        <v>631</v>
      </c>
      <c r="S12" t="s">
        <v>187</v>
      </c>
      <c r="T12" s="5" t="str">
        <f t="shared" si="4"/>
        <v/>
      </c>
      <c r="U12" t="str">
        <f>IF(OR(LEFT(R12,1)=CHAR(32),LEFT(R12,1)=CHAR(9),LEFT(R12,1)=CHAR(160),indenture(R12)&gt;0),"NO","BOLD")&amp;T12</f>
        <v>NO</v>
      </c>
      <c r="V12" t="s">
        <v>543</v>
      </c>
      <c r="W12" t="s">
        <v>181</v>
      </c>
      <c r="X12" s="5" t="str">
        <f t="shared" si="5"/>
        <v/>
      </c>
      <c r="Y12" t="str">
        <f>IF(OR(LEFT(V12,1)=CHAR(32),LEFT(V12,1)=CHAR(9),LEFT(V12,1)=CHAR(160),indenture(V12)&gt;0),"NO","BOLD")&amp;X12</f>
        <v>NO</v>
      </c>
    </row>
    <row r="13" spans="1:25">
      <c r="A13">
        <v>12</v>
      </c>
      <c r="B13" t="s">
        <v>927</v>
      </c>
      <c r="C13" t="s">
        <v>418</v>
      </c>
      <c r="D13" s="5" t="str">
        <f t="shared" si="0"/>
        <v/>
      </c>
      <c r="E13" t="str">
        <f>IF(OR(LEFT(B13,1)=CHAR(32),LEFT(B13,1)=CHAR(9),LEFT(B13,1)=CHAR(160),indenture(B13)&gt;0),"NO","BOLD")&amp;D13</f>
        <v>NO</v>
      </c>
      <c r="F13" t="s">
        <v>631</v>
      </c>
      <c r="G13" t="s">
        <v>187</v>
      </c>
      <c r="H13" s="5" t="str">
        <f t="shared" si="1"/>
        <v/>
      </c>
      <c r="I13" t="str">
        <f>IF(OR(LEFT(F13,1)=CHAR(32),LEFT(F13,1)=CHAR(9),LEFT(F13,1)=CHAR(160),indenture(F13)&gt;0),"NO","BOLD")&amp;H13</f>
        <v>NO</v>
      </c>
      <c r="J13" t="s">
        <v>631</v>
      </c>
      <c r="K13" t="s">
        <v>187</v>
      </c>
      <c r="L13" s="5" t="str">
        <f t="shared" si="2"/>
        <v/>
      </c>
      <c r="M13" t="str">
        <f>IF(OR(LEFT(J13,1)=CHAR(32),LEFT(J13,1)=CHAR(9),LEFT(J13,1)=CHAR(160),indenture(J13)&gt;0),"NO","BOLD")&amp;L13</f>
        <v>NO</v>
      </c>
      <c r="N13" t="s">
        <v>631</v>
      </c>
      <c r="O13" t="s">
        <v>187</v>
      </c>
      <c r="P13" s="5" t="str">
        <f t="shared" si="3"/>
        <v/>
      </c>
      <c r="Q13" t="str">
        <f>IF(OR(LEFT(N13,1)=CHAR(32),LEFT(N13,1)=CHAR(9),LEFT(N13,1)=CHAR(160),indenture(N13)&gt;0),"NO","BOLD")&amp;P13</f>
        <v>NO</v>
      </c>
      <c r="R13" t="s">
        <v>545</v>
      </c>
      <c r="S13" t="s">
        <v>192</v>
      </c>
      <c r="T13" s="5" t="str">
        <f t="shared" si="4"/>
        <v/>
      </c>
      <c r="U13" t="str">
        <f>IF(OR(LEFT(R13,1)=CHAR(32),LEFT(R13,1)=CHAR(9),LEFT(R13,1)=CHAR(160),indenture(R13)&gt;0),"NO","BOLD")&amp;T13</f>
        <v>NO</v>
      </c>
      <c r="V13" t="s">
        <v>631</v>
      </c>
      <c r="W13" t="s">
        <v>187</v>
      </c>
      <c r="X13" s="5" t="str">
        <f t="shared" si="5"/>
        <v/>
      </c>
      <c r="Y13" t="str">
        <f>IF(OR(LEFT(V13,1)=CHAR(32),LEFT(V13,1)=CHAR(9),LEFT(V13,1)=CHAR(160),indenture(V13)&gt;0),"NO","BOLD")&amp;X13</f>
        <v>NO</v>
      </c>
    </row>
    <row r="14" spans="1:25">
      <c r="A14">
        <v>13</v>
      </c>
      <c r="B14" t="s">
        <v>1779</v>
      </c>
      <c r="C14" t="s">
        <v>177</v>
      </c>
      <c r="D14" s="5" t="str">
        <f t="shared" ref="D14:D77" si="6">IF(OR(ISNUMBER(SEARCH("Diluted EPS",B14)),ISNUMBER(SEARCH("Earnings Per Share",B14)),ISNUMBER(SEARCH("Basic EPS",B14)),ISNUMBER(SEARCH("Diluted Share",B14)),ISNUMBER(SEARCH("Basic Share",B14))),"EPS","")</f>
        <v/>
      </c>
      <c r="E14" t="str">
        <f>IF(OR(LEFT(B14,1)=CHAR(32),LEFT(B14,1)=CHAR(9),LEFT(B14,1)=CHAR(160),indenture(B14)&gt;0),"NO","BOLD")&amp;D14</f>
        <v>BOLD</v>
      </c>
      <c r="F14" t="s">
        <v>547</v>
      </c>
      <c r="G14" t="s">
        <v>192</v>
      </c>
      <c r="H14" s="5" t="str">
        <f t="shared" si="1"/>
        <v/>
      </c>
      <c r="I14" t="str">
        <f>IF(OR(LEFT(F14,1)=CHAR(32),LEFT(F14,1)=CHAR(9),LEFT(F14,1)=CHAR(160),indenture(F14)&gt;0),"NO","BOLD")&amp;H14</f>
        <v>NO</v>
      </c>
      <c r="J14" t="s">
        <v>547</v>
      </c>
      <c r="K14" t="s">
        <v>192</v>
      </c>
      <c r="L14" s="5" t="str">
        <f t="shared" si="2"/>
        <v/>
      </c>
      <c r="M14" t="str">
        <f>IF(OR(LEFT(J14,1)=CHAR(32),LEFT(J14,1)=CHAR(9),LEFT(J14,1)=CHAR(160),indenture(J14)&gt;0),"NO","BOLD")&amp;L14</f>
        <v>NO</v>
      </c>
      <c r="N14" t="s">
        <v>547</v>
      </c>
      <c r="O14" t="s">
        <v>192</v>
      </c>
      <c r="P14" s="5" t="str">
        <f t="shared" si="3"/>
        <v/>
      </c>
      <c r="Q14" t="str">
        <f>IF(OR(LEFT(N14,1)=CHAR(32),LEFT(N14,1)=CHAR(9),LEFT(N14,1)=CHAR(160),indenture(N14)&gt;0),"NO","BOLD")&amp;P14</f>
        <v>NO</v>
      </c>
      <c r="R14" t="s">
        <v>546</v>
      </c>
      <c r="S14" t="s">
        <v>78</v>
      </c>
      <c r="T14" s="5" t="str">
        <f t="shared" si="4"/>
        <v/>
      </c>
      <c r="U14" t="str">
        <f>IF(OR(LEFT(R14,1)=CHAR(32),LEFT(R14,1)=CHAR(9),LEFT(R14,1)=CHAR(160),indenture(R14)&gt;0),"NO","BOLD")&amp;T14</f>
        <v>NO</v>
      </c>
      <c r="V14" t="s">
        <v>547</v>
      </c>
      <c r="W14" t="s">
        <v>192</v>
      </c>
      <c r="X14" s="5" t="str">
        <f t="shared" si="5"/>
        <v/>
      </c>
      <c r="Y14" t="str">
        <f>IF(OR(LEFT(V14,1)=CHAR(32),LEFT(V14,1)=CHAR(9),LEFT(V14,1)=CHAR(160),indenture(V14)&gt;0),"NO","BOLD")&amp;X14</f>
        <v>NO</v>
      </c>
    </row>
    <row r="15" spans="1:25">
      <c r="A15">
        <v>14</v>
      </c>
      <c r="D15" s="5" t="str">
        <f t="shared" si="6"/>
        <v/>
      </c>
      <c r="E15" t="str">
        <f>IF(OR(LEFT(B15,1)=CHAR(32),LEFT(B15,1)=CHAR(9),LEFT(B15,1)=CHAR(160),indenture(B15)&gt;0),"NO","BOLD")&amp;D15</f>
        <v>BOLD</v>
      </c>
      <c r="F15" t="s">
        <v>549</v>
      </c>
      <c r="G15" t="s">
        <v>203</v>
      </c>
      <c r="H15" s="5" t="str">
        <f t="shared" si="1"/>
        <v/>
      </c>
      <c r="I15" t="str">
        <f>IF(OR(LEFT(F15,1)=CHAR(32),LEFT(F15,1)=CHAR(9),LEFT(F15,1)=CHAR(160),indenture(F15)&gt;0),"NO","BOLD")&amp;H15</f>
        <v>NO</v>
      </c>
      <c r="J15" t="s">
        <v>550</v>
      </c>
      <c r="K15" t="s">
        <v>199</v>
      </c>
      <c r="L15" s="5" t="str">
        <f t="shared" si="2"/>
        <v/>
      </c>
      <c r="M15" t="str">
        <f>IF(OR(LEFT(J15,1)=CHAR(32),LEFT(J15,1)=CHAR(9),LEFT(J15,1)=CHAR(160),indenture(J15)&gt;0),"NO","BOLD")&amp;L15</f>
        <v>NO</v>
      </c>
      <c r="N15" t="s">
        <v>549</v>
      </c>
      <c r="O15" t="s">
        <v>203</v>
      </c>
      <c r="P15" s="5" t="str">
        <f t="shared" si="3"/>
        <v/>
      </c>
      <c r="Q15" t="str">
        <f>IF(OR(LEFT(N15,1)=CHAR(32),LEFT(N15,1)=CHAR(9),LEFT(N15,1)=CHAR(160),indenture(N15)&gt;0),"NO","BOLD")&amp;P15</f>
        <v>NO</v>
      </c>
      <c r="R15" t="s">
        <v>548</v>
      </c>
      <c r="S15" t="s">
        <v>156</v>
      </c>
      <c r="T15" s="5" t="str">
        <f t="shared" si="4"/>
        <v/>
      </c>
      <c r="U15" t="str">
        <f>IF(OR(LEFT(R15,1)=CHAR(32),LEFT(R15,1)=CHAR(9),LEFT(R15,1)=CHAR(160),indenture(R15)&gt;0),"NO","BOLD")&amp;T15</f>
        <v>NO</v>
      </c>
      <c r="V15" t="s">
        <v>549</v>
      </c>
      <c r="W15" t="s">
        <v>203</v>
      </c>
      <c r="X15" s="5" t="str">
        <f t="shared" si="5"/>
        <v/>
      </c>
      <c r="Y15" t="str">
        <f>IF(OR(LEFT(V15,1)=CHAR(32),LEFT(V15,1)=CHAR(9),LEFT(V15,1)=CHAR(160),indenture(V15)&gt;0),"NO","BOLD")&amp;X15</f>
        <v>NO</v>
      </c>
    </row>
    <row r="16" spans="1:25">
      <c r="A16">
        <v>15</v>
      </c>
      <c r="B16" t="s">
        <v>1780</v>
      </c>
      <c r="D16" s="5" t="str">
        <f t="shared" si="6"/>
        <v/>
      </c>
      <c r="E16" t="str">
        <f>IF(OR(LEFT(B16,1)=CHAR(32),LEFT(B16,1)=CHAR(9),LEFT(B16,1)=CHAR(160),indenture(B16)&gt;0),"NO","BOLD")&amp;D16</f>
        <v>BOLD</v>
      </c>
      <c r="F16" t="s">
        <v>551</v>
      </c>
      <c r="G16" t="s">
        <v>210</v>
      </c>
      <c r="H16" s="5" t="str">
        <f t="shared" si="1"/>
        <v/>
      </c>
      <c r="I16" t="str">
        <f>IF(OR(LEFT(F16,1)=CHAR(32),LEFT(F16,1)=CHAR(9),LEFT(F16,1)=CHAR(160),indenture(F16)&gt;0),"NO","BOLD")&amp;H16</f>
        <v>NO</v>
      </c>
      <c r="J16" t="s">
        <v>165</v>
      </c>
      <c r="K16" t="s">
        <v>77</v>
      </c>
      <c r="L16" s="5" t="str">
        <f t="shared" si="2"/>
        <v/>
      </c>
      <c r="M16" t="str">
        <f>IF(OR(LEFT(J16,1)=CHAR(32),LEFT(J16,1)=CHAR(9),LEFT(J16,1)=CHAR(160),indenture(J16)&gt;0),"NO","BOLD")&amp;L16</f>
        <v>BOLD</v>
      </c>
      <c r="N16" t="s">
        <v>551</v>
      </c>
      <c r="O16" t="s">
        <v>210</v>
      </c>
      <c r="P16" s="5" t="str">
        <f t="shared" si="3"/>
        <v/>
      </c>
      <c r="Q16" t="str">
        <f>IF(OR(LEFT(N16,1)=CHAR(32),LEFT(N16,1)=CHAR(9),LEFT(N16,1)=CHAR(160),indenture(N16)&gt;0),"NO","BOLD")&amp;P16</f>
        <v>NO</v>
      </c>
      <c r="R16" t="s">
        <v>550</v>
      </c>
      <c r="S16" t="s">
        <v>199</v>
      </c>
      <c r="T16" s="5" t="str">
        <f t="shared" si="4"/>
        <v/>
      </c>
      <c r="U16" t="str">
        <f>IF(OR(LEFT(R16,1)=CHAR(32),LEFT(R16,1)=CHAR(9),LEFT(R16,1)=CHAR(160),indenture(R16)&gt;0),"NO","BOLD")&amp;T16</f>
        <v>NO</v>
      </c>
      <c r="V16" t="s">
        <v>551</v>
      </c>
      <c r="W16" t="s">
        <v>210</v>
      </c>
      <c r="X16" s="5" t="str">
        <f t="shared" si="5"/>
        <v/>
      </c>
      <c r="Y16" t="str">
        <f>IF(OR(LEFT(V16,1)=CHAR(32),LEFT(V16,1)=CHAR(9),LEFT(V16,1)=CHAR(160),indenture(V16)&gt;0),"NO","BOLD")&amp;X16</f>
        <v>NO</v>
      </c>
    </row>
    <row r="17" spans="1:25">
      <c r="A17">
        <v>16</v>
      </c>
      <c r="B17" t="s">
        <v>1773</v>
      </c>
      <c r="C17" t="s">
        <v>50</v>
      </c>
      <c r="D17" s="5" t="str">
        <f t="shared" si="6"/>
        <v/>
      </c>
      <c r="E17" t="str">
        <f>IF(OR(LEFT(B17,1)=CHAR(32),LEFT(B17,1)=CHAR(9),LEFT(B17,1)=CHAR(160),indenture(B17)&gt;0),"NO","BOLD")&amp;D17</f>
        <v>BOLD</v>
      </c>
      <c r="F17" t="s">
        <v>1768</v>
      </c>
      <c r="G17" t="s">
        <v>227</v>
      </c>
      <c r="H17" s="5" t="str">
        <f t="shared" si="1"/>
        <v/>
      </c>
      <c r="I17" t="str">
        <f>IF(OR(LEFT(F17,1)=CHAR(32),LEFT(F17,1)=CHAR(9),LEFT(F17,1)=CHAR(160),indenture(F17)&gt;0),"NO","BOLD")&amp;H17</f>
        <v>NO</v>
      </c>
      <c r="L17" s="5" t="str">
        <f t="shared" si="2"/>
        <v/>
      </c>
      <c r="M17" t="str">
        <f>IF(OR(LEFT(J17,1)=CHAR(32),LEFT(J17,1)=CHAR(9),LEFT(J17,1)=CHAR(160),indenture(J17)&gt;0),"NO","BOLD")&amp;L17</f>
        <v>BOLD</v>
      </c>
      <c r="N17" t="s">
        <v>1768</v>
      </c>
      <c r="O17" t="s">
        <v>227</v>
      </c>
      <c r="P17" s="5" t="str">
        <f t="shared" si="3"/>
        <v/>
      </c>
      <c r="Q17" t="str">
        <f>IF(OR(LEFT(N17,1)=CHAR(32),LEFT(N17,1)=CHAR(9),LEFT(N17,1)=CHAR(160),indenture(N17)&gt;0),"NO","BOLD")&amp;P17</f>
        <v>NO</v>
      </c>
      <c r="R17" t="s">
        <v>165</v>
      </c>
      <c r="S17" t="s">
        <v>77</v>
      </c>
      <c r="T17" s="5" t="str">
        <f t="shared" si="4"/>
        <v/>
      </c>
      <c r="U17" t="str">
        <f>IF(OR(LEFT(R17,1)=CHAR(32),LEFT(R17,1)=CHAR(9),LEFT(R17,1)=CHAR(160),indenture(R17)&gt;0),"NO","BOLD")&amp;T17</f>
        <v>BOLD</v>
      </c>
      <c r="V17" t="s">
        <v>550</v>
      </c>
      <c r="W17" t="s">
        <v>199</v>
      </c>
      <c r="X17" s="5" t="str">
        <f t="shared" si="5"/>
        <v/>
      </c>
      <c r="Y17" t="str">
        <f>IF(OR(LEFT(V17,1)=CHAR(32),LEFT(V17,1)=CHAR(9),LEFT(V17,1)=CHAR(160),indenture(V17)&gt;0),"NO","BOLD")&amp;X17</f>
        <v>NO</v>
      </c>
    </row>
    <row r="18" spans="1:25">
      <c r="A18">
        <v>17</v>
      </c>
      <c r="B18" t="s">
        <v>524</v>
      </c>
      <c r="C18" t="s">
        <v>627</v>
      </c>
      <c r="D18" s="5" t="str">
        <f t="shared" si="6"/>
        <v/>
      </c>
      <c r="E18" t="str">
        <f>IF(OR(LEFT(B18,1)=CHAR(32),LEFT(B18,1)=CHAR(9),LEFT(B18,1)=CHAR(160),indenture(B18)&gt;0),"NO","BOLD")&amp;D18</f>
        <v>NO</v>
      </c>
      <c r="F18" t="s">
        <v>550</v>
      </c>
      <c r="G18" t="s">
        <v>199</v>
      </c>
      <c r="H18" s="5" t="str">
        <f t="shared" si="1"/>
        <v/>
      </c>
      <c r="I18" t="str">
        <f>IF(OR(LEFT(F18,1)=CHAR(32),LEFT(F18,1)=CHAR(9),LEFT(F18,1)=CHAR(160),indenture(F18)&gt;0),"NO","BOLD")&amp;H18</f>
        <v>NO</v>
      </c>
      <c r="J18" t="s">
        <v>552</v>
      </c>
      <c r="L18" s="5" t="str">
        <f t="shared" si="2"/>
        <v/>
      </c>
      <c r="M18" t="str">
        <f>IF(OR(LEFT(J18,1)=CHAR(32),LEFT(J18,1)=CHAR(9),LEFT(J18,1)=CHAR(160),indenture(J18)&gt;0),"NO","BOLD")&amp;L18</f>
        <v>BOLD</v>
      </c>
      <c r="N18" t="s">
        <v>553</v>
      </c>
      <c r="O18" t="s">
        <v>199</v>
      </c>
      <c r="P18" s="5" t="str">
        <f t="shared" si="3"/>
        <v/>
      </c>
      <c r="Q18" t="str">
        <f>IF(OR(LEFT(N18,1)=CHAR(32),LEFT(N18,1)=CHAR(9),LEFT(N18,1)=CHAR(160),indenture(N18)&gt;0),"NO","BOLD")&amp;P18</f>
        <v>NO</v>
      </c>
      <c r="T18" s="5" t="str">
        <f t="shared" si="4"/>
        <v/>
      </c>
      <c r="U18" t="str">
        <f>IF(OR(LEFT(R18,1)=CHAR(32),LEFT(R18,1)=CHAR(9),LEFT(R18,1)=CHAR(160),indenture(R18)&gt;0),"NO","BOLD")&amp;T18</f>
        <v>BOLD</v>
      </c>
      <c r="V18" t="s">
        <v>165</v>
      </c>
      <c r="W18" t="s">
        <v>77</v>
      </c>
      <c r="X18" s="5" t="str">
        <f t="shared" si="5"/>
        <v/>
      </c>
      <c r="Y18" t="str">
        <f>IF(OR(LEFT(V18,1)=CHAR(32),LEFT(V18,1)=CHAR(9),LEFT(V18,1)=CHAR(160),indenture(V18)&gt;0),"NO","BOLD")&amp;X18</f>
        <v>BOLD</v>
      </c>
    </row>
    <row r="19" spans="1:25">
      <c r="A19">
        <v>18</v>
      </c>
      <c r="B19" t="s">
        <v>521</v>
      </c>
      <c r="C19" t="s">
        <v>632</v>
      </c>
      <c r="D19" s="5" t="str">
        <f t="shared" si="6"/>
        <v/>
      </c>
      <c r="E19" t="str">
        <f>IF(OR(LEFT(B19,1)=CHAR(32),LEFT(B19,1)=CHAR(9),LEFT(B19,1)=CHAR(160),indenture(B19)&gt;0),"NO","BOLD")&amp;D19</f>
        <v>NO</v>
      </c>
      <c r="F19" t="s">
        <v>165</v>
      </c>
      <c r="G19" t="s">
        <v>77</v>
      </c>
      <c r="H19" s="5" t="str">
        <f t="shared" si="1"/>
        <v/>
      </c>
      <c r="I19" t="str">
        <f>IF(OR(LEFT(F19,1)=CHAR(32),LEFT(F19,1)=CHAR(9),LEFT(F19,1)=CHAR(160),indenture(F19)&gt;0),"NO","BOLD")&amp;H19</f>
        <v>BOLD</v>
      </c>
      <c r="J19" t="s">
        <v>554</v>
      </c>
      <c r="K19" t="s">
        <v>127</v>
      </c>
      <c r="L19" s="5" t="str">
        <f t="shared" si="2"/>
        <v/>
      </c>
      <c r="M19" t="str">
        <f>IF(OR(LEFT(J19,1)=CHAR(32),LEFT(J19,1)=CHAR(9),LEFT(J19,1)=CHAR(160),indenture(J19)&gt;0),"NO","BOLD")&amp;L19</f>
        <v>BOLD</v>
      </c>
      <c r="N19" t="s">
        <v>147</v>
      </c>
      <c r="O19" t="s">
        <v>77</v>
      </c>
      <c r="P19" s="5" t="str">
        <f t="shared" si="3"/>
        <v/>
      </c>
      <c r="Q19" t="str">
        <f>IF(OR(LEFT(N19,1)=CHAR(32),LEFT(N19,1)=CHAR(9),LEFT(N19,1)=CHAR(160),indenture(N19)&gt;0),"NO","BOLD")&amp;P19</f>
        <v>BOLD</v>
      </c>
      <c r="R19" t="s">
        <v>552</v>
      </c>
      <c r="T19" s="5" t="str">
        <f t="shared" si="4"/>
        <v/>
      </c>
      <c r="U19" t="str">
        <f>IF(OR(LEFT(R19,1)=CHAR(32),LEFT(R19,1)=CHAR(9),LEFT(R19,1)=CHAR(160),indenture(R19)&gt;0),"NO","BOLD")&amp;T19</f>
        <v>BOLD</v>
      </c>
      <c r="X19" s="5" t="str">
        <f t="shared" si="5"/>
        <v/>
      </c>
      <c r="Y19" t="str">
        <f>IF(OR(LEFT(V19,1)=CHAR(32),LEFT(V19,1)=CHAR(9),LEFT(V19,1)=CHAR(160),indenture(V19)&gt;0),"NO","BOLD")&amp;X19</f>
        <v>BOLD</v>
      </c>
    </row>
    <row r="20" spans="1:25">
      <c r="A20">
        <v>19</v>
      </c>
      <c r="B20" t="s">
        <v>873</v>
      </c>
      <c r="C20" t="s">
        <v>633</v>
      </c>
      <c r="D20" s="5" t="str">
        <f t="shared" si="6"/>
        <v/>
      </c>
      <c r="E20" t="str">
        <f>IF(OR(LEFT(B20,1)=CHAR(32),LEFT(B20,1)=CHAR(9),LEFT(B20,1)=CHAR(160),indenture(B20)&gt;0),"NO","BOLD")&amp;D20</f>
        <v>NO</v>
      </c>
      <c r="H20" s="5" t="str">
        <f t="shared" si="1"/>
        <v/>
      </c>
      <c r="I20" t="str">
        <f>IF(OR(LEFT(F20,1)=CHAR(32),LEFT(F20,1)=CHAR(9),LEFT(F20,1)=CHAR(160),indenture(F20)&gt;0),"NO","BOLD")&amp;H20</f>
        <v>BOLD</v>
      </c>
      <c r="J20" t="s">
        <v>571</v>
      </c>
      <c r="K20" t="s">
        <v>168</v>
      </c>
      <c r="L20" s="5" t="str">
        <f t="shared" si="2"/>
        <v/>
      </c>
      <c r="M20" t="str">
        <f>IF(OR(LEFT(J20,1)=CHAR(32),LEFT(J20,1)=CHAR(9),LEFT(J20,1)=CHAR(160),indenture(J20)&gt;0),"NO","BOLD")&amp;L20</f>
        <v>NO</v>
      </c>
      <c r="P20" s="5" t="str">
        <f t="shared" si="3"/>
        <v/>
      </c>
      <c r="Q20" t="str">
        <f>IF(OR(LEFT(N20,1)=CHAR(32),LEFT(N20,1)=CHAR(9),LEFT(N20,1)=CHAR(160),indenture(N20)&gt;0),"NO","BOLD")&amp;P20</f>
        <v>BOLD</v>
      </c>
      <c r="R20" t="s">
        <v>554</v>
      </c>
      <c r="S20" t="s">
        <v>127</v>
      </c>
      <c r="T20" s="5" t="str">
        <f t="shared" si="4"/>
        <v/>
      </c>
      <c r="U20" t="str">
        <f>IF(OR(LEFT(R20,1)=CHAR(32),LEFT(R20,1)=CHAR(9),LEFT(R20,1)=CHAR(160),indenture(R20)&gt;0),"NO","BOLD")&amp;T20</f>
        <v>BOLD</v>
      </c>
      <c r="V20" t="s">
        <v>552</v>
      </c>
      <c r="X20" s="5" t="str">
        <f t="shared" si="5"/>
        <v/>
      </c>
      <c r="Y20" t="str">
        <f>IF(OR(LEFT(V20,1)=CHAR(32),LEFT(V20,1)=CHAR(9),LEFT(V20,1)=CHAR(160),indenture(V20)&gt;0),"NO","BOLD")&amp;X20</f>
        <v>BOLD</v>
      </c>
    </row>
    <row r="21" spans="1:25">
      <c r="A21">
        <v>20</v>
      </c>
      <c r="B21" t="s">
        <v>530</v>
      </c>
      <c r="C21" t="s">
        <v>634</v>
      </c>
      <c r="D21" s="5" t="str">
        <f t="shared" si="6"/>
        <v/>
      </c>
      <c r="E21" t="str">
        <f>IF(OR(LEFT(B21,1)=CHAR(32),LEFT(B21,1)=CHAR(9),LEFT(B21,1)=CHAR(160),indenture(B21)&gt;0),"NO","BOLD")&amp;D21</f>
        <v>NO</v>
      </c>
      <c r="F21" t="s">
        <v>552</v>
      </c>
      <c r="H21" s="5" t="str">
        <f t="shared" si="1"/>
        <v/>
      </c>
      <c r="I21" t="str">
        <f>IF(OR(LEFT(F21,1)=CHAR(32),LEFT(F21,1)=CHAR(9),LEFT(F21,1)=CHAR(160),indenture(F21)&gt;0),"NO","BOLD")&amp;H21</f>
        <v>BOLD</v>
      </c>
      <c r="J21" t="s">
        <v>1769</v>
      </c>
      <c r="K21" t="s">
        <v>171</v>
      </c>
      <c r="L21" s="5" t="str">
        <f t="shared" si="2"/>
        <v/>
      </c>
      <c r="M21" t="str">
        <f>IF(OR(LEFT(J21,1)=CHAR(32),LEFT(J21,1)=CHAR(9),LEFT(J21,1)=CHAR(160),indenture(J21)&gt;0),"NO","BOLD")&amp;L21</f>
        <v>NO</v>
      </c>
      <c r="N21" t="s">
        <v>552</v>
      </c>
      <c r="P21" s="5" t="str">
        <f t="shared" si="3"/>
        <v/>
      </c>
      <c r="Q21" t="str">
        <f>IF(OR(LEFT(N21,1)=CHAR(32),LEFT(N21,1)=CHAR(9),LEFT(N21,1)=CHAR(160),indenture(N21)&gt;0),"NO","BOLD")&amp;P21</f>
        <v>BOLD</v>
      </c>
      <c r="R21" t="s">
        <v>571</v>
      </c>
      <c r="S21" t="s">
        <v>168</v>
      </c>
      <c r="T21" s="5" t="str">
        <f t="shared" si="4"/>
        <v/>
      </c>
      <c r="U21" t="str">
        <f>IF(OR(LEFT(R21,1)=CHAR(32),LEFT(R21,1)=CHAR(9),LEFT(R21,1)=CHAR(160),indenture(R21)&gt;0),"NO","BOLD")&amp;T21</f>
        <v>NO</v>
      </c>
      <c r="V21" t="s">
        <v>554</v>
      </c>
      <c r="W21" t="s">
        <v>127</v>
      </c>
      <c r="X21" s="5" t="str">
        <f t="shared" si="5"/>
        <v/>
      </c>
      <c r="Y21" t="str">
        <f>IF(OR(LEFT(V21,1)=CHAR(32),LEFT(V21,1)=CHAR(9),LEFT(V21,1)=CHAR(160),indenture(V21)&gt;0),"NO","BOLD")&amp;X21</f>
        <v>BOLD</v>
      </c>
    </row>
    <row r="22" spans="1:25">
      <c r="A22">
        <v>21</v>
      </c>
      <c r="B22" t="s">
        <v>532</v>
      </c>
      <c r="C22" t="s">
        <v>635</v>
      </c>
      <c r="D22" s="5" t="str">
        <f t="shared" si="6"/>
        <v/>
      </c>
      <c r="E22" t="str">
        <f>IF(OR(LEFT(B22,1)=CHAR(32),LEFT(B22,1)=CHAR(9),LEFT(B22,1)=CHAR(160),indenture(B22)&gt;0),"NO","BOLD")&amp;D22</f>
        <v>NO</v>
      </c>
      <c r="F22" t="s">
        <v>554</v>
      </c>
      <c r="G22" t="s">
        <v>127</v>
      </c>
      <c r="H22" s="5" t="str">
        <f t="shared" si="1"/>
        <v/>
      </c>
      <c r="I22" t="str">
        <f>IF(OR(LEFT(F22,1)=CHAR(32),LEFT(F22,1)=CHAR(9),LEFT(F22,1)=CHAR(160),indenture(F22)&gt;0),"NO","BOLD")&amp;H22</f>
        <v>BOLD</v>
      </c>
      <c r="J22" t="s">
        <v>1770</v>
      </c>
      <c r="K22" t="s">
        <v>574</v>
      </c>
      <c r="L22" s="5" t="str">
        <f t="shared" si="2"/>
        <v/>
      </c>
      <c r="M22" t="str">
        <f>IF(OR(LEFT(J22,1)=CHAR(32),LEFT(J22,1)=CHAR(9),LEFT(J22,1)=CHAR(160),indenture(J22)&gt;0),"NO","BOLD")&amp;L22</f>
        <v>BOLD</v>
      </c>
      <c r="N22" t="s">
        <v>554</v>
      </c>
      <c r="O22" t="s">
        <v>127</v>
      </c>
      <c r="P22" s="5" t="str">
        <f t="shared" si="3"/>
        <v/>
      </c>
      <c r="Q22" t="str">
        <f>IF(OR(LEFT(N22,1)=CHAR(32),LEFT(N22,1)=CHAR(9),LEFT(N22,1)=CHAR(160),indenture(N22)&gt;0),"NO","BOLD")&amp;P22</f>
        <v>BOLD</v>
      </c>
      <c r="R22" t="s">
        <v>1769</v>
      </c>
      <c r="S22" t="s">
        <v>171</v>
      </c>
      <c r="T22" s="5" t="str">
        <f t="shared" si="4"/>
        <v/>
      </c>
      <c r="U22" t="str">
        <f>IF(OR(LEFT(R22,1)=CHAR(32),LEFT(R22,1)=CHAR(9),LEFT(R22,1)=CHAR(160),indenture(R22)&gt;0),"NO","BOLD")&amp;T22</f>
        <v>NO</v>
      </c>
      <c r="V22" t="s">
        <v>571</v>
      </c>
      <c r="W22" t="s">
        <v>168</v>
      </c>
      <c r="X22" s="5" t="str">
        <f t="shared" si="5"/>
        <v/>
      </c>
      <c r="Y22" t="str">
        <f>IF(OR(LEFT(V22,1)=CHAR(32),LEFT(V22,1)=CHAR(9),LEFT(V22,1)=CHAR(160),indenture(V22)&gt;0),"NO","BOLD")&amp;X22</f>
        <v>NO</v>
      </c>
    </row>
    <row r="23" spans="1:25">
      <c r="A23">
        <v>22</v>
      </c>
      <c r="B23" t="s">
        <v>541</v>
      </c>
      <c r="C23" t="s">
        <v>636</v>
      </c>
      <c r="D23" s="5" t="str">
        <f t="shared" si="6"/>
        <v/>
      </c>
      <c r="E23" t="str">
        <f>IF(OR(LEFT(B23,1)=CHAR(32),LEFT(B23,1)=CHAR(9),LEFT(B23,1)=CHAR(160),indenture(B23)&gt;0),"NO","BOLD")&amp;D23</f>
        <v>NO</v>
      </c>
      <c r="F23" t="s">
        <v>571</v>
      </c>
      <c r="G23" t="s">
        <v>168</v>
      </c>
      <c r="H23" s="5" t="str">
        <f t="shared" si="1"/>
        <v/>
      </c>
      <c r="I23" t="str">
        <f>IF(OR(LEFT(F23,1)=CHAR(32),LEFT(F23,1)=CHAR(9),LEFT(F23,1)=CHAR(160),indenture(F23)&gt;0),"NO","BOLD")&amp;H23</f>
        <v>NO</v>
      </c>
      <c r="J23" t="s">
        <v>525</v>
      </c>
      <c r="K23" t="s">
        <v>555</v>
      </c>
      <c r="L23" s="5" t="str">
        <f t="shared" si="2"/>
        <v/>
      </c>
      <c r="M23" t="str">
        <f>IF(OR(LEFT(J23,1)=CHAR(32),LEFT(J23,1)=CHAR(9),LEFT(J23,1)=CHAR(160),indenture(J23)&gt;0),"NO","BOLD")&amp;L23</f>
        <v>NO</v>
      </c>
      <c r="N23" t="s">
        <v>571</v>
      </c>
      <c r="O23" t="s">
        <v>168</v>
      </c>
      <c r="P23" s="5" t="str">
        <f t="shared" si="3"/>
        <v/>
      </c>
      <c r="Q23" t="str">
        <f>IF(OR(LEFT(N23,1)=CHAR(32),LEFT(N23,1)=CHAR(9),LEFT(N23,1)=CHAR(160),indenture(N23)&gt;0),"NO","BOLD")&amp;P23</f>
        <v>NO</v>
      </c>
      <c r="R23" t="s">
        <v>1770</v>
      </c>
      <c r="S23" t="s">
        <v>574</v>
      </c>
      <c r="T23" s="5" t="str">
        <f t="shared" si="4"/>
        <v/>
      </c>
      <c r="U23" t="str">
        <f>IF(OR(LEFT(R23,1)=CHAR(32),LEFT(R23,1)=CHAR(9),LEFT(R23,1)=CHAR(160),indenture(R23)&gt;0),"NO","BOLD")&amp;T23</f>
        <v>BOLD</v>
      </c>
      <c r="V23" t="s">
        <v>1769</v>
      </c>
      <c r="W23" t="s">
        <v>171</v>
      </c>
      <c r="X23" s="5" t="str">
        <f t="shared" si="5"/>
        <v/>
      </c>
      <c r="Y23" t="str">
        <f>IF(OR(LEFT(V23,1)=CHAR(32),LEFT(V23,1)=CHAR(9),LEFT(V23,1)=CHAR(160),indenture(V23)&gt;0),"NO","BOLD")&amp;X23</f>
        <v>NO</v>
      </c>
    </row>
    <row r="24" spans="1:25">
      <c r="A24">
        <v>23</v>
      </c>
      <c r="B24" t="s">
        <v>538</v>
      </c>
      <c r="C24" t="s">
        <v>637</v>
      </c>
      <c r="D24" s="5" t="str">
        <f t="shared" si="6"/>
        <v/>
      </c>
      <c r="E24" t="str">
        <f>IF(OR(LEFT(B24,1)=CHAR(32),LEFT(B24,1)=CHAR(9),LEFT(B24,1)=CHAR(160),indenture(B24)&gt;0),"NO","BOLD")&amp;D24</f>
        <v>NO</v>
      </c>
      <c r="F24" t="s">
        <v>1769</v>
      </c>
      <c r="G24" t="s">
        <v>171</v>
      </c>
      <c r="H24" s="5" t="str">
        <f t="shared" si="1"/>
        <v/>
      </c>
      <c r="I24" t="str">
        <f>IF(OR(LEFT(F24,1)=CHAR(32),LEFT(F24,1)=CHAR(9),LEFT(F24,1)=CHAR(160),indenture(F24)&gt;0),"NO","BOLD")&amp;H24</f>
        <v>NO</v>
      </c>
      <c r="J24" t="s">
        <v>529</v>
      </c>
      <c r="K24" t="s">
        <v>557</v>
      </c>
      <c r="L24" s="5" t="str">
        <f t="shared" si="2"/>
        <v/>
      </c>
      <c r="M24" t="str">
        <f>IF(OR(LEFT(J24,1)=CHAR(32),LEFT(J24,1)=CHAR(9),LEFT(J24,1)=CHAR(160),indenture(J24)&gt;0),"NO","BOLD")&amp;L24</f>
        <v>NO</v>
      </c>
      <c r="N24" t="s">
        <v>1769</v>
      </c>
      <c r="O24" t="s">
        <v>171</v>
      </c>
      <c r="P24" s="5" t="str">
        <f t="shared" si="3"/>
        <v/>
      </c>
      <c r="Q24" t="str">
        <f>IF(OR(LEFT(N24,1)=CHAR(32),LEFT(N24,1)=CHAR(9),LEFT(N24,1)=CHAR(160),indenture(N24)&gt;0),"NO","BOLD")&amp;P24</f>
        <v>NO</v>
      </c>
      <c r="R24" t="s">
        <v>521</v>
      </c>
      <c r="S24" t="s">
        <v>556</v>
      </c>
      <c r="T24" s="5" t="str">
        <f t="shared" si="4"/>
        <v/>
      </c>
      <c r="U24" t="str">
        <f>IF(OR(LEFT(R24,1)=CHAR(32),LEFT(R24,1)=CHAR(9),LEFT(R24,1)=CHAR(160),indenture(R24)&gt;0),"NO","BOLD")&amp;T24</f>
        <v>NO</v>
      </c>
      <c r="V24" t="s">
        <v>1770</v>
      </c>
      <c r="W24" t="s">
        <v>574</v>
      </c>
      <c r="X24" s="5" t="str">
        <f t="shared" si="5"/>
        <v/>
      </c>
      <c r="Y24" t="str">
        <f>IF(OR(LEFT(V24,1)=CHAR(32),LEFT(V24,1)=CHAR(9),LEFT(V24,1)=CHAR(160),indenture(V24)&gt;0),"NO","BOLD")&amp;X24</f>
        <v>BOLD</v>
      </c>
    </row>
    <row r="25" spans="1:25">
      <c r="A25">
        <v>24</v>
      </c>
      <c r="B25" t="s">
        <v>845</v>
      </c>
      <c r="C25" t="s">
        <v>638</v>
      </c>
      <c r="D25" s="5" t="str">
        <f t="shared" si="6"/>
        <v/>
      </c>
      <c r="E25" t="str">
        <f>IF(OR(LEFT(B25,1)=CHAR(32),LEFT(B25,1)=CHAR(9),LEFT(B25,1)=CHAR(160),indenture(B25)&gt;0),"NO","BOLD")&amp;D25</f>
        <v>NO</v>
      </c>
      <c r="F25" t="s">
        <v>1770</v>
      </c>
      <c r="G25" t="s">
        <v>574</v>
      </c>
      <c r="H25" s="5" t="str">
        <f t="shared" si="1"/>
        <v/>
      </c>
      <c r="I25" t="str">
        <f>IF(OR(LEFT(F25,1)=CHAR(32),LEFT(F25,1)=CHAR(9),LEFT(F25,1)=CHAR(160),indenture(F25)&gt;0),"NO","BOLD")&amp;H25</f>
        <v>BOLD</v>
      </c>
      <c r="J25" t="s">
        <v>528</v>
      </c>
      <c r="K25" t="s">
        <v>556</v>
      </c>
      <c r="L25" s="5" t="str">
        <f t="shared" si="2"/>
        <v/>
      </c>
      <c r="M25" t="str">
        <f>IF(OR(LEFT(J25,1)=CHAR(32),LEFT(J25,1)=CHAR(9),LEFT(J25,1)=CHAR(160),indenture(J25)&gt;0),"NO","BOLD")&amp;L25</f>
        <v>NO</v>
      </c>
      <c r="N25" t="s">
        <v>1770</v>
      </c>
      <c r="O25" t="s">
        <v>574</v>
      </c>
      <c r="P25" s="5" t="str">
        <f t="shared" si="3"/>
        <v/>
      </c>
      <c r="Q25" t="str">
        <f>IF(OR(LEFT(N25,1)=CHAR(32),LEFT(N25,1)=CHAR(9),LEFT(N25,1)=CHAR(160),indenture(N25)&gt;0),"NO","BOLD")&amp;P25</f>
        <v>BOLD</v>
      </c>
      <c r="R25" t="s">
        <v>873</v>
      </c>
      <c r="S25" t="s">
        <v>558</v>
      </c>
      <c r="T25" s="5" t="str">
        <f t="shared" si="4"/>
        <v/>
      </c>
      <c r="U25" t="str">
        <f>IF(OR(LEFT(R25,1)=CHAR(32),LEFT(R25,1)=CHAR(9),LEFT(R25,1)=CHAR(160),indenture(R25)&gt;0),"NO","BOLD")&amp;T25</f>
        <v>NO</v>
      </c>
      <c r="V25" t="s">
        <v>525</v>
      </c>
      <c r="W25" t="s">
        <v>555</v>
      </c>
      <c r="X25" s="5" t="str">
        <f t="shared" si="5"/>
        <v/>
      </c>
      <c r="Y25" t="str">
        <f>IF(OR(LEFT(V25,1)=CHAR(32),LEFT(V25,1)=CHAR(9),LEFT(V25,1)=CHAR(160),indenture(V25)&gt;0),"NO","BOLD")&amp;X25</f>
        <v>NO</v>
      </c>
    </row>
    <row r="26" spans="1:25">
      <c r="A26">
        <v>25</v>
      </c>
      <c r="B26" t="s">
        <v>543</v>
      </c>
      <c r="C26" t="s">
        <v>628</v>
      </c>
      <c r="D26" s="5" t="str">
        <f t="shared" si="6"/>
        <v/>
      </c>
      <c r="E26" t="str">
        <f>IF(OR(LEFT(B26,1)=CHAR(32),LEFT(B26,1)=CHAR(9),LEFT(B26,1)=CHAR(160),indenture(B26)&gt;0),"NO","BOLD")&amp;D26</f>
        <v>NO</v>
      </c>
      <c r="F26" t="s">
        <v>524</v>
      </c>
      <c r="G26" t="s">
        <v>560</v>
      </c>
      <c r="H26" s="5" t="str">
        <f t="shared" si="1"/>
        <v/>
      </c>
      <c r="I26" t="str">
        <f>IF(OR(LEFT(F26,1)=CHAR(32),LEFT(F26,1)=CHAR(9),LEFT(F26,1)=CHAR(160),indenture(F26)&gt;0),"NO","BOLD")&amp;H26</f>
        <v>NO</v>
      </c>
      <c r="J26" t="s">
        <v>530</v>
      </c>
      <c r="K26" t="s">
        <v>559</v>
      </c>
      <c r="L26" s="5" t="str">
        <f t="shared" si="2"/>
        <v/>
      </c>
      <c r="M26" t="str">
        <f>IF(OR(LEFT(J26,1)=CHAR(32),LEFT(J26,1)=CHAR(9),LEFT(J26,1)=CHAR(160),indenture(J26)&gt;0),"NO","BOLD")&amp;L26</f>
        <v>NO</v>
      </c>
      <c r="N26" t="s">
        <v>524</v>
      </c>
      <c r="O26" t="s">
        <v>560</v>
      </c>
      <c r="P26" s="5" t="str">
        <f t="shared" si="3"/>
        <v/>
      </c>
      <c r="Q26" t="str">
        <f>IF(OR(LEFT(N26,1)=CHAR(32),LEFT(N26,1)=CHAR(9),LEFT(N26,1)=CHAR(160),indenture(N26)&gt;0),"NO","BOLD")&amp;P26</f>
        <v>NO</v>
      </c>
      <c r="R26" t="s">
        <v>530</v>
      </c>
      <c r="S26" t="s">
        <v>559</v>
      </c>
      <c r="T26" s="5" t="str">
        <f t="shared" si="4"/>
        <v/>
      </c>
      <c r="U26" t="str">
        <f>IF(OR(LEFT(R26,1)=CHAR(32),LEFT(R26,1)=CHAR(9),LEFT(R26,1)=CHAR(160),indenture(R26)&gt;0),"NO","BOLD")&amp;T26</f>
        <v>NO</v>
      </c>
      <c r="V26" t="s">
        <v>529</v>
      </c>
      <c r="W26" t="s">
        <v>557</v>
      </c>
      <c r="X26" s="5" t="str">
        <f t="shared" si="5"/>
        <v/>
      </c>
      <c r="Y26" t="str">
        <f>IF(OR(LEFT(V26,1)=CHAR(32),LEFT(V26,1)=CHAR(9),LEFT(V26,1)=CHAR(160),indenture(V26)&gt;0),"NO","BOLD")&amp;X26</f>
        <v>NO</v>
      </c>
    </row>
    <row r="27" spans="1:25">
      <c r="A27">
        <v>26</v>
      </c>
      <c r="B27" t="s">
        <v>631</v>
      </c>
      <c r="C27" t="s">
        <v>639</v>
      </c>
      <c r="D27" s="5" t="str">
        <f t="shared" si="6"/>
        <v/>
      </c>
      <c r="E27" t="str">
        <f>IF(OR(LEFT(B27,1)=CHAR(32),LEFT(B27,1)=CHAR(9),LEFT(B27,1)=CHAR(160),indenture(B27)&gt;0),"NO","BOLD")&amp;D27</f>
        <v>NO</v>
      </c>
      <c r="F27" t="s">
        <v>528</v>
      </c>
      <c r="G27" t="s">
        <v>556</v>
      </c>
      <c r="H27" s="5" t="str">
        <f t="shared" si="1"/>
        <v/>
      </c>
      <c r="I27" t="str">
        <f>IF(OR(LEFT(F27,1)=CHAR(32),LEFT(F27,1)=CHAR(9),LEFT(F27,1)=CHAR(160),indenture(F27)&gt;0),"NO","BOLD")&amp;H27</f>
        <v>NO</v>
      </c>
      <c r="J27" t="s">
        <v>532</v>
      </c>
      <c r="K27" t="s">
        <v>561</v>
      </c>
      <c r="L27" s="5" t="str">
        <f t="shared" si="2"/>
        <v/>
      </c>
      <c r="M27" t="str">
        <f>IF(OR(LEFT(J27,1)=CHAR(32),LEFT(J27,1)=CHAR(9),LEFT(J27,1)=CHAR(160),indenture(J27)&gt;0),"NO","BOLD")&amp;L27</f>
        <v>NO</v>
      </c>
      <c r="N27" t="s">
        <v>528</v>
      </c>
      <c r="O27" t="s">
        <v>556</v>
      </c>
      <c r="P27" s="5" t="str">
        <f t="shared" si="3"/>
        <v/>
      </c>
      <c r="Q27" t="str">
        <f>IF(OR(LEFT(N27,1)=CHAR(32),LEFT(N27,1)=CHAR(9),LEFT(N27,1)=CHAR(160),indenture(N27)&gt;0),"NO","BOLD")&amp;P27</f>
        <v>NO</v>
      </c>
      <c r="R27" t="s">
        <v>532</v>
      </c>
      <c r="S27" t="s">
        <v>561</v>
      </c>
      <c r="T27" s="5" t="str">
        <f t="shared" si="4"/>
        <v/>
      </c>
      <c r="U27" t="str">
        <f>IF(OR(LEFT(R27,1)=CHAR(32),LEFT(R27,1)=CHAR(9),LEFT(R27,1)=CHAR(160),indenture(R27)&gt;0),"NO","BOLD")&amp;T27</f>
        <v>NO</v>
      </c>
      <c r="V27" t="s">
        <v>528</v>
      </c>
      <c r="W27" t="s">
        <v>556</v>
      </c>
      <c r="X27" s="5" t="str">
        <f t="shared" si="5"/>
        <v/>
      </c>
      <c r="Y27" t="str">
        <f>IF(OR(LEFT(V27,1)=CHAR(32),LEFT(V27,1)=CHAR(9),LEFT(V27,1)=CHAR(160),indenture(V27)&gt;0),"NO","BOLD")&amp;X27</f>
        <v>NO</v>
      </c>
    </row>
    <row r="28" spans="1:25">
      <c r="A28">
        <v>27</v>
      </c>
      <c r="B28" t="s">
        <v>545</v>
      </c>
      <c r="C28" t="s">
        <v>629</v>
      </c>
      <c r="D28" s="5" t="str">
        <f t="shared" si="6"/>
        <v/>
      </c>
      <c r="E28" t="str">
        <f>IF(OR(LEFT(B28,1)=CHAR(32),LEFT(B28,1)=CHAR(9),LEFT(B28,1)=CHAR(160),indenture(B28)&gt;0),"NO","BOLD")&amp;D28</f>
        <v>NO</v>
      </c>
      <c r="F28" t="s">
        <v>873</v>
      </c>
      <c r="G28" t="s">
        <v>558</v>
      </c>
      <c r="H28" s="5" t="str">
        <f t="shared" si="1"/>
        <v/>
      </c>
      <c r="I28" t="str">
        <f>IF(OR(LEFT(F28,1)=CHAR(32),LEFT(F28,1)=CHAR(9),LEFT(F28,1)=CHAR(160),indenture(F28)&gt;0),"NO","BOLD")&amp;H28</f>
        <v>NO</v>
      </c>
      <c r="J28" t="s">
        <v>541</v>
      </c>
      <c r="K28" t="s">
        <v>562</v>
      </c>
      <c r="L28" s="5" t="str">
        <f t="shared" si="2"/>
        <v/>
      </c>
      <c r="M28" t="str">
        <f>IF(OR(LEFT(J28,1)=CHAR(32),LEFT(J28,1)=CHAR(9),LEFT(J28,1)=CHAR(160),indenture(J28)&gt;0),"NO","BOLD")&amp;L28</f>
        <v>NO</v>
      </c>
      <c r="N28" t="s">
        <v>873</v>
      </c>
      <c r="O28" t="s">
        <v>558</v>
      </c>
      <c r="P28" s="5" t="str">
        <f t="shared" si="3"/>
        <v/>
      </c>
      <c r="Q28" t="str">
        <f>IF(OR(LEFT(N28,1)=CHAR(32),LEFT(N28,1)=CHAR(9),LEFT(N28,1)=CHAR(160),indenture(N28)&gt;0),"NO","BOLD")&amp;P28</f>
        <v>NO</v>
      </c>
      <c r="R28" t="s">
        <v>535</v>
      </c>
      <c r="S28" t="s">
        <v>562</v>
      </c>
      <c r="T28" s="5" t="str">
        <f t="shared" si="4"/>
        <v/>
      </c>
      <c r="U28" t="str">
        <f>IF(OR(LEFT(R28,1)=CHAR(32),LEFT(R28,1)=CHAR(9),LEFT(R28,1)=CHAR(160),indenture(R28)&gt;0),"NO","BOLD")&amp;T28</f>
        <v>NO</v>
      </c>
      <c r="V28" t="s">
        <v>530</v>
      </c>
      <c r="W28" t="s">
        <v>559</v>
      </c>
      <c r="X28" s="5" t="str">
        <f t="shared" si="5"/>
        <v/>
      </c>
      <c r="Y28" t="str">
        <f>IF(OR(LEFT(V28,1)=CHAR(32),LEFT(V28,1)=CHAR(9),LEFT(V28,1)=CHAR(160),indenture(V28)&gt;0),"NO","BOLD")&amp;X28</f>
        <v>NO</v>
      </c>
    </row>
    <row r="29" spans="1:25">
      <c r="A29">
        <v>28</v>
      </c>
      <c r="B29" t="s">
        <v>549</v>
      </c>
      <c r="C29" t="s">
        <v>640</v>
      </c>
      <c r="D29" s="5" t="str">
        <f t="shared" si="6"/>
        <v/>
      </c>
      <c r="E29" t="str">
        <f>IF(OR(LEFT(B29,1)=CHAR(32),LEFT(B29,1)=CHAR(9),LEFT(B29,1)=CHAR(160),indenture(B29)&gt;0),"NO","BOLD")&amp;D29</f>
        <v>NO</v>
      </c>
      <c r="F29" t="s">
        <v>530</v>
      </c>
      <c r="G29" t="s">
        <v>559</v>
      </c>
      <c r="H29" s="5" t="str">
        <f t="shared" si="1"/>
        <v/>
      </c>
      <c r="I29" t="str">
        <f>IF(OR(LEFT(F29,1)=CHAR(32),LEFT(F29,1)=CHAR(9),LEFT(F29,1)=CHAR(160),indenture(F29)&gt;0),"NO","BOLD")&amp;H29</f>
        <v>NO</v>
      </c>
      <c r="J29" t="s">
        <v>538</v>
      </c>
      <c r="K29" t="s">
        <v>563</v>
      </c>
      <c r="L29" s="5" t="str">
        <f t="shared" si="2"/>
        <v/>
      </c>
      <c r="M29" t="str">
        <f>IF(OR(LEFT(J29,1)=CHAR(32),LEFT(J29,1)=CHAR(9),LEFT(J29,1)=CHAR(160),indenture(J29)&gt;0),"NO","BOLD")&amp;L29</f>
        <v>NO</v>
      </c>
      <c r="N29" t="s">
        <v>530</v>
      </c>
      <c r="O29" t="s">
        <v>559</v>
      </c>
      <c r="P29" s="5" t="str">
        <f t="shared" si="3"/>
        <v/>
      </c>
      <c r="Q29" t="str">
        <f>IF(OR(LEFT(N29,1)=CHAR(32),LEFT(N29,1)=CHAR(9),LEFT(N29,1)=CHAR(160),indenture(N29)&gt;0),"NO","BOLD")&amp;P29</f>
        <v>NO</v>
      </c>
      <c r="R29" t="s">
        <v>538</v>
      </c>
      <c r="S29" t="s">
        <v>563</v>
      </c>
      <c r="T29" s="5" t="str">
        <f t="shared" si="4"/>
        <v/>
      </c>
      <c r="U29" t="str">
        <f>IF(OR(LEFT(R29,1)=CHAR(32),LEFT(R29,1)=CHAR(9),LEFT(R29,1)=CHAR(160),indenture(R29)&gt;0),"NO","BOLD")&amp;T29</f>
        <v>NO</v>
      </c>
      <c r="V29" t="s">
        <v>532</v>
      </c>
      <c r="W29" t="s">
        <v>561</v>
      </c>
      <c r="X29" s="5" t="str">
        <f t="shared" si="5"/>
        <v/>
      </c>
      <c r="Y29" t="str">
        <f>IF(OR(LEFT(V29,1)=CHAR(32),LEFT(V29,1)=CHAR(9),LEFT(V29,1)=CHAR(160),indenture(V29)&gt;0),"NO","BOLD")&amp;X29</f>
        <v>NO</v>
      </c>
    </row>
    <row r="30" spans="1:25">
      <c r="A30">
        <v>29</v>
      </c>
      <c r="B30" t="s">
        <v>551</v>
      </c>
      <c r="C30" t="s">
        <v>641</v>
      </c>
      <c r="D30" s="5" t="str">
        <f t="shared" si="6"/>
        <v/>
      </c>
      <c r="E30" t="str">
        <f>IF(OR(LEFT(B30,1)=CHAR(32),LEFT(B30,1)=CHAR(9),LEFT(B30,1)=CHAR(160),indenture(B30)&gt;0),"NO","BOLD")&amp;D30</f>
        <v>NO</v>
      </c>
      <c r="F30" t="s">
        <v>532</v>
      </c>
      <c r="G30" t="s">
        <v>561</v>
      </c>
      <c r="H30" s="5" t="str">
        <f t="shared" si="1"/>
        <v/>
      </c>
      <c r="I30" t="str">
        <f>IF(OR(LEFT(F30,1)=CHAR(32),LEFT(F30,1)=CHAR(9),LEFT(F30,1)=CHAR(160),indenture(F30)&gt;0),"NO","BOLD")&amp;H30</f>
        <v>NO</v>
      </c>
      <c r="J30" t="s">
        <v>845</v>
      </c>
      <c r="K30" t="s">
        <v>564</v>
      </c>
      <c r="L30" s="5" t="str">
        <f t="shared" si="2"/>
        <v/>
      </c>
      <c r="M30" t="str">
        <f>IF(OR(LEFT(J30,1)=CHAR(32),LEFT(J30,1)=CHAR(9),LEFT(J30,1)=CHAR(160),indenture(J30)&gt;0),"NO","BOLD")&amp;L30</f>
        <v>NO</v>
      </c>
      <c r="N30" t="s">
        <v>532</v>
      </c>
      <c r="O30" t="s">
        <v>561</v>
      </c>
      <c r="P30" s="5" t="str">
        <f t="shared" si="3"/>
        <v/>
      </c>
      <c r="Q30" t="str">
        <f>IF(OR(LEFT(N30,1)=CHAR(32),LEFT(N30,1)=CHAR(9),LEFT(N30,1)=CHAR(160),indenture(N30)&gt;0),"NO","BOLD")&amp;P30</f>
        <v>NO</v>
      </c>
      <c r="R30" t="s">
        <v>845</v>
      </c>
      <c r="S30" t="s">
        <v>564</v>
      </c>
      <c r="T30" s="5" t="str">
        <f t="shared" si="4"/>
        <v/>
      </c>
      <c r="U30" t="str">
        <f>IF(OR(LEFT(R30,1)=CHAR(32),LEFT(R30,1)=CHAR(9),LEFT(R30,1)=CHAR(160),indenture(R30)&gt;0),"NO","BOLD")&amp;T30</f>
        <v>NO</v>
      </c>
      <c r="V30" t="s">
        <v>541</v>
      </c>
      <c r="W30" t="s">
        <v>562</v>
      </c>
      <c r="X30" s="5" t="str">
        <f t="shared" si="5"/>
        <v/>
      </c>
      <c r="Y30" t="str">
        <f>IF(OR(LEFT(V30,1)=CHAR(32),LEFT(V30,1)=CHAR(9),LEFT(V30,1)=CHAR(160),indenture(V30)&gt;0),"NO","BOLD")&amp;X30</f>
        <v>NO</v>
      </c>
    </row>
    <row r="31" spans="1:25">
      <c r="A31">
        <v>30</v>
      </c>
      <c r="B31" t="s">
        <v>1768</v>
      </c>
      <c r="C31" t="s">
        <v>642</v>
      </c>
      <c r="D31" s="5" t="str">
        <f t="shared" si="6"/>
        <v/>
      </c>
      <c r="E31" t="str">
        <f>IF(OR(LEFT(B31,1)=CHAR(32),LEFT(B31,1)=CHAR(9),LEFT(B31,1)=CHAR(160),indenture(B31)&gt;0),"NO","BOLD")&amp;D31</f>
        <v>NO</v>
      </c>
      <c r="F31" t="s">
        <v>540</v>
      </c>
      <c r="G31" t="s">
        <v>562</v>
      </c>
      <c r="H31" s="5" t="str">
        <f t="shared" si="1"/>
        <v/>
      </c>
      <c r="I31" t="str">
        <f>IF(OR(LEFT(F31,1)=CHAR(32),LEFT(F31,1)=CHAR(9),LEFT(F31,1)=CHAR(160),indenture(F31)&gt;0),"NO","BOLD")&amp;H31</f>
        <v>NO</v>
      </c>
      <c r="J31" t="s">
        <v>543</v>
      </c>
      <c r="K31" t="s">
        <v>565</v>
      </c>
      <c r="L31" s="5" t="str">
        <f t="shared" si="2"/>
        <v/>
      </c>
      <c r="M31" t="str">
        <f>IF(OR(LEFT(J31,1)=CHAR(32),LEFT(J31,1)=CHAR(9),LEFT(J31,1)=CHAR(160),indenture(J31)&gt;0),"NO","BOLD")&amp;L31</f>
        <v>NO</v>
      </c>
      <c r="N31" t="s">
        <v>540</v>
      </c>
      <c r="O31" t="s">
        <v>562</v>
      </c>
      <c r="P31" s="5" t="str">
        <f t="shared" si="3"/>
        <v/>
      </c>
      <c r="Q31" t="str">
        <f>IF(OR(LEFT(N31,1)=CHAR(32),LEFT(N31,1)=CHAR(9),LEFT(N31,1)=CHAR(160),indenture(N31)&gt;0),"NO","BOLD")&amp;P31</f>
        <v>NO</v>
      </c>
      <c r="R31" t="s">
        <v>543</v>
      </c>
      <c r="S31" t="s">
        <v>565</v>
      </c>
      <c r="T31" s="5" t="str">
        <f t="shared" si="4"/>
        <v/>
      </c>
      <c r="U31" t="str">
        <f>IF(OR(LEFT(R31,1)=CHAR(32),LEFT(R31,1)=CHAR(9),LEFT(R31,1)=CHAR(160),indenture(R31)&gt;0),"NO","BOLD")&amp;T31</f>
        <v>NO</v>
      </c>
      <c r="V31" t="s">
        <v>538</v>
      </c>
      <c r="W31" t="s">
        <v>563</v>
      </c>
      <c r="X31" s="5" t="str">
        <f t="shared" si="5"/>
        <v/>
      </c>
      <c r="Y31" t="str">
        <f>IF(OR(LEFT(V31,1)=CHAR(32),LEFT(V31,1)=CHAR(9),LEFT(V31,1)=CHAR(160),indenture(V31)&gt;0),"NO","BOLD")&amp;X31</f>
        <v>NO</v>
      </c>
    </row>
    <row r="32" spans="1:25">
      <c r="A32">
        <v>31</v>
      </c>
      <c r="B32" t="s">
        <v>550</v>
      </c>
      <c r="C32" t="s">
        <v>630</v>
      </c>
      <c r="D32" s="5" t="str">
        <f t="shared" si="6"/>
        <v/>
      </c>
      <c r="E32" t="str">
        <f>IF(OR(LEFT(B32,1)=CHAR(32),LEFT(B32,1)=CHAR(9),LEFT(B32,1)=CHAR(160),indenture(B32)&gt;0),"NO","BOLD")&amp;D32</f>
        <v>NO</v>
      </c>
      <c r="F32" t="s">
        <v>538</v>
      </c>
      <c r="G32" t="s">
        <v>563</v>
      </c>
      <c r="H32" s="5" t="str">
        <f t="shared" si="1"/>
        <v/>
      </c>
      <c r="I32" t="str">
        <f>IF(OR(LEFT(F32,1)=CHAR(32),LEFT(F32,1)=CHAR(9),LEFT(F32,1)=CHAR(160),indenture(F32)&gt;0),"NO","BOLD")&amp;H32</f>
        <v>NO</v>
      </c>
      <c r="J32" t="s">
        <v>631</v>
      </c>
      <c r="K32" t="s">
        <v>566</v>
      </c>
      <c r="L32" s="5" t="str">
        <f t="shared" si="2"/>
        <v/>
      </c>
      <c r="M32" t="str">
        <f>IF(OR(LEFT(J32,1)=CHAR(32),LEFT(J32,1)=CHAR(9),LEFT(J32,1)=CHAR(160),indenture(J32)&gt;0),"NO","BOLD")&amp;L32</f>
        <v>NO</v>
      </c>
      <c r="N32" t="s">
        <v>538</v>
      </c>
      <c r="O32" t="s">
        <v>563</v>
      </c>
      <c r="P32" s="5" t="str">
        <f t="shared" si="3"/>
        <v/>
      </c>
      <c r="Q32" t="str">
        <f>IF(OR(LEFT(N32,1)=CHAR(32),LEFT(N32,1)=CHAR(9),LEFT(N32,1)=CHAR(160),indenture(N32)&gt;0),"NO","BOLD")&amp;P32</f>
        <v>NO</v>
      </c>
      <c r="R32" t="s">
        <v>631</v>
      </c>
      <c r="S32" t="s">
        <v>566</v>
      </c>
      <c r="T32" s="5" t="str">
        <f t="shared" si="4"/>
        <v/>
      </c>
      <c r="U32" t="str">
        <f>IF(OR(LEFT(R32,1)=CHAR(32),LEFT(R32,1)=CHAR(9),LEFT(R32,1)=CHAR(160),indenture(R32)&gt;0),"NO","BOLD")&amp;T32</f>
        <v>NO</v>
      </c>
      <c r="V32" t="s">
        <v>845</v>
      </c>
      <c r="W32" t="s">
        <v>564</v>
      </c>
      <c r="X32" s="5" t="str">
        <f t="shared" si="5"/>
        <v/>
      </c>
      <c r="Y32" t="str">
        <f>IF(OR(LEFT(V32,1)=CHAR(32),LEFT(V32,1)=CHAR(9),LEFT(V32,1)=CHAR(160),indenture(V32)&gt;0),"NO","BOLD")&amp;X32</f>
        <v>NO</v>
      </c>
    </row>
    <row r="33" spans="1:25">
      <c r="A33">
        <v>32</v>
      </c>
      <c r="B33" t="s">
        <v>1778</v>
      </c>
      <c r="C33" t="s">
        <v>50</v>
      </c>
      <c r="D33" s="5" t="str">
        <f t="shared" si="6"/>
        <v/>
      </c>
      <c r="E33" t="str">
        <f>IF(OR(LEFT(B33,1)=CHAR(32),LEFT(B33,1)=CHAR(9),LEFT(B33,1)=CHAR(160),indenture(B33)&gt;0),"NO","BOLD")&amp;D33</f>
        <v>BOLD</v>
      </c>
      <c r="F33" t="s">
        <v>845</v>
      </c>
      <c r="G33" t="s">
        <v>564</v>
      </c>
      <c r="H33" s="5" t="str">
        <f t="shared" si="1"/>
        <v/>
      </c>
      <c r="I33" t="str">
        <f>IF(OR(LEFT(F33,1)=CHAR(32),LEFT(F33,1)=CHAR(9),LEFT(F33,1)=CHAR(160),indenture(F33)&gt;0),"NO","BOLD")&amp;H33</f>
        <v>NO</v>
      </c>
      <c r="J33" t="s">
        <v>547</v>
      </c>
      <c r="K33" t="s">
        <v>567</v>
      </c>
      <c r="L33" s="5" t="str">
        <f t="shared" si="2"/>
        <v/>
      </c>
      <c r="M33" t="str">
        <f>IF(OR(LEFT(J33,1)=CHAR(32),LEFT(J33,1)=CHAR(9),LEFT(J33,1)=CHAR(160),indenture(J33)&gt;0),"NO","BOLD")&amp;L33</f>
        <v>NO</v>
      </c>
      <c r="N33" t="s">
        <v>845</v>
      </c>
      <c r="O33" t="s">
        <v>564</v>
      </c>
      <c r="P33" s="5" t="str">
        <f t="shared" si="3"/>
        <v/>
      </c>
      <c r="Q33" t="str">
        <f>IF(OR(LEFT(N33,1)=CHAR(32),LEFT(N33,1)=CHAR(9),LEFT(N33,1)=CHAR(160),indenture(N33)&gt;0),"NO","BOLD")&amp;P33</f>
        <v>NO</v>
      </c>
      <c r="R33" t="s">
        <v>545</v>
      </c>
      <c r="S33" t="s">
        <v>567</v>
      </c>
      <c r="T33" s="5" t="str">
        <f t="shared" si="4"/>
        <v/>
      </c>
      <c r="U33" t="str">
        <f>IF(OR(LEFT(R33,1)=CHAR(32),LEFT(R33,1)=CHAR(9),LEFT(R33,1)=CHAR(160),indenture(R33)&gt;0),"NO","BOLD")&amp;T33</f>
        <v>NO</v>
      </c>
      <c r="V33" t="s">
        <v>543</v>
      </c>
      <c r="W33" t="s">
        <v>565</v>
      </c>
      <c r="X33" s="5" t="str">
        <f t="shared" si="5"/>
        <v/>
      </c>
      <c r="Y33" t="str">
        <f>IF(OR(LEFT(V33,1)=CHAR(32),LEFT(V33,1)=CHAR(9),LEFT(V33,1)=CHAR(160),indenture(V33)&gt;0),"NO","BOLD")&amp;X33</f>
        <v>NO</v>
      </c>
    </row>
    <row r="34" spans="1:25">
      <c r="A34">
        <v>33</v>
      </c>
      <c r="D34" s="5" t="str">
        <f t="shared" si="6"/>
        <v/>
      </c>
      <c r="E34" t="str">
        <f>IF(OR(LEFT(B34,1)=CHAR(32),LEFT(B34,1)=CHAR(9),LEFT(B34,1)=CHAR(160),indenture(B34)&gt;0),"NO","BOLD")&amp;D34</f>
        <v>BOLD</v>
      </c>
      <c r="F34" t="s">
        <v>543</v>
      </c>
      <c r="G34" t="s">
        <v>565</v>
      </c>
      <c r="H34" s="5" t="str">
        <f t="shared" si="1"/>
        <v/>
      </c>
      <c r="I34" t="str">
        <f>IF(OR(LEFT(F34,1)=CHAR(32),LEFT(F34,1)=CHAR(9),LEFT(F34,1)=CHAR(160),indenture(F34)&gt;0),"NO","BOLD")&amp;H34</f>
        <v>NO</v>
      </c>
      <c r="J34" t="s">
        <v>550</v>
      </c>
      <c r="K34" t="s">
        <v>568</v>
      </c>
      <c r="L34" s="5" t="str">
        <f t="shared" si="2"/>
        <v/>
      </c>
      <c r="M34" t="str">
        <f>IF(OR(LEFT(J34,1)=CHAR(32),LEFT(J34,1)=CHAR(9),LEFT(J34,1)=CHAR(160),indenture(J34)&gt;0),"NO","BOLD")&amp;L34</f>
        <v>NO</v>
      </c>
      <c r="N34" t="s">
        <v>543</v>
      </c>
      <c r="O34" t="s">
        <v>565</v>
      </c>
      <c r="P34" s="5" t="str">
        <f t="shared" si="3"/>
        <v/>
      </c>
      <c r="Q34" t="str">
        <f>IF(OR(LEFT(N34,1)=CHAR(32),LEFT(N34,1)=CHAR(9),LEFT(N34,1)=CHAR(160),indenture(N34)&gt;0),"NO","BOLD")&amp;P34</f>
        <v>NO</v>
      </c>
      <c r="R34" t="s">
        <v>546</v>
      </c>
      <c r="S34" t="s">
        <v>643</v>
      </c>
      <c r="T34" s="5" t="str">
        <f t="shared" si="4"/>
        <v/>
      </c>
      <c r="U34" t="str">
        <f>IF(OR(LEFT(R34,1)=CHAR(32),LEFT(R34,1)=CHAR(9),LEFT(R34,1)=CHAR(160),indenture(R34)&gt;0),"NO","BOLD")&amp;T34</f>
        <v>NO</v>
      </c>
      <c r="V34" t="s">
        <v>631</v>
      </c>
      <c r="W34" t="s">
        <v>566</v>
      </c>
      <c r="X34" s="5" t="str">
        <f t="shared" si="5"/>
        <v/>
      </c>
      <c r="Y34" t="str">
        <f>IF(OR(LEFT(V34,1)=CHAR(32),LEFT(V34,1)=CHAR(9),LEFT(V34,1)=CHAR(160),indenture(V34)&gt;0),"NO","BOLD")&amp;X34</f>
        <v>NO</v>
      </c>
    </row>
    <row r="35" spans="1:25">
      <c r="A35">
        <v>34</v>
      </c>
      <c r="B35" t="s">
        <v>520</v>
      </c>
      <c r="D35" s="5" t="str">
        <f t="shared" si="6"/>
        <v/>
      </c>
      <c r="E35" t="str">
        <f>IF(OR(LEFT(B35,1)=CHAR(32),LEFT(B35,1)=CHAR(9),LEFT(B35,1)=CHAR(160),indenture(B35)&gt;0),"NO","BOLD")&amp;D35</f>
        <v>BOLD</v>
      </c>
      <c r="F35" t="s">
        <v>631</v>
      </c>
      <c r="G35" t="s">
        <v>566</v>
      </c>
      <c r="H35" s="5" t="str">
        <f t="shared" si="1"/>
        <v/>
      </c>
      <c r="I35" t="str">
        <f>IF(OR(LEFT(F35,1)=CHAR(32),LEFT(F35,1)=CHAR(9),LEFT(F35,1)=CHAR(160),indenture(F35)&gt;0),"NO","BOLD")&amp;H35</f>
        <v>NO</v>
      </c>
      <c r="J35" t="s">
        <v>590</v>
      </c>
      <c r="K35" t="s">
        <v>595</v>
      </c>
      <c r="L35" s="5" t="str">
        <f t="shared" si="2"/>
        <v/>
      </c>
      <c r="M35" t="str">
        <f>IF(OR(LEFT(J35,1)=CHAR(32),LEFT(J35,1)=CHAR(9),LEFT(J35,1)=CHAR(160),indenture(J35)&gt;0),"NO","BOLD")&amp;L35</f>
        <v>NO</v>
      </c>
      <c r="N35" t="s">
        <v>631</v>
      </c>
      <c r="O35" t="s">
        <v>566</v>
      </c>
      <c r="P35" s="5" t="str">
        <f t="shared" si="3"/>
        <v/>
      </c>
      <c r="Q35" t="str">
        <f>IF(OR(LEFT(N35,1)=CHAR(32),LEFT(N35,1)=CHAR(9),LEFT(N35,1)=CHAR(160),indenture(N35)&gt;0),"NO","BOLD")&amp;P35</f>
        <v>NO</v>
      </c>
      <c r="R35" t="s">
        <v>548</v>
      </c>
      <c r="S35" t="s">
        <v>644</v>
      </c>
      <c r="T35" s="5" t="str">
        <f t="shared" si="4"/>
        <v/>
      </c>
      <c r="U35" t="str">
        <f>IF(OR(LEFT(R35,1)=CHAR(32),LEFT(R35,1)=CHAR(9),LEFT(R35,1)=CHAR(160),indenture(R35)&gt;0),"NO","BOLD")&amp;T35</f>
        <v>NO</v>
      </c>
      <c r="V35" t="s">
        <v>547</v>
      </c>
      <c r="W35" t="s">
        <v>567</v>
      </c>
      <c r="X35" s="5" t="str">
        <f t="shared" si="5"/>
        <v/>
      </c>
      <c r="Y35" t="str">
        <f>IF(OR(LEFT(V35,1)=CHAR(32),LEFT(V35,1)=CHAR(9),LEFT(V35,1)=CHAR(160),indenture(V35)&gt;0),"NO","BOLD")&amp;X35</f>
        <v>NO</v>
      </c>
    </row>
    <row r="36" spans="1:25">
      <c r="A36">
        <v>35</v>
      </c>
      <c r="B36" t="s">
        <v>166</v>
      </c>
      <c r="C36" t="s">
        <v>77</v>
      </c>
      <c r="D36" s="5" t="str">
        <f t="shared" si="6"/>
        <v/>
      </c>
      <c r="E36" t="str">
        <f>IF(OR(LEFT(B36,1)=CHAR(32),LEFT(B36,1)=CHAR(9),LEFT(B36,1)=CHAR(160),indenture(B36)&gt;0),"NO","BOLD")&amp;D36</f>
        <v>BOLD</v>
      </c>
      <c r="F36" t="s">
        <v>547</v>
      </c>
      <c r="G36" t="s">
        <v>567</v>
      </c>
      <c r="H36" s="5" t="str">
        <f t="shared" si="1"/>
        <v/>
      </c>
      <c r="I36" t="str">
        <f>IF(OR(LEFT(F36,1)=CHAR(32),LEFT(F36,1)=CHAR(9),LEFT(F36,1)=CHAR(160),indenture(F36)&gt;0),"NO","BOLD")&amp;H36</f>
        <v>NO</v>
      </c>
      <c r="J36" t="s">
        <v>729</v>
      </c>
      <c r="K36" t="s">
        <v>127</v>
      </c>
      <c r="L36" s="5" t="str">
        <f t="shared" si="2"/>
        <v/>
      </c>
      <c r="M36" t="str">
        <f>IF(OR(LEFT(J36,1)=CHAR(32),LEFT(J36,1)=CHAR(9),LEFT(J36,1)=CHAR(160),indenture(J36)&gt;0),"NO","BOLD")&amp;L36</f>
        <v>BOLD</v>
      </c>
      <c r="N36" t="s">
        <v>547</v>
      </c>
      <c r="O36" t="s">
        <v>567</v>
      </c>
      <c r="P36" s="5" t="str">
        <f t="shared" si="3"/>
        <v/>
      </c>
      <c r="Q36" t="str">
        <f>IF(OR(LEFT(N36,1)=CHAR(32),LEFT(N36,1)=CHAR(9),LEFT(N36,1)=CHAR(160),indenture(N36)&gt;0),"NO","BOLD")&amp;P36</f>
        <v>NO</v>
      </c>
      <c r="R36" t="s">
        <v>550</v>
      </c>
      <c r="S36" t="s">
        <v>568</v>
      </c>
      <c r="T36" s="5" t="str">
        <f t="shared" si="4"/>
        <v/>
      </c>
      <c r="U36" t="str">
        <f>IF(OR(LEFT(R36,1)=CHAR(32),LEFT(R36,1)=CHAR(9),LEFT(R36,1)=CHAR(160),indenture(R36)&gt;0),"NO","BOLD")&amp;T36</f>
        <v>NO</v>
      </c>
      <c r="V36" t="s">
        <v>549</v>
      </c>
      <c r="W36" t="s">
        <v>569</v>
      </c>
      <c r="X36" s="5" t="str">
        <f t="shared" si="5"/>
        <v/>
      </c>
      <c r="Y36" t="str">
        <f>IF(OR(LEFT(V36,1)=CHAR(32),LEFT(V36,1)=CHAR(9),LEFT(V36,1)=CHAR(160),indenture(V36)&gt;0),"NO","BOLD")&amp;X36</f>
        <v>NO</v>
      </c>
    </row>
    <row r="37" spans="1:25">
      <c r="A37">
        <v>36</v>
      </c>
      <c r="B37" t="s">
        <v>524</v>
      </c>
      <c r="C37" t="s">
        <v>172</v>
      </c>
      <c r="D37" s="5" t="str">
        <f t="shared" si="6"/>
        <v/>
      </c>
      <c r="E37" t="str">
        <f>IF(OR(LEFT(B37,1)=CHAR(32),LEFT(B37,1)=CHAR(9),LEFT(B37,1)=CHAR(160),indenture(B37)&gt;0),"NO","BOLD")&amp;D37</f>
        <v>NO</v>
      </c>
      <c r="F37" t="s">
        <v>549</v>
      </c>
      <c r="G37" t="s">
        <v>569</v>
      </c>
      <c r="H37" s="5" t="str">
        <f t="shared" si="1"/>
        <v/>
      </c>
      <c r="I37" t="str">
        <f>IF(OR(LEFT(F37,1)=CHAR(32),LEFT(F37,1)=CHAR(9),LEFT(F37,1)=CHAR(160),indenture(F37)&gt;0),"NO","BOLD")&amp;H37</f>
        <v>NO</v>
      </c>
      <c r="L37" s="5" t="str">
        <f t="shared" si="2"/>
        <v/>
      </c>
      <c r="M37" t="str">
        <f>IF(OR(LEFT(J37,1)=CHAR(32),LEFT(J37,1)=CHAR(9),LEFT(J37,1)=CHAR(160),indenture(J37)&gt;0),"NO","BOLD")&amp;L37</f>
        <v>BOLD</v>
      </c>
      <c r="N37" t="s">
        <v>549</v>
      </c>
      <c r="O37" t="s">
        <v>569</v>
      </c>
      <c r="P37" s="5" t="str">
        <f t="shared" si="3"/>
        <v/>
      </c>
      <c r="Q37" t="str">
        <f>IF(OR(LEFT(N37,1)=CHAR(32),LEFT(N37,1)=CHAR(9),LEFT(N37,1)=CHAR(160),indenture(N37)&gt;0),"NO","BOLD")&amp;P37</f>
        <v>NO</v>
      </c>
      <c r="R37" t="s">
        <v>590</v>
      </c>
      <c r="S37" t="s">
        <v>595</v>
      </c>
      <c r="T37" s="5" t="str">
        <f t="shared" si="4"/>
        <v/>
      </c>
      <c r="U37" t="str">
        <f>IF(OR(LEFT(R37,1)=CHAR(32),LEFT(R37,1)=CHAR(9),LEFT(R37,1)=CHAR(160),indenture(R37)&gt;0),"NO","BOLD")&amp;T37</f>
        <v>NO</v>
      </c>
      <c r="V37" t="s">
        <v>551</v>
      </c>
      <c r="W37" t="s">
        <v>570</v>
      </c>
      <c r="X37" s="5" t="str">
        <f t="shared" si="5"/>
        <v/>
      </c>
      <c r="Y37" t="str">
        <f>IF(OR(LEFT(V37,1)=CHAR(32),LEFT(V37,1)=CHAR(9),LEFT(V37,1)=CHAR(160),indenture(V37)&gt;0),"NO","BOLD")&amp;X37</f>
        <v>NO</v>
      </c>
    </row>
    <row r="38" spans="1:25">
      <c r="A38">
        <v>37</v>
      </c>
      <c r="B38" t="s">
        <v>521</v>
      </c>
      <c r="C38" t="s">
        <v>161</v>
      </c>
      <c r="D38" s="5" t="str">
        <f t="shared" si="6"/>
        <v/>
      </c>
      <c r="E38" t="str">
        <f>IF(OR(LEFT(B38,1)=CHAR(32),LEFT(B38,1)=CHAR(9),LEFT(B38,1)=CHAR(160),indenture(B38)&gt;0),"NO","BOLD")&amp;D38</f>
        <v>NO</v>
      </c>
      <c r="F38" t="s">
        <v>551</v>
      </c>
      <c r="G38" t="s">
        <v>570</v>
      </c>
      <c r="H38" s="5" t="str">
        <f t="shared" si="1"/>
        <v/>
      </c>
      <c r="I38" t="str">
        <f>IF(OR(LEFT(F38,1)=CHAR(32),LEFT(F38,1)=CHAR(9),LEFT(F38,1)=CHAR(160),indenture(F38)&gt;0),"NO","BOLD")&amp;H38</f>
        <v>NO</v>
      </c>
      <c r="J38" t="s">
        <v>572</v>
      </c>
      <c r="L38" s="5" t="str">
        <f t="shared" si="2"/>
        <v>EPS</v>
      </c>
      <c r="M38" t="str">
        <f>IF(OR(LEFT(J38,1)=CHAR(32),LEFT(J38,1)=CHAR(9),LEFT(J38,1)=CHAR(160),indenture(J38)&gt;0),"NO","BOLD")&amp;L38</f>
        <v>BOLDEPS</v>
      </c>
      <c r="N38" t="s">
        <v>551</v>
      </c>
      <c r="O38" t="s">
        <v>570</v>
      </c>
      <c r="P38" s="5" t="str">
        <f t="shared" si="3"/>
        <v/>
      </c>
      <c r="Q38" t="str">
        <f>IF(OR(LEFT(N38,1)=CHAR(32),LEFT(N38,1)=CHAR(9),LEFT(N38,1)=CHAR(160),indenture(N38)&gt;0),"NO","BOLD")&amp;P38</f>
        <v>NO</v>
      </c>
      <c r="R38" t="s">
        <v>729</v>
      </c>
      <c r="S38" t="s">
        <v>127</v>
      </c>
      <c r="T38" s="5" t="str">
        <f t="shared" si="4"/>
        <v/>
      </c>
      <c r="U38" t="str">
        <f>IF(OR(LEFT(R38,1)=CHAR(32),LEFT(R38,1)=CHAR(9),LEFT(R38,1)=CHAR(160),indenture(R38)&gt;0),"NO","BOLD")&amp;T38</f>
        <v>BOLD</v>
      </c>
      <c r="V38" t="s">
        <v>550</v>
      </c>
      <c r="W38" t="s">
        <v>568</v>
      </c>
      <c r="X38" s="5" t="str">
        <f t="shared" si="5"/>
        <v/>
      </c>
      <c r="Y38" t="str">
        <f>IF(OR(LEFT(V38,1)=CHAR(32),LEFT(V38,1)=CHAR(9),LEFT(V38,1)=CHAR(160),indenture(V38)&gt;0),"NO","BOLD")&amp;X38</f>
        <v>NO</v>
      </c>
    </row>
    <row r="39" spans="1:25">
      <c r="A39">
        <v>38</v>
      </c>
      <c r="B39" t="s">
        <v>873</v>
      </c>
      <c r="C39" t="s">
        <v>180</v>
      </c>
      <c r="D39" s="5" t="str">
        <f t="shared" si="6"/>
        <v/>
      </c>
      <c r="E39" t="str">
        <f>IF(OR(LEFT(B39,1)=CHAR(32),LEFT(B39,1)=CHAR(9),LEFT(B39,1)=CHAR(160),indenture(B39)&gt;0),"NO","BOLD")&amp;D39</f>
        <v>NO</v>
      </c>
      <c r="F39" t="s">
        <v>1768</v>
      </c>
      <c r="G39" t="s">
        <v>573</v>
      </c>
      <c r="H39" s="5" t="str">
        <f t="shared" si="1"/>
        <v/>
      </c>
      <c r="I39" t="str">
        <f>IF(OR(LEFT(F39,1)=CHAR(32),LEFT(F39,1)=CHAR(9),LEFT(F39,1)=CHAR(160),indenture(F39)&gt;0),"NO","BOLD")&amp;H39</f>
        <v>NO</v>
      </c>
      <c r="J39" t="s">
        <v>230</v>
      </c>
      <c r="K39" t="s">
        <v>231</v>
      </c>
      <c r="L39" s="5" t="str">
        <f t="shared" si="2"/>
        <v>EPS</v>
      </c>
      <c r="M39" t="str">
        <f>IF(OR(LEFT(J39,1)=CHAR(32),LEFT(J39,1)=CHAR(9),LEFT(J39,1)=CHAR(160),indenture(J39)&gt;0),"NO","BOLD")&amp;L39</f>
        <v>BOLDEPS</v>
      </c>
      <c r="N39" t="s">
        <v>1768</v>
      </c>
      <c r="O39" t="s">
        <v>573</v>
      </c>
      <c r="P39" s="5" t="str">
        <f t="shared" si="3"/>
        <v/>
      </c>
      <c r="Q39" t="str">
        <f>IF(OR(LEFT(N39,1)=CHAR(32),LEFT(N39,1)=CHAR(9),LEFT(N39,1)=CHAR(160),indenture(N39)&gt;0),"NO","BOLD")&amp;P39</f>
        <v>NO</v>
      </c>
      <c r="T39" s="5" t="str">
        <f t="shared" si="4"/>
        <v/>
      </c>
      <c r="U39" t="str">
        <f>IF(OR(LEFT(R39,1)=CHAR(32),LEFT(R39,1)=CHAR(9),LEFT(R39,1)=CHAR(160),indenture(R39)&gt;0),"NO","BOLD")&amp;T39</f>
        <v>BOLD</v>
      </c>
      <c r="V39" t="s">
        <v>590</v>
      </c>
      <c r="W39" t="s">
        <v>595</v>
      </c>
      <c r="X39" s="5" t="str">
        <f t="shared" si="5"/>
        <v/>
      </c>
      <c r="Y39" t="str">
        <f>IF(OR(LEFT(V39,1)=CHAR(32),LEFT(V39,1)=CHAR(9),LEFT(V39,1)=CHAR(160),indenture(V39)&gt;0),"NO","BOLD")&amp;X39</f>
        <v>NO</v>
      </c>
    </row>
    <row r="40" spans="1:25">
      <c r="A40">
        <v>39</v>
      </c>
      <c r="B40" t="s">
        <v>530</v>
      </c>
      <c r="C40" t="s">
        <v>163</v>
      </c>
      <c r="D40" s="5" t="str">
        <f t="shared" si="6"/>
        <v/>
      </c>
      <c r="E40" t="str">
        <f>IF(OR(LEFT(B40,1)=CHAR(32),LEFT(B40,1)=CHAR(9),LEFT(B40,1)=CHAR(160),indenture(B40)&gt;0),"NO","BOLD")&amp;D40</f>
        <v>NO</v>
      </c>
      <c r="F40" t="s">
        <v>550</v>
      </c>
      <c r="G40" t="s">
        <v>568</v>
      </c>
      <c r="H40" s="5" t="str">
        <f t="shared" si="1"/>
        <v/>
      </c>
      <c r="I40" t="str">
        <f>IF(OR(LEFT(F40,1)=CHAR(32),LEFT(F40,1)=CHAR(9),LEFT(F40,1)=CHAR(160),indenture(F40)&gt;0),"NO","BOLD")&amp;H40</f>
        <v>NO</v>
      </c>
      <c r="J40" t="s">
        <v>571</v>
      </c>
      <c r="K40" t="s">
        <v>575</v>
      </c>
      <c r="L40" s="5" t="str">
        <f t="shared" si="2"/>
        <v/>
      </c>
      <c r="M40" t="str">
        <f>IF(OR(LEFT(J40,1)=CHAR(32),LEFT(J40,1)=CHAR(9),LEFT(J40,1)=CHAR(160),indenture(J40)&gt;0),"NO","BOLD")&amp;L40</f>
        <v>NO</v>
      </c>
      <c r="N40" t="s">
        <v>550</v>
      </c>
      <c r="O40" t="s">
        <v>568</v>
      </c>
      <c r="P40" s="5" t="str">
        <f t="shared" si="3"/>
        <v/>
      </c>
      <c r="Q40" t="str">
        <f>IF(OR(LEFT(N40,1)=CHAR(32),LEFT(N40,1)=CHAR(9),LEFT(N40,1)=CHAR(160),indenture(N40)&gt;0),"NO","BOLD")&amp;P40</f>
        <v>NO</v>
      </c>
      <c r="R40" t="s">
        <v>572</v>
      </c>
      <c r="T40" s="5" t="str">
        <f t="shared" si="4"/>
        <v>EPS</v>
      </c>
      <c r="U40" t="str">
        <f>IF(OR(LEFT(R40,1)=CHAR(32),LEFT(R40,1)=CHAR(9),LEFT(R40,1)=CHAR(160),indenture(R40)&gt;0),"NO","BOLD")&amp;T40</f>
        <v>BOLDEPS</v>
      </c>
      <c r="V40" t="s">
        <v>729</v>
      </c>
      <c r="W40" t="s">
        <v>127</v>
      </c>
      <c r="X40" s="5" t="str">
        <f t="shared" si="5"/>
        <v/>
      </c>
      <c r="Y40" t="str">
        <f>IF(OR(LEFT(V40,1)=CHAR(32),LEFT(V40,1)=CHAR(9),LEFT(V40,1)=CHAR(160),indenture(V40)&gt;0),"NO","BOLD")&amp;X40</f>
        <v>BOLD</v>
      </c>
    </row>
    <row r="41" spans="1:25">
      <c r="A41">
        <v>40</v>
      </c>
      <c r="B41" t="s">
        <v>532</v>
      </c>
      <c r="C41" t="s">
        <v>167</v>
      </c>
      <c r="D41" s="5" t="str">
        <f t="shared" si="6"/>
        <v/>
      </c>
      <c r="E41" t="str">
        <f>IF(OR(LEFT(B41,1)=CHAR(32),LEFT(B41,1)=CHAR(9),LEFT(B41,1)=CHAR(160),indenture(B41)&gt;0),"NO","BOLD")&amp;D41</f>
        <v>NO</v>
      </c>
      <c r="F41" t="s">
        <v>590</v>
      </c>
      <c r="G41" t="s">
        <v>595</v>
      </c>
      <c r="H41" s="5" t="str">
        <f t="shared" si="1"/>
        <v/>
      </c>
      <c r="I41" t="str">
        <f>IF(OR(LEFT(F41,1)=CHAR(32),LEFT(F41,1)=CHAR(9),LEFT(F41,1)=CHAR(160),indenture(F41)&gt;0),"NO","BOLD")&amp;H41</f>
        <v>NO</v>
      </c>
      <c r="J41" t="s">
        <v>1769</v>
      </c>
      <c r="K41" t="s">
        <v>576</v>
      </c>
      <c r="L41" s="5" t="str">
        <f t="shared" si="2"/>
        <v/>
      </c>
      <c r="M41" t="str">
        <f>IF(OR(LEFT(J41,1)=CHAR(32),LEFT(J41,1)=CHAR(9),LEFT(J41,1)=CHAR(160),indenture(J41)&gt;0),"NO","BOLD")&amp;L41</f>
        <v>NO</v>
      </c>
      <c r="N41" t="s">
        <v>590</v>
      </c>
      <c r="O41" t="s">
        <v>595</v>
      </c>
      <c r="P41" s="5" t="str">
        <f t="shared" si="3"/>
        <v/>
      </c>
      <c r="Q41" t="str">
        <f>IF(OR(LEFT(N41,1)=CHAR(32),LEFT(N41,1)=CHAR(9),LEFT(N41,1)=CHAR(160),indenture(N41)&gt;0),"NO","BOLD")&amp;P41</f>
        <v>NO</v>
      </c>
      <c r="R41" t="s">
        <v>230</v>
      </c>
      <c r="S41" t="s">
        <v>231</v>
      </c>
      <c r="T41" s="5" t="str">
        <f t="shared" si="4"/>
        <v>EPS</v>
      </c>
      <c r="U41" t="str">
        <f>IF(OR(LEFT(R41,1)=CHAR(32),LEFT(R41,1)=CHAR(9),LEFT(R41,1)=CHAR(160),indenture(R41)&gt;0),"NO","BOLD")&amp;T41</f>
        <v>BOLDEPS</v>
      </c>
      <c r="X41" s="5" t="str">
        <f t="shared" si="5"/>
        <v/>
      </c>
      <c r="Y41" t="str">
        <f>IF(OR(LEFT(V41,1)=CHAR(32),LEFT(V41,1)=CHAR(9),LEFT(V41,1)=CHAR(160),indenture(V41)&gt;0),"NO","BOLD")&amp;X41</f>
        <v>BOLD</v>
      </c>
    </row>
    <row r="42" spans="1:25">
      <c r="A42">
        <v>41</v>
      </c>
      <c r="B42" t="s">
        <v>541</v>
      </c>
      <c r="C42" t="s">
        <v>170</v>
      </c>
      <c r="D42" s="5" t="str">
        <f t="shared" si="6"/>
        <v/>
      </c>
      <c r="E42" t="str">
        <f>IF(OR(LEFT(B42,1)=CHAR(32),LEFT(B42,1)=CHAR(9),LEFT(B42,1)=CHAR(160),indenture(B42)&gt;0),"NO","BOLD")&amp;D42</f>
        <v>NO</v>
      </c>
      <c r="F42" t="s">
        <v>729</v>
      </c>
      <c r="G42" t="s">
        <v>127</v>
      </c>
      <c r="H42" s="5" t="str">
        <f t="shared" si="1"/>
        <v/>
      </c>
      <c r="I42" t="str">
        <f>IF(OR(LEFT(F42,1)=CHAR(32),LEFT(F42,1)=CHAR(9),LEFT(F42,1)=CHAR(160),indenture(F42)&gt;0),"NO","BOLD")&amp;H42</f>
        <v>BOLD</v>
      </c>
      <c r="J42" t="s">
        <v>232</v>
      </c>
      <c r="K42" t="s">
        <v>233</v>
      </c>
      <c r="L42" s="5" t="str">
        <f t="shared" si="2"/>
        <v>EPS</v>
      </c>
      <c r="M42" t="str">
        <f>IF(OR(LEFT(J42,1)=CHAR(32),LEFT(J42,1)=CHAR(9),LEFT(J42,1)=CHAR(160),indenture(J42)&gt;0),"NO","BOLD")&amp;L42</f>
        <v>BOLDEPS</v>
      </c>
      <c r="N42" t="s">
        <v>729</v>
      </c>
      <c r="O42" t="s">
        <v>127</v>
      </c>
      <c r="P42" s="5" t="str">
        <f t="shared" si="3"/>
        <v/>
      </c>
      <c r="Q42" t="str">
        <f>IF(OR(LEFT(N42,1)=CHAR(32),LEFT(N42,1)=CHAR(9),LEFT(N42,1)=CHAR(160),indenture(N42)&gt;0),"NO","BOLD")&amp;P42</f>
        <v>BOLD</v>
      </c>
      <c r="R42" t="s">
        <v>571</v>
      </c>
      <c r="S42" t="s">
        <v>575</v>
      </c>
      <c r="T42" s="5" t="str">
        <f t="shared" si="4"/>
        <v/>
      </c>
      <c r="U42" t="str">
        <f>IF(OR(LEFT(R42,1)=CHAR(32),LEFT(R42,1)=CHAR(9),LEFT(R42,1)=CHAR(160),indenture(R42)&gt;0),"NO","BOLD")&amp;T42</f>
        <v>NO</v>
      </c>
      <c r="V42" t="s">
        <v>572</v>
      </c>
      <c r="X42" s="5" t="str">
        <f t="shared" si="5"/>
        <v>EPS</v>
      </c>
      <c r="Y42" t="str">
        <f>IF(OR(LEFT(V42,1)=CHAR(32),LEFT(V42,1)=CHAR(9),LEFT(V42,1)=CHAR(160),indenture(V42)&gt;0),"NO","BOLD")&amp;X42</f>
        <v>BOLDEPS</v>
      </c>
    </row>
    <row r="43" spans="1:25">
      <c r="A43">
        <v>42</v>
      </c>
      <c r="B43" t="s">
        <v>538</v>
      </c>
      <c r="C43" t="s">
        <v>175</v>
      </c>
      <c r="D43" s="5" t="str">
        <f t="shared" si="6"/>
        <v/>
      </c>
      <c r="E43" t="str">
        <f>IF(OR(LEFT(B43,1)=CHAR(32),LEFT(B43,1)=CHAR(9),LEFT(B43,1)=CHAR(160),indenture(B43)&gt;0),"NO","BOLD")&amp;D43</f>
        <v>NO</v>
      </c>
      <c r="H43" s="5" t="str">
        <f t="shared" si="1"/>
        <v/>
      </c>
      <c r="I43" t="str">
        <f>IF(OR(LEFT(F43,1)=CHAR(32),LEFT(F43,1)=CHAR(9),LEFT(F43,1)=CHAR(160),indenture(F43)&gt;0),"NO","BOLD")&amp;H43</f>
        <v>BOLD</v>
      </c>
      <c r="J43" t="s">
        <v>525</v>
      </c>
      <c r="K43" t="s">
        <v>577</v>
      </c>
      <c r="L43" s="5" t="str">
        <f t="shared" si="2"/>
        <v/>
      </c>
      <c r="M43" t="str">
        <f>IF(OR(LEFT(J43,1)=CHAR(32),LEFT(J43,1)=CHAR(9),LEFT(J43,1)=CHAR(160),indenture(J43)&gt;0),"NO","BOLD")&amp;L43</f>
        <v>NO</v>
      </c>
      <c r="P43" s="5" t="str">
        <f t="shared" si="3"/>
        <v/>
      </c>
      <c r="Q43" t="str">
        <f>IF(OR(LEFT(N43,1)=CHAR(32),LEFT(N43,1)=CHAR(9),LEFT(N43,1)=CHAR(160),indenture(N43)&gt;0),"NO","BOLD")&amp;P43</f>
        <v>BOLD</v>
      </c>
      <c r="R43" t="s">
        <v>1769</v>
      </c>
      <c r="S43" t="s">
        <v>576</v>
      </c>
      <c r="T43" s="5" t="str">
        <f t="shared" si="4"/>
        <v/>
      </c>
      <c r="U43" t="str">
        <f>IF(OR(LEFT(R43,1)=CHAR(32),LEFT(R43,1)=CHAR(9),LEFT(R43,1)=CHAR(160),indenture(R43)&gt;0),"NO","BOLD")&amp;T43</f>
        <v>NO</v>
      </c>
      <c r="V43" t="s">
        <v>230</v>
      </c>
      <c r="W43" t="s">
        <v>231</v>
      </c>
      <c r="X43" s="5" t="str">
        <f t="shared" si="5"/>
        <v>EPS</v>
      </c>
      <c r="Y43" t="str">
        <f>IF(OR(LEFT(V43,1)=CHAR(32),LEFT(V43,1)=CHAR(9),LEFT(V43,1)=CHAR(160),indenture(V43)&gt;0),"NO","BOLD")&amp;X43</f>
        <v>BOLDEPS</v>
      </c>
    </row>
    <row r="44" spans="1:25">
      <c r="A44">
        <v>43</v>
      </c>
      <c r="B44" t="s">
        <v>845</v>
      </c>
      <c r="C44" t="s">
        <v>178</v>
      </c>
      <c r="D44" s="5" t="str">
        <f t="shared" si="6"/>
        <v/>
      </c>
      <c r="E44" t="str">
        <f>IF(OR(LEFT(B44,1)=CHAR(32),LEFT(B44,1)=CHAR(9),LEFT(B44,1)=CHAR(160),indenture(B44)&gt;0),"NO","BOLD")&amp;D44</f>
        <v>NO</v>
      </c>
      <c r="F44" t="s">
        <v>572</v>
      </c>
      <c r="H44" s="5" t="str">
        <f t="shared" si="1"/>
        <v>EPS</v>
      </c>
      <c r="I44" t="str">
        <f>IF(OR(LEFT(F44,1)=CHAR(32),LEFT(F44,1)=CHAR(9),LEFT(F44,1)=CHAR(160),indenture(F44)&gt;0),"NO","BOLD")&amp;H44</f>
        <v>BOLDEPS</v>
      </c>
      <c r="J44" t="s">
        <v>529</v>
      </c>
      <c r="K44" t="s">
        <v>578</v>
      </c>
      <c r="L44" s="5" t="str">
        <f t="shared" si="2"/>
        <v/>
      </c>
      <c r="M44" t="str">
        <f>IF(OR(LEFT(J44,1)=CHAR(32),LEFT(J44,1)=CHAR(9),LEFT(J44,1)=CHAR(160),indenture(J44)&gt;0),"NO","BOLD")&amp;L44</f>
        <v>NO</v>
      </c>
      <c r="N44" t="s">
        <v>572</v>
      </c>
      <c r="P44" s="5" t="str">
        <f t="shared" si="3"/>
        <v>EPS</v>
      </c>
      <c r="Q44" t="str">
        <f>IF(OR(LEFT(N44,1)=CHAR(32),LEFT(N44,1)=CHAR(9),LEFT(N44,1)=CHAR(160),indenture(N44)&gt;0),"NO","BOLD")&amp;P44</f>
        <v>BOLDEPS</v>
      </c>
      <c r="R44" t="s">
        <v>232</v>
      </c>
      <c r="S44" t="s">
        <v>233</v>
      </c>
      <c r="T44" s="5" t="str">
        <f t="shared" si="4"/>
        <v>EPS</v>
      </c>
      <c r="U44" t="str">
        <f>IF(OR(LEFT(R44,1)=CHAR(32),LEFT(R44,1)=CHAR(9),LEFT(R44,1)=CHAR(160),indenture(R44)&gt;0),"NO","BOLD")&amp;T44</f>
        <v>BOLDEPS</v>
      </c>
      <c r="V44" t="s">
        <v>571</v>
      </c>
      <c r="W44" t="s">
        <v>575</v>
      </c>
      <c r="X44" s="5" t="str">
        <f t="shared" si="5"/>
        <v/>
      </c>
      <c r="Y44" t="str">
        <f>IF(OR(LEFT(V44,1)=CHAR(32),LEFT(V44,1)=CHAR(9),LEFT(V44,1)=CHAR(160),indenture(V44)&gt;0),"NO","BOLD")&amp;X44</f>
        <v>NO</v>
      </c>
    </row>
    <row r="45" spans="1:25">
      <c r="A45">
        <v>44</v>
      </c>
      <c r="B45" t="s">
        <v>543</v>
      </c>
      <c r="C45" t="s">
        <v>181</v>
      </c>
      <c r="D45" s="5" t="str">
        <f t="shared" si="6"/>
        <v/>
      </c>
      <c r="E45" t="str">
        <f>IF(OR(LEFT(B45,1)=CHAR(32),LEFT(B45,1)=CHAR(9),LEFT(B45,1)=CHAR(160),indenture(B45)&gt;0),"NO","BOLD")&amp;D45</f>
        <v>NO</v>
      </c>
      <c r="F45" t="s">
        <v>230</v>
      </c>
      <c r="G45" t="s">
        <v>231</v>
      </c>
      <c r="H45" s="5" t="str">
        <f t="shared" si="1"/>
        <v>EPS</v>
      </c>
      <c r="I45" t="str">
        <f>IF(OR(LEFT(F45,1)=CHAR(32),LEFT(F45,1)=CHAR(9),LEFT(F45,1)=CHAR(160),indenture(F45)&gt;0),"NO","BOLD")&amp;H45</f>
        <v>BOLDEPS</v>
      </c>
      <c r="J45" t="s">
        <v>528</v>
      </c>
      <c r="K45" t="s">
        <v>579</v>
      </c>
      <c r="L45" s="5" t="str">
        <f t="shared" si="2"/>
        <v/>
      </c>
      <c r="M45" t="str">
        <f>IF(OR(LEFT(J45,1)=CHAR(32),LEFT(J45,1)=CHAR(9),LEFT(J45,1)=CHAR(160),indenture(J45)&gt;0),"NO","BOLD")&amp;L45</f>
        <v>NO</v>
      </c>
      <c r="N45" t="s">
        <v>1542</v>
      </c>
      <c r="O45" t="s">
        <v>231</v>
      </c>
      <c r="P45" s="5" t="str">
        <f t="shared" si="3"/>
        <v>EPS</v>
      </c>
      <c r="Q45" t="str">
        <f>IF(OR(LEFT(N45,1)=CHAR(32),LEFT(N45,1)=CHAR(9),LEFT(N45,1)=CHAR(160),indenture(N45)&gt;0),"NO","BOLD")&amp;P45</f>
        <v>BOLDEPS</v>
      </c>
      <c r="R45" t="s">
        <v>521</v>
      </c>
      <c r="S45" t="s">
        <v>579</v>
      </c>
      <c r="T45" s="5" t="str">
        <f t="shared" si="4"/>
        <v/>
      </c>
      <c r="U45" t="str">
        <f>IF(OR(LEFT(R45,1)=CHAR(32),LEFT(R45,1)=CHAR(9),LEFT(R45,1)=CHAR(160),indenture(R45)&gt;0),"NO","BOLD")&amp;T45</f>
        <v>NO</v>
      </c>
      <c r="V45" t="s">
        <v>1769</v>
      </c>
      <c r="W45" t="s">
        <v>576</v>
      </c>
      <c r="X45" s="5" t="str">
        <f t="shared" si="5"/>
        <v/>
      </c>
      <c r="Y45" t="str">
        <f>IF(OR(LEFT(V45,1)=CHAR(32),LEFT(V45,1)=CHAR(9),LEFT(V45,1)=CHAR(160),indenture(V45)&gt;0),"NO","BOLD")&amp;X45</f>
        <v>NO</v>
      </c>
    </row>
    <row r="46" spans="1:25">
      <c r="A46">
        <v>45</v>
      </c>
      <c r="B46" t="s">
        <v>631</v>
      </c>
      <c r="C46" t="s">
        <v>187</v>
      </c>
      <c r="D46" s="5" t="str">
        <f t="shared" si="6"/>
        <v/>
      </c>
      <c r="E46" t="str">
        <f>IF(OR(LEFT(B46,1)=CHAR(32),LEFT(B46,1)=CHAR(9),LEFT(B46,1)=CHAR(160),indenture(B46)&gt;0),"NO","BOLD")&amp;D46</f>
        <v>NO</v>
      </c>
      <c r="F46" t="s">
        <v>571</v>
      </c>
      <c r="G46" t="s">
        <v>575</v>
      </c>
      <c r="H46" s="5" t="str">
        <f t="shared" si="1"/>
        <v/>
      </c>
      <c r="I46" t="str">
        <f>IF(OR(LEFT(F46,1)=CHAR(32),LEFT(F46,1)=CHAR(9),LEFT(F46,1)=CHAR(160),indenture(F46)&gt;0),"NO","BOLD")&amp;H46</f>
        <v>NO</v>
      </c>
      <c r="J46" t="s">
        <v>530</v>
      </c>
      <c r="K46" t="s">
        <v>581</v>
      </c>
      <c r="L46" s="5" t="str">
        <f t="shared" si="2"/>
        <v/>
      </c>
      <c r="M46" t="str">
        <f>IF(OR(LEFT(J46,1)=CHAR(32),LEFT(J46,1)=CHAR(9),LEFT(J46,1)=CHAR(160),indenture(J46)&gt;0),"NO","BOLD")&amp;L46</f>
        <v>NO</v>
      </c>
      <c r="N46" t="s">
        <v>571</v>
      </c>
      <c r="O46" t="s">
        <v>575</v>
      </c>
      <c r="P46" s="5" t="str">
        <f t="shared" si="3"/>
        <v/>
      </c>
      <c r="Q46" t="str">
        <f>IF(OR(LEFT(N46,1)=CHAR(32),LEFT(N46,1)=CHAR(9),LEFT(N46,1)=CHAR(160),indenture(N46)&gt;0),"NO","BOLD")&amp;P46</f>
        <v>NO</v>
      </c>
      <c r="R46" t="s">
        <v>873</v>
      </c>
      <c r="S46" t="s">
        <v>580</v>
      </c>
      <c r="T46" s="5" t="str">
        <f t="shared" si="4"/>
        <v/>
      </c>
      <c r="U46" t="str">
        <f>IF(OR(LEFT(R46,1)=CHAR(32),LEFT(R46,1)=CHAR(9),LEFT(R46,1)=CHAR(160),indenture(R46)&gt;0),"NO","BOLD")&amp;T46</f>
        <v>NO</v>
      </c>
      <c r="V46" t="s">
        <v>232</v>
      </c>
      <c r="W46" t="s">
        <v>233</v>
      </c>
      <c r="X46" s="5" t="str">
        <f t="shared" si="5"/>
        <v>EPS</v>
      </c>
      <c r="Y46" t="str">
        <f>IF(OR(LEFT(V46,1)=CHAR(32),LEFT(V46,1)=CHAR(9),LEFT(V46,1)=CHAR(160),indenture(V46)&gt;0),"NO","BOLD")&amp;X46</f>
        <v>BOLDEPS</v>
      </c>
    </row>
    <row r="47" spans="1:25">
      <c r="A47">
        <v>46</v>
      </c>
      <c r="B47" t="s">
        <v>545</v>
      </c>
      <c r="C47" t="s">
        <v>192</v>
      </c>
      <c r="D47" s="5" t="str">
        <f t="shared" si="6"/>
        <v/>
      </c>
      <c r="E47" t="str">
        <f>IF(OR(LEFT(B47,1)=CHAR(32),LEFT(B47,1)=CHAR(9),LEFT(B47,1)=CHAR(160),indenture(B47)&gt;0),"NO","BOLD")&amp;D47</f>
        <v>NO</v>
      </c>
      <c r="F47" t="s">
        <v>1769</v>
      </c>
      <c r="G47" t="s">
        <v>576</v>
      </c>
      <c r="H47" s="5" t="str">
        <f t="shared" si="1"/>
        <v/>
      </c>
      <c r="I47" t="str">
        <f>IF(OR(LEFT(F47,1)=CHAR(32),LEFT(F47,1)=CHAR(9),LEFT(F47,1)=CHAR(160),indenture(F47)&gt;0),"NO","BOLD")&amp;H47</f>
        <v>NO</v>
      </c>
      <c r="J47" t="s">
        <v>532</v>
      </c>
      <c r="K47" t="s">
        <v>582</v>
      </c>
      <c r="L47" s="5" t="str">
        <f t="shared" si="2"/>
        <v/>
      </c>
      <c r="M47" t="str">
        <f>IF(OR(LEFT(J47,1)=CHAR(32),LEFT(J47,1)=CHAR(9),LEFT(J47,1)=CHAR(160),indenture(J47)&gt;0),"NO","BOLD")&amp;L47</f>
        <v>NO</v>
      </c>
      <c r="N47" t="s">
        <v>1769</v>
      </c>
      <c r="O47" t="s">
        <v>576</v>
      </c>
      <c r="P47" s="5" t="str">
        <f t="shared" si="3"/>
        <v/>
      </c>
      <c r="Q47" t="str">
        <f>IF(OR(LEFT(N47,1)=CHAR(32),LEFT(N47,1)=CHAR(9),LEFT(N47,1)=CHAR(160),indenture(N47)&gt;0),"NO","BOLD")&amp;P47</f>
        <v>NO</v>
      </c>
      <c r="R47" t="s">
        <v>530</v>
      </c>
      <c r="S47" t="s">
        <v>581</v>
      </c>
      <c r="T47" s="5" t="str">
        <f t="shared" si="4"/>
        <v/>
      </c>
      <c r="U47" t="str">
        <f>IF(OR(LEFT(R47,1)=CHAR(32),LEFT(R47,1)=CHAR(9),LEFT(R47,1)=CHAR(160),indenture(R47)&gt;0),"NO","BOLD")&amp;T47</f>
        <v>NO</v>
      </c>
      <c r="V47" t="s">
        <v>525</v>
      </c>
      <c r="W47" t="s">
        <v>577</v>
      </c>
      <c r="X47" s="5" t="str">
        <f t="shared" si="5"/>
        <v/>
      </c>
      <c r="Y47" t="str">
        <f>IF(OR(LEFT(V47,1)=CHAR(32),LEFT(V47,1)=CHAR(9),LEFT(V47,1)=CHAR(160),indenture(V47)&gt;0),"NO","BOLD")&amp;X47</f>
        <v>NO</v>
      </c>
    </row>
    <row r="48" spans="1:25">
      <c r="A48">
        <v>47</v>
      </c>
      <c r="B48" t="s">
        <v>549</v>
      </c>
      <c r="C48" t="s">
        <v>203</v>
      </c>
      <c r="D48" s="5" t="str">
        <f t="shared" si="6"/>
        <v/>
      </c>
      <c r="E48" t="str">
        <f>IF(OR(LEFT(B48,1)=CHAR(32),LEFT(B48,1)=CHAR(9),LEFT(B48,1)=CHAR(160),indenture(B48)&gt;0),"NO","BOLD")&amp;D48</f>
        <v>NO</v>
      </c>
      <c r="F48" t="s">
        <v>232</v>
      </c>
      <c r="G48" t="s">
        <v>233</v>
      </c>
      <c r="H48" s="5" t="str">
        <f t="shared" si="1"/>
        <v>EPS</v>
      </c>
      <c r="I48" t="str">
        <f>IF(OR(LEFT(F48,1)=CHAR(32),LEFT(F48,1)=CHAR(9),LEFT(F48,1)=CHAR(160),indenture(F48)&gt;0),"NO","BOLD")&amp;H48</f>
        <v>BOLDEPS</v>
      </c>
      <c r="J48" t="s">
        <v>541</v>
      </c>
      <c r="K48" t="s">
        <v>583</v>
      </c>
      <c r="L48" s="5" t="str">
        <f t="shared" si="2"/>
        <v/>
      </c>
      <c r="M48" t="str">
        <f>IF(OR(LEFT(J48,1)=CHAR(32),LEFT(J48,1)=CHAR(9),LEFT(J48,1)=CHAR(160),indenture(J48)&gt;0),"NO","BOLD")&amp;L48</f>
        <v>NO</v>
      </c>
      <c r="N48" t="s">
        <v>232</v>
      </c>
      <c r="O48" t="s">
        <v>233</v>
      </c>
      <c r="P48" s="5" t="str">
        <f t="shared" si="3"/>
        <v>EPS</v>
      </c>
      <c r="Q48" t="str">
        <f>IF(OR(LEFT(N48,1)=CHAR(32),LEFT(N48,1)=CHAR(9),LEFT(N48,1)=CHAR(160),indenture(N48)&gt;0),"NO","BOLD")&amp;P48</f>
        <v>BOLDEPS</v>
      </c>
      <c r="R48" t="s">
        <v>532</v>
      </c>
      <c r="S48" t="s">
        <v>582</v>
      </c>
      <c r="T48" s="5" t="str">
        <f t="shared" si="4"/>
        <v/>
      </c>
      <c r="U48" t="str">
        <f>IF(OR(LEFT(R48,1)=CHAR(32),LEFT(R48,1)=CHAR(9),LEFT(R48,1)=CHAR(160),indenture(R48)&gt;0),"NO","BOLD")&amp;T48</f>
        <v>NO</v>
      </c>
      <c r="V48" t="s">
        <v>529</v>
      </c>
      <c r="W48" t="s">
        <v>578</v>
      </c>
      <c r="X48" s="5" t="str">
        <f t="shared" si="5"/>
        <v/>
      </c>
      <c r="Y48" t="str">
        <f>IF(OR(LEFT(V48,1)=CHAR(32),LEFT(V48,1)=CHAR(9),LEFT(V48,1)=CHAR(160),indenture(V48)&gt;0),"NO","BOLD")&amp;X48</f>
        <v>NO</v>
      </c>
    </row>
    <row r="49" spans="1:25">
      <c r="A49">
        <v>48</v>
      </c>
      <c r="B49" t="s">
        <v>551</v>
      </c>
      <c r="C49" t="s">
        <v>210</v>
      </c>
      <c r="D49" s="5" t="str">
        <f t="shared" si="6"/>
        <v/>
      </c>
      <c r="E49" t="str">
        <f>IF(OR(LEFT(B49,1)=CHAR(32),LEFT(B49,1)=CHAR(9),LEFT(B49,1)=CHAR(160),indenture(B49)&gt;0),"NO","BOLD")&amp;D49</f>
        <v>NO</v>
      </c>
      <c r="F49" t="s">
        <v>524</v>
      </c>
      <c r="G49" t="s">
        <v>584</v>
      </c>
      <c r="H49" s="5" t="str">
        <f t="shared" si="1"/>
        <v/>
      </c>
      <c r="I49" t="str">
        <f>IF(OR(LEFT(F49,1)=CHAR(32),LEFT(F49,1)=CHAR(9),LEFT(F49,1)=CHAR(160),indenture(F49)&gt;0),"NO","BOLD")&amp;H49</f>
        <v>NO</v>
      </c>
      <c r="J49" t="s">
        <v>538</v>
      </c>
      <c r="K49" t="s">
        <v>585</v>
      </c>
      <c r="L49" s="5" t="str">
        <f t="shared" si="2"/>
        <v/>
      </c>
      <c r="M49" t="str">
        <f>IF(OR(LEFT(J49,1)=CHAR(32),LEFT(J49,1)=CHAR(9),LEFT(J49,1)=CHAR(160),indenture(J49)&gt;0),"NO","BOLD")&amp;L49</f>
        <v>NO</v>
      </c>
      <c r="N49" t="s">
        <v>524</v>
      </c>
      <c r="O49" t="s">
        <v>584</v>
      </c>
      <c r="P49" s="5" t="str">
        <f t="shared" si="3"/>
        <v/>
      </c>
      <c r="Q49" t="str">
        <f>IF(OR(LEFT(N49,1)=CHAR(32),LEFT(N49,1)=CHAR(9),LEFT(N49,1)=CHAR(160),indenture(N49)&gt;0),"NO","BOLD")&amp;P49</f>
        <v>NO</v>
      </c>
      <c r="R49" t="s">
        <v>535</v>
      </c>
      <c r="S49" t="s">
        <v>583</v>
      </c>
      <c r="T49" s="5" t="str">
        <f t="shared" si="4"/>
        <v/>
      </c>
      <c r="U49" t="str">
        <f>IF(OR(LEFT(R49,1)=CHAR(32),LEFT(R49,1)=CHAR(9),LEFT(R49,1)=CHAR(160),indenture(R49)&gt;0),"NO","BOLD")&amp;T49</f>
        <v>NO</v>
      </c>
      <c r="V49" t="s">
        <v>528</v>
      </c>
      <c r="W49" t="s">
        <v>579</v>
      </c>
      <c r="X49" s="5" t="str">
        <f t="shared" si="5"/>
        <v/>
      </c>
      <c r="Y49" t="str">
        <f>IF(OR(LEFT(V49,1)=CHAR(32),LEFT(V49,1)=CHAR(9),LEFT(V49,1)=CHAR(160),indenture(V49)&gt;0),"NO","BOLD")&amp;X49</f>
        <v>NO</v>
      </c>
    </row>
    <row r="50" spans="1:25">
      <c r="A50">
        <v>49</v>
      </c>
      <c r="B50" t="s">
        <v>1768</v>
      </c>
      <c r="C50" t="s">
        <v>227</v>
      </c>
      <c r="D50" s="5" t="str">
        <f t="shared" si="6"/>
        <v/>
      </c>
      <c r="E50" t="str">
        <f>IF(OR(LEFT(B50,1)=CHAR(32),LEFT(B50,1)=CHAR(9),LEFT(B50,1)=CHAR(160),indenture(B50)&gt;0),"NO","BOLD")&amp;D50</f>
        <v>NO</v>
      </c>
      <c r="F50" t="s">
        <v>528</v>
      </c>
      <c r="G50" t="s">
        <v>579</v>
      </c>
      <c r="H50" s="5" t="str">
        <f t="shared" si="1"/>
        <v/>
      </c>
      <c r="I50" t="str">
        <f>IF(OR(LEFT(F50,1)=CHAR(32),LEFT(F50,1)=CHAR(9),LEFT(F50,1)=CHAR(160),indenture(F50)&gt;0),"NO","BOLD")&amp;H50</f>
        <v>NO</v>
      </c>
      <c r="J50" t="s">
        <v>845</v>
      </c>
      <c r="K50" t="s">
        <v>586</v>
      </c>
      <c r="L50" s="5" t="str">
        <f t="shared" si="2"/>
        <v/>
      </c>
      <c r="M50" t="str">
        <f>IF(OR(LEFT(J50,1)=CHAR(32),LEFT(J50,1)=CHAR(9),LEFT(J50,1)=CHAR(160),indenture(J50)&gt;0),"NO","BOLD")&amp;L50</f>
        <v>NO</v>
      </c>
      <c r="N50" t="s">
        <v>528</v>
      </c>
      <c r="O50" t="s">
        <v>579</v>
      </c>
      <c r="P50" s="5" t="str">
        <f t="shared" si="3"/>
        <v/>
      </c>
      <c r="Q50" t="str">
        <f>IF(OR(LEFT(N50,1)=CHAR(32),LEFT(N50,1)=CHAR(9),LEFT(N50,1)=CHAR(160),indenture(N50)&gt;0),"NO","BOLD")&amp;P50</f>
        <v>NO</v>
      </c>
      <c r="R50" t="s">
        <v>538</v>
      </c>
      <c r="S50" t="s">
        <v>585</v>
      </c>
      <c r="T50" s="5" t="str">
        <f t="shared" si="4"/>
        <v/>
      </c>
      <c r="U50" t="str">
        <f>IF(OR(LEFT(R50,1)=CHAR(32),LEFT(R50,1)=CHAR(9),LEFT(R50,1)=CHAR(160),indenture(R50)&gt;0),"NO","BOLD")&amp;T50</f>
        <v>NO</v>
      </c>
      <c r="V50" t="s">
        <v>530</v>
      </c>
      <c r="W50" t="s">
        <v>581</v>
      </c>
      <c r="X50" s="5" t="str">
        <f t="shared" si="5"/>
        <v/>
      </c>
      <c r="Y50" t="str">
        <f>IF(OR(LEFT(V50,1)=CHAR(32),LEFT(V50,1)=CHAR(9),LEFT(V50,1)=CHAR(160),indenture(V50)&gt;0),"NO","BOLD")&amp;X50</f>
        <v>NO</v>
      </c>
    </row>
    <row r="51" spans="1:25">
      <c r="A51">
        <v>50</v>
      </c>
      <c r="B51" t="s">
        <v>550</v>
      </c>
      <c r="C51" t="s">
        <v>199</v>
      </c>
      <c r="D51" s="5" t="str">
        <f t="shared" si="6"/>
        <v/>
      </c>
      <c r="E51" t="str">
        <f>IF(OR(LEFT(B51,1)=CHAR(32),LEFT(B51,1)=CHAR(9),LEFT(B51,1)=CHAR(160),indenture(B51)&gt;0),"NO","BOLD")&amp;D51</f>
        <v>NO</v>
      </c>
      <c r="F51" t="s">
        <v>873</v>
      </c>
      <c r="G51" t="s">
        <v>580</v>
      </c>
      <c r="H51" s="5" t="str">
        <f t="shared" si="1"/>
        <v/>
      </c>
      <c r="I51" t="str">
        <f>IF(OR(LEFT(F51,1)=CHAR(32),LEFT(F51,1)=CHAR(9),LEFT(F51,1)=CHAR(160),indenture(F51)&gt;0),"NO","BOLD")&amp;H51</f>
        <v>NO</v>
      </c>
      <c r="J51" t="s">
        <v>543</v>
      </c>
      <c r="K51" t="s">
        <v>587</v>
      </c>
      <c r="L51" s="5" t="str">
        <f t="shared" si="2"/>
        <v/>
      </c>
      <c r="M51" t="str">
        <f>IF(OR(LEFT(J51,1)=CHAR(32),LEFT(J51,1)=CHAR(9),LEFT(J51,1)=CHAR(160),indenture(J51)&gt;0),"NO","BOLD")&amp;L51</f>
        <v>NO</v>
      </c>
      <c r="N51" t="s">
        <v>873</v>
      </c>
      <c r="O51" t="s">
        <v>580</v>
      </c>
      <c r="P51" s="5" t="str">
        <f t="shared" si="3"/>
        <v/>
      </c>
      <c r="Q51" t="str">
        <f>IF(OR(LEFT(N51,1)=CHAR(32),LEFT(N51,1)=CHAR(9),LEFT(N51,1)=CHAR(160),indenture(N51)&gt;0),"NO","BOLD")&amp;P51</f>
        <v>NO</v>
      </c>
      <c r="R51" t="s">
        <v>845</v>
      </c>
      <c r="S51" t="s">
        <v>586</v>
      </c>
      <c r="T51" s="5" t="str">
        <f t="shared" si="4"/>
        <v/>
      </c>
      <c r="U51" t="str">
        <f>IF(OR(LEFT(R51,1)=CHAR(32),LEFT(R51,1)=CHAR(9),LEFT(R51,1)=CHAR(160),indenture(R51)&gt;0),"NO","BOLD")&amp;T51</f>
        <v>NO</v>
      </c>
      <c r="V51" t="s">
        <v>532</v>
      </c>
      <c r="W51" t="s">
        <v>582</v>
      </c>
      <c r="X51" s="5" t="str">
        <f t="shared" si="5"/>
        <v/>
      </c>
      <c r="Y51" t="str">
        <f>IF(OR(LEFT(V51,1)=CHAR(32),LEFT(V51,1)=CHAR(9),LEFT(V51,1)=CHAR(160),indenture(V51)&gt;0),"NO","BOLD")&amp;X51</f>
        <v>NO</v>
      </c>
    </row>
    <row r="52" spans="1:25">
      <c r="A52">
        <v>51</v>
      </c>
      <c r="B52" t="s">
        <v>165</v>
      </c>
      <c r="C52" t="s">
        <v>77</v>
      </c>
      <c r="D52" s="5" t="str">
        <f t="shared" si="6"/>
        <v/>
      </c>
      <c r="E52" t="str">
        <f>IF(OR(LEFT(B52,1)=CHAR(32),LEFT(B52,1)=CHAR(9),LEFT(B52,1)=CHAR(160),indenture(B52)&gt;0),"NO","BOLD")&amp;D52</f>
        <v>BOLD</v>
      </c>
      <c r="F52" t="s">
        <v>530</v>
      </c>
      <c r="G52" t="s">
        <v>581</v>
      </c>
      <c r="H52" s="5" t="str">
        <f t="shared" si="1"/>
        <v/>
      </c>
      <c r="I52" t="str">
        <f>IF(OR(LEFT(F52,1)=CHAR(32),LEFT(F52,1)=CHAR(9),LEFT(F52,1)=CHAR(160),indenture(F52)&gt;0),"NO","BOLD")&amp;H52</f>
        <v>NO</v>
      </c>
      <c r="J52" t="s">
        <v>631</v>
      </c>
      <c r="K52" t="s">
        <v>588</v>
      </c>
      <c r="L52" s="5" t="str">
        <f t="shared" si="2"/>
        <v/>
      </c>
      <c r="M52" t="str">
        <f>IF(OR(LEFT(J52,1)=CHAR(32),LEFT(J52,1)=CHAR(9),LEFT(J52,1)=CHAR(160),indenture(J52)&gt;0),"NO","BOLD")&amp;L52</f>
        <v>NO</v>
      </c>
      <c r="N52" t="s">
        <v>530</v>
      </c>
      <c r="O52" t="s">
        <v>581</v>
      </c>
      <c r="P52" s="5" t="str">
        <f t="shared" si="3"/>
        <v/>
      </c>
      <c r="Q52" t="str">
        <f>IF(OR(LEFT(N52,1)=CHAR(32),LEFT(N52,1)=CHAR(9),LEFT(N52,1)=CHAR(160),indenture(N52)&gt;0),"NO","BOLD")&amp;P52</f>
        <v>NO</v>
      </c>
      <c r="R52" t="s">
        <v>543</v>
      </c>
      <c r="S52" t="s">
        <v>587</v>
      </c>
      <c r="T52" s="5" t="str">
        <f t="shared" si="4"/>
        <v/>
      </c>
      <c r="U52" t="str">
        <f>IF(OR(LEFT(R52,1)=CHAR(32),LEFT(R52,1)=CHAR(9),LEFT(R52,1)=CHAR(160),indenture(R52)&gt;0),"NO","BOLD")&amp;T52</f>
        <v>NO</v>
      </c>
      <c r="V52" t="s">
        <v>541</v>
      </c>
      <c r="W52" t="s">
        <v>583</v>
      </c>
      <c r="X52" s="5" t="str">
        <f t="shared" si="5"/>
        <v/>
      </c>
      <c r="Y52" t="str">
        <f>IF(OR(LEFT(V52,1)=CHAR(32),LEFT(V52,1)=CHAR(9),LEFT(V52,1)=CHAR(160),indenture(V52)&gt;0),"NO","BOLD")&amp;X52</f>
        <v>NO</v>
      </c>
    </row>
    <row r="53" spans="1:25">
      <c r="A53">
        <v>52</v>
      </c>
      <c r="D53" s="5" t="str">
        <f t="shared" si="6"/>
        <v/>
      </c>
      <c r="E53" t="str">
        <f>IF(OR(LEFT(B53,1)=CHAR(32),LEFT(B53,1)=CHAR(9),LEFT(B53,1)=CHAR(160),indenture(B53)&gt;0),"NO","BOLD")&amp;D53</f>
        <v>BOLD</v>
      </c>
      <c r="F53" t="s">
        <v>532</v>
      </c>
      <c r="G53" t="s">
        <v>582</v>
      </c>
      <c r="H53" s="5" t="str">
        <f t="shared" si="1"/>
        <v/>
      </c>
      <c r="I53" t="str">
        <f>IF(OR(LEFT(F53,1)=CHAR(32),LEFT(F53,1)=CHAR(9),LEFT(F53,1)=CHAR(160),indenture(F53)&gt;0),"NO","BOLD")&amp;H53</f>
        <v>NO</v>
      </c>
      <c r="J53" t="s">
        <v>547</v>
      </c>
      <c r="K53" t="s">
        <v>589</v>
      </c>
      <c r="L53" s="5" t="str">
        <f t="shared" si="2"/>
        <v/>
      </c>
      <c r="M53" t="str">
        <f>IF(OR(LEFT(J53,1)=CHAR(32),LEFT(J53,1)=CHAR(9),LEFT(J53,1)=CHAR(160),indenture(J53)&gt;0),"NO","BOLD")&amp;L53</f>
        <v>NO</v>
      </c>
      <c r="N53" t="s">
        <v>532</v>
      </c>
      <c r="O53" t="s">
        <v>582</v>
      </c>
      <c r="P53" s="5" t="str">
        <f t="shared" si="3"/>
        <v/>
      </c>
      <c r="Q53" t="str">
        <f>IF(OR(LEFT(N53,1)=CHAR(32),LEFT(N53,1)=CHAR(9),LEFT(N53,1)=CHAR(160),indenture(N53)&gt;0),"NO","BOLD")&amp;P53</f>
        <v>NO</v>
      </c>
      <c r="R53" t="s">
        <v>631</v>
      </c>
      <c r="S53" t="s">
        <v>588</v>
      </c>
      <c r="T53" s="5" t="str">
        <f t="shared" si="4"/>
        <v/>
      </c>
      <c r="U53" t="str">
        <f>IF(OR(LEFT(R53,1)=CHAR(32),LEFT(R53,1)=CHAR(9),LEFT(R53,1)=CHAR(160),indenture(R53)&gt;0),"NO","BOLD")&amp;T53</f>
        <v>NO</v>
      </c>
      <c r="V53" t="s">
        <v>538</v>
      </c>
      <c r="W53" t="s">
        <v>585</v>
      </c>
      <c r="X53" s="5" t="str">
        <f t="shared" si="5"/>
        <v/>
      </c>
      <c r="Y53" t="str">
        <f>IF(OR(LEFT(V53,1)=CHAR(32),LEFT(V53,1)=CHAR(9),LEFT(V53,1)=CHAR(160),indenture(V53)&gt;0),"NO","BOLD")&amp;X53</f>
        <v>NO</v>
      </c>
    </row>
    <row r="54" spans="1:25">
      <c r="A54">
        <v>53</v>
      </c>
      <c r="B54" t="s">
        <v>552</v>
      </c>
      <c r="D54" s="5" t="str">
        <f t="shared" si="6"/>
        <v/>
      </c>
      <c r="E54" t="str">
        <f>IF(OR(LEFT(B54,1)=CHAR(32),LEFT(B54,1)=CHAR(9),LEFT(B54,1)=CHAR(160),indenture(B54)&gt;0),"NO","BOLD")&amp;D54</f>
        <v>BOLD</v>
      </c>
      <c r="F54" t="s">
        <v>540</v>
      </c>
      <c r="G54" t="s">
        <v>583</v>
      </c>
      <c r="H54" s="5" t="str">
        <f t="shared" si="1"/>
        <v/>
      </c>
      <c r="I54" t="str">
        <f>IF(OR(LEFT(F54,1)=CHAR(32),LEFT(F54,1)=CHAR(9),LEFT(F54,1)=CHAR(160),indenture(F54)&gt;0),"NO","BOLD")&amp;H54</f>
        <v>NO</v>
      </c>
      <c r="J54" t="s">
        <v>590</v>
      </c>
      <c r="K54" t="s">
        <v>591</v>
      </c>
      <c r="L54" s="5" t="str">
        <f t="shared" si="2"/>
        <v/>
      </c>
      <c r="M54" t="str">
        <f>IF(OR(LEFT(J54,1)=CHAR(32),LEFT(J54,1)=CHAR(9),LEFT(J54,1)=CHAR(160),indenture(J54)&gt;0),"NO","BOLD")&amp;L54</f>
        <v>NO</v>
      </c>
      <c r="N54" t="s">
        <v>540</v>
      </c>
      <c r="O54" t="s">
        <v>583</v>
      </c>
      <c r="P54" s="5" t="str">
        <f t="shared" si="3"/>
        <v/>
      </c>
      <c r="Q54" t="str">
        <f>IF(OR(LEFT(N54,1)=CHAR(32),LEFT(N54,1)=CHAR(9),LEFT(N54,1)=CHAR(160),indenture(N54)&gt;0),"NO","BOLD")&amp;P54</f>
        <v>NO</v>
      </c>
      <c r="R54" t="s">
        <v>545</v>
      </c>
      <c r="S54" t="s">
        <v>589</v>
      </c>
      <c r="T54" s="5" t="str">
        <f t="shared" si="4"/>
        <v/>
      </c>
      <c r="U54" t="str">
        <f>IF(OR(LEFT(R54,1)=CHAR(32),LEFT(R54,1)=CHAR(9),LEFT(R54,1)=CHAR(160),indenture(R54)&gt;0),"NO","BOLD")&amp;T54</f>
        <v>NO</v>
      </c>
      <c r="V54" t="s">
        <v>845</v>
      </c>
      <c r="W54" t="s">
        <v>586</v>
      </c>
      <c r="X54" s="5" t="str">
        <f t="shared" si="5"/>
        <v/>
      </c>
      <c r="Y54" t="str">
        <f>IF(OR(LEFT(V54,1)=CHAR(32),LEFT(V54,1)=CHAR(9),LEFT(V54,1)=CHAR(160),indenture(V54)&gt;0),"NO","BOLD")&amp;X54</f>
        <v>NO</v>
      </c>
    </row>
    <row r="55" spans="1:25">
      <c r="A55">
        <v>54</v>
      </c>
      <c r="B55" t="s">
        <v>554</v>
      </c>
      <c r="C55" t="s">
        <v>127</v>
      </c>
      <c r="D55" s="5" t="str">
        <f t="shared" si="6"/>
        <v/>
      </c>
      <c r="E55" t="str">
        <f>IF(OR(LEFT(B55,1)=CHAR(32),LEFT(B55,1)=CHAR(9),LEFT(B55,1)=CHAR(160),indenture(B55)&gt;0),"NO","BOLD")&amp;D55</f>
        <v>BOLD</v>
      </c>
      <c r="F55" t="s">
        <v>538</v>
      </c>
      <c r="G55" t="s">
        <v>585</v>
      </c>
      <c r="H55" s="5" t="str">
        <f t="shared" si="1"/>
        <v/>
      </c>
      <c r="I55" t="str">
        <f>IF(OR(LEFT(F55,1)=CHAR(32),LEFT(F55,1)=CHAR(9),LEFT(F55,1)=CHAR(160),indenture(F55)&gt;0),"NO","BOLD")&amp;H55</f>
        <v>NO</v>
      </c>
      <c r="J55" t="s">
        <v>592</v>
      </c>
      <c r="K55" t="s">
        <v>593</v>
      </c>
      <c r="L55" s="5" t="str">
        <f t="shared" si="2"/>
        <v/>
      </c>
      <c r="M55" t="str">
        <f>IF(OR(LEFT(J55,1)=CHAR(32),LEFT(J55,1)=CHAR(9),LEFT(J55,1)=CHAR(160),indenture(J55)&gt;0),"NO","BOLD")&amp;L55</f>
        <v>NO</v>
      </c>
      <c r="N55" t="s">
        <v>538</v>
      </c>
      <c r="O55" t="s">
        <v>585</v>
      </c>
      <c r="P55" s="5" t="str">
        <f t="shared" si="3"/>
        <v/>
      </c>
      <c r="Q55" t="str">
        <f>IF(OR(LEFT(N55,1)=CHAR(32),LEFT(N55,1)=CHAR(9),LEFT(N55,1)=CHAR(160),indenture(N55)&gt;0),"NO","BOLD")&amp;P55</f>
        <v>NO</v>
      </c>
      <c r="R55" t="s">
        <v>546</v>
      </c>
      <c r="S55" t="s">
        <v>597</v>
      </c>
      <c r="T55" s="5" t="str">
        <f t="shared" si="4"/>
        <v/>
      </c>
      <c r="U55" t="str">
        <f>IF(OR(LEFT(R55,1)=CHAR(32),LEFT(R55,1)=CHAR(9),LEFT(R55,1)=CHAR(160),indenture(R55)&gt;0),"NO","BOLD")&amp;T55</f>
        <v>NO</v>
      </c>
      <c r="V55" t="s">
        <v>543</v>
      </c>
      <c r="W55" t="s">
        <v>587</v>
      </c>
      <c r="X55" s="5" t="str">
        <f t="shared" si="5"/>
        <v/>
      </c>
      <c r="Y55" t="str">
        <f>IF(OR(LEFT(V55,1)=CHAR(32),LEFT(V55,1)=CHAR(9),LEFT(V55,1)=CHAR(160),indenture(V55)&gt;0),"NO","BOLD")&amp;X55</f>
        <v>NO</v>
      </c>
    </row>
    <row r="56" spans="1:25">
      <c r="A56">
        <v>55</v>
      </c>
      <c r="B56" t="s">
        <v>571</v>
      </c>
      <c r="C56" t="s">
        <v>168</v>
      </c>
      <c r="D56" s="5" t="str">
        <f t="shared" si="6"/>
        <v/>
      </c>
      <c r="E56" t="str">
        <f>IF(OR(LEFT(B56,1)=CHAR(32),LEFT(B56,1)=CHAR(9),LEFT(B56,1)=CHAR(160),indenture(B56)&gt;0),"NO","BOLD")&amp;D56</f>
        <v>NO</v>
      </c>
      <c r="F56" t="s">
        <v>845</v>
      </c>
      <c r="G56" t="s">
        <v>586</v>
      </c>
      <c r="H56" s="5" t="str">
        <f t="shared" si="1"/>
        <v/>
      </c>
      <c r="I56" t="str">
        <f>IF(OR(LEFT(F56,1)=CHAR(32),LEFT(F56,1)=CHAR(9),LEFT(F56,1)=CHAR(160),indenture(F56)&gt;0),"NO","BOLD")&amp;H56</f>
        <v>NO</v>
      </c>
      <c r="J56" t="s">
        <v>1771</v>
      </c>
      <c r="K56" t="s">
        <v>596</v>
      </c>
      <c r="L56" s="5" t="str">
        <f t="shared" si="2"/>
        <v/>
      </c>
      <c r="M56" t="str">
        <f>IF(OR(LEFT(J56,1)=CHAR(32),LEFT(J56,1)=CHAR(9),LEFT(J56,1)=CHAR(160),indenture(J56)&gt;0),"NO","BOLD")&amp;L56</f>
        <v>NO</v>
      </c>
      <c r="N56" t="s">
        <v>845</v>
      </c>
      <c r="O56" t="s">
        <v>586</v>
      </c>
      <c r="P56" s="5" t="str">
        <f t="shared" si="3"/>
        <v/>
      </c>
      <c r="Q56" t="str">
        <f>IF(OR(LEFT(N56,1)=CHAR(32),LEFT(N56,1)=CHAR(9),LEFT(N56,1)=CHAR(160),indenture(N56)&gt;0),"NO","BOLD")&amp;P56</f>
        <v>NO</v>
      </c>
      <c r="R56" t="s">
        <v>548</v>
      </c>
      <c r="S56" t="s">
        <v>594</v>
      </c>
      <c r="T56" s="5" t="str">
        <f t="shared" si="4"/>
        <v/>
      </c>
      <c r="U56" t="str">
        <f>IF(OR(LEFT(R56,1)=CHAR(32),LEFT(R56,1)=CHAR(9),LEFT(R56,1)=CHAR(160),indenture(R56)&gt;0),"NO","BOLD")&amp;T56</f>
        <v>NO</v>
      </c>
      <c r="V56" t="s">
        <v>631</v>
      </c>
      <c r="W56" t="s">
        <v>588</v>
      </c>
      <c r="X56" s="5" t="str">
        <f t="shared" si="5"/>
        <v/>
      </c>
      <c r="Y56" t="str">
        <f>IF(OR(LEFT(V56,1)=CHAR(32),LEFT(V56,1)=CHAR(9),LEFT(V56,1)=CHAR(160),indenture(V56)&gt;0),"NO","BOLD")&amp;X56</f>
        <v>NO</v>
      </c>
    </row>
    <row r="57" spans="1:25">
      <c r="A57">
        <v>56</v>
      </c>
      <c r="B57" t="s">
        <v>1769</v>
      </c>
      <c r="C57" t="s">
        <v>171</v>
      </c>
      <c r="D57" s="5" t="str">
        <f t="shared" si="6"/>
        <v/>
      </c>
      <c r="E57" t="str">
        <f>IF(OR(LEFT(B57,1)=CHAR(32),LEFT(B57,1)=CHAR(9),LEFT(B57,1)=CHAR(160),indenture(B57)&gt;0),"NO","BOLD")&amp;D57</f>
        <v>NO</v>
      </c>
      <c r="F57" t="s">
        <v>543</v>
      </c>
      <c r="G57" t="s">
        <v>587</v>
      </c>
      <c r="H57" s="5" t="str">
        <f t="shared" si="1"/>
        <v/>
      </c>
      <c r="I57" t="str">
        <f>IF(OR(LEFT(F57,1)=CHAR(32),LEFT(F57,1)=CHAR(9),LEFT(F57,1)=CHAR(160),indenture(F57)&gt;0),"NO","BOLD")&amp;H57</f>
        <v>NO</v>
      </c>
      <c r="J57" t="s">
        <v>234</v>
      </c>
      <c r="K57" t="s">
        <v>231</v>
      </c>
      <c r="L57" s="5" t="str">
        <f t="shared" si="2"/>
        <v>EPS</v>
      </c>
      <c r="M57" t="str">
        <f>IF(OR(LEFT(J57,1)=CHAR(32),LEFT(J57,1)=CHAR(9),LEFT(J57,1)=CHAR(160),indenture(J57)&gt;0),"NO","BOLD")&amp;L57</f>
        <v>BOLDEPS</v>
      </c>
      <c r="N57" t="s">
        <v>543</v>
      </c>
      <c r="O57" t="s">
        <v>587</v>
      </c>
      <c r="P57" s="5" t="str">
        <f t="shared" si="3"/>
        <v/>
      </c>
      <c r="Q57" t="str">
        <f>IF(OR(LEFT(N57,1)=CHAR(32),LEFT(N57,1)=CHAR(9),LEFT(N57,1)=CHAR(160),indenture(N57)&gt;0),"NO","BOLD")&amp;P57</f>
        <v>NO</v>
      </c>
      <c r="R57" t="s">
        <v>550</v>
      </c>
      <c r="S57" t="s">
        <v>596</v>
      </c>
      <c r="T57" s="5" t="str">
        <f t="shared" si="4"/>
        <v/>
      </c>
      <c r="U57" t="str">
        <f>IF(OR(LEFT(R57,1)=CHAR(32),LEFT(R57,1)=CHAR(9),LEFT(R57,1)=CHAR(160),indenture(R57)&gt;0),"NO","BOLD")&amp;T57</f>
        <v>NO</v>
      </c>
      <c r="V57" t="s">
        <v>547</v>
      </c>
      <c r="W57" t="s">
        <v>589</v>
      </c>
      <c r="X57" s="5" t="str">
        <f t="shared" si="5"/>
        <v/>
      </c>
      <c r="Y57" t="str">
        <f>IF(OR(LEFT(V57,1)=CHAR(32),LEFT(V57,1)=CHAR(9),LEFT(V57,1)=CHAR(160),indenture(V57)&gt;0),"NO","BOLD")&amp;X57</f>
        <v>NO</v>
      </c>
    </row>
    <row r="58" spans="1:25">
      <c r="A58">
        <v>57</v>
      </c>
      <c r="B58" t="s">
        <v>1770</v>
      </c>
      <c r="C58" t="s">
        <v>574</v>
      </c>
      <c r="D58" s="5" t="str">
        <f t="shared" si="6"/>
        <v/>
      </c>
      <c r="E58" t="str">
        <f>IF(OR(LEFT(B58,1)=CHAR(32),LEFT(B58,1)=CHAR(9),LEFT(B58,1)=CHAR(160),indenture(B58)&gt;0),"NO","BOLD")&amp;D58</f>
        <v>BOLD</v>
      </c>
      <c r="F58" t="s">
        <v>631</v>
      </c>
      <c r="G58" t="s">
        <v>588</v>
      </c>
      <c r="H58" s="5" t="str">
        <f t="shared" si="1"/>
        <v/>
      </c>
      <c r="I58" t="str">
        <f>IF(OR(LEFT(F58,1)=CHAR(32),LEFT(F58,1)=CHAR(9),LEFT(F58,1)=CHAR(160),indenture(F58)&gt;0),"NO","BOLD")&amp;H58</f>
        <v>NO</v>
      </c>
      <c r="L58" s="5" t="str">
        <f t="shared" si="2"/>
        <v/>
      </c>
      <c r="M58" t="str">
        <f>IF(OR(LEFT(J58,1)=CHAR(32),LEFT(J58,1)=CHAR(9),LEFT(J58,1)=CHAR(160),indenture(J58)&gt;0),"NO","BOLD")&amp;L58</f>
        <v>BOLD</v>
      </c>
      <c r="N58" t="s">
        <v>631</v>
      </c>
      <c r="O58" t="s">
        <v>588</v>
      </c>
      <c r="P58" s="5" t="str">
        <f t="shared" si="3"/>
        <v/>
      </c>
      <c r="Q58" t="str">
        <f>IF(OR(LEFT(N58,1)=CHAR(32),LEFT(N58,1)=CHAR(9),LEFT(N58,1)=CHAR(160),indenture(N58)&gt;0),"NO","BOLD")&amp;P58</f>
        <v>NO</v>
      </c>
      <c r="R58" t="s">
        <v>234</v>
      </c>
      <c r="S58" t="s">
        <v>231</v>
      </c>
      <c r="T58" s="5" t="str">
        <f t="shared" si="4"/>
        <v>EPS</v>
      </c>
      <c r="U58" t="str">
        <f>IF(OR(LEFT(R58,1)=CHAR(32),LEFT(R58,1)=CHAR(9),LEFT(R58,1)=CHAR(160),indenture(R58)&gt;0),"NO","BOLD")&amp;T58</f>
        <v>BOLDEPS</v>
      </c>
      <c r="V58" t="s">
        <v>549</v>
      </c>
      <c r="W58" t="s">
        <v>597</v>
      </c>
      <c r="X58" s="5" t="str">
        <f t="shared" si="5"/>
        <v/>
      </c>
      <c r="Y58" t="str">
        <f>IF(OR(LEFT(V58,1)=CHAR(32),LEFT(V58,1)=CHAR(9),LEFT(V58,1)=CHAR(160),indenture(V58)&gt;0),"NO","BOLD")&amp;X58</f>
        <v>NO</v>
      </c>
    </row>
    <row r="59" spans="1:25">
      <c r="A59">
        <v>58</v>
      </c>
      <c r="B59" t="s">
        <v>524</v>
      </c>
      <c r="C59" t="s">
        <v>560</v>
      </c>
      <c r="D59" s="5" t="str">
        <f t="shared" si="6"/>
        <v/>
      </c>
      <c r="E59" t="str">
        <f>IF(OR(LEFT(B59,1)=CHAR(32),LEFT(B59,1)=CHAR(9),LEFT(B59,1)=CHAR(160),indenture(B59)&gt;0),"NO","BOLD")&amp;D59</f>
        <v>NO</v>
      </c>
      <c r="F59" t="s">
        <v>547</v>
      </c>
      <c r="G59" t="s">
        <v>589</v>
      </c>
      <c r="H59" s="5" t="str">
        <f t="shared" si="1"/>
        <v/>
      </c>
      <c r="I59" t="str">
        <f>IF(OR(LEFT(F59,1)=CHAR(32),LEFT(F59,1)=CHAR(9),LEFT(F59,1)=CHAR(160),indenture(F59)&gt;0),"NO","BOLD")&amp;H59</f>
        <v>NO</v>
      </c>
      <c r="L59" s="5" t="str">
        <f t="shared" si="2"/>
        <v/>
      </c>
      <c r="M59" t="str">
        <f>IF(OR(LEFT(J59,1)=CHAR(32),LEFT(J59,1)=CHAR(9),LEFT(J59,1)=CHAR(160),indenture(J59)&gt;0),"NO","BOLD")&amp;L59</f>
        <v>BOLD</v>
      </c>
      <c r="N59" t="s">
        <v>547</v>
      </c>
      <c r="O59" t="s">
        <v>589</v>
      </c>
      <c r="P59" s="5" t="str">
        <f t="shared" si="3"/>
        <v/>
      </c>
      <c r="Q59" t="str">
        <f>IF(OR(LEFT(N59,1)=CHAR(32),LEFT(N59,1)=CHAR(9),LEFT(N59,1)=CHAR(160),indenture(N59)&gt;0),"NO","BOLD")&amp;P59</f>
        <v>NO</v>
      </c>
      <c r="T59" s="5" t="str">
        <f t="shared" si="4"/>
        <v/>
      </c>
      <c r="U59" t="str">
        <f>IF(OR(LEFT(R59,1)=CHAR(32),LEFT(R59,1)=CHAR(9),LEFT(R59,1)=CHAR(160),indenture(R59)&gt;0),"NO","BOLD")&amp;T59</f>
        <v>BOLD</v>
      </c>
      <c r="V59" t="s">
        <v>551</v>
      </c>
      <c r="W59" t="s">
        <v>598</v>
      </c>
      <c r="X59" s="5" t="str">
        <f t="shared" si="5"/>
        <v/>
      </c>
      <c r="Y59" t="str">
        <f>IF(OR(LEFT(V59,1)=CHAR(32),LEFT(V59,1)=CHAR(9),LEFT(V59,1)=CHAR(160),indenture(V59)&gt;0),"NO","BOLD")&amp;X59</f>
        <v>NO</v>
      </c>
    </row>
    <row r="60" spans="1:25">
      <c r="A60">
        <v>59</v>
      </c>
      <c r="B60" t="s">
        <v>521</v>
      </c>
      <c r="C60" t="s">
        <v>556</v>
      </c>
      <c r="D60" s="5" t="str">
        <f t="shared" si="6"/>
        <v/>
      </c>
      <c r="E60" t="str">
        <f>IF(OR(LEFT(B60,1)=CHAR(32),LEFT(B60,1)=CHAR(9),LEFT(B60,1)=CHAR(160),indenture(B60)&gt;0),"NO","BOLD")&amp;D60</f>
        <v>NO</v>
      </c>
      <c r="F60" t="s">
        <v>549</v>
      </c>
      <c r="G60" t="s">
        <v>597</v>
      </c>
      <c r="H60" s="5" t="str">
        <f t="shared" si="1"/>
        <v/>
      </c>
      <c r="I60" t="str">
        <f>IF(OR(LEFT(F60,1)=CHAR(32),LEFT(F60,1)=CHAR(9),LEFT(F60,1)=CHAR(160),indenture(F60)&gt;0),"NO","BOLD")&amp;H60</f>
        <v>NO</v>
      </c>
      <c r="L60" s="5" t="str">
        <f t="shared" si="2"/>
        <v/>
      </c>
      <c r="M60" t="str">
        <f>IF(OR(LEFT(J60,1)=CHAR(32),LEFT(J60,1)=CHAR(9),LEFT(J60,1)=CHAR(160),indenture(J60)&gt;0),"NO","BOLD")&amp;L60</f>
        <v>BOLD</v>
      </c>
      <c r="N60" t="s">
        <v>549</v>
      </c>
      <c r="O60" t="s">
        <v>597</v>
      </c>
      <c r="P60" s="5" t="str">
        <f t="shared" si="3"/>
        <v/>
      </c>
      <c r="Q60" t="str">
        <f>IF(OR(LEFT(N60,1)=CHAR(32),LEFT(N60,1)=CHAR(9),LEFT(N60,1)=CHAR(160),indenture(N60)&gt;0),"NO","BOLD")&amp;P60</f>
        <v>NO</v>
      </c>
      <c r="T60" s="5" t="str">
        <f t="shared" si="4"/>
        <v/>
      </c>
      <c r="U60" t="str">
        <f>IF(OR(LEFT(R60,1)=CHAR(32),LEFT(R60,1)=CHAR(9),LEFT(R60,1)=CHAR(160),indenture(R60)&gt;0),"NO","BOLD")&amp;T60</f>
        <v>BOLD</v>
      </c>
      <c r="V60" t="s">
        <v>590</v>
      </c>
      <c r="W60" t="s">
        <v>591</v>
      </c>
      <c r="X60" s="5" t="str">
        <f t="shared" si="5"/>
        <v/>
      </c>
      <c r="Y60" t="str">
        <f>IF(OR(LEFT(V60,1)=CHAR(32),LEFT(V60,1)=CHAR(9),LEFT(V60,1)=CHAR(160),indenture(V60)&gt;0),"NO","BOLD")&amp;X60</f>
        <v>NO</v>
      </c>
    </row>
    <row r="61" spans="1:25">
      <c r="A61">
        <v>60</v>
      </c>
      <c r="B61" t="s">
        <v>873</v>
      </c>
      <c r="C61" t="s">
        <v>558</v>
      </c>
      <c r="D61" s="5" t="str">
        <f t="shared" si="6"/>
        <v/>
      </c>
      <c r="E61" t="str">
        <f>IF(OR(LEFT(B61,1)=CHAR(32),LEFT(B61,1)=CHAR(9),LEFT(B61,1)=CHAR(160),indenture(B61)&gt;0),"NO","BOLD")&amp;D61</f>
        <v>NO</v>
      </c>
      <c r="F61" t="s">
        <v>551</v>
      </c>
      <c r="G61" t="s">
        <v>598</v>
      </c>
      <c r="H61" s="5" t="str">
        <f t="shared" si="1"/>
        <v/>
      </c>
      <c r="I61" t="str">
        <f>IF(OR(LEFT(F61,1)=CHAR(32),LEFT(F61,1)=CHAR(9),LEFT(F61,1)=CHAR(160),indenture(F61)&gt;0),"NO","BOLD")&amp;H61</f>
        <v>NO</v>
      </c>
      <c r="L61" s="5" t="str">
        <f t="shared" si="2"/>
        <v/>
      </c>
      <c r="M61" t="str">
        <f>IF(OR(LEFT(J61,1)=CHAR(32),LEFT(J61,1)=CHAR(9),LEFT(J61,1)=CHAR(160),indenture(J61)&gt;0),"NO","BOLD")&amp;L61</f>
        <v>BOLD</v>
      </c>
      <c r="N61" t="s">
        <v>551</v>
      </c>
      <c r="O61" t="s">
        <v>598</v>
      </c>
      <c r="P61" s="5" t="str">
        <f t="shared" si="3"/>
        <v/>
      </c>
      <c r="Q61" t="str">
        <f>IF(OR(LEFT(N61,1)=CHAR(32),LEFT(N61,1)=CHAR(9),LEFT(N61,1)=CHAR(160),indenture(N61)&gt;0),"NO","BOLD")&amp;P61</f>
        <v>NO</v>
      </c>
      <c r="T61" s="5" t="str">
        <f t="shared" si="4"/>
        <v/>
      </c>
      <c r="U61" t="str">
        <f>IF(OR(LEFT(R61,1)=CHAR(32),LEFT(R61,1)=CHAR(9),LEFT(R61,1)=CHAR(160),indenture(R61)&gt;0),"NO","BOLD")&amp;T61</f>
        <v>BOLD</v>
      </c>
      <c r="V61" t="s">
        <v>592</v>
      </c>
      <c r="W61" t="s">
        <v>593</v>
      </c>
      <c r="X61" s="5" t="str">
        <f t="shared" si="5"/>
        <v/>
      </c>
      <c r="Y61" t="str">
        <f>IF(OR(LEFT(V61,1)=CHAR(32),LEFT(V61,1)=CHAR(9),LEFT(V61,1)=CHAR(160),indenture(V61)&gt;0),"NO","BOLD")&amp;X61</f>
        <v>NO</v>
      </c>
    </row>
    <row r="62" spans="1:25">
      <c r="A62">
        <v>61</v>
      </c>
      <c r="B62" t="s">
        <v>530</v>
      </c>
      <c r="C62" t="s">
        <v>559</v>
      </c>
      <c r="D62" s="5" t="str">
        <f t="shared" si="6"/>
        <v/>
      </c>
      <c r="E62" t="str">
        <f>IF(OR(LEFT(B62,1)=CHAR(32),LEFT(B62,1)=CHAR(9),LEFT(B62,1)=CHAR(160),indenture(B62)&gt;0),"NO","BOLD")&amp;D62</f>
        <v>NO</v>
      </c>
      <c r="F62" t="s">
        <v>1768</v>
      </c>
      <c r="G62" t="s">
        <v>599</v>
      </c>
      <c r="H62" s="5" t="str">
        <f t="shared" si="1"/>
        <v/>
      </c>
      <c r="I62" t="str">
        <f>IF(OR(LEFT(F62,1)=CHAR(32),LEFT(F62,1)=CHAR(9),LEFT(F62,1)=CHAR(160),indenture(F62)&gt;0),"NO","BOLD")&amp;H62</f>
        <v>NO</v>
      </c>
      <c r="L62" s="5" t="str">
        <f t="shared" si="2"/>
        <v/>
      </c>
      <c r="M62" t="str">
        <f>IF(OR(LEFT(J62,1)=CHAR(32),LEFT(J62,1)=CHAR(9),LEFT(J62,1)=CHAR(160),indenture(J62)&gt;0),"NO","BOLD")&amp;L62</f>
        <v>BOLD</v>
      </c>
      <c r="N62" t="s">
        <v>1768</v>
      </c>
      <c r="O62" t="s">
        <v>599</v>
      </c>
      <c r="P62" s="5" t="str">
        <f t="shared" si="3"/>
        <v/>
      </c>
      <c r="Q62" t="str">
        <f>IF(OR(LEFT(N62,1)=CHAR(32),LEFT(N62,1)=CHAR(9),LEFT(N62,1)=CHAR(160),indenture(N62)&gt;0),"NO","BOLD")&amp;P62</f>
        <v>NO</v>
      </c>
      <c r="T62" s="5" t="str">
        <f t="shared" si="4"/>
        <v/>
      </c>
      <c r="U62" t="str">
        <f>IF(OR(LEFT(R62,1)=CHAR(32),LEFT(R62,1)=CHAR(9),LEFT(R62,1)=CHAR(160),indenture(R62)&gt;0),"NO","BOLD")&amp;T62</f>
        <v>BOLD</v>
      </c>
      <c r="V62" t="s">
        <v>1771</v>
      </c>
      <c r="W62" t="s">
        <v>596</v>
      </c>
      <c r="X62" s="5" t="str">
        <f t="shared" si="5"/>
        <v/>
      </c>
      <c r="Y62" t="str">
        <f>IF(OR(LEFT(V62,1)=CHAR(32),LEFT(V62,1)=CHAR(9),LEFT(V62,1)=CHAR(160),indenture(V62)&gt;0),"NO","BOLD")&amp;X62</f>
        <v>NO</v>
      </c>
    </row>
    <row r="63" spans="1:25">
      <c r="A63">
        <v>62</v>
      </c>
      <c r="B63" t="s">
        <v>532</v>
      </c>
      <c r="C63" t="s">
        <v>561</v>
      </c>
      <c r="D63" s="5" t="str">
        <f t="shared" si="6"/>
        <v/>
      </c>
      <c r="E63" t="str">
        <f>IF(OR(LEFT(B63,1)=CHAR(32),LEFT(B63,1)=CHAR(9),LEFT(B63,1)=CHAR(160),indenture(B63)&gt;0),"NO","BOLD")&amp;D63</f>
        <v>NO</v>
      </c>
      <c r="F63" t="s">
        <v>590</v>
      </c>
      <c r="G63" t="s">
        <v>591</v>
      </c>
      <c r="H63" s="5" t="str">
        <f t="shared" si="1"/>
        <v/>
      </c>
      <c r="I63" t="str">
        <f>IF(OR(LEFT(F63,1)=CHAR(32),LEFT(F63,1)=CHAR(9),LEFT(F63,1)=CHAR(160),indenture(F63)&gt;0),"NO","BOLD")&amp;H63</f>
        <v>NO</v>
      </c>
      <c r="L63" s="5" t="str">
        <f t="shared" si="2"/>
        <v/>
      </c>
      <c r="M63" t="str">
        <f>IF(OR(LEFT(J63,1)=CHAR(32),LEFT(J63,1)=CHAR(9),LEFT(J63,1)=CHAR(160),indenture(J63)&gt;0),"NO","BOLD")&amp;L63</f>
        <v>BOLD</v>
      </c>
      <c r="N63" t="s">
        <v>590</v>
      </c>
      <c r="O63" t="s">
        <v>591</v>
      </c>
      <c r="P63" s="5" t="str">
        <f t="shared" si="3"/>
        <v/>
      </c>
      <c r="Q63" t="str">
        <f>IF(OR(LEFT(N63,1)=CHAR(32),LEFT(N63,1)=CHAR(9),LEFT(N63,1)=CHAR(160),indenture(N63)&gt;0),"NO","BOLD")&amp;P63</f>
        <v>NO</v>
      </c>
      <c r="T63" s="5" t="str">
        <f t="shared" si="4"/>
        <v/>
      </c>
      <c r="U63" t="str">
        <f>IF(OR(LEFT(R63,1)=CHAR(32),LEFT(R63,1)=CHAR(9),LEFT(R63,1)=CHAR(160),indenture(R63)&gt;0),"NO","BOLD")&amp;T63</f>
        <v>BOLD</v>
      </c>
      <c r="V63" t="s">
        <v>234</v>
      </c>
      <c r="W63" t="s">
        <v>231</v>
      </c>
      <c r="X63" s="5" t="str">
        <f t="shared" si="5"/>
        <v>EPS</v>
      </c>
      <c r="Y63" t="str">
        <f>IF(OR(LEFT(V63,1)=CHAR(32),LEFT(V63,1)=CHAR(9),LEFT(V63,1)=CHAR(160),indenture(V63)&gt;0),"NO","BOLD")&amp;X63</f>
        <v>BOLDEPS</v>
      </c>
    </row>
    <row r="64" spans="1:25">
      <c r="A64">
        <v>63</v>
      </c>
      <c r="B64" t="s">
        <v>541</v>
      </c>
      <c r="C64" t="s">
        <v>562</v>
      </c>
      <c r="D64" s="5" t="str">
        <f t="shared" si="6"/>
        <v/>
      </c>
      <c r="E64" t="str">
        <f>IF(OR(LEFT(B64,1)=CHAR(32),LEFT(B64,1)=CHAR(9),LEFT(B64,1)=CHAR(160),indenture(B64)&gt;0),"NO","BOLD")&amp;D64</f>
        <v>NO</v>
      </c>
      <c r="F64" t="s">
        <v>592</v>
      </c>
      <c r="G64" t="s">
        <v>593</v>
      </c>
      <c r="H64" s="5" t="str">
        <f t="shared" si="1"/>
        <v/>
      </c>
      <c r="I64" t="str">
        <f>IF(OR(LEFT(F64,1)=CHAR(32),LEFT(F64,1)=CHAR(9),LEFT(F64,1)=CHAR(160),indenture(F64)&gt;0),"NO","BOLD")&amp;H64</f>
        <v>NO</v>
      </c>
      <c r="L64" s="5" t="str">
        <f t="shared" si="2"/>
        <v/>
      </c>
      <c r="M64" t="str">
        <f>IF(OR(LEFT(J64,1)=CHAR(32),LEFT(J64,1)=CHAR(9),LEFT(J64,1)=CHAR(160),indenture(J64)&gt;0),"NO","BOLD")&amp;L64</f>
        <v>BOLD</v>
      </c>
      <c r="N64" t="s">
        <v>592</v>
      </c>
      <c r="O64" t="s">
        <v>593</v>
      </c>
      <c r="P64" s="5" t="str">
        <f t="shared" si="3"/>
        <v/>
      </c>
      <c r="Q64" t="str">
        <f>IF(OR(LEFT(N64,1)=CHAR(32),LEFT(N64,1)=CHAR(9),LEFT(N64,1)=CHAR(160),indenture(N64)&gt;0),"NO","BOLD")&amp;P64</f>
        <v>NO</v>
      </c>
      <c r="T64" s="5" t="str">
        <f t="shared" si="4"/>
        <v/>
      </c>
      <c r="U64" t="str">
        <f>IF(OR(LEFT(R64,1)=CHAR(32),LEFT(R64,1)=CHAR(9),LEFT(R64,1)=CHAR(160),indenture(R64)&gt;0),"NO","BOLD")&amp;T64</f>
        <v>BOLD</v>
      </c>
      <c r="X64" s="5" t="str">
        <f t="shared" si="5"/>
        <v/>
      </c>
      <c r="Y64" t="str">
        <f>IF(OR(LEFT(V64,1)=CHAR(32),LEFT(V64,1)=CHAR(9),LEFT(V64,1)=CHAR(160),indenture(V64)&gt;0),"NO","BOLD")&amp;X64</f>
        <v>BOLD</v>
      </c>
    </row>
    <row r="65" spans="1:25">
      <c r="A65">
        <v>64</v>
      </c>
      <c r="B65" t="s">
        <v>538</v>
      </c>
      <c r="C65" t="s">
        <v>563</v>
      </c>
      <c r="D65" s="5" t="str">
        <f t="shared" si="6"/>
        <v/>
      </c>
      <c r="E65" t="str">
        <f>IF(OR(LEFT(B65,1)=CHAR(32),LEFT(B65,1)=CHAR(9),LEFT(B65,1)=CHAR(160),indenture(B65)&gt;0),"NO","BOLD")&amp;D65</f>
        <v>NO</v>
      </c>
      <c r="F65" t="s">
        <v>550</v>
      </c>
      <c r="G65" t="s">
        <v>596</v>
      </c>
      <c r="H65" s="5" t="str">
        <f t="shared" si="1"/>
        <v/>
      </c>
      <c r="I65" t="str">
        <f>IF(OR(LEFT(F65,1)=CHAR(32),LEFT(F65,1)=CHAR(9),LEFT(F65,1)=CHAR(160),indenture(F65)&gt;0),"NO","BOLD")&amp;H65</f>
        <v>NO</v>
      </c>
      <c r="L65" s="5" t="str">
        <f t="shared" si="2"/>
        <v/>
      </c>
      <c r="M65" t="str">
        <f>IF(OR(LEFT(J65,1)=CHAR(32),LEFT(J65,1)=CHAR(9),LEFT(J65,1)=CHAR(160),indenture(J65)&gt;0),"NO","BOLD")&amp;L65</f>
        <v>BOLD</v>
      </c>
      <c r="N65" t="s">
        <v>550</v>
      </c>
      <c r="O65" t="s">
        <v>596</v>
      </c>
      <c r="P65" s="5" t="str">
        <f t="shared" si="3"/>
        <v/>
      </c>
      <c r="Q65" t="str">
        <f>IF(OR(LEFT(N65,1)=CHAR(32),LEFT(N65,1)=CHAR(9),LEFT(N65,1)=CHAR(160),indenture(N65)&gt;0),"NO","BOLD")&amp;P65</f>
        <v>NO</v>
      </c>
      <c r="T65" s="5" t="str">
        <f t="shared" si="4"/>
        <v/>
      </c>
      <c r="U65" t="str">
        <f>IF(OR(LEFT(R65,1)=CHAR(32),LEFT(R65,1)=CHAR(9),LEFT(R65,1)=CHAR(160),indenture(R65)&gt;0),"NO","BOLD")&amp;T65</f>
        <v>BOLD</v>
      </c>
      <c r="X65" s="5" t="str">
        <f t="shared" si="5"/>
        <v/>
      </c>
      <c r="Y65" t="str">
        <f>IF(OR(LEFT(V65,1)=CHAR(32),LEFT(V65,1)=CHAR(9),LEFT(V65,1)=CHAR(160),indenture(V65)&gt;0),"NO","BOLD")&amp;X65</f>
        <v>BOLD</v>
      </c>
    </row>
    <row r="66" spans="1:25">
      <c r="A66">
        <v>65</v>
      </c>
      <c r="B66" t="s">
        <v>845</v>
      </c>
      <c r="C66" t="s">
        <v>564</v>
      </c>
      <c r="D66" s="5" t="str">
        <f t="shared" si="6"/>
        <v/>
      </c>
      <c r="E66" t="str">
        <f>IF(OR(LEFT(B66,1)=CHAR(32),LEFT(B66,1)=CHAR(9),LEFT(B66,1)=CHAR(160),indenture(B66)&gt;0),"NO","BOLD")&amp;D66</f>
        <v>NO</v>
      </c>
      <c r="F66" t="s">
        <v>234</v>
      </c>
      <c r="G66" t="s">
        <v>231</v>
      </c>
      <c r="H66" s="5" t="str">
        <f t="shared" si="1"/>
        <v>EPS</v>
      </c>
      <c r="I66" t="str">
        <f>IF(OR(LEFT(F66,1)=CHAR(32),LEFT(F66,1)=CHAR(9),LEFT(F66,1)=CHAR(160),indenture(F66)&gt;0),"NO","BOLD")&amp;H66</f>
        <v>BOLDEPS</v>
      </c>
      <c r="L66" s="5" t="str">
        <f t="shared" si="2"/>
        <v/>
      </c>
      <c r="M66" t="str">
        <f>IF(OR(LEFT(J66,1)=CHAR(32),LEFT(J66,1)=CHAR(9),LEFT(J66,1)=CHAR(160),indenture(J66)&gt;0),"NO","BOLD")&amp;L66</f>
        <v>BOLD</v>
      </c>
      <c r="N66" t="s">
        <v>236</v>
      </c>
      <c r="O66" t="s">
        <v>231</v>
      </c>
      <c r="P66" s="5" t="str">
        <f t="shared" si="3"/>
        <v>EPS</v>
      </c>
      <c r="Q66" t="str">
        <f>IF(OR(LEFT(N66,1)=CHAR(32),LEFT(N66,1)=CHAR(9),LEFT(N66,1)=CHAR(160),indenture(N66)&gt;0),"NO","BOLD")&amp;P66</f>
        <v>BOLDEPS</v>
      </c>
      <c r="T66" s="5" t="str">
        <f t="shared" si="4"/>
        <v/>
      </c>
      <c r="U66" t="str">
        <f>IF(OR(LEFT(R66,1)=CHAR(32),LEFT(R66,1)=CHAR(9),LEFT(R66,1)=CHAR(160),indenture(R66)&gt;0),"NO","BOLD")&amp;T66</f>
        <v>BOLD</v>
      </c>
      <c r="X66" s="5" t="str">
        <f t="shared" si="5"/>
        <v/>
      </c>
      <c r="Y66" t="str">
        <f>IF(OR(LEFT(V66,1)=CHAR(32),LEFT(V66,1)=CHAR(9),LEFT(V66,1)=CHAR(160),indenture(V66)&gt;0),"NO","BOLD")&amp;X66</f>
        <v>BOLD</v>
      </c>
    </row>
    <row r="67" spans="1:25">
      <c r="A67">
        <v>66</v>
      </c>
      <c r="B67" t="s">
        <v>543</v>
      </c>
      <c r="C67" t="s">
        <v>565</v>
      </c>
      <c r="D67" s="5" t="str">
        <f t="shared" si="6"/>
        <v/>
      </c>
      <c r="E67" t="str">
        <f>IF(OR(LEFT(B67,1)=CHAR(32),LEFT(B67,1)=CHAR(9),LEFT(B67,1)=CHAR(160),indenture(B67)&gt;0),"NO","BOLD")&amp;D67</f>
        <v>NO</v>
      </c>
      <c r="H67" s="5" t="str">
        <f t="shared" ref="H67:H96" si="7">IF(OR(ISNUMBER(SEARCH("Diluted EPS",F67)),ISNUMBER(SEARCH("Earnings Per Share",F67)),ISNUMBER(SEARCH("Basic EPS",F67)),ISNUMBER(SEARCH("Diluted Share",F67)),ISNUMBER(SEARCH("Basic Share",F67))),"EPS","")</f>
        <v/>
      </c>
      <c r="I67" t="str">
        <f>IF(OR(LEFT(F67,1)=CHAR(32),LEFT(F67,1)=CHAR(9),LEFT(F67,1)=CHAR(160),indenture(F67)&gt;0),"NO","BOLD")&amp;H67</f>
        <v>BOLD</v>
      </c>
      <c r="L67" s="5" t="str">
        <f t="shared" ref="L67:L96" si="8">IF(OR(ISNUMBER(SEARCH("Diluted EPS",J67)),ISNUMBER(SEARCH("Earnings Per Share",J67)),ISNUMBER(SEARCH("Basic EPS",J67)),ISNUMBER(SEARCH("Diluted Share",J67)),ISNUMBER(SEARCH("Basic Share",J67))),"EPS","")</f>
        <v/>
      </c>
      <c r="M67" t="str">
        <f>IF(OR(LEFT(J67,1)=CHAR(32),LEFT(J67,1)=CHAR(9),LEFT(J67,1)=CHAR(160),indenture(J67)&gt;0),"NO","BOLD")&amp;L67</f>
        <v>BOLD</v>
      </c>
      <c r="P67" s="5" t="str">
        <f t="shared" ref="P67:P96" si="9">IF(OR(ISNUMBER(SEARCH("Diluted EPS",N67)),ISNUMBER(SEARCH("Earnings Per Share",N67)),ISNUMBER(SEARCH("Basic EPS",N67)),ISNUMBER(SEARCH("Diluted Share",N67)),ISNUMBER(SEARCH("Basic Share",N67))),"EPS","")</f>
        <v/>
      </c>
      <c r="Q67" t="str">
        <f>IF(OR(LEFT(N67,1)=CHAR(32),LEFT(N67,1)=CHAR(9),LEFT(N67,1)=CHAR(160),indenture(N67)&gt;0),"NO","BOLD")&amp;P67</f>
        <v>BOLD</v>
      </c>
      <c r="T67" s="5" t="str">
        <f t="shared" ref="T67:T96" si="10">IF(OR(ISNUMBER(SEARCH("Diluted EPS",R67)),ISNUMBER(SEARCH("Earnings Per Share",R67)),ISNUMBER(SEARCH("Basic EPS",R67)),ISNUMBER(SEARCH("Diluted Share",R67)),ISNUMBER(SEARCH("Basic Share",R67))),"EPS","")</f>
        <v/>
      </c>
      <c r="U67" t="str">
        <f>IF(OR(LEFT(R67,1)=CHAR(32),LEFT(R67,1)=CHAR(9),LEFT(R67,1)=CHAR(160),indenture(R67)&gt;0),"NO","BOLD")&amp;T67</f>
        <v>BOLD</v>
      </c>
      <c r="X67" s="5" t="str">
        <f t="shared" ref="X67:X96" si="11">IF(OR(ISNUMBER(SEARCH("Diluted EPS",V67)),ISNUMBER(SEARCH("Earnings Per Share",V67)),ISNUMBER(SEARCH("Basic EPS",V67)),ISNUMBER(SEARCH("Diluted Share",V67)),ISNUMBER(SEARCH("Basic Share",V67))),"EPS","")</f>
        <v/>
      </c>
      <c r="Y67" t="str">
        <f>IF(OR(LEFT(V67,1)=CHAR(32),LEFT(V67,1)=CHAR(9),LEFT(V67,1)=CHAR(160),indenture(V67)&gt;0),"NO","BOLD")&amp;X67</f>
        <v>BOLD</v>
      </c>
    </row>
    <row r="68" spans="1:25">
      <c r="A68">
        <v>67</v>
      </c>
      <c r="B68" t="s">
        <v>631</v>
      </c>
      <c r="C68" t="s">
        <v>566</v>
      </c>
      <c r="D68" s="5" t="str">
        <f t="shared" si="6"/>
        <v/>
      </c>
      <c r="E68" t="str">
        <f>IF(OR(LEFT(B68,1)=CHAR(32),LEFT(B68,1)=CHAR(9),LEFT(B68,1)=CHAR(160),indenture(B68)&gt;0),"NO","BOLD")&amp;D68</f>
        <v>NO</v>
      </c>
      <c r="H68" s="5" t="str">
        <f t="shared" si="7"/>
        <v/>
      </c>
      <c r="I68" t="str">
        <f>IF(OR(LEFT(F68,1)=CHAR(32),LEFT(F68,1)=CHAR(9),LEFT(F68,1)=CHAR(160),indenture(F68)&gt;0),"NO","BOLD")&amp;H68</f>
        <v>BOLD</v>
      </c>
      <c r="L68" s="5" t="str">
        <f t="shared" si="8"/>
        <v/>
      </c>
      <c r="M68" t="str">
        <f>IF(OR(LEFT(J68,1)=CHAR(32),LEFT(J68,1)=CHAR(9),LEFT(J68,1)=CHAR(160),indenture(J68)&gt;0),"NO","BOLD")&amp;L68</f>
        <v>BOLD</v>
      </c>
      <c r="P68" s="5" t="str">
        <f t="shared" si="9"/>
        <v/>
      </c>
      <c r="Q68" t="str">
        <f>IF(OR(LEFT(N68,1)=CHAR(32),LEFT(N68,1)=CHAR(9),LEFT(N68,1)=CHAR(160),indenture(N68)&gt;0),"NO","BOLD")&amp;P68</f>
        <v>BOLD</v>
      </c>
      <c r="T68" s="5" t="str">
        <f t="shared" si="10"/>
        <v/>
      </c>
      <c r="U68" t="str">
        <f>IF(OR(LEFT(R68,1)=CHAR(32),LEFT(R68,1)=CHAR(9),LEFT(R68,1)=CHAR(160),indenture(R68)&gt;0),"NO","BOLD")&amp;T68</f>
        <v>BOLD</v>
      </c>
      <c r="X68" s="5" t="str">
        <f t="shared" si="11"/>
        <v/>
      </c>
      <c r="Y68" t="str">
        <f>IF(OR(LEFT(V68,1)=CHAR(32),LEFT(V68,1)=CHAR(9),LEFT(V68,1)=CHAR(160),indenture(V68)&gt;0),"NO","BOLD")&amp;X68</f>
        <v>BOLD</v>
      </c>
    </row>
    <row r="69" spans="1:25">
      <c r="A69">
        <v>68</v>
      </c>
      <c r="B69" t="s">
        <v>545</v>
      </c>
      <c r="C69" t="s">
        <v>567</v>
      </c>
      <c r="D69" s="5" t="str">
        <f t="shared" si="6"/>
        <v/>
      </c>
      <c r="E69" t="str">
        <f>IF(OR(LEFT(B69,1)=CHAR(32),LEFT(B69,1)=CHAR(9),LEFT(B69,1)=CHAR(160),indenture(B69)&gt;0),"NO","BOLD")&amp;D69</f>
        <v>NO</v>
      </c>
      <c r="H69" s="5" t="str">
        <f t="shared" si="7"/>
        <v/>
      </c>
      <c r="I69" t="str">
        <f>IF(OR(LEFT(F69,1)=CHAR(32),LEFT(F69,1)=CHAR(9),LEFT(F69,1)=CHAR(160),indenture(F69)&gt;0),"NO","BOLD")&amp;H69</f>
        <v>BOLD</v>
      </c>
      <c r="L69" s="5" t="str">
        <f t="shared" si="8"/>
        <v/>
      </c>
      <c r="M69" t="str">
        <f>IF(OR(LEFT(J69,1)=CHAR(32),LEFT(J69,1)=CHAR(9),LEFT(J69,1)=CHAR(160),indenture(J69)&gt;0),"NO","BOLD")&amp;L69</f>
        <v>BOLD</v>
      </c>
      <c r="P69" s="5" t="str">
        <f t="shared" si="9"/>
        <v/>
      </c>
      <c r="Q69" t="str">
        <f>IF(OR(LEFT(N69,1)=CHAR(32),LEFT(N69,1)=CHAR(9),LEFT(N69,1)=CHAR(160),indenture(N69)&gt;0),"NO","BOLD")&amp;P69</f>
        <v>BOLD</v>
      </c>
      <c r="T69" s="5" t="str">
        <f t="shared" si="10"/>
        <v/>
      </c>
      <c r="U69" t="str">
        <f>IF(OR(LEFT(R69,1)=CHAR(32),LEFT(R69,1)=CHAR(9),LEFT(R69,1)=CHAR(160),indenture(R69)&gt;0),"NO","BOLD")&amp;T69</f>
        <v>BOLD</v>
      </c>
      <c r="X69" s="5" t="str">
        <f t="shared" si="11"/>
        <v/>
      </c>
      <c r="Y69" t="str">
        <f>IF(OR(LEFT(V69,1)=CHAR(32),LEFT(V69,1)=CHAR(9),LEFT(V69,1)=CHAR(160),indenture(V69)&gt;0),"NO","BOLD")&amp;X69</f>
        <v>BOLD</v>
      </c>
    </row>
    <row r="70" spans="1:25">
      <c r="A70">
        <v>69</v>
      </c>
      <c r="B70" t="s">
        <v>549</v>
      </c>
      <c r="C70" t="s">
        <v>569</v>
      </c>
      <c r="D70" s="5" t="str">
        <f t="shared" si="6"/>
        <v/>
      </c>
      <c r="E70" t="str">
        <f>IF(OR(LEFT(B70,1)=CHAR(32),LEFT(B70,1)=CHAR(9),LEFT(B70,1)=CHAR(160),indenture(B70)&gt;0),"NO","BOLD")&amp;D70</f>
        <v>NO</v>
      </c>
      <c r="H70" s="5" t="str">
        <f t="shared" si="7"/>
        <v/>
      </c>
      <c r="I70" t="str">
        <f>IF(OR(LEFT(F70,1)=CHAR(32),LEFT(F70,1)=CHAR(9),LEFT(F70,1)=CHAR(160),indenture(F70)&gt;0),"NO","BOLD")&amp;H70</f>
        <v>BOLD</v>
      </c>
      <c r="L70" s="5" t="str">
        <f t="shared" si="8"/>
        <v/>
      </c>
      <c r="M70" t="str">
        <f>IF(OR(LEFT(J70,1)=CHAR(32),LEFT(J70,1)=CHAR(9),LEFT(J70,1)=CHAR(160),indenture(J70)&gt;0),"NO","BOLD")&amp;L70</f>
        <v>BOLD</v>
      </c>
      <c r="P70" s="5" t="str">
        <f t="shared" si="9"/>
        <v/>
      </c>
      <c r="Q70" t="str">
        <f>IF(OR(LEFT(N70,1)=CHAR(32),LEFT(N70,1)=CHAR(9),LEFT(N70,1)=CHAR(160),indenture(N70)&gt;0),"NO","BOLD")&amp;P70</f>
        <v>BOLD</v>
      </c>
      <c r="T70" s="5" t="str">
        <f t="shared" si="10"/>
        <v/>
      </c>
      <c r="U70" t="str">
        <f>IF(OR(LEFT(R70,1)=CHAR(32),LEFT(R70,1)=CHAR(9),LEFT(R70,1)=CHAR(160),indenture(R70)&gt;0),"NO","BOLD")&amp;T70</f>
        <v>BOLD</v>
      </c>
      <c r="X70" s="5" t="str">
        <f t="shared" si="11"/>
        <v/>
      </c>
      <c r="Y70" t="str">
        <f>IF(OR(LEFT(V70,1)=CHAR(32),LEFT(V70,1)=CHAR(9),LEFT(V70,1)=CHAR(160),indenture(V70)&gt;0),"NO","BOLD")&amp;X70</f>
        <v>BOLD</v>
      </c>
    </row>
    <row r="71" spans="1:25">
      <c r="A71">
        <v>70</v>
      </c>
      <c r="B71" t="s">
        <v>551</v>
      </c>
      <c r="C71" t="s">
        <v>570</v>
      </c>
      <c r="D71" s="5" t="str">
        <f t="shared" si="6"/>
        <v/>
      </c>
      <c r="E71" t="str">
        <f>IF(OR(LEFT(B71,1)=CHAR(32),LEFT(B71,1)=CHAR(9),LEFT(B71,1)=CHAR(160),indenture(B71)&gt;0),"NO","BOLD")&amp;D71</f>
        <v>NO</v>
      </c>
      <c r="H71" s="5" t="str">
        <f t="shared" si="7"/>
        <v/>
      </c>
      <c r="I71" t="str">
        <f>IF(OR(LEFT(F71,1)=CHAR(32),LEFT(F71,1)=CHAR(9),LEFT(F71,1)=CHAR(160),indenture(F71)&gt;0),"NO","BOLD")&amp;H71</f>
        <v>BOLD</v>
      </c>
      <c r="L71" s="5" t="str">
        <f t="shared" si="8"/>
        <v/>
      </c>
      <c r="M71" t="str">
        <f>IF(OR(LEFT(J71,1)=CHAR(32),LEFT(J71,1)=CHAR(9),LEFT(J71,1)=CHAR(160),indenture(J71)&gt;0),"NO","BOLD")&amp;L71</f>
        <v>BOLD</v>
      </c>
      <c r="P71" s="5" t="str">
        <f t="shared" si="9"/>
        <v/>
      </c>
      <c r="Q71" t="str">
        <f>IF(OR(LEFT(N71,1)=CHAR(32),LEFT(N71,1)=CHAR(9),LEFT(N71,1)=CHAR(160),indenture(N71)&gt;0),"NO","BOLD")&amp;P71</f>
        <v>BOLD</v>
      </c>
      <c r="T71" s="5" t="str">
        <f t="shared" si="10"/>
        <v/>
      </c>
      <c r="U71" t="str">
        <f>IF(OR(LEFT(R71,1)=CHAR(32),LEFT(R71,1)=CHAR(9),LEFT(R71,1)=CHAR(160),indenture(R71)&gt;0),"NO","BOLD")&amp;T71</f>
        <v>BOLD</v>
      </c>
      <c r="X71" s="5" t="str">
        <f t="shared" si="11"/>
        <v/>
      </c>
      <c r="Y71" t="str">
        <f>IF(OR(LEFT(V71,1)=CHAR(32),LEFT(V71,1)=CHAR(9),LEFT(V71,1)=CHAR(160),indenture(V71)&gt;0),"NO","BOLD")&amp;X71</f>
        <v>BOLD</v>
      </c>
    </row>
    <row r="72" spans="1:25">
      <c r="A72">
        <v>71</v>
      </c>
      <c r="B72" t="s">
        <v>1768</v>
      </c>
      <c r="C72" t="s">
        <v>573</v>
      </c>
      <c r="D72" s="5" t="str">
        <f t="shared" si="6"/>
        <v/>
      </c>
      <c r="E72" t="str">
        <f>IF(OR(LEFT(B72,1)=CHAR(32),LEFT(B72,1)=CHAR(9),LEFT(B72,1)=CHAR(160),indenture(B72)&gt;0),"NO","BOLD")&amp;D72</f>
        <v>NO</v>
      </c>
      <c r="H72" s="5" t="str">
        <f t="shared" si="7"/>
        <v/>
      </c>
      <c r="I72" t="str">
        <f>IF(OR(LEFT(F72,1)=CHAR(32),LEFT(F72,1)=CHAR(9),LEFT(F72,1)=CHAR(160),indenture(F72)&gt;0),"NO","BOLD")&amp;H72</f>
        <v>BOLD</v>
      </c>
      <c r="L72" s="5" t="str">
        <f t="shared" si="8"/>
        <v/>
      </c>
      <c r="M72" t="str">
        <f>IF(OR(LEFT(J72,1)=CHAR(32),LEFT(J72,1)=CHAR(9),LEFT(J72,1)=CHAR(160),indenture(J72)&gt;0),"NO","BOLD")&amp;L72</f>
        <v>BOLD</v>
      </c>
      <c r="P72" s="5" t="str">
        <f t="shared" si="9"/>
        <v/>
      </c>
      <c r="Q72" t="str">
        <f>IF(OR(LEFT(N72,1)=CHAR(32),LEFT(N72,1)=CHAR(9),LEFT(N72,1)=CHAR(160),indenture(N72)&gt;0),"NO","BOLD")&amp;P72</f>
        <v>BOLD</v>
      </c>
      <c r="T72" s="5" t="str">
        <f t="shared" si="10"/>
        <v/>
      </c>
      <c r="U72" t="str">
        <f>IF(OR(LEFT(R72,1)=CHAR(32),LEFT(R72,1)=CHAR(9),LEFT(R72,1)=CHAR(160),indenture(R72)&gt;0),"NO","BOLD")&amp;T72</f>
        <v>BOLD</v>
      </c>
      <c r="X72" s="5" t="str">
        <f t="shared" si="11"/>
        <v/>
      </c>
      <c r="Y72" t="str">
        <f>IF(OR(LEFT(V72,1)=CHAR(32),LEFT(V72,1)=CHAR(9),LEFT(V72,1)=CHAR(160),indenture(V72)&gt;0),"NO","BOLD")&amp;X72</f>
        <v>BOLD</v>
      </c>
    </row>
    <row r="73" spans="1:25">
      <c r="A73">
        <v>72</v>
      </c>
      <c r="B73" t="s">
        <v>550</v>
      </c>
      <c r="C73" t="s">
        <v>568</v>
      </c>
      <c r="D73" s="5" t="str">
        <f t="shared" si="6"/>
        <v/>
      </c>
      <c r="E73" t="str">
        <f>IF(OR(LEFT(B73,1)=CHAR(32),LEFT(B73,1)=CHAR(9),LEFT(B73,1)=CHAR(160),indenture(B73)&gt;0),"NO","BOLD")&amp;D73</f>
        <v>NO</v>
      </c>
      <c r="H73" s="5" t="str">
        <f t="shared" si="7"/>
        <v/>
      </c>
      <c r="I73" t="str">
        <f>IF(OR(LEFT(F73,1)=CHAR(32),LEFT(F73,1)=CHAR(9),LEFT(F73,1)=CHAR(160),indenture(F73)&gt;0),"NO","BOLD")&amp;H73</f>
        <v>BOLD</v>
      </c>
      <c r="L73" s="5" t="str">
        <f t="shared" si="8"/>
        <v/>
      </c>
      <c r="M73" t="str">
        <f>IF(OR(LEFT(J73,1)=CHAR(32),LEFT(J73,1)=CHAR(9),LEFT(J73,1)=CHAR(160),indenture(J73)&gt;0),"NO","BOLD")&amp;L73</f>
        <v>BOLD</v>
      </c>
      <c r="P73" s="5" t="str">
        <f t="shared" si="9"/>
        <v/>
      </c>
      <c r="Q73" t="str">
        <f>IF(OR(LEFT(N73,1)=CHAR(32),LEFT(N73,1)=CHAR(9),LEFT(N73,1)=CHAR(160),indenture(N73)&gt;0),"NO","BOLD")&amp;P73</f>
        <v>BOLD</v>
      </c>
      <c r="T73" s="5" t="str">
        <f t="shared" si="10"/>
        <v/>
      </c>
      <c r="U73" t="str">
        <f>IF(OR(LEFT(R73,1)=CHAR(32),LEFT(R73,1)=CHAR(9),LEFT(R73,1)=CHAR(160),indenture(R73)&gt;0),"NO","BOLD")&amp;T73</f>
        <v>BOLD</v>
      </c>
      <c r="X73" s="5" t="str">
        <f t="shared" si="11"/>
        <v/>
      </c>
      <c r="Y73" t="str">
        <f>IF(OR(LEFT(V73,1)=CHAR(32),LEFT(V73,1)=CHAR(9),LEFT(V73,1)=CHAR(160),indenture(V73)&gt;0),"NO","BOLD")&amp;X73</f>
        <v>BOLD</v>
      </c>
    </row>
    <row r="74" spans="1:25">
      <c r="A74">
        <v>73</v>
      </c>
      <c r="B74" t="s">
        <v>590</v>
      </c>
      <c r="C74" t="s">
        <v>595</v>
      </c>
      <c r="D74" s="5" t="str">
        <f t="shared" si="6"/>
        <v/>
      </c>
      <c r="E74" t="str">
        <f>IF(OR(LEFT(B74,1)=CHAR(32),LEFT(B74,1)=CHAR(9),LEFT(B74,1)=CHAR(160),indenture(B74)&gt;0),"NO","BOLD")&amp;D74</f>
        <v>NO</v>
      </c>
      <c r="H74" s="5" t="str">
        <f t="shared" si="7"/>
        <v/>
      </c>
      <c r="I74" t="str">
        <f>IF(OR(LEFT(F74,1)=CHAR(32),LEFT(F74,1)=CHAR(9),LEFT(F74,1)=CHAR(160),indenture(F74)&gt;0),"NO","BOLD")&amp;H74</f>
        <v>BOLD</v>
      </c>
      <c r="L74" s="5" t="str">
        <f t="shared" si="8"/>
        <v/>
      </c>
      <c r="M74" t="str">
        <f>IF(OR(LEFT(J74,1)=CHAR(32),LEFT(J74,1)=CHAR(9),LEFT(J74,1)=CHAR(160),indenture(J74)&gt;0),"NO","BOLD")&amp;L74</f>
        <v>BOLD</v>
      </c>
      <c r="P74" s="5" t="str">
        <f t="shared" si="9"/>
        <v/>
      </c>
      <c r="Q74" t="str">
        <f>IF(OR(LEFT(N74,1)=CHAR(32),LEFT(N74,1)=CHAR(9),LEFT(N74,1)=CHAR(160),indenture(N74)&gt;0),"NO","BOLD")&amp;P74</f>
        <v>BOLD</v>
      </c>
      <c r="T74" s="5" t="str">
        <f t="shared" si="10"/>
        <v/>
      </c>
      <c r="U74" t="str">
        <f>IF(OR(LEFT(R74,1)=CHAR(32),LEFT(R74,1)=CHAR(9),LEFT(R74,1)=CHAR(160),indenture(R74)&gt;0),"NO","BOLD")&amp;T74</f>
        <v>BOLD</v>
      </c>
      <c r="X74" s="5" t="str">
        <f t="shared" si="11"/>
        <v/>
      </c>
      <c r="Y74" t="str">
        <f>IF(OR(LEFT(V74,1)=CHAR(32),LEFT(V74,1)=CHAR(9),LEFT(V74,1)=CHAR(160),indenture(V74)&gt;0),"NO","BOLD")&amp;X74</f>
        <v>BOLD</v>
      </c>
    </row>
    <row r="75" spans="1:25">
      <c r="A75">
        <v>74</v>
      </c>
      <c r="B75" t="s">
        <v>729</v>
      </c>
      <c r="C75" t="s">
        <v>127</v>
      </c>
      <c r="D75" s="5" t="str">
        <f t="shared" si="6"/>
        <v/>
      </c>
      <c r="E75" t="str">
        <f>IF(OR(LEFT(B75,1)=CHAR(32),LEFT(B75,1)=CHAR(9),LEFT(B75,1)=CHAR(160),indenture(B75)&gt;0),"NO","BOLD")&amp;D75</f>
        <v>BOLD</v>
      </c>
      <c r="H75" s="5" t="str">
        <f t="shared" si="7"/>
        <v/>
      </c>
      <c r="I75" t="str">
        <f>IF(OR(LEFT(F75,1)=CHAR(32),LEFT(F75,1)=CHAR(9),LEFT(F75,1)=CHAR(160),indenture(F75)&gt;0),"NO","BOLD")&amp;H75</f>
        <v>BOLD</v>
      </c>
      <c r="L75" s="5" t="str">
        <f t="shared" si="8"/>
        <v/>
      </c>
      <c r="M75" t="str">
        <f>IF(OR(LEFT(J75,1)=CHAR(32),LEFT(J75,1)=CHAR(9),LEFT(J75,1)=CHAR(160),indenture(J75)&gt;0),"NO","BOLD")&amp;L75</f>
        <v>BOLD</v>
      </c>
      <c r="P75" s="5" t="str">
        <f t="shared" si="9"/>
        <v/>
      </c>
      <c r="Q75" t="str">
        <f>IF(OR(LEFT(N75,1)=CHAR(32),LEFT(N75,1)=CHAR(9),LEFT(N75,1)=CHAR(160),indenture(N75)&gt;0),"NO","BOLD")&amp;P75</f>
        <v>BOLD</v>
      </c>
      <c r="T75" s="5" t="str">
        <f t="shared" si="10"/>
        <v/>
      </c>
      <c r="U75" t="str">
        <f>IF(OR(LEFT(R75,1)=CHAR(32),LEFT(R75,1)=CHAR(9),LEFT(R75,1)=CHAR(160),indenture(R75)&gt;0),"NO","BOLD")&amp;T75</f>
        <v>BOLD</v>
      </c>
      <c r="X75" s="5" t="str">
        <f t="shared" si="11"/>
        <v/>
      </c>
      <c r="Y75" t="str">
        <f>IF(OR(LEFT(V75,1)=CHAR(32),LEFT(V75,1)=CHAR(9),LEFT(V75,1)=CHAR(160),indenture(V75)&gt;0),"NO","BOLD")&amp;X75</f>
        <v>BOLD</v>
      </c>
    </row>
    <row r="76" spans="1:25">
      <c r="A76">
        <v>75</v>
      </c>
      <c r="D76" s="5" t="str">
        <f t="shared" si="6"/>
        <v/>
      </c>
      <c r="E76" t="str">
        <f>IF(OR(LEFT(B76,1)=CHAR(32),LEFT(B76,1)=CHAR(9),LEFT(B76,1)=CHAR(160),indenture(B76)&gt;0),"NO","BOLD")&amp;D76</f>
        <v>BOLD</v>
      </c>
      <c r="H76" s="5" t="str">
        <f t="shared" si="7"/>
        <v/>
      </c>
      <c r="I76" t="str">
        <f>IF(OR(LEFT(F76,1)=CHAR(32),LEFT(F76,1)=CHAR(9),LEFT(F76,1)=CHAR(160),indenture(F76)&gt;0),"NO","BOLD")&amp;H76</f>
        <v>BOLD</v>
      </c>
      <c r="L76" s="5" t="str">
        <f t="shared" si="8"/>
        <v/>
      </c>
      <c r="M76" t="str">
        <f>IF(OR(LEFT(J76,1)=CHAR(32),LEFT(J76,1)=CHAR(9),LEFT(J76,1)=CHAR(160),indenture(J76)&gt;0),"NO","BOLD")&amp;L76</f>
        <v>BOLD</v>
      </c>
      <c r="P76" s="5" t="str">
        <f t="shared" si="9"/>
        <v/>
      </c>
      <c r="Q76" t="str">
        <f>IF(OR(LEFT(N76,1)=CHAR(32),LEFT(N76,1)=CHAR(9),LEFT(N76,1)=CHAR(160),indenture(N76)&gt;0),"NO","BOLD")&amp;P76</f>
        <v>BOLD</v>
      </c>
      <c r="T76" s="5" t="str">
        <f t="shared" si="10"/>
        <v/>
      </c>
      <c r="U76" t="str">
        <f>IF(OR(LEFT(R76,1)=CHAR(32),LEFT(R76,1)=CHAR(9),LEFT(R76,1)=CHAR(160),indenture(R76)&gt;0),"NO","BOLD")&amp;T76</f>
        <v>BOLD</v>
      </c>
      <c r="X76" s="5" t="str">
        <f t="shared" si="11"/>
        <v/>
      </c>
      <c r="Y76" t="str">
        <f>IF(OR(LEFT(V76,1)=CHAR(32),LEFT(V76,1)=CHAR(9),LEFT(V76,1)=CHAR(160),indenture(V76)&gt;0),"NO","BOLD")&amp;X76</f>
        <v>BOLD</v>
      </c>
    </row>
    <row r="77" spans="1:25">
      <c r="A77">
        <v>76</v>
      </c>
      <c r="B77" t="s">
        <v>572</v>
      </c>
      <c r="D77" s="5" t="str">
        <f t="shared" si="6"/>
        <v>EPS</v>
      </c>
      <c r="E77" t="str">
        <f>IF(OR(LEFT(B77,1)=CHAR(32),LEFT(B77,1)=CHAR(9),LEFT(B77,1)=CHAR(160),indenture(B77)&gt;0),"NO","BOLD")&amp;D77</f>
        <v>BOLDEPS</v>
      </c>
      <c r="H77" s="5" t="str">
        <f t="shared" si="7"/>
        <v/>
      </c>
      <c r="I77" t="str">
        <f>IF(OR(LEFT(F77,1)=CHAR(32),LEFT(F77,1)=CHAR(9),LEFT(F77,1)=CHAR(160),indenture(F77)&gt;0),"NO","BOLD")&amp;H77</f>
        <v>BOLD</v>
      </c>
      <c r="L77" s="5" t="str">
        <f t="shared" si="8"/>
        <v/>
      </c>
      <c r="M77" t="str">
        <f>IF(OR(LEFT(J77,1)=CHAR(32),LEFT(J77,1)=CHAR(9),LEFT(J77,1)=CHAR(160),indenture(J77)&gt;0),"NO","BOLD")&amp;L77</f>
        <v>BOLD</v>
      </c>
      <c r="P77" s="5" t="str">
        <f t="shared" si="9"/>
        <v/>
      </c>
      <c r="Q77" t="str">
        <f>IF(OR(LEFT(N77,1)=CHAR(32),LEFT(N77,1)=CHAR(9),LEFT(N77,1)=CHAR(160),indenture(N77)&gt;0),"NO","BOLD")&amp;P77</f>
        <v>BOLD</v>
      </c>
      <c r="T77" s="5" t="str">
        <f t="shared" si="10"/>
        <v/>
      </c>
      <c r="U77" t="str">
        <f>IF(OR(LEFT(R77,1)=CHAR(32),LEFT(R77,1)=CHAR(9),LEFT(R77,1)=CHAR(160),indenture(R77)&gt;0),"NO","BOLD")&amp;T77</f>
        <v>BOLD</v>
      </c>
      <c r="X77" s="5" t="str">
        <f t="shared" si="11"/>
        <v/>
      </c>
      <c r="Y77" t="str">
        <f>IF(OR(LEFT(V77,1)=CHAR(32),LEFT(V77,1)=CHAR(9),LEFT(V77,1)=CHAR(160),indenture(V77)&gt;0),"NO","BOLD")&amp;X77</f>
        <v>BOLD</v>
      </c>
    </row>
    <row r="78" spans="1:25">
      <c r="A78">
        <v>77</v>
      </c>
      <c r="B78" t="s">
        <v>230</v>
      </c>
      <c r="C78" t="s">
        <v>231</v>
      </c>
      <c r="D78" s="5" t="str">
        <f t="shared" ref="D78:D96" si="12">IF(OR(ISNUMBER(SEARCH("Diluted EPS",B78)),ISNUMBER(SEARCH("Earnings Per Share",B78)),ISNUMBER(SEARCH("Basic EPS",B78)),ISNUMBER(SEARCH("Diluted Share",B78)),ISNUMBER(SEARCH("Basic Share",B78))),"EPS","")</f>
        <v>EPS</v>
      </c>
      <c r="E78" t="str">
        <f>IF(OR(LEFT(B78,1)=CHAR(32),LEFT(B78,1)=CHAR(9),LEFT(B78,1)=CHAR(160),indenture(B78)&gt;0),"NO","BOLD")&amp;D78</f>
        <v>BOLDEPS</v>
      </c>
      <c r="H78" s="5" t="str">
        <f t="shared" si="7"/>
        <v/>
      </c>
      <c r="I78" t="str">
        <f>IF(OR(LEFT(F78,1)=CHAR(32),LEFT(F78,1)=CHAR(9),LEFT(F78,1)=CHAR(160),indenture(F78)&gt;0),"NO","BOLD")&amp;H78</f>
        <v>BOLD</v>
      </c>
      <c r="L78" s="5" t="str">
        <f t="shared" si="8"/>
        <v/>
      </c>
      <c r="M78" t="str">
        <f>IF(OR(LEFT(J78,1)=CHAR(32),LEFT(J78,1)=CHAR(9),LEFT(J78,1)=CHAR(160),indenture(J78)&gt;0),"NO","BOLD")&amp;L78</f>
        <v>BOLD</v>
      </c>
      <c r="P78" s="5" t="str">
        <f t="shared" si="9"/>
        <v/>
      </c>
      <c r="Q78" t="str">
        <f>IF(OR(LEFT(N78,1)=CHAR(32),LEFT(N78,1)=CHAR(9),LEFT(N78,1)=CHAR(160),indenture(N78)&gt;0),"NO","BOLD")&amp;P78</f>
        <v>BOLD</v>
      </c>
      <c r="T78" s="5" t="str">
        <f t="shared" si="10"/>
        <v/>
      </c>
      <c r="U78" t="str">
        <f>IF(OR(LEFT(R78,1)=CHAR(32),LEFT(R78,1)=CHAR(9),LEFT(R78,1)=CHAR(160),indenture(R78)&gt;0),"NO","BOLD")&amp;T78</f>
        <v>BOLD</v>
      </c>
      <c r="X78" s="5" t="str">
        <f t="shared" si="11"/>
        <v/>
      </c>
      <c r="Y78" t="str">
        <f>IF(OR(LEFT(V78,1)=CHAR(32),LEFT(V78,1)=CHAR(9),LEFT(V78,1)=CHAR(160),indenture(V78)&gt;0),"NO","BOLD")&amp;X78</f>
        <v>BOLD</v>
      </c>
    </row>
    <row r="79" spans="1:25">
      <c r="A79">
        <v>78</v>
      </c>
      <c r="B79" t="s">
        <v>571</v>
      </c>
      <c r="C79" t="s">
        <v>575</v>
      </c>
      <c r="D79" s="5" t="str">
        <f t="shared" si="12"/>
        <v/>
      </c>
      <c r="E79" t="str">
        <f>IF(OR(LEFT(B79,1)=CHAR(32),LEFT(B79,1)=CHAR(9),LEFT(B79,1)=CHAR(160),indenture(B79)&gt;0),"NO","BOLD")&amp;D79</f>
        <v>NO</v>
      </c>
      <c r="H79" s="5" t="str">
        <f t="shared" si="7"/>
        <v/>
      </c>
      <c r="I79" t="str">
        <f>IF(OR(LEFT(F79,1)=CHAR(32),LEFT(F79,1)=CHAR(9),LEFT(F79,1)=CHAR(160),indenture(F79)&gt;0),"NO","BOLD")&amp;H79</f>
        <v>BOLD</v>
      </c>
      <c r="L79" s="5" t="str">
        <f t="shared" si="8"/>
        <v/>
      </c>
      <c r="M79" t="str">
        <f>IF(OR(LEFT(J79,1)=CHAR(32),LEFT(J79,1)=CHAR(9),LEFT(J79,1)=CHAR(160),indenture(J79)&gt;0),"NO","BOLD")&amp;L79</f>
        <v>BOLD</v>
      </c>
      <c r="P79" s="5" t="str">
        <f t="shared" si="9"/>
        <v/>
      </c>
      <c r="Q79" t="str">
        <f>IF(OR(LEFT(N79,1)=CHAR(32),LEFT(N79,1)=CHAR(9),LEFT(N79,1)=CHAR(160),indenture(N79)&gt;0),"NO","BOLD")&amp;P79</f>
        <v>BOLD</v>
      </c>
      <c r="T79" s="5" t="str">
        <f t="shared" si="10"/>
        <v/>
      </c>
      <c r="U79" t="str">
        <f>IF(OR(LEFT(R79,1)=CHAR(32),LEFT(R79,1)=CHAR(9),LEFT(R79,1)=CHAR(160),indenture(R79)&gt;0),"NO","BOLD")&amp;T79</f>
        <v>BOLD</v>
      </c>
      <c r="X79" s="5" t="str">
        <f t="shared" si="11"/>
        <v/>
      </c>
      <c r="Y79" t="str">
        <f>IF(OR(LEFT(V79,1)=CHAR(32),LEFT(V79,1)=CHAR(9),LEFT(V79,1)=CHAR(160),indenture(V79)&gt;0),"NO","BOLD")&amp;X79</f>
        <v>BOLD</v>
      </c>
    </row>
    <row r="80" spans="1:25">
      <c r="A80">
        <v>79</v>
      </c>
      <c r="B80" t="s">
        <v>1769</v>
      </c>
      <c r="C80" t="s">
        <v>576</v>
      </c>
      <c r="D80" s="5" t="str">
        <f t="shared" si="12"/>
        <v/>
      </c>
      <c r="E80" t="str">
        <f>IF(OR(LEFT(B80,1)=CHAR(32),LEFT(B80,1)=CHAR(9),LEFT(B80,1)=CHAR(160),indenture(B80)&gt;0),"NO","BOLD")&amp;D80</f>
        <v>NO</v>
      </c>
      <c r="H80" s="5" t="str">
        <f t="shared" si="7"/>
        <v/>
      </c>
      <c r="I80" t="str">
        <f>IF(OR(LEFT(F80,1)=CHAR(32),LEFT(F80,1)=CHAR(9),LEFT(F80,1)=CHAR(160),indenture(F80)&gt;0),"NO","BOLD")&amp;H80</f>
        <v>BOLD</v>
      </c>
      <c r="L80" s="5" t="str">
        <f t="shared" si="8"/>
        <v/>
      </c>
      <c r="M80" t="str">
        <f>IF(OR(LEFT(J80,1)=CHAR(32),LEFT(J80,1)=CHAR(9),LEFT(J80,1)=CHAR(160),indenture(J80)&gt;0),"NO","BOLD")&amp;L80</f>
        <v>BOLD</v>
      </c>
      <c r="P80" s="5" t="str">
        <f t="shared" si="9"/>
        <v/>
      </c>
      <c r="Q80" t="str">
        <f>IF(OR(LEFT(N80,1)=CHAR(32),LEFT(N80,1)=CHAR(9),LEFT(N80,1)=CHAR(160),indenture(N80)&gt;0),"NO","BOLD")&amp;P80</f>
        <v>BOLD</v>
      </c>
      <c r="T80" s="5" t="str">
        <f t="shared" si="10"/>
        <v/>
      </c>
      <c r="U80" t="str">
        <f>IF(OR(LEFT(R80,1)=CHAR(32),LEFT(R80,1)=CHAR(9),LEFT(R80,1)=CHAR(160),indenture(R80)&gt;0),"NO","BOLD")&amp;T80</f>
        <v>BOLD</v>
      </c>
      <c r="X80" s="5" t="str">
        <f t="shared" si="11"/>
        <v/>
      </c>
      <c r="Y80" t="str">
        <f>IF(OR(LEFT(V80,1)=CHAR(32),LEFT(V80,1)=CHAR(9),LEFT(V80,1)=CHAR(160),indenture(V80)&gt;0),"NO","BOLD")&amp;X80</f>
        <v>BOLD</v>
      </c>
    </row>
    <row r="81" spans="1:25">
      <c r="A81">
        <v>80</v>
      </c>
      <c r="B81" t="s">
        <v>232</v>
      </c>
      <c r="C81" t="s">
        <v>233</v>
      </c>
      <c r="D81" s="5" t="str">
        <f t="shared" si="12"/>
        <v>EPS</v>
      </c>
      <c r="E81" t="str">
        <f>IF(OR(LEFT(B81,1)=CHAR(32),LEFT(B81,1)=CHAR(9),LEFT(B81,1)=CHAR(160),indenture(B81)&gt;0),"NO","BOLD")&amp;D81</f>
        <v>BOLDEPS</v>
      </c>
      <c r="H81" s="5" t="str">
        <f t="shared" si="7"/>
        <v/>
      </c>
      <c r="I81" t="str">
        <f>IF(OR(LEFT(F81,1)=CHAR(32),LEFT(F81,1)=CHAR(9),LEFT(F81,1)=CHAR(160),indenture(F81)&gt;0),"NO","BOLD")&amp;H81</f>
        <v>BOLD</v>
      </c>
      <c r="L81" s="5" t="str">
        <f t="shared" si="8"/>
        <v/>
      </c>
      <c r="M81" t="str">
        <f>IF(OR(LEFT(J81,1)=CHAR(32),LEFT(J81,1)=CHAR(9),LEFT(J81,1)=CHAR(160),indenture(J81)&gt;0),"NO","BOLD")&amp;L81</f>
        <v>BOLD</v>
      </c>
      <c r="P81" s="5" t="str">
        <f t="shared" si="9"/>
        <v/>
      </c>
      <c r="Q81" t="str">
        <f>IF(OR(LEFT(N81,1)=CHAR(32),LEFT(N81,1)=CHAR(9),LEFT(N81,1)=CHAR(160),indenture(N81)&gt;0),"NO","BOLD")&amp;P81</f>
        <v>BOLD</v>
      </c>
      <c r="T81" s="5" t="str">
        <f t="shared" si="10"/>
        <v/>
      </c>
      <c r="U81" t="str">
        <f>IF(OR(LEFT(R81,1)=CHAR(32),LEFT(R81,1)=CHAR(9),LEFT(R81,1)=CHAR(160),indenture(R81)&gt;0),"NO","BOLD")&amp;T81</f>
        <v>BOLD</v>
      </c>
      <c r="X81" s="5" t="str">
        <f t="shared" si="11"/>
        <v/>
      </c>
      <c r="Y81" t="str">
        <f>IF(OR(LEFT(V81,1)=CHAR(32),LEFT(V81,1)=CHAR(9),LEFT(V81,1)=CHAR(160),indenture(V81)&gt;0),"NO","BOLD")&amp;X81</f>
        <v>BOLD</v>
      </c>
    </row>
    <row r="82" spans="1:25">
      <c r="A82">
        <v>81</v>
      </c>
      <c r="B82" t="s">
        <v>524</v>
      </c>
      <c r="C82" t="s">
        <v>584</v>
      </c>
      <c r="D82" s="5" t="str">
        <f t="shared" si="12"/>
        <v/>
      </c>
      <c r="E82" t="str">
        <f>IF(OR(LEFT(B82,1)=CHAR(32),LEFT(B82,1)=CHAR(9),LEFT(B82,1)=CHAR(160),indenture(B82)&gt;0),"NO","BOLD")&amp;D82</f>
        <v>NO</v>
      </c>
      <c r="H82" s="5" t="str">
        <f t="shared" si="7"/>
        <v/>
      </c>
      <c r="I82" t="str">
        <f>IF(OR(LEFT(F82,1)=CHAR(32),LEFT(F82,1)=CHAR(9),LEFT(F82,1)=CHAR(160),indenture(F82)&gt;0),"NO","BOLD")&amp;H82</f>
        <v>BOLD</v>
      </c>
      <c r="L82" s="5" t="str">
        <f t="shared" si="8"/>
        <v/>
      </c>
      <c r="M82" t="str">
        <f>IF(OR(LEFT(J82,1)=CHAR(32),LEFT(J82,1)=CHAR(9),LEFT(J82,1)=CHAR(160),indenture(J82)&gt;0),"NO","BOLD")&amp;L82</f>
        <v>BOLD</v>
      </c>
      <c r="P82" s="5" t="str">
        <f t="shared" si="9"/>
        <v/>
      </c>
      <c r="Q82" t="str">
        <f>IF(OR(LEFT(N82,1)=CHAR(32),LEFT(N82,1)=CHAR(9),LEFT(N82,1)=CHAR(160),indenture(N82)&gt;0),"NO","BOLD")&amp;P82</f>
        <v>BOLD</v>
      </c>
      <c r="T82" s="5" t="str">
        <f t="shared" si="10"/>
        <v/>
      </c>
      <c r="U82" t="str">
        <f>IF(OR(LEFT(R82,1)=CHAR(32),LEFT(R82,1)=CHAR(9),LEFT(R82,1)=CHAR(160),indenture(R82)&gt;0),"NO","BOLD")&amp;T82</f>
        <v>BOLD</v>
      </c>
      <c r="X82" s="5" t="str">
        <f t="shared" si="11"/>
        <v/>
      </c>
      <c r="Y82" t="str">
        <f>IF(OR(LEFT(V82,1)=CHAR(32),LEFT(V82,1)=CHAR(9),LEFT(V82,1)=CHAR(160),indenture(V82)&gt;0),"NO","BOLD")&amp;X82</f>
        <v>BOLD</v>
      </c>
    </row>
    <row r="83" spans="1:25">
      <c r="A83">
        <v>82</v>
      </c>
      <c r="B83" t="s">
        <v>521</v>
      </c>
      <c r="C83" t="s">
        <v>579</v>
      </c>
      <c r="D83" s="5" t="str">
        <f t="shared" si="12"/>
        <v/>
      </c>
      <c r="E83" t="str">
        <f>IF(OR(LEFT(B83,1)=CHAR(32),LEFT(B83,1)=CHAR(9),LEFT(B83,1)=CHAR(160),indenture(B83)&gt;0),"NO","BOLD")&amp;D83</f>
        <v>NO</v>
      </c>
      <c r="H83" s="5" t="str">
        <f t="shared" si="7"/>
        <v/>
      </c>
      <c r="I83" t="str">
        <f>IF(OR(LEFT(F83,1)=CHAR(32),LEFT(F83,1)=CHAR(9),LEFT(F83,1)=CHAR(160),indenture(F83)&gt;0),"NO","BOLD")&amp;H83</f>
        <v>BOLD</v>
      </c>
      <c r="L83" s="5" t="str">
        <f t="shared" si="8"/>
        <v/>
      </c>
      <c r="M83" t="str">
        <f>IF(OR(LEFT(J83,1)=CHAR(32),LEFT(J83,1)=CHAR(9),LEFT(J83,1)=CHAR(160),indenture(J83)&gt;0),"NO","BOLD")&amp;L83</f>
        <v>BOLD</v>
      </c>
      <c r="P83" s="5" t="str">
        <f t="shared" si="9"/>
        <v/>
      </c>
      <c r="Q83" t="str">
        <f>IF(OR(LEFT(N83,1)=CHAR(32),LEFT(N83,1)=CHAR(9),LEFT(N83,1)=CHAR(160),indenture(N83)&gt;0),"NO","BOLD")&amp;P83</f>
        <v>BOLD</v>
      </c>
      <c r="T83" s="5" t="str">
        <f t="shared" si="10"/>
        <v/>
      </c>
      <c r="U83" t="str">
        <f>IF(OR(LEFT(R83,1)=CHAR(32),LEFT(R83,1)=CHAR(9),LEFT(R83,1)=CHAR(160),indenture(R83)&gt;0),"NO","BOLD")&amp;T83</f>
        <v>BOLD</v>
      </c>
      <c r="X83" s="5" t="str">
        <f t="shared" si="11"/>
        <v/>
      </c>
      <c r="Y83" t="str">
        <f>IF(OR(LEFT(V83,1)=CHAR(32),LEFT(V83,1)=CHAR(9),LEFT(V83,1)=CHAR(160),indenture(V83)&gt;0),"NO","BOLD")&amp;X83</f>
        <v>BOLD</v>
      </c>
    </row>
    <row r="84" spans="1:25">
      <c r="A84">
        <v>83</v>
      </c>
      <c r="B84" t="s">
        <v>873</v>
      </c>
      <c r="C84" t="s">
        <v>580</v>
      </c>
      <c r="D84" s="5" t="str">
        <f t="shared" si="12"/>
        <v/>
      </c>
      <c r="E84" t="str">
        <f>IF(OR(LEFT(B84,1)=CHAR(32),LEFT(B84,1)=CHAR(9),LEFT(B84,1)=CHAR(160),indenture(B84)&gt;0),"NO","BOLD")&amp;D84</f>
        <v>NO</v>
      </c>
      <c r="H84" s="5" t="str">
        <f t="shared" si="7"/>
        <v/>
      </c>
      <c r="I84" t="str">
        <f>IF(OR(LEFT(F84,1)=CHAR(32),LEFT(F84,1)=CHAR(9),LEFT(F84,1)=CHAR(160),indenture(F84)&gt;0),"NO","BOLD")&amp;H84</f>
        <v>BOLD</v>
      </c>
      <c r="L84" s="5" t="str">
        <f t="shared" si="8"/>
        <v/>
      </c>
      <c r="M84" t="str">
        <f>IF(OR(LEFT(J84,1)=CHAR(32),LEFT(J84,1)=CHAR(9),LEFT(J84,1)=CHAR(160),indenture(J84)&gt;0),"NO","BOLD")&amp;L84</f>
        <v>BOLD</v>
      </c>
      <c r="P84" s="5" t="str">
        <f t="shared" si="9"/>
        <v/>
      </c>
      <c r="Q84" t="str">
        <f>IF(OR(LEFT(N84,1)=CHAR(32),LEFT(N84,1)=CHAR(9),LEFT(N84,1)=CHAR(160),indenture(N84)&gt;0),"NO","BOLD")&amp;P84</f>
        <v>BOLD</v>
      </c>
      <c r="T84" s="5" t="str">
        <f t="shared" si="10"/>
        <v/>
      </c>
      <c r="U84" t="str">
        <f>IF(OR(LEFT(R84,1)=CHAR(32),LEFT(R84,1)=CHAR(9),LEFT(R84,1)=CHAR(160),indenture(R84)&gt;0),"NO","BOLD")&amp;T84</f>
        <v>BOLD</v>
      </c>
      <c r="X84" s="5" t="str">
        <f t="shared" si="11"/>
        <v/>
      </c>
      <c r="Y84" t="str">
        <f>IF(OR(LEFT(V84,1)=CHAR(32),LEFT(V84,1)=CHAR(9),LEFT(V84,1)=CHAR(160),indenture(V84)&gt;0),"NO","BOLD")&amp;X84</f>
        <v>BOLD</v>
      </c>
    </row>
    <row r="85" spans="1:25">
      <c r="A85">
        <v>84</v>
      </c>
      <c r="B85" t="s">
        <v>530</v>
      </c>
      <c r="C85" t="s">
        <v>581</v>
      </c>
      <c r="D85" s="5" t="str">
        <f t="shared" si="12"/>
        <v/>
      </c>
      <c r="E85" t="str">
        <f>IF(OR(LEFT(B85,1)=CHAR(32),LEFT(B85,1)=CHAR(9),LEFT(B85,1)=CHAR(160),indenture(B85)&gt;0),"NO","BOLD")&amp;D85</f>
        <v>NO</v>
      </c>
      <c r="H85" s="5" t="str">
        <f t="shared" si="7"/>
        <v/>
      </c>
      <c r="I85" t="str">
        <f>IF(OR(LEFT(F85,1)=CHAR(32),LEFT(F85,1)=CHAR(9),LEFT(F85,1)=CHAR(160),indenture(F85)&gt;0),"NO","BOLD")&amp;H85</f>
        <v>BOLD</v>
      </c>
      <c r="L85" s="5" t="str">
        <f t="shared" si="8"/>
        <v/>
      </c>
      <c r="M85" t="str">
        <f>IF(OR(LEFT(J85,1)=CHAR(32),LEFT(J85,1)=CHAR(9),LEFT(J85,1)=CHAR(160),indenture(J85)&gt;0),"NO","BOLD")&amp;L85</f>
        <v>BOLD</v>
      </c>
      <c r="P85" s="5" t="str">
        <f t="shared" si="9"/>
        <v/>
      </c>
      <c r="Q85" t="str">
        <f>IF(OR(LEFT(N85,1)=CHAR(32),LEFT(N85,1)=CHAR(9),LEFT(N85,1)=CHAR(160),indenture(N85)&gt;0),"NO","BOLD")&amp;P85</f>
        <v>BOLD</v>
      </c>
      <c r="T85" s="5" t="str">
        <f t="shared" si="10"/>
        <v/>
      </c>
      <c r="U85" t="str">
        <f>IF(OR(LEFT(R85,1)=CHAR(32),LEFT(R85,1)=CHAR(9),LEFT(R85,1)=CHAR(160),indenture(R85)&gt;0),"NO","BOLD")&amp;T85</f>
        <v>BOLD</v>
      </c>
      <c r="X85" s="5" t="str">
        <f t="shared" si="11"/>
        <v/>
      </c>
      <c r="Y85" t="str">
        <f>IF(OR(LEFT(V85,1)=CHAR(32),LEFT(V85,1)=CHAR(9),LEFT(V85,1)=CHAR(160),indenture(V85)&gt;0),"NO","BOLD")&amp;X85</f>
        <v>BOLD</v>
      </c>
    </row>
    <row r="86" spans="1:25">
      <c r="A86">
        <v>85</v>
      </c>
      <c r="B86" t="s">
        <v>532</v>
      </c>
      <c r="C86" t="s">
        <v>582</v>
      </c>
      <c r="D86" s="5" t="str">
        <f t="shared" si="12"/>
        <v/>
      </c>
      <c r="E86" t="str">
        <f>IF(OR(LEFT(B86,1)=CHAR(32),LEFT(B86,1)=CHAR(9),LEFT(B86,1)=CHAR(160),indenture(B86)&gt;0),"NO","BOLD")&amp;D86</f>
        <v>NO</v>
      </c>
      <c r="H86" s="5" t="str">
        <f t="shared" si="7"/>
        <v/>
      </c>
      <c r="I86" t="str">
        <f>IF(OR(LEFT(F86,1)=CHAR(32),LEFT(F86,1)=CHAR(9),LEFT(F86,1)=CHAR(160),indenture(F86)&gt;0),"NO","BOLD")&amp;H86</f>
        <v>BOLD</v>
      </c>
      <c r="L86" s="5" t="str">
        <f t="shared" si="8"/>
        <v/>
      </c>
      <c r="M86" t="str">
        <f>IF(OR(LEFT(J86,1)=CHAR(32),LEFT(J86,1)=CHAR(9),LEFT(J86,1)=CHAR(160),indenture(J86)&gt;0),"NO","BOLD")&amp;L86</f>
        <v>BOLD</v>
      </c>
      <c r="P86" s="5" t="str">
        <f t="shared" si="9"/>
        <v/>
      </c>
      <c r="Q86" t="str">
        <f>IF(OR(LEFT(N86,1)=CHAR(32),LEFT(N86,1)=CHAR(9),LEFT(N86,1)=CHAR(160),indenture(N86)&gt;0),"NO","BOLD")&amp;P86</f>
        <v>BOLD</v>
      </c>
      <c r="T86" s="5" t="str">
        <f t="shared" si="10"/>
        <v/>
      </c>
      <c r="U86" t="str">
        <f>IF(OR(LEFT(R86,1)=CHAR(32),LEFT(R86,1)=CHAR(9),LEFT(R86,1)=CHAR(160),indenture(R86)&gt;0),"NO","BOLD")&amp;T86</f>
        <v>BOLD</v>
      </c>
      <c r="X86" s="5" t="str">
        <f t="shared" si="11"/>
        <v/>
      </c>
      <c r="Y86" t="str">
        <f>IF(OR(LEFT(V86,1)=CHAR(32),LEFT(V86,1)=CHAR(9),LEFT(V86,1)=CHAR(160),indenture(V86)&gt;0),"NO","BOLD")&amp;X86</f>
        <v>BOLD</v>
      </c>
    </row>
    <row r="87" spans="1:25">
      <c r="A87">
        <v>86</v>
      </c>
      <c r="B87" t="s">
        <v>541</v>
      </c>
      <c r="C87" t="s">
        <v>583</v>
      </c>
      <c r="D87" s="5" t="str">
        <f t="shared" si="12"/>
        <v/>
      </c>
      <c r="E87" t="str">
        <f>IF(OR(LEFT(B87,1)=CHAR(32),LEFT(B87,1)=CHAR(9),LEFT(B87,1)=CHAR(160),indenture(B87)&gt;0),"NO","BOLD")&amp;D87</f>
        <v>NO</v>
      </c>
      <c r="H87" s="5" t="str">
        <f t="shared" si="7"/>
        <v/>
      </c>
      <c r="I87" t="str">
        <f>IF(OR(LEFT(F87,1)=CHAR(32),LEFT(F87,1)=CHAR(9),LEFT(F87,1)=CHAR(160),indenture(F87)&gt;0),"NO","BOLD")&amp;H87</f>
        <v>BOLD</v>
      </c>
      <c r="L87" s="5" t="str">
        <f t="shared" si="8"/>
        <v/>
      </c>
      <c r="M87" t="str">
        <f>IF(OR(LEFT(J87,1)=CHAR(32),LEFT(J87,1)=CHAR(9),LEFT(J87,1)=CHAR(160),indenture(J87)&gt;0),"NO","BOLD")&amp;L87</f>
        <v>BOLD</v>
      </c>
      <c r="P87" s="5" t="str">
        <f t="shared" si="9"/>
        <v/>
      </c>
      <c r="Q87" t="str">
        <f>IF(OR(LEFT(N87,1)=CHAR(32),LEFT(N87,1)=CHAR(9),LEFT(N87,1)=CHAR(160),indenture(N87)&gt;0),"NO","BOLD")&amp;P87</f>
        <v>BOLD</v>
      </c>
      <c r="T87" s="5" t="str">
        <f t="shared" si="10"/>
        <v/>
      </c>
      <c r="U87" t="str">
        <f>IF(OR(LEFT(R87,1)=CHAR(32),LEFT(R87,1)=CHAR(9),LEFT(R87,1)=CHAR(160),indenture(R87)&gt;0),"NO","BOLD")&amp;T87</f>
        <v>BOLD</v>
      </c>
      <c r="X87" s="5" t="str">
        <f t="shared" si="11"/>
        <v/>
      </c>
      <c r="Y87" t="str">
        <f>IF(OR(LEFT(V87,1)=CHAR(32),LEFT(V87,1)=CHAR(9),LEFT(V87,1)=CHAR(160),indenture(V87)&gt;0),"NO","BOLD")&amp;X87</f>
        <v>BOLD</v>
      </c>
    </row>
    <row r="88" spans="1:25">
      <c r="A88">
        <v>87</v>
      </c>
      <c r="B88" t="s">
        <v>538</v>
      </c>
      <c r="C88" t="s">
        <v>585</v>
      </c>
      <c r="D88" s="5" t="str">
        <f t="shared" si="12"/>
        <v/>
      </c>
      <c r="E88" t="str">
        <f>IF(OR(LEFT(B88,1)=CHAR(32),LEFT(B88,1)=CHAR(9),LEFT(B88,1)=CHAR(160),indenture(B88)&gt;0),"NO","BOLD")&amp;D88</f>
        <v>NO</v>
      </c>
      <c r="H88" s="5" t="str">
        <f t="shared" si="7"/>
        <v/>
      </c>
      <c r="I88" t="str">
        <f>IF(OR(LEFT(F88,1)=CHAR(32),LEFT(F88,1)=CHAR(9),LEFT(F88,1)=CHAR(160),indenture(F88)&gt;0),"NO","BOLD")&amp;H88</f>
        <v>BOLD</v>
      </c>
      <c r="L88" s="5" t="str">
        <f t="shared" si="8"/>
        <v/>
      </c>
      <c r="M88" t="str">
        <f>IF(OR(LEFT(J88,1)=CHAR(32),LEFT(J88,1)=CHAR(9),LEFT(J88,1)=CHAR(160),indenture(J88)&gt;0),"NO","BOLD")&amp;L88</f>
        <v>BOLD</v>
      </c>
      <c r="P88" s="5" t="str">
        <f t="shared" si="9"/>
        <v/>
      </c>
      <c r="Q88" t="str">
        <f>IF(OR(LEFT(N88,1)=CHAR(32),LEFT(N88,1)=CHAR(9),LEFT(N88,1)=CHAR(160),indenture(N88)&gt;0),"NO","BOLD")&amp;P88</f>
        <v>BOLD</v>
      </c>
      <c r="T88" s="5" t="str">
        <f t="shared" si="10"/>
        <v/>
      </c>
      <c r="U88" t="str">
        <f>IF(OR(LEFT(R88,1)=CHAR(32),LEFT(R88,1)=CHAR(9),LEFT(R88,1)=CHAR(160),indenture(R88)&gt;0),"NO","BOLD")&amp;T88</f>
        <v>BOLD</v>
      </c>
      <c r="X88" s="5" t="str">
        <f t="shared" si="11"/>
        <v/>
      </c>
      <c r="Y88" t="str">
        <f>IF(OR(LEFT(V88,1)=CHAR(32),LEFT(V88,1)=CHAR(9),LEFT(V88,1)=CHAR(160),indenture(V88)&gt;0),"NO","BOLD")&amp;X88</f>
        <v>BOLD</v>
      </c>
    </row>
    <row r="89" spans="1:25">
      <c r="A89">
        <v>88</v>
      </c>
      <c r="B89" t="s">
        <v>845</v>
      </c>
      <c r="C89" t="s">
        <v>586</v>
      </c>
      <c r="D89" s="5" t="str">
        <f t="shared" si="12"/>
        <v/>
      </c>
      <c r="E89" t="str">
        <f>IF(OR(LEFT(B89,1)=CHAR(32),LEFT(B89,1)=CHAR(9),LEFT(B89,1)=CHAR(160),indenture(B89)&gt;0),"NO","BOLD")&amp;D89</f>
        <v>NO</v>
      </c>
      <c r="H89" s="5" t="str">
        <f t="shared" si="7"/>
        <v/>
      </c>
      <c r="I89" t="str">
        <f>IF(OR(LEFT(F89,1)=CHAR(32),LEFT(F89,1)=CHAR(9),LEFT(F89,1)=CHAR(160),indenture(F89)&gt;0),"NO","BOLD")&amp;H89</f>
        <v>BOLD</v>
      </c>
      <c r="L89" s="5" t="str">
        <f t="shared" si="8"/>
        <v/>
      </c>
      <c r="M89" t="str">
        <f>IF(OR(LEFT(J89,1)=CHAR(32),LEFT(J89,1)=CHAR(9),LEFT(J89,1)=CHAR(160),indenture(J89)&gt;0),"NO","BOLD")&amp;L89</f>
        <v>BOLD</v>
      </c>
      <c r="P89" s="5" t="str">
        <f t="shared" si="9"/>
        <v/>
      </c>
      <c r="Q89" t="str">
        <f>IF(OR(LEFT(N89,1)=CHAR(32),LEFT(N89,1)=CHAR(9),LEFT(N89,1)=CHAR(160),indenture(N89)&gt;0),"NO","BOLD")&amp;P89</f>
        <v>BOLD</v>
      </c>
      <c r="T89" s="5" t="str">
        <f t="shared" si="10"/>
        <v/>
      </c>
      <c r="U89" t="str">
        <f>IF(OR(LEFT(R89,1)=CHAR(32),LEFT(R89,1)=CHAR(9),LEFT(R89,1)=CHAR(160),indenture(R89)&gt;0),"NO","BOLD")&amp;T89</f>
        <v>BOLD</v>
      </c>
      <c r="X89" s="5" t="str">
        <f t="shared" si="11"/>
        <v/>
      </c>
      <c r="Y89" t="str">
        <f>IF(OR(LEFT(V89,1)=CHAR(32),LEFT(V89,1)=CHAR(9),LEFT(V89,1)=CHAR(160),indenture(V89)&gt;0),"NO","BOLD")&amp;X89</f>
        <v>BOLD</v>
      </c>
    </row>
    <row r="90" spans="1:25">
      <c r="A90">
        <v>89</v>
      </c>
      <c r="B90" t="s">
        <v>543</v>
      </c>
      <c r="C90" t="s">
        <v>587</v>
      </c>
      <c r="D90" s="5" t="str">
        <f t="shared" si="12"/>
        <v/>
      </c>
      <c r="E90" t="str">
        <f>IF(OR(LEFT(B90,1)=CHAR(32),LEFT(B90,1)=CHAR(9),LEFT(B90,1)=CHAR(160),indenture(B90)&gt;0),"NO","BOLD")&amp;D90</f>
        <v>NO</v>
      </c>
      <c r="H90" s="5" t="str">
        <f t="shared" si="7"/>
        <v/>
      </c>
      <c r="I90" t="str">
        <f>IF(OR(LEFT(F90,1)=CHAR(32),LEFT(F90,1)=CHAR(9),LEFT(F90,1)=CHAR(160),indenture(F90)&gt;0),"NO","BOLD")&amp;H90</f>
        <v>BOLD</v>
      </c>
      <c r="L90" s="5" t="str">
        <f t="shared" si="8"/>
        <v/>
      </c>
      <c r="M90" t="str">
        <f>IF(OR(LEFT(J90,1)=CHAR(32),LEFT(J90,1)=CHAR(9),LEFT(J90,1)=CHAR(160),indenture(J90)&gt;0),"NO","BOLD")&amp;L90</f>
        <v>BOLD</v>
      </c>
      <c r="P90" s="5" t="str">
        <f t="shared" si="9"/>
        <v/>
      </c>
      <c r="Q90" t="str">
        <f>IF(OR(LEFT(N90,1)=CHAR(32),LEFT(N90,1)=CHAR(9),LEFT(N90,1)=CHAR(160),indenture(N90)&gt;0),"NO","BOLD")&amp;P90</f>
        <v>BOLD</v>
      </c>
      <c r="T90" s="5" t="str">
        <f t="shared" si="10"/>
        <v/>
      </c>
      <c r="U90" t="str">
        <f>IF(OR(LEFT(R90,1)=CHAR(32),LEFT(R90,1)=CHAR(9),LEFT(R90,1)=CHAR(160),indenture(R90)&gt;0),"NO","BOLD")&amp;T90</f>
        <v>BOLD</v>
      </c>
      <c r="X90" s="5" t="str">
        <f t="shared" si="11"/>
        <v/>
      </c>
      <c r="Y90" t="str">
        <f>IF(OR(LEFT(V90,1)=CHAR(32),LEFT(V90,1)=CHAR(9),LEFT(V90,1)=CHAR(160),indenture(V90)&gt;0),"NO","BOLD")&amp;X90</f>
        <v>BOLD</v>
      </c>
    </row>
    <row r="91" spans="1:25">
      <c r="A91">
        <v>90</v>
      </c>
      <c r="B91" t="s">
        <v>631</v>
      </c>
      <c r="C91" t="s">
        <v>588</v>
      </c>
      <c r="D91" s="5" t="str">
        <f t="shared" si="12"/>
        <v/>
      </c>
      <c r="E91" t="str">
        <f>IF(OR(LEFT(B91,1)=CHAR(32),LEFT(B91,1)=CHAR(9),LEFT(B91,1)=CHAR(160),indenture(B91)&gt;0),"NO","BOLD")&amp;D91</f>
        <v>NO</v>
      </c>
      <c r="H91" s="5" t="str">
        <f t="shared" si="7"/>
        <v/>
      </c>
      <c r="I91" t="str">
        <f>IF(OR(LEFT(F91,1)=CHAR(32),LEFT(F91,1)=CHAR(9),LEFT(F91,1)=CHAR(160),indenture(F91)&gt;0),"NO","BOLD")&amp;H91</f>
        <v>BOLD</v>
      </c>
      <c r="L91" s="5" t="str">
        <f t="shared" si="8"/>
        <v/>
      </c>
      <c r="M91" t="str">
        <f>IF(OR(LEFT(J91,1)=CHAR(32),LEFT(J91,1)=CHAR(9),LEFT(J91,1)=CHAR(160),indenture(J91)&gt;0),"NO","BOLD")&amp;L91</f>
        <v>BOLD</v>
      </c>
      <c r="P91" s="5" t="str">
        <f t="shared" si="9"/>
        <v/>
      </c>
      <c r="Q91" t="str">
        <f>IF(OR(LEFT(N91,1)=CHAR(32),LEFT(N91,1)=CHAR(9),LEFT(N91,1)=CHAR(160),indenture(N91)&gt;0),"NO","BOLD")&amp;P91</f>
        <v>BOLD</v>
      </c>
      <c r="T91" s="5" t="str">
        <f t="shared" si="10"/>
        <v/>
      </c>
      <c r="U91" t="str">
        <f>IF(OR(LEFT(R91,1)=CHAR(32),LEFT(R91,1)=CHAR(9),LEFT(R91,1)=CHAR(160),indenture(R91)&gt;0),"NO","BOLD")&amp;T91</f>
        <v>BOLD</v>
      </c>
      <c r="X91" s="5" t="str">
        <f t="shared" si="11"/>
        <v/>
      </c>
      <c r="Y91" t="str">
        <f>IF(OR(LEFT(V91,1)=CHAR(32),LEFT(V91,1)=CHAR(9),LEFT(V91,1)=CHAR(160),indenture(V91)&gt;0),"NO","BOLD")&amp;X91</f>
        <v>BOLD</v>
      </c>
    </row>
    <row r="92" spans="1:25">
      <c r="A92">
        <v>91</v>
      </c>
      <c r="B92" t="s">
        <v>545</v>
      </c>
      <c r="C92" t="s">
        <v>589</v>
      </c>
      <c r="D92" s="5" t="str">
        <f t="shared" si="12"/>
        <v/>
      </c>
      <c r="E92" t="str">
        <f>IF(OR(LEFT(B92,1)=CHAR(32),LEFT(B92,1)=CHAR(9),LEFT(B92,1)=CHAR(160),indenture(B92)&gt;0),"NO","BOLD")&amp;D92</f>
        <v>NO</v>
      </c>
      <c r="H92" s="5" t="str">
        <f t="shared" si="7"/>
        <v/>
      </c>
      <c r="I92" t="str">
        <f>IF(OR(LEFT(F92,1)=CHAR(32),LEFT(F92,1)=CHAR(9),LEFT(F92,1)=CHAR(160),indenture(F92)&gt;0),"NO","BOLD")&amp;H92</f>
        <v>BOLD</v>
      </c>
      <c r="L92" s="5" t="str">
        <f t="shared" si="8"/>
        <v/>
      </c>
      <c r="M92" t="str">
        <f>IF(OR(LEFT(J92,1)=CHAR(32),LEFT(J92,1)=CHAR(9),LEFT(J92,1)=CHAR(160),indenture(J92)&gt;0),"NO","BOLD")&amp;L92</f>
        <v>BOLD</v>
      </c>
      <c r="P92" s="5" t="str">
        <f t="shared" si="9"/>
        <v/>
      </c>
      <c r="Q92" t="str">
        <f>IF(OR(LEFT(N92,1)=CHAR(32),LEFT(N92,1)=CHAR(9),LEFT(N92,1)=CHAR(160),indenture(N92)&gt;0),"NO","BOLD")&amp;P92</f>
        <v>BOLD</v>
      </c>
      <c r="T92" s="5" t="str">
        <f t="shared" si="10"/>
        <v/>
      </c>
      <c r="U92" t="str">
        <f>IF(OR(LEFT(R92,1)=CHAR(32),LEFT(R92,1)=CHAR(9),LEFT(R92,1)=CHAR(160),indenture(R92)&gt;0),"NO","BOLD")&amp;T92</f>
        <v>BOLD</v>
      </c>
      <c r="X92" s="5" t="str">
        <f t="shared" si="11"/>
        <v/>
      </c>
      <c r="Y92" t="str">
        <f>IF(OR(LEFT(V92,1)=CHAR(32),LEFT(V92,1)=CHAR(9),LEFT(V92,1)=CHAR(160),indenture(V92)&gt;0),"NO","BOLD")&amp;X92</f>
        <v>BOLD</v>
      </c>
    </row>
    <row r="93" spans="1:25">
      <c r="A93">
        <v>92</v>
      </c>
      <c r="B93" t="s">
        <v>549</v>
      </c>
      <c r="C93" t="s">
        <v>597</v>
      </c>
      <c r="D93" s="5" t="str">
        <f t="shared" si="12"/>
        <v/>
      </c>
      <c r="E93" t="str">
        <f>IF(OR(LEFT(B93,1)=CHAR(32),LEFT(B93,1)=CHAR(9),LEFT(B93,1)=CHAR(160),indenture(B93)&gt;0),"NO","BOLD")&amp;D93</f>
        <v>NO</v>
      </c>
      <c r="H93" s="5" t="str">
        <f t="shared" si="7"/>
        <v/>
      </c>
      <c r="I93" t="str">
        <f>IF(OR(LEFT(F93,1)=CHAR(32),LEFT(F93,1)=CHAR(9),LEFT(F93,1)=CHAR(160),indenture(F93)&gt;0),"NO","BOLD")&amp;H93</f>
        <v>BOLD</v>
      </c>
      <c r="L93" s="5" t="str">
        <f t="shared" si="8"/>
        <v/>
      </c>
      <c r="M93" t="str">
        <f>IF(OR(LEFT(J93,1)=CHAR(32),LEFT(J93,1)=CHAR(9),LEFT(J93,1)=CHAR(160),indenture(J93)&gt;0),"NO","BOLD")&amp;L93</f>
        <v>BOLD</v>
      </c>
      <c r="P93" s="5" t="str">
        <f t="shared" si="9"/>
        <v/>
      </c>
      <c r="Q93" t="str">
        <f>IF(OR(LEFT(N93,1)=CHAR(32),LEFT(N93,1)=CHAR(9),LEFT(N93,1)=CHAR(160),indenture(N93)&gt;0),"NO","BOLD")&amp;P93</f>
        <v>BOLD</v>
      </c>
      <c r="T93" s="5" t="str">
        <f t="shared" si="10"/>
        <v/>
      </c>
      <c r="U93" t="str">
        <f>IF(OR(LEFT(R93,1)=CHAR(32),LEFT(R93,1)=CHAR(9),LEFT(R93,1)=CHAR(160),indenture(R93)&gt;0),"NO","BOLD")&amp;T93</f>
        <v>BOLD</v>
      </c>
      <c r="X93" s="5" t="str">
        <f t="shared" si="11"/>
        <v/>
      </c>
      <c r="Y93" t="str">
        <f>IF(OR(LEFT(V93,1)=CHAR(32),LEFT(V93,1)=CHAR(9),LEFT(V93,1)=CHAR(160),indenture(V93)&gt;0),"NO","BOLD")&amp;X93</f>
        <v>BOLD</v>
      </c>
    </row>
    <row r="94" spans="1:25">
      <c r="A94">
        <v>93</v>
      </c>
      <c r="B94" t="s">
        <v>551</v>
      </c>
      <c r="C94" t="s">
        <v>598</v>
      </c>
      <c r="D94" s="5" t="str">
        <f t="shared" si="12"/>
        <v/>
      </c>
      <c r="E94" t="str">
        <f>IF(OR(LEFT(B94,1)=CHAR(32),LEFT(B94,1)=CHAR(9),LEFT(B94,1)=CHAR(160),indenture(B94)&gt;0),"NO","BOLD")&amp;D94</f>
        <v>NO</v>
      </c>
      <c r="H94" s="5" t="str">
        <f t="shared" si="7"/>
        <v/>
      </c>
      <c r="I94" t="str">
        <f>IF(OR(LEFT(F94,1)=CHAR(32),LEFT(F94,1)=CHAR(9),LEFT(F94,1)=CHAR(160),indenture(F94)&gt;0),"NO","BOLD")&amp;H94</f>
        <v>BOLD</v>
      </c>
      <c r="L94" s="5" t="str">
        <f t="shared" si="8"/>
        <v/>
      </c>
      <c r="M94" t="str">
        <f>IF(OR(LEFT(J94,1)=CHAR(32),LEFT(J94,1)=CHAR(9),LEFT(J94,1)=CHAR(160),indenture(J94)&gt;0),"NO","BOLD")&amp;L94</f>
        <v>BOLD</v>
      </c>
      <c r="P94" s="5" t="str">
        <f t="shared" si="9"/>
        <v/>
      </c>
      <c r="Q94" t="str">
        <f>IF(OR(LEFT(N94,1)=CHAR(32),LEFT(N94,1)=CHAR(9),LEFT(N94,1)=CHAR(160),indenture(N94)&gt;0),"NO","BOLD")&amp;P94</f>
        <v>BOLD</v>
      </c>
      <c r="T94" s="5" t="str">
        <f t="shared" si="10"/>
        <v/>
      </c>
      <c r="U94" t="str">
        <f>IF(OR(LEFT(R94,1)=CHAR(32),LEFT(R94,1)=CHAR(9),LEFT(R94,1)=CHAR(160),indenture(R94)&gt;0),"NO","BOLD")&amp;T94</f>
        <v>BOLD</v>
      </c>
      <c r="X94" s="5" t="str">
        <f t="shared" si="11"/>
        <v/>
      </c>
      <c r="Y94" t="str">
        <f>IF(OR(LEFT(V94,1)=CHAR(32),LEFT(V94,1)=CHAR(9),LEFT(V94,1)=CHAR(160),indenture(V94)&gt;0),"NO","BOLD")&amp;X94</f>
        <v>BOLD</v>
      </c>
    </row>
    <row r="95" spans="1:25">
      <c r="A95">
        <v>94</v>
      </c>
      <c r="B95" t="s">
        <v>1768</v>
      </c>
      <c r="C95" t="s">
        <v>599</v>
      </c>
      <c r="D95" s="5" t="str">
        <f t="shared" si="12"/>
        <v/>
      </c>
      <c r="E95" t="str">
        <f>IF(OR(LEFT(B95,1)=CHAR(32),LEFT(B95,1)=CHAR(9),LEFT(B95,1)=CHAR(160),indenture(B95)&gt;0),"NO","BOLD")&amp;D95</f>
        <v>NO</v>
      </c>
      <c r="H95" s="5" t="str">
        <f t="shared" si="7"/>
        <v/>
      </c>
      <c r="I95" t="str">
        <f>IF(OR(LEFT(F95,1)=CHAR(32),LEFT(F95,1)=CHAR(9),LEFT(F95,1)=CHAR(160),indenture(F95)&gt;0),"NO","BOLD")&amp;H95</f>
        <v>BOLD</v>
      </c>
      <c r="L95" s="5" t="str">
        <f t="shared" si="8"/>
        <v/>
      </c>
      <c r="M95" t="str">
        <f>IF(OR(LEFT(J95,1)=CHAR(32),LEFT(J95,1)=CHAR(9),LEFT(J95,1)=CHAR(160),indenture(J95)&gt;0),"NO","BOLD")&amp;L95</f>
        <v>BOLD</v>
      </c>
      <c r="P95" s="5" t="str">
        <f t="shared" si="9"/>
        <v/>
      </c>
      <c r="Q95" t="str">
        <f>IF(OR(LEFT(N95,1)=CHAR(32),LEFT(N95,1)=CHAR(9),LEFT(N95,1)=CHAR(160),indenture(N95)&gt;0),"NO","BOLD")&amp;P95</f>
        <v>BOLD</v>
      </c>
      <c r="T95" s="5" t="str">
        <f t="shared" si="10"/>
        <v/>
      </c>
      <c r="U95" t="str">
        <f>IF(OR(LEFT(R95,1)=CHAR(32),LEFT(R95,1)=CHAR(9),LEFT(R95,1)=CHAR(160),indenture(R95)&gt;0),"NO","BOLD")&amp;T95</f>
        <v>BOLD</v>
      </c>
      <c r="X95" s="5" t="str">
        <f t="shared" si="11"/>
        <v/>
      </c>
      <c r="Y95" t="str">
        <f>IF(OR(LEFT(V95,1)=CHAR(32),LEFT(V95,1)=CHAR(9),LEFT(V95,1)=CHAR(160),indenture(V95)&gt;0),"NO","BOLD")&amp;X95</f>
        <v>BOLD</v>
      </c>
    </row>
    <row r="96" spans="1:25">
      <c r="A96">
        <v>95</v>
      </c>
      <c r="B96" t="s">
        <v>590</v>
      </c>
      <c r="C96" t="s">
        <v>591</v>
      </c>
      <c r="D96" s="5" t="str">
        <f t="shared" si="12"/>
        <v/>
      </c>
      <c r="E96" t="str">
        <f>IF(OR(LEFT(B96,1)=CHAR(32),LEFT(B96,1)=CHAR(9),LEFT(B96,1)=CHAR(160),indenture(B96)&gt;0),"NO","BOLD")&amp;D96</f>
        <v>NO</v>
      </c>
      <c r="H96" s="5" t="str">
        <f t="shared" si="7"/>
        <v/>
      </c>
      <c r="I96" t="str">
        <f>IF(OR(LEFT(F96,1)=CHAR(32),LEFT(F96,1)=CHAR(9),LEFT(F96,1)=CHAR(160),indenture(F96)&gt;0),"NO","BOLD")&amp;H96</f>
        <v>BOLD</v>
      </c>
      <c r="L96" s="5" t="str">
        <f t="shared" si="8"/>
        <v/>
      </c>
      <c r="M96" t="str">
        <f>IF(OR(LEFT(J96,1)=CHAR(32),LEFT(J96,1)=CHAR(9),LEFT(J96,1)=CHAR(160),indenture(J96)&gt;0),"NO","BOLD")&amp;L96</f>
        <v>BOLD</v>
      </c>
      <c r="P96" s="5" t="str">
        <f t="shared" si="9"/>
        <v/>
      </c>
      <c r="Q96" t="str">
        <f>IF(OR(LEFT(N96,1)=CHAR(32),LEFT(N96,1)=CHAR(9),LEFT(N96,1)=CHAR(160),indenture(N96)&gt;0),"NO","BOLD")&amp;P96</f>
        <v>BOLD</v>
      </c>
      <c r="T96" s="5" t="str">
        <f t="shared" si="10"/>
        <v/>
      </c>
      <c r="U96" t="str">
        <f>IF(OR(LEFT(R96,1)=CHAR(32),LEFT(R96,1)=CHAR(9),LEFT(R96,1)=CHAR(160),indenture(R96)&gt;0),"NO","BOLD")&amp;T96</f>
        <v>BOLD</v>
      </c>
      <c r="X96" s="5" t="str">
        <f t="shared" si="11"/>
        <v/>
      </c>
      <c r="Y96" t="str">
        <f>IF(OR(LEFT(V96,1)=CHAR(32),LEFT(V96,1)=CHAR(9),LEFT(V96,1)=CHAR(160),indenture(V96)&gt;0),"NO","BOLD")&amp;X96</f>
        <v>BOLD</v>
      </c>
    </row>
    <row r="97" spans="1:25">
      <c r="A97">
        <v>96</v>
      </c>
      <c r="B97" t="s">
        <v>592</v>
      </c>
      <c r="C97" t="s">
        <v>593</v>
      </c>
      <c r="D97" s="5" t="str">
        <f>IF(OR(ISNUMBER(SEARCH("Diluted EPS",B97)),ISNUMBER(SEARCH("Earnings Per Share",B97)),ISNUMBER(SEARCH("Basic EPS",B97)),ISNUMBER(SEARCH("Diluted Share",B97)),ISNUMBER(SEARCH("Basic Share",B97))),"EPS","")</f>
        <v/>
      </c>
      <c r="E97" t="str">
        <f>IF(OR(LEFT(B97,1)=CHAR(32),LEFT(B97,1)=CHAR(9),LEFT(B97,1)=CHAR(160),indenture(B97)&gt;0),"NO","BOLD")&amp;D97</f>
        <v>NO</v>
      </c>
      <c r="H97" s="5" t="str">
        <f>IF(OR(ISNUMBER(SEARCH("Diluted EPS",F97)),ISNUMBER(SEARCH("Earnings Per Share",F97)),ISNUMBER(SEARCH("Basic EPS",F97)),ISNUMBER(SEARCH("Diluted Share",F97)),ISNUMBER(SEARCH("Basic Share",F97))),"EPS","")</f>
        <v/>
      </c>
      <c r="I97" t="str">
        <f>IF(OR(LEFT(F97,1)=CHAR(32),LEFT(F97,1)=CHAR(9),LEFT(F97,1)=CHAR(160),indenture(F97)&gt;0),"NO","BOLD")&amp;H97</f>
        <v>BOLD</v>
      </c>
      <c r="L97" s="5" t="str">
        <f>IF(OR(ISNUMBER(SEARCH("Diluted EPS",J97)),ISNUMBER(SEARCH("Earnings Per Share",J97)),ISNUMBER(SEARCH("Basic EPS",J97)),ISNUMBER(SEARCH("Diluted Share",J97)),ISNUMBER(SEARCH("Basic Share",J97))),"EPS","")</f>
        <v/>
      </c>
      <c r="M97" t="str">
        <f>IF(OR(LEFT(J97,1)=CHAR(32),LEFT(J97,1)=CHAR(9),LEFT(J97,1)=CHAR(160),indenture(J97)&gt;0),"NO","BOLD")&amp;L97</f>
        <v>BOLD</v>
      </c>
      <c r="P97" s="5" t="str">
        <f>IF(OR(ISNUMBER(SEARCH("Diluted EPS",N97)),ISNUMBER(SEARCH("Earnings Per Share",N97)),ISNUMBER(SEARCH("Basic EPS",N97)),ISNUMBER(SEARCH("Diluted Share",N97)),ISNUMBER(SEARCH("Basic Share",N97))),"EPS","")</f>
        <v/>
      </c>
      <c r="Q97" t="str">
        <f>IF(OR(LEFT(N97,1)=CHAR(32),LEFT(N97,1)=CHAR(9),LEFT(N97,1)=CHAR(160),indenture(N97)&gt;0),"NO","BOLD")&amp;P97</f>
        <v>BOLD</v>
      </c>
      <c r="T97" s="5" t="str">
        <f>IF(OR(ISNUMBER(SEARCH("Diluted EPS",R97)),ISNUMBER(SEARCH("Earnings Per Share",R97)),ISNUMBER(SEARCH("Basic EPS",R97)),ISNUMBER(SEARCH("Diluted Share",R97)),ISNUMBER(SEARCH("Basic Share",R97))),"EPS","")</f>
        <v/>
      </c>
      <c r="U97" t="str">
        <f>IF(OR(LEFT(R97,1)=CHAR(32),LEFT(R97,1)=CHAR(9),LEFT(R97,1)=CHAR(160),indenture(R97)&gt;0),"NO","BOLD")&amp;T97</f>
        <v>BOLD</v>
      </c>
      <c r="X97" s="5" t="str">
        <f>IF(OR(ISNUMBER(SEARCH("Diluted EPS",V97)),ISNUMBER(SEARCH("Earnings Per Share",V97)),ISNUMBER(SEARCH("Basic EPS",V97)),ISNUMBER(SEARCH("Diluted Share",V97)),ISNUMBER(SEARCH("Basic Share",V97))),"EPS","")</f>
        <v/>
      </c>
      <c r="Y97" t="str">
        <f>IF(OR(LEFT(V97,1)=CHAR(32),LEFT(V97,1)=CHAR(9),LEFT(V97,1)=CHAR(160),indenture(V97)&gt;0),"NO","BOLD")&amp;X97</f>
        <v>BOLD</v>
      </c>
    </row>
    <row r="98" spans="1:25">
      <c r="A98">
        <v>97</v>
      </c>
      <c r="B98" t="s">
        <v>550</v>
      </c>
      <c r="C98" t="s">
        <v>596</v>
      </c>
      <c r="D98" s="5" t="str">
        <f>IF(OR(ISNUMBER(SEARCH("Diluted EPS",B98)),ISNUMBER(SEARCH("Earnings Per Share",B98)),ISNUMBER(SEARCH("Basic EPS",B98)),ISNUMBER(SEARCH("Diluted Share",B98)),ISNUMBER(SEARCH("Basic Share",B98))),"EPS","")</f>
        <v/>
      </c>
      <c r="E98" t="str">
        <f>IF(OR(LEFT(B98,1)=CHAR(32),LEFT(B98,1)=CHAR(9),LEFT(B98,1)=CHAR(160),indenture(B98)&gt;0),"NO","BOLD")&amp;D98</f>
        <v>NO</v>
      </c>
      <c r="H98" s="5" t="str">
        <f>IF(OR(ISNUMBER(SEARCH("Diluted EPS",F98)),ISNUMBER(SEARCH("Earnings Per Share",F98)),ISNUMBER(SEARCH("Basic EPS",F98)),ISNUMBER(SEARCH("Diluted Share",F98)),ISNUMBER(SEARCH("Basic Share",F98))),"EPS","")</f>
        <v/>
      </c>
      <c r="I98" t="str">
        <f>IF(OR(LEFT(F98,1)=CHAR(32),LEFT(F98,1)=CHAR(9),LEFT(F98,1)=CHAR(160),indenture(F98)&gt;0),"NO","BOLD")&amp;H98</f>
        <v>BOLD</v>
      </c>
      <c r="L98" s="5" t="str">
        <f>IF(OR(ISNUMBER(SEARCH("Diluted EPS",J98)),ISNUMBER(SEARCH("Earnings Per Share",J98)),ISNUMBER(SEARCH("Basic EPS",J98)),ISNUMBER(SEARCH("Diluted Share",J98)),ISNUMBER(SEARCH("Basic Share",J98))),"EPS","")</f>
        <v/>
      </c>
      <c r="M98" t="str">
        <f>IF(OR(LEFT(J98,1)=CHAR(32),LEFT(J98,1)=CHAR(9),LEFT(J98,1)=CHAR(160),indenture(J98)&gt;0),"NO","BOLD")&amp;L98</f>
        <v>BOLD</v>
      </c>
      <c r="P98" s="5" t="str">
        <f>IF(OR(ISNUMBER(SEARCH("Diluted EPS",N98)),ISNUMBER(SEARCH("Earnings Per Share",N98)),ISNUMBER(SEARCH("Basic EPS",N98)),ISNUMBER(SEARCH("Diluted Share",N98)),ISNUMBER(SEARCH("Basic Share",N98))),"EPS","")</f>
        <v/>
      </c>
      <c r="Q98" t="str">
        <f>IF(OR(LEFT(N98,1)=CHAR(32),LEFT(N98,1)=CHAR(9),LEFT(N98,1)=CHAR(160),indenture(N98)&gt;0),"NO","BOLD")&amp;P98</f>
        <v>BOLD</v>
      </c>
      <c r="T98" s="5" t="str">
        <f>IF(OR(ISNUMBER(SEARCH("Diluted EPS",R98)),ISNUMBER(SEARCH("Earnings Per Share",R98)),ISNUMBER(SEARCH("Basic EPS",R98)),ISNUMBER(SEARCH("Diluted Share",R98)),ISNUMBER(SEARCH("Basic Share",R98))),"EPS","")</f>
        <v/>
      </c>
      <c r="U98" t="str">
        <f>IF(OR(LEFT(R98,1)=CHAR(32),LEFT(R98,1)=CHAR(9),LEFT(R98,1)=CHAR(160),indenture(R98)&gt;0),"NO","BOLD")&amp;T98</f>
        <v>BOLD</v>
      </c>
      <c r="X98" s="5" t="str">
        <f>IF(OR(ISNUMBER(SEARCH("Diluted EPS",V98)),ISNUMBER(SEARCH("Earnings Per Share",V98)),ISNUMBER(SEARCH("Basic EPS",V98)),ISNUMBER(SEARCH("Diluted Share",V98)),ISNUMBER(SEARCH("Basic Share",V98))),"EPS","")</f>
        <v/>
      </c>
      <c r="Y98" t="str">
        <f>IF(OR(LEFT(V98,1)=CHAR(32),LEFT(V98,1)=CHAR(9),LEFT(V98,1)=CHAR(160),indenture(V98)&gt;0),"NO","BOLD")&amp;X98</f>
        <v>BOLD</v>
      </c>
    </row>
    <row r="99" spans="1:25">
      <c r="A99">
        <v>98</v>
      </c>
      <c r="B99" t="s">
        <v>234</v>
      </c>
      <c r="C99" t="s">
        <v>231</v>
      </c>
      <c r="D99" s="5" t="str">
        <f>IF(OR(ISNUMBER(SEARCH("Diluted EPS",B99)),ISNUMBER(SEARCH("Earnings Per Share",B99)),ISNUMBER(SEARCH("Basic EPS",B99)),ISNUMBER(SEARCH("Diluted Share",B99)),ISNUMBER(SEARCH("Basic Share",B99))),"EPS","")</f>
        <v>EPS</v>
      </c>
      <c r="E99" t="str">
        <f>IF(OR(LEFT(B99,1)=CHAR(32),LEFT(B99,1)=CHAR(9),LEFT(B99,1)=CHAR(160),indenture(B99)&gt;0),"NO","BOLD")&amp;D99</f>
        <v>BOLDEPS</v>
      </c>
      <c r="H99" s="5" t="str">
        <f>IF(OR(ISNUMBER(SEARCH("Diluted EPS",F99)),ISNUMBER(SEARCH("Earnings Per Share",F99)),ISNUMBER(SEARCH("Basic EPS",F99)),ISNUMBER(SEARCH("Diluted Share",F99)),ISNUMBER(SEARCH("Basic Share",F99))),"EPS","")</f>
        <v/>
      </c>
      <c r="I99" t="str">
        <f>IF(OR(LEFT(F99,1)=CHAR(32),LEFT(F99,1)=CHAR(9),LEFT(F99,1)=CHAR(160),indenture(F99)&gt;0),"NO","BOLD")&amp;H99</f>
        <v>BOLD</v>
      </c>
      <c r="L99" s="5" t="str">
        <f>IF(OR(ISNUMBER(SEARCH("Diluted EPS",J99)),ISNUMBER(SEARCH("Earnings Per Share",J99)),ISNUMBER(SEARCH("Basic EPS",J99)),ISNUMBER(SEARCH("Diluted Share",J99)),ISNUMBER(SEARCH("Basic Share",J99))),"EPS","")</f>
        <v/>
      </c>
      <c r="M99" t="str">
        <f>IF(OR(LEFT(J99,1)=CHAR(32),LEFT(J99,1)=CHAR(9),LEFT(J99,1)=CHAR(160),indenture(J99)&gt;0),"NO","BOLD")&amp;L99</f>
        <v>BOLD</v>
      </c>
      <c r="P99" s="5" t="str">
        <f>IF(OR(ISNUMBER(SEARCH("Diluted EPS",N99)),ISNUMBER(SEARCH("Earnings Per Share",N99)),ISNUMBER(SEARCH("Basic EPS",N99)),ISNUMBER(SEARCH("Diluted Share",N99)),ISNUMBER(SEARCH("Basic Share",N99))),"EPS","")</f>
        <v/>
      </c>
      <c r="Q99" t="str">
        <f>IF(OR(LEFT(N99,1)=CHAR(32),LEFT(N99,1)=CHAR(9),LEFT(N99,1)=CHAR(160),indenture(N99)&gt;0),"NO","BOLD")&amp;P99</f>
        <v>BOLD</v>
      </c>
      <c r="T99" s="5" t="str">
        <f>IF(OR(ISNUMBER(SEARCH("Diluted EPS",R99)),ISNUMBER(SEARCH("Earnings Per Share",R99)),ISNUMBER(SEARCH("Basic EPS",R99)),ISNUMBER(SEARCH("Diluted Share",R99)),ISNUMBER(SEARCH("Basic Share",R99))),"EPS","")</f>
        <v/>
      </c>
      <c r="U99" t="str">
        <f>IF(OR(LEFT(R99,1)=CHAR(32),LEFT(R99,1)=CHAR(9),LEFT(R99,1)=CHAR(160),indenture(R99)&gt;0),"NO","BOLD")&amp;T99</f>
        <v>BOLD</v>
      </c>
      <c r="X99" s="5" t="str">
        <f>IF(OR(ISNUMBER(SEARCH("Diluted EPS",V99)),ISNUMBER(SEARCH("Earnings Per Share",V99)),ISNUMBER(SEARCH("Basic EPS",V99)),ISNUMBER(SEARCH("Diluted Share",V99)),ISNUMBER(SEARCH("Basic Share",V99))),"EPS","")</f>
        <v/>
      </c>
      <c r="Y99" t="str">
        <f>IF(OR(LEFT(V99,1)=CHAR(32),LEFT(V99,1)=CHAR(9),LEFT(V99,1)=CHAR(160),indenture(V99)&gt;0),"NO","BOLD")&amp;X99</f>
        <v>BOLD</v>
      </c>
    </row>
    <row r="100" spans="1:25">
      <c r="A100">
        <v>99</v>
      </c>
      <c r="D100" s="5" t="str">
        <f>IF(OR(ISNUMBER(SEARCH("Diluted EPS",B100)),ISNUMBER(SEARCH("Earnings Per Share",B100)),ISNUMBER(SEARCH("Basic EPS",B100)),ISNUMBER(SEARCH("Diluted Share",B100)),ISNUMBER(SEARCH("Basic Share",B100))),"EPS","")</f>
        <v/>
      </c>
      <c r="E100" t="str">
        <f>IF(OR(LEFT(B100,1)=CHAR(32),LEFT(B100,1)=CHAR(9),LEFT(B100,1)=CHAR(160),indenture(B100)&gt;0),"NO","BOLD")&amp;D100</f>
        <v>BOLD</v>
      </c>
      <c r="H100" s="5" t="str">
        <f>IF(OR(ISNUMBER(SEARCH("Diluted EPS",F100)),ISNUMBER(SEARCH("Earnings Per Share",F100)),ISNUMBER(SEARCH("Basic EPS",F100)),ISNUMBER(SEARCH("Diluted Share",F100)),ISNUMBER(SEARCH("Basic Share",F100))),"EPS","")</f>
        <v/>
      </c>
      <c r="I100" t="str">
        <f>IF(OR(LEFT(F100,1)=CHAR(32),LEFT(F100,1)=CHAR(9),LEFT(F100,1)=CHAR(160),indenture(F100)&gt;0),"NO","BOLD")&amp;H100</f>
        <v>BOLD</v>
      </c>
      <c r="L100" s="5" t="str">
        <f>IF(OR(ISNUMBER(SEARCH("Diluted EPS",J100)),ISNUMBER(SEARCH("Earnings Per Share",J100)),ISNUMBER(SEARCH("Basic EPS",J100)),ISNUMBER(SEARCH("Diluted Share",J100)),ISNUMBER(SEARCH("Basic Share",J100))),"EPS","")</f>
        <v/>
      </c>
      <c r="M100" t="str">
        <f>IF(OR(LEFT(J100,1)=CHAR(32),LEFT(J100,1)=CHAR(9),LEFT(J100,1)=CHAR(160),indenture(J100)&gt;0),"NO","BOLD")&amp;L100</f>
        <v>BOLD</v>
      </c>
      <c r="P100" s="5" t="str">
        <f>IF(OR(ISNUMBER(SEARCH("Diluted EPS",N100)),ISNUMBER(SEARCH("Earnings Per Share",N100)),ISNUMBER(SEARCH("Basic EPS",N100)),ISNUMBER(SEARCH("Diluted Share",N100)),ISNUMBER(SEARCH("Basic Share",N100))),"EPS","")</f>
        <v/>
      </c>
      <c r="Q100" t="str">
        <f>IF(OR(LEFT(N100,1)=CHAR(32),LEFT(N100,1)=CHAR(9),LEFT(N100,1)=CHAR(160),indenture(N100)&gt;0),"NO","BOLD")&amp;P100</f>
        <v>BOLD</v>
      </c>
      <c r="T100" s="5" t="str">
        <f>IF(OR(ISNUMBER(SEARCH("Diluted EPS",R100)),ISNUMBER(SEARCH("Earnings Per Share",R100)),ISNUMBER(SEARCH("Basic EPS",R100)),ISNUMBER(SEARCH("Diluted Share",R100)),ISNUMBER(SEARCH("Basic Share",R100))),"EPS","")</f>
        <v/>
      </c>
      <c r="U100" t="str">
        <f>IF(OR(LEFT(R100,1)=CHAR(32),LEFT(R100,1)=CHAR(9),LEFT(R100,1)=CHAR(160),indenture(R100)&gt;0),"NO","BOLD")&amp;T100</f>
        <v>BOLD</v>
      </c>
      <c r="X100" s="5" t="str">
        <f>IF(OR(ISNUMBER(SEARCH("Diluted EPS",V100)),ISNUMBER(SEARCH("Earnings Per Share",V100)),ISNUMBER(SEARCH("Basic EPS",V100)),ISNUMBER(SEARCH("Diluted Share",V100)),ISNUMBER(SEARCH("Basic Share",V100))),"EPS","")</f>
        <v/>
      </c>
      <c r="Y100" t="str">
        <f>IF(OR(LEFT(V100,1)=CHAR(32),LEFT(V100,1)=CHAR(9),LEFT(V100,1)=CHAR(160),indenture(V100)&gt;0),"NO","BOLD")&amp;X100</f>
        <v>BOLD</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Y96"/>
  <sheetViews>
    <sheetView zoomScale="85" zoomScaleNormal="85" workbookViewId="0">
      <selection activeCell="B43" sqref="B43"/>
    </sheetView>
  </sheetViews>
  <sheetFormatPr baseColWidth="10" defaultColWidth="8.83203125" defaultRowHeight="15"/>
  <cols>
    <col min="1" max="1" width="9.1640625" customWidth="1"/>
    <col min="2" max="2" width="19.6640625" customWidth="1"/>
    <col min="3" max="3" width="12.33203125" customWidth="1"/>
    <col min="4" max="5" width="7" customWidth="1"/>
    <col min="9" max="9" width="9.1640625"/>
    <col min="13" max="13" width="9.1640625"/>
    <col min="17" max="17" width="9.1640625"/>
    <col min="21" max="21" width="9.1640625"/>
  </cols>
  <sheetData>
    <row r="1" spans="1:25">
      <c r="A1" s="2" t="s">
        <v>600</v>
      </c>
      <c r="B1" t="s">
        <v>675</v>
      </c>
      <c r="F1" t="s">
        <v>744</v>
      </c>
      <c r="J1" t="s">
        <v>699</v>
      </c>
      <c r="N1" t="s">
        <v>676</v>
      </c>
      <c r="R1" t="s">
        <v>677</v>
      </c>
      <c r="V1" t="s">
        <v>704</v>
      </c>
    </row>
    <row r="2" spans="1:25">
      <c r="A2">
        <v>1</v>
      </c>
      <c r="B2" s="6" t="s">
        <v>572</v>
      </c>
      <c r="D2" s="5" t="str">
        <f>IF(OR(ISNUMBER(SEARCH("Diluted EPS",B2)),ISNUMBER(SEARCH("Earnings Per Share",B2)),ISNUMBER(SEARCH("Basic EPS",B2)),ISNUMBER(SEARCH("Diluted Share",B2)),ISNUMBER(SEARCH("Basic Share",B2))),"EPS","")</f>
        <v>EPS</v>
      </c>
      <c r="E2" t="str">
        <f>IF(OR(LEFT(B2,1)=CHAR(32),LEFT(B2,1)=CHAR(9),LEFT(B2,1)=CHAR(160),indenture(B2)&gt;0),"NO","BOLD")&amp;D2</f>
        <v>BOLDEPS</v>
      </c>
      <c r="F2" s="6" t="s">
        <v>572</v>
      </c>
      <c r="H2" s="5" t="str">
        <f>IF(OR(ISNUMBER(SEARCH("Diluted EPS",F2)),ISNUMBER(SEARCH("Earnings Per Share",F2)),ISNUMBER(SEARCH("Basic EPS",F2)),ISNUMBER(SEARCH("Diluted Share",F2)),ISNUMBER(SEARCH("Basic Share",F2))),"EPS","")</f>
        <v>EPS</v>
      </c>
      <c r="I2" t="str">
        <f>IF(OR(LEFT(F2,1)=CHAR(32),LEFT(F2,1)=CHAR(9),LEFT(F2,1)=CHAR(160),indenture(F2)&gt;0),"NO","BOLD")&amp;H2</f>
        <v>BOLDEPS</v>
      </c>
      <c r="J2" s="6" t="s">
        <v>572</v>
      </c>
      <c r="L2" s="5" t="str">
        <f>IF(OR(ISNUMBER(SEARCH("Diluted EPS",J2)),ISNUMBER(SEARCH("Earnings Per Share",J2)),ISNUMBER(SEARCH("Basic EPS",J2)),ISNUMBER(SEARCH("Diluted Share",J2)),ISNUMBER(SEARCH("Basic Share",J2))),"EPS","")</f>
        <v>EPS</v>
      </c>
      <c r="M2" t="str">
        <f>IF(OR(LEFT(J2,1)=CHAR(32),LEFT(J2,1)=CHAR(9),LEFT(J2,1)=CHAR(160),indenture(J2)&gt;0),"NO","BOLD")&amp;L2</f>
        <v>BOLDEPS</v>
      </c>
      <c r="N2" s="6" t="s">
        <v>572</v>
      </c>
      <c r="P2" s="5" t="str">
        <f>IF(OR(ISNUMBER(SEARCH("Diluted EPS",N2)),ISNUMBER(SEARCH("Earnings Per Share",N2)),ISNUMBER(SEARCH("Basic EPS",N2)),ISNUMBER(SEARCH("Diluted Share",N2)),ISNUMBER(SEARCH("Basic Share",N2))),"EPS","")</f>
        <v>EPS</v>
      </c>
      <c r="Q2" t="str">
        <f>IF(OR(LEFT(N2,1)=CHAR(32),LEFT(N2,1)=CHAR(9),LEFT(N2,1)=CHAR(160),indenture(N2)&gt;0),"NO","BOLD")&amp;P2</f>
        <v>BOLDEPS</v>
      </c>
      <c r="R2" s="6" t="s">
        <v>572</v>
      </c>
      <c r="T2" s="5" t="str">
        <f>IF(OR(ISNUMBER(SEARCH("Diluted EPS",R2)),ISNUMBER(SEARCH("Earnings Per Share",R2)),ISNUMBER(SEARCH("Basic EPS",R2)),ISNUMBER(SEARCH("Diluted Share",R2)),ISNUMBER(SEARCH("Basic Share",R2))),"EPS","")</f>
        <v>EPS</v>
      </c>
      <c r="U2" t="str">
        <f>IF(OR(LEFT(R2,1)=CHAR(32),LEFT(R2,1)=CHAR(9),LEFT(R2,1)=CHAR(160),indenture(R2)&gt;0),"NO","BOLD")&amp;T2</f>
        <v>BOLDEPS</v>
      </c>
      <c r="V2" s="6" t="s">
        <v>572</v>
      </c>
      <c r="X2" s="5" t="str">
        <f>IF(OR(ISNUMBER(SEARCH("Diluted EPS",V2)),ISNUMBER(SEARCH("Earnings Per Share",V2)),ISNUMBER(SEARCH("Basic EPS",V2)),ISNUMBER(SEARCH("Diluted Share",V2)),ISNUMBER(SEARCH("Basic Share",V2))),"EPS","")</f>
        <v>EPS</v>
      </c>
      <c r="Y2" t="str">
        <f>IF(OR(LEFT(V2,1)=CHAR(32),LEFT(V2,1)=CHAR(9),LEFT(V2,1)=CHAR(160),indenture(V2)&gt;0),"NO","BOLD")&amp;X2</f>
        <v>BOLDEPS</v>
      </c>
    </row>
    <row r="3" spans="1:25">
      <c r="A3">
        <v>2</v>
      </c>
      <c r="B3" s="11" t="s">
        <v>1781</v>
      </c>
      <c r="C3" s="6" t="s">
        <v>652</v>
      </c>
      <c r="D3" s="5" t="str">
        <f t="shared" ref="D3:D66" si="0">IF(OR(ISNUMBER(SEARCH("Diluted EPS",B3)),ISNUMBER(SEARCH("Earnings Per Share",B3)),ISNUMBER(SEARCH("Basic EPS",B3)),ISNUMBER(SEARCH("Diluted Share",B3)),ISNUMBER(SEARCH("Basic Share",B3))),"EPS","")</f>
        <v>EPS</v>
      </c>
      <c r="E3" t="str">
        <f>IF(OR(LEFT(B3,1)=CHAR(32),LEFT(B3,1)=CHAR(9),LEFT(B3,1)=CHAR(160),indenture(B3)&gt;0),"NO","BOLD")&amp;D3</f>
        <v>BOLDEPS</v>
      </c>
      <c r="F3" s="11" t="s">
        <v>1781</v>
      </c>
      <c r="G3" s="6" t="s">
        <v>652</v>
      </c>
      <c r="H3" s="5" t="str">
        <f t="shared" ref="H3:H66" si="1">IF(OR(ISNUMBER(SEARCH("Diluted EPS",F3)),ISNUMBER(SEARCH("Earnings Per Share",F3)),ISNUMBER(SEARCH("Basic EPS",F3)),ISNUMBER(SEARCH("Diluted Share",F3)),ISNUMBER(SEARCH("Basic Share",F3))),"EPS","")</f>
        <v>EPS</v>
      </c>
      <c r="I3" t="str">
        <f>IF(OR(LEFT(F3,1)=CHAR(32),LEFT(F3,1)=CHAR(9),LEFT(F3,1)=CHAR(160),indenture(F3)&gt;0),"NO","BOLD")&amp;H3</f>
        <v>BOLDEPS</v>
      </c>
      <c r="J3" s="11" t="s">
        <v>1781</v>
      </c>
      <c r="K3" s="6" t="s">
        <v>652</v>
      </c>
      <c r="L3" s="5" t="str">
        <f t="shared" ref="L3:L66" si="2">IF(OR(ISNUMBER(SEARCH("Diluted EPS",J3)),ISNUMBER(SEARCH("Earnings Per Share",J3)),ISNUMBER(SEARCH("Basic EPS",J3)),ISNUMBER(SEARCH("Diluted Share",J3)),ISNUMBER(SEARCH("Basic Share",J3))),"EPS","")</f>
        <v>EPS</v>
      </c>
      <c r="M3" t="str">
        <f>IF(OR(LEFT(J3,1)=CHAR(32),LEFT(J3,1)=CHAR(9),LEFT(J3,1)=CHAR(160),indenture(J3)&gt;0),"NO","BOLD")&amp;L3</f>
        <v>BOLDEPS</v>
      </c>
      <c r="N3" s="11" t="s">
        <v>1781</v>
      </c>
      <c r="O3" s="6" t="s">
        <v>652</v>
      </c>
      <c r="P3" s="5" t="str">
        <f t="shared" ref="P3:P66" si="3">IF(OR(ISNUMBER(SEARCH("Diluted EPS",N3)),ISNUMBER(SEARCH("Earnings Per Share",N3)),ISNUMBER(SEARCH("Basic EPS",N3)),ISNUMBER(SEARCH("Diluted Share",N3)),ISNUMBER(SEARCH("Basic Share",N3))),"EPS","")</f>
        <v>EPS</v>
      </c>
      <c r="Q3" t="str">
        <f>IF(OR(LEFT(N3,1)=CHAR(32),LEFT(N3,1)=CHAR(9),LEFT(N3,1)=CHAR(160),indenture(N3)&gt;0),"NO","BOLD")&amp;P3</f>
        <v>BOLDEPS</v>
      </c>
      <c r="R3" s="11" t="s">
        <v>1781</v>
      </c>
      <c r="S3" s="6" t="s">
        <v>652</v>
      </c>
      <c r="T3" s="5" t="str">
        <f t="shared" ref="T3:T66" si="4">IF(OR(ISNUMBER(SEARCH("Diluted EPS",R3)),ISNUMBER(SEARCH("Earnings Per Share",R3)),ISNUMBER(SEARCH("Basic EPS",R3)),ISNUMBER(SEARCH("Diluted Share",R3)),ISNUMBER(SEARCH("Basic Share",R3))),"EPS","")</f>
        <v>EPS</v>
      </c>
      <c r="U3" t="str">
        <f>IF(OR(LEFT(R3,1)=CHAR(32),LEFT(R3,1)=CHAR(9),LEFT(R3,1)=CHAR(160),indenture(R3)&gt;0),"NO","BOLD")&amp;T3</f>
        <v>BOLDEPS</v>
      </c>
      <c r="V3" s="11" t="s">
        <v>1781</v>
      </c>
      <c r="W3" s="6" t="s">
        <v>652</v>
      </c>
      <c r="X3" s="5" t="str">
        <f t="shared" ref="X3:X9" si="5">IF(OR(ISNUMBER(SEARCH("Diluted EPS",V3)),ISNUMBER(SEARCH("Earnings Per Share",V3)),ISNUMBER(SEARCH("Basic EPS",V3)),ISNUMBER(SEARCH("Diluted Share",V3)),ISNUMBER(SEARCH("Basic Share",V3))),"EPS","")</f>
        <v>EPS</v>
      </c>
      <c r="Y3" t="str">
        <f>IF(OR(LEFT(V3,1)=CHAR(32),LEFT(V3,1)=CHAR(9),LEFT(V3,1)=CHAR(160),indenture(V3)&gt;0),"NO","BOLD")&amp;X3</f>
        <v>BOLDEPS</v>
      </c>
    </row>
    <row r="4" spans="1:25">
      <c r="A4">
        <v>3</v>
      </c>
      <c r="B4" s="6" t="s">
        <v>1782</v>
      </c>
      <c r="C4" s="6" t="s">
        <v>653</v>
      </c>
      <c r="D4" s="5" t="str">
        <f t="shared" si="0"/>
        <v>EPS</v>
      </c>
      <c r="E4" t="str">
        <f>IF(OR(LEFT(B4,1)=CHAR(32),LEFT(B4,1)=CHAR(9),LEFT(B4,1)=CHAR(160),indenture(B4)&gt;0),"NO","BOLD")&amp;D4</f>
        <v>BOLDEPS</v>
      </c>
      <c r="F4" s="6" t="s">
        <v>1782</v>
      </c>
      <c r="G4" s="6" t="s">
        <v>653</v>
      </c>
      <c r="H4" s="5" t="str">
        <f t="shared" si="1"/>
        <v>EPS</v>
      </c>
      <c r="I4" t="str">
        <f>IF(OR(LEFT(F4,1)=CHAR(32),LEFT(F4,1)=CHAR(9),LEFT(F4,1)=CHAR(160),indenture(F4)&gt;0),"NO","BOLD")&amp;H4</f>
        <v>BOLDEPS</v>
      </c>
      <c r="J4" s="6" t="s">
        <v>1782</v>
      </c>
      <c r="K4" s="6" t="s">
        <v>653</v>
      </c>
      <c r="L4" s="5" t="str">
        <f t="shared" si="2"/>
        <v>EPS</v>
      </c>
      <c r="M4" t="str">
        <f>IF(OR(LEFT(J4,1)=CHAR(32),LEFT(J4,1)=CHAR(9),LEFT(J4,1)=CHAR(160),indenture(J4)&gt;0),"NO","BOLD")&amp;L4</f>
        <v>BOLDEPS</v>
      </c>
      <c r="N4" s="6" t="s">
        <v>1782</v>
      </c>
      <c r="O4" s="6" t="s">
        <v>653</v>
      </c>
      <c r="P4" s="5" t="str">
        <f t="shared" si="3"/>
        <v>EPS</v>
      </c>
      <c r="Q4" t="str">
        <f>IF(OR(LEFT(N4,1)=CHAR(32),LEFT(N4,1)=CHAR(9),LEFT(N4,1)=CHAR(160),indenture(N4)&gt;0),"NO","BOLD")&amp;P4</f>
        <v>BOLDEPS</v>
      </c>
      <c r="R4" s="6" t="s">
        <v>1782</v>
      </c>
      <c r="S4" s="6" t="s">
        <v>653</v>
      </c>
      <c r="T4" s="5" t="str">
        <f t="shared" si="4"/>
        <v>EPS</v>
      </c>
      <c r="U4" t="str">
        <f>IF(OR(LEFT(R4,1)=CHAR(32),LEFT(R4,1)=CHAR(9),LEFT(R4,1)=CHAR(160),indenture(R4)&gt;0),"NO","BOLD")&amp;T4</f>
        <v>BOLDEPS</v>
      </c>
      <c r="V4" s="6" t="s">
        <v>1782</v>
      </c>
      <c r="W4" s="6" t="s">
        <v>653</v>
      </c>
      <c r="X4" s="5" t="str">
        <f t="shared" si="5"/>
        <v>EPS</v>
      </c>
      <c r="Y4" t="str">
        <f>IF(OR(LEFT(V4,1)=CHAR(32),LEFT(V4,1)=CHAR(9),LEFT(V4,1)=CHAR(160),indenture(V4)&gt;0),"NO","BOLD")&amp;X4</f>
        <v>BOLDEPS</v>
      </c>
    </row>
    <row r="5" spans="1:25">
      <c r="A5">
        <v>4</v>
      </c>
      <c r="B5" s="6" t="s">
        <v>1783</v>
      </c>
      <c r="C5" s="6" t="s">
        <v>654</v>
      </c>
      <c r="D5" s="5" t="str">
        <f t="shared" si="0"/>
        <v>EPS</v>
      </c>
      <c r="E5" t="str">
        <f>IF(OR(LEFT(B5,1)=CHAR(32),LEFT(B5,1)=CHAR(9),LEFT(B5,1)=CHAR(160),indenture(B5)&gt;0),"NO","BOLD")&amp;D5</f>
        <v>BOLDEPS</v>
      </c>
      <c r="F5" s="6" t="s">
        <v>1783</v>
      </c>
      <c r="G5" s="6" t="s">
        <v>654</v>
      </c>
      <c r="H5" s="5" t="str">
        <f t="shared" si="1"/>
        <v>EPS</v>
      </c>
      <c r="I5" t="str">
        <f>IF(OR(LEFT(F5,1)=CHAR(32),LEFT(F5,1)=CHAR(9),LEFT(F5,1)=CHAR(160),indenture(F5)&gt;0),"NO","BOLD")&amp;H5</f>
        <v>BOLDEPS</v>
      </c>
      <c r="J5" s="6" t="s">
        <v>1783</v>
      </c>
      <c r="K5" s="6" t="s">
        <v>654</v>
      </c>
      <c r="L5" s="5" t="str">
        <f t="shared" si="2"/>
        <v>EPS</v>
      </c>
      <c r="M5" t="str">
        <f>IF(OR(LEFT(J5,1)=CHAR(32),LEFT(J5,1)=CHAR(9),LEFT(J5,1)=CHAR(160),indenture(J5)&gt;0),"NO","BOLD")&amp;L5</f>
        <v>BOLDEPS</v>
      </c>
      <c r="N5" s="6" t="s">
        <v>1783</v>
      </c>
      <c r="O5" s="6" t="s">
        <v>654</v>
      </c>
      <c r="P5" s="5" t="str">
        <f t="shared" si="3"/>
        <v>EPS</v>
      </c>
      <c r="Q5" t="str">
        <f>IF(OR(LEFT(N5,1)=CHAR(32),LEFT(N5,1)=CHAR(9),LEFT(N5,1)=CHAR(160),indenture(N5)&gt;0),"NO","BOLD")&amp;P5</f>
        <v>BOLDEPS</v>
      </c>
      <c r="R5" s="6" t="s">
        <v>1783</v>
      </c>
      <c r="S5" s="6" t="s">
        <v>654</v>
      </c>
      <c r="T5" s="5" t="str">
        <f t="shared" si="4"/>
        <v>EPS</v>
      </c>
      <c r="U5" t="str">
        <f>IF(OR(LEFT(R5,1)=CHAR(32),LEFT(R5,1)=CHAR(9),LEFT(R5,1)=CHAR(160),indenture(R5)&gt;0),"NO","BOLD")&amp;T5</f>
        <v>BOLDEPS</v>
      </c>
      <c r="V5" s="6" t="s">
        <v>1783</v>
      </c>
      <c r="W5" s="6" t="s">
        <v>654</v>
      </c>
      <c r="X5" s="5" t="str">
        <f t="shared" si="5"/>
        <v>EPS</v>
      </c>
      <c r="Y5" t="str">
        <f>IF(OR(LEFT(V5,1)=CHAR(32),LEFT(V5,1)=CHAR(9),LEFT(V5,1)=CHAR(160),indenture(V5)&gt;0),"NO","BOLD")&amp;X5</f>
        <v>BOLDEPS</v>
      </c>
    </row>
    <row r="6" spans="1:25">
      <c r="A6">
        <v>5</v>
      </c>
      <c r="B6" s="6" t="s">
        <v>1784</v>
      </c>
      <c r="C6" s="6" t="s">
        <v>655</v>
      </c>
      <c r="D6" s="5" t="str">
        <f t="shared" si="0"/>
        <v>EPS</v>
      </c>
      <c r="E6" t="str">
        <f>IF(OR(LEFT(B6,1)=CHAR(32),LEFT(B6,1)=CHAR(9),LEFT(B6,1)=CHAR(160),indenture(B6)&gt;0),"NO","BOLD")&amp;D6</f>
        <v>BOLDEPS</v>
      </c>
      <c r="F6" s="6" t="s">
        <v>1784</v>
      </c>
      <c r="G6" s="6" t="s">
        <v>655</v>
      </c>
      <c r="H6" s="5" t="str">
        <f t="shared" si="1"/>
        <v>EPS</v>
      </c>
      <c r="I6" t="str">
        <f>IF(OR(LEFT(F6,1)=CHAR(32),LEFT(F6,1)=CHAR(9),LEFT(F6,1)=CHAR(160),indenture(F6)&gt;0),"NO","BOLD")&amp;H6</f>
        <v>BOLDEPS</v>
      </c>
      <c r="J6" s="6" t="s">
        <v>1784</v>
      </c>
      <c r="K6" s="6" t="s">
        <v>655</v>
      </c>
      <c r="L6" s="5" t="str">
        <f t="shared" si="2"/>
        <v>EPS</v>
      </c>
      <c r="M6" t="str">
        <f>IF(OR(LEFT(J6,1)=CHAR(32),LEFT(J6,1)=CHAR(9),LEFT(J6,1)=CHAR(160),indenture(J6)&gt;0),"NO","BOLD")&amp;L6</f>
        <v>BOLDEPS</v>
      </c>
      <c r="N6" s="6" t="s">
        <v>1784</v>
      </c>
      <c r="O6" s="6" t="s">
        <v>655</v>
      </c>
      <c r="P6" s="5" t="str">
        <f t="shared" si="3"/>
        <v>EPS</v>
      </c>
      <c r="Q6" t="str">
        <f>IF(OR(LEFT(N6,1)=CHAR(32),LEFT(N6,1)=CHAR(9),LEFT(N6,1)=CHAR(160),indenture(N6)&gt;0),"NO","BOLD")&amp;P6</f>
        <v>BOLDEPS</v>
      </c>
      <c r="R6" s="6" t="s">
        <v>1784</v>
      </c>
      <c r="S6" s="6" t="s">
        <v>655</v>
      </c>
      <c r="T6" s="5" t="str">
        <f t="shared" si="4"/>
        <v>EPS</v>
      </c>
      <c r="U6" t="str">
        <f>IF(OR(LEFT(R6,1)=CHAR(32),LEFT(R6,1)=CHAR(9),LEFT(R6,1)=CHAR(160),indenture(R6)&gt;0),"NO","BOLD")&amp;T6</f>
        <v>BOLDEPS</v>
      </c>
      <c r="V6" s="6" t="s">
        <v>1784</v>
      </c>
      <c r="W6" s="6" t="s">
        <v>655</v>
      </c>
      <c r="X6" s="5" t="str">
        <f t="shared" si="5"/>
        <v>EPS</v>
      </c>
      <c r="Y6" t="str">
        <f>IF(OR(LEFT(V6,1)=CHAR(32),LEFT(V6,1)=CHAR(9),LEFT(V6,1)=CHAR(160),indenture(V6)&gt;0),"NO","BOLD")&amp;X6</f>
        <v>BOLDEPS</v>
      </c>
    </row>
    <row r="7" spans="1:25">
      <c r="A7">
        <v>6</v>
      </c>
      <c r="B7" s="6" t="s">
        <v>1785</v>
      </c>
      <c r="C7" s="6" t="s">
        <v>656</v>
      </c>
      <c r="D7" s="5" t="str">
        <f t="shared" si="0"/>
        <v>EPS</v>
      </c>
      <c r="E7" t="str">
        <f>IF(OR(LEFT(B7,1)=CHAR(32),LEFT(B7,1)=CHAR(9),LEFT(B7,1)=CHAR(160),indenture(B7)&gt;0),"NO","BOLD")&amp;D7</f>
        <v>BOLDEPS</v>
      </c>
      <c r="F7" s="6" t="s">
        <v>1785</v>
      </c>
      <c r="G7" s="6" t="s">
        <v>656</v>
      </c>
      <c r="H7" s="5" t="str">
        <f t="shared" si="1"/>
        <v>EPS</v>
      </c>
      <c r="I7" t="str">
        <f>IF(OR(LEFT(F7,1)=CHAR(32),LEFT(F7,1)=CHAR(9),LEFT(F7,1)=CHAR(160),indenture(F7)&gt;0),"NO","BOLD")&amp;H7</f>
        <v>BOLDEPS</v>
      </c>
      <c r="J7" s="6" t="s">
        <v>1785</v>
      </c>
      <c r="K7" s="6" t="s">
        <v>656</v>
      </c>
      <c r="L7" s="5" t="str">
        <f t="shared" si="2"/>
        <v>EPS</v>
      </c>
      <c r="M7" t="str">
        <f>IF(OR(LEFT(J7,1)=CHAR(32),LEFT(J7,1)=CHAR(9),LEFT(J7,1)=CHAR(160),indenture(J7)&gt;0),"NO","BOLD")&amp;L7</f>
        <v>BOLDEPS</v>
      </c>
      <c r="N7" s="6" t="s">
        <v>1785</v>
      </c>
      <c r="O7" s="6" t="s">
        <v>656</v>
      </c>
      <c r="P7" s="5" t="str">
        <f t="shared" si="3"/>
        <v>EPS</v>
      </c>
      <c r="Q7" t="str">
        <f>IF(OR(LEFT(N7,1)=CHAR(32),LEFT(N7,1)=CHAR(9),LEFT(N7,1)=CHAR(160),indenture(N7)&gt;0),"NO","BOLD")&amp;P7</f>
        <v>BOLDEPS</v>
      </c>
      <c r="R7" s="6" t="s">
        <v>1785</v>
      </c>
      <c r="S7" s="6" t="s">
        <v>656</v>
      </c>
      <c r="T7" s="5" t="str">
        <f t="shared" si="4"/>
        <v>EPS</v>
      </c>
      <c r="U7" t="str">
        <f>IF(OR(LEFT(R7,1)=CHAR(32),LEFT(R7,1)=CHAR(9),LEFT(R7,1)=CHAR(160),indenture(R7)&gt;0),"NO","BOLD")&amp;T7</f>
        <v>BOLDEPS</v>
      </c>
      <c r="V7" s="6" t="s">
        <v>1785</v>
      </c>
      <c r="W7" s="6" t="s">
        <v>656</v>
      </c>
      <c r="X7" s="5" t="str">
        <f t="shared" si="5"/>
        <v>EPS</v>
      </c>
      <c r="Y7" t="str">
        <f>IF(OR(LEFT(V7,1)=CHAR(32),LEFT(V7,1)=CHAR(9),LEFT(V7,1)=CHAR(160),indenture(V7)&gt;0),"NO","BOLD")&amp;X7</f>
        <v>BOLDEPS</v>
      </c>
    </row>
    <row r="8" spans="1:25">
      <c r="A8">
        <v>7</v>
      </c>
      <c r="B8" s="6" t="s">
        <v>1786</v>
      </c>
      <c r="C8" s="6" t="s">
        <v>657</v>
      </c>
      <c r="D8" s="5" t="str">
        <f t="shared" si="0"/>
        <v>EPS</v>
      </c>
      <c r="E8" t="str">
        <f>IF(OR(LEFT(B8,1)=CHAR(32),LEFT(B8,1)=CHAR(9),LEFT(B8,1)=CHAR(160),indenture(B8)&gt;0),"NO","BOLD")&amp;D8</f>
        <v>BOLDEPS</v>
      </c>
      <c r="F8" s="6" t="s">
        <v>1786</v>
      </c>
      <c r="G8" s="6" t="s">
        <v>657</v>
      </c>
      <c r="H8" s="5" t="str">
        <f t="shared" si="1"/>
        <v>EPS</v>
      </c>
      <c r="I8" t="str">
        <f>IF(OR(LEFT(F8,1)=CHAR(32),LEFT(F8,1)=CHAR(9),LEFT(F8,1)=CHAR(160),indenture(F8)&gt;0),"NO","BOLD")&amp;H8</f>
        <v>BOLDEPS</v>
      </c>
      <c r="J8" s="6" t="s">
        <v>1786</v>
      </c>
      <c r="K8" s="6" t="s">
        <v>657</v>
      </c>
      <c r="L8" s="5" t="str">
        <f t="shared" si="2"/>
        <v>EPS</v>
      </c>
      <c r="M8" t="str">
        <f>IF(OR(LEFT(J8,1)=CHAR(32),LEFT(J8,1)=CHAR(9),LEFT(J8,1)=CHAR(160),indenture(J8)&gt;0),"NO","BOLD")&amp;L8</f>
        <v>BOLDEPS</v>
      </c>
      <c r="N8" s="6" t="s">
        <v>1786</v>
      </c>
      <c r="O8" s="6" t="s">
        <v>657</v>
      </c>
      <c r="P8" s="5" t="str">
        <f t="shared" si="3"/>
        <v>EPS</v>
      </c>
      <c r="Q8" t="str">
        <f>IF(OR(LEFT(N8,1)=CHAR(32),LEFT(N8,1)=CHAR(9),LEFT(N8,1)=CHAR(160),indenture(N8)&gt;0),"NO","BOLD")&amp;P8</f>
        <v>BOLDEPS</v>
      </c>
      <c r="R8" s="6" t="s">
        <v>1786</v>
      </c>
      <c r="S8" s="6" t="s">
        <v>657</v>
      </c>
      <c r="T8" s="5" t="str">
        <f t="shared" si="4"/>
        <v>EPS</v>
      </c>
      <c r="U8" t="str">
        <f>IF(OR(LEFT(R8,1)=CHAR(32),LEFT(R8,1)=CHAR(9),LEFT(R8,1)=CHAR(160),indenture(R8)&gt;0),"NO","BOLD")&amp;T8</f>
        <v>BOLDEPS</v>
      </c>
      <c r="V8" s="6" t="s">
        <v>1786</v>
      </c>
      <c r="W8" s="6" t="s">
        <v>657</v>
      </c>
      <c r="X8" s="5" t="str">
        <f t="shared" si="5"/>
        <v>EPS</v>
      </c>
      <c r="Y8" t="str">
        <f>IF(OR(LEFT(V8,1)=CHAR(32),LEFT(V8,1)=CHAR(9),LEFT(V8,1)=CHAR(160),indenture(V8)&gt;0),"NO","BOLD")&amp;X8</f>
        <v>BOLDEPS</v>
      </c>
    </row>
    <row r="9" spans="1:25">
      <c r="A9">
        <v>8</v>
      </c>
      <c r="B9" s="6"/>
      <c r="C9" s="7"/>
      <c r="D9" s="5" t="str">
        <f t="shared" si="0"/>
        <v/>
      </c>
      <c r="E9" t="str">
        <f>IF(OR(LEFT(B9,1)=CHAR(32),LEFT(B9,1)=CHAR(9),LEFT(B9,1)=CHAR(160),indenture(B9)&gt;0),"NO","BOLD")&amp;D9</f>
        <v>BOLD</v>
      </c>
      <c r="F9" s="6"/>
      <c r="G9" s="7"/>
      <c r="H9" s="5" t="str">
        <f t="shared" si="1"/>
        <v/>
      </c>
      <c r="I9" t="str">
        <f>IF(OR(LEFT(F9,1)=CHAR(32),LEFT(F9,1)=CHAR(9),LEFT(F9,1)=CHAR(160),indenture(F9)&gt;0),"NO","BOLD")&amp;H9</f>
        <v>BOLD</v>
      </c>
      <c r="J9" s="6"/>
      <c r="K9" s="7"/>
      <c r="L9" s="5" t="str">
        <f t="shared" si="2"/>
        <v/>
      </c>
      <c r="M9" t="str">
        <f>IF(OR(LEFT(J9,1)=CHAR(32),LEFT(J9,1)=CHAR(9),LEFT(J9,1)=CHAR(160),indenture(J9)&gt;0),"NO","BOLD")&amp;L9</f>
        <v>BOLD</v>
      </c>
      <c r="N9" s="6"/>
      <c r="O9" s="7"/>
      <c r="P9" s="5" t="str">
        <f t="shared" si="3"/>
        <v/>
      </c>
      <c r="Q9" t="str">
        <f>IF(OR(LEFT(N9,1)=CHAR(32),LEFT(N9,1)=CHAR(9),LEFT(N9,1)=CHAR(160),indenture(N9)&gt;0),"NO","BOLD")&amp;P9</f>
        <v>BOLD</v>
      </c>
      <c r="R9" s="6"/>
      <c r="S9" s="7"/>
      <c r="T9" s="5" t="str">
        <f t="shared" si="4"/>
        <v/>
      </c>
      <c r="U9" t="str">
        <f>IF(OR(LEFT(R9,1)=CHAR(32),LEFT(R9,1)=CHAR(9),LEFT(R9,1)=CHAR(160),indenture(R9)&gt;0),"NO","BOLD")&amp;T9</f>
        <v>BOLD</v>
      </c>
      <c r="V9" s="6"/>
      <c r="W9" s="7"/>
      <c r="X9" s="5" t="str">
        <f t="shared" si="5"/>
        <v/>
      </c>
      <c r="Y9" t="str">
        <f>IF(OR(LEFT(V9,1)=CHAR(32),LEFT(V9,1)=CHAR(9),LEFT(V9,1)=CHAR(160),indenture(V9)&gt;0),"NO","BOLD")&amp;X9</f>
        <v>BOLD</v>
      </c>
    </row>
    <row r="10" spans="1:25">
      <c r="A10">
        <v>9</v>
      </c>
      <c r="B10" s="6" t="s">
        <v>649</v>
      </c>
      <c r="C10" s="7"/>
      <c r="D10" s="5" t="str">
        <f t="shared" si="0"/>
        <v/>
      </c>
      <c r="E10" t="str">
        <f>IF(OR(LEFT(B10,1)=CHAR(32),LEFT(B10,1)=CHAR(9),LEFT(B10,1)=CHAR(160),indenture(B10)&gt;0),"NO","BOLD")&amp;D10</f>
        <v>BOLD</v>
      </c>
      <c r="F10" s="6" t="s">
        <v>649</v>
      </c>
      <c r="G10" s="7"/>
      <c r="H10" s="5" t="str">
        <f t="shared" si="1"/>
        <v/>
      </c>
      <c r="I10" t="str">
        <f>IF(OR(LEFT(F10,1)=CHAR(32),LEFT(F10,1)=CHAR(9),LEFT(F10,1)=CHAR(160),indenture(F10)&gt;0),"NO","BOLD")&amp;H10</f>
        <v>BOLD</v>
      </c>
      <c r="J10" s="6" t="s">
        <v>649</v>
      </c>
      <c r="K10" s="7"/>
      <c r="L10" s="5" t="str">
        <f t="shared" si="2"/>
        <v/>
      </c>
      <c r="M10" t="str">
        <f>IF(OR(LEFT(J10,1)=CHAR(32),LEFT(J10,1)=CHAR(9),LEFT(J10,1)=CHAR(160),indenture(J10)&gt;0),"NO","BOLD")&amp;L10</f>
        <v>BOLD</v>
      </c>
      <c r="N10" s="6" t="s">
        <v>649</v>
      </c>
      <c r="O10" s="7"/>
      <c r="P10" s="5" t="str">
        <f t="shared" si="3"/>
        <v/>
      </c>
      <c r="Q10" t="str">
        <f>IF(OR(LEFT(N10,1)=CHAR(32),LEFT(N10,1)=CHAR(9),LEFT(N10,1)=CHAR(160),indenture(N10)&gt;0),"NO","BOLD")&amp;P10</f>
        <v>BOLD</v>
      </c>
      <c r="R10" s="6" t="s">
        <v>649</v>
      </c>
      <c r="S10" s="7"/>
      <c r="T10" s="5" t="str">
        <f t="shared" si="4"/>
        <v/>
      </c>
      <c r="U10" t="str">
        <f>IF(OR(LEFT(R10,1)=CHAR(32),LEFT(R10,1)=CHAR(9),LEFT(R10,1)=CHAR(160),indenture(R10)&gt;0),"NO","BOLD")&amp;T10</f>
        <v>BOLD</v>
      </c>
      <c r="V10" s="6" t="s">
        <v>649</v>
      </c>
      <c r="W10" s="7"/>
      <c r="X10" s="5" t="str">
        <f t="shared" ref="X10:X73" si="6">IF(OR(ISNUMBER(SEARCH("Diluted EPS",V10)),ISNUMBER(SEARCH("Earnings Per Share",V10)),ISNUMBER(SEARCH("Basic EPS",V10)),ISNUMBER(SEARCH("Diluted Share",V10)),ISNUMBER(SEARCH("Basic Share",V10))),"EPS","")</f>
        <v/>
      </c>
      <c r="Y10" t="str">
        <f>IF(OR(LEFT(V10,1)=CHAR(32),LEFT(V10,1)=CHAR(9),LEFT(V10,1)=CHAR(160),indenture(V10)&gt;0),"NO","BOLD")&amp;X10</f>
        <v>BOLD</v>
      </c>
    </row>
    <row r="11" spans="1:25">
      <c r="A11">
        <v>10</v>
      </c>
      <c r="B11" s="6" t="s">
        <v>1787</v>
      </c>
      <c r="C11" s="6" t="s">
        <v>658</v>
      </c>
      <c r="D11" s="5" t="str">
        <f t="shared" si="0"/>
        <v/>
      </c>
      <c r="E11" t="str">
        <f>IF(OR(LEFT(B11,1)=CHAR(32),LEFT(B11,1)=CHAR(9),LEFT(B11,1)=CHAR(160),indenture(B11)&gt;0),"NO","BOLD")&amp;D11</f>
        <v>BOLD</v>
      </c>
      <c r="F11" s="6" t="s">
        <v>1787</v>
      </c>
      <c r="G11" s="6" t="s">
        <v>658</v>
      </c>
      <c r="H11" s="5" t="str">
        <f t="shared" si="1"/>
        <v/>
      </c>
      <c r="I11" t="str">
        <f>IF(OR(LEFT(F11,1)=CHAR(32),LEFT(F11,1)=CHAR(9),LEFT(F11,1)=CHAR(160),indenture(F11)&gt;0),"NO","BOLD")&amp;H11</f>
        <v>BOLD</v>
      </c>
      <c r="J11" s="6" t="s">
        <v>1787</v>
      </c>
      <c r="K11" s="6" t="s">
        <v>658</v>
      </c>
      <c r="L11" s="5" t="str">
        <f t="shared" si="2"/>
        <v/>
      </c>
      <c r="M11" t="str">
        <f>IF(OR(LEFT(J11,1)=CHAR(32),LEFT(J11,1)=CHAR(9),LEFT(J11,1)=CHAR(160),indenture(J11)&gt;0),"NO","BOLD")&amp;L11</f>
        <v>BOLD</v>
      </c>
      <c r="N11" s="6" t="s">
        <v>1787</v>
      </c>
      <c r="O11" s="6" t="s">
        <v>658</v>
      </c>
      <c r="P11" s="5" t="str">
        <f t="shared" si="3"/>
        <v/>
      </c>
      <c r="Q11" t="str">
        <f>IF(OR(LEFT(N11,1)=CHAR(32),LEFT(N11,1)=CHAR(9),LEFT(N11,1)=CHAR(160),indenture(N11)&gt;0),"NO","BOLD")&amp;P11</f>
        <v>BOLD</v>
      </c>
      <c r="R11" s="6" t="s">
        <v>1787</v>
      </c>
      <c r="S11" s="6" t="s">
        <v>658</v>
      </c>
      <c r="T11" s="5" t="str">
        <f t="shared" si="4"/>
        <v/>
      </c>
      <c r="U11" t="str">
        <f>IF(OR(LEFT(R11,1)=CHAR(32),LEFT(R11,1)=CHAR(9),LEFT(R11,1)=CHAR(160),indenture(R11)&gt;0),"NO","BOLD")&amp;T11</f>
        <v>BOLD</v>
      </c>
      <c r="V11" s="6" t="s">
        <v>1787</v>
      </c>
      <c r="W11" s="6" t="s">
        <v>658</v>
      </c>
      <c r="X11" s="5" t="str">
        <f t="shared" si="6"/>
        <v/>
      </c>
      <c r="Y11" t="str">
        <f>IF(OR(LEFT(V11,1)=CHAR(32),LEFT(V11,1)=CHAR(9),LEFT(V11,1)=CHAR(160),indenture(V11)&gt;0),"NO","BOLD")&amp;X11</f>
        <v>BOLD</v>
      </c>
    </row>
    <row r="12" spans="1:25">
      <c r="A12">
        <v>11</v>
      </c>
      <c r="B12" s="6" t="s">
        <v>1788</v>
      </c>
      <c r="C12" s="12" t="s">
        <v>1434</v>
      </c>
      <c r="D12" s="5" t="str">
        <f t="shared" si="0"/>
        <v/>
      </c>
      <c r="E12" t="str">
        <f>IF(OR(LEFT(B12,1)=CHAR(32),LEFT(B12,1)=CHAR(9),LEFT(B12,1)=CHAR(160),indenture(B12)&gt;0),"NO","BOLD")&amp;D12</f>
        <v>BOLD</v>
      </c>
      <c r="F12" s="6" t="s">
        <v>1788</v>
      </c>
      <c r="G12" s="12" t="s">
        <v>1434</v>
      </c>
      <c r="H12" s="5" t="str">
        <f t="shared" si="1"/>
        <v/>
      </c>
      <c r="I12" t="str">
        <f>IF(OR(LEFT(F12,1)=CHAR(32),LEFT(F12,1)=CHAR(9),LEFT(F12,1)=CHAR(160),indenture(F12)&gt;0),"NO","BOLD")&amp;H12</f>
        <v>BOLD</v>
      </c>
      <c r="J12" s="6" t="s">
        <v>1788</v>
      </c>
      <c r="K12" s="12" t="s">
        <v>1434</v>
      </c>
      <c r="L12" s="5" t="str">
        <f t="shared" si="2"/>
        <v/>
      </c>
      <c r="M12" t="str">
        <f>IF(OR(LEFT(J12,1)=CHAR(32),LEFT(J12,1)=CHAR(9),LEFT(J12,1)=CHAR(160),indenture(J12)&gt;0),"NO","BOLD")&amp;L12</f>
        <v>BOLD</v>
      </c>
      <c r="N12" s="6" t="s">
        <v>1788</v>
      </c>
      <c r="O12" s="12" t="s">
        <v>1434</v>
      </c>
      <c r="P12" s="5" t="str">
        <f t="shared" si="3"/>
        <v/>
      </c>
      <c r="Q12" t="str">
        <f>IF(OR(LEFT(N12,1)=CHAR(32),LEFT(N12,1)=CHAR(9),LEFT(N12,1)=CHAR(160),indenture(N12)&gt;0),"NO","BOLD")&amp;P12</f>
        <v>BOLD</v>
      </c>
      <c r="R12" s="6" t="s">
        <v>1788</v>
      </c>
      <c r="S12" s="12" t="s">
        <v>1434</v>
      </c>
      <c r="T12" s="5" t="str">
        <f t="shared" si="4"/>
        <v/>
      </c>
      <c r="U12" t="str">
        <f>IF(OR(LEFT(R12,1)=CHAR(32),LEFT(R12,1)=CHAR(9),LEFT(R12,1)=CHAR(160),indenture(R12)&gt;0),"NO","BOLD")&amp;T12</f>
        <v>BOLD</v>
      </c>
      <c r="V12" s="6" t="s">
        <v>1788</v>
      </c>
      <c r="W12" s="12" t="s">
        <v>1434</v>
      </c>
      <c r="X12" s="5" t="str">
        <f t="shared" si="6"/>
        <v/>
      </c>
      <c r="Y12" t="str">
        <f>IF(OR(LEFT(V12,1)=CHAR(32),LEFT(V12,1)=CHAR(9),LEFT(V12,1)=CHAR(160),indenture(V12)&gt;0),"NO","BOLD")&amp;X12</f>
        <v>BOLD</v>
      </c>
    </row>
    <row r="13" spans="1:25">
      <c r="A13">
        <v>12</v>
      </c>
      <c r="B13" s="6" t="s">
        <v>1789</v>
      </c>
      <c r="C13" s="6" t="s">
        <v>659</v>
      </c>
      <c r="D13" s="5" t="str">
        <f t="shared" si="0"/>
        <v>EPS</v>
      </c>
      <c r="E13" t="str">
        <f>IF(OR(LEFT(B13,1)=CHAR(32),LEFT(B13,1)=CHAR(9),LEFT(B13,1)=CHAR(160),indenture(B13)&gt;0),"NO","BOLD")&amp;D13</f>
        <v>BOLDEPS</v>
      </c>
      <c r="F13" s="6" t="s">
        <v>1789</v>
      </c>
      <c r="G13" s="6" t="s">
        <v>659</v>
      </c>
      <c r="H13" s="5" t="str">
        <f t="shared" si="1"/>
        <v>EPS</v>
      </c>
      <c r="I13" t="str">
        <f>IF(OR(LEFT(F13,1)=CHAR(32),LEFT(F13,1)=CHAR(9),LEFT(F13,1)=CHAR(160),indenture(F13)&gt;0),"NO","BOLD")&amp;H13</f>
        <v>BOLDEPS</v>
      </c>
      <c r="J13" s="6" t="s">
        <v>1789</v>
      </c>
      <c r="K13" s="6" t="s">
        <v>659</v>
      </c>
      <c r="L13" s="5" t="str">
        <f t="shared" si="2"/>
        <v>EPS</v>
      </c>
      <c r="M13" t="str">
        <f>IF(OR(LEFT(J13,1)=CHAR(32),LEFT(J13,1)=CHAR(9),LEFT(J13,1)=CHAR(160),indenture(J13)&gt;0),"NO","BOLD")&amp;L13</f>
        <v>BOLDEPS</v>
      </c>
      <c r="N13" s="6" t="s">
        <v>1789</v>
      </c>
      <c r="O13" s="6" t="s">
        <v>659</v>
      </c>
      <c r="P13" s="5" t="str">
        <f t="shared" si="3"/>
        <v>EPS</v>
      </c>
      <c r="Q13" t="str">
        <f>IF(OR(LEFT(N13,1)=CHAR(32),LEFT(N13,1)=CHAR(9),LEFT(N13,1)=CHAR(160),indenture(N13)&gt;0),"NO","BOLD")&amp;P13</f>
        <v>BOLDEPS</v>
      </c>
      <c r="R13" s="6" t="s">
        <v>1789</v>
      </c>
      <c r="S13" s="6" t="s">
        <v>659</v>
      </c>
      <c r="T13" s="5" t="str">
        <f t="shared" si="4"/>
        <v>EPS</v>
      </c>
      <c r="U13" t="str">
        <f>IF(OR(LEFT(R13,1)=CHAR(32),LEFT(R13,1)=CHAR(9),LEFT(R13,1)=CHAR(160),indenture(R13)&gt;0),"NO","BOLD")&amp;T13</f>
        <v>BOLDEPS</v>
      </c>
      <c r="V13" s="6" t="s">
        <v>1789</v>
      </c>
      <c r="W13" s="6" t="s">
        <v>659</v>
      </c>
      <c r="X13" s="5" t="str">
        <f t="shared" si="6"/>
        <v>EPS</v>
      </c>
      <c r="Y13" t="str">
        <f>IF(OR(LEFT(V13,1)=CHAR(32),LEFT(V13,1)=CHAR(9),LEFT(V13,1)=CHAR(160),indenture(V13)&gt;0),"NO","BOLD")&amp;X13</f>
        <v>BOLDEPS</v>
      </c>
    </row>
    <row r="14" spans="1:25">
      <c r="A14">
        <v>13</v>
      </c>
      <c r="B14" s="6" t="s">
        <v>1790</v>
      </c>
      <c r="C14" s="6" t="s">
        <v>660</v>
      </c>
      <c r="D14" s="5" t="str">
        <f t="shared" si="0"/>
        <v>EPS</v>
      </c>
      <c r="E14" t="str">
        <f>IF(OR(LEFT(B14,1)=CHAR(32),LEFT(B14,1)=CHAR(9),LEFT(B14,1)=CHAR(160),indenture(B14)&gt;0),"NO","BOLD")&amp;D14</f>
        <v>BOLDEPS</v>
      </c>
      <c r="F14" s="6" t="s">
        <v>1790</v>
      </c>
      <c r="G14" s="6" t="s">
        <v>660</v>
      </c>
      <c r="H14" s="5" t="str">
        <f t="shared" si="1"/>
        <v>EPS</v>
      </c>
      <c r="I14" t="str">
        <f>IF(OR(LEFT(F14,1)=CHAR(32),LEFT(F14,1)=CHAR(9),LEFT(F14,1)=CHAR(160),indenture(F14)&gt;0),"NO","BOLD")&amp;H14</f>
        <v>BOLDEPS</v>
      </c>
      <c r="J14" s="6" t="s">
        <v>1790</v>
      </c>
      <c r="K14" s="6" t="s">
        <v>660</v>
      </c>
      <c r="L14" s="5" t="str">
        <f t="shared" si="2"/>
        <v>EPS</v>
      </c>
      <c r="M14" t="str">
        <f>IF(OR(LEFT(J14,1)=CHAR(32),LEFT(J14,1)=CHAR(9),LEFT(J14,1)=CHAR(160),indenture(J14)&gt;0),"NO","BOLD")&amp;L14</f>
        <v>BOLDEPS</v>
      </c>
      <c r="N14" s="6" t="s">
        <v>1790</v>
      </c>
      <c r="O14" s="6" t="s">
        <v>660</v>
      </c>
      <c r="P14" s="5" t="str">
        <f t="shared" si="3"/>
        <v>EPS</v>
      </c>
      <c r="Q14" t="str">
        <f>IF(OR(LEFT(N14,1)=CHAR(32),LEFT(N14,1)=CHAR(9),LEFT(N14,1)=CHAR(160),indenture(N14)&gt;0),"NO","BOLD")&amp;P14</f>
        <v>BOLDEPS</v>
      </c>
      <c r="R14" s="6" t="s">
        <v>1790</v>
      </c>
      <c r="S14" s="6" t="s">
        <v>660</v>
      </c>
      <c r="T14" s="5" t="str">
        <f t="shared" si="4"/>
        <v>EPS</v>
      </c>
      <c r="U14" t="str">
        <f>IF(OR(LEFT(R14,1)=CHAR(32),LEFT(R14,1)=CHAR(9),LEFT(R14,1)=CHAR(160),indenture(R14)&gt;0),"NO","BOLD")&amp;T14</f>
        <v>BOLDEPS</v>
      </c>
      <c r="V14" s="6" t="s">
        <v>1790</v>
      </c>
      <c r="W14" s="6" t="s">
        <v>660</v>
      </c>
      <c r="X14" s="5" t="str">
        <f t="shared" si="6"/>
        <v>EPS</v>
      </c>
      <c r="Y14" t="str">
        <f>IF(OR(LEFT(V14,1)=CHAR(32),LEFT(V14,1)=CHAR(9),LEFT(V14,1)=CHAR(160),indenture(V14)&gt;0),"NO","BOLD")&amp;X14</f>
        <v>BOLDEPS</v>
      </c>
    </row>
    <row r="15" spans="1:25">
      <c r="A15">
        <v>14</v>
      </c>
      <c r="B15" s="6"/>
      <c r="C15" s="7"/>
      <c r="D15" s="5" t="str">
        <f t="shared" si="0"/>
        <v/>
      </c>
      <c r="E15" t="str">
        <f>IF(OR(LEFT(B15,1)=CHAR(32),LEFT(B15,1)=CHAR(9),LEFT(B15,1)=CHAR(160),indenture(B15)&gt;0),"NO","BOLD")&amp;D15</f>
        <v>BOLD</v>
      </c>
      <c r="F15" s="6"/>
      <c r="G15" s="7"/>
      <c r="H15" s="5" t="str">
        <f t="shared" si="1"/>
        <v/>
      </c>
      <c r="I15" t="str">
        <f>IF(OR(LEFT(F15,1)=CHAR(32),LEFT(F15,1)=CHAR(9),LEFT(F15,1)=CHAR(160),indenture(F15)&gt;0),"NO","BOLD")&amp;H15</f>
        <v>BOLD</v>
      </c>
      <c r="J15" s="6"/>
      <c r="K15" s="7"/>
      <c r="L15" s="5" t="str">
        <f t="shared" si="2"/>
        <v/>
      </c>
      <c r="M15" t="str">
        <f>IF(OR(LEFT(J15,1)=CHAR(32),LEFT(J15,1)=CHAR(9),LEFT(J15,1)=CHAR(160),indenture(J15)&gt;0),"NO","BOLD")&amp;L15</f>
        <v>BOLD</v>
      </c>
      <c r="N15" s="6"/>
      <c r="O15" s="7"/>
      <c r="P15" s="5" t="str">
        <f t="shared" si="3"/>
        <v/>
      </c>
      <c r="Q15" t="str">
        <f>IF(OR(LEFT(N15,1)=CHAR(32),LEFT(N15,1)=CHAR(9),LEFT(N15,1)=CHAR(160),indenture(N15)&gt;0),"NO","BOLD")&amp;P15</f>
        <v>BOLD</v>
      </c>
      <c r="R15" s="6"/>
      <c r="S15" s="7"/>
      <c r="T15" s="5" t="str">
        <f t="shared" si="4"/>
        <v/>
      </c>
      <c r="U15" t="str">
        <f>IF(OR(LEFT(R15,1)=CHAR(32),LEFT(R15,1)=CHAR(9),LEFT(R15,1)=CHAR(160),indenture(R15)&gt;0),"NO","BOLD")&amp;T15</f>
        <v>BOLD</v>
      </c>
      <c r="V15" s="6"/>
      <c r="W15" s="7"/>
      <c r="X15" s="5" t="str">
        <f t="shared" si="6"/>
        <v/>
      </c>
      <c r="Y15" t="str">
        <f>IF(OR(LEFT(V15,1)=CHAR(32),LEFT(V15,1)=CHAR(9),LEFT(V15,1)=CHAR(160),indenture(V15)&gt;0),"NO","BOLD")&amp;X15</f>
        <v>BOLD</v>
      </c>
    </row>
    <row r="16" spans="1:25">
      <c r="A16">
        <v>15</v>
      </c>
      <c r="B16" s="6" t="s">
        <v>1791</v>
      </c>
      <c r="C16" s="6" t="s">
        <v>661</v>
      </c>
      <c r="D16" s="5" t="str">
        <f t="shared" si="0"/>
        <v/>
      </c>
      <c r="E16" t="str">
        <f>IF(OR(LEFT(B16,1)=CHAR(32),LEFT(B16,1)=CHAR(9),LEFT(B16,1)=CHAR(160),indenture(B16)&gt;0),"NO","BOLD")&amp;D16</f>
        <v>BOLD</v>
      </c>
      <c r="F16" s="6" t="s">
        <v>1791</v>
      </c>
      <c r="G16" s="6" t="s">
        <v>661</v>
      </c>
      <c r="H16" s="5" t="str">
        <f t="shared" si="1"/>
        <v/>
      </c>
      <c r="I16" t="str">
        <f>IF(OR(LEFT(F16,1)=CHAR(32),LEFT(F16,1)=CHAR(9),LEFT(F16,1)=CHAR(160),indenture(F16)&gt;0),"NO","BOLD")&amp;H16</f>
        <v>BOLD</v>
      </c>
      <c r="J16" s="6" t="s">
        <v>1791</v>
      </c>
      <c r="K16" s="6" t="s">
        <v>661</v>
      </c>
      <c r="L16" s="5" t="str">
        <f t="shared" si="2"/>
        <v/>
      </c>
      <c r="M16" t="str">
        <f>IF(OR(LEFT(J16,1)=CHAR(32),LEFT(J16,1)=CHAR(9),LEFT(J16,1)=CHAR(160),indenture(J16)&gt;0),"NO","BOLD")&amp;L16</f>
        <v>BOLD</v>
      </c>
      <c r="N16" s="6" t="s">
        <v>1791</v>
      </c>
      <c r="O16" s="6" t="s">
        <v>661</v>
      </c>
      <c r="P16" s="5" t="str">
        <f t="shared" si="3"/>
        <v/>
      </c>
      <c r="Q16" t="str">
        <f>IF(OR(LEFT(N16,1)=CHAR(32),LEFT(N16,1)=CHAR(9),LEFT(N16,1)=CHAR(160),indenture(N16)&gt;0),"NO","BOLD")&amp;P16</f>
        <v>BOLD</v>
      </c>
      <c r="R16" s="6" t="s">
        <v>1791</v>
      </c>
      <c r="S16" s="6" t="s">
        <v>661</v>
      </c>
      <c r="T16" s="5" t="str">
        <f t="shared" si="4"/>
        <v/>
      </c>
      <c r="U16" t="str">
        <f>IF(OR(LEFT(R16,1)=CHAR(32),LEFT(R16,1)=CHAR(9),LEFT(R16,1)=CHAR(160),indenture(R16)&gt;0),"NO","BOLD")&amp;T16</f>
        <v>BOLD</v>
      </c>
      <c r="V16" s="6" t="s">
        <v>1791</v>
      </c>
      <c r="W16" s="6" t="s">
        <v>661</v>
      </c>
      <c r="X16" s="5" t="str">
        <f t="shared" si="6"/>
        <v/>
      </c>
      <c r="Y16" t="str">
        <f>IF(OR(LEFT(V16,1)=CHAR(32),LEFT(V16,1)=CHAR(9),LEFT(V16,1)=CHAR(160),indenture(V16)&gt;0),"NO","BOLD")&amp;X16</f>
        <v>BOLD</v>
      </c>
    </row>
    <row r="17" spans="1:25">
      <c r="A17">
        <v>16</v>
      </c>
      <c r="B17" s="6" t="s">
        <v>1792</v>
      </c>
      <c r="C17" s="6" t="s">
        <v>662</v>
      </c>
      <c r="D17" s="5" t="str">
        <f t="shared" si="0"/>
        <v/>
      </c>
      <c r="E17" t="str">
        <f>IF(OR(LEFT(B17,1)=CHAR(32),LEFT(B17,1)=CHAR(9),LEFT(B17,1)=CHAR(160),indenture(B17)&gt;0),"NO","BOLD")&amp;D17</f>
        <v>BOLD</v>
      </c>
      <c r="F17" s="6" t="s">
        <v>1792</v>
      </c>
      <c r="G17" s="6" t="s">
        <v>662</v>
      </c>
      <c r="H17" s="5" t="str">
        <f t="shared" si="1"/>
        <v/>
      </c>
      <c r="I17" t="str">
        <f>IF(OR(LEFT(F17,1)=CHAR(32),LEFT(F17,1)=CHAR(9),LEFT(F17,1)=CHAR(160),indenture(F17)&gt;0),"NO","BOLD")&amp;H17</f>
        <v>BOLD</v>
      </c>
      <c r="J17" s="6" t="s">
        <v>1792</v>
      </c>
      <c r="K17" s="6" t="s">
        <v>662</v>
      </c>
      <c r="L17" s="5" t="str">
        <f t="shared" si="2"/>
        <v/>
      </c>
      <c r="M17" t="str">
        <f>IF(OR(LEFT(J17,1)=CHAR(32),LEFT(J17,1)=CHAR(9),LEFT(J17,1)=CHAR(160),indenture(J17)&gt;0),"NO","BOLD")&amp;L17</f>
        <v>BOLD</v>
      </c>
      <c r="N17" s="6" t="s">
        <v>1792</v>
      </c>
      <c r="O17" s="6" t="s">
        <v>662</v>
      </c>
      <c r="P17" s="5" t="str">
        <f t="shared" si="3"/>
        <v/>
      </c>
      <c r="Q17" t="str">
        <f>IF(OR(LEFT(N17,1)=CHAR(32),LEFT(N17,1)=CHAR(9),LEFT(N17,1)=CHAR(160),indenture(N17)&gt;0),"NO","BOLD")&amp;P17</f>
        <v>BOLD</v>
      </c>
      <c r="R17" s="6" t="s">
        <v>1792</v>
      </c>
      <c r="S17" s="6" t="s">
        <v>662</v>
      </c>
      <c r="T17" s="5" t="str">
        <f t="shared" si="4"/>
        <v/>
      </c>
      <c r="U17" t="str">
        <f>IF(OR(LEFT(R17,1)=CHAR(32),LEFT(R17,1)=CHAR(9),LEFT(R17,1)=CHAR(160),indenture(R17)&gt;0),"NO","BOLD")&amp;T17</f>
        <v>BOLD</v>
      </c>
      <c r="V17" s="6" t="s">
        <v>1792</v>
      </c>
      <c r="W17" s="6" t="s">
        <v>662</v>
      </c>
      <c r="X17" s="5" t="str">
        <f t="shared" si="6"/>
        <v/>
      </c>
      <c r="Y17" t="str">
        <f>IF(OR(LEFT(V17,1)=CHAR(32),LEFT(V17,1)=CHAR(9),LEFT(V17,1)=CHAR(160),indenture(V17)&gt;0),"NO","BOLD")&amp;X17</f>
        <v>BOLD</v>
      </c>
    </row>
    <row r="18" spans="1:25">
      <c r="A18">
        <v>17</v>
      </c>
      <c r="B18" s="6" t="s">
        <v>1793</v>
      </c>
      <c r="C18" s="6" t="s">
        <v>1794</v>
      </c>
      <c r="D18" s="5" t="str">
        <f t="shared" si="0"/>
        <v/>
      </c>
      <c r="E18" t="str">
        <f>IF(OR(LEFT(B18,1)=CHAR(32),LEFT(B18,1)=CHAR(9),LEFT(B18,1)=CHAR(160),indenture(B18)&gt;0),"NO","BOLD")&amp;D18</f>
        <v>BOLD</v>
      </c>
      <c r="F18" s="6" t="s">
        <v>1793</v>
      </c>
      <c r="G18" s="6" t="s">
        <v>1794</v>
      </c>
      <c r="H18" s="5" t="str">
        <f t="shared" si="1"/>
        <v/>
      </c>
      <c r="I18" t="str">
        <f>IF(OR(LEFT(F18,1)=CHAR(32),LEFT(F18,1)=CHAR(9),LEFT(F18,1)=CHAR(160),indenture(F18)&gt;0),"NO","BOLD")&amp;H18</f>
        <v>BOLD</v>
      </c>
      <c r="J18" s="6" t="s">
        <v>1793</v>
      </c>
      <c r="K18" s="6" t="s">
        <v>1794</v>
      </c>
      <c r="L18" s="5" t="str">
        <f t="shared" si="2"/>
        <v/>
      </c>
      <c r="M18" t="str">
        <f>IF(OR(LEFT(J18,1)=CHAR(32),LEFT(J18,1)=CHAR(9),LEFT(J18,1)=CHAR(160),indenture(J18)&gt;0),"NO","BOLD")&amp;L18</f>
        <v>BOLD</v>
      </c>
      <c r="N18" s="6" t="s">
        <v>1793</v>
      </c>
      <c r="O18" s="6" t="s">
        <v>1794</v>
      </c>
      <c r="P18" s="5" t="str">
        <f t="shared" si="3"/>
        <v/>
      </c>
      <c r="Q18" t="str">
        <f>IF(OR(LEFT(N18,1)=CHAR(32),LEFT(N18,1)=CHAR(9),LEFT(N18,1)=CHAR(160),indenture(N18)&gt;0),"NO","BOLD")&amp;P18</f>
        <v>BOLD</v>
      </c>
      <c r="R18" s="6" t="s">
        <v>1793</v>
      </c>
      <c r="S18" s="6" t="s">
        <v>1794</v>
      </c>
      <c r="T18" s="5" t="str">
        <f t="shared" si="4"/>
        <v/>
      </c>
      <c r="U18" t="str">
        <f>IF(OR(LEFT(R18,1)=CHAR(32),LEFT(R18,1)=CHAR(9),LEFT(R18,1)=CHAR(160),indenture(R18)&gt;0),"NO","BOLD")&amp;T18</f>
        <v>BOLD</v>
      </c>
      <c r="V18" s="6" t="s">
        <v>1793</v>
      </c>
      <c r="W18" s="6" t="s">
        <v>1794</v>
      </c>
      <c r="X18" s="5" t="str">
        <f t="shared" si="6"/>
        <v/>
      </c>
      <c r="Y18" t="str">
        <f>IF(OR(LEFT(V18,1)=CHAR(32),LEFT(V18,1)=CHAR(9),LEFT(V18,1)=CHAR(160),indenture(V18)&gt;0),"NO","BOLD")&amp;X18</f>
        <v>BOLD</v>
      </c>
    </row>
    <row r="19" spans="1:25">
      <c r="A19">
        <v>18</v>
      </c>
      <c r="B19" s="6" t="s">
        <v>1795</v>
      </c>
      <c r="C19" s="6" t="s">
        <v>1796</v>
      </c>
      <c r="D19" s="5" t="str">
        <f t="shared" si="0"/>
        <v/>
      </c>
      <c r="E19" t="str">
        <f>IF(OR(LEFT(B19,1)=CHAR(32),LEFT(B19,1)=CHAR(9),LEFT(B19,1)=CHAR(160),indenture(B19)&gt;0),"NO","BOLD")&amp;D19</f>
        <v>BOLD</v>
      </c>
      <c r="F19" s="6" t="s">
        <v>1795</v>
      </c>
      <c r="G19" s="6" t="s">
        <v>1796</v>
      </c>
      <c r="H19" s="5" t="str">
        <f t="shared" si="1"/>
        <v/>
      </c>
      <c r="I19" t="str">
        <f>IF(OR(LEFT(F19,1)=CHAR(32),LEFT(F19,1)=CHAR(9),LEFT(F19,1)=CHAR(160),indenture(F19)&gt;0),"NO","BOLD")&amp;H19</f>
        <v>BOLD</v>
      </c>
      <c r="J19" s="6" t="s">
        <v>1795</v>
      </c>
      <c r="K19" s="6" t="s">
        <v>1796</v>
      </c>
      <c r="L19" s="5" t="str">
        <f t="shared" si="2"/>
        <v/>
      </c>
      <c r="M19" t="str">
        <f>IF(OR(LEFT(J19,1)=CHAR(32),LEFT(J19,1)=CHAR(9),LEFT(J19,1)=CHAR(160),indenture(J19)&gt;0),"NO","BOLD")&amp;L19</f>
        <v>BOLD</v>
      </c>
      <c r="N19" s="6" t="s">
        <v>1795</v>
      </c>
      <c r="O19" s="6" t="s">
        <v>1796</v>
      </c>
      <c r="P19" s="5" t="str">
        <f t="shared" si="3"/>
        <v/>
      </c>
      <c r="Q19" t="str">
        <f>IF(OR(LEFT(N19,1)=CHAR(32),LEFT(N19,1)=CHAR(9),LEFT(N19,1)=CHAR(160),indenture(N19)&gt;0),"NO","BOLD")&amp;P19</f>
        <v>BOLD</v>
      </c>
      <c r="R19" s="6" t="s">
        <v>1795</v>
      </c>
      <c r="S19" s="6" t="s">
        <v>1796</v>
      </c>
      <c r="T19" s="5" t="str">
        <f t="shared" si="4"/>
        <v/>
      </c>
      <c r="U19" t="str">
        <f>IF(OR(LEFT(R19,1)=CHAR(32),LEFT(R19,1)=CHAR(9),LEFT(R19,1)=CHAR(160),indenture(R19)&gt;0),"NO","BOLD")&amp;T19</f>
        <v>BOLD</v>
      </c>
      <c r="V19" s="6" t="s">
        <v>1795</v>
      </c>
      <c r="W19" s="6" t="s">
        <v>1796</v>
      </c>
      <c r="X19" s="5" t="str">
        <f t="shared" si="6"/>
        <v/>
      </c>
      <c r="Y19" t="str">
        <f>IF(OR(LEFT(V19,1)=CHAR(32),LEFT(V19,1)=CHAR(9),LEFT(V19,1)=CHAR(160),indenture(V19)&gt;0),"NO","BOLD")&amp;X19</f>
        <v>BOLD</v>
      </c>
    </row>
    <row r="20" spans="1:25">
      <c r="A20">
        <v>19</v>
      </c>
      <c r="B20" s="6" t="s">
        <v>1797</v>
      </c>
      <c r="C20" s="7" t="s">
        <v>663</v>
      </c>
      <c r="D20" s="5" t="str">
        <f t="shared" si="0"/>
        <v/>
      </c>
      <c r="E20" t="str">
        <f>IF(OR(LEFT(B20,1)=CHAR(32),LEFT(B20,1)=CHAR(9),LEFT(B20,1)=CHAR(160),indenture(B20)&gt;0),"NO","BOLD")&amp;D20</f>
        <v>BOLD</v>
      </c>
      <c r="F20" s="6" t="s">
        <v>1797</v>
      </c>
      <c r="G20" s="7" t="s">
        <v>663</v>
      </c>
      <c r="H20" s="5" t="str">
        <f t="shared" si="1"/>
        <v/>
      </c>
      <c r="I20" t="str">
        <f>IF(OR(LEFT(F20,1)=CHAR(32),LEFT(F20,1)=CHAR(9),LEFT(F20,1)=CHAR(160),indenture(F20)&gt;0),"NO","BOLD")&amp;H20</f>
        <v>BOLD</v>
      </c>
      <c r="J20" s="6" t="s">
        <v>1797</v>
      </c>
      <c r="K20" s="7" t="s">
        <v>663</v>
      </c>
      <c r="L20" s="5" t="str">
        <f t="shared" si="2"/>
        <v/>
      </c>
      <c r="M20" t="str">
        <f>IF(OR(LEFT(J20,1)=CHAR(32),LEFT(J20,1)=CHAR(9),LEFT(J20,1)=CHAR(160),indenture(J20)&gt;0),"NO","BOLD")&amp;L20</f>
        <v>BOLD</v>
      </c>
      <c r="N20" s="6" t="s">
        <v>1797</v>
      </c>
      <c r="O20" s="7" t="s">
        <v>663</v>
      </c>
      <c r="P20" s="5" t="str">
        <f t="shared" si="3"/>
        <v/>
      </c>
      <c r="Q20" t="str">
        <f>IF(OR(LEFT(N20,1)=CHAR(32),LEFT(N20,1)=CHAR(9),LEFT(N20,1)=CHAR(160),indenture(N20)&gt;0),"NO","BOLD")&amp;P20</f>
        <v>BOLD</v>
      </c>
      <c r="R20" s="6" t="s">
        <v>1797</v>
      </c>
      <c r="S20" s="7" t="s">
        <v>663</v>
      </c>
      <c r="T20" s="5" t="str">
        <f t="shared" si="4"/>
        <v/>
      </c>
      <c r="U20" t="str">
        <f>IF(OR(LEFT(R20,1)=CHAR(32),LEFT(R20,1)=CHAR(9),LEFT(R20,1)=CHAR(160),indenture(R20)&gt;0),"NO","BOLD")&amp;T20</f>
        <v>BOLD</v>
      </c>
      <c r="V20" s="6" t="s">
        <v>1797</v>
      </c>
      <c r="W20" s="7" t="s">
        <v>663</v>
      </c>
      <c r="X20" s="5" t="str">
        <f t="shared" si="6"/>
        <v/>
      </c>
      <c r="Y20" t="str">
        <f>IF(OR(LEFT(V20,1)=CHAR(32),LEFT(V20,1)=CHAR(9),LEFT(V20,1)=CHAR(160),indenture(V20)&gt;0),"NO","BOLD")&amp;X20</f>
        <v>BOLD</v>
      </c>
    </row>
    <row r="21" spans="1:25">
      <c r="A21">
        <v>20</v>
      </c>
      <c r="B21" s="6" t="s">
        <v>1798</v>
      </c>
      <c r="C21" s="7" t="s">
        <v>664</v>
      </c>
      <c r="D21" s="5" t="str">
        <f t="shared" si="0"/>
        <v/>
      </c>
      <c r="E21" t="str">
        <f>IF(OR(LEFT(B21,1)=CHAR(32),LEFT(B21,1)=CHAR(9),LEFT(B21,1)=CHAR(160),indenture(B21)&gt;0),"NO","BOLD")&amp;D21</f>
        <v>BOLD</v>
      </c>
      <c r="F21" s="6" t="s">
        <v>1798</v>
      </c>
      <c r="G21" s="7" t="s">
        <v>664</v>
      </c>
      <c r="H21" s="5" t="str">
        <f t="shared" si="1"/>
        <v/>
      </c>
      <c r="I21" t="str">
        <f>IF(OR(LEFT(F21,1)=CHAR(32),LEFT(F21,1)=CHAR(9),LEFT(F21,1)=CHAR(160),indenture(F21)&gt;0),"NO","BOLD")&amp;H21</f>
        <v>BOLD</v>
      </c>
      <c r="J21" s="6" t="s">
        <v>1798</v>
      </c>
      <c r="K21" s="7" t="s">
        <v>664</v>
      </c>
      <c r="L21" s="5" t="str">
        <f t="shared" si="2"/>
        <v/>
      </c>
      <c r="M21" t="str">
        <f>IF(OR(LEFT(J21,1)=CHAR(32),LEFT(J21,1)=CHAR(9),LEFT(J21,1)=CHAR(160),indenture(J21)&gt;0),"NO","BOLD")&amp;L21</f>
        <v>BOLD</v>
      </c>
      <c r="N21" s="6" t="s">
        <v>1798</v>
      </c>
      <c r="O21" s="7" t="s">
        <v>664</v>
      </c>
      <c r="P21" s="5" t="str">
        <f t="shared" si="3"/>
        <v/>
      </c>
      <c r="Q21" t="str">
        <f>IF(OR(LEFT(N21,1)=CHAR(32),LEFT(N21,1)=CHAR(9),LEFT(N21,1)=CHAR(160),indenture(N21)&gt;0),"NO","BOLD")&amp;P21</f>
        <v>BOLD</v>
      </c>
      <c r="R21" s="6" t="s">
        <v>1798</v>
      </c>
      <c r="S21" s="7" t="s">
        <v>664</v>
      </c>
      <c r="T21" s="5" t="str">
        <f t="shared" si="4"/>
        <v/>
      </c>
      <c r="U21" t="str">
        <f>IF(OR(LEFT(R21,1)=CHAR(32),LEFT(R21,1)=CHAR(9),LEFT(R21,1)=CHAR(160),indenture(R21)&gt;0),"NO","BOLD")&amp;T21</f>
        <v>BOLD</v>
      </c>
      <c r="V21" s="6" t="s">
        <v>1798</v>
      </c>
      <c r="W21" s="7" t="s">
        <v>664</v>
      </c>
      <c r="X21" s="5" t="str">
        <f t="shared" si="6"/>
        <v/>
      </c>
      <c r="Y21" t="str">
        <f>IF(OR(LEFT(V21,1)=CHAR(32),LEFT(V21,1)=CHAR(9),LEFT(V21,1)=CHAR(160),indenture(V21)&gt;0),"NO","BOLD")&amp;X21</f>
        <v>BOLD</v>
      </c>
    </row>
    <row r="22" spans="1:25">
      <c r="A22">
        <v>21</v>
      </c>
      <c r="B22" s="6"/>
      <c r="C22" s="6"/>
      <c r="D22" s="5" t="str">
        <f t="shared" si="0"/>
        <v/>
      </c>
      <c r="E22" t="str">
        <f>IF(OR(LEFT(B22,1)=CHAR(32),LEFT(B22,1)=CHAR(9),LEFT(B22,1)=CHAR(160),indenture(B22)&gt;0),"NO","BOLD")&amp;D22</f>
        <v>BOLD</v>
      </c>
      <c r="F22" s="6"/>
      <c r="G22" s="6"/>
      <c r="H22" s="5" t="str">
        <f t="shared" si="1"/>
        <v/>
      </c>
      <c r="I22" t="str">
        <f>IF(OR(LEFT(F22,1)=CHAR(32),LEFT(F22,1)=CHAR(9),LEFT(F22,1)=CHAR(160),indenture(F22)&gt;0),"NO","BOLD")&amp;H22</f>
        <v>BOLD</v>
      </c>
      <c r="J22" s="6"/>
      <c r="K22" s="6"/>
      <c r="L22" s="5" t="str">
        <f t="shared" si="2"/>
        <v/>
      </c>
      <c r="M22" t="str">
        <f>IF(OR(LEFT(J22,1)=CHAR(32),LEFT(J22,1)=CHAR(9),LEFT(J22,1)=CHAR(160),indenture(J22)&gt;0),"NO","BOLD")&amp;L22</f>
        <v>BOLD</v>
      </c>
      <c r="N22" s="6"/>
      <c r="O22" s="6"/>
      <c r="P22" s="5" t="str">
        <f t="shared" si="3"/>
        <v/>
      </c>
      <c r="Q22" t="str">
        <f>IF(OR(LEFT(N22,1)=CHAR(32),LEFT(N22,1)=CHAR(9),LEFT(N22,1)=CHAR(160),indenture(N22)&gt;0),"NO","BOLD")&amp;P22</f>
        <v>BOLD</v>
      </c>
      <c r="R22" s="6"/>
      <c r="S22" s="6"/>
      <c r="T22" s="5" t="str">
        <f t="shared" si="4"/>
        <v/>
      </c>
      <c r="U22" t="str">
        <f>IF(OR(LEFT(R22,1)=CHAR(32),LEFT(R22,1)=CHAR(9),LEFT(R22,1)=CHAR(160),indenture(R22)&gt;0),"NO","BOLD")&amp;T22</f>
        <v>BOLD</v>
      </c>
      <c r="V22" s="6"/>
      <c r="W22" s="6"/>
      <c r="X22" s="5" t="str">
        <f t="shared" si="6"/>
        <v/>
      </c>
      <c r="Y22" t="str">
        <f>IF(OR(LEFT(V22,1)=CHAR(32),LEFT(V22,1)=CHAR(9),LEFT(V22,1)=CHAR(160),indenture(V22)&gt;0),"NO","BOLD")&amp;X22</f>
        <v>BOLD</v>
      </c>
    </row>
    <row r="23" spans="1:25">
      <c r="A23">
        <v>22</v>
      </c>
      <c r="B23" s="6" t="s">
        <v>650</v>
      </c>
      <c r="C23" s="6"/>
      <c r="D23" s="5" t="str">
        <f t="shared" si="0"/>
        <v/>
      </c>
      <c r="E23" t="str">
        <f>IF(OR(LEFT(B23,1)=CHAR(32),LEFT(B23,1)=CHAR(9),LEFT(B23,1)=CHAR(160),indenture(B23)&gt;0),"NO","BOLD")&amp;D23</f>
        <v>BOLD</v>
      </c>
      <c r="F23" s="6" t="s">
        <v>650</v>
      </c>
      <c r="G23" s="6"/>
      <c r="H23" s="5" t="str">
        <f t="shared" si="1"/>
        <v/>
      </c>
      <c r="I23" t="str">
        <f>IF(OR(LEFT(F23,1)=CHAR(32),LEFT(F23,1)=CHAR(9),LEFT(F23,1)=CHAR(160),indenture(F23)&gt;0),"NO","BOLD")&amp;H23</f>
        <v>BOLD</v>
      </c>
      <c r="J23" s="6" t="s">
        <v>650</v>
      </c>
      <c r="K23" s="6"/>
      <c r="L23" s="5" t="str">
        <f t="shared" si="2"/>
        <v/>
      </c>
      <c r="M23" t="str">
        <f>IF(OR(LEFT(J23,1)=CHAR(32),LEFT(J23,1)=CHAR(9),LEFT(J23,1)=CHAR(160),indenture(J23)&gt;0),"NO","BOLD")&amp;L23</f>
        <v>BOLD</v>
      </c>
      <c r="N23" s="6" t="s">
        <v>650</v>
      </c>
      <c r="O23" s="6"/>
      <c r="P23" s="5" t="str">
        <f t="shared" si="3"/>
        <v/>
      </c>
      <c r="Q23" t="str">
        <f>IF(OR(LEFT(N23,1)=CHAR(32),LEFT(N23,1)=CHAR(9),LEFT(N23,1)=CHAR(160),indenture(N23)&gt;0),"NO","BOLD")&amp;P23</f>
        <v>BOLD</v>
      </c>
      <c r="R23" s="6" t="s">
        <v>650</v>
      </c>
      <c r="S23" s="6"/>
      <c r="T23" s="5" t="str">
        <f t="shared" si="4"/>
        <v/>
      </c>
      <c r="U23" t="str">
        <f>IF(OR(LEFT(R23,1)=CHAR(32),LEFT(R23,1)=CHAR(9),LEFT(R23,1)=CHAR(160),indenture(R23)&gt;0),"NO","BOLD")&amp;T23</f>
        <v>BOLD</v>
      </c>
      <c r="V23" s="6" t="s">
        <v>650</v>
      </c>
      <c r="W23" s="6"/>
      <c r="X23" s="5" t="str">
        <f t="shared" si="6"/>
        <v/>
      </c>
      <c r="Y23" t="str">
        <f>IF(OR(LEFT(V23,1)=CHAR(32),LEFT(V23,1)=CHAR(9),LEFT(V23,1)=CHAR(160),indenture(V23)&gt;0),"NO","BOLD")&amp;X23</f>
        <v>BOLD</v>
      </c>
    </row>
    <row r="24" spans="1:25">
      <c r="A24">
        <v>23</v>
      </c>
      <c r="B24" s="6" t="s">
        <v>1787</v>
      </c>
      <c r="C24" s="6" t="s">
        <v>665</v>
      </c>
      <c r="D24" s="5" t="str">
        <f t="shared" si="0"/>
        <v/>
      </c>
      <c r="E24" t="str">
        <f>IF(OR(LEFT(B24,1)=CHAR(32),LEFT(B24,1)=CHAR(9),LEFT(B24,1)=CHAR(160),indenture(B24)&gt;0),"NO","BOLD")&amp;D24</f>
        <v>BOLD</v>
      </c>
      <c r="F24" s="6" t="s">
        <v>1787</v>
      </c>
      <c r="G24" s="6" t="s">
        <v>665</v>
      </c>
      <c r="H24" s="5" t="str">
        <f t="shared" si="1"/>
        <v/>
      </c>
      <c r="I24" t="str">
        <f>IF(OR(LEFT(F24,1)=CHAR(32),LEFT(F24,1)=CHAR(9),LEFT(F24,1)=CHAR(160),indenture(F24)&gt;0),"NO","BOLD")&amp;H24</f>
        <v>BOLD</v>
      </c>
      <c r="J24" s="6" t="s">
        <v>1787</v>
      </c>
      <c r="K24" s="6" t="s">
        <v>665</v>
      </c>
      <c r="L24" s="5" t="str">
        <f t="shared" si="2"/>
        <v/>
      </c>
      <c r="M24" t="str">
        <f>IF(OR(LEFT(J24,1)=CHAR(32),LEFT(J24,1)=CHAR(9),LEFT(J24,1)=CHAR(160),indenture(J24)&gt;0),"NO","BOLD")&amp;L24</f>
        <v>BOLD</v>
      </c>
      <c r="N24" s="6" t="s">
        <v>1787</v>
      </c>
      <c r="O24" s="6" t="s">
        <v>665</v>
      </c>
      <c r="P24" s="5" t="str">
        <f t="shared" si="3"/>
        <v/>
      </c>
      <c r="Q24" t="str">
        <f>IF(OR(LEFT(N24,1)=CHAR(32),LEFT(N24,1)=CHAR(9),LEFT(N24,1)=CHAR(160),indenture(N24)&gt;0),"NO","BOLD")&amp;P24</f>
        <v>BOLD</v>
      </c>
      <c r="R24" s="6" t="s">
        <v>1787</v>
      </c>
      <c r="S24" s="6" t="s">
        <v>665</v>
      </c>
      <c r="T24" s="5" t="str">
        <f t="shared" si="4"/>
        <v/>
      </c>
      <c r="U24" t="str">
        <f>IF(OR(LEFT(R24,1)=CHAR(32),LEFT(R24,1)=CHAR(9),LEFT(R24,1)=CHAR(160),indenture(R24)&gt;0),"NO","BOLD")&amp;T24</f>
        <v>BOLD</v>
      </c>
      <c r="V24" s="6" t="s">
        <v>1787</v>
      </c>
      <c r="W24" s="6" t="s">
        <v>665</v>
      </c>
      <c r="X24" s="5" t="str">
        <f t="shared" si="6"/>
        <v/>
      </c>
      <c r="Y24" t="str">
        <f>IF(OR(LEFT(V24,1)=CHAR(32),LEFT(V24,1)=CHAR(9),LEFT(V24,1)=CHAR(160),indenture(V24)&gt;0),"NO","BOLD")&amp;X24</f>
        <v>BOLD</v>
      </c>
    </row>
    <row r="25" spans="1:25">
      <c r="A25">
        <v>24</v>
      </c>
      <c r="B25" s="6" t="s">
        <v>1788</v>
      </c>
      <c r="C25" s="6" t="s">
        <v>666</v>
      </c>
      <c r="D25" s="5" t="str">
        <f t="shared" si="0"/>
        <v/>
      </c>
      <c r="E25" t="str">
        <f>IF(OR(LEFT(B25,1)=CHAR(32),LEFT(B25,1)=CHAR(9),LEFT(B25,1)=CHAR(160),indenture(B25)&gt;0),"NO","BOLD")&amp;D25</f>
        <v>BOLD</v>
      </c>
      <c r="F25" s="6" t="s">
        <v>1788</v>
      </c>
      <c r="G25" s="6" t="s">
        <v>666</v>
      </c>
      <c r="H25" s="5" t="str">
        <f t="shared" si="1"/>
        <v/>
      </c>
      <c r="I25" t="str">
        <f>IF(OR(LEFT(F25,1)=CHAR(32),LEFT(F25,1)=CHAR(9),LEFT(F25,1)=CHAR(160),indenture(F25)&gt;0),"NO","BOLD")&amp;H25</f>
        <v>BOLD</v>
      </c>
      <c r="J25" s="6" t="s">
        <v>1788</v>
      </c>
      <c r="K25" s="6" t="s">
        <v>666</v>
      </c>
      <c r="L25" s="5" t="str">
        <f t="shared" si="2"/>
        <v/>
      </c>
      <c r="M25" t="str">
        <f>IF(OR(LEFT(J25,1)=CHAR(32),LEFT(J25,1)=CHAR(9),LEFT(J25,1)=CHAR(160),indenture(J25)&gt;0),"NO","BOLD")&amp;L25</f>
        <v>BOLD</v>
      </c>
      <c r="N25" s="6" t="s">
        <v>1788</v>
      </c>
      <c r="O25" s="6" t="s">
        <v>666</v>
      </c>
      <c r="P25" s="5" t="str">
        <f t="shared" si="3"/>
        <v/>
      </c>
      <c r="Q25" t="str">
        <f>IF(OR(LEFT(N25,1)=CHAR(32),LEFT(N25,1)=CHAR(9),LEFT(N25,1)=CHAR(160),indenture(N25)&gt;0),"NO","BOLD")&amp;P25</f>
        <v>BOLD</v>
      </c>
      <c r="R25" s="6" t="s">
        <v>1788</v>
      </c>
      <c r="S25" s="6" t="s">
        <v>666</v>
      </c>
      <c r="T25" s="5" t="str">
        <f t="shared" si="4"/>
        <v/>
      </c>
      <c r="U25" t="str">
        <f>IF(OR(LEFT(R25,1)=CHAR(32),LEFT(R25,1)=CHAR(9),LEFT(R25,1)=CHAR(160),indenture(R25)&gt;0),"NO","BOLD")&amp;T25</f>
        <v>BOLD</v>
      </c>
      <c r="V25" s="6" t="s">
        <v>1788</v>
      </c>
      <c r="W25" s="6" t="s">
        <v>666</v>
      </c>
      <c r="X25" s="5" t="str">
        <f t="shared" si="6"/>
        <v/>
      </c>
      <c r="Y25" t="str">
        <f>IF(OR(LEFT(V25,1)=CHAR(32),LEFT(V25,1)=CHAR(9),LEFT(V25,1)=CHAR(160),indenture(V25)&gt;0),"NO","BOLD")&amp;X25</f>
        <v>BOLD</v>
      </c>
    </row>
    <row r="26" spans="1:25">
      <c r="A26">
        <v>25</v>
      </c>
      <c r="B26" s="6" t="s">
        <v>1789</v>
      </c>
      <c r="C26" s="6" t="s">
        <v>667</v>
      </c>
      <c r="D26" s="5" t="str">
        <f t="shared" si="0"/>
        <v>EPS</v>
      </c>
      <c r="E26" t="str">
        <f>IF(OR(LEFT(B26,1)=CHAR(32),LEFT(B26,1)=CHAR(9),LEFT(B26,1)=CHAR(160),indenture(B26)&gt;0),"NO","BOLD")&amp;D26</f>
        <v>BOLDEPS</v>
      </c>
      <c r="F26" s="6" t="s">
        <v>1789</v>
      </c>
      <c r="G26" s="6" t="s">
        <v>667</v>
      </c>
      <c r="H26" s="5" t="str">
        <f t="shared" si="1"/>
        <v>EPS</v>
      </c>
      <c r="I26" t="str">
        <f>IF(OR(LEFT(F26,1)=CHAR(32),LEFT(F26,1)=CHAR(9),LEFT(F26,1)=CHAR(160),indenture(F26)&gt;0),"NO","BOLD")&amp;H26</f>
        <v>BOLDEPS</v>
      </c>
      <c r="J26" s="6" t="s">
        <v>1789</v>
      </c>
      <c r="K26" s="6" t="s">
        <v>667</v>
      </c>
      <c r="L26" s="5" t="str">
        <f t="shared" si="2"/>
        <v>EPS</v>
      </c>
      <c r="M26" t="str">
        <f>IF(OR(LEFT(J26,1)=CHAR(32),LEFT(J26,1)=CHAR(9),LEFT(J26,1)=CHAR(160),indenture(J26)&gt;0),"NO","BOLD")&amp;L26</f>
        <v>BOLDEPS</v>
      </c>
      <c r="N26" s="6" t="s">
        <v>1789</v>
      </c>
      <c r="O26" s="6" t="s">
        <v>667</v>
      </c>
      <c r="P26" s="5" t="str">
        <f t="shared" si="3"/>
        <v>EPS</v>
      </c>
      <c r="Q26" t="str">
        <f>IF(OR(LEFT(N26,1)=CHAR(32),LEFT(N26,1)=CHAR(9),LEFT(N26,1)=CHAR(160),indenture(N26)&gt;0),"NO","BOLD")&amp;P26</f>
        <v>BOLDEPS</v>
      </c>
      <c r="R26" s="6" t="s">
        <v>1789</v>
      </c>
      <c r="S26" s="6" t="s">
        <v>667</v>
      </c>
      <c r="T26" s="5" t="str">
        <f t="shared" si="4"/>
        <v>EPS</v>
      </c>
      <c r="U26" t="str">
        <f>IF(OR(LEFT(R26,1)=CHAR(32),LEFT(R26,1)=CHAR(9),LEFT(R26,1)=CHAR(160),indenture(R26)&gt;0),"NO","BOLD")&amp;T26</f>
        <v>BOLDEPS</v>
      </c>
      <c r="V26" s="6" t="s">
        <v>1789</v>
      </c>
      <c r="W26" s="6" t="s">
        <v>667</v>
      </c>
      <c r="X26" s="5" t="str">
        <f t="shared" si="6"/>
        <v>EPS</v>
      </c>
      <c r="Y26" t="str">
        <f>IF(OR(LEFT(V26,1)=CHAR(32),LEFT(V26,1)=CHAR(9),LEFT(V26,1)=CHAR(160),indenture(V26)&gt;0),"NO","BOLD")&amp;X26</f>
        <v>BOLDEPS</v>
      </c>
    </row>
    <row r="27" spans="1:25">
      <c r="A27">
        <v>26</v>
      </c>
      <c r="B27" s="6" t="s">
        <v>1790</v>
      </c>
      <c r="C27" s="6" t="s">
        <v>668</v>
      </c>
      <c r="D27" s="5" t="str">
        <f t="shared" si="0"/>
        <v>EPS</v>
      </c>
      <c r="E27" t="str">
        <f>IF(OR(LEFT(B27,1)=CHAR(32),LEFT(B27,1)=CHAR(9),LEFT(B27,1)=CHAR(160),indenture(B27)&gt;0),"NO","BOLD")&amp;D27</f>
        <v>BOLDEPS</v>
      </c>
      <c r="F27" s="6" t="s">
        <v>1790</v>
      </c>
      <c r="G27" s="6" t="s">
        <v>668</v>
      </c>
      <c r="H27" s="5" t="str">
        <f t="shared" si="1"/>
        <v>EPS</v>
      </c>
      <c r="I27" t="str">
        <f>IF(OR(LEFT(F27,1)=CHAR(32),LEFT(F27,1)=CHAR(9),LEFT(F27,1)=CHAR(160),indenture(F27)&gt;0),"NO","BOLD")&amp;H27</f>
        <v>BOLDEPS</v>
      </c>
      <c r="J27" s="6" t="s">
        <v>1790</v>
      </c>
      <c r="K27" s="6" t="s">
        <v>668</v>
      </c>
      <c r="L27" s="5" t="str">
        <f t="shared" si="2"/>
        <v>EPS</v>
      </c>
      <c r="M27" t="str">
        <f>IF(OR(LEFT(J27,1)=CHAR(32),LEFT(J27,1)=CHAR(9),LEFT(J27,1)=CHAR(160),indenture(J27)&gt;0),"NO","BOLD")&amp;L27</f>
        <v>BOLDEPS</v>
      </c>
      <c r="N27" s="6" t="s">
        <v>1790</v>
      </c>
      <c r="O27" s="6" t="s">
        <v>668</v>
      </c>
      <c r="P27" s="5" t="str">
        <f t="shared" si="3"/>
        <v>EPS</v>
      </c>
      <c r="Q27" t="str">
        <f>IF(OR(LEFT(N27,1)=CHAR(32),LEFT(N27,1)=CHAR(9),LEFT(N27,1)=CHAR(160),indenture(N27)&gt;0),"NO","BOLD")&amp;P27</f>
        <v>BOLDEPS</v>
      </c>
      <c r="R27" s="6" t="s">
        <v>1790</v>
      </c>
      <c r="S27" s="6" t="s">
        <v>668</v>
      </c>
      <c r="T27" s="5" t="str">
        <f t="shared" si="4"/>
        <v>EPS</v>
      </c>
      <c r="U27" t="str">
        <f>IF(OR(LEFT(R27,1)=CHAR(32),LEFT(R27,1)=CHAR(9),LEFT(R27,1)=CHAR(160),indenture(R27)&gt;0),"NO","BOLD")&amp;T27</f>
        <v>BOLDEPS</v>
      </c>
      <c r="V27" s="6" t="s">
        <v>1790</v>
      </c>
      <c r="W27" s="6" t="s">
        <v>668</v>
      </c>
      <c r="X27" s="5" t="str">
        <f t="shared" si="6"/>
        <v>EPS</v>
      </c>
      <c r="Y27" t="str">
        <f>IF(OR(LEFT(V27,1)=CHAR(32),LEFT(V27,1)=CHAR(9),LEFT(V27,1)=CHAR(160),indenture(V27)&gt;0),"NO","BOLD")&amp;X27</f>
        <v>BOLDEPS</v>
      </c>
    </row>
    <row r="28" spans="1:25">
      <c r="A28">
        <v>27</v>
      </c>
      <c r="B28" s="6"/>
      <c r="C28" s="7"/>
      <c r="D28" s="5" t="str">
        <f t="shared" si="0"/>
        <v/>
      </c>
      <c r="E28" t="str">
        <f>IF(OR(LEFT(B28,1)=CHAR(32),LEFT(B28,1)=CHAR(9),LEFT(B28,1)=CHAR(160),indenture(B28)&gt;0),"NO","BOLD")&amp;D28</f>
        <v>BOLD</v>
      </c>
      <c r="F28" s="6"/>
      <c r="G28" s="7"/>
      <c r="H28" s="5" t="str">
        <f t="shared" si="1"/>
        <v/>
      </c>
      <c r="I28" t="str">
        <f>IF(OR(LEFT(F28,1)=CHAR(32),LEFT(F28,1)=CHAR(9),LEFT(F28,1)=CHAR(160),indenture(F28)&gt;0),"NO","BOLD")&amp;H28</f>
        <v>BOLD</v>
      </c>
      <c r="J28" s="6"/>
      <c r="K28" s="7"/>
      <c r="L28" s="5" t="str">
        <f t="shared" si="2"/>
        <v/>
      </c>
      <c r="M28" t="str">
        <f>IF(OR(LEFT(J28,1)=CHAR(32),LEFT(J28,1)=CHAR(9),LEFT(J28,1)=CHAR(160),indenture(J28)&gt;0),"NO","BOLD")&amp;L28</f>
        <v>BOLD</v>
      </c>
      <c r="N28" s="6"/>
      <c r="O28" s="7"/>
      <c r="P28" s="5" t="str">
        <f t="shared" si="3"/>
        <v/>
      </c>
      <c r="Q28" t="str">
        <f>IF(OR(LEFT(N28,1)=CHAR(32),LEFT(N28,1)=CHAR(9),LEFT(N28,1)=CHAR(160),indenture(N28)&gt;0),"NO","BOLD")&amp;P28</f>
        <v>BOLD</v>
      </c>
      <c r="R28" s="6"/>
      <c r="S28" s="7"/>
      <c r="T28" s="5" t="str">
        <f t="shared" si="4"/>
        <v/>
      </c>
      <c r="U28" t="str">
        <f>IF(OR(LEFT(R28,1)=CHAR(32),LEFT(R28,1)=CHAR(9),LEFT(R28,1)=CHAR(160),indenture(R28)&gt;0),"NO","BOLD")&amp;T28</f>
        <v>BOLD</v>
      </c>
      <c r="V28" s="6"/>
      <c r="W28" s="7"/>
      <c r="X28" s="5" t="str">
        <f t="shared" si="6"/>
        <v/>
      </c>
      <c r="Y28" t="str">
        <f>IF(OR(LEFT(V28,1)=CHAR(32),LEFT(V28,1)=CHAR(9),LEFT(V28,1)=CHAR(160),indenture(V28)&gt;0),"NO","BOLD")&amp;X28</f>
        <v>BOLD</v>
      </c>
    </row>
    <row r="29" spans="1:25">
      <c r="A29">
        <v>28</v>
      </c>
      <c r="B29" s="6" t="s">
        <v>1791</v>
      </c>
      <c r="C29" s="7" t="s">
        <v>669</v>
      </c>
      <c r="D29" s="5" t="str">
        <f t="shared" si="0"/>
        <v/>
      </c>
      <c r="E29" t="str">
        <f>IF(OR(LEFT(B29,1)=CHAR(32),LEFT(B29,1)=CHAR(9),LEFT(B29,1)=CHAR(160),indenture(B29)&gt;0),"NO","BOLD")&amp;D29</f>
        <v>BOLD</v>
      </c>
      <c r="F29" s="6" t="s">
        <v>1791</v>
      </c>
      <c r="G29" s="7" t="s">
        <v>669</v>
      </c>
      <c r="H29" s="5" t="str">
        <f t="shared" si="1"/>
        <v/>
      </c>
      <c r="I29" t="str">
        <f>IF(OR(LEFT(F29,1)=CHAR(32),LEFT(F29,1)=CHAR(9),LEFT(F29,1)=CHAR(160),indenture(F29)&gt;0),"NO","BOLD")&amp;H29</f>
        <v>BOLD</v>
      </c>
      <c r="J29" s="6" t="s">
        <v>1791</v>
      </c>
      <c r="K29" s="7" t="s">
        <v>669</v>
      </c>
      <c r="L29" s="5" t="str">
        <f t="shared" si="2"/>
        <v/>
      </c>
      <c r="M29" t="str">
        <f>IF(OR(LEFT(J29,1)=CHAR(32),LEFT(J29,1)=CHAR(9),LEFT(J29,1)=CHAR(160),indenture(J29)&gt;0),"NO","BOLD")&amp;L29</f>
        <v>BOLD</v>
      </c>
      <c r="N29" s="6" t="s">
        <v>1791</v>
      </c>
      <c r="O29" s="7" t="s">
        <v>669</v>
      </c>
      <c r="P29" s="5" t="str">
        <f t="shared" si="3"/>
        <v/>
      </c>
      <c r="Q29" t="str">
        <f>IF(OR(LEFT(N29,1)=CHAR(32),LEFT(N29,1)=CHAR(9),LEFT(N29,1)=CHAR(160),indenture(N29)&gt;0),"NO","BOLD")&amp;P29</f>
        <v>BOLD</v>
      </c>
      <c r="R29" s="6" t="s">
        <v>1791</v>
      </c>
      <c r="S29" s="7" t="s">
        <v>669</v>
      </c>
      <c r="T29" s="5" t="str">
        <f t="shared" si="4"/>
        <v/>
      </c>
      <c r="U29" t="str">
        <f>IF(OR(LEFT(R29,1)=CHAR(32),LEFT(R29,1)=CHAR(9),LEFT(R29,1)=CHAR(160),indenture(R29)&gt;0),"NO","BOLD")&amp;T29</f>
        <v>BOLD</v>
      </c>
      <c r="V29" s="6" t="s">
        <v>1791</v>
      </c>
      <c r="W29" s="7" t="s">
        <v>669</v>
      </c>
      <c r="X29" s="5" t="str">
        <f t="shared" si="6"/>
        <v/>
      </c>
      <c r="Y29" t="str">
        <f>IF(OR(LEFT(V29,1)=CHAR(32),LEFT(V29,1)=CHAR(9),LEFT(V29,1)=CHAR(160),indenture(V29)&gt;0),"NO","BOLD")&amp;X29</f>
        <v>BOLD</v>
      </c>
    </row>
    <row r="30" spans="1:25">
      <c r="A30">
        <v>29</v>
      </c>
      <c r="B30" s="6" t="s">
        <v>1792</v>
      </c>
      <c r="C30" s="6" t="s">
        <v>670</v>
      </c>
      <c r="D30" s="5" t="str">
        <f t="shared" si="0"/>
        <v/>
      </c>
      <c r="E30" t="str">
        <f>IF(OR(LEFT(B30,1)=CHAR(32),LEFT(B30,1)=CHAR(9),LEFT(B30,1)=CHAR(160),indenture(B30)&gt;0),"NO","BOLD")&amp;D30</f>
        <v>BOLD</v>
      </c>
      <c r="F30" s="6" t="s">
        <v>1792</v>
      </c>
      <c r="G30" s="6" t="s">
        <v>670</v>
      </c>
      <c r="H30" s="5" t="str">
        <f t="shared" si="1"/>
        <v/>
      </c>
      <c r="I30" t="str">
        <f>IF(OR(LEFT(F30,1)=CHAR(32),LEFT(F30,1)=CHAR(9),LEFT(F30,1)=CHAR(160),indenture(F30)&gt;0),"NO","BOLD")&amp;H30</f>
        <v>BOLD</v>
      </c>
      <c r="J30" s="6" t="s">
        <v>1792</v>
      </c>
      <c r="K30" s="6" t="s">
        <v>670</v>
      </c>
      <c r="L30" s="5" t="str">
        <f t="shared" si="2"/>
        <v/>
      </c>
      <c r="M30" t="str">
        <f>IF(OR(LEFT(J30,1)=CHAR(32),LEFT(J30,1)=CHAR(9),LEFT(J30,1)=CHAR(160),indenture(J30)&gt;0),"NO","BOLD")&amp;L30</f>
        <v>BOLD</v>
      </c>
      <c r="N30" s="6" t="s">
        <v>1792</v>
      </c>
      <c r="O30" s="6" t="s">
        <v>670</v>
      </c>
      <c r="P30" s="5" t="str">
        <f t="shared" si="3"/>
        <v/>
      </c>
      <c r="Q30" t="str">
        <f>IF(OR(LEFT(N30,1)=CHAR(32),LEFT(N30,1)=CHAR(9),LEFT(N30,1)=CHAR(160),indenture(N30)&gt;0),"NO","BOLD")&amp;P30</f>
        <v>BOLD</v>
      </c>
      <c r="R30" s="6" t="s">
        <v>1792</v>
      </c>
      <c r="S30" s="6" t="s">
        <v>670</v>
      </c>
      <c r="T30" s="5" t="str">
        <f t="shared" si="4"/>
        <v/>
      </c>
      <c r="U30" t="str">
        <f>IF(OR(LEFT(R30,1)=CHAR(32),LEFT(R30,1)=CHAR(9),LEFT(R30,1)=CHAR(160),indenture(R30)&gt;0),"NO","BOLD")&amp;T30</f>
        <v>BOLD</v>
      </c>
      <c r="V30" s="6" t="s">
        <v>1792</v>
      </c>
      <c r="W30" s="6" t="s">
        <v>670</v>
      </c>
      <c r="X30" s="5" t="str">
        <f t="shared" si="6"/>
        <v/>
      </c>
      <c r="Y30" t="str">
        <f>IF(OR(LEFT(V30,1)=CHAR(32),LEFT(V30,1)=CHAR(9),LEFT(V30,1)=CHAR(160),indenture(V30)&gt;0),"NO","BOLD")&amp;X30</f>
        <v>BOLD</v>
      </c>
    </row>
    <row r="31" spans="1:25">
      <c r="A31">
        <v>30</v>
      </c>
      <c r="B31" s="6" t="s">
        <v>1793</v>
      </c>
      <c r="C31" s="6" t="s">
        <v>1799</v>
      </c>
      <c r="D31" s="5" t="str">
        <f t="shared" si="0"/>
        <v/>
      </c>
      <c r="E31" t="str">
        <f>IF(OR(LEFT(B31,1)=CHAR(32),LEFT(B31,1)=CHAR(9),LEFT(B31,1)=CHAR(160),indenture(B31)&gt;0),"NO","BOLD")&amp;D31</f>
        <v>BOLD</v>
      </c>
      <c r="F31" s="6" t="s">
        <v>1793</v>
      </c>
      <c r="G31" s="6" t="s">
        <v>1799</v>
      </c>
      <c r="H31" s="5" t="str">
        <f t="shared" si="1"/>
        <v/>
      </c>
      <c r="I31" t="str">
        <f>IF(OR(LEFT(F31,1)=CHAR(32),LEFT(F31,1)=CHAR(9),LEFT(F31,1)=CHAR(160),indenture(F31)&gt;0),"NO","BOLD")&amp;H31</f>
        <v>BOLD</v>
      </c>
      <c r="J31" s="6" t="s">
        <v>1793</v>
      </c>
      <c r="K31" s="6" t="s">
        <v>1799</v>
      </c>
      <c r="L31" s="5" t="str">
        <f t="shared" si="2"/>
        <v/>
      </c>
      <c r="M31" t="str">
        <f>IF(OR(LEFT(J31,1)=CHAR(32),LEFT(J31,1)=CHAR(9),LEFT(J31,1)=CHAR(160),indenture(J31)&gt;0),"NO","BOLD")&amp;L31</f>
        <v>BOLD</v>
      </c>
      <c r="N31" s="6" t="s">
        <v>1793</v>
      </c>
      <c r="O31" s="6" t="s">
        <v>1799</v>
      </c>
      <c r="P31" s="5" t="str">
        <f t="shared" si="3"/>
        <v/>
      </c>
      <c r="Q31" t="str">
        <f>IF(OR(LEFT(N31,1)=CHAR(32),LEFT(N31,1)=CHAR(9),LEFT(N31,1)=CHAR(160),indenture(N31)&gt;0),"NO","BOLD")&amp;P31</f>
        <v>BOLD</v>
      </c>
      <c r="R31" s="6" t="s">
        <v>1793</v>
      </c>
      <c r="S31" s="6" t="s">
        <v>1799</v>
      </c>
      <c r="T31" s="5" t="str">
        <f t="shared" si="4"/>
        <v/>
      </c>
      <c r="U31" t="str">
        <f>IF(OR(LEFT(R31,1)=CHAR(32),LEFT(R31,1)=CHAR(9),LEFT(R31,1)=CHAR(160),indenture(R31)&gt;0),"NO","BOLD")&amp;T31</f>
        <v>BOLD</v>
      </c>
      <c r="V31" s="6" t="s">
        <v>1793</v>
      </c>
      <c r="W31" s="6" t="s">
        <v>1799</v>
      </c>
      <c r="X31" s="5" t="str">
        <f t="shared" si="6"/>
        <v/>
      </c>
      <c r="Y31" t="str">
        <f>IF(OR(LEFT(V31,1)=CHAR(32),LEFT(V31,1)=CHAR(9),LEFT(V31,1)=CHAR(160),indenture(V31)&gt;0),"NO","BOLD")&amp;X31</f>
        <v>BOLD</v>
      </c>
    </row>
    <row r="32" spans="1:25">
      <c r="A32">
        <v>31</v>
      </c>
      <c r="B32" s="6" t="s">
        <v>1795</v>
      </c>
      <c r="C32" s="6" t="s">
        <v>1800</v>
      </c>
      <c r="D32" s="5" t="str">
        <f t="shared" si="0"/>
        <v/>
      </c>
      <c r="E32" t="str">
        <f>IF(OR(LEFT(B32,1)=CHAR(32),LEFT(B32,1)=CHAR(9),LEFT(B32,1)=CHAR(160),indenture(B32)&gt;0),"NO","BOLD")&amp;D32</f>
        <v>BOLD</v>
      </c>
      <c r="F32" s="6" t="s">
        <v>1795</v>
      </c>
      <c r="G32" s="6" t="s">
        <v>1800</v>
      </c>
      <c r="H32" s="5" t="str">
        <f t="shared" si="1"/>
        <v/>
      </c>
      <c r="I32" t="str">
        <f>IF(OR(LEFT(F32,1)=CHAR(32),LEFT(F32,1)=CHAR(9),LEFT(F32,1)=CHAR(160),indenture(F32)&gt;0),"NO","BOLD")&amp;H32</f>
        <v>BOLD</v>
      </c>
      <c r="J32" s="6" t="s">
        <v>1795</v>
      </c>
      <c r="K32" s="6" t="s">
        <v>1800</v>
      </c>
      <c r="L32" s="5" t="str">
        <f t="shared" si="2"/>
        <v/>
      </c>
      <c r="M32" t="str">
        <f>IF(OR(LEFT(J32,1)=CHAR(32),LEFT(J32,1)=CHAR(9),LEFT(J32,1)=CHAR(160),indenture(J32)&gt;0),"NO","BOLD")&amp;L32</f>
        <v>BOLD</v>
      </c>
      <c r="N32" s="6" t="s">
        <v>1795</v>
      </c>
      <c r="O32" s="6" t="s">
        <v>1800</v>
      </c>
      <c r="P32" s="5" t="str">
        <f t="shared" si="3"/>
        <v/>
      </c>
      <c r="Q32" t="str">
        <f>IF(OR(LEFT(N32,1)=CHAR(32),LEFT(N32,1)=CHAR(9),LEFT(N32,1)=CHAR(160),indenture(N32)&gt;0),"NO","BOLD")&amp;P32</f>
        <v>BOLD</v>
      </c>
      <c r="R32" s="6" t="s">
        <v>1795</v>
      </c>
      <c r="S32" s="6" t="s">
        <v>1800</v>
      </c>
      <c r="T32" s="5" t="str">
        <f t="shared" si="4"/>
        <v/>
      </c>
      <c r="U32" t="str">
        <f>IF(OR(LEFT(R32,1)=CHAR(32),LEFT(R32,1)=CHAR(9),LEFT(R32,1)=CHAR(160),indenture(R32)&gt;0),"NO","BOLD")&amp;T32</f>
        <v>BOLD</v>
      </c>
      <c r="V32" s="6" t="s">
        <v>1795</v>
      </c>
      <c r="W32" s="6" t="s">
        <v>1800</v>
      </c>
      <c r="X32" s="5" t="str">
        <f t="shared" si="6"/>
        <v/>
      </c>
      <c r="Y32" t="str">
        <f>IF(OR(LEFT(V32,1)=CHAR(32),LEFT(V32,1)=CHAR(9),LEFT(V32,1)=CHAR(160),indenture(V32)&gt;0),"NO","BOLD")&amp;X32</f>
        <v>BOLD</v>
      </c>
    </row>
    <row r="33" spans="1:25">
      <c r="A33">
        <v>32</v>
      </c>
      <c r="B33" s="6" t="s">
        <v>1797</v>
      </c>
      <c r="C33" s="6" t="s">
        <v>1801</v>
      </c>
      <c r="D33" s="5" t="str">
        <f t="shared" si="0"/>
        <v/>
      </c>
      <c r="E33" t="str">
        <f>IF(OR(LEFT(B33,1)=CHAR(32),LEFT(B33,1)=CHAR(9),LEFT(B33,1)=CHAR(160),indenture(B33)&gt;0),"NO","BOLD")&amp;D33</f>
        <v>BOLD</v>
      </c>
      <c r="F33" s="6" t="s">
        <v>1797</v>
      </c>
      <c r="G33" s="6" t="s">
        <v>1801</v>
      </c>
      <c r="H33" s="5" t="str">
        <f t="shared" si="1"/>
        <v/>
      </c>
      <c r="I33" t="str">
        <f>IF(OR(LEFT(F33,1)=CHAR(32),LEFT(F33,1)=CHAR(9),LEFT(F33,1)=CHAR(160),indenture(F33)&gt;0),"NO","BOLD")&amp;H33</f>
        <v>BOLD</v>
      </c>
      <c r="J33" s="6" t="s">
        <v>1797</v>
      </c>
      <c r="K33" s="6" t="s">
        <v>1801</v>
      </c>
      <c r="L33" s="5" t="str">
        <f t="shared" si="2"/>
        <v/>
      </c>
      <c r="M33" t="str">
        <f>IF(OR(LEFT(J33,1)=CHAR(32),LEFT(J33,1)=CHAR(9),LEFT(J33,1)=CHAR(160),indenture(J33)&gt;0),"NO","BOLD")&amp;L33</f>
        <v>BOLD</v>
      </c>
      <c r="N33" s="6" t="s">
        <v>1797</v>
      </c>
      <c r="O33" s="6" t="s">
        <v>1801</v>
      </c>
      <c r="P33" s="5" t="str">
        <f t="shared" si="3"/>
        <v/>
      </c>
      <c r="Q33" t="str">
        <f>IF(OR(LEFT(N33,1)=CHAR(32),LEFT(N33,1)=CHAR(9),LEFT(N33,1)=CHAR(160),indenture(N33)&gt;0),"NO","BOLD")&amp;P33</f>
        <v>BOLD</v>
      </c>
      <c r="R33" s="6" t="s">
        <v>1797</v>
      </c>
      <c r="S33" s="6" t="s">
        <v>1801</v>
      </c>
      <c r="T33" s="5" t="str">
        <f t="shared" si="4"/>
        <v/>
      </c>
      <c r="U33" t="str">
        <f>IF(OR(LEFT(R33,1)=CHAR(32),LEFT(R33,1)=CHAR(9),LEFT(R33,1)=CHAR(160),indenture(R33)&gt;0),"NO","BOLD")&amp;T33</f>
        <v>BOLD</v>
      </c>
      <c r="V33" s="6" t="s">
        <v>1797</v>
      </c>
      <c r="W33" s="6" t="s">
        <v>1801</v>
      </c>
      <c r="X33" s="5" t="str">
        <f t="shared" si="6"/>
        <v/>
      </c>
      <c r="Y33" t="str">
        <f>IF(OR(LEFT(V33,1)=CHAR(32),LEFT(V33,1)=CHAR(9),LEFT(V33,1)=CHAR(160),indenture(V33)&gt;0),"NO","BOLD")&amp;X33</f>
        <v>BOLD</v>
      </c>
    </row>
    <row r="34" spans="1:25">
      <c r="A34">
        <v>33</v>
      </c>
      <c r="B34" t="s">
        <v>1798</v>
      </c>
      <c r="C34" t="s">
        <v>1802</v>
      </c>
      <c r="D34" s="5" t="str">
        <f t="shared" si="0"/>
        <v/>
      </c>
      <c r="E34" t="str">
        <f>IF(OR(LEFT(B34,1)=CHAR(32),LEFT(B34,1)=CHAR(9),LEFT(B34,1)=CHAR(160),indenture(B34)&gt;0),"NO","BOLD")&amp;D34</f>
        <v>BOLD</v>
      </c>
      <c r="F34" t="s">
        <v>1798</v>
      </c>
      <c r="G34" t="s">
        <v>1802</v>
      </c>
      <c r="H34" s="5" t="str">
        <f t="shared" si="1"/>
        <v/>
      </c>
      <c r="I34" t="str">
        <f>IF(OR(LEFT(F34,1)=CHAR(32),LEFT(F34,1)=CHAR(9),LEFT(F34,1)=CHAR(160),indenture(F34)&gt;0),"NO","BOLD")&amp;H34</f>
        <v>BOLD</v>
      </c>
      <c r="J34" t="s">
        <v>1798</v>
      </c>
      <c r="K34" t="s">
        <v>1802</v>
      </c>
      <c r="L34" s="5" t="str">
        <f t="shared" si="2"/>
        <v/>
      </c>
      <c r="M34" t="str">
        <f>IF(OR(LEFT(J34,1)=CHAR(32),LEFT(J34,1)=CHAR(9),LEFT(J34,1)=CHAR(160),indenture(J34)&gt;0),"NO","BOLD")&amp;L34</f>
        <v>BOLD</v>
      </c>
      <c r="N34" t="s">
        <v>1798</v>
      </c>
      <c r="O34" t="s">
        <v>1802</v>
      </c>
      <c r="P34" s="5" t="str">
        <f t="shared" si="3"/>
        <v/>
      </c>
      <c r="Q34" t="str">
        <f>IF(OR(LEFT(N34,1)=CHAR(32),LEFT(N34,1)=CHAR(9),LEFT(N34,1)=CHAR(160),indenture(N34)&gt;0),"NO","BOLD")&amp;P34</f>
        <v>BOLD</v>
      </c>
      <c r="R34" t="s">
        <v>1798</v>
      </c>
      <c r="S34" t="s">
        <v>1802</v>
      </c>
      <c r="T34" s="5" t="str">
        <f t="shared" si="4"/>
        <v/>
      </c>
      <c r="U34" t="str">
        <f>IF(OR(LEFT(R34,1)=CHAR(32),LEFT(R34,1)=CHAR(9),LEFT(R34,1)=CHAR(160),indenture(R34)&gt;0),"NO","BOLD")&amp;T34</f>
        <v>BOLD</v>
      </c>
      <c r="V34" t="s">
        <v>1798</v>
      </c>
      <c r="W34" t="s">
        <v>1802</v>
      </c>
      <c r="X34" s="5" t="str">
        <f t="shared" si="6"/>
        <v/>
      </c>
      <c r="Y34" t="str">
        <f>IF(OR(LEFT(V34,1)=CHAR(32),LEFT(V34,1)=CHAR(9),LEFT(V34,1)=CHAR(160),indenture(V34)&gt;0),"NO","BOLD")&amp;X34</f>
        <v>BOLD</v>
      </c>
    </row>
    <row r="35" spans="1:25">
      <c r="A35">
        <v>34</v>
      </c>
      <c r="B35" t="s">
        <v>1803</v>
      </c>
      <c r="C35" t="s">
        <v>1804</v>
      </c>
      <c r="D35" s="5" t="str">
        <f t="shared" si="0"/>
        <v/>
      </c>
      <c r="E35" t="str">
        <f>IF(OR(LEFT(B35,1)=CHAR(32),LEFT(B35,1)=CHAR(9),LEFT(B35,1)=CHAR(160),indenture(B35)&gt;0),"NO","BOLD")&amp;D35</f>
        <v>BOLD</v>
      </c>
      <c r="F35" t="s">
        <v>1803</v>
      </c>
      <c r="G35" t="s">
        <v>1804</v>
      </c>
      <c r="H35" s="5" t="str">
        <f t="shared" si="1"/>
        <v/>
      </c>
      <c r="I35" t="str">
        <f>IF(OR(LEFT(F35,1)=CHAR(32),LEFT(F35,1)=CHAR(9),LEFT(F35,1)=CHAR(160),indenture(F35)&gt;0),"NO","BOLD")&amp;H35</f>
        <v>BOLD</v>
      </c>
      <c r="J35" t="s">
        <v>1803</v>
      </c>
      <c r="K35" t="s">
        <v>1804</v>
      </c>
      <c r="L35" s="5" t="str">
        <f t="shared" si="2"/>
        <v/>
      </c>
      <c r="M35" t="str">
        <f>IF(OR(LEFT(J35,1)=CHAR(32),LEFT(J35,1)=CHAR(9),LEFT(J35,1)=CHAR(160),indenture(J35)&gt;0),"NO","BOLD")&amp;L35</f>
        <v>BOLD</v>
      </c>
      <c r="N35" t="s">
        <v>1803</v>
      </c>
      <c r="O35" t="s">
        <v>1804</v>
      </c>
      <c r="P35" s="5" t="str">
        <f t="shared" si="3"/>
        <v/>
      </c>
      <c r="Q35" t="str">
        <f>IF(OR(LEFT(N35,1)=CHAR(32),LEFT(N35,1)=CHAR(9),LEFT(N35,1)=CHAR(160),indenture(N35)&gt;0),"NO","BOLD")&amp;P35</f>
        <v>BOLD</v>
      </c>
      <c r="R35" t="s">
        <v>1803</v>
      </c>
      <c r="S35" t="s">
        <v>1804</v>
      </c>
      <c r="T35" s="5" t="str">
        <f t="shared" si="4"/>
        <v/>
      </c>
      <c r="U35" t="str">
        <f>IF(OR(LEFT(R35,1)=CHAR(32),LEFT(R35,1)=CHAR(9),LEFT(R35,1)=CHAR(160),indenture(R35)&gt;0),"NO","BOLD")&amp;T35</f>
        <v>BOLD</v>
      </c>
      <c r="V35" t="s">
        <v>1803</v>
      </c>
      <c r="W35" t="s">
        <v>1804</v>
      </c>
      <c r="X35" s="5" t="str">
        <f t="shared" si="6"/>
        <v/>
      </c>
      <c r="Y35" t="str">
        <f>IF(OR(LEFT(V35,1)=CHAR(32),LEFT(V35,1)=CHAR(9),LEFT(V35,1)=CHAR(160),indenture(V35)&gt;0),"NO","BOLD")&amp;X35</f>
        <v>BOLD</v>
      </c>
    </row>
    <row r="36" spans="1:25">
      <c r="A36">
        <v>35</v>
      </c>
      <c r="D36" s="5" t="str">
        <f t="shared" si="0"/>
        <v/>
      </c>
      <c r="E36" t="str">
        <f>IF(OR(LEFT(B36,1)=CHAR(32),LEFT(B36,1)=CHAR(9),LEFT(B36,1)=CHAR(160),indenture(B36)&gt;0),"NO","BOLD")&amp;D36</f>
        <v>BOLD</v>
      </c>
      <c r="H36" s="5" t="str">
        <f t="shared" si="1"/>
        <v/>
      </c>
      <c r="I36" t="str">
        <f>IF(OR(LEFT(F36,1)=CHAR(32),LEFT(F36,1)=CHAR(9),LEFT(F36,1)=CHAR(160),indenture(F36)&gt;0),"NO","BOLD")&amp;H36</f>
        <v>BOLD</v>
      </c>
      <c r="L36" s="5" t="str">
        <f t="shared" si="2"/>
        <v/>
      </c>
      <c r="M36" t="str">
        <f>IF(OR(LEFT(J36,1)=CHAR(32),LEFT(J36,1)=CHAR(9),LEFT(J36,1)=CHAR(160),indenture(J36)&gt;0),"NO","BOLD")&amp;L36</f>
        <v>BOLD</v>
      </c>
      <c r="P36" s="5" t="str">
        <f t="shared" si="3"/>
        <v/>
      </c>
      <c r="Q36" t="str">
        <f>IF(OR(LEFT(N36,1)=CHAR(32),LEFT(N36,1)=CHAR(9),LEFT(N36,1)=CHAR(160),indenture(N36)&gt;0),"NO","BOLD")&amp;P36</f>
        <v>BOLD</v>
      </c>
      <c r="T36" s="5" t="str">
        <f t="shared" si="4"/>
        <v/>
      </c>
      <c r="U36" t="str">
        <f>IF(OR(LEFT(R36,1)=CHAR(32),LEFT(R36,1)=CHAR(9),LEFT(R36,1)=CHAR(160),indenture(R36)&gt;0),"NO","BOLD")&amp;T36</f>
        <v>BOLD</v>
      </c>
      <c r="X36" s="5" t="str">
        <f t="shared" si="6"/>
        <v/>
      </c>
      <c r="Y36" t="str">
        <f>IF(OR(LEFT(V36,1)=CHAR(32),LEFT(V36,1)=CHAR(9),LEFT(V36,1)=CHAR(160),indenture(V36)&gt;0),"NO","BOLD")&amp;X36</f>
        <v>BOLD</v>
      </c>
    </row>
    <row r="37" spans="1:25">
      <c r="A37">
        <v>36</v>
      </c>
      <c r="B37" t="s">
        <v>651</v>
      </c>
      <c r="D37" s="5" t="str">
        <f t="shared" si="0"/>
        <v/>
      </c>
      <c r="E37" t="str">
        <f>IF(OR(LEFT(B37,1)=CHAR(32),LEFT(B37,1)=CHAR(9),LEFT(B37,1)=CHAR(160),indenture(B37)&gt;0),"NO","BOLD")&amp;D37</f>
        <v>BOLD</v>
      </c>
      <c r="F37" t="s">
        <v>651</v>
      </c>
      <c r="H37" s="5" t="str">
        <f t="shared" si="1"/>
        <v/>
      </c>
      <c r="I37" t="str">
        <f>IF(OR(LEFT(F37,1)=CHAR(32),LEFT(F37,1)=CHAR(9),LEFT(F37,1)=CHAR(160),indenture(F37)&gt;0),"NO","BOLD")&amp;H37</f>
        <v>BOLD</v>
      </c>
      <c r="J37" t="s">
        <v>651</v>
      </c>
      <c r="L37" s="5" t="str">
        <f t="shared" si="2"/>
        <v/>
      </c>
      <c r="M37" t="str">
        <f>IF(OR(LEFT(J37,1)=CHAR(32),LEFT(J37,1)=CHAR(9),LEFT(J37,1)=CHAR(160),indenture(J37)&gt;0),"NO","BOLD")&amp;L37</f>
        <v>BOLD</v>
      </c>
      <c r="N37" t="s">
        <v>651</v>
      </c>
      <c r="P37" s="5" t="str">
        <f t="shared" si="3"/>
        <v/>
      </c>
      <c r="Q37" t="str">
        <f>IF(OR(LEFT(N37,1)=CHAR(32),LEFT(N37,1)=CHAR(9),LEFT(N37,1)=CHAR(160),indenture(N37)&gt;0),"NO","BOLD")&amp;P37</f>
        <v>BOLD</v>
      </c>
      <c r="R37" t="s">
        <v>651</v>
      </c>
      <c r="T37" s="5" t="str">
        <f t="shared" si="4"/>
        <v/>
      </c>
      <c r="U37" t="str">
        <f>IF(OR(LEFT(R37,1)=CHAR(32),LEFT(R37,1)=CHAR(9),LEFT(R37,1)=CHAR(160),indenture(R37)&gt;0),"NO","BOLD")&amp;T37</f>
        <v>BOLD</v>
      </c>
      <c r="V37" t="s">
        <v>651</v>
      </c>
      <c r="X37" s="5" t="str">
        <f t="shared" si="6"/>
        <v/>
      </c>
      <c r="Y37" t="str">
        <f>IF(OR(LEFT(V37,1)=CHAR(32),LEFT(V37,1)=CHAR(9),LEFT(V37,1)=CHAR(160),indenture(V37)&gt;0),"NO","BOLD")&amp;X37</f>
        <v>BOLD</v>
      </c>
    </row>
    <row r="38" spans="1:25">
      <c r="A38">
        <v>37</v>
      </c>
      <c r="B38" t="s">
        <v>1787</v>
      </c>
      <c r="C38" t="s">
        <v>671</v>
      </c>
      <c r="D38" s="5" t="str">
        <f t="shared" si="0"/>
        <v/>
      </c>
      <c r="E38" t="str">
        <f>IF(OR(LEFT(B38,1)=CHAR(32),LEFT(B38,1)=CHAR(9),LEFT(B38,1)=CHAR(160),indenture(B38)&gt;0),"NO","BOLD")&amp;D38</f>
        <v>BOLD</v>
      </c>
      <c r="F38" t="s">
        <v>1787</v>
      </c>
      <c r="G38" t="s">
        <v>671</v>
      </c>
      <c r="H38" s="5" t="str">
        <f t="shared" si="1"/>
        <v/>
      </c>
      <c r="I38" t="str">
        <f>IF(OR(LEFT(F38,1)=CHAR(32),LEFT(F38,1)=CHAR(9),LEFT(F38,1)=CHAR(160),indenture(F38)&gt;0),"NO","BOLD")&amp;H38</f>
        <v>BOLD</v>
      </c>
      <c r="J38" t="s">
        <v>1787</v>
      </c>
      <c r="K38" t="s">
        <v>671</v>
      </c>
      <c r="L38" s="5" t="str">
        <f t="shared" si="2"/>
        <v/>
      </c>
      <c r="M38" t="str">
        <f>IF(OR(LEFT(J38,1)=CHAR(32),LEFT(J38,1)=CHAR(9),LEFT(J38,1)=CHAR(160),indenture(J38)&gt;0),"NO","BOLD")&amp;L38</f>
        <v>BOLD</v>
      </c>
      <c r="N38" t="s">
        <v>1787</v>
      </c>
      <c r="O38" t="s">
        <v>671</v>
      </c>
      <c r="P38" s="5" t="str">
        <f t="shared" si="3"/>
        <v/>
      </c>
      <c r="Q38" t="str">
        <f>IF(OR(LEFT(N38,1)=CHAR(32),LEFT(N38,1)=CHAR(9),LEFT(N38,1)=CHAR(160),indenture(N38)&gt;0),"NO","BOLD")&amp;P38</f>
        <v>BOLD</v>
      </c>
      <c r="R38" t="s">
        <v>1787</v>
      </c>
      <c r="S38" t="s">
        <v>671</v>
      </c>
      <c r="T38" s="5" t="str">
        <f t="shared" si="4"/>
        <v/>
      </c>
      <c r="U38" t="str">
        <f>IF(OR(LEFT(R38,1)=CHAR(32),LEFT(R38,1)=CHAR(9),LEFT(R38,1)=CHAR(160),indenture(R38)&gt;0),"NO","BOLD")&amp;T38</f>
        <v>BOLD</v>
      </c>
      <c r="V38" t="s">
        <v>1787</v>
      </c>
      <c r="W38" t="s">
        <v>671</v>
      </c>
      <c r="X38" s="5" t="str">
        <f t="shared" si="6"/>
        <v/>
      </c>
      <c r="Y38" t="str">
        <f>IF(OR(LEFT(V38,1)=CHAR(32),LEFT(V38,1)=CHAR(9),LEFT(V38,1)=CHAR(160),indenture(V38)&gt;0),"NO","BOLD")&amp;X38</f>
        <v>BOLD</v>
      </c>
    </row>
    <row r="39" spans="1:25">
      <c r="A39">
        <v>38</v>
      </c>
      <c r="B39" t="s">
        <v>1788</v>
      </c>
      <c r="C39" t="s">
        <v>672</v>
      </c>
      <c r="D39" s="5" t="str">
        <f t="shared" si="0"/>
        <v/>
      </c>
      <c r="E39" t="str">
        <f>IF(OR(LEFT(B39,1)=CHAR(32),LEFT(B39,1)=CHAR(9),LEFT(B39,1)=CHAR(160),indenture(B39)&gt;0),"NO","BOLD")&amp;D39</f>
        <v>BOLD</v>
      </c>
      <c r="F39" t="s">
        <v>1788</v>
      </c>
      <c r="G39" t="s">
        <v>672</v>
      </c>
      <c r="H39" s="5" t="str">
        <f t="shared" si="1"/>
        <v/>
      </c>
      <c r="I39" t="str">
        <f>IF(OR(LEFT(F39,1)=CHAR(32),LEFT(F39,1)=CHAR(9),LEFT(F39,1)=CHAR(160),indenture(F39)&gt;0),"NO","BOLD")&amp;H39</f>
        <v>BOLD</v>
      </c>
      <c r="J39" t="s">
        <v>1788</v>
      </c>
      <c r="K39" t="s">
        <v>672</v>
      </c>
      <c r="L39" s="5" t="str">
        <f t="shared" si="2"/>
        <v/>
      </c>
      <c r="M39" t="str">
        <f>IF(OR(LEFT(J39,1)=CHAR(32),LEFT(J39,1)=CHAR(9),LEFT(J39,1)=CHAR(160),indenture(J39)&gt;0),"NO","BOLD")&amp;L39</f>
        <v>BOLD</v>
      </c>
      <c r="N39" t="s">
        <v>1788</v>
      </c>
      <c r="O39" t="s">
        <v>672</v>
      </c>
      <c r="P39" s="5" t="str">
        <f t="shared" si="3"/>
        <v/>
      </c>
      <c r="Q39" t="str">
        <f>IF(OR(LEFT(N39,1)=CHAR(32),LEFT(N39,1)=CHAR(9),LEFT(N39,1)=CHAR(160),indenture(N39)&gt;0),"NO","BOLD")&amp;P39</f>
        <v>BOLD</v>
      </c>
      <c r="R39" t="s">
        <v>1788</v>
      </c>
      <c r="S39" t="s">
        <v>672</v>
      </c>
      <c r="T39" s="5" t="str">
        <f t="shared" si="4"/>
        <v/>
      </c>
      <c r="U39" t="str">
        <f>IF(OR(LEFT(R39,1)=CHAR(32),LEFT(R39,1)=CHAR(9),LEFT(R39,1)=CHAR(160),indenture(R39)&gt;0),"NO","BOLD")&amp;T39</f>
        <v>BOLD</v>
      </c>
      <c r="V39" t="s">
        <v>1788</v>
      </c>
      <c r="W39" t="s">
        <v>672</v>
      </c>
      <c r="X39" s="5" t="str">
        <f t="shared" si="6"/>
        <v/>
      </c>
      <c r="Y39" t="str">
        <f>IF(OR(LEFT(V39,1)=CHAR(32),LEFT(V39,1)=CHAR(9),LEFT(V39,1)=CHAR(160),indenture(V39)&gt;0),"NO","BOLD")&amp;X39</f>
        <v>BOLD</v>
      </c>
    </row>
    <row r="40" spans="1:25">
      <c r="A40">
        <v>39</v>
      </c>
      <c r="B40" t="s">
        <v>1789</v>
      </c>
      <c r="C40" t="s">
        <v>673</v>
      </c>
      <c r="D40" s="5" t="str">
        <f t="shared" si="0"/>
        <v>EPS</v>
      </c>
      <c r="E40" t="str">
        <f>IF(OR(LEFT(B40,1)=CHAR(32),LEFT(B40,1)=CHAR(9),LEFT(B40,1)=CHAR(160),indenture(B40)&gt;0),"NO","BOLD")&amp;D40</f>
        <v>BOLDEPS</v>
      </c>
      <c r="F40" t="s">
        <v>1789</v>
      </c>
      <c r="G40" t="s">
        <v>673</v>
      </c>
      <c r="H40" s="5" t="str">
        <f t="shared" si="1"/>
        <v>EPS</v>
      </c>
      <c r="I40" t="str">
        <f>IF(OR(LEFT(F40,1)=CHAR(32),LEFT(F40,1)=CHAR(9),LEFT(F40,1)=CHAR(160),indenture(F40)&gt;0),"NO","BOLD")&amp;H40</f>
        <v>BOLDEPS</v>
      </c>
      <c r="J40" t="s">
        <v>1789</v>
      </c>
      <c r="K40" t="s">
        <v>673</v>
      </c>
      <c r="L40" s="5" t="str">
        <f t="shared" si="2"/>
        <v>EPS</v>
      </c>
      <c r="M40" t="str">
        <f>IF(OR(LEFT(J40,1)=CHAR(32),LEFT(J40,1)=CHAR(9),LEFT(J40,1)=CHAR(160),indenture(J40)&gt;0),"NO","BOLD")&amp;L40</f>
        <v>BOLDEPS</v>
      </c>
      <c r="N40" t="s">
        <v>1789</v>
      </c>
      <c r="O40" t="s">
        <v>673</v>
      </c>
      <c r="P40" s="5" t="str">
        <f t="shared" si="3"/>
        <v>EPS</v>
      </c>
      <c r="Q40" t="str">
        <f>IF(OR(LEFT(N40,1)=CHAR(32),LEFT(N40,1)=CHAR(9),LEFT(N40,1)=CHAR(160),indenture(N40)&gt;0),"NO","BOLD")&amp;P40</f>
        <v>BOLDEPS</v>
      </c>
      <c r="R40" t="s">
        <v>1789</v>
      </c>
      <c r="S40" t="s">
        <v>673</v>
      </c>
      <c r="T40" s="5" t="str">
        <f t="shared" si="4"/>
        <v>EPS</v>
      </c>
      <c r="U40" t="str">
        <f>IF(OR(LEFT(R40,1)=CHAR(32),LEFT(R40,1)=CHAR(9),LEFT(R40,1)=CHAR(160),indenture(R40)&gt;0),"NO","BOLD")&amp;T40</f>
        <v>BOLDEPS</v>
      </c>
      <c r="V40" t="s">
        <v>1789</v>
      </c>
      <c r="W40" t="s">
        <v>673</v>
      </c>
      <c r="X40" s="5" t="str">
        <f t="shared" si="6"/>
        <v>EPS</v>
      </c>
      <c r="Y40" t="str">
        <f>IF(OR(LEFT(V40,1)=CHAR(32),LEFT(V40,1)=CHAR(9),LEFT(V40,1)=CHAR(160),indenture(V40)&gt;0),"NO","BOLD")&amp;X40</f>
        <v>BOLDEPS</v>
      </c>
    </row>
    <row r="41" spans="1:25">
      <c r="A41">
        <v>40</v>
      </c>
      <c r="B41" t="s">
        <v>1790</v>
      </c>
      <c r="C41" t="s">
        <v>674</v>
      </c>
      <c r="D41" s="5" t="str">
        <f t="shared" si="0"/>
        <v>EPS</v>
      </c>
      <c r="E41" t="str">
        <f>IF(OR(LEFT(B41,1)=CHAR(32),LEFT(B41,1)=CHAR(9),LEFT(B41,1)=CHAR(160),indenture(B41)&gt;0),"NO","BOLD")&amp;D41</f>
        <v>BOLDEPS</v>
      </c>
      <c r="F41" t="s">
        <v>1790</v>
      </c>
      <c r="G41" t="s">
        <v>674</v>
      </c>
      <c r="H41" s="5" t="str">
        <f t="shared" si="1"/>
        <v>EPS</v>
      </c>
      <c r="I41" t="str">
        <f>IF(OR(LEFT(F41,1)=CHAR(32),LEFT(F41,1)=CHAR(9),LEFT(F41,1)=CHAR(160),indenture(F41)&gt;0),"NO","BOLD")&amp;H41</f>
        <v>BOLDEPS</v>
      </c>
      <c r="J41" t="s">
        <v>1790</v>
      </c>
      <c r="K41" t="s">
        <v>674</v>
      </c>
      <c r="L41" s="5" t="str">
        <f t="shared" si="2"/>
        <v>EPS</v>
      </c>
      <c r="M41" t="str">
        <f>IF(OR(LEFT(J41,1)=CHAR(32),LEFT(J41,1)=CHAR(9),LEFT(J41,1)=CHAR(160),indenture(J41)&gt;0),"NO","BOLD")&amp;L41</f>
        <v>BOLDEPS</v>
      </c>
      <c r="N41" t="s">
        <v>1790</v>
      </c>
      <c r="O41" t="s">
        <v>674</v>
      </c>
      <c r="P41" s="5" t="str">
        <f t="shared" si="3"/>
        <v>EPS</v>
      </c>
      <c r="Q41" t="str">
        <f>IF(OR(LEFT(N41,1)=CHAR(32),LEFT(N41,1)=CHAR(9),LEFT(N41,1)=CHAR(160),indenture(N41)&gt;0),"NO","BOLD")&amp;P41</f>
        <v>BOLDEPS</v>
      </c>
      <c r="R41" t="s">
        <v>1790</v>
      </c>
      <c r="S41" t="s">
        <v>674</v>
      </c>
      <c r="T41" s="5" t="str">
        <f t="shared" si="4"/>
        <v>EPS</v>
      </c>
      <c r="U41" t="str">
        <f>IF(OR(LEFT(R41,1)=CHAR(32),LEFT(R41,1)=CHAR(9),LEFT(R41,1)=CHAR(160),indenture(R41)&gt;0),"NO","BOLD")&amp;T41</f>
        <v>BOLDEPS</v>
      </c>
      <c r="V41" t="s">
        <v>1790</v>
      </c>
      <c r="W41" t="s">
        <v>674</v>
      </c>
      <c r="X41" s="5" t="str">
        <f t="shared" si="6"/>
        <v>EPS</v>
      </c>
      <c r="Y41" t="str">
        <f>IF(OR(LEFT(V41,1)=CHAR(32),LEFT(V41,1)=CHAR(9),LEFT(V41,1)=CHAR(160),indenture(V41)&gt;0),"NO","BOLD")&amp;X41</f>
        <v>BOLDEPS</v>
      </c>
    </row>
    <row r="42" spans="1:25">
      <c r="A42">
        <v>41</v>
      </c>
      <c r="D42" s="5" t="str">
        <f t="shared" si="0"/>
        <v/>
      </c>
      <c r="E42" t="str">
        <f>IF(OR(LEFT(B42,1)=CHAR(32),LEFT(B42,1)=CHAR(9),LEFT(B42,1)=CHAR(160),indenture(B42)&gt;0),"NO","BOLD")&amp;D42</f>
        <v>BOLD</v>
      </c>
      <c r="H42" s="5" t="str">
        <f t="shared" si="1"/>
        <v/>
      </c>
      <c r="I42" t="str">
        <f>IF(OR(LEFT(F42,1)=CHAR(32),LEFT(F42,1)=CHAR(9),LEFT(F42,1)=CHAR(160),indenture(F42)&gt;0),"NO","BOLD")&amp;H42</f>
        <v>BOLD</v>
      </c>
      <c r="L42" s="5" t="str">
        <f t="shared" si="2"/>
        <v/>
      </c>
      <c r="M42" t="str">
        <f>IF(OR(LEFT(J42,1)=CHAR(32),LEFT(J42,1)=CHAR(9),LEFT(J42,1)=CHAR(160),indenture(J42)&gt;0),"NO","BOLD")&amp;L42</f>
        <v>BOLD</v>
      </c>
      <c r="P42" s="5" t="str">
        <f t="shared" si="3"/>
        <v/>
      </c>
      <c r="Q42" t="str">
        <f>IF(OR(LEFT(N42,1)=CHAR(32),LEFT(N42,1)=CHAR(9),LEFT(N42,1)=CHAR(160),indenture(N42)&gt;0),"NO","BOLD")&amp;P42</f>
        <v>BOLD</v>
      </c>
      <c r="T42" s="5" t="str">
        <f t="shared" si="4"/>
        <v/>
      </c>
      <c r="U42" t="str">
        <f>IF(OR(LEFT(R42,1)=CHAR(32),LEFT(R42,1)=CHAR(9),LEFT(R42,1)=CHAR(160),indenture(R42)&gt;0),"NO","BOLD")&amp;T42</f>
        <v>BOLD</v>
      </c>
      <c r="X42" s="5" t="str">
        <f t="shared" si="6"/>
        <v/>
      </c>
      <c r="Y42" t="str">
        <f>IF(OR(LEFT(V42,1)=CHAR(32),LEFT(V42,1)=CHAR(9),LEFT(V42,1)=CHAR(160),indenture(V42)&gt;0),"NO","BOLD")&amp;X42</f>
        <v>BOLD</v>
      </c>
    </row>
    <row r="43" spans="1:25">
      <c r="A43">
        <v>42</v>
      </c>
      <c r="D43" s="5" t="str">
        <f t="shared" si="0"/>
        <v/>
      </c>
      <c r="E43" t="str">
        <f>IF(OR(LEFT(B43,1)=CHAR(32),LEFT(B43,1)=CHAR(9),LEFT(B43,1)=CHAR(160),indenture(B43)&gt;0),"NO","BOLD")&amp;D43</f>
        <v>BOLD</v>
      </c>
      <c r="H43" s="5" t="str">
        <f t="shared" si="1"/>
        <v/>
      </c>
      <c r="I43" t="str">
        <f>IF(OR(LEFT(F43,1)=CHAR(32),LEFT(F43,1)=CHAR(9),LEFT(F43,1)=CHAR(160),indenture(F43)&gt;0),"NO","BOLD")&amp;H43</f>
        <v>BOLD</v>
      </c>
      <c r="L43" s="5" t="str">
        <f t="shared" si="2"/>
        <v/>
      </c>
      <c r="M43" t="str">
        <f>IF(OR(LEFT(J43,1)=CHAR(32),LEFT(J43,1)=CHAR(9),LEFT(J43,1)=CHAR(160),indenture(J43)&gt;0),"NO","BOLD")&amp;L43</f>
        <v>BOLD</v>
      </c>
      <c r="P43" s="5" t="str">
        <f t="shared" si="3"/>
        <v/>
      </c>
      <c r="Q43" t="str">
        <f>IF(OR(LEFT(N43,1)=CHAR(32),LEFT(N43,1)=CHAR(9),LEFT(N43,1)=CHAR(160),indenture(N43)&gt;0),"NO","BOLD")&amp;P43</f>
        <v>BOLD</v>
      </c>
      <c r="T43" s="5" t="str">
        <f t="shared" si="4"/>
        <v/>
      </c>
      <c r="U43" t="str">
        <f>IF(OR(LEFT(R43,1)=CHAR(32),LEFT(R43,1)=CHAR(9),LEFT(R43,1)=CHAR(160),indenture(R43)&gt;0),"NO","BOLD")&amp;T43</f>
        <v>BOLD</v>
      </c>
      <c r="X43" s="5" t="str">
        <f t="shared" si="6"/>
        <v/>
      </c>
      <c r="Y43" t="str">
        <f>IF(OR(LEFT(V43,1)=CHAR(32),LEFT(V43,1)=CHAR(9),LEFT(V43,1)=CHAR(160),indenture(V43)&gt;0),"NO","BOLD")&amp;X43</f>
        <v>BOLD</v>
      </c>
    </row>
    <row r="44" spans="1:25">
      <c r="A44">
        <v>43</v>
      </c>
      <c r="D44" s="5" t="str">
        <f t="shared" si="0"/>
        <v/>
      </c>
      <c r="E44" t="str">
        <f>IF(OR(LEFT(B44,1)=CHAR(32),LEFT(B44,1)=CHAR(9),LEFT(B44,1)=CHAR(160),indenture(B44)&gt;0),"NO","BOLD")&amp;D44</f>
        <v>BOLD</v>
      </c>
      <c r="H44" s="5" t="str">
        <f t="shared" si="1"/>
        <v/>
      </c>
      <c r="I44" t="str">
        <f>IF(OR(LEFT(F44,1)=CHAR(32),LEFT(F44,1)=CHAR(9),LEFT(F44,1)=CHAR(160),indenture(F44)&gt;0),"NO","BOLD")&amp;H44</f>
        <v>BOLD</v>
      </c>
      <c r="L44" s="5" t="str">
        <f t="shared" si="2"/>
        <v/>
      </c>
      <c r="M44" t="str">
        <f>IF(OR(LEFT(J44,1)=CHAR(32),LEFT(J44,1)=CHAR(9),LEFT(J44,1)=CHAR(160),indenture(J44)&gt;0),"NO","BOLD")&amp;L44</f>
        <v>BOLD</v>
      </c>
      <c r="P44" s="5" t="str">
        <f t="shared" si="3"/>
        <v/>
      </c>
      <c r="Q44" t="str">
        <f>IF(OR(LEFT(N44,1)=CHAR(32),LEFT(N44,1)=CHAR(9),LEFT(N44,1)=CHAR(160),indenture(N44)&gt;0),"NO","BOLD")&amp;P44</f>
        <v>BOLD</v>
      </c>
      <c r="T44" s="5" t="str">
        <f t="shared" si="4"/>
        <v/>
      </c>
      <c r="U44" t="str">
        <f>IF(OR(LEFT(R44,1)=CHAR(32),LEFT(R44,1)=CHAR(9),LEFT(R44,1)=CHAR(160),indenture(R44)&gt;0),"NO","BOLD")&amp;T44</f>
        <v>BOLD</v>
      </c>
      <c r="X44" s="5" t="str">
        <f t="shared" si="6"/>
        <v/>
      </c>
      <c r="Y44" t="str">
        <f>IF(OR(LEFT(V44,1)=CHAR(32),LEFT(V44,1)=CHAR(9),LEFT(V44,1)=CHAR(160),indenture(V44)&gt;0),"NO","BOLD")&amp;X44</f>
        <v>BOLD</v>
      </c>
    </row>
    <row r="45" spans="1:25">
      <c r="A45">
        <v>44</v>
      </c>
      <c r="D45" s="5" t="str">
        <f t="shared" si="0"/>
        <v/>
      </c>
      <c r="E45" t="str">
        <f>IF(OR(LEFT(B45,1)=CHAR(32),LEFT(B45,1)=CHAR(9),LEFT(B45,1)=CHAR(160),indenture(B45)&gt;0),"NO","BOLD")&amp;D45</f>
        <v>BOLD</v>
      </c>
      <c r="H45" s="5" t="str">
        <f t="shared" si="1"/>
        <v/>
      </c>
      <c r="I45" t="str">
        <f>IF(OR(LEFT(F45,1)=CHAR(32),LEFT(F45,1)=CHAR(9),LEFT(F45,1)=CHAR(160),indenture(F45)&gt;0),"NO","BOLD")&amp;H45</f>
        <v>BOLD</v>
      </c>
      <c r="L45" s="5" t="str">
        <f t="shared" si="2"/>
        <v/>
      </c>
      <c r="M45" t="str">
        <f>IF(OR(LEFT(J45,1)=CHAR(32),LEFT(J45,1)=CHAR(9),LEFT(J45,1)=CHAR(160),indenture(J45)&gt;0),"NO","BOLD")&amp;L45</f>
        <v>BOLD</v>
      </c>
      <c r="P45" s="5" t="str">
        <f t="shared" si="3"/>
        <v/>
      </c>
      <c r="Q45" t="str">
        <f>IF(OR(LEFT(N45,1)=CHAR(32),LEFT(N45,1)=CHAR(9),LEFT(N45,1)=CHAR(160),indenture(N45)&gt;0),"NO","BOLD")&amp;P45</f>
        <v>BOLD</v>
      </c>
      <c r="T45" s="5" t="str">
        <f t="shared" si="4"/>
        <v/>
      </c>
      <c r="U45" t="str">
        <f>IF(OR(LEFT(R45,1)=CHAR(32),LEFT(R45,1)=CHAR(9),LEFT(R45,1)=CHAR(160),indenture(R45)&gt;0),"NO","BOLD")&amp;T45</f>
        <v>BOLD</v>
      </c>
      <c r="X45" s="5" t="str">
        <f t="shared" si="6"/>
        <v/>
      </c>
      <c r="Y45" t="str">
        <f>IF(OR(LEFT(V45,1)=CHAR(32),LEFT(V45,1)=CHAR(9),LEFT(V45,1)=CHAR(160),indenture(V45)&gt;0),"NO","BOLD")&amp;X45</f>
        <v>BOLD</v>
      </c>
    </row>
    <row r="46" spans="1:25">
      <c r="A46">
        <v>45</v>
      </c>
      <c r="D46" s="5" t="str">
        <f t="shared" si="0"/>
        <v/>
      </c>
      <c r="E46" t="str">
        <f>IF(OR(LEFT(B46,1)=CHAR(32),LEFT(B46,1)=CHAR(9),LEFT(B46,1)=CHAR(160),indenture(B46)&gt;0),"NO","BOLD")&amp;D46</f>
        <v>BOLD</v>
      </c>
      <c r="H46" s="5" t="str">
        <f t="shared" si="1"/>
        <v/>
      </c>
      <c r="I46" t="str">
        <f>IF(OR(LEFT(F46,1)=CHAR(32),LEFT(F46,1)=CHAR(9),LEFT(F46,1)=CHAR(160),indenture(F46)&gt;0),"NO","BOLD")&amp;H46</f>
        <v>BOLD</v>
      </c>
      <c r="L46" s="5" t="str">
        <f t="shared" si="2"/>
        <v/>
      </c>
      <c r="M46" t="str">
        <f>IF(OR(LEFT(J46,1)=CHAR(32),LEFT(J46,1)=CHAR(9),LEFT(J46,1)=CHAR(160),indenture(J46)&gt;0),"NO","BOLD")&amp;L46</f>
        <v>BOLD</v>
      </c>
      <c r="P46" s="5" t="str">
        <f t="shared" si="3"/>
        <v/>
      </c>
      <c r="Q46" t="str">
        <f>IF(OR(LEFT(N46,1)=CHAR(32),LEFT(N46,1)=CHAR(9),LEFT(N46,1)=CHAR(160),indenture(N46)&gt;0),"NO","BOLD")&amp;P46</f>
        <v>BOLD</v>
      </c>
      <c r="T46" s="5" t="str">
        <f t="shared" si="4"/>
        <v/>
      </c>
      <c r="U46" t="str">
        <f>IF(OR(LEFT(R46,1)=CHAR(32),LEFT(R46,1)=CHAR(9),LEFT(R46,1)=CHAR(160),indenture(R46)&gt;0),"NO","BOLD")&amp;T46</f>
        <v>BOLD</v>
      </c>
      <c r="X46" s="5" t="str">
        <f t="shared" si="6"/>
        <v/>
      </c>
      <c r="Y46" t="str">
        <f>IF(OR(LEFT(V46,1)=CHAR(32),LEFT(V46,1)=CHAR(9),LEFT(V46,1)=CHAR(160),indenture(V46)&gt;0),"NO","BOLD")&amp;X46</f>
        <v>BOLD</v>
      </c>
    </row>
    <row r="47" spans="1:25">
      <c r="A47">
        <v>46</v>
      </c>
      <c r="D47" s="5" t="str">
        <f t="shared" si="0"/>
        <v/>
      </c>
      <c r="E47" t="str">
        <f>IF(OR(LEFT(B47,1)=CHAR(32),LEFT(B47,1)=CHAR(9),LEFT(B47,1)=CHAR(160),indenture(B47)&gt;0),"NO","BOLD")&amp;D47</f>
        <v>BOLD</v>
      </c>
      <c r="H47" s="5" t="str">
        <f t="shared" si="1"/>
        <v/>
      </c>
      <c r="I47" t="str">
        <f>IF(OR(LEFT(F47,1)=CHAR(32),LEFT(F47,1)=CHAR(9),LEFT(F47,1)=CHAR(160),indenture(F47)&gt;0),"NO","BOLD")&amp;H47</f>
        <v>BOLD</v>
      </c>
      <c r="L47" s="5" t="str">
        <f t="shared" si="2"/>
        <v/>
      </c>
      <c r="M47" t="str">
        <f>IF(OR(LEFT(J47,1)=CHAR(32),LEFT(J47,1)=CHAR(9),LEFT(J47,1)=CHAR(160),indenture(J47)&gt;0),"NO","BOLD")&amp;L47</f>
        <v>BOLD</v>
      </c>
      <c r="P47" s="5" t="str">
        <f t="shared" si="3"/>
        <v/>
      </c>
      <c r="Q47" t="str">
        <f>IF(OR(LEFT(N47,1)=CHAR(32),LEFT(N47,1)=CHAR(9),LEFT(N47,1)=CHAR(160),indenture(N47)&gt;0),"NO","BOLD")&amp;P47</f>
        <v>BOLD</v>
      </c>
      <c r="T47" s="5" t="str">
        <f t="shared" si="4"/>
        <v/>
      </c>
      <c r="U47" t="str">
        <f>IF(OR(LEFT(R47,1)=CHAR(32),LEFT(R47,1)=CHAR(9),LEFT(R47,1)=CHAR(160),indenture(R47)&gt;0),"NO","BOLD")&amp;T47</f>
        <v>BOLD</v>
      </c>
      <c r="X47" s="5" t="str">
        <f t="shared" si="6"/>
        <v/>
      </c>
      <c r="Y47" t="str">
        <f>IF(OR(LEFT(V47,1)=CHAR(32),LEFT(V47,1)=CHAR(9),LEFT(V47,1)=CHAR(160),indenture(V47)&gt;0),"NO","BOLD")&amp;X47</f>
        <v>BOLD</v>
      </c>
    </row>
    <row r="48" spans="1:25">
      <c r="A48">
        <v>47</v>
      </c>
      <c r="D48" s="5" t="str">
        <f t="shared" si="0"/>
        <v/>
      </c>
      <c r="E48" t="str">
        <f>IF(OR(LEFT(B48,1)=CHAR(32),LEFT(B48,1)=CHAR(9),LEFT(B48,1)=CHAR(160),indenture(B48)&gt;0),"NO","BOLD")&amp;D48</f>
        <v>BOLD</v>
      </c>
      <c r="H48" s="5" t="str">
        <f t="shared" si="1"/>
        <v/>
      </c>
      <c r="I48" t="str">
        <f>IF(OR(LEFT(F48,1)=CHAR(32),LEFT(F48,1)=CHAR(9),LEFT(F48,1)=CHAR(160),indenture(F48)&gt;0),"NO","BOLD")&amp;H48</f>
        <v>BOLD</v>
      </c>
      <c r="L48" s="5" t="str">
        <f t="shared" si="2"/>
        <v/>
      </c>
      <c r="M48" t="str">
        <f>IF(OR(LEFT(J48,1)=CHAR(32),LEFT(J48,1)=CHAR(9),LEFT(J48,1)=CHAR(160),indenture(J48)&gt;0),"NO","BOLD")&amp;L48</f>
        <v>BOLD</v>
      </c>
      <c r="P48" s="5" t="str">
        <f t="shared" si="3"/>
        <v/>
      </c>
      <c r="Q48" t="str">
        <f>IF(OR(LEFT(N48,1)=CHAR(32),LEFT(N48,1)=CHAR(9),LEFT(N48,1)=CHAR(160),indenture(N48)&gt;0),"NO","BOLD")&amp;P48</f>
        <v>BOLD</v>
      </c>
      <c r="T48" s="5" t="str">
        <f t="shared" si="4"/>
        <v/>
      </c>
      <c r="U48" t="str">
        <f>IF(OR(LEFT(R48,1)=CHAR(32),LEFT(R48,1)=CHAR(9),LEFT(R48,1)=CHAR(160),indenture(R48)&gt;0),"NO","BOLD")&amp;T48</f>
        <v>BOLD</v>
      </c>
      <c r="X48" s="5" t="str">
        <f t="shared" si="6"/>
        <v/>
      </c>
      <c r="Y48" t="str">
        <f>IF(OR(LEFT(V48,1)=CHAR(32),LEFT(V48,1)=CHAR(9),LEFT(V48,1)=CHAR(160),indenture(V48)&gt;0),"NO","BOLD")&amp;X48</f>
        <v>BOLD</v>
      </c>
    </row>
    <row r="49" spans="1:25">
      <c r="A49">
        <v>48</v>
      </c>
      <c r="D49" s="5" t="str">
        <f t="shared" si="0"/>
        <v/>
      </c>
      <c r="E49" t="str">
        <f>IF(OR(LEFT(B49,1)=CHAR(32),LEFT(B49,1)=CHAR(9),LEFT(B49,1)=CHAR(160),indenture(B49)&gt;0),"NO","BOLD")&amp;D49</f>
        <v>BOLD</v>
      </c>
      <c r="H49" s="5" t="str">
        <f t="shared" si="1"/>
        <v/>
      </c>
      <c r="I49" t="str">
        <f>IF(OR(LEFT(F49,1)=CHAR(32),LEFT(F49,1)=CHAR(9),LEFT(F49,1)=CHAR(160),indenture(F49)&gt;0),"NO","BOLD")&amp;H49</f>
        <v>BOLD</v>
      </c>
      <c r="L49" s="5" t="str">
        <f t="shared" si="2"/>
        <v/>
      </c>
      <c r="M49" t="str">
        <f>IF(OR(LEFT(J49,1)=CHAR(32),LEFT(J49,1)=CHAR(9),LEFT(J49,1)=CHAR(160),indenture(J49)&gt;0),"NO","BOLD")&amp;L49</f>
        <v>BOLD</v>
      </c>
      <c r="P49" s="5" t="str">
        <f t="shared" si="3"/>
        <v/>
      </c>
      <c r="Q49" t="str">
        <f>IF(OR(LEFT(N49,1)=CHAR(32),LEFT(N49,1)=CHAR(9),LEFT(N49,1)=CHAR(160),indenture(N49)&gt;0),"NO","BOLD")&amp;P49</f>
        <v>BOLD</v>
      </c>
      <c r="T49" s="5" t="str">
        <f t="shared" si="4"/>
        <v/>
      </c>
      <c r="U49" t="str">
        <f>IF(OR(LEFT(R49,1)=CHAR(32),LEFT(R49,1)=CHAR(9),LEFT(R49,1)=CHAR(160),indenture(R49)&gt;0),"NO","BOLD")&amp;T49</f>
        <v>BOLD</v>
      </c>
      <c r="X49" s="5" t="str">
        <f t="shared" si="6"/>
        <v/>
      </c>
      <c r="Y49" t="str">
        <f>IF(OR(LEFT(V49,1)=CHAR(32),LEFT(V49,1)=CHAR(9),LEFT(V49,1)=CHAR(160),indenture(V49)&gt;0),"NO","BOLD")&amp;X49</f>
        <v>BOLD</v>
      </c>
    </row>
    <row r="50" spans="1:25">
      <c r="A50">
        <v>49</v>
      </c>
      <c r="D50" s="5" t="str">
        <f t="shared" si="0"/>
        <v/>
      </c>
      <c r="E50" t="str">
        <f>IF(OR(LEFT(B50,1)=CHAR(32),LEFT(B50,1)=CHAR(9),LEFT(B50,1)=CHAR(160),indenture(B50)&gt;0),"NO","BOLD")&amp;D50</f>
        <v>BOLD</v>
      </c>
      <c r="H50" s="5" t="str">
        <f t="shared" si="1"/>
        <v/>
      </c>
      <c r="I50" t="str">
        <f>IF(OR(LEFT(F50,1)=CHAR(32),LEFT(F50,1)=CHAR(9),LEFT(F50,1)=CHAR(160),indenture(F50)&gt;0),"NO","BOLD")&amp;H50</f>
        <v>BOLD</v>
      </c>
      <c r="L50" s="5" t="str">
        <f t="shared" si="2"/>
        <v/>
      </c>
      <c r="M50" t="str">
        <f>IF(OR(LEFT(J50,1)=CHAR(32),LEFT(J50,1)=CHAR(9),LEFT(J50,1)=CHAR(160),indenture(J50)&gt;0),"NO","BOLD")&amp;L50</f>
        <v>BOLD</v>
      </c>
      <c r="P50" s="5" t="str">
        <f t="shared" si="3"/>
        <v/>
      </c>
      <c r="Q50" t="str">
        <f>IF(OR(LEFT(N50,1)=CHAR(32),LEFT(N50,1)=CHAR(9),LEFT(N50,1)=CHAR(160),indenture(N50)&gt;0),"NO","BOLD")&amp;P50</f>
        <v>BOLD</v>
      </c>
      <c r="T50" s="5" t="str">
        <f t="shared" si="4"/>
        <v/>
      </c>
      <c r="U50" t="str">
        <f>IF(OR(LEFT(R50,1)=CHAR(32),LEFT(R50,1)=CHAR(9),LEFT(R50,1)=CHAR(160),indenture(R50)&gt;0),"NO","BOLD")&amp;T50</f>
        <v>BOLD</v>
      </c>
      <c r="X50" s="5" t="str">
        <f t="shared" si="6"/>
        <v/>
      </c>
      <c r="Y50" t="str">
        <f>IF(OR(LEFT(V50,1)=CHAR(32),LEFT(V50,1)=CHAR(9),LEFT(V50,1)=CHAR(160),indenture(V50)&gt;0),"NO","BOLD")&amp;X50</f>
        <v>BOLD</v>
      </c>
    </row>
    <row r="51" spans="1:25">
      <c r="A51">
        <v>50</v>
      </c>
      <c r="D51" s="5" t="str">
        <f t="shared" si="0"/>
        <v/>
      </c>
      <c r="E51" t="str">
        <f>IF(OR(LEFT(B51,1)=CHAR(32),LEFT(B51,1)=CHAR(9),LEFT(B51,1)=CHAR(160),indenture(B51)&gt;0),"NO","BOLD")&amp;D51</f>
        <v>BOLD</v>
      </c>
      <c r="H51" s="5" t="str">
        <f t="shared" si="1"/>
        <v/>
      </c>
      <c r="I51" t="str">
        <f>IF(OR(LEFT(F51,1)=CHAR(32),LEFT(F51,1)=CHAR(9),LEFT(F51,1)=CHAR(160),indenture(F51)&gt;0),"NO","BOLD")&amp;H51</f>
        <v>BOLD</v>
      </c>
      <c r="L51" s="5" t="str">
        <f t="shared" si="2"/>
        <v/>
      </c>
      <c r="M51" t="str">
        <f>IF(OR(LEFT(J51,1)=CHAR(32),LEFT(J51,1)=CHAR(9),LEFT(J51,1)=CHAR(160),indenture(J51)&gt;0),"NO","BOLD")&amp;L51</f>
        <v>BOLD</v>
      </c>
      <c r="P51" s="5" t="str">
        <f t="shared" si="3"/>
        <v/>
      </c>
      <c r="Q51" t="str">
        <f>IF(OR(LEFT(N51,1)=CHAR(32),LEFT(N51,1)=CHAR(9),LEFT(N51,1)=CHAR(160),indenture(N51)&gt;0),"NO","BOLD")&amp;P51</f>
        <v>BOLD</v>
      </c>
      <c r="T51" s="5" t="str">
        <f t="shared" si="4"/>
        <v/>
      </c>
      <c r="U51" t="str">
        <f>IF(OR(LEFT(R51,1)=CHAR(32),LEFT(R51,1)=CHAR(9),LEFT(R51,1)=CHAR(160),indenture(R51)&gt;0),"NO","BOLD")&amp;T51</f>
        <v>BOLD</v>
      </c>
      <c r="X51" s="5" t="str">
        <f t="shared" si="6"/>
        <v/>
      </c>
      <c r="Y51" t="str">
        <f>IF(OR(LEFT(V51,1)=CHAR(32),LEFT(V51,1)=CHAR(9),LEFT(V51,1)=CHAR(160),indenture(V51)&gt;0),"NO","BOLD")&amp;X51</f>
        <v>BOLD</v>
      </c>
    </row>
    <row r="52" spans="1:25">
      <c r="A52">
        <v>51</v>
      </c>
      <c r="D52" s="5" t="str">
        <f t="shared" si="0"/>
        <v/>
      </c>
      <c r="E52" t="str">
        <f>IF(OR(LEFT(B52,1)=CHAR(32),LEFT(B52,1)=CHAR(9),LEFT(B52,1)=CHAR(160),indenture(B52)&gt;0),"NO","BOLD")&amp;D52</f>
        <v>BOLD</v>
      </c>
      <c r="H52" s="5" t="str">
        <f t="shared" si="1"/>
        <v/>
      </c>
      <c r="I52" t="str">
        <f>IF(OR(LEFT(F52,1)=CHAR(32),LEFT(F52,1)=CHAR(9),LEFT(F52,1)=CHAR(160),indenture(F52)&gt;0),"NO","BOLD")&amp;H52</f>
        <v>BOLD</v>
      </c>
      <c r="L52" s="5" t="str">
        <f t="shared" si="2"/>
        <v/>
      </c>
      <c r="M52" t="str">
        <f>IF(OR(LEFT(J52,1)=CHAR(32),LEFT(J52,1)=CHAR(9),LEFT(J52,1)=CHAR(160),indenture(J52)&gt;0),"NO","BOLD")&amp;L52</f>
        <v>BOLD</v>
      </c>
      <c r="P52" s="5" t="str">
        <f t="shared" si="3"/>
        <v/>
      </c>
      <c r="Q52" t="str">
        <f>IF(OR(LEFT(N52,1)=CHAR(32),LEFT(N52,1)=CHAR(9),LEFT(N52,1)=CHAR(160),indenture(N52)&gt;0),"NO","BOLD")&amp;P52</f>
        <v>BOLD</v>
      </c>
      <c r="T52" s="5" t="str">
        <f t="shared" si="4"/>
        <v/>
      </c>
      <c r="U52" t="str">
        <f>IF(OR(LEFT(R52,1)=CHAR(32),LEFT(R52,1)=CHAR(9),LEFT(R52,1)=CHAR(160),indenture(R52)&gt;0),"NO","BOLD")&amp;T52</f>
        <v>BOLD</v>
      </c>
      <c r="X52" s="5" t="str">
        <f t="shared" si="6"/>
        <v/>
      </c>
      <c r="Y52" t="str">
        <f>IF(OR(LEFT(V52,1)=CHAR(32),LEFT(V52,1)=CHAR(9),LEFT(V52,1)=CHAR(160),indenture(V52)&gt;0),"NO","BOLD")&amp;X52</f>
        <v>BOLD</v>
      </c>
    </row>
    <row r="53" spans="1:25">
      <c r="A53">
        <v>52</v>
      </c>
      <c r="D53" s="5" t="str">
        <f t="shared" si="0"/>
        <v/>
      </c>
      <c r="E53" t="str">
        <f>IF(OR(LEFT(B53,1)=CHAR(32),LEFT(B53,1)=CHAR(9),LEFT(B53,1)=CHAR(160),indenture(B53)&gt;0),"NO","BOLD")&amp;D53</f>
        <v>BOLD</v>
      </c>
      <c r="H53" s="5" t="str">
        <f t="shared" si="1"/>
        <v/>
      </c>
      <c r="I53" t="str">
        <f>IF(OR(LEFT(F53,1)=CHAR(32),LEFT(F53,1)=CHAR(9),LEFT(F53,1)=CHAR(160),indenture(F53)&gt;0),"NO","BOLD")&amp;H53</f>
        <v>BOLD</v>
      </c>
      <c r="L53" s="5" t="str">
        <f t="shared" si="2"/>
        <v/>
      </c>
      <c r="M53" t="str">
        <f>IF(OR(LEFT(J53,1)=CHAR(32),LEFT(J53,1)=CHAR(9),LEFT(J53,1)=CHAR(160),indenture(J53)&gt;0),"NO","BOLD")&amp;L53</f>
        <v>BOLD</v>
      </c>
      <c r="P53" s="5" t="str">
        <f t="shared" si="3"/>
        <v/>
      </c>
      <c r="Q53" t="str">
        <f>IF(OR(LEFT(N53,1)=CHAR(32),LEFT(N53,1)=CHAR(9),LEFT(N53,1)=CHAR(160),indenture(N53)&gt;0),"NO","BOLD")&amp;P53</f>
        <v>BOLD</v>
      </c>
      <c r="T53" s="5" t="str">
        <f t="shared" si="4"/>
        <v/>
      </c>
      <c r="U53" t="str">
        <f>IF(OR(LEFT(R53,1)=CHAR(32),LEFT(R53,1)=CHAR(9),LEFT(R53,1)=CHAR(160),indenture(R53)&gt;0),"NO","BOLD")&amp;T53</f>
        <v>BOLD</v>
      </c>
      <c r="X53" s="5" t="str">
        <f t="shared" si="6"/>
        <v/>
      </c>
      <c r="Y53" t="str">
        <f>IF(OR(LEFT(V53,1)=CHAR(32),LEFT(V53,1)=CHAR(9),LEFT(V53,1)=CHAR(160),indenture(V53)&gt;0),"NO","BOLD")&amp;X53</f>
        <v>BOLD</v>
      </c>
    </row>
    <row r="54" spans="1:25">
      <c r="A54">
        <v>53</v>
      </c>
      <c r="D54" s="5" t="str">
        <f t="shared" si="0"/>
        <v/>
      </c>
      <c r="E54" t="str">
        <f>IF(OR(LEFT(B54,1)=CHAR(32),LEFT(B54,1)=CHAR(9),LEFT(B54,1)=CHAR(160),indenture(B54)&gt;0),"NO","BOLD")&amp;D54</f>
        <v>BOLD</v>
      </c>
      <c r="H54" s="5" t="str">
        <f t="shared" si="1"/>
        <v/>
      </c>
      <c r="I54" t="str">
        <f>IF(OR(LEFT(F54,1)=CHAR(32),LEFT(F54,1)=CHAR(9),LEFT(F54,1)=CHAR(160),indenture(F54)&gt;0),"NO","BOLD")&amp;H54</f>
        <v>BOLD</v>
      </c>
      <c r="L54" s="5" t="str">
        <f t="shared" si="2"/>
        <v/>
      </c>
      <c r="M54" t="str">
        <f>IF(OR(LEFT(J54,1)=CHAR(32),LEFT(J54,1)=CHAR(9),LEFT(J54,1)=CHAR(160),indenture(J54)&gt;0),"NO","BOLD")&amp;L54</f>
        <v>BOLD</v>
      </c>
      <c r="P54" s="5" t="str">
        <f t="shared" si="3"/>
        <v/>
      </c>
      <c r="Q54" t="str">
        <f>IF(OR(LEFT(N54,1)=CHAR(32),LEFT(N54,1)=CHAR(9),LEFT(N54,1)=CHAR(160),indenture(N54)&gt;0),"NO","BOLD")&amp;P54</f>
        <v>BOLD</v>
      </c>
      <c r="T54" s="5" t="str">
        <f t="shared" si="4"/>
        <v/>
      </c>
      <c r="U54" t="str">
        <f>IF(OR(LEFT(R54,1)=CHAR(32),LEFT(R54,1)=CHAR(9),LEFT(R54,1)=CHAR(160),indenture(R54)&gt;0),"NO","BOLD")&amp;T54</f>
        <v>BOLD</v>
      </c>
      <c r="X54" s="5" t="str">
        <f t="shared" si="6"/>
        <v/>
      </c>
      <c r="Y54" t="str">
        <f>IF(OR(LEFT(V54,1)=CHAR(32),LEFT(V54,1)=CHAR(9),LEFT(V54,1)=CHAR(160),indenture(V54)&gt;0),"NO","BOLD")&amp;X54</f>
        <v>BOLD</v>
      </c>
    </row>
    <row r="55" spans="1:25">
      <c r="A55">
        <v>54</v>
      </c>
      <c r="D55" s="5" t="str">
        <f t="shared" si="0"/>
        <v/>
      </c>
      <c r="E55" t="str">
        <f>IF(OR(LEFT(B55,1)=CHAR(32),LEFT(B55,1)=CHAR(9),LEFT(B55,1)=CHAR(160),indenture(B55)&gt;0),"NO","BOLD")&amp;D55</f>
        <v>BOLD</v>
      </c>
      <c r="H55" s="5" t="str">
        <f t="shared" si="1"/>
        <v/>
      </c>
      <c r="I55" t="str">
        <f>IF(OR(LEFT(F55,1)=CHAR(32),LEFT(F55,1)=CHAR(9),LEFT(F55,1)=CHAR(160),indenture(F55)&gt;0),"NO","BOLD")&amp;H55</f>
        <v>BOLD</v>
      </c>
      <c r="L55" s="5" t="str">
        <f t="shared" si="2"/>
        <v/>
      </c>
      <c r="M55" t="str">
        <f>IF(OR(LEFT(J55,1)=CHAR(32),LEFT(J55,1)=CHAR(9),LEFT(J55,1)=CHAR(160),indenture(J55)&gt;0),"NO","BOLD")&amp;L55</f>
        <v>BOLD</v>
      </c>
      <c r="P55" s="5" t="str">
        <f t="shared" si="3"/>
        <v/>
      </c>
      <c r="Q55" t="str">
        <f>IF(OR(LEFT(N55,1)=CHAR(32),LEFT(N55,1)=CHAR(9),LEFT(N55,1)=CHAR(160),indenture(N55)&gt;0),"NO","BOLD")&amp;P55</f>
        <v>BOLD</v>
      </c>
      <c r="T55" s="5" t="str">
        <f t="shared" si="4"/>
        <v/>
      </c>
      <c r="U55" t="str">
        <f>IF(OR(LEFT(R55,1)=CHAR(32),LEFT(R55,1)=CHAR(9),LEFT(R55,1)=CHAR(160),indenture(R55)&gt;0),"NO","BOLD")&amp;T55</f>
        <v>BOLD</v>
      </c>
      <c r="X55" s="5" t="str">
        <f t="shared" si="6"/>
        <v/>
      </c>
      <c r="Y55" t="str">
        <f>IF(OR(LEFT(V55,1)=CHAR(32),LEFT(V55,1)=CHAR(9),LEFT(V55,1)=CHAR(160),indenture(V55)&gt;0),"NO","BOLD")&amp;X55</f>
        <v>BOLD</v>
      </c>
    </row>
    <row r="56" spans="1:25">
      <c r="A56">
        <v>55</v>
      </c>
      <c r="D56" s="5" t="str">
        <f t="shared" si="0"/>
        <v/>
      </c>
      <c r="E56" t="str">
        <f>IF(OR(LEFT(B56,1)=CHAR(32),LEFT(B56,1)=CHAR(9),LEFT(B56,1)=CHAR(160),indenture(B56)&gt;0),"NO","BOLD")&amp;D56</f>
        <v>BOLD</v>
      </c>
      <c r="H56" s="5" t="str">
        <f t="shared" si="1"/>
        <v/>
      </c>
      <c r="I56" t="str">
        <f>IF(OR(LEFT(F56,1)=CHAR(32),LEFT(F56,1)=CHAR(9),LEFT(F56,1)=CHAR(160),indenture(F56)&gt;0),"NO","BOLD")&amp;H56</f>
        <v>BOLD</v>
      </c>
      <c r="L56" s="5" t="str">
        <f t="shared" si="2"/>
        <v/>
      </c>
      <c r="M56" t="str">
        <f>IF(OR(LEFT(J56,1)=CHAR(32),LEFT(J56,1)=CHAR(9),LEFT(J56,1)=CHAR(160),indenture(J56)&gt;0),"NO","BOLD")&amp;L56</f>
        <v>BOLD</v>
      </c>
      <c r="P56" s="5" t="str">
        <f t="shared" si="3"/>
        <v/>
      </c>
      <c r="Q56" t="str">
        <f>IF(OR(LEFT(N56,1)=CHAR(32),LEFT(N56,1)=CHAR(9),LEFT(N56,1)=CHAR(160),indenture(N56)&gt;0),"NO","BOLD")&amp;P56</f>
        <v>BOLD</v>
      </c>
      <c r="T56" s="5" t="str">
        <f t="shared" si="4"/>
        <v/>
      </c>
      <c r="U56" t="str">
        <f>IF(OR(LEFT(R56,1)=CHAR(32),LEFT(R56,1)=CHAR(9),LEFT(R56,1)=CHAR(160),indenture(R56)&gt;0),"NO","BOLD")&amp;T56</f>
        <v>BOLD</v>
      </c>
      <c r="X56" s="5" t="str">
        <f t="shared" si="6"/>
        <v/>
      </c>
      <c r="Y56" t="str">
        <f>IF(OR(LEFT(V56,1)=CHAR(32),LEFT(V56,1)=CHAR(9),LEFT(V56,1)=CHAR(160),indenture(V56)&gt;0),"NO","BOLD")&amp;X56</f>
        <v>BOLD</v>
      </c>
    </row>
    <row r="57" spans="1:25">
      <c r="A57">
        <v>56</v>
      </c>
      <c r="D57" s="5" t="str">
        <f t="shared" si="0"/>
        <v/>
      </c>
      <c r="E57" t="str">
        <f>IF(OR(LEFT(B57,1)=CHAR(32),LEFT(B57,1)=CHAR(9),LEFT(B57,1)=CHAR(160),indenture(B57)&gt;0),"NO","BOLD")&amp;D57</f>
        <v>BOLD</v>
      </c>
      <c r="H57" s="5" t="str">
        <f t="shared" si="1"/>
        <v/>
      </c>
      <c r="I57" t="str">
        <f>IF(OR(LEFT(F57,1)=CHAR(32),LEFT(F57,1)=CHAR(9),LEFT(F57,1)=CHAR(160),indenture(F57)&gt;0),"NO","BOLD")&amp;H57</f>
        <v>BOLD</v>
      </c>
      <c r="L57" s="5" t="str">
        <f t="shared" si="2"/>
        <v/>
      </c>
      <c r="M57" t="str">
        <f>IF(OR(LEFT(J57,1)=CHAR(32),LEFT(J57,1)=CHAR(9),LEFT(J57,1)=CHAR(160),indenture(J57)&gt;0),"NO","BOLD")&amp;L57</f>
        <v>BOLD</v>
      </c>
      <c r="P57" s="5" t="str">
        <f t="shared" si="3"/>
        <v/>
      </c>
      <c r="Q57" t="str">
        <f>IF(OR(LEFT(N57,1)=CHAR(32),LEFT(N57,1)=CHAR(9),LEFT(N57,1)=CHAR(160),indenture(N57)&gt;0),"NO","BOLD")&amp;P57</f>
        <v>BOLD</v>
      </c>
      <c r="T57" s="5" t="str">
        <f t="shared" si="4"/>
        <v/>
      </c>
      <c r="U57" t="str">
        <f>IF(OR(LEFT(R57,1)=CHAR(32),LEFT(R57,1)=CHAR(9),LEFT(R57,1)=CHAR(160),indenture(R57)&gt;0),"NO","BOLD")&amp;T57</f>
        <v>BOLD</v>
      </c>
      <c r="X57" s="5" t="str">
        <f t="shared" si="6"/>
        <v/>
      </c>
      <c r="Y57" t="str">
        <f>IF(OR(LEFT(V57,1)=CHAR(32),LEFT(V57,1)=CHAR(9),LEFT(V57,1)=CHAR(160),indenture(V57)&gt;0),"NO","BOLD")&amp;X57</f>
        <v>BOLD</v>
      </c>
    </row>
    <row r="58" spans="1:25">
      <c r="A58">
        <v>57</v>
      </c>
      <c r="D58" s="5" t="str">
        <f t="shared" si="0"/>
        <v/>
      </c>
      <c r="E58" t="str">
        <f>IF(OR(LEFT(B58,1)=CHAR(32),LEFT(B58,1)=CHAR(9),LEFT(B58,1)=CHAR(160),indenture(B58)&gt;0),"NO","BOLD")&amp;D58</f>
        <v>BOLD</v>
      </c>
      <c r="H58" s="5" t="str">
        <f t="shared" si="1"/>
        <v/>
      </c>
      <c r="I58" t="str">
        <f>IF(OR(LEFT(F58,1)=CHAR(32),LEFT(F58,1)=CHAR(9),LEFT(F58,1)=CHAR(160),indenture(F58)&gt;0),"NO","BOLD")&amp;H58</f>
        <v>BOLD</v>
      </c>
      <c r="L58" s="5" t="str">
        <f t="shared" si="2"/>
        <v/>
      </c>
      <c r="M58" t="str">
        <f>IF(OR(LEFT(J58,1)=CHAR(32),LEFT(J58,1)=CHAR(9),LEFT(J58,1)=CHAR(160),indenture(J58)&gt;0),"NO","BOLD")&amp;L58</f>
        <v>BOLD</v>
      </c>
      <c r="P58" s="5" t="str">
        <f t="shared" si="3"/>
        <v/>
      </c>
      <c r="Q58" t="str">
        <f>IF(OR(LEFT(N58,1)=CHAR(32),LEFT(N58,1)=CHAR(9),LEFT(N58,1)=CHAR(160),indenture(N58)&gt;0),"NO","BOLD")&amp;P58</f>
        <v>BOLD</v>
      </c>
      <c r="T58" s="5" t="str">
        <f t="shared" si="4"/>
        <v/>
      </c>
      <c r="U58" t="str">
        <f>IF(OR(LEFT(R58,1)=CHAR(32),LEFT(R58,1)=CHAR(9),LEFT(R58,1)=CHAR(160),indenture(R58)&gt;0),"NO","BOLD")&amp;T58</f>
        <v>BOLD</v>
      </c>
      <c r="X58" s="5" t="str">
        <f t="shared" si="6"/>
        <v/>
      </c>
      <c r="Y58" t="str">
        <f>IF(OR(LEFT(V58,1)=CHAR(32),LEFT(V58,1)=CHAR(9),LEFT(V58,1)=CHAR(160),indenture(V58)&gt;0),"NO","BOLD")&amp;X58</f>
        <v>BOLD</v>
      </c>
    </row>
    <row r="59" spans="1:25">
      <c r="A59">
        <v>58</v>
      </c>
      <c r="D59" s="5" t="str">
        <f t="shared" si="0"/>
        <v/>
      </c>
      <c r="E59" t="str">
        <f>IF(OR(LEFT(B59,1)=CHAR(32),LEFT(B59,1)=CHAR(9),LEFT(B59,1)=CHAR(160),indenture(B59)&gt;0),"NO","BOLD")&amp;D59</f>
        <v>BOLD</v>
      </c>
      <c r="H59" s="5" t="str">
        <f t="shared" si="1"/>
        <v/>
      </c>
      <c r="I59" t="str">
        <f>IF(OR(LEFT(F59,1)=CHAR(32),LEFT(F59,1)=CHAR(9),LEFT(F59,1)=CHAR(160),indenture(F59)&gt;0),"NO","BOLD")&amp;H59</f>
        <v>BOLD</v>
      </c>
      <c r="L59" s="5" t="str">
        <f t="shared" si="2"/>
        <v/>
      </c>
      <c r="M59" t="str">
        <f>IF(OR(LEFT(J59,1)=CHAR(32),LEFT(J59,1)=CHAR(9),LEFT(J59,1)=CHAR(160),indenture(J59)&gt;0),"NO","BOLD")&amp;L59</f>
        <v>BOLD</v>
      </c>
      <c r="P59" s="5" t="str">
        <f t="shared" si="3"/>
        <v/>
      </c>
      <c r="Q59" t="str">
        <f>IF(OR(LEFT(N59,1)=CHAR(32),LEFT(N59,1)=CHAR(9),LEFT(N59,1)=CHAR(160),indenture(N59)&gt;0),"NO","BOLD")&amp;P59</f>
        <v>BOLD</v>
      </c>
      <c r="T59" s="5" t="str">
        <f t="shared" si="4"/>
        <v/>
      </c>
      <c r="U59" t="str">
        <f>IF(OR(LEFT(R59,1)=CHAR(32),LEFT(R59,1)=CHAR(9),LEFT(R59,1)=CHAR(160),indenture(R59)&gt;0),"NO","BOLD")&amp;T59</f>
        <v>BOLD</v>
      </c>
      <c r="X59" s="5" t="str">
        <f t="shared" si="6"/>
        <v/>
      </c>
      <c r="Y59" t="str">
        <f>IF(OR(LEFT(V59,1)=CHAR(32),LEFT(V59,1)=CHAR(9),LEFT(V59,1)=CHAR(160),indenture(V59)&gt;0),"NO","BOLD")&amp;X59</f>
        <v>BOLD</v>
      </c>
    </row>
    <row r="60" spans="1:25">
      <c r="A60">
        <v>59</v>
      </c>
      <c r="D60" s="5" t="str">
        <f t="shared" si="0"/>
        <v/>
      </c>
      <c r="E60" t="str">
        <f>IF(OR(LEFT(B60,1)=CHAR(32),LEFT(B60,1)=CHAR(9),LEFT(B60,1)=CHAR(160),indenture(B60)&gt;0),"NO","BOLD")&amp;D60</f>
        <v>BOLD</v>
      </c>
      <c r="H60" s="5" t="str">
        <f t="shared" si="1"/>
        <v/>
      </c>
      <c r="I60" t="str">
        <f>IF(OR(LEFT(F60,1)=CHAR(32),LEFT(F60,1)=CHAR(9),LEFT(F60,1)=CHAR(160),indenture(F60)&gt;0),"NO","BOLD")&amp;H60</f>
        <v>BOLD</v>
      </c>
      <c r="L60" s="5" t="str">
        <f t="shared" si="2"/>
        <v/>
      </c>
      <c r="M60" t="str">
        <f>IF(OR(LEFT(J60,1)=CHAR(32),LEFT(J60,1)=CHAR(9),LEFT(J60,1)=CHAR(160),indenture(J60)&gt;0),"NO","BOLD")&amp;L60</f>
        <v>BOLD</v>
      </c>
      <c r="P60" s="5" t="str">
        <f t="shared" si="3"/>
        <v/>
      </c>
      <c r="Q60" t="str">
        <f>IF(OR(LEFT(N60,1)=CHAR(32),LEFT(N60,1)=CHAR(9),LEFT(N60,1)=CHAR(160),indenture(N60)&gt;0),"NO","BOLD")&amp;P60</f>
        <v>BOLD</v>
      </c>
      <c r="T60" s="5" t="str">
        <f t="shared" si="4"/>
        <v/>
      </c>
      <c r="U60" t="str">
        <f>IF(OR(LEFT(R60,1)=CHAR(32),LEFT(R60,1)=CHAR(9),LEFT(R60,1)=CHAR(160),indenture(R60)&gt;0),"NO","BOLD")&amp;T60</f>
        <v>BOLD</v>
      </c>
      <c r="X60" s="5" t="str">
        <f t="shared" si="6"/>
        <v/>
      </c>
      <c r="Y60" t="str">
        <f>IF(OR(LEFT(V60,1)=CHAR(32),LEFT(V60,1)=CHAR(9),LEFT(V60,1)=CHAR(160),indenture(V60)&gt;0),"NO","BOLD")&amp;X60</f>
        <v>BOLD</v>
      </c>
    </row>
    <row r="61" spans="1:25">
      <c r="A61">
        <v>60</v>
      </c>
      <c r="D61" s="5" t="str">
        <f t="shared" si="0"/>
        <v/>
      </c>
      <c r="E61" t="str">
        <f>IF(OR(LEFT(B61,1)=CHAR(32),LEFT(B61,1)=CHAR(9),LEFT(B61,1)=CHAR(160),indenture(B61)&gt;0),"NO","BOLD")&amp;D61</f>
        <v>BOLD</v>
      </c>
      <c r="H61" s="5" t="str">
        <f t="shared" si="1"/>
        <v/>
      </c>
      <c r="I61" t="str">
        <f>IF(OR(LEFT(F61,1)=CHAR(32),LEFT(F61,1)=CHAR(9),LEFT(F61,1)=CHAR(160),indenture(F61)&gt;0),"NO","BOLD")&amp;H61</f>
        <v>BOLD</v>
      </c>
      <c r="L61" s="5" t="str">
        <f t="shared" si="2"/>
        <v/>
      </c>
      <c r="M61" t="str">
        <f>IF(OR(LEFT(J61,1)=CHAR(32),LEFT(J61,1)=CHAR(9),LEFT(J61,1)=CHAR(160),indenture(J61)&gt;0),"NO","BOLD")&amp;L61</f>
        <v>BOLD</v>
      </c>
      <c r="P61" s="5" t="str">
        <f t="shared" si="3"/>
        <v/>
      </c>
      <c r="Q61" t="str">
        <f>IF(OR(LEFT(N61,1)=CHAR(32),LEFT(N61,1)=CHAR(9),LEFT(N61,1)=CHAR(160),indenture(N61)&gt;0),"NO","BOLD")&amp;P61</f>
        <v>BOLD</v>
      </c>
      <c r="T61" s="5" t="str">
        <f t="shared" si="4"/>
        <v/>
      </c>
      <c r="U61" t="str">
        <f>IF(OR(LEFT(R61,1)=CHAR(32),LEFT(R61,1)=CHAR(9),LEFT(R61,1)=CHAR(160),indenture(R61)&gt;0),"NO","BOLD")&amp;T61</f>
        <v>BOLD</v>
      </c>
      <c r="X61" s="5" t="str">
        <f t="shared" si="6"/>
        <v/>
      </c>
      <c r="Y61" t="str">
        <f>IF(OR(LEFT(V61,1)=CHAR(32),LEFT(V61,1)=CHAR(9),LEFT(V61,1)=CHAR(160),indenture(V61)&gt;0),"NO","BOLD")&amp;X61</f>
        <v>BOLD</v>
      </c>
    </row>
    <row r="62" spans="1:25">
      <c r="A62">
        <v>61</v>
      </c>
      <c r="D62" s="5" t="str">
        <f t="shared" si="0"/>
        <v/>
      </c>
      <c r="E62" t="str">
        <f>IF(OR(LEFT(B62,1)=CHAR(32),LEFT(B62,1)=CHAR(9),LEFT(B62,1)=CHAR(160),indenture(B62)&gt;0),"NO","BOLD")&amp;D62</f>
        <v>BOLD</v>
      </c>
      <c r="H62" s="5" t="str">
        <f t="shared" si="1"/>
        <v/>
      </c>
      <c r="I62" t="str">
        <f>IF(OR(LEFT(F62,1)=CHAR(32),LEFT(F62,1)=CHAR(9),LEFT(F62,1)=CHAR(160),indenture(F62)&gt;0),"NO","BOLD")&amp;H62</f>
        <v>BOLD</v>
      </c>
      <c r="L62" s="5" t="str">
        <f t="shared" si="2"/>
        <v/>
      </c>
      <c r="M62" t="str">
        <f>IF(OR(LEFT(J62,1)=CHAR(32),LEFT(J62,1)=CHAR(9),LEFT(J62,1)=CHAR(160),indenture(J62)&gt;0),"NO","BOLD")&amp;L62</f>
        <v>BOLD</v>
      </c>
      <c r="P62" s="5" t="str">
        <f t="shared" si="3"/>
        <v/>
      </c>
      <c r="Q62" t="str">
        <f>IF(OR(LEFT(N62,1)=CHAR(32),LEFT(N62,1)=CHAR(9),LEFT(N62,1)=CHAR(160),indenture(N62)&gt;0),"NO","BOLD")&amp;P62</f>
        <v>BOLD</v>
      </c>
      <c r="T62" s="5" t="str">
        <f t="shared" si="4"/>
        <v/>
      </c>
      <c r="U62" t="str">
        <f>IF(OR(LEFT(R62,1)=CHAR(32),LEFT(R62,1)=CHAR(9),LEFT(R62,1)=CHAR(160),indenture(R62)&gt;0),"NO","BOLD")&amp;T62</f>
        <v>BOLD</v>
      </c>
      <c r="X62" s="5" t="str">
        <f t="shared" si="6"/>
        <v/>
      </c>
      <c r="Y62" t="str">
        <f>IF(OR(LEFT(V62,1)=CHAR(32),LEFT(V62,1)=CHAR(9),LEFT(V62,1)=CHAR(160),indenture(V62)&gt;0),"NO","BOLD")&amp;X62</f>
        <v>BOLD</v>
      </c>
    </row>
    <row r="63" spans="1:25">
      <c r="A63">
        <v>62</v>
      </c>
      <c r="D63" s="5" t="str">
        <f t="shared" si="0"/>
        <v/>
      </c>
      <c r="E63" t="str">
        <f>IF(OR(LEFT(B63,1)=CHAR(32),LEFT(B63,1)=CHAR(9),LEFT(B63,1)=CHAR(160),indenture(B63)&gt;0),"NO","BOLD")&amp;D63</f>
        <v>BOLD</v>
      </c>
      <c r="H63" s="5" t="str">
        <f t="shared" si="1"/>
        <v/>
      </c>
      <c r="I63" t="str">
        <f>IF(OR(LEFT(F63,1)=CHAR(32),LEFT(F63,1)=CHAR(9),LEFT(F63,1)=CHAR(160),indenture(F63)&gt;0),"NO","BOLD")&amp;H63</f>
        <v>BOLD</v>
      </c>
      <c r="L63" s="5" t="str">
        <f t="shared" si="2"/>
        <v/>
      </c>
      <c r="M63" t="str">
        <f>IF(OR(LEFT(J63,1)=CHAR(32),LEFT(J63,1)=CHAR(9),LEFT(J63,1)=CHAR(160),indenture(J63)&gt;0),"NO","BOLD")&amp;L63</f>
        <v>BOLD</v>
      </c>
      <c r="P63" s="5" t="str">
        <f t="shared" si="3"/>
        <v/>
      </c>
      <c r="Q63" t="str">
        <f>IF(OR(LEFT(N63,1)=CHAR(32),LEFT(N63,1)=CHAR(9),LEFT(N63,1)=CHAR(160),indenture(N63)&gt;0),"NO","BOLD")&amp;P63</f>
        <v>BOLD</v>
      </c>
      <c r="T63" s="5" t="str">
        <f t="shared" si="4"/>
        <v/>
      </c>
      <c r="U63" t="str">
        <f>IF(OR(LEFT(R63,1)=CHAR(32),LEFT(R63,1)=CHAR(9),LEFT(R63,1)=CHAR(160),indenture(R63)&gt;0),"NO","BOLD")&amp;T63</f>
        <v>BOLD</v>
      </c>
      <c r="X63" s="5" t="str">
        <f t="shared" si="6"/>
        <v/>
      </c>
      <c r="Y63" t="str">
        <f>IF(OR(LEFT(V63,1)=CHAR(32),LEFT(V63,1)=CHAR(9),LEFT(V63,1)=CHAR(160),indenture(V63)&gt;0),"NO","BOLD")&amp;X63</f>
        <v>BOLD</v>
      </c>
    </row>
    <row r="64" spans="1:25">
      <c r="A64">
        <v>63</v>
      </c>
      <c r="D64" s="5" t="str">
        <f t="shared" si="0"/>
        <v/>
      </c>
      <c r="E64" t="str">
        <f>IF(OR(LEFT(B64,1)=CHAR(32),LEFT(B64,1)=CHAR(9),LEFT(B64,1)=CHAR(160),indenture(B64)&gt;0),"NO","BOLD")&amp;D64</f>
        <v>BOLD</v>
      </c>
      <c r="H64" s="5" t="str">
        <f t="shared" si="1"/>
        <v/>
      </c>
      <c r="I64" t="str">
        <f>IF(OR(LEFT(F64,1)=CHAR(32),LEFT(F64,1)=CHAR(9),LEFT(F64,1)=CHAR(160),indenture(F64)&gt;0),"NO","BOLD")&amp;H64</f>
        <v>BOLD</v>
      </c>
      <c r="L64" s="5" t="str">
        <f t="shared" si="2"/>
        <v/>
      </c>
      <c r="M64" t="str">
        <f>IF(OR(LEFT(J64,1)=CHAR(32),LEFT(J64,1)=CHAR(9),LEFT(J64,1)=CHAR(160),indenture(J64)&gt;0),"NO","BOLD")&amp;L64</f>
        <v>BOLD</v>
      </c>
      <c r="P64" s="5" t="str">
        <f t="shared" si="3"/>
        <v/>
      </c>
      <c r="Q64" t="str">
        <f>IF(OR(LEFT(N64,1)=CHAR(32),LEFT(N64,1)=CHAR(9),LEFT(N64,1)=CHAR(160),indenture(N64)&gt;0),"NO","BOLD")&amp;P64</f>
        <v>BOLD</v>
      </c>
      <c r="T64" s="5" t="str">
        <f t="shared" si="4"/>
        <v/>
      </c>
      <c r="U64" t="str">
        <f>IF(OR(LEFT(R64,1)=CHAR(32),LEFT(R64,1)=CHAR(9),LEFT(R64,1)=CHAR(160),indenture(R64)&gt;0),"NO","BOLD")&amp;T64</f>
        <v>BOLD</v>
      </c>
      <c r="X64" s="5" t="str">
        <f t="shared" si="6"/>
        <v/>
      </c>
      <c r="Y64" t="str">
        <f>IF(OR(LEFT(V64,1)=CHAR(32),LEFT(V64,1)=CHAR(9),LEFT(V64,1)=CHAR(160),indenture(V64)&gt;0),"NO","BOLD")&amp;X64</f>
        <v>BOLD</v>
      </c>
    </row>
    <row r="65" spans="1:25">
      <c r="A65">
        <v>64</v>
      </c>
      <c r="D65" s="5" t="str">
        <f t="shared" si="0"/>
        <v/>
      </c>
      <c r="E65" t="str">
        <f>IF(OR(LEFT(B65,1)=CHAR(32),LEFT(B65,1)=CHAR(9),LEFT(B65,1)=CHAR(160),indenture(B65)&gt;0),"NO","BOLD")&amp;D65</f>
        <v>BOLD</v>
      </c>
      <c r="H65" s="5" t="str">
        <f t="shared" si="1"/>
        <v/>
      </c>
      <c r="I65" t="str">
        <f>IF(OR(LEFT(F65,1)=CHAR(32),LEFT(F65,1)=CHAR(9),LEFT(F65,1)=CHAR(160),indenture(F65)&gt;0),"NO","BOLD")&amp;H65</f>
        <v>BOLD</v>
      </c>
      <c r="L65" s="5" t="str">
        <f t="shared" si="2"/>
        <v/>
      </c>
      <c r="M65" t="str">
        <f>IF(OR(LEFT(J65,1)=CHAR(32),LEFT(J65,1)=CHAR(9),LEFT(J65,1)=CHAR(160),indenture(J65)&gt;0),"NO","BOLD")&amp;L65</f>
        <v>BOLD</v>
      </c>
      <c r="P65" s="5" t="str">
        <f t="shared" si="3"/>
        <v/>
      </c>
      <c r="Q65" t="str">
        <f>IF(OR(LEFT(N65,1)=CHAR(32),LEFT(N65,1)=CHAR(9),LEFT(N65,1)=CHAR(160),indenture(N65)&gt;0),"NO","BOLD")&amp;P65</f>
        <v>BOLD</v>
      </c>
      <c r="T65" s="5" t="str">
        <f t="shared" si="4"/>
        <v/>
      </c>
      <c r="U65" t="str">
        <f>IF(OR(LEFT(R65,1)=CHAR(32),LEFT(R65,1)=CHAR(9),LEFT(R65,1)=CHAR(160),indenture(R65)&gt;0),"NO","BOLD")&amp;T65</f>
        <v>BOLD</v>
      </c>
      <c r="X65" s="5" t="str">
        <f t="shared" si="6"/>
        <v/>
      </c>
      <c r="Y65" t="str">
        <f>IF(OR(LEFT(V65,1)=CHAR(32),LEFT(V65,1)=CHAR(9),LEFT(V65,1)=CHAR(160),indenture(V65)&gt;0),"NO","BOLD")&amp;X65</f>
        <v>BOLD</v>
      </c>
    </row>
    <row r="66" spans="1:25">
      <c r="A66">
        <v>65</v>
      </c>
      <c r="D66" s="5" t="str">
        <f t="shared" si="0"/>
        <v/>
      </c>
      <c r="E66" t="str">
        <f>IF(OR(LEFT(B66,1)=CHAR(32),LEFT(B66,1)=CHAR(9),LEFT(B66,1)=CHAR(160),indenture(B66)&gt;0),"NO","BOLD")&amp;D66</f>
        <v>BOLD</v>
      </c>
      <c r="H66" s="5" t="str">
        <f t="shared" si="1"/>
        <v/>
      </c>
      <c r="I66" t="str">
        <f>IF(OR(LEFT(F66,1)=CHAR(32),LEFT(F66,1)=CHAR(9),LEFT(F66,1)=CHAR(160),indenture(F66)&gt;0),"NO","BOLD")&amp;H66</f>
        <v>BOLD</v>
      </c>
      <c r="L66" s="5" t="str">
        <f t="shared" si="2"/>
        <v/>
      </c>
      <c r="M66" t="str">
        <f>IF(OR(LEFT(J66,1)=CHAR(32),LEFT(J66,1)=CHAR(9),LEFT(J66,1)=CHAR(160),indenture(J66)&gt;0),"NO","BOLD")&amp;L66</f>
        <v>BOLD</v>
      </c>
      <c r="P66" s="5" t="str">
        <f t="shared" si="3"/>
        <v/>
      </c>
      <c r="Q66" t="str">
        <f>IF(OR(LEFT(N66,1)=CHAR(32),LEFT(N66,1)=CHAR(9),LEFT(N66,1)=CHAR(160),indenture(N66)&gt;0),"NO","BOLD")&amp;P66</f>
        <v>BOLD</v>
      </c>
      <c r="T66" s="5" t="str">
        <f t="shared" si="4"/>
        <v/>
      </c>
      <c r="U66" t="str">
        <f>IF(OR(LEFT(R66,1)=CHAR(32),LEFT(R66,1)=CHAR(9),LEFT(R66,1)=CHAR(160),indenture(R66)&gt;0),"NO","BOLD")&amp;T66</f>
        <v>BOLD</v>
      </c>
      <c r="X66" s="5" t="str">
        <f t="shared" si="6"/>
        <v/>
      </c>
      <c r="Y66" t="str">
        <f>IF(OR(LEFT(V66,1)=CHAR(32),LEFT(V66,1)=CHAR(9),LEFT(V66,1)=CHAR(160),indenture(V66)&gt;0),"NO","BOLD")&amp;X66</f>
        <v>BOLD</v>
      </c>
    </row>
    <row r="67" spans="1:25">
      <c r="A67">
        <v>66</v>
      </c>
      <c r="D67" s="5" t="str">
        <f t="shared" ref="D67:D96" si="7">IF(OR(ISNUMBER(SEARCH("Diluted EPS",B67)),ISNUMBER(SEARCH("Earnings Per Share",B67)),ISNUMBER(SEARCH("Basic EPS",B67)),ISNUMBER(SEARCH("Diluted Share",B67)),ISNUMBER(SEARCH("Basic Share",B67))),"EPS","")</f>
        <v/>
      </c>
      <c r="E67" t="str">
        <f>IF(OR(LEFT(B67,1)=CHAR(32),LEFT(B67,1)=CHAR(9),LEFT(B67,1)=CHAR(160),indenture(B67)&gt;0),"NO","BOLD")&amp;D67</f>
        <v>BOLD</v>
      </c>
      <c r="H67" s="5" t="str">
        <f t="shared" ref="H67:H96" si="8">IF(OR(ISNUMBER(SEARCH("Diluted EPS",F67)),ISNUMBER(SEARCH("Earnings Per Share",F67)),ISNUMBER(SEARCH("Basic EPS",F67)),ISNUMBER(SEARCH("Diluted Share",F67)),ISNUMBER(SEARCH("Basic Share",F67))),"EPS","")</f>
        <v/>
      </c>
      <c r="I67" t="str">
        <f>IF(OR(LEFT(F67,1)=CHAR(32),LEFT(F67,1)=CHAR(9),LEFT(F67,1)=CHAR(160),indenture(F67)&gt;0),"NO","BOLD")&amp;H67</f>
        <v>BOLD</v>
      </c>
      <c r="L67" s="5" t="str">
        <f t="shared" ref="L67:L96" si="9">IF(OR(ISNUMBER(SEARCH("Diluted EPS",J67)),ISNUMBER(SEARCH("Earnings Per Share",J67)),ISNUMBER(SEARCH("Basic EPS",J67)),ISNUMBER(SEARCH("Diluted Share",J67)),ISNUMBER(SEARCH("Basic Share",J67))),"EPS","")</f>
        <v/>
      </c>
      <c r="M67" t="str">
        <f>IF(OR(LEFT(J67,1)=CHAR(32),LEFT(J67,1)=CHAR(9),LEFT(J67,1)=CHAR(160),indenture(J67)&gt;0),"NO","BOLD")&amp;L67</f>
        <v>BOLD</v>
      </c>
      <c r="P67" s="5" t="str">
        <f t="shared" ref="P67:P96" si="10">IF(OR(ISNUMBER(SEARCH("Diluted EPS",N67)),ISNUMBER(SEARCH("Earnings Per Share",N67)),ISNUMBER(SEARCH("Basic EPS",N67)),ISNUMBER(SEARCH("Diluted Share",N67)),ISNUMBER(SEARCH("Basic Share",N67))),"EPS","")</f>
        <v/>
      </c>
      <c r="Q67" t="str">
        <f>IF(OR(LEFT(N67,1)=CHAR(32),LEFT(N67,1)=CHAR(9),LEFT(N67,1)=CHAR(160),indenture(N67)&gt;0),"NO","BOLD")&amp;P67</f>
        <v>BOLD</v>
      </c>
      <c r="T67" s="5" t="str">
        <f t="shared" ref="T67:T96" si="11">IF(OR(ISNUMBER(SEARCH("Diluted EPS",R67)),ISNUMBER(SEARCH("Earnings Per Share",R67)),ISNUMBER(SEARCH("Basic EPS",R67)),ISNUMBER(SEARCH("Diluted Share",R67)),ISNUMBER(SEARCH("Basic Share",R67))),"EPS","")</f>
        <v/>
      </c>
      <c r="U67" t="str">
        <f>IF(OR(LEFT(R67,1)=CHAR(32),LEFT(R67,1)=CHAR(9),LEFT(R67,1)=CHAR(160),indenture(R67)&gt;0),"NO","BOLD")&amp;T67</f>
        <v>BOLD</v>
      </c>
      <c r="X67" s="5" t="str">
        <f t="shared" si="6"/>
        <v/>
      </c>
      <c r="Y67" t="str">
        <f>IF(OR(LEFT(V67,1)=CHAR(32),LEFT(V67,1)=CHAR(9),LEFT(V67,1)=CHAR(160),indenture(V67)&gt;0),"NO","BOLD")&amp;X67</f>
        <v>BOLD</v>
      </c>
    </row>
    <row r="68" spans="1:25">
      <c r="A68">
        <v>67</v>
      </c>
      <c r="D68" s="5" t="str">
        <f t="shared" si="7"/>
        <v/>
      </c>
      <c r="E68" t="str">
        <f>IF(OR(LEFT(B68,1)=CHAR(32),LEFT(B68,1)=CHAR(9),LEFT(B68,1)=CHAR(160),indenture(B68)&gt;0),"NO","BOLD")&amp;D68</f>
        <v>BOLD</v>
      </c>
      <c r="H68" s="5" t="str">
        <f t="shared" si="8"/>
        <v/>
      </c>
      <c r="I68" t="str">
        <f>IF(OR(LEFT(F68,1)=CHAR(32),LEFT(F68,1)=CHAR(9),LEFT(F68,1)=CHAR(160),indenture(F68)&gt;0),"NO","BOLD")&amp;H68</f>
        <v>BOLD</v>
      </c>
      <c r="L68" s="5" t="str">
        <f t="shared" si="9"/>
        <v/>
      </c>
      <c r="M68" t="str">
        <f>IF(OR(LEFT(J68,1)=CHAR(32),LEFT(J68,1)=CHAR(9),LEFT(J68,1)=CHAR(160),indenture(J68)&gt;0),"NO","BOLD")&amp;L68</f>
        <v>BOLD</v>
      </c>
      <c r="P68" s="5" t="str">
        <f t="shared" si="10"/>
        <v/>
      </c>
      <c r="Q68" t="str">
        <f>IF(OR(LEFT(N68,1)=CHAR(32),LEFT(N68,1)=CHAR(9),LEFT(N68,1)=CHAR(160),indenture(N68)&gt;0),"NO","BOLD")&amp;P68</f>
        <v>BOLD</v>
      </c>
      <c r="T68" s="5" t="str">
        <f t="shared" si="11"/>
        <v/>
      </c>
      <c r="U68" t="str">
        <f>IF(OR(LEFT(R68,1)=CHAR(32),LEFT(R68,1)=CHAR(9),LEFT(R68,1)=CHAR(160),indenture(R68)&gt;0),"NO","BOLD")&amp;T68</f>
        <v>BOLD</v>
      </c>
      <c r="X68" s="5" t="str">
        <f t="shared" si="6"/>
        <v/>
      </c>
      <c r="Y68" t="str">
        <f>IF(OR(LEFT(V68,1)=CHAR(32),LEFT(V68,1)=CHAR(9),LEFT(V68,1)=CHAR(160),indenture(V68)&gt;0),"NO","BOLD")&amp;X68</f>
        <v>BOLD</v>
      </c>
    </row>
    <row r="69" spans="1:25">
      <c r="A69">
        <v>68</v>
      </c>
      <c r="D69" s="5" t="str">
        <f t="shared" si="7"/>
        <v/>
      </c>
      <c r="E69" t="str">
        <f>IF(OR(LEFT(B69,1)=CHAR(32),LEFT(B69,1)=CHAR(9),LEFT(B69,1)=CHAR(160),indenture(B69)&gt;0),"NO","BOLD")&amp;D69</f>
        <v>BOLD</v>
      </c>
      <c r="H69" s="5" t="str">
        <f t="shared" si="8"/>
        <v/>
      </c>
      <c r="I69" t="str">
        <f>IF(OR(LEFT(F69,1)=CHAR(32),LEFT(F69,1)=CHAR(9),LEFT(F69,1)=CHAR(160),indenture(F69)&gt;0),"NO","BOLD")&amp;H69</f>
        <v>BOLD</v>
      </c>
      <c r="L69" s="5" t="str">
        <f t="shared" si="9"/>
        <v/>
      </c>
      <c r="M69" t="str">
        <f>IF(OR(LEFT(J69,1)=CHAR(32),LEFT(J69,1)=CHAR(9),LEFT(J69,1)=CHAR(160),indenture(J69)&gt;0),"NO","BOLD")&amp;L69</f>
        <v>BOLD</v>
      </c>
      <c r="P69" s="5" t="str">
        <f t="shared" si="10"/>
        <v/>
      </c>
      <c r="Q69" t="str">
        <f>IF(OR(LEFT(N69,1)=CHAR(32),LEFT(N69,1)=CHAR(9),LEFT(N69,1)=CHAR(160),indenture(N69)&gt;0),"NO","BOLD")&amp;P69</f>
        <v>BOLD</v>
      </c>
      <c r="T69" s="5" t="str">
        <f t="shared" si="11"/>
        <v/>
      </c>
      <c r="U69" t="str">
        <f>IF(OR(LEFT(R69,1)=CHAR(32),LEFT(R69,1)=CHAR(9),LEFT(R69,1)=CHAR(160),indenture(R69)&gt;0),"NO","BOLD")&amp;T69</f>
        <v>BOLD</v>
      </c>
      <c r="X69" s="5" t="str">
        <f t="shared" si="6"/>
        <v/>
      </c>
      <c r="Y69" t="str">
        <f>IF(OR(LEFT(V69,1)=CHAR(32),LEFT(V69,1)=CHAR(9),LEFT(V69,1)=CHAR(160),indenture(V69)&gt;0),"NO","BOLD")&amp;X69</f>
        <v>BOLD</v>
      </c>
    </row>
    <row r="70" spans="1:25">
      <c r="A70">
        <v>69</v>
      </c>
      <c r="D70" s="5" t="str">
        <f t="shared" si="7"/>
        <v/>
      </c>
      <c r="E70" t="str">
        <f>IF(OR(LEFT(B70,1)=CHAR(32),LEFT(B70,1)=CHAR(9),LEFT(B70,1)=CHAR(160),indenture(B70)&gt;0),"NO","BOLD")&amp;D70</f>
        <v>BOLD</v>
      </c>
      <c r="H70" s="5" t="str">
        <f t="shared" si="8"/>
        <v/>
      </c>
      <c r="I70" t="str">
        <f>IF(OR(LEFT(F70,1)=CHAR(32),LEFT(F70,1)=CHAR(9),LEFT(F70,1)=CHAR(160),indenture(F70)&gt;0),"NO","BOLD")&amp;H70</f>
        <v>BOLD</v>
      </c>
      <c r="L70" s="5" t="str">
        <f t="shared" si="9"/>
        <v/>
      </c>
      <c r="M70" t="str">
        <f>IF(OR(LEFT(J70,1)=CHAR(32),LEFT(J70,1)=CHAR(9),LEFT(J70,1)=CHAR(160),indenture(J70)&gt;0),"NO","BOLD")&amp;L70</f>
        <v>BOLD</v>
      </c>
      <c r="P70" s="5" t="str">
        <f t="shared" si="10"/>
        <v/>
      </c>
      <c r="Q70" t="str">
        <f>IF(OR(LEFT(N70,1)=CHAR(32),LEFT(N70,1)=CHAR(9),LEFT(N70,1)=CHAR(160),indenture(N70)&gt;0),"NO","BOLD")&amp;P70</f>
        <v>BOLD</v>
      </c>
      <c r="T70" s="5" t="str">
        <f t="shared" si="11"/>
        <v/>
      </c>
      <c r="U70" t="str">
        <f>IF(OR(LEFT(R70,1)=CHAR(32),LEFT(R70,1)=CHAR(9),LEFT(R70,1)=CHAR(160),indenture(R70)&gt;0),"NO","BOLD")&amp;T70</f>
        <v>BOLD</v>
      </c>
      <c r="X70" s="5" t="str">
        <f t="shared" si="6"/>
        <v/>
      </c>
      <c r="Y70" t="str">
        <f>IF(OR(LEFT(V70,1)=CHAR(32),LEFT(V70,1)=CHAR(9),LEFT(V70,1)=CHAR(160),indenture(V70)&gt;0),"NO","BOLD")&amp;X70</f>
        <v>BOLD</v>
      </c>
    </row>
    <row r="71" spans="1:25">
      <c r="A71">
        <v>70</v>
      </c>
      <c r="D71" s="5" t="str">
        <f t="shared" si="7"/>
        <v/>
      </c>
      <c r="E71" t="str">
        <f>IF(OR(LEFT(B71,1)=CHAR(32),LEFT(B71,1)=CHAR(9),LEFT(B71,1)=CHAR(160),indenture(B71)&gt;0),"NO","BOLD")&amp;D71</f>
        <v>BOLD</v>
      </c>
      <c r="H71" s="5" t="str">
        <f t="shared" si="8"/>
        <v/>
      </c>
      <c r="I71" t="str">
        <f>IF(OR(LEFT(F71,1)=CHAR(32),LEFT(F71,1)=CHAR(9),LEFT(F71,1)=CHAR(160),indenture(F71)&gt;0),"NO","BOLD")&amp;H71</f>
        <v>BOLD</v>
      </c>
      <c r="L71" s="5" t="str">
        <f t="shared" si="9"/>
        <v/>
      </c>
      <c r="M71" t="str">
        <f>IF(OR(LEFT(J71,1)=CHAR(32),LEFT(J71,1)=CHAR(9),LEFT(J71,1)=CHAR(160),indenture(J71)&gt;0),"NO","BOLD")&amp;L71</f>
        <v>BOLD</v>
      </c>
      <c r="P71" s="5" t="str">
        <f t="shared" si="10"/>
        <v/>
      </c>
      <c r="Q71" t="str">
        <f>IF(OR(LEFT(N71,1)=CHAR(32),LEFT(N71,1)=CHAR(9),LEFT(N71,1)=CHAR(160),indenture(N71)&gt;0),"NO","BOLD")&amp;P71</f>
        <v>BOLD</v>
      </c>
      <c r="T71" s="5" t="str">
        <f t="shared" si="11"/>
        <v/>
      </c>
      <c r="U71" t="str">
        <f>IF(OR(LEFT(R71,1)=CHAR(32),LEFT(R71,1)=CHAR(9),LEFT(R71,1)=CHAR(160),indenture(R71)&gt;0),"NO","BOLD")&amp;T71</f>
        <v>BOLD</v>
      </c>
      <c r="X71" s="5" t="str">
        <f t="shared" si="6"/>
        <v/>
      </c>
      <c r="Y71" t="str">
        <f>IF(OR(LEFT(V71,1)=CHAR(32),LEFT(V71,1)=CHAR(9),LEFT(V71,1)=CHAR(160),indenture(V71)&gt;0),"NO","BOLD")&amp;X71</f>
        <v>BOLD</v>
      </c>
    </row>
    <row r="72" spans="1:25">
      <c r="A72">
        <v>71</v>
      </c>
      <c r="D72" s="5" t="str">
        <f t="shared" si="7"/>
        <v/>
      </c>
      <c r="E72" t="str">
        <f>IF(OR(LEFT(B72,1)=CHAR(32),LEFT(B72,1)=CHAR(9),LEFT(B72,1)=CHAR(160),indenture(B72)&gt;0),"NO","BOLD")&amp;D72</f>
        <v>BOLD</v>
      </c>
      <c r="H72" s="5" t="str">
        <f t="shared" si="8"/>
        <v/>
      </c>
      <c r="I72" t="str">
        <f>IF(OR(LEFT(F72,1)=CHAR(32),LEFT(F72,1)=CHAR(9),LEFT(F72,1)=CHAR(160),indenture(F72)&gt;0),"NO","BOLD")&amp;H72</f>
        <v>BOLD</v>
      </c>
      <c r="L72" s="5" t="str">
        <f t="shared" si="9"/>
        <v/>
      </c>
      <c r="M72" t="str">
        <f>IF(OR(LEFT(J72,1)=CHAR(32),LEFT(J72,1)=CHAR(9),LEFT(J72,1)=CHAR(160),indenture(J72)&gt;0),"NO","BOLD")&amp;L72</f>
        <v>BOLD</v>
      </c>
      <c r="P72" s="5" t="str">
        <f t="shared" si="10"/>
        <v/>
      </c>
      <c r="Q72" t="str">
        <f>IF(OR(LEFT(N72,1)=CHAR(32),LEFT(N72,1)=CHAR(9),LEFT(N72,1)=CHAR(160),indenture(N72)&gt;0),"NO","BOLD")&amp;P72</f>
        <v>BOLD</v>
      </c>
      <c r="T72" s="5" t="str">
        <f t="shared" si="11"/>
        <v/>
      </c>
      <c r="U72" t="str">
        <f>IF(OR(LEFT(R72,1)=CHAR(32),LEFT(R72,1)=CHAR(9),LEFT(R72,1)=CHAR(160),indenture(R72)&gt;0),"NO","BOLD")&amp;T72</f>
        <v>BOLD</v>
      </c>
      <c r="X72" s="5" t="str">
        <f t="shared" si="6"/>
        <v/>
      </c>
      <c r="Y72" t="str">
        <f>IF(OR(LEFT(V72,1)=CHAR(32),LEFT(V72,1)=CHAR(9),LEFT(V72,1)=CHAR(160),indenture(V72)&gt;0),"NO","BOLD")&amp;X72</f>
        <v>BOLD</v>
      </c>
    </row>
    <row r="73" spans="1:25">
      <c r="A73">
        <v>72</v>
      </c>
      <c r="D73" s="5" t="str">
        <f t="shared" si="7"/>
        <v/>
      </c>
      <c r="E73" t="str">
        <f>IF(OR(LEFT(B73,1)=CHAR(32),LEFT(B73,1)=CHAR(9),LEFT(B73,1)=CHAR(160),indenture(B73)&gt;0),"NO","BOLD")&amp;D73</f>
        <v>BOLD</v>
      </c>
      <c r="H73" s="5" t="str">
        <f t="shared" si="8"/>
        <v/>
      </c>
      <c r="I73" t="str">
        <f>IF(OR(LEFT(F73,1)=CHAR(32),LEFT(F73,1)=CHAR(9),LEFT(F73,1)=CHAR(160),indenture(F73)&gt;0),"NO","BOLD")&amp;H73</f>
        <v>BOLD</v>
      </c>
      <c r="L73" s="5" t="str">
        <f t="shared" si="9"/>
        <v/>
      </c>
      <c r="M73" t="str">
        <f>IF(OR(LEFT(J73,1)=CHAR(32),LEFT(J73,1)=CHAR(9),LEFT(J73,1)=CHAR(160),indenture(J73)&gt;0),"NO","BOLD")&amp;L73</f>
        <v>BOLD</v>
      </c>
      <c r="P73" s="5" t="str">
        <f t="shared" si="10"/>
        <v/>
      </c>
      <c r="Q73" t="str">
        <f>IF(OR(LEFT(N73,1)=CHAR(32),LEFT(N73,1)=CHAR(9),LEFT(N73,1)=CHAR(160),indenture(N73)&gt;0),"NO","BOLD")&amp;P73</f>
        <v>BOLD</v>
      </c>
      <c r="T73" s="5" t="str">
        <f t="shared" si="11"/>
        <v/>
      </c>
      <c r="U73" t="str">
        <f>IF(OR(LEFT(R73,1)=CHAR(32),LEFT(R73,1)=CHAR(9),LEFT(R73,1)=CHAR(160),indenture(R73)&gt;0),"NO","BOLD")&amp;T73</f>
        <v>BOLD</v>
      </c>
      <c r="X73" s="5" t="str">
        <f t="shared" si="6"/>
        <v/>
      </c>
      <c r="Y73" t="str">
        <f>IF(OR(LEFT(V73,1)=CHAR(32),LEFT(V73,1)=CHAR(9),LEFT(V73,1)=CHAR(160),indenture(V73)&gt;0),"NO","BOLD")&amp;X73</f>
        <v>BOLD</v>
      </c>
    </row>
    <row r="74" spans="1:25">
      <c r="A74">
        <v>73</v>
      </c>
      <c r="D74" s="5" t="str">
        <f t="shared" si="7"/>
        <v/>
      </c>
      <c r="E74" t="str">
        <f>IF(OR(LEFT(B74,1)=CHAR(32),LEFT(B74,1)=CHAR(9),LEFT(B74,1)=CHAR(160),indenture(B74)&gt;0),"NO","BOLD")&amp;D74</f>
        <v>BOLD</v>
      </c>
      <c r="H74" s="5" t="str">
        <f t="shared" si="8"/>
        <v/>
      </c>
      <c r="I74" t="str">
        <f>IF(OR(LEFT(F74,1)=CHAR(32),LEFT(F74,1)=CHAR(9),LEFT(F74,1)=CHAR(160),indenture(F74)&gt;0),"NO","BOLD")&amp;H74</f>
        <v>BOLD</v>
      </c>
      <c r="L74" s="5" t="str">
        <f t="shared" si="9"/>
        <v/>
      </c>
      <c r="M74" t="str">
        <f>IF(OR(LEFT(J74,1)=CHAR(32),LEFT(J74,1)=CHAR(9),LEFT(J74,1)=CHAR(160),indenture(J74)&gt;0),"NO","BOLD")&amp;L74</f>
        <v>BOLD</v>
      </c>
      <c r="P74" s="5" t="str">
        <f t="shared" si="10"/>
        <v/>
      </c>
      <c r="Q74" t="str">
        <f>IF(OR(LEFT(N74,1)=CHAR(32),LEFT(N74,1)=CHAR(9),LEFT(N74,1)=CHAR(160),indenture(N74)&gt;0),"NO","BOLD")&amp;P74</f>
        <v>BOLD</v>
      </c>
      <c r="T74" s="5" t="str">
        <f t="shared" si="11"/>
        <v/>
      </c>
      <c r="U74" t="str">
        <f>IF(OR(LEFT(R74,1)=CHAR(32),LEFT(R74,1)=CHAR(9),LEFT(R74,1)=CHAR(160),indenture(R74)&gt;0),"NO","BOLD")&amp;T74</f>
        <v>BOLD</v>
      </c>
      <c r="X74" s="5" t="str">
        <f t="shared" ref="X74:X96" si="12">IF(OR(ISNUMBER(SEARCH("Diluted EPS",V74)),ISNUMBER(SEARCH("Earnings Per Share",V74)),ISNUMBER(SEARCH("Basic EPS",V74)),ISNUMBER(SEARCH("Diluted Share",V74)),ISNUMBER(SEARCH("Basic Share",V74))),"EPS","")</f>
        <v/>
      </c>
      <c r="Y74" t="str">
        <f>IF(OR(LEFT(V74,1)=CHAR(32),LEFT(V74,1)=CHAR(9),LEFT(V74,1)=CHAR(160),indenture(V74)&gt;0),"NO","BOLD")&amp;X74</f>
        <v>BOLD</v>
      </c>
    </row>
    <row r="75" spans="1:25">
      <c r="A75">
        <v>74</v>
      </c>
      <c r="D75" s="5" t="str">
        <f t="shared" si="7"/>
        <v/>
      </c>
      <c r="E75" t="str">
        <f>IF(OR(LEFT(B75,1)=CHAR(32),LEFT(B75,1)=CHAR(9),LEFT(B75,1)=CHAR(160),indenture(B75)&gt;0),"NO","BOLD")&amp;D75</f>
        <v>BOLD</v>
      </c>
      <c r="H75" s="5" t="str">
        <f t="shared" si="8"/>
        <v/>
      </c>
      <c r="I75" t="str">
        <f>IF(OR(LEFT(F75,1)=CHAR(32),LEFT(F75,1)=CHAR(9),LEFT(F75,1)=CHAR(160),indenture(F75)&gt;0),"NO","BOLD")&amp;H75</f>
        <v>BOLD</v>
      </c>
      <c r="L75" s="5" t="str">
        <f t="shared" si="9"/>
        <v/>
      </c>
      <c r="M75" t="str">
        <f>IF(OR(LEFT(J75,1)=CHAR(32),LEFT(J75,1)=CHAR(9),LEFT(J75,1)=CHAR(160),indenture(J75)&gt;0),"NO","BOLD")&amp;L75</f>
        <v>BOLD</v>
      </c>
      <c r="P75" s="5" t="str">
        <f t="shared" si="10"/>
        <v/>
      </c>
      <c r="Q75" t="str">
        <f>IF(OR(LEFT(N75,1)=CHAR(32),LEFT(N75,1)=CHAR(9),LEFT(N75,1)=CHAR(160),indenture(N75)&gt;0),"NO","BOLD")&amp;P75</f>
        <v>BOLD</v>
      </c>
      <c r="T75" s="5" t="str">
        <f t="shared" si="11"/>
        <v/>
      </c>
      <c r="U75" t="str">
        <f>IF(OR(LEFT(R75,1)=CHAR(32),LEFT(R75,1)=CHAR(9),LEFT(R75,1)=CHAR(160),indenture(R75)&gt;0),"NO","BOLD")&amp;T75</f>
        <v>BOLD</v>
      </c>
      <c r="X75" s="5" t="str">
        <f t="shared" si="12"/>
        <v/>
      </c>
      <c r="Y75" t="str">
        <f>IF(OR(LEFT(V75,1)=CHAR(32),LEFT(V75,1)=CHAR(9),LEFT(V75,1)=CHAR(160),indenture(V75)&gt;0),"NO","BOLD")&amp;X75</f>
        <v>BOLD</v>
      </c>
    </row>
    <row r="76" spans="1:25">
      <c r="A76">
        <v>75</v>
      </c>
      <c r="D76" s="5" t="str">
        <f t="shared" si="7"/>
        <v/>
      </c>
      <c r="E76" t="str">
        <f>IF(OR(LEFT(B76,1)=CHAR(32),LEFT(B76,1)=CHAR(9),LEFT(B76,1)=CHAR(160),indenture(B76)&gt;0),"NO","BOLD")&amp;D76</f>
        <v>BOLD</v>
      </c>
      <c r="H76" s="5" t="str">
        <f t="shared" si="8"/>
        <v/>
      </c>
      <c r="I76" t="str">
        <f>IF(OR(LEFT(F76,1)=CHAR(32),LEFT(F76,1)=CHAR(9),LEFT(F76,1)=CHAR(160),indenture(F76)&gt;0),"NO","BOLD")&amp;H76</f>
        <v>BOLD</v>
      </c>
      <c r="L76" s="5" t="str">
        <f t="shared" si="9"/>
        <v/>
      </c>
      <c r="M76" t="str">
        <f>IF(OR(LEFT(J76,1)=CHAR(32),LEFT(J76,1)=CHAR(9),LEFT(J76,1)=CHAR(160),indenture(J76)&gt;0),"NO","BOLD")&amp;L76</f>
        <v>BOLD</v>
      </c>
      <c r="P76" s="5" t="str">
        <f t="shared" si="10"/>
        <v/>
      </c>
      <c r="Q76" t="str">
        <f>IF(OR(LEFT(N76,1)=CHAR(32),LEFT(N76,1)=CHAR(9),LEFT(N76,1)=CHAR(160),indenture(N76)&gt;0),"NO","BOLD")&amp;P76</f>
        <v>BOLD</v>
      </c>
      <c r="T76" s="5" t="str">
        <f t="shared" si="11"/>
        <v/>
      </c>
      <c r="U76" t="str">
        <f>IF(OR(LEFT(R76,1)=CHAR(32),LEFT(R76,1)=CHAR(9),LEFT(R76,1)=CHAR(160),indenture(R76)&gt;0),"NO","BOLD")&amp;T76</f>
        <v>BOLD</v>
      </c>
      <c r="X76" s="5" t="str">
        <f t="shared" si="12"/>
        <v/>
      </c>
      <c r="Y76" t="str">
        <f>IF(OR(LEFT(V76,1)=CHAR(32),LEFT(V76,1)=CHAR(9),LEFT(V76,1)=CHAR(160),indenture(V76)&gt;0),"NO","BOLD")&amp;X76</f>
        <v>BOLD</v>
      </c>
    </row>
    <row r="77" spans="1:25">
      <c r="A77">
        <v>76</v>
      </c>
      <c r="D77" s="5" t="str">
        <f t="shared" si="7"/>
        <v/>
      </c>
      <c r="E77" t="str">
        <f>IF(OR(LEFT(B77,1)=CHAR(32),LEFT(B77,1)=CHAR(9),LEFT(B77,1)=CHAR(160),indenture(B77)&gt;0),"NO","BOLD")&amp;D77</f>
        <v>BOLD</v>
      </c>
      <c r="H77" s="5" t="str">
        <f t="shared" si="8"/>
        <v/>
      </c>
      <c r="I77" t="str">
        <f>IF(OR(LEFT(F77,1)=CHAR(32),LEFT(F77,1)=CHAR(9),LEFT(F77,1)=CHAR(160),indenture(F77)&gt;0),"NO","BOLD")&amp;H77</f>
        <v>BOLD</v>
      </c>
      <c r="L77" s="5" t="str">
        <f t="shared" si="9"/>
        <v/>
      </c>
      <c r="M77" t="str">
        <f>IF(OR(LEFT(J77,1)=CHAR(32),LEFT(J77,1)=CHAR(9),LEFT(J77,1)=CHAR(160),indenture(J77)&gt;0),"NO","BOLD")&amp;L77</f>
        <v>BOLD</v>
      </c>
      <c r="P77" s="5" t="str">
        <f t="shared" si="10"/>
        <v/>
      </c>
      <c r="Q77" t="str">
        <f>IF(OR(LEFT(N77,1)=CHAR(32),LEFT(N77,1)=CHAR(9),LEFT(N77,1)=CHAR(160),indenture(N77)&gt;0),"NO","BOLD")&amp;P77</f>
        <v>BOLD</v>
      </c>
      <c r="T77" s="5" t="str">
        <f t="shared" si="11"/>
        <v/>
      </c>
      <c r="U77" t="str">
        <f>IF(OR(LEFT(R77,1)=CHAR(32),LEFT(R77,1)=CHAR(9),LEFT(R77,1)=CHAR(160),indenture(R77)&gt;0),"NO","BOLD")&amp;T77</f>
        <v>BOLD</v>
      </c>
      <c r="X77" s="5" t="str">
        <f t="shared" si="12"/>
        <v/>
      </c>
      <c r="Y77" t="str">
        <f>IF(OR(LEFT(V77,1)=CHAR(32),LEFT(V77,1)=CHAR(9),LEFT(V77,1)=CHAR(160),indenture(V77)&gt;0),"NO","BOLD")&amp;X77</f>
        <v>BOLD</v>
      </c>
    </row>
    <row r="78" spans="1:25">
      <c r="A78">
        <v>77</v>
      </c>
      <c r="D78" s="5" t="str">
        <f t="shared" si="7"/>
        <v/>
      </c>
      <c r="E78" t="str">
        <f>IF(OR(LEFT(B78,1)=CHAR(32),LEFT(B78,1)=CHAR(9),LEFT(B78,1)=CHAR(160),indenture(B78)&gt;0),"NO","BOLD")&amp;D78</f>
        <v>BOLD</v>
      </c>
      <c r="H78" s="5" t="str">
        <f t="shared" si="8"/>
        <v/>
      </c>
      <c r="I78" t="str">
        <f>IF(OR(LEFT(F78,1)=CHAR(32),LEFT(F78,1)=CHAR(9),LEFT(F78,1)=CHAR(160),indenture(F78)&gt;0),"NO","BOLD")&amp;H78</f>
        <v>BOLD</v>
      </c>
      <c r="L78" s="5" t="str">
        <f t="shared" si="9"/>
        <v/>
      </c>
      <c r="M78" t="str">
        <f>IF(OR(LEFT(J78,1)=CHAR(32),LEFT(J78,1)=CHAR(9),LEFT(J78,1)=CHAR(160),indenture(J78)&gt;0),"NO","BOLD")&amp;L78</f>
        <v>BOLD</v>
      </c>
      <c r="P78" s="5" t="str">
        <f t="shared" si="10"/>
        <v/>
      </c>
      <c r="Q78" t="str">
        <f>IF(OR(LEFT(N78,1)=CHAR(32),LEFT(N78,1)=CHAR(9),LEFT(N78,1)=CHAR(160),indenture(N78)&gt;0),"NO","BOLD")&amp;P78</f>
        <v>BOLD</v>
      </c>
      <c r="T78" s="5" t="str">
        <f t="shared" si="11"/>
        <v/>
      </c>
      <c r="U78" t="str">
        <f>IF(OR(LEFT(R78,1)=CHAR(32),LEFT(R78,1)=CHAR(9),LEFT(R78,1)=CHAR(160),indenture(R78)&gt;0),"NO","BOLD")&amp;T78</f>
        <v>BOLD</v>
      </c>
      <c r="X78" s="5" t="str">
        <f t="shared" si="12"/>
        <v/>
      </c>
      <c r="Y78" t="str">
        <f>IF(OR(LEFT(V78,1)=CHAR(32),LEFT(V78,1)=CHAR(9),LEFT(V78,1)=CHAR(160),indenture(V78)&gt;0),"NO","BOLD")&amp;X78</f>
        <v>BOLD</v>
      </c>
    </row>
    <row r="79" spans="1:25">
      <c r="A79">
        <v>78</v>
      </c>
      <c r="D79" s="5" t="str">
        <f t="shared" si="7"/>
        <v/>
      </c>
      <c r="E79" t="str">
        <f>IF(OR(LEFT(B79,1)=CHAR(32),LEFT(B79,1)=CHAR(9),LEFT(B79,1)=CHAR(160),indenture(B79)&gt;0),"NO","BOLD")&amp;D79</f>
        <v>BOLD</v>
      </c>
      <c r="H79" s="5" t="str">
        <f t="shared" si="8"/>
        <v/>
      </c>
      <c r="I79" t="str">
        <f>IF(OR(LEFT(F79,1)=CHAR(32),LEFT(F79,1)=CHAR(9),LEFT(F79,1)=CHAR(160),indenture(F79)&gt;0),"NO","BOLD")&amp;H79</f>
        <v>BOLD</v>
      </c>
      <c r="L79" s="5" t="str">
        <f t="shared" si="9"/>
        <v/>
      </c>
      <c r="M79" t="str">
        <f>IF(OR(LEFT(J79,1)=CHAR(32),LEFT(J79,1)=CHAR(9),LEFT(J79,1)=CHAR(160),indenture(J79)&gt;0),"NO","BOLD")&amp;L79</f>
        <v>BOLD</v>
      </c>
      <c r="P79" s="5" t="str">
        <f t="shared" si="10"/>
        <v/>
      </c>
      <c r="Q79" t="str">
        <f>IF(OR(LEFT(N79,1)=CHAR(32),LEFT(N79,1)=CHAR(9),LEFT(N79,1)=CHAR(160),indenture(N79)&gt;0),"NO","BOLD")&amp;P79</f>
        <v>BOLD</v>
      </c>
      <c r="T79" s="5" t="str">
        <f t="shared" si="11"/>
        <v/>
      </c>
      <c r="U79" t="str">
        <f>IF(OR(LEFT(R79,1)=CHAR(32),LEFT(R79,1)=CHAR(9),LEFT(R79,1)=CHAR(160),indenture(R79)&gt;0),"NO","BOLD")&amp;T79</f>
        <v>BOLD</v>
      </c>
      <c r="X79" s="5" t="str">
        <f t="shared" si="12"/>
        <v/>
      </c>
      <c r="Y79" t="str">
        <f>IF(OR(LEFT(V79,1)=CHAR(32),LEFT(V79,1)=CHAR(9),LEFT(V79,1)=CHAR(160),indenture(V79)&gt;0),"NO","BOLD")&amp;X79</f>
        <v>BOLD</v>
      </c>
    </row>
    <row r="80" spans="1:25">
      <c r="A80">
        <v>79</v>
      </c>
      <c r="D80" s="5" t="str">
        <f t="shared" si="7"/>
        <v/>
      </c>
      <c r="E80" t="str">
        <f>IF(OR(LEFT(B80,1)=CHAR(32),LEFT(B80,1)=CHAR(9),LEFT(B80,1)=CHAR(160),indenture(B80)&gt;0),"NO","BOLD")&amp;D80</f>
        <v>BOLD</v>
      </c>
      <c r="H80" s="5" t="str">
        <f t="shared" si="8"/>
        <v/>
      </c>
      <c r="I80" t="str">
        <f>IF(OR(LEFT(F80,1)=CHAR(32),LEFT(F80,1)=CHAR(9),LEFT(F80,1)=CHAR(160),indenture(F80)&gt;0),"NO","BOLD")&amp;H80</f>
        <v>BOLD</v>
      </c>
      <c r="L80" s="5" t="str">
        <f t="shared" si="9"/>
        <v/>
      </c>
      <c r="M80" t="str">
        <f>IF(OR(LEFT(J80,1)=CHAR(32),LEFT(J80,1)=CHAR(9),LEFT(J80,1)=CHAR(160),indenture(J80)&gt;0),"NO","BOLD")&amp;L80</f>
        <v>BOLD</v>
      </c>
      <c r="P80" s="5" t="str">
        <f t="shared" si="10"/>
        <v/>
      </c>
      <c r="Q80" t="str">
        <f>IF(OR(LEFT(N80,1)=CHAR(32),LEFT(N80,1)=CHAR(9),LEFT(N80,1)=CHAR(160),indenture(N80)&gt;0),"NO","BOLD")&amp;P80</f>
        <v>BOLD</v>
      </c>
      <c r="T80" s="5" t="str">
        <f t="shared" si="11"/>
        <v/>
      </c>
      <c r="U80" t="str">
        <f>IF(OR(LEFT(R80,1)=CHAR(32),LEFT(R80,1)=CHAR(9),LEFT(R80,1)=CHAR(160),indenture(R80)&gt;0),"NO","BOLD")&amp;T80</f>
        <v>BOLD</v>
      </c>
      <c r="X80" s="5" t="str">
        <f t="shared" si="12"/>
        <v/>
      </c>
      <c r="Y80" t="str">
        <f>IF(OR(LEFT(V80,1)=CHAR(32),LEFT(V80,1)=CHAR(9),LEFT(V80,1)=CHAR(160),indenture(V80)&gt;0),"NO","BOLD")&amp;X80</f>
        <v>BOLD</v>
      </c>
    </row>
    <row r="81" spans="1:25">
      <c r="A81">
        <v>80</v>
      </c>
      <c r="D81" s="5" t="str">
        <f t="shared" si="7"/>
        <v/>
      </c>
      <c r="E81" t="str">
        <f>IF(OR(LEFT(B81,1)=CHAR(32),LEFT(B81,1)=CHAR(9),LEFT(B81,1)=CHAR(160),indenture(B81)&gt;0),"NO","BOLD")&amp;D81</f>
        <v>BOLD</v>
      </c>
      <c r="H81" s="5" t="str">
        <f t="shared" si="8"/>
        <v/>
      </c>
      <c r="I81" t="str">
        <f>IF(OR(LEFT(F81,1)=CHAR(32),LEFT(F81,1)=CHAR(9),LEFT(F81,1)=CHAR(160),indenture(F81)&gt;0),"NO","BOLD")&amp;H81</f>
        <v>BOLD</v>
      </c>
      <c r="L81" s="5" t="str">
        <f t="shared" si="9"/>
        <v/>
      </c>
      <c r="M81" t="str">
        <f>IF(OR(LEFT(J81,1)=CHAR(32),LEFT(J81,1)=CHAR(9),LEFT(J81,1)=CHAR(160),indenture(J81)&gt;0),"NO","BOLD")&amp;L81</f>
        <v>BOLD</v>
      </c>
      <c r="P81" s="5" t="str">
        <f t="shared" si="10"/>
        <v/>
      </c>
      <c r="Q81" t="str">
        <f>IF(OR(LEFT(N81,1)=CHAR(32),LEFT(N81,1)=CHAR(9),LEFT(N81,1)=CHAR(160),indenture(N81)&gt;0),"NO","BOLD")&amp;P81</f>
        <v>BOLD</v>
      </c>
      <c r="T81" s="5" t="str">
        <f t="shared" si="11"/>
        <v/>
      </c>
      <c r="U81" t="str">
        <f>IF(OR(LEFT(R81,1)=CHAR(32),LEFT(R81,1)=CHAR(9),LEFT(R81,1)=CHAR(160),indenture(R81)&gt;0),"NO","BOLD")&amp;T81</f>
        <v>BOLD</v>
      </c>
      <c r="X81" s="5" t="str">
        <f t="shared" si="12"/>
        <v/>
      </c>
      <c r="Y81" t="str">
        <f>IF(OR(LEFT(V81,1)=CHAR(32),LEFT(V81,1)=CHAR(9),LEFT(V81,1)=CHAR(160),indenture(V81)&gt;0),"NO","BOLD")&amp;X81</f>
        <v>BOLD</v>
      </c>
    </row>
    <row r="82" spans="1:25">
      <c r="A82">
        <v>81</v>
      </c>
      <c r="D82" s="5" t="str">
        <f t="shared" si="7"/>
        <v/>
      </c>
      <c r="E82" t="str">
        <f>IF(OR(LEFT(B82,1)=CHAR(32),LEFT(B82,1)=CHAR(9),LEFT(B82,1)=CHAR(160),indenture(B82)&gt;0),"NO","BOLD")&amp;D82</f>
        <v>BOLD</v>
      </c>
      <c r="H82" s="5" t="str">
        <f t="shared" si="8"/>
        <v/>
      </c>
      <c r="I82" t="str">
        <f>IF(OR(LEFT(F82,1)=CHAR(32),LEFT(F82,1)=CHAR(9),LEFT(F82,1)=CHAR(160),indenture(F82)&gt;0),"NO","BOLD")&amp;H82</f>
        <v>BOLD</v>
      </c>
      <c r="L82" s="5" t="str">
        <f t="shared" si="9"/>
        <v/>
      </c>
      <c r="M82" t="str">
        <f>IF(OR(LEFT(J82,1)=CHAR(32),LEFT(J82,1)=CHAR(9),LEFT(J82,1)=CHAR(160),indenture(J82)&gt;0),"NO","BOLD")&amp;L82</f>
        <v>BOLD</v>
      </c>
      <c r="P82" s="5" t="str">
        <f t="shared" si="10"/>
        <v/>
      </c>
      <c r="Q82" t="str">
        <f>IF(OR(LEFT(N82,1)=CHAR(32),LEFT(N82,1)=CHAR(9),LEFT(N82,1)=CHAR(160),indenture(N82)&gt;0),"NO","BOLD")&amp;P82</f>
        <v>BOLD</v>
      </c>
      <c r="T82" s="5" t="str">
        <f t="shared" si="11"/>
        <v/>
      </c>
      <c r="U82" t="str">
        <f>IF(OR(LEFT(R82,1)=CHAR(32),LEFT(R82,1)=CHAR(9),LEFT(R82,1)=CHAR(160),indenture(R82)&gt;0),"NO","BOLD")&amp;T82</f>
        <v>BOLD</v>
      </c>
      <c r="X82" s="5" t="str">
        <f t="shared" si="12"/>
        <v/>
      </c>
      <c r="Y82" t="str">
        <f>IF(OR(LEFT(V82,1)=CHAR(32),LEFT(V82,1)=CHAR(9),LEFT(V82,1)=CHAR(160),indenture(V82)&gt;0),"NO","BOLD")&amp;X82</f>
        <v>BOLD</v>
      </c>
    </row>
    <row r="83" spans="1:25">
      <c r="A83">
        <v>82</v>
      </c>
      <c r="D83" s="5" t="str">
        <f t="shared" si="7"/>
        <v/>
      </c>
      <c r="E83" t="str">
        <f>IF(OR(LEFT(B83,1)=CHAR(32),LEFT(B83,1)=CHAR(9),LEFT(B83,1)=CHAR(160),indenture(B83)&gt;0),"NO","BOLD")&amp;D83</f>
        <v>BOLD</v>
      </c>
      <c r="H83" s="5" t="str">
        <f t="shared" si="8"/>
        <v/>
      </c>
      <c r="I83" t="str">
        <f>IF(OR(LEFT(F83,1)=CHAR(32),LEFT(F83,1)=CHAR(9),LEFT(F83,1)=CHAR(160),indenture(F83)&gt;0),"NO","BOLD")&amp;H83</f>
        <v>BOLD</v>
      </c>
      <c r="L83" s="5" t="str">
        <f t="shared" si="9"/>
        <v/>
      </c>
      <c r="M83" t="str">
        <f>IF(OR(LEFT(J83,1)=CHAR(32),LEFT(J83,1)=CHAR(9),LEFT(J83,1)=CHAR(160),indenture(J83)&gt;0),"NO","BOLD")&amp;L83</f>
        <v>BOLD</v>
      </c>
      <c r="P83" s="5" t="str">
        <f t="shared" si="10"/>
        <v/>
      </c>
      <c r="Q83" t="str">
        <f>IF(OR(LEFT(N83,1)=CHAR(32),LEFT(N83,1)=CHAR(9),LEFT(N83,1)=CHAR(160),indenture(N83)&gt;0),"NO","BOLD")&amp;P83</f>
        <v>BOLD</v>
      </c>
      <c r="T83" s="5" t="str">
        <f t="shared" si="11"/>
        <v/>
      </c>
      <c r="U83" t="str">
        <f>IF(OR(LEFT(R83,1)=CHAR(32),LEFT(R83,1)=CHAR(9),LEFT(R83,1)=CHAR(160),indenture(R83)&gt;0),"NO","BOLD")&amp;T83</f>
        <v>BOLD</v>
      </c>
      <c r="X83" s="5" t="str">
        <f t="shared" si="12"/>
        <v/>
      </c>
      <c r="Y83" t="str">
        <f>IF(OR(LEFT(V83,1)=CHAR(32),LEFT(V83,1)=CHAR(9),LEFT(V83,1)=CHAR(160),indenture(V83)&gt;0),"NO","BOLD")&amp;X83</f>
        <v>BOLD</v>
      </c>
    </row>
    <row r="84" spans="1:25">
      <c r="A84">
        <v>83</v>
      </c>
      <c r="D84" s="5" t="str">
        <f t="shared" si="7"/>
        <v/>
      </c>
      <c r="E84" t="str">
        <f>IF(OR(LEFT(B84,1)=CHAR(32),LEFT(B84,1)=CHAR(9),LEFT(B84,1)=CHAR(160),indenture(B84)&gt;0),"NO","BOLD")&amp;D84</f>
        <v>BOLD</v>
      </c>
      <c r="H84" s="5" t="str">
        <f t="shared" si="8"/>
        <v/>
      </c>
      <c r="I84" t="str">
        <f>IF(OR(LEFT(F84,1)=CHAR(32),LEFT(F84,1)=CHAR(9),LEFT(F84,1)=CHAR(160),indenture(F84)&gt;0),"NO","BOLD")&amp;H84</f>
        <v>BOLD</v>
      </c>
      <c r="L84" s="5" t="str">
        <f t="shared" si="9"/>
        <v/>
      </c>
      <c r="M84" t="str">
        <f>IF(OR(LEFT(J84,1)=CHAR(32),LEFT(J84,1)=CHAR(9),LEFT(J84,1)=CHAR(160),indenture(J84)&gt;0),"NO","BOLD")&amp;L84</f>
        <v>BOLD</v>
      </c>
      <c r="P84" s="5" t="str">
        <f t="shared" si="10"/>
        <v/>
      </c>
      <c r="Q84" t="str">
        <f>IF(OR(LEFT(N84,1)=CHAR(32),LEFT(N84,1)=CHAR(9),LEFT(N84,1)=CHAR(160),indenture(N84)&gt;0),"NO","BOLD")&amp;P84</f>
        <v>BOLD</v>
      </c>
      <c r="T84" s="5" t="str">
        <f t="shared" si="11"/>
        <v/>
      </c>
      <c r="U84" t="str">
        <f>IF(OR(LEFT(R84,1)=CHAR(32),LEFT(R84,1)=CHAR(9),LEFT(R84,1)=CHAR(160),indenture(R84)&gt;0),"NO","BOLD")&amp;T84</f>
        <v>BOLD</v>
      </c>
      <c r="X84" s="5" t="str">
        <f t="shared" si="12"/>
        <v/>
      </c>
      <c r="Y84" t="str">
        <f>IF(OR(LEFT(V84,1)=CHAR(32),LEFT(V84,1)=CHAR(9),LEFT(V84,1)=CHAR(160),indenture(V84)&gt;0),"NO","BOLD")&amp;X84</f>
        <v>BOLD</v>
      </c>
    </row>
    <row r="85" spans="1:25">
      <c r="A85">
        <v>84</v>
      </c>
      <c r="D85" s="5" t="str">
        <f t="shared" si="7"/>
        <v/>
      </c>
      <c r="E85" t="str">
        <f>IF(OR(LEFT(B85,1)=CHAR(32),LEFT(B85,1)=CHAR(9),LEFT(B85,1)=CHAR(160),indenture(B85)&gt;0),"NO","BOLD")&amp;D85</f>
        <v>BOLD</v>
      </c>
      <c r="H85" s="5" t="str">
        <f t="shared" si="8"/>
        <v/>
      </c>
      <c r="I85" t="str">
        <f>IF(OR(LEFT(F85,1)=CHAR(32),LEFT(F85,1)=CHAR(9),LEFT(F85,1)=CHAR(160),indenture(F85)&gt;0),"NO","BOLD")&amp;H85</f>
        <v>BOLD</v>
      </c>
      <c r="L85" s="5" t="str">
        <f t="shared" si="9"/>
        <v/>
      </c>
      <c r="M85" t="str">
        <f>IF(OR(LEFT(J85,1)=CHAR(32),LEFT(J85,1)=CHAR(9),LEFT(J85,1)=CHAR(160),indenture(J85)&gt;0),"NO","BOLD")&amp;L85</f>
        <v>BOLD</v>
      </c>
      <c r="P85" s="5" t="str">
        <f t="shared" si="10"/>
        <v/>
      </c>
      <c r="Q85" t="str">
        <f>IF(OR(LEFT(N85,1)=CHAR(32),LEFT(N85,1)=CHAR(9),LEFT(N85,1)=CHAR(160),indenture(N85)&gt;0),"NO","BOLD")&amp;P85</f>
        <v>BOLD</v>
      </c>
      <c r="T85" s="5" t="str">
        <f t="shared" si="11"/>
        <v/>
      </c>
      <c r="U85" t="str">
        <f>IF(OR(LEFT(R85,1)=CHAR(32),LEFT(R85,1)=CHAR(9),LEFT(R85,1)=CHAR(160),indenture(R85)&gt;0),"NO","BOLD")&amp;T85</f>
        <v>BOLD</v>
      </c>
      <c r="X85" s="5" t="str">
        <f t="shared" si="12"/>
        <v/>
      </c>
      <c r="Y85" t="str">
        <f>IF(OR(LEFT(V85,1)=CHAR(32),LEFT(V85,1)=CHAR(9),LEFT(V85,1)=CHAR(160),indenture(V85)&gt;0),"NO","BOLD")&amp;X85</f>
        <v>BOLD</v>
      </c>
    </row>
    <row r="86" spans="1:25">
      <c r="A86">
        <v>85</v>
      </c>
      <c r="D86" s="5" t="str">
        <f t="shared" si="7"/>
        <v/>
      </c>
      <c r="E86" t="str">
        <f>IF(OR(LEFT(B86,1)=CHAR(32),LEFT(B86,1)=CHAR(9),LEFT(B86,1)=CHAR(160),indenture(B86)&gt;0),"NO","BOLD")&amp;D86</f>
        <v>BOLD</v>
      </c>
      <c r="H86" s="5" t="str">
        <f t="shared" si="8"/>
        <v/>
      </c>
      <c r="I86" t="str">
        <f>IF(OR(LEFT(F86,1)=CHAR(32),LEFT(F86,1)=CHAR(9),LEFT(F86,1)=CHAR(160),indenture(F86)&gt;0),"NO","BOLD")&amp;H86</f>
        <v>BOLD</v>
      </c>
      <c r="L86" s="5" t="str">
        <f t="shared" si="9"/>
        <v/>
      </c>
      <c r="M86" t="str">
        <f>IF(OR(LEFT(J86,1)=CHAR(32),LEFT(J86,1)=CHAR(9),LEFT(J86,1)=CHAR(160),indenture(J86)&gt;0),"NO","BOLD")&amp;L86</f>
        <v>BOLD</v>
      </c>
      <c r="P86" s="5" t="str">
        <f t="shared" si="10"/>
        <v/>
      </c>
      <c r="Q86" t="str">
        <f>IF(OR(LEFT(N86,1)=CHAR(32),LEFT(N86,1)=CHAR(9),LEFT(N86,1)=CHAR(160),indenture(N86)&gt;0),"NO","BOLD")&amp;P86</f>
        <v>BOLD</v>
      </c>
      <c r="T86" s="5" t="str">
        <f t="shared" si="11"/>
        <v/>
      </c>
      <c r="U86" t="str">
        <f>IF(OR(LEFT(R86,1)=CHAR(32),LEFT(R86,1)=CHAR(9),LEFT(R86,1)=CHAR(160),indenture(R86)&gt;0),"NO","BOLD")&amp;T86</f>
        <v>BOLD</v>
      </c>
      <c r="X86" s="5" t="str">
        <f t="shared" si="12"/>
        <v/>
      </c>
      <c r="Y86" t="str">
        <f>IF(OR(LEFT(V86,1)=CHAR(32),LEFT(V86,1)=CHAR(9),LEFT(V86,1)=CHAR(160),indenture(V86)&gt;0),"NO","BOLD")&amp;X86</f>
        <v>BOLD</v>
      </c>
    </row>
    <row r="87" spans="1:25">
      <c r="A87">
        <v>86</v>
      </c>
      <c r="D87" s="5" t="str">
        <f t="shared" si="7"/>
        <v/>
      </c>
      <c r="E87" t="str">
        <f>IF(OR(LEFT(B87,1)=CHAR(32),LEFT(B87,1)=CHAR(9),LEFT(B87,1)=CHAR(160),indenture(B87)&gt;0),"NO","BOLD")&amp;D87</f>
        <v>BOLD</v>
      </c>
      <c r="H87" s="5" t="str">
        <f t="shared" si="8"/>
        <v/>
      </c>
      <c r="I87" t="str">
        <f>IF(OR(LEFT(F87,1)=CHAR(32),LEFT(F87,1)=CHAR(9),LEFT(F87,1)=CHAR(160),indenture(F87)&gt;0),"NO","BOLD")&amp;H87</f>
        <v>BOLD</v>
      </c>
      <c r="L87" s="5" t="str">
        <f t="shared" si="9"/>
        <v/>
      </c>
      <c r="M87" t="str">
        <f>IF(OR(LEFT(J87,1)=CHAR(32),LEFT(J87,1)=CHAR(9),LEFT(J87,1)=CHAR(160),indenture(J87)&gt;0),"NO","BOLD")&amp;L87</f>
        <v>BOLD</v>
      </c>
      <c r="P87" s="5" t="str">
        <f t="shared" si="10"/>
        <v/>
      </c>
      <c r="Q87" t="str">
        <f>IF(OR(LEFT(N87,1)=CHAR(32),LEFT(N87,1)=CHAR(9),LEFT(N87,1)=CHAR(160),indenture(N87)&gt;0),"NO","BOLD")&amp;P87</f>
        <v>BOLD</v>
      </c>
      <c r="T87" s="5" t="str">
        <f t="shared" si="11"/>
        <v/>
      </c>
      <c r="U87" t="str">
        <f>IF(OR(LEFT(R87,1)=CHAR(32),LEFT(R87,1)=CHAR(9),LEFT(R87,1)=CHAR(160),indenture(R87)&gt;0),"NO","BOLD")&amp;T87</f>
        <v>BOLD</v>
      </c>
      <c r="X87" s="5" t="str">
        <f t="shared" si="12"/>
        <v/>
      </c>
      <c r="Y87" t="str">
        <f>IF(OR(LEFT(V87,1)=CHAR(32),LEFT(V87,1)=CHAR(9),LEFT(V87,1)=CHAR(160),indenture(V87)&gt;0),"NO","BOLD")&amp;X87</f>
        <v>BOLD</v>
      </c>
    </row>
    <row r="88" spans="1:25">
      <c r="A88">
        <v>87</v>
      </c>
      <c r="D88" s="5" t="str">
        <f t="shared" si="7"/>
        <v/>
      </c>
      <c r="E88" t="str">
        <f>IF(OR(LEFT(B88,1)=CHAR(32),LEFT(B88,1)=CHAR(9),LEFT(B88,1)=CHAR(160),indenture(B88)&gt;0),"NO","BOLD")&amp;D88</f>
        <v>BOLD</v>
      </c>
      <c r="H88" s="5" t="str">
        <f t="shared" si="8"/>
        <v/>
      </c>
      <c r="I88" t="str">
        <f>IF(OR(LEFT(F88,1)=CHAR(32),LEFT(F88,1)=CHAR(9),LEFT(F88,1)=CHAR(160),indenture(F88)&gt;0),"NO","BOLD")&amp;H88</f>
        <v>BOLD</v>
      </c>
      <c r="L88" s="5" t="str">
        <f t="shared" si="9"/>
        <v/>
      </c>
      <c r="M88" t="str">
        <f>IF(OR(LEFT(J88,1)=CHAR(32),LEFT(J88,1)=CHAR(9),LEFT(J88,1)=CHAR(160),indenture(J88)&gt;0),"NO","BOLD")&amp;L88</f>
        <v>BOLD</v>
      </c>
      <c r="P88" s="5" t="str">
        <f t="shared" si="10"/>
        <v/>
      </c>
      <c r="Q88" t="str">
        <f>IF(OR(LEFT(N88,1)=CHAR(32),LEFT(N88,1)=CHAR(9),LEFT(N88,1)=CHAR(160),indenture(N88)&gt;0),"NO","BOLD")&amp;P88</f>
        <v>BOLD</v>
      </c>
      <c r="T88" s="5" t="str">
        <f t="shared" si="11"/>
        <v/>
      </c>
      <c r="U88" t="str">
        <f>IF(OR(LEFT(R88,1)=CHAR(32),LEFT(R88,1)=CHAR(9),LEFT(R88,1)=CHAR(160),indenture(R88)&gt;0),"NO","BOLD")&amp;T88</f>
        <v>BOLD</v>
      </c>
      <c r="X88" s="5" t="str">
        <f t="shared" si="12"/>
        <v/>
      </c>
      <c r="Y88" t="str">
        <f>IF(OR(LEFT(V88,1)=CHAR(32),LEFT(V88,1)=CHAR(9),LEFT(V88,1)=CHAR(160),indenture(V88)&gt;0),"NO","BOLD")&amp;X88</f>
        <v>BOLD</v>
      </c>
    </row>
    <row r="89" spans="1:25">
      <c r="A89">
        <v>88</v>
      </c>
      <c r="D89" s="5" t="str">
        <f t="shared" si="7"/>
        <v/>
      </c>
      <c r="E89" t="str">
        <f>IF(OR(LEFT(B89,1)=CHAR(32),LEFT(B89,1)=CHAR(9),LEFT(B89,1)=CHAR(160),indenture(B89)&gt;0),"NO","BOLD")&amp;D89</f>
        <v>BOLD</v>
      </c>
      <c r="H89" s="5" t="str">
        <f t="shared" si="8"/>
        <v/>
      </c>
      <c r="I89" t="str">
        <f>IF(OR(LEFT(F89,1)=CHAR(32),LEFT(F89,1)=CHAR(9),LEFT(F89,1)=CHAR(160),indenture(F89)&gt;0),"NO","BOLD")&amp;H89</f>
        <v>BOLD</v>
      </c>
      <c r="L89" s="5" t="str">
        <f t="shared" si="9"/>
        <v/>
      </c>
      <c r="M89" t="str">
        <f>IF(OR(LEFT(J89,1)=CHAR(32),LEFT(J89,1)=CHAR(9),LEFT(J89,1)=CHAR(160),indenture(J89)&gt;0),"NO","BOLD")&amp;L89</f>
        <v>BOLD</v>
      </c>
      <c r="P89" s="5" t="str">
        <f t="shared" si="10"/>
        <v/>
      </c>
      <c r="Q89" t="str">
        <f>IF(OR(LEFT(N89,1)=CHAR(32),LEFT(N89,1)=CHAR(9),LEFT(N89,1)=CHAR(160),indenture(N89)&gt;0),"NO","BOLD")&amp;P89</f>
        <v>BOLD</v>
      </c>
      <c r="T89" s="5" t="str">
        <f t="shared" si="11"/>
        <v/>
      </c>
      <c r="U89" t="str">
        <f>IF(OR(LEFT(R89,1)=CHAR(32),LEFT(R89,1)=CHAR(9),LEFT(R89,1)=CHAR(160),indenture(R89)&gt;0),"NO","BOLD")&amp;T89</f>
        <v>BOLD</v>
      </c>
      <c r="X89" s="5" t="str">
        <f t="shared" si="12"/>
        <v/>
      </c>
      <c r="Y89" t="str">
        <f>IF(OR(LEFT(V89,1)=CHAR(32),LEFT(V89,1)=CHAR(9),LEFT(V89,1)=CHAR(160),indenture(V89)&gt;0),"NO","BOLD")&amp;X89</f>
        <v>BOLD</v>
      </c>
    </row>
    <row r="90" spans="1:25">
      <c r="A90">
        <v>89</v>
      </c>
      <c r="D90" s="5" t="str">
        <f t="shared" si="7"/>
        <v/>
      </c>
      <c r="E90" t="str">
        <f>IF(OR(LEFT(B90,1)=CHAR(32),LEFT(B90,1)=CHAR(9),LEFT(B90,1)=CHAR(160),indenture(B90)&gt;0),"NO","BOLD")&amp;D90</f>
        <v>BOLD</v>
      </c>
      <c r="H90" s="5" t="str">
        <f t="shared" si="8"/>
        <v/>
      </c>
      <c r="I90" t="str">
        <f>IF(OR(LEFT(F90,1)=CHAR(32),LEFT(F90,1)=CHAR(9),LEFT(F90,1)=CHAR(160),indenture(F90)&gt;0),"NO","BOLD")&amp;H90</f>
        <v>BOLD</v>
      </c>
      <c r="L90" s="5" t="str">
        <f t="shared" si="9"/>
        <v/>
      </c>
      <c r="M90" t="str">
        <f>IF(OR(LEFT(J90,1)=CHAR(32),LEFT(J90,1)=CHAR(9),LEFT(J90,1)=CHAR(160),indenture(J90)&gt;0),"NO","BOLD")&amp;L90</f>
        <v>BOLD</v>
      </c>
      <c r="P90" s="5" t="str">
        <f t="shared" si="10"/>
        <v/>
      </c>
      <c r="Q90" t="str">
        <f>IF(OR(LEFT(N90,1)=CHAR(32),LEFT(N90,1)=CHAR(9),LEFT(N90,1)=CHAR(160),indenture(N90)&gt;0),"NO","BOLD")&amp;P90</f>
        <v>BOLD</v>
      </c>
      <c r="T90" s="5" t="str">
        <f t="shared" si="11"/>
        <v/>
      </c>
      <c r="U90" t="str">
        <f>IF(OR(LEFT(R90,1)=CHAR(32),LEFT(R90,1)=CHAR(9),LEFT(R90,1)=CHAR(160),indenture(R90)&gt;0),"NO","BOLD")&amp;T90</f>
        <v>BOLD</v>
      </c>
      <c r="X90" s="5" t="str">
        <f t="shared" si="12"/>
        <v/>
      </c>
      <c r="Y90" t="str">
        <f>IF(OR(LEFT(V90,1)=CHAR(32),LEFT(V90,1)=CHAR(9),LEFT(V90,1)=CHAR(160),indenture(V90)&gt;0),"NO","BOLD")&amp;X90</f>
        <v>BOLD</v>
      </c>
    </row>
    <row r="91" spans="1:25">
      <c r="A91">
        <v>90</v>
      </c>
      <c r="D91" s="5" t="str">
        <f t="shared" si="7"/>
        <v/>
      </c>
      <c r="E91" t="str">
        <f>IF(OR(LEFT(B91,1)=CHAR(32),LEFT(B91,1)=CHAR(9),LEFT(B91,1)=CHAR(160),indenture(B91)&gt;0),"NO","BOLD")&amp;D91</f>
        <v>BOLD</v>
      </c>
      <c r="H91" s="5" t="str">
        <f t="shared" si="8"/>
        <v/>
      </c>
      <c r="I91" t="str">
        <f>IF(OR(LEFT(F91,1)=CHAR(32),LEFT(F91,1)=CHAR(9),LEFT(F91,1)=CHAR(160),indenture(F91)&gt;0),"NO","BOLD")&amp;H91</f>
        <v>BOLD</v>
      </c>
      <c r="L91" s="5" t="str">
        <f t="shared" si="9"/>
        <v/>
      </c>
      <c r="M91" t="str">
        <f>IF(OR(LEFT(J91,1)=CHAR(32),LEFT(J91,1)=CHAR(9),LEFT(J91,1)=CHAR(160),indenture(J91)&gt;0),"NO","BOLD")&amp;L91</f>
        <v>BOLD</v>
      </c>
      <c r="P91" s="5" t="str">
        <f t="shared" si="10"/>
        <v/>
      </c>
      <c r="Q91" t="str">
        <f>IF(OR(LEFT(N91,1)=CHAR(32),LEFT(N91,1)=CHAR(9),LEFT(N91,1)=CHAR(160),indenture(N91)&gt;0),"NO","BOLD")&amp;P91</f>
        <v>BOLD</v>
      </c>
      <c r="T91" s="5" t="str">
        <f t="shared" si="11"/>
        <v/>
      </c>
      <c r="U91" t="str">
        <f>IF(OR(LEFT(R91,1)=CHAR(32),LEFT(R91,1)=CHAR(9),LEFT(R91,1)=CHAR(160),indenture(R91)&gt;0),"NO","BOLD")&amp;T91</f>
        <v>BOLD</v>
      </c>
      <c r="X91" s="5" t="str">
        <f t="shared" si="12"/>
        <v/>
      </c>
      <c r="Y91" t="str">
        <f>IF(OR(LEFT(V91,1)=CHAR(32),LEFT(V91,1)=CHAR(9),LEFT(V91,1)=CHAR(160),indenture(V91)&gt;0),"NO","BOLD")&amp;X91</f>
        <v>BOLD</v>
      </c>
    </row>
    <row r="92" spans="1:25">
      <c r="A92">
        <v>91</v>
      </c>
      <c r="D92" s="5" t="str">
        <f t="shared" si="7"/>
        <v/>
      </c>
      <c r="E92" t="str">
        <f>IF(OR(LEFT(B92,1)=CHAR(32),LEFT(B92,1)=CHAR(9),LEFT(B92,1)=CHAR(160),indenture(B92)&gt;0),"NO","BOLD")&amp;D92</f>
        <v>BOLD</v>
      </c>
      <c r="H92" s="5" t="str">
        <f t="shared" si="8"/>
        <v/>
      </c>
      <c r="I92" t="str">
        <f>IF(OR(LEFT(F92,1)=CHAR(32),LEFT(F92,1)=CHAR(9),LEFT(F92,1)=CHAR(160),indenture(F92)&gt;0),"NO","BOLD")&amp;H92</f>
        <v>BOLD</v>
      </c>
      <c r="L92" s="5" t="str">
        <f t="shared" si="9"/>
        <v/>
      </c>
      <c r="M92" t="str">
        <f>IF(OR(LEFT(J92,1)=CHAR(32),LEFT(J92,1)=CHAR(9),LEFT(J92,1)=CHAR(160),indenture(J92)&gt;0),"NO","BOLD")&amp;L92</f>
        <v>BOLD</v>
      </c>
      <c r="P92" s="5" t="str">
        <f t="shared" si="10"/>
        <v/>
      </c>
      <c r="Q92" t="str">
        <f>IF(OR(LEFT(N92,1)=CHAR(32),LEFT(N92,1)=CHAR(9),LEFT(N92,1)=CHAR(160),indenture(N92)&gt;0),"NO","BOLD")&amp;P92</f>
        <v>BOLD</v>
      </c>
      <c r="T92" s="5" t="str">
        <f t="shared" si="11"/>
        <v/>
      </c>
      <c r="U92" t="str">
        <f>IF(OR(LEFT(R92,1)=CHAR(32),LEFT(R92,1)=CHAR(9),LEFT(R92,1)=CHAR(160),indenture(R92)&gt;0),"NO","BOLD")&amp;T92</f>
        <v>BOLD</v>
      </c>
      <c r="X92" s="5" t="str">
        <f t="shared" si="12"/>
        <v/>
      </c>
      <c r="Y92" t="str">
        <f>IF(OR(LEFT(V92,1)=CHAR(32),LEFT(V92,1)=CHAR(9),LEFT(V92,1)=CHAR(160),indenture(V92)&gt;0),"NO","BOLD")&amp;X92</f>
        <v>BOLD</v>
      </c>
    </row>
    <row r="93" spans="1:25">
      <c r="A93">
        <v>92</v>
      </c>
      <c r="D93" s="5" t="str">
        <f t="shared" si="7"/>
        <v/>
      </c>
      <c r="E93" t="str">
        <f>IF(OR(LEFT(B93,1)=CHAR(32),LEFT(B93,1)=CHAR(9),LEFT(B93,1)=CHAR(160),indenture(B93)&gt;0),"NO","BOLD")&amp;D93</f>
        <v>BOLD</v>
      </c>
      <c r="H93" s="5" t="str">
        <f t="shared" si="8"/>
        <v/>
      </c>
      <c r="I93" t="str">
        <f>IF(OR(LEFT(F93,1)=CHAR(32),LEFT(F93,1)=CHAR(9),LEFT(F93,1)=CHAR(160),indenture(F93)&gt;0),"NO","BOLD")&amp;H93</f>
        <v>BOLD</v>
      </c>
      <c r="L93" s="5" t="str">
        <f t="shared" si="9"/>
        <v/>
      </c>
      <c r="M93" t="str">
        <f>IF(OR(LEFT(J93,1)=CHAR(32),LEFT(J93,1)=CHAR(9),LEFT(J93,1)=CHAR(160),indenture(J93)&gt;0),"NO","BOLD")&amp;L93</f>
        <v>BOLD</v>
      </c>
      <c r="P93" s="5" t="str">
        <f t="shared" si="10"/>
        <v/>
      </c>
      <c r="Q93" t="str">
        <f>IF(OR(LEFT(N93,1)=CHAR(32),LEFT(N93,1)=CHAR(9),LEFT(N93,1)=CHAR(160),indenture(N93)&gt;0),"NO","BOLD")&amp;P93</f>
        <v>BOLD</v>
      </c>
      <c r="T93" s="5" t="str">
        <f t="shared" si="11"/>
        <v/>
      </c>
      <c r="U93" t="str">
        <f>IF(OR(LEFT(R93,1)=CHAR(32),LEFT(R93,1)=CHAR(9),LEFT(R93,1)=CHAR(160),indenture(R93)&gt;0),"NO","BOLD")&amp;T93</f>
        <v>BOLD</v>
      </c>
      <c r="X93" s="5" t="str">
        <f t="shared" si="12"/>
        <v/>
      </c>
      <c r="Y93" t="str">
        <f>IF(OR(LEFT(V93,1)=CHAR(32),LEFT(V93,1)=CHAR(9),LEFT(V93,1)=CHAR(160),indenture(V93)&gt;0),"NO","BOLD")&amp;X93</f>
        <v>BOLD</v>
      </c>
    </row>
    <row r="94" spans="1:25">
      <c r="A94">
        <v>93</v>
      </c>
      <c r="D94" s="5" t="str">
        <f t="shared" si="7"/>
        <v/>
      </c>
      <c r="E94" t="str">
        <f>IF(OR(LEFT(B94,1)=CHAR(32),LEFT(B94,1)=CHAR(9),LEFT(B94,1)=CHAR(160),indenture(B94)&gt;0),"NO","BOLD")&amp;D94</f>
        <v>BOLD</v>
      </c>
      <c r="H94" s="5" t="str">
        <f t="shared" si="8"/>
        <v/>
      </c>
      <c r="I94" t="str">
        <f>IF(OR(LEFT(F94,1)=CHAR(32),LEFT(F94,1)=CHAR(9),LEFT(F94,1)=CHAR(160),indenture(F94)&gt;0),"NO","BOLD")&amp;H94</f>
        <v>BOLD</v>
      </c>
      <c r="L94" s="5" t="str">
        <f t="shared" si="9"/>
        <v/>
      </c>
      <c r="M94" t="str">
        <f>IF(OR(LEFT(J94,1)=CHAR(32),LEFT(J94,1)=CHAR(9),LEFT(J94,1)=CHAR(160),indenture(J94)&gt;0),"NO","BOLD")&amp;L94</f>
        <v>BOLD</v>
      </c>
      <c r="P94" s="5" t="str">
        <f t="shared" si="10"/>
        <v/>
      </c>
      <c r="Q94" t="str">
        <f>IF(OR(LEFT(N94,1)=CHAR(32),LEFT(N94,1)=CHAR(9),LEFT(N94,1)=CHAR(160),indenture(N94)&gt;0),"NO","BOLD")&amp;P94</f>
        <v>BOLD</v>
      </c>
      <c r="T94" s="5" t="str">
        <f t="shared" si="11"/>
        <v/>
      </c>
      <c r="U94" t="str">
        <f>IF(OR(LEFT(R94,1)=CHAR(32),LEFT(R94,1)=CHAR(9),LEFT(R94,1)=CHAR(160),indenture(R94)&gt;0),"NO","BOLD")&amp;T94</f>
        <v>BOLD</v>
      </c>
      <c r="X94" s="5" t="str">
        <f t="shared" si="12"/>
        <v/>
      </c>
      <c r="Y94" t="str">
        <f>IF(OR(LEFT(V94,1)=CHAR(32),LEFT(V94,1)=CHAR(9),LEFT(V94,1)=CHAR(160),indenture(V94)&gt;0),"NO","BOLD")&amp;X94</f>
        <v>BOLD</v>
      </c>
    </row>
    <row r="95" spans="1:25">
      <c r="A95">
        <v>94</v>
      </c>
      <c r="D95" s="5" t="str">
        <f t="shared" si="7"/>
        <v/>
      </c>
      <c r="E95" t="str">
        <f>IF(OR(LEFT(B95,1)=CHAR(32),LEFT(B95,1)=CHAR(9),LEFT(B95,1)=CHAR(160),indenture(B95)&gt;0),"NO","BOLD")&amp;D95</f>
        <v>BOLD</v>
      </c>
      <c r="H95" s="5" t="str">
        <f t="shared" si="8"/>
        <v/>
      </c>
      <c r="I95" t="str">
        <f>IF(OR(LEFT(F95,1)=CHAR(32),LEFT(F95,1)=CHAR(9),LEFT(F95,1)=CHAR(160),indenture(F95)&gt;0),"NO","BOLD")&amp;H95</f>
        <v>BOLD</v>
      </c>
      <c r="L95" s="5" t="str">
        <f t="shared" si="9"/>
        <v/>
      </c>
      <c r="M95" t="str">
        <f>IF(OR(LEFT(J95,1)=CHAR(32),LEFT(J95,1)=CHAR(9),LEFT(J95,1)=CHAR(160),indenture(J95)&gt;0),"NO","BOLD")&amp;L95</f>
        <v>BOLD</v>
      </c>
      <c r="P95" s="5" t="str">
        <f t="shared" si="10"/>
        <v/>
      </c>
      <c r="Q95" t="str">
        <f>IF(OR(LEFT(N95,1)=CHAR(32),LEFT(N95,1)=CHAR(9),LEFT(N95,1)=CHAR(160),indenture(N95)&gt;0),"NO","BOLD")&amp;P95</f>
        <v>BOLD</v>
      </c>
      <c r="T95" s="5" t="str">
        <f t="shared" si="11"/>
        <v/>
      </c>
      <c r="U95" t="str">
        <f>IF(OR(LEFT(R95,1)=CHAR(32),LEFT(R95,1)=CHAR(9),LEFT(R95,1)=CHAR(160),indenture(R95)&gt;0),"NO","BOLD")&amp;T95</f>
        <v>BOLD</v>
      </c>
      <c r="X95" s="5" t="str">
        <f t="shared" si="12"/>
        <v/>
      </c>
      <c r="Y95" t="str">
        <f>IF(OR(LEFT(V95,1)=CHAR(32),LEFT(V95,1)=CHAR(9),LEFT(V95,1)=CHAR(160),indenture(V95)&gt;0),"NO","BOLD")&amp;X95</f>
        <v>BOLD</v>
      </c>
    </row>
    <row r="96" spans="1:25">
      <c r="A96">
        <v>95</v>
      </c>
      <c r="D96" s="5" t="str">
        <f t="shared" si="7"/>
        <v/>
      </c>
      <c r="E96" t="str">
        <f>IF(OR(LEFT(B96,1)=CHAR(32),LEFT(B96,1)=CHAR(9),LEFT(B96,1)=CHAR(160),indenture(B96)&gt;0),"NO","BOLD")&amp;D96</f>
        <v>BOLD</v>
      </c>
      <c r="H96" s="5" t="str">
        <f t="shared" si="8"/>
        <v/>
      </c>
      <c r="I96" t="str">
        <f>IF(OR(LEFT(F96,1)=CHAR(32),LEFT(F96,1)=CHAR(9),LEFT(F96,1)=CHAR(160),indenture(F96)&gt;0),"NO","BOLD")&amp;H96</f>
        <v>BOLD</v>
      </c>
      <c r="L96" s="5" t="str">
        <f t="shared" si="9"/>
        <v/>
      </c>
      <c r="M96" t="str">
        <f>IF(OR(LEFT(J96,1)=CHAR(32),LEFT(J96,1)=CHAR(9),LEFT(J96,1)=CHAR(160),indenture(J96)&gt;0),"NO","BOLD")&amp;L96</f>
        <v>BOLD</v>
      </c>
      <c r="P96" s="5" t="str">
        <f t="shared" si="10"/>
        <v/>
      </c>
      <c r="Q96" t="str">
        <f>IF(OR(LEFT(N96,1)=CHAR(32),LEFT(N96,1)=CHAR(9),LEFT(N96,1)=CHAR(160),indenture(N96)&gt;0),"NO","BOLD")&amp;P96</f>
        <v>BOLD</v>
      </c>
      <c r="T96" s="5" t="str">
        <f t="shared" si="11"/>
        <v/>
      </c>
      <c r="U96" t="str">
        <f>IF(OR(LEFT(R96,1)=CHAR(32),LEFT(R96,1)=CHAR(9),LEFT(R96,1)=CHAR(160),indenture(R96)&gt;0),"NO","BOLD")&amp;T96</f>
        <v>BOLD</v>
      </c>
      <c r="X96" s="5" t="str">
        <f t="shared" si="12"/>
        <v/>
      </c>
      <c r="Y96" t="str">
        <f>IF(OR(LEFT(V96,1)=CHAR(32),LEFT(V96,1)=CHAR(9),LEFT(V96,1)=CHAR(160),indenture(V96)&gt;0),"NO","BOLD")&amp;X96</f>
        <v>BOLD</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sVO"/>
  <dimension ref="B1:K21"/>
  <sheetViews>
    <sheetView workbookViewId="0">
      <selection activeCell="G12" sqref="G12"/>
    </sheetView>
  </sheetViews>
  <sheetFormatPr baseColWidth="10" defaultColWidth="8.83203125" defaultRowHeight="15"/>
  <cols>
    <col min="2" max="2" width="21.1640625" bestFit="1" customWidth="1"/>
    <col min="5" max="5" width="18.5" bestFit="1" customWidth="1"/>
    <col min="8" max="8" width="31.5" bestFit="1" customWidth="1"/>
    <col min="9" max="9" width="20.83203125" bestFit="1" customWidth="1"/>
    <col min="11" max="11" width="20.5" bestFit="1" customWidth="1"/>
  </cols>
  <sheetData>
    <row r="1" spans="2:11">
      <c r="C1" s="4"/>
    </row>
    <row r="3" spans="2:11">
      <c r="B3" s="2" t="s">
        <v>763</v>
      </c>
    </row>
    <row r="5" spans="2:11">
      <c r="C5" s="10" t="str">
        <f>VLOOKUP('Income Statement'!$R$7,$B$6:$C7,2,FALSE)</f>
        <v>ADJUSTED</v>
      </c>
      <c r="F5" s="10" t="str">
        <f>VLOOKUP('Income Statement'!$O$8,$E$6:$F$10,2,FALSE)</f>
        <v>A</v>
      </c>
      <c r="I5" s="10" t="str">
        <f>VLOOKUP('Income Statement'!$X$8,$H$6:$I$7,2,FALSE)</f>
        <v>Y</v>
      </c>
      <c r="K5" s="10" t="str">
        <f>CURR</f>
        <v>JPY</v>
      </c>
    </row>
    <row r="6" spans="2:11">
      <c r="B6" t="s">
        <v>754</v>
      </c>
      <c r="C6" t="s">
        <v>755</v>
      </c>
      <c r="E6" t="s">
        <v>756</v>
      </c>
      <c r="F6" t="s">
        <v>645</v>
      </c>
      <c r="H6" t="s">
        <v>760</v>
      </c>
      <c r="I6" t="s">
        <v>709</v>
      </c>
    </row>
    <row r="7" spans="2:11">
      <c r="B7" t="s">
        <v>614</v>
      </c>
      <c r="C7" t="s">
        <v>614</v>
      </c>
      <c r="E7" t="s">
        <v>757</v>
      </c>
      <c r="F7" t="s">
        <v>759</v>
      </c>
      <c r="H7" t="s">
        <v>761</v>
      </c>
      <c r="I7" t="s">
        <v>762</v>
      </c>
    </row>
    <row r="8" spans="2:11">
      <c r="E8" t="s">
        <v>758</v>
      </c>
      <c r="F8" t="s">
        <v>611</v>
      </c>
    </row>
    <row r="9" spans="2:11">
      <c r="E9" t="s">
        <v>1458</v>
      </c>
      <c r="F9" t="s">
        <v>1458</v>
      </c>
    </row>
    <row r="10" spans="2:11">
      <c r="E10" t="s">
        <v>1459</v>
      </c>
      <c r="F10" t="s">
        <v>1459</v>
      </c>
    </row>
    <row r="12" spans="2:11">
      <c r="C12" t="str">
        <f>"EQY CONSOLIDATED="&amp;CONS</f>
        <v>EQY CONSOLIDATED=Y</v>
      </c>
      <c r="E12" t="str">
        <f>"EQY FUND CRNCY="&amp;CURR</f>
        <v>EQY FUND CRNCY=JPY</v>
      </c>
      <c r="G12" t="str">
        <f>"ACCOUNTING STANDARD OVERRIDE="&amp;ACC</f>
        <v>ACCOUNTING STANDARD OVERRIDE=Mixed</v>
      </c>
    </row>
    <row r="14" spans="2:11">
      <c r="B14" s="2" t="s">
        <v>1290</v>
      </c>
    </row>
    <row r="15" spans="2:11">
      <c r="B15" t="e">
        <f ca="1">_xll.BDP(TKR,"ADJUSTED_FINANCIALS_INDICATOR")</f>
        <v>#NAME?</v>
      </c>
    </row>
    <row r="18" spans="2:8">
      <c r="B18" s="2" t="s">
        <v>8116</v>
      </c>
    </row>
    <row r="19" spans="2:8">
      <c r="B19" t="s">
        <v>1454</v>
      </c>
      <c r="C19" t="s">
        <v>1453</v>
      </c>
      <c r="D19" t="s">
        <v>1455</v>
      </c>
      <c r="E19" t="s">
        <v>1456</v>
      </c>
      <c r="F19" t="s">
        <v>1452</v>
      </c>
      <c r="G19" t="s">
        <v>1457</v>
      </c>
      <c r="H19" t="s">
        <v>709</v>
      </c>
    </row>
    <row r="20" spans="2:8">
      <c r="B20">
        <f ca="1">MAX(COUNTA(_xll.BDS(TKR,Custom!$I$19,"PRODUCT_GEO_OVERRIDE",Custom!$O$19,"NUMBER_OF_PERIODS","-16","FUND_PER",$B19,"headers=n","REVERSE_PERIOD_ORDER","N","fill=b","headers=n","endcol=1","dir=v","array=true")),0)</f>
        <v>1</v>
      </c>
      <c r="C20">
        <f ca="1">MAX(COUNTA(_xll.BDS(TKR,Custom!$I$19,"PRODUCT_GEO_OVERRIDE",Custom!$O$19,"NUMBER_OF_PERIODS","-16","FUND_PER",$B19,"headers=n","REVERSE_PERIOD_ORDER","N","fill=b","headers=n","endcol=1","dir=v","array=true")),0)</f>
        <v>1</v>
      </c>
      <c r="D20">
        <f ca="1">MAX(COUNTA(_xll.BDS(TKR,Custom!$I$19,"PRODUCT_GEO_OVERRIDE",Custom!$O$19,"NUMBER_OF_PERIODS","-16","FUND_PER",$B19,"headers=n","REVERSE_PERIOD_ORDER","N","fill=b","headers=n","endcol=1","dir=v","array=true")),0)</f>
        <v>1</v>
      </c>
      <c r="E20">
        <f ca="1">MAX(COUNTA(_xll.BDS(TKR,Custom!$I$19,"PRODUCT_GEO_OVERRIDE",Custom!$O$19,"NUMBER_OF_PERIODS","-16","FUND_PER",$B19,"headers=n","REVERSE_PERIOD_ORDER","N","fill=b","headers=n","endcol=1","dir=v","array=true")),0)</f>
        <v>1</v>
      </c>
      <c r="F20">
        <f ca="1">MAX(COUNTA(_xll.BDS(TKR,Custom!$I$19,"PRODUCT_GEO_OVERRIDE",Custom!$O$19,"NUMBER_OF_PERIODS","-16","FUND_PER",$B19,"headers=n","REVERSE_PERIOD_ORDER","N","fill=b","headers=n","endcol=1","dir=v","array=true")),0)</f>
        <v>1</v>
      </c>
      <c r="G20">
        <f ca="1">MAX(COUNTA(_xll.BDS(TKR,Custom!$I$19,"PRODUCT_GEO_OVERRIDE",Custom!$O$19,"NUMBER_OF_PERIODS","-16","FUND_PER",$B19,"headers=n","REVERSE_PERIOD_ORDER","N","fill=b","headers=n","endcol=1","dir=v","array=true")),0)</f>
        <v>1</v>
      </c>
      <c r="H20">
        <f ca="1">MAX(COUNTA(_xll.BDS(TKR,Custom!$I$19,"PRODUCT_GEO_OVERRIDE",Custom!$O$19,"NUMBER_OF_PERIODS","-16","FUND_PER",$B19,"headers=n","REVERSE_PERIOD_ORDER","N","fill=b","headers=n","endcol=1","dir=v","array=true")),0)</f>
        <v>1</v>
      </c>
    </row>
    <row r="21" spans="2:8">
      <c r="B21" t="e">
        <f ca="1">_xll.BDS(TKR,Custom!$I$19,"PRODUCT_GEO_OVERRIDE",Custom!$O$19,"NUMBER_OF_PERIODS","-16","FUND_PER",$B19,"headers=n","REVERSE_PERIOD_ORDER","N","fill=b","headers=n","endcol=1","dir=v")</f>
        <v>#NAME?</v>
      </c>
      <c r="C21" t="e">
        <f ca="1">_xll.BDS(TKR,Custom!$I$19,"PRODUCT_GEO_OVERRIDE",Custom!$O$19,"NUMBER_OF_PERIODS","-16","FUND_PER",$B19,"headers=n","REVERSE_PERIOD_ORDER","N","fill=b","headers=n","endcol=1","dir=v")</f>
        <v>#NAME?</v>
      </c>
      <c r="D21" t="e">
        <f ca="1">_xll.BDS(TKR,Custom!$I$19,"PRODUCT_GEO_OVERRIDE",Custom!$O$19,"NUMBER_OF_PERIODS","-16","FUND_PER",$B19,"headers=n","REVERSE_PERIOD_ORDER","N","fill=b","headers=n","endcol=1","dir=v")</f>
        <v>#NAME?</v>
      </c>
      <c r="E21" t="e">
        <f ca="1">_xll.BDS(TKR,Custom!$I$19,"PRODUCT_GEO_OVERRIDE",Custom!$O$19,"NUMBER_OF_PERIODS","-16","FUND_PER",$B19,"headers=n","REVERSE_PERIOD_ORDER","N","fill=b","headers=n","endcol=1","dir=v")</f>
        <v>#NAME?</v>
      </c>
      <c r="F21" t="e">
        <f ca="1">_xll.BDS(TKR,Custom!$I$19,"PRODUCT_GEO_OVERRIDE",Custom!$O$19,"NUMBER_OF_PERIODS","-16","FUND_PER",$B19,"headers=n","REVERSE_PERIOD_ORDER","N","fill=b","headers=n","endcol=1","dir=v")</f>
        <v>#NAME?</v>
      </c>
      <c r="G21" t="e">
        <f ca="1">_xll.BDS(TKR,Custom!$I$19,"PRODUCT_GEO_OVERRIDE",Custom!$O$19,"NUMBER_OF_PERIODS","-16","FUND_PER",$B19,"headers=n","REVERSE_PERIOD_ORDER","N","fill=b","headers=n","endcol=1","dir=v")</f>
        <v>#NAME?</v>
      </c>
      <c r="H21" t="e">
        <f ca="1">_xll.BDS(TKR,Custom!$I$19,"PRODUCT_GEO_OVERRIDE",Custom!$O$19,"NUMBER_OF_PERIODS","-16","FUND_PER",$B19,"headers=n","REVERSE_PERIOD_ORDER","N","fill=b","headers=n","endcol=1","dir=v")</f>
        <v>#NAME?</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R202"/>
  <sheetViews>
    <sheetView workbookViewId="0">
      <pane xSplit="1" ySplit="1" topLeftCell="D2" activePane="bottomRight" state="frozen"/>
      <selection activeCell="B43" sqref="B43"/>
      <selection pane="topRight" activeCell="B43" sqref="B43"/>
      <selection pane="bottomLeft" activeCell="B43" sqref="B43"/>
      <selection pane="bottomRight" activeCell="B43" sqref="B43"/>
    </sheetView>
  </sheetViews>
  <sheetFormatPr baseColWidth="10" defaultColWidth="8.83203125" defaultRowHeight="15"/>
  <cols>
    <col min="1" max="1" width="9.1640625"/>
    <col min="30" max="30" width="22.5" customWidth="1"/>
    <col min="188" max="188" width="9.1640625"/>
    <col min="229" max="240" width="9.1640625"/>
    <col min="258" max="274" width="9.1640625"/>
  </cols>
  <sheetData>
    <row r="1" spans="1:278">
      <c r="A1" t="s">
        <v>600</v>
      </c>
      <c r="B1" t="s">
        <v>3230</v>
      </c>
      <c r="C1" s="36">
        <v>20</v>
      </c>
      <c r="F1" t="s">
        <v>3231</v>
      </c>
      <c r="G1" s="36">
        <v>159</v>
      </c>
      <c r="J1" t="s">
        <v>3232</v>
      </c>
      <c r="K1" s="36">
        <v>28</v>
      </c>
      <c r="N1" t="s">
        <v>3233</v>
      </c>
      <c r="O1" s="36">
        <v>28</v>
      </c>
      <c r="R1" t="s">
        <v>3234</v>
      </c>
      <c r="S1" s="36">
        <v>30</v>
      </c>
      <c r="V1" t="s">
        <v>3235</v>
      </c>
      <c r="W1" s="36">
        <v>31</v>
      </c>
      <c r="Z1" t="s">
        <v>3236</v>
      </c>
      <c r="AA1" s="36">
        <v>22</v>
      </c>
      <c r="AD1" t="s">
        <v>3237</v>
      </c>
      <c r="AE1" s="36">
        <v>57</v>
      </c>
      <c r="AH1" t="s">
        <v>3238</v>
      </c>
      <c r="AI1" s="36">
        <v>57</v>
      </c>
      <c r="AL1" t="s">
        <v>3239</v>
      </c>
      <c r="AM1" s="36">
        <v>107</v>
      </c>
      <c r="AP1" t="s">
        <v>3240</v>
      </c>
      <c r="AQ1" s="36">
        <v>42</v>
      </c>
      <c r="AT1" t="s">
        <v>3241</v>
      </c>
      <c r="AU1" s="36">
        <v>30</v>
      </c>
      <c r="AX1" t="s">
        <v>3242</v>
      </c>
      <c r="AY1" s="36">
        <v>20</v>
      </c>
      <c r="BB1" t="s">
        <v>3243</v>
      </c>
      <c r="BC1" s="36">
        <v>80</v>
      </c>
      <c r="BF1" t="s">
        <v>3244</v>
      </c>
      <c r="BG1" s="36">
        <v>23</v>
      </c>
      <c r="BJ1" t="s">
        <v>3245</v>
      </c>
      <c r="BK1" s="36">
        <v>22</v>
      </c>
      <c r="BN1" t="s">
        <v>3246</v>
      </c>
      <c r="BO1" s="36">
        <v>50</v>
      </c>
      <c r="BR1" t="s">
        <v>3247</v>
      </c>
      <c r="BS1" s="36">
        <v>20</v>
      </c>
      <c r="BV1" t="s">
        <v>3248</v>
      </c>
      <c r="BW1" s="36">
        <v>113</v>
      </c>
      <c r="BZ1" t="s">
        <v>3249</v>
      </c>
      <c r="CA1" s="36">
        <v>108</v>
      </c>
      <c r="CD1" t="s">
        <v>3250</v>
      </c>
      <c r="CE1" s="36">
        <v>119</v>
      </c>
      <c r="CH1" t="s">
        <v>1306</v>
      </c>
      <c r="CI1" s="36">
        <v>71</v>
      </c>
      <c r="CL1" t="s">
        <v>3251</v>
      </c>
      <c r="CM1" s="36">
        <v>50</v>
      </c>
      <c r="CP1" t="s">
        <v>3252</v>
      </c>
      <c r="CQ1" s="36">
        <v>104</v>
      </c>
      <c r="CT1" t="s">
        <v>3253</v>
      </c>
      <c r="CU1" s="36">
        <v>28</v>
      </c>
      <c r="CX1" t="s">
        <v>3254</v>
      </c>
      <c r="CY1" s="36">
        <v>5</v>
      </c>
      <c r="DB1" t="s">
        <v>3255</v>
      </c>
      <c r="DC1" s="36">
        <v>15</v>
      </c>
      <c r="DF1" t="s">
        <v>3256</v>
      </c>
      <c r="DG1" s="36">
        <v>18</v>
      </c>
      <c r="DJ1" t="s">
        <v>3257</v>
      </c>
      <c r="DK1" s="36">
        <v>25</v>
      </c>
      <c r="DN1" t="s">
        <v>3258</v>
      </c>
      <c r="DO1" s="36">
        <v>32</v>
      </c>
      <c r="DR1" t="s">
        <v>3259</v>
      </c>
      <c r="DS1" s="36">
        <v>72</v>
      </c>
      <c r="DV1" t="s">
        <v>3260</v>
      </c>
      <c r="DW1" s="36">
        <v>4</v>
      </c>
      <c r="DZ1" t="s">
        <v>3261</v>
      </c>
      <c r="EA1" s="36">
        <v>32</v>
      </c>
      <c r="ED1" t="s">
        <v>3262</v>
      </c>
      <c r="EE1" s="36">
        <v>42</v>
      </c>
      <c r="EH1" t="s">
        <v>3263</v>
      </c>
      <c r="EI1" s="36">
        <v>15</v>
      </c>
      <c r="EL1" t="s">
        <v>3264</v>
      </c>
      <c r="EM1" s="36">
        <v>56</v>
      </c>
      <c r="EP1" t="s">
        <v>3265</v>
      </c>
      <c r="EQ1" s="36">
        <v>41</v>
      </c>
      <c r="ET1" t="s">
        <v>3266</v>
      </c>
      <c r="EU1" s="36">
        <v>32</v>
      </c>
      <c r="EX1" t="s">
        <v>3267</v>
      </c>
      <c r="EY1" s="36">
        <v>66</v>
      </c>
      <c r="FB1" t="s">
        <v>3268</v>
      </c>
      <c r="FC1" s="36">
        <v>22</v>
      </c>
      <c r="FF1" t="s">
        <v>3269</v>
      </c>
      <c r="FG1" s="36">
        <v>122</v>
      </c>
      <c r="FJ1" t="s">
        <v>3270</v>
      </c>
      <c r="FK1" s="36">
        <v>37</v>
      </c>
      <c r="FN1" t="s">
        <v>3271</v>
      </c>
      <c r="FO1" s="36">
        <v>105</v>
      </c>
      <c r="FR1" t="s">
        <v>3272</v>
      </c>
      <c r="FS1" s="36">
        <v>17</v>
      </c>
      <c r="FV1" t="s">
        <v>3273</v>
      </c>
      <c r="FW1" s="36">
        <v>50</v>
      </c>
      <c r="FZ1" t="s">
        <v>3274</v>
      </c>
      <c r="GA1" s="36">
        <v>12</v>
      </c>
      <c r="GD1" t="s">
        <v>3275</v>
      </c>
      <c r="GE1" s="36">
        <v>20</v>
      </c>
      <c r="GH1" t="s">
        <v>3276</v>
      </c>
      <c r="GI1" s="36">
        <v>12</v>
      </c>
      <c r="GL1" t="s">
        <v>3277</v>
      </c>
      <c r="GM1" s="36">
        <v>29</v>
      </c>
      <c r="GP1" t="s">
        <v>8984</v>
      </c>
      <c r="GQ1" s="36">
        <v>38</v>
      </c>
      <c r="GT1" t="s">
        <v>3278</v>
      </c>
      <c r="GU1" s="36">
        <v>70</v>
      </c>
      <c r="GX1" t="s">
        <v>3279</v>
      </c>
      <c r="GY1" s="36">
        <v>10</v>
      </c>
      <c r="HB1" t="s">
        <v>3280</v>
      </c>
      <c r="HC1" s="36">
        <v>66</v>
      </c>
      <c r="HF1" t="s">
        <v>3281</v>
      </c>
      <c r="HG1" s="36">
        <v>38</v>
      </c>
      <c r="HJ1" t="s">
        <v>3282</v>
      </c>
      <c r="HK1" s="36">
        <v>20</v>
      </c>
      <c r="HN1" t="s">
        <v>3283</v>
      </c>
      <c r="HO1" s="36">
        <v>9</v>
      </c>
      <c r="HR1" t="s">
        <v>6542</v>
      </c>
      <c r="HS1" s="36">
        <v>21</v>
      </c>
      <c r="HV1" t="s">
        <v>2</v>
      </c>
      <c r="HW1" s="36">
        <v>147</v>
      </c>
      <c r="HZ1" t="s">
        <v>3</v>
      </c>
      <c r="IA1" s="36">
        <v>132</v>
      </c>
      <c r="ID1" t="s">
        <v>3276</v>
      </c>
      <c r="IE1" s="36">
        <v>38</v>
      </c>
      <c r="IH1" t="s">
        <v>8581</v>
      </c>
      <c r="II1" s="36">
        <v>104</v>
      </c>
      <c r="IL1" t="s">
        <v>8087</v>
      </c>
      <c r="IM1" s="36">
        <v>40</v>
      </c>
      <c r="IP1" t="s">
        <v>4</v>
      </c>
      <c r="IQ1" s="36">
        <v>148</v>
      </c>
      <c r="IR1" s="36"/>
      <c r="IT1" t="s">
        <v>8540</v>
      </c>
      <c r="IU1" s="36">
        <v>12</v>
      </c>
      <c r="IX1" t="s">
        <v>8874</v>
      </c>
      <c r="IY1" s="36">
        <v>131</v>
      </c>
      <c r="JB1" t="s">
        <v>8875</v>
      </c>
      <c r="JC1" s="36">
        <v>132</v>
      </c>
      <c r="JF1" t="s">
        <v>8877</v>
      </c>
      <c r="JG1" s="36">
        <v>20</v>
      </c>
      <c r="JJ1" t="s">
        <v>9004</v>
      </c>
      <c r="JK1" s="36">
        <v>34</v>
      </c>
      <c r="JO1" t="s">
        <v>8080</v>
      </c>
      <c r="JP1" s="36">
        <v>31</v>
      </c>
    </row>
    <row r="2" spans="1:278">
      <c r="A2">
        <v>1</v>
      </c>
      <c r="B2" t="s">
        <v>3230</v>
      </c>
      <c r="C2" s="36" t="s">
        <v>8873</v>
      </c>
      <c r="D2" t="str">
        <f>IF(OR(ISNUMBER(SEARCH("Diluted EPS",B2)),ISNUMBER(SEARCH("Earnings Per Share",B2)),ISNUMBER(SEARCH("Basic EPS",B2)),ISNUMBER(SEARCH("Diluted Share",B2)),ISNUMBER(SEARCH("Basic Share",B2))),"EPS","")</f>
        <v/>
      </c>
      <c r="E2" t="str">
        <f>IF(OR(LEFT(B2,1)=CHAR(32),LEFT(B2,1)=CHAR(9),LEFT(B2,1)=CHAR(160),indenture(B2)&gt;0),"NO","BOLD")&amp;D2</f>
        <v>BOLD</v>
      </c>
      <c r="F2" t="s">
        <v>3231</v>
      </c>
      <c r="G2" s="36" t="s">
        <v>8873</v>
      </c>
      <c r="H2" t="str">
        <f>IF(OR(ISNUMBER(SEARCH("Diluted EPS",F2)),ISNUMBER(SEARCH("Earnings Per Share",F2)),ISNUMBER(SEARCH("Basic EPS",F2)),ISNUMBER(SEARCH("Diluted Share",F2)),ISNUMBER(SEARCH("Basic Share",F2))),"EPS","")</f>
        <v/>
      </c>
      <c r="I2" t="str">
        <f>IF(OR(LEFT(F2,1)=CHAR(32),LEFT(F2,1)=CHAR(9),LEFT(F2,1)=CHAR(160),indenture(F2)&gt;0),"NO","BOLD")&amp;H2</f>
        <v>BOLD</v>
      </c>
      <c r="J2" t="s">
        <v>3232</v>
      </c>
      <c r="K2" s="36" t="s">
        <v>8873</v>
      </c>
      <c r="L2" t="str">
        <f>IF(OR(ISNUMBER(SEARCH("Diluted EPS",J2)),ISNUMBER(SEARCH("Earnings Per Share",J2)),ISNUMBER(SEARCH("Basic EPS",J2)),ISNUMBER(SEARCH("Diluted Share",J2)),ISNUMBER(SEARCH("Basic Share",J2))),"EPS","")</f>
        <v/>
      </c>
      <c r="M2" t="str">
        <f>IF(OR(LEFT(J2,1)=CHAR(32),LEFT(J2,1)=CHAR(9),LEFT(J2,1)=CHAR(160),indenture(J2)&gt;0),"NO","BOLD")&amp;L2</f>
        <v>BOLD</v>
      </c>
      <c r="N2" t="s">
        <v>3233</v>
      </c>
      <c r="O2" s="36" t="s">
        <v>8873</v>
      </c>
      <c r="P2" t="str">
        <f>IF(OR(ISNUMBER(SEARCH("Diluted EPS",N2)),ISNUMBER(SEARCH("Earnings Per Share",N2)),ISNUMBER(SEARCH("Basic EPS",N2)),ISNUMBER(SEARCH("Diluted Share",N2)),ISNUMBER(SEARCH("Basic Share",N2))),"EPS","")</f>
        <v/>
      </c>
      <c r="Q2" t="str">
        <f>IF(OR(LEFT(N2,1)=CHAR(32),LEFT(N2,1)=CHAR(9),LEFT(N2,1)=CHAR(160),indenture(N2)&gt;0),"NO","BOLD")&amp;P2</f>
        <v>BOLD</v>
      </c>
      <c r="R2" t="s">
        <v>3234</v>
      </c>
      <c r="S2" s="36" t="s">
        <v>8873</v>
      </c>
      <c r="T2" t="str">
        <f>IF(OR(ISNUMBER(SEARCH("Diluted EPS",R2)),ISNUMBER(SEARCH("Earnings Per Share",R2)),ISNUMBER(SEARCH("Basic EPS",R2)),ISNUMBER(SEARCH("Diluted Share",R2)),ISNUMBER(SEARCH("Basic Share",R2))),"EPS","")</f>
        <v/>
      </c>
      <c r="U2" t="str">
        <f>IF(OR(LEFT(R2,1)=CHAR(32),LEFT(R2,1)=CHAR(9),LEFT(R2,1)=CHAR(160),indenture(R2)&gt;0),"NO","BOLD")&amp;T2</f>
        <v>BOLD</v>
      </c>
      <c r="V2" t="s">
        <v>3235</v>
      </c>
      <c r="W2" s="36" t="s">
        <v>8873</v>
      </c>
      <c r="X2" t="str">
        <f>IF(OR(ISNUMBER(SEARCH("Diluted EPS",V2)),ISNUMBER(SEARCH("Earnings Per Share",V2)),ISNUMBER(SEARCH("Basic EPS",V2)),ISNUMBER(SEARCH("Diluted Share",V2)),ISNUMBER(SEARCH("Basic Share",V2))),"EPS","")</f>
        <v/>
      </c>
      <c r="Y2" t="str">
        <f>IF(OR(LEFT(V2,1)=CHAR(32),LEFT(V2,1)=CHAR(9),LEFT(V2,1)=CHAR(160),indenture(V2)&gt;0),"NO","BOLD")&amp;X2</f>
        <v>BOLD</v>
      </c>
      <c r="Z2" t="s">
        <v>3236</v>
      </c>
      <c r="AA2" s="36" t="s">
        <v>8873</v>
      </c>
      <c r="AB2" t="str">
        <f>IF(OR(ISNUMBER(SEARCH("Diluted EPS",Z2)),ISNUMBER(SEARCH("Earnings Per Share",Z2)),ISNUMBER(SEARCH("Basic EPS",Z2)),ISNUMBER(SEARCH("Diluted Share",Z2)),ISNUMBER(SEARCH("Basic Share",Z2))),"EPS","")</f>
        <v/>
      </c>
      <c r="AC2" t="str">
        <f>IF(OR(LEFT(Z2,1)=CHAR(32),LEFT(Z2,1)=CHAR(9),LEFT(Z2,1)=CHAR(160),indenture(Z2)&gt;0),"NO","BOLD")&amp;AB2</f>
        <v>BOLD</v>
      </c>
      <c r="AD2" t="s">
        <v>3237</v>
      </c>
      <c r="AE2" s="36" t="s">
        <v>8873</v>
      </c>
      <c r="AF2" t="str">
        <f>IF(OR(ISNUMBER(SEARCH("Diluted EPS",AD2)),ISNUMBER(SEARCH("Earnings Per Share",AD2)),ISNUMBER(SEARCH("Basic EPS",AD2)),ISNUMBER(SEARCH("Diluted Share",AD2)),ISNUMBER(SEARCH("Basic Share",AD2))),"EPS","")</f>
        <v/>
      </c>
      <c r="AG2" t="str">
        <f>IF(OR(LEFT(AD2,1)=CHAR(32),LEFT(AD2,1)=CHAR(9),LEFT(AD2,1)=CHAR(160),indenture(AD2)&gt;0),"NO","BOLD")&amp;AF2</f>
        <v>BOLD</v>
      </c>
      <c r="AH2" t="s">
        <v>3238</v>
      </c>
      <c r="AI2" s="36" t="s">
        <v>8873</v>
      </c>
      <c r="AJ2" t="str">
        <f>IF(OR(ISNUMBER(SEARCH("Diluted EPS",AH2)),ISNUMBER(SEARCH("Earnings Per Share",AH2)),ISNUMBER(SEARCH("Basic EPS",AH2)),ISNUMBER(SEARCH("Diluted Share",AH2)),ISNUMBER(SEARCH("Basic Share",AH2))),"EPS","")</f>
        <v/>
      </c>
      <c r="AK2" t="str">
        <f>IF(OR(LEFT(AH2,1)=CHAR(32),LEFT(AH2,1)=CHAR(9),LEFT(AH2,1)=CHAR(160),indenture(AH2)&gt;0),"NO","BOLD")&amp;AJ2</f>
        <v>BOLD</v>
      </c>
      <c r="AL2" t="s">
        <v>3239</v>
      </c>
      <c r="AM2" s="36" t="s">
        <v>8873</v>
      </c>
      <c r="AN2" t="str">
        <f>IF(OR(ISNUMBER(SEARCH("Diluted EPS",AL2)),ISNUMBER(SEARCH("Earnings Per Share",AL2)),ISNUMBER(SEARCH("Basic EPS",AL2)),ISNUMBER(SEARCH("Diluted Share",AL2)),ISNUMBER(SEARCH("Basic Share",AL2))),"EPS","")</f>
        <v/>
      </c>
      <c r="AO2" t="str">
        <f>IF(OR(LEFT(AL2,1)=CHAR(32),LEFT(AL2,1)=CHAR(9),LEFT(AL2,1)=CHAR(160),indenture(AL2)&gt;0),"NO","BOLD")&amp;AN2</f>
        <v>BOLD</v>
      </c>
      <c r="AP2" t="s">
        <v>3240</v>
      </c>
      <c r="AQ2" s="36" t="s">
        <v>8873</v>
      </c>
      <c r="AR2" t="str">
        <f>IF(OR(ISNUMBER(SEARCH("Diluted EPS",AP2)),ISNUMBER(SEARCH("Earnings Per Share",AP2)),ISNUMBER(SEARCH("Basic EPS",AP2)),ISNUMBER(SEARCH("Diluted Share",AP2)),ISNUMBER(SEARCH("Basic Share",AP2))),"EPS","")</f>
        <v/>
      </c>
      <c r="AS2" t="str">
        <f>IF(OR(LEFT(AP2,1)=CHAR(32),LEFT(AP2,1)=CHAR(9),LEFT(AP2,1)=CHAR(160),indenture(AP2)&gt;0),"NO","BOLD")&amp;AR2</f>
        <v>BOLD</v>
      </c>
      <c r="AT2" t="s">
        <v>3241</v>
      </c>
      <c r="AU2" s="36" t="s">
        <v>8873</v>
      </c>
      <c r="AV2" t="str">
        <f>IF(OR(ISNUMBER(SEARCH("Diluted EPS",AT2)),ISNUMBER(SEARCH("Earnings Per Share",AT2)),ISNUMBER(SEARCH("Basic EPS",AT2)),ISNUMBER(SEARCH("Diluted Share",AT2)),ISNUMBER(SEARCH("Basic Share",AT2))),"EPS","")</f>
        <v/>
      </c>
      <c r="AW2" t="str">
        <f>IF(OR(LEFT(AT2,1)=CHAR(32),LEFT(AT2,1)=CHAR(9),LEFT(AT2,1)=CHAR(160),indenture(AT2)&gt;0),"NO","BOLD")&amp;AV2</f>
        <v>BOLD</v>
      </c>
      <c r="AX2" t="s">
        <v>3242</v>
      </c>
      <c r="AY2" s="36" t="s">
        <v>8873</v>
      </c>
      <c r="AZ2" t="str">
        <f>IF(OR(ISNUMBER(SEARCH("Diluted EPS",AX2)),ISNUMBER(SEARCH("Earnings Per Share",AX2)),ISNUMBER(SEARCH("Basic EPS",AX2)),ISNUMBER(SEARCH("Diluted Share",AX2)),ISNUMBER(SEARCH("Basic Share",AX2))),"EPS","")</f>
        <v/>
      </c>
      <c r="BA2" t="str">
        <f>IF(OR(LEFT(AX2,1)=CHAR(32),LEFT(AX2,1)=CHAR(9),LEFT(AX2,1)=CHAR(160),indenture(AX2)&gt;0),"NO","BOLD")&amp;AZ2</f>
        <v>BOLD</v>
      </c>
      <c r="BB2" t="s">
        <v>3243</v>
      </c>
      <c r="BC2" s="36" t="s">
        <v>8873</v>
      </c>
      <c r="BD2" t="str">
        <f>IF(OR(ISNUMBER(SEARCH("Diluted EPS",BB2)),ISNUMBER(SEARCH("Earnings Per Share",BB2)),ISNUMBER(SEARCH("Basic EPS",BB2)),ISNUMBER(SEARCH("Diluted Share",BB2)),ISNUMBER(SEARCH("Basic Share",BB2))),"EPS","")</f>
        <v/>
      </c>
      <c r="BE2" t="str">
        <f>IF(OR(LEFT(BB2,1)=CHAR(32),LEFT(BB2,1)=CHAR(9),LEFT(BB2,1)=CHAR(160),indenture(BB2)&gt;0),"NO","BOLD")&amp;BD2</f>
        <v>BOLD</v>
      </c>
      <c r="BF2" t="s">
        <v>3244</v>
      </c>
      <c r="BG2" s="36" t="s">
        <v>8873</v>
      </c>
      <c r="BH2" t="str">
        <f>IF(OR(ISNUMBER(SEARCH("Diluted EPS",BF2)),ISNUMBER(SEARCH("Earnings Per Share",BF2)),ISNUMBER(SEARCH("Basic EPS",BF2)),ISNUMBER(SEARCH("Diluted Share",BF2)),ISNUMBER(SEARCH("Basic Share",BF2))),"EPS","")</f>
        <v/>
      </c>
      <c r="BI2" t="str">
        <f>IF(OR(LEFT(BF2,1)=CHAR(32),LEFT(BF2,1)=CHAR(9),LEFT(BF2,1)=CHAR(160),indenture(BF2)&gt;0),"NO","BOLD")&amp;BH2</f>
        <v>BOLD</v>
      </c>
      <c r="BJ2" t="s">
        <v>3245</v>
      </c>
      <c r="BK2" s="36" t="s">
        <v>8873</v>
      </c>
      <c r="BL2" t="str">
        <f>IF(OR(ISNUMBER(SEARCH("Diluted EPS",BJ2)),ISNUMBER(SEARCH("Earnings Per Share",BJ2)),ISNUMBER(SEARCH("Basic EPS",BJ2)),ISNUMBER(SEARCH("Diluted Share",BJ2)),ISNUMBER(SEARCH("Basic Share",BJ2))),"EPS","")</f>
        <v/>
      </c>
      <c r="BM2" t="str">
        <f>IF(OR(LEFT(BJ2,1)=CHAR(32),LEFT(BJ2,1)=CHAR(9),LEFT(BJ2,1)=CHAR(160),indenture(BJ2)&gt;0),"NO","BOLD")&amp;BL2</f>
        <v>BOLD</v>
      </c>
      <c r="BN2" t="s">
        <v>3246</v>
      </c>
      <c r="BO2" s="36" t="s">
        <v>8873</v>
      </c>
      <c r="BP2" t="str">
        <f>IF(OR(ISNUMBER(SEARCH("Diluted EPS",BN2)),ISNUMBER(SEARCH("Earnings Per Share",BN2)),ISNUMBER(SEARCH("Basic EPS",BN2)),ISNUMBER(SEARCH("Diluted Share",BN2)),ISNUMBER(SEARCH("Basic Share",BN2))),"EPS","")</f>
        <v/>
      </c>
      <c r="BQ2" t="str">
        <f>IF(OR(LEFT(BN2,1)=CHAR(32),LEFT(BN2,1)=CHAR(9),LEFT(BN2,1)=CHAR(160),indenture(BN2)&gt;0),"NO","BOLD")&amp;BP2</f>
        <v>BOLD</v>
      </c>
      <c r="BR2" t="s">
        <v>3247</v>
      </c>
      <c r="BS2" s="36" t="s">
        <v>8873</v>
      </c>
      <c r="BT2" t="str">
        <f>IF(OR(ISNUMBER(SEARCH("Diluted EPS",BR2)),ISNUMBER(SEARCH("Earnings Per Share",BR2)),ISNUMBER(SEARCH("Basic EPS",BR2)),ISNUMBER(SEARCH("Diluted Share",BR2)),ISNUMBER(SEARCH("Basic Share",BR2))),"EPS","")</f>
        <v/>
      </c>
      <c r="BU2" t="str">
        <f>IF(OR(LEFT(BR2,1)=CHAR(32),LEFT(BR2,1)=CHAR(9),LEFT(BR2,1)=CHAR(160),indenture(BR2)&gt;0),"NO","BOLD")&amp;BT2</f>
        <v>BOLD</v>
      </c>
      <c r="BV2" t="s">
        <v>3248</v>
      </c>
      <c r="BW2" s="36" t="s">
        <v>8873</v>
      </c>
      <c r="BX2" t="str">
        <f>IF(OR(ISNUMBER(SEARCH("Diluted EPS",BV2)),ISNUMBER(SEARCH("Earnings Per Share",BV2)),ISNUMBER(SEARCH("Basic EPS",BV2)),ISNUMBER(SEARCH("Diluted Share",BV2)),ISNUMBER(SEARCH("Basic Share",BV2))),"EPS","")</f>
        <v/>
      </c>
      <c r="BY2" t="str">
        <f>IF(OR(LEFT(BV2,1)=CHAR(32),LEFT(BV2,1)=CHAR(9),LEFT(BV2,1)=CHAR(160),indenture(BV2)&gt;0),"NO","BOLD")&amp;BX2</f>
        <v>BOLD</v>
      </c>
      <c r="BZ2" t="s">
        <v>3249</v>
      </c>
      <c r="CA2" s="36" t="s">
        <v>8873</v>
      </c>
      <c r="CB2" t="str">
        <f>IF(OR(ISNUMBER(SEARCH("Diluted EPS",BZ2)),ISNUMBER(SEARCH("Earnings Per Share",BZ2)),ISNUMBER(SEARCH("Basic EPS",BZ2)),ISNUMBER(SEARCH("Diluted Share",BZ2)),ISNUMBER(SEARCH("Basic Share",BZ2))),"EPS","")</f>
        <v/>
      </c>
      <c r="CC2" t="str">
        <f>IF(OR(LEFT(BZ2,1)=CHAR(32),LEFT(BZ2,1)=CHAR(9),LEFT(BZ2,1)=CHAR(160),indenture(BZ2)&gt;0),"NO","BOLD")&amp;CB2</f>
        <v>BOLD</v>
      </c>
      <c r="CD2" t="s">
        <v>3250</v>
      </c>
      <c r="CE2" s="36" t="s">
        <v>8873</v>
      </c>
      <c r="CF2" t="str">
        <f>IF(OR(ISNUMBER(SEARCH("Diluted EPS",CD2)),ISNUMBER(SEARCH("Earnings Per Share",CD2)),ISNUMBER(SEARCH("Basic EPS",CD2)),ISNUMBER(SEARCH("Diluted Share",CD2)),ISNUMBER(SEARCH("Basic Share",CD2))),"EPS","")</f>
        <v/>
      </c>
      <c r="CG2" t="str">
        <f>IF(OR(LEFT(CD2,1)=CHAR(32),LEFT(CD2,1)=CHAR(9),LEFT(CD2,1)=CHAR(160),indenture(CD2)&gt;0),"NO","BOLD")&amp;CF2</f>
        <v>BOLD</v>
      </c>
      <c r="CH2" t="s">
        <v>1306</v>
      </c>
      <c r="CI2" s="36" t="s">
        <v>8873</v>
      </c>
      <c r="CJ2" t="str">
        <f>IF(OR(ISNUMBER(SEARCH("Diluted EPS",CH2)),ISNUMBER(SEARCH("Earnings Per Share",CH2)),ISNUMBER(SEARCH("Basic EPS",CH2)),ISNUMBER(SEARCH("Diluted Share",CH2)),ISNUMBER(SEARCH("Basic Share",CH2))),"EPS","")</f>
        <v/>
      </c>
      <c r="CK2" t="str">
        <f>IF(OR(LEFT(CH2,1)=CHAR(32),LEFT(CH2,1)=CHAR(9),LEFT(CH2,1)=CHAR(160),indenture(CH2)&gt;0),"NO","BOLD")&amp;CJ2</f>
        <v>BOLD</v>
      </c>
      <c r="CL2" t="s">
        <v>3251</v>
      </c>
      <c r="CM2" s="36" t="s">
        <v>8873</v>
      </c>
      <c r="CN2" t="str">
        <f>IF(OR(ISNUMBER(SEARCH("Diluted EPS",CL2)),ISNUMBER(SEARCH("Earnings Per Share",CL2)),ISNUMBER(SEARCH("Basic EPS",CL2)),ISNUMBER(SEARCH("Diluted Share",CL2)),ISNUMBER(SEARCH("Basic Share",CL2))),"EPS","")</f>
        <v/>
      </c>
      <c r="CO2" t="str">
        <f>IF(OR(LEFT(CL2,1)=CHAR(32),LEFT(CL2,1)=CHAR(9),LEFT(CL2,1)=CHAR(160),indenture(CL2)&gt;0),"NO","BOLD")&amp;CN2</f>
        <v>BOLD</v>
      </c>
      <c r="CP2" t="s">
        <v>3252</v>
      </c>
      <c r="CQ2" s="36" t="s">
        <v>8873</v>
      </c>
      <c r="CR2" t="str">
        <f>IF(OR(ISNUMBER(SEARCH("Diluted EPS",CP2)),ISNUMBER(SEARCH("Earnings Per Share",CP2)),ISNUMBER(SEARCH("Basic EPS",CP2)),ISNUMBER(SEARCH("Diluted Share",CP2)),ISNUMBER(SEARCH("Basic Share",CP2))),"EPS","")</f>
        <v/>
      </c>
      <c r="CS2" t="str">
        <f>IF(OR(LEFT(CP2,1)=CHAR(32),LEFT(CP2,1)=CHAR(9),LEFT(CP2,1)=CHAR(160),indenture(CP2)&gt;0),"NO","BOLD")&amp;CR2</f>
        <v>BOLD</v>
      </c>
      <c r="CT2" t="s">
        <v>3253</v>
      </c>
      <c r="CU2" s="36" t="s">
        <v>8873</v>
      </c>
      <c r="CV2" t="str">
        <f>IF(OR(ISNUMBER(SEARCH("Diluted EPS",CT2)),ISNUMBER(SEARCH("Earnings Per Share",CT2)),ISNUMBER(SEARCH("Basic EPS",CT2)),ISNUMBER(SEARCH("Diluted Share",CT2)),ISNUMBER(SEARCH("Basic Share",CT2))),"EPS","")</f>
        <v/>
      </c>
      <c r="CW2" t="str">
        <f>IF(OR(LEFT(CT2,1)=CHAR(32),LEFT(CT2,1)=CHAR(9),LEFT(CT2,1)=CHAR(160),indenture(CT2)&gt;0),"NO","BOLD")&amp;CV2</f>
        <v>BOLD</v>
      </c>
      <c r="CX2" t="s">
        <v>3254</v>
      </c>
      <c r="CY2" s="36" t="s">
        <v>8873</v>
      </c>
      <c r="CZ2" t="str">
        <f>IF(OR(ISNUMBER(SEARCH("Diluted EPS",CX2)),ISNUMBER(SEARCH("Earnings Per Share",CX2)),ISNUMBER(SEARCH("Basic EPS",CX2)),ISNUMBER(SEARCH("Diluted Share",CX2)),ISNUMBER(SEARCH("Basic Share",CX2))),"EPS","")</f>
        <v/>
      </c>
      <c r="DA2" t="str">
        <f>IF(OR(LEFT(CX2,1)=CHAR(32),LEFT(CX2,1)=CHAR(9),LEFT(CX2,1)=CHAR(160),indenture(CX2)&gt;0),"NO","BOLD")&amp;CZ2</f>
        <v>BOLD</v>
      </c>
      <c r="DB2" t="s">
        <v>3255</v>
      </c>
      <c r="DC2" s="36" t="s">
        <v>8873</v>
      </c>
      <c r="DD2" t="str">
        <f>IF(OR(ISNUMBER(SEARCH("Diluted EPS",DB2)),ISNUMBER(SEARCH("Earnings Per Share",DB2)),ISNUMBER(SEARCH("Basic EPS",DB2)),ISNUMBER(SEARCH("Diluted Share",DB2)),ISNUMBER(SEARCH("Basic Share",DB2))),"EPS","")</f>
        <v/>
      </c>
      <c r="DE2" t="str">
        <f>IF(OR(LEFT(DB2,1)=CHAR(32),LEFT(DB2,1)=CHAR(9),LEFT(DB2,1)=CHAR(160),indenture(DB2)&gt;0),"NO","BOLD")&amp;DD2</f>
        <v>BOLD</v>
      </c>
      <c r="DF2" t="s">
        <v>3256</v>
      </c>
      <c r="DG2" s="36" t="s">
        <v>8873</v>
      </c>
      <c r="DH2" t="str">
        <f>IF(OR(ISNUMBER(SEARCH("Diluted EPS",DF2)),ISNUMBER(SEARCH("Earnings Per Share",DF2)),ISNUMBER(SEARCH("Basic EPS",DF2)),ISNUMBER(SEARCH("Diluted Share",DF2)),ISNUMBER(SEARCH("Basic Share",DF2))),"EPS","")</f>
        <v/>
      </c>
      <c r="DI2" t="str">
        <f>IF(OR(LEFT(DF2,1)=CHAR(32),LEFT(DF2,1)=CHAR(9),LEFT(DF2,1)=CHAR(160),indenture(DF2)&gt;0),"NO","BOLD")&amp;DH2</f>
        <v>BOLD</v>
      </c>
      <c r="DJ2" t="s">
        <v>3257</v>
      </c>
      <c r="DK2" s="36" t="s">
        <v>8873</v>
      </c>
      <c r="DL2" t="str">
        <f>IF(OR(ISNUMBER(SEARCH("Diluted EPS",DJ2)),ISNUMBER(SEARCH("Earnings Per Share",DJ2)),ISNUMBER(SEARCH("Basic EPS",DJ2)),ISNUMBER(SEARCH("Diluted Share",DJ2)),ISNUMBER(SEARCH("Basic Share",DJ2))),"EPS","")</f>
        <v/>
      </c>
      <c r="DM2" t="str">
        <f>IF(OR(LEFT(DJ2,1)=CHAR(32),LEFT(DJ2,1)=CHAR(9),LEFT(DJ2,1)=CHAR(160),indenture(DJ2)&gt;0),"NO","BOLD")&amp;DL2</f>
        <v>BOLD</v>
      </c>
      <c r="DN2" t="s">
        <v>3258</v>
      </c>
      <c r="DO2" s="36" t="s">
        <v>8873</v>
      </c>
      <c r="DP2" t="str">
        <f>IF(OR(ISNUMBER(SEARCH("Diluted EPS",DN2)),ISNUMBER(SEARCH("Earnings Per Share",DN2)),ISNUMBER(SEARCH("Basic EPS",DN2)),ISNUMBER(SEARCH("Diluted Share",DN2)),ISNUMBER(SEARCH("Basic Share",DN2))),"EPS","")</f>
        <v/>
      </c>
      <c r="DQ2" t="str">
        <f>IF(OR(LEFT(DN2,1)=CHAR(32),LEFT(DN2,1)=CHAR(9),LEFT(DN2,1)=CHAR(160),indenture(DN2)&gt;0),"NO","BOLD")&amp;DP2</f>
        <v>BOLD</v>
      </c>
      <c r="DR2" t="s">
        <v>3259</v>
      </c>
      <c r="DS2" s="36" t="s">
        <v>8873</v>
      </c>
      <c r="DT2" t="str">
        <f>IF(OR(ISNUMBER(SEARCH("Diluted EPS",DR2)),ISNUMBER(SEARCH("Earnings Per Share",DR2)),ISNUMBER(SEARCH("Basic EPS",DR2)),ISNUMBER(SEARCH("Diluted Share",DR2)),ISNUMBER(SEARCH("Basic Share",DR2))),"EPS","")</f>
        <v/>
      </c>
      <c r="DU2" t="str">
        <f>IF(OR(LEFT(DR2,1)=CHAR(32),LEFT(DR2,1)=CHAR(9),LEFT(DR2,1)=CHAR(160),indenture(DR2)&gt;0),"NO","BOLD")&amp;DT2</f>
        <v>BOLD</v>
      </c>
      <c r="DV2" t="s">
        <v>3260</v>
      </c>
      <c r="DW2" s="36" t="s">
        <v>8873</v>
      </c>
      <c r="DX2" t="str">
        <f>IF(OR(ISNUMBER(SEARCH("Diluted EPS",DV2)),ISNUMBER(SEARCH("Earnings Per Share",DV2)),ISNUMBER(SEARCH("Basic EPS",DV2)),ISNUMBER(SEARCH("Diluted Share",DV2)),ISNUMBER(SEARCH("Basic Share",DV2))),"EPS","")</f>
        <v/>
      </c>
      <c r="DY2" t="str">
        <f>IF(OR(LEFT(DV2,1)=CHAR(32),LEFT(DV2,1)=CHAR(9),LEFT(DV2,1)=CHAR(160),indenture(DV2)&gt;0),"NO","BOLD")&amp;DX2</f>
        <v>BOLD</v>
      </c>
      <c r="DZ2" t="s">
        <v>3261</v>
      </c>
      <c r="EA2" s="36" t="s">
        <v>8873</v>
      </c>
      <c r="EB2" t="str">
        <f>IF(OR(ISNUMBER(SEARCH("Diluted EPS",DZ2)),ISNUMBER(SEARCH("Earnings Per Share",DZ2)),ISNUMBER(SEARCH("Basic EPS",DZ2)),ISNUMBER(SEARCH("Diluted Share",DZ2)),ISNUMBER(SEARCH("Basic Share",DZ2))),"EPS","")</f>
        <v/>
      </c>
      <c r="EC2" t="str">
        <f>IF(OR(LEFT(DZ2,1)=CHAR(32),LEFT(DZ2,1)=CHAR(9),LEFT(DZ2,1)=CHAR(160),indenture(DZ2)&gt;0),"NO","BOLD")&amp;EB2</f>
        <v>BOLD</v>
      </c>
      <c r="ED2" t="s">
        <v>3262</v>
      </c>
      <c r="EH2" t="s">
        <v>3263</v>
      </c>
      <c r="EI2" s="36" t="s">
        <v>8873</v>
      </c>
      <c r="EL2" t="s">
        <v>3264</v>
      </c>
      <c r="EM2" s="36" t="s">
        <v>8873</v>
      </c>
      <c r="EP2" t="s">
        <v>3265</v>
      </c>
      <c r="EQ2" s="36" t="s">
        <v>8873</v>
      </c>
      <c r="ET2" t="s">
        <v>3266</v>
      </c>
      <c r="EU2" s="36" t="s">
        <v>8873</v>
      </c>
      <c r="EX2" t="s">
        <v>3267</v>
      </c>
      <c r="EY2" s="36" t="s">
        <v>8873</v>
      </c>
      <c r="FB2" t="s">
        <v>3268</v>
      </c>
      <c r="FC2" s="36" t="s">
        <v>8873</v>
      </c>
      <c r="FF2" t="s">
        <v>3269</v>
      </c>
      <c r="FG2" s="36" t="s">
        <v>8873</v>
      </c>
      <c r="FJ2" t="s">
        <v>3270</v>
      </c>
      <c r="FK2" s="36" t="s">
        <v>8873</v>
      </c>
      <c r="FN2" t="s">
        <v>3271</v>
      </c>
      <c r="FO2" s="36" t="s">
        <v>8873</v>
      </c>
      <c r="FR2" t="s">
        <v>3272</v>
      </c>
      <c r="FS2" s="36" t="s">
        <v>8873</v>
      </c>
      <c r="FV2" t="s">
        <v>3273</v>
      </c>
      <c r="FW2" s="36" t="s">
        <v>8873</v>
      </c>
      <c r="FZ2" t="s">
        <v>3274</v>
      </c>
      <c r="GA2" s="36" t="s">
        <v>8873</v>
      </c>
      <c r="GD2" t="s">
        <v>3275</v>
      </c>
      <c r="GE2" s="36" t="s">
        <v>8873</v>
      </c>
      <c r="GH2" t="s">
        <v>3276</v>
      </c>
      <c r="GI2" s="36" t="s">
        <v>8873</v>
      </c>
      <c r="GL2" t="s">
        <v>3277</v>
      </c>
      <c r="GM2" s="36" t="s">
        <v>8873</v>
      </c>
      <c r="GP2" t="s">
        <v>8984</v>
      </c>
      <c r="GQ2" s="36" t="s">
        <v>8873</v>
      </c>
      <c r="GT2" t="s">
        <v>3278</v>
      </c>
      <c r="GU2" s="36" t="s">
        <v>8873</v>
      </c>
      <c r="GX2" t="s">
        <v>3279</v>
      </c>
      <c r="GY2" s="36" t="s">
        <v>8873</v>
      </c>
      <c r="HB2" t="s">
        <v>3280</v>
      </c>
      <c r="HC2" s="36" t="s">
        <v>8873</v>
      </c>
      <c r="HF2" t="s">
        <v>3281</v>
      </c>
      <c r="HG2" s="36" t="s">
        <v>8873</v>
      </c>
      <c r="HJ2" t="s">
        <v>3282</v>
      </c>
      <c r="HK2" s="36" t="s">
        <v>8873</v>
      </c>
      <c r="HN2" t="s">
        <v>3283</v>
      </c>
      <c r="HO2" s="36" t="s">
        <v>8873</v>
      </c>
      <c r="HR2" t="s">
        <v>6542</v>
      </c>
      <c r="HS2" s="36" t="s">
        <v>8873</v>
      </c>
      <c r="HV2" t="s">
        <v>2</v>
      </c>
      <c r="HW2" s="36" t="s">
        <v>8873</v>
      </c>
      <c r="HZ2" t="s">
        <v>3</v>
      </c>
      <c r="IA2" s="36" t="s">
        <v>8873</v>
      </c>
      <c r="ID2" t="s">
        <v>3276</v>
      </c>
      <c r="IE2" s="36" t="s">
        <v>8873</v>
      </c>
      <c r="IH2" t="s">
        <v>8581</v>
      </c>
      <c r="II2" s="36" t="s">
        <v>8873</v>
      </c>
      <c r="IL2" t="s">
        <v>8087</v>
      </c>
      <c r="IM2" s="36" t="s">
        <v>8873</v>
      </c>
      <c r="IP2" t="s">
        <v>4</v>
      </c>
      <c r="IQ2" s="36" t="s">
        <v>8873</v>
      </c>
      <c r="IT2" t="s">
        <v>8540</v>
      </c>
      <c r="IU2" s="36" t="s">
        <v>8873</v>
      </c>
      <c r="IX2" t="s">
        <v>8874</v>
      </c>
      <c r="IY2" s="36" t="s">
        <v>8873</v>
      </c>
      <c r="JB2" t="s">
        <v>8875</v>
      </c>
      <c r="JC2" s="36" t="s">
        <v>8873</v>
      </c>
      <c r="JF2" t="s">
        <v>8877</v>
      </c>
      <c r="JG2" s="36" t="s">
        <v>8873</v>
      </c>
      <c r="JJ2" t="s">
        <v>9004</v>
      </c>
      <c r="JK2" s="36" t="s">
        <v>8873</v>
      </c>
      <c r="JO2" t="s">
        <v>8080</v>
      </c>
      <c r="JP2" s="36" t="s">
        <v>8873</v>
      </c>
    </row>
    <row r="3" spans="1:278">
      <c r="A3">
        <v>2</v>
      </c>
      <c r="B3" t="s">
        <v>6</v>
      </c>
      <c r="C3" t="s">
        <v>7</v>
      </c>
      <c r="D3" t="str">
        <f>IF(OR(ISNUMBER(SEARCH("Diluted EPS",B3)),ISNUMBER(SEARCH("Earnings Per Share",B3)),ISNUMBER(SEARCH("Basic EPS",B3)),ISNUMBER(SEARCH("Diluted Share",B3)),ISNUMBER(SEARCH("Basic Share",B3))),"EPS","")</f>
        <v/>
      </c>
      <c r="E3" t="str">
        <f>IF(OR(LEFT(B3,1)=CHAR(32),LEFT(B3,1)=CHAR(9),LEFT(B3,1)=CHAR(160),indenture(B3)&gt;0),"NO","BOLD")&amp;D3</f>
        <v>BOLD</v>
      </c>
      <c r="F3" t="s">
        <v>3361</v>
      </c>
      <c r="G3" s="36" t="s">
        <v>8872</v>
      </c>
      <c r="H3" t="str">
        <f>IF(OR(ISNUMBER(SEARCH("Diluted EPS",F3)),ISNUMBER(SEARCH("Earnings Per Share",F3)),ISNUMBER(SEARCH("Basic EPS",F3)),ISNUMBER(SEARCH("Diluted Share",F3)),ISNUMBER(SEARCH("Basic Share",F3))),"EPS","")</f>
        <v/>
      </c>
      <c r="I3" t="str">
        <f>IF(OR(LEFT(F3,1)=CHAR(32),LEFT(F3,1)=CHAR(9),LEFT(F3,1)=CHAR(160),indenture(F3)&gt;0),"NO","BOLD")&amp;H3</f>
        <v>BOLD</v>
      </c>
      <c r="J3" t="s">
        <v>3362</v>
      </c>
      <c r="K3" s="36" t="s">
        <v>8872</v>
      </c>
      <c r="L3" t="str">
        <f t="shared" ref="L3:L29" si="0">IF(OR(ISNUMBER(SEARCH("Diluted EPS",J3)),ISNUMBER(SEARCH("Earnings Per Share",J3)),ISNUMBER(SEARCH("Basic EPS",J3)),ISNUMBER(SEARCH("Diluted Share",J3)),ISNUMBER(SEARCH("Basic Share",J3))),"EPS","")</f>
        <v/>
      </c>
      <c r="M3" t="str">
        <f>IF(OR(LEFT(J3,1)=CHAR(32),LEFT(J3,1)=CHAR(9),LEFT(J3,1)=CHAR(160),indenture(J3)&gt;0),"NO","BOLD")&amp;L3</f>
        <v>BOLD</v>
      </c>
      <c r="N3" t="s">
        <v>3362</v>
      </c>
      <c r="O3" s="36" t="s">
        <v>8872</v>
      </c>
      <c r="P3" t="str">
        <f t="shared" ref="P3:P29" si="1">IF(OR(ISNUMBER(SEARCH("Diluted EPS",N3)),ISNUMBER(SEARCH("Earnings Per Share",N3)),ISNUMBER(SEARCH("Basic EPS",N3)),ISNUMBER(SEARCH("Diluted Share",N3)),ISNUMBER(SEARCH("Basic Share",N3))),"EPS","")</f>
        <v/>
      </c>
      <c r="Q3" t="str">
        <f>IF(OR(LEFT(N3,1)=CHAR(32),LEFT(N3,1)=CHAR(9),LEFT(N3,1)=CHAR(160),indenture(N3)&gt;0),"NO","BOLD")&amp;P3</f>
        <v>BOLD</v>
      </c>
      <c r="R3" t="s">
        <v>3362</v>
      </c>
      <c r="S3" s="36" t="s">
        <v>8872</v>
      </c>
      <c r="T3" t="str">
        <f>IF(OR(ISNUMBER(SEARCH("Diluted EPS",R3)),ISNUMBER(SEARCH("Earnings Per Share",R3)),ISNUMBER(SEARCH("Basic EPS",R3)),ISNUMBER(SEARCH("Diluted Share",R3)),ISNUMBER(SEARCH("Basic Share",R3))),"EPS","")</f>
        <v/>
      </c>
      <c r="U3" t="str">
        <f>IF(OR(LEFT(R3,1)=CHAR(32),LEFT(R3,1)=CHAR(9),LEFT(R3,1)=CHAR(160),indenture(R3)&gt;0),"NO","BOLD")&amp;T3</f>
        <v>BOLD</v>
      </c>
      <c r="V3" t="s">
        <v>3363</v>
      </c>
      <c r="W3" s="36" t="s">
        <v>8872</v>
      </c>
      <c r="X3" t="str">
        <f>IF(OR(ISNUMBER(SEARCH("Diluted EPS",V3)),ISNUMBER(SEARCH("Earnings Per Share",V3)),ISNUMBER(SEARCH("Basic EPS",V3)),ISNUMBER(SEARCH("Diluted Share",V3)),ISNUMBER(SEARCH("Basic Share",V3))),"EPS","")</f>
        <v/>
      </c>
      <c r="Y3" t="str">
        <f>IF(OR(LEFT(V3,1)=CHAR(32),LEFT(V3,1)=CHAR(9),LEFT(V3,1)=CHAR(160),indenture(V3)&gt;0),"NO","BOLD")&amp;X3</f>
        <v>BOLD</v>
      </c>
      <c r="Z3" t="s">
        <v>3364</v>
      </c>
      <c r="AA3" s="36" t="s">
        <v>8872</v>
      </c>
      <c r="AB3" t="str">
        <f>IF(OR(ISNUMBER(SEARCH("Diluted EPS",Z3)),ISNUMBER(SEARCH("Earnings Per Share",Z3)),ISNUMBER(SEARCH("Basic EPS",Z3)),ISNUMBER(SEARCH("Diluted Share",Z3)),ISNUMBER(SEARCH("Basic Share",Z3))),"EPS","")</f>
        <v/>
      </c>
      <c r="AC3" t="str">
        <f>IF(OR(LEFT(Z3,1)=CHAR(32),LEFT(Z3,1)=CHAR(9),LEFT(Z3,1)=CHAR(160),indenture(Z3)&gt;0),"NO","BOLD")&amp;AB3</f>
        <v>BOLD</v>
      </c>
      <c r="AD3" t="s">
        <v>1320</v>
      </c>
      <c r="AE3" s="36" t="s">
        <v>8872</v>
      </c>
      <c r="AF3" t="str">
        <f>IF(OR(ISNUMBER(SEARCH("Diluted EPS",AD3)),ISNUMBER(SEARCH("Earnings Per Share",AD3)),ISNUMBER(SEARCH("Basic EPS",AD3)),ISNUMBER(SEARCH("Diluted Share",AD3)),ISNUMBER(SEARCH("Basic Share",AD3))),"EPS","")</f>
        <v/>
      </c>
      <c r="AG3" t="str">
        <f>IF(OR(LEFT(AD3,1)=CHAR(32),LEFT(AD3,1)=CHAR(9),LEFT(AD3,1)=CHAR(160),indenture(AD3)&gt;0),"NO","BOLD")&amp;AF3</f>
        <v>BOLD</v>
      </c>
      <c r="AH3" t="s">
        <v>3365</v>
      </c>
      <c r="AI3" s="36" t="s">
        <v>8872</v>
      </c>
      <c r="AJ3" t="str">
        <f>IF(OR(ISNUMBER(SEARCH("Diluted EPS",AH3)),ISNUMBER(SEARCH("Earnings Per Share",AH3)),ISNUMBER(SEARCH("Basic EPS",AH3)),ISNUMBER(SEARCH("Diluted Share",AH3)),ISNUMBER(SEARCH("Basic Share",AH3))),"EPS","")</f>
        <v/>
      </c>
      <c r="AK3" t="str">
        <f>IF(OR(LEFT(AH3,1)=CHAR(32),LEFT(AH3,1)=CHAR(9),LEFT(AH3,1)=CHAR(160),indenture(AH3)&gt;0),"NO","BOLD")&amp;AJ3</f>
        <v>BOLD</v>
      </c>
      <c r="AL3" t="s">
        <v>3366</v>
      </c>
      <c r="AM3" s="36" t="s">
        <v>8872</v>
      </c>
      <c r="AN3" t="str">
        <f>IF(OR(ISNUMBER(SEARCH("Diluted EPS",AL3)),ISNUMBER(SEARCH("Earnings Per Share",AL3)),ISNUMBER(SEARCH("Basic EPS",AL3)),ISNUMBER(SEARCH("Diluted Share",AL3)),ISNUMBER(SEARCH("Basic Share",AL3))),"EPS","")</f>
        <v/>
      </c>
      <c r="AO3" t="str">
        <f>IF(OR(LEFT(AL3,1)=CHAR(32),LEFT(AL3,1)=CHAR(9),LEFT(AL3,1)=CHAR(160),indenture(AL3)&gt;0),"NO","BOLD")&amp;AN3</f>
        <v>BOLD</v>
      </c>
      <c r="AP3" t="s">
        <v>3367</v>
      </c>
      <c r="AQ3" s="36" t="s">
        <v>8872</v>
      </c>
      <c r="AR3" t="str">
        <f>IF(OR(ISNUMBER(SEARCH("Diluted EPS",AP3)),ISNUMBER(SEARCH("Earnings Per Share",AP3)),ISNUMBER(SEARCH("Basic EPS",AP3)),ISNUMBER(SEARCH("Diluted Share",AP3)),ISNUMBER(SEARCH("Basic Share",AP3))),"EPS","")</f>
        <v/>
      </c>
      <c r="AS3" t="str">
        <f>IF(OR(LEFT(AP3,1)=CHAR(32),LEFT(AP3,1)=CHAR(9),LEFT(AP3,1)=CHAR(160),indenture(AP3)&gt;0),"NO","BOLD")&amp;AR3</f>
        <v>BOLD</v>
      </c>
      <c r="AT3" t="s">
        <v>3362</v>
      </c>
      <c r="AU3" s="36" t="s">
        <v>8872</v>
      </c>
      <c r="AV3" t="str">
        <f>IF(OR(ISNUMBER(SEARCH("Diluted EPS",AT3)),ISNUMBER(SEARCH("Earnings Per Share",AT3)),ISNUMBER(SEARCH("Basic EPS",AT3)),ISNUMBER(SEARCH("Diluted Share",AT3)),ISNUMBER(SEARCH("Basic Share",AT3))),"EPS","")</f>
        <v/>
      </c>
      <c r="AW3" t="str">
        <f>IF(OR(LEFT(AT3,1)=CHAR(32),LEFT(AT3,1)=CHAR(9),LEFT(AT3,1)=CHAR(160),indenture(AT3)&gt;0),"NO","BOLD")&amp;AV3</f>
        <v>BOLD</v>
      </c>
      <c r="AX3" t="s">
        <v>4206</v>
      </c>
      <c r="AY3" s="36" t="s">
        <v>8872</v>
      </c>
      <c r="AZ3" t="str">
        <f>IF(OR(ISNUMBER(SEARCH("Diluted EPS",AX3)),ISNUMBER(SEARCH("Earnings Per Share",AX3)),ISNUMBER(SEARCH("Basic EPS",AX3)),ISNUMBER(SEARCH("Diluted Share",AX3)),ISNUMBER(SEARCH("Basic Share",AX3))),"EPS","")</f>
        <v/>
      </c>
      <c r="BA3" t="str">
        <f>IF(OR(LEFT(AX3,1)=CHAR(32),LEFT(AX3,1)=CHAR(9),LEFT(AX3,1)=CHAR(160),indenture(AX3)&gt;0),"NO","BOLD")&amp;AZ3</f>
        <v>BOLD</v>
      </c>
      <c r="BB3" t="s">
        <v>4207</v>
      </c>
      <c r="BC3" s="36" t="s">
        <v>8872</v>
      </c>
      <c r="BD3" t="str">
        <f>IF(OR(ISNUMBER(SEARCH("Diluted EPS",BB3)),ISNUMBER(SEARCH("Earnings Per Share",BB3)),ISNUMBER(SEARCH("Basic EPS",BB3)),ISNUMBER(SEARCH("Diluted Share",BB3)),ISNUMBER(SEARCH("Basic Share",BB3))),"EPS","")</f>
        <v/>
      </c>
      <c r="BE3" t="str">
        <f>IF(OR(LEFT(BB3,1)=CHAR(32),LEFT(BB3,1)=CHAR(9),LEFT(BB3,1)=CHAR(160),indenture(BB3)&gt;0),"NO","BOLD")&amp;BD3</f>
        <v>BOLD</v>
      </c>
      <c r="BF3" t="s">
        <v>1373</v>
      </c>
      <c r="BG3" s="36" t="s">
        <v>8872</v>
      </c>
      <c r="BH3" t="str">
        <f>IF(OR(ISNUMBER(SEARCH("Diluted EPS",BF3)),ISNUMBER(SEARCH("Earnings Per Share",BF3)),ISNUMBER(SEARCH("Basic EPS",BF3)),ISNUMBER(SEARCH("Diluted Share",BF3)),ISNUMBER(SEARCH("Basic Share",BF3))),"EPS","")</f>
        <v/>
      </c>
      <c r="BI3" t="str">
        <f>IF(OR(LEFT(BF3,1)=CHAR(32),LEFT(BF3,1)=CHAR(9),LEFT(BF3,1)=CHAR(160),indenture(BF3)&gt;0),"NO","BOLD")&amp;BH3</f>
        <v>BOLD</v>
      </c>
      <c r="BJ3" t="s">
        <v>4208</v>
      </c>
      <c r="BK3" s="36" t="s">
        <v>8872</v>
      </c>
      <c r="BL3" t="str">
        <f>IF(OR(ISNUMBER(SEARCH("Diluted EPS",BJ3)),ISNUMBER(SEARCH("Earnings Per Share",BJ3)),ISNUMBER(SEARCH("Basic EPS",BJ3)),ISNUMBER(SEARCH("Diluted Share",BJ3)),ISNUMBER(SEARCH("Basic Share",BJ3))),"EPS","")</f>
        <v/>
      </c>
      <c r="BM3" t="str">
        <f>IF(OR(LEFT(BJ3,1)=CHAR(32),LEFT(BJ3,1)=CHAR(9),LEFT(BJ3,1)=CHAR(160),indenture(BJ3)&gt;0),"NO","BOLD")&amp;BL3</f>
        <v>BOLD</v>
      </c>
      <c r="BN3" t="s">
        <v>4207</v>
      </c>
      <c r="BO3" s="36" t="s">
        <v>8872</v>
      </c>
      <c r="BP3" t="str">
        <f>IF(OR(ISNUMBER(SEARCH("Diluted EPS",BN3)),ISNUMBER(SEARCH("Earnings Per Share",BN3)),ISNUMBER(SEARCH("Basic EPS",BN3)),ISNUMBER(SEARCH("Diluted Share",BN3)),ISNUMBER(SEARCH("Basic Share",BN3))),"EPS","")</f>
        <v/>
      </c>
      <c r="BQ3" t="str">
        <f>IF(OR(LEFT(BN3,1)=CHAR(32),LEFT(BN3,1)=CHAR(9),LEFT(BN3,1)=CHAR(160),indenture(BN3)&gt;0),"NO","BOLD")&amp;BP3</f>
        <v>BOLD</v>
      </c>
      <c r="BR3" t="s">
        <v>4209</v>
      </c>
      <c r="BS3" s="36" t="s">
        <v>8872</v>
      </c>
      <c r="BT3" t="str">
        <f>IF(OR(ISNUMBER(SEARCH("Diluted EPS",BR3)),ISNUMBER(SEARCH("Earnings Per Share",BR3)),ISNUMBER(SEARCH("Basic EPS",BR3)),ISNUMBER(SEARCH("Diluted Share",BR3)),ISNUMBER(SEARCH("Basic Share",BR3))),"EPS","")</f>
        <v/>
      </c>
      <c r="BU3" t="str">
        <f>IF(OR(LEFT(BR3,1)=CHAR(32),LEFT(BR3,1)=CHAR(9),LEFT(BR3,1)=CHAR(160),indenture(BR3)&gt;0),"NO","BOLD")&amp;BT3</f>
        <v>BOLD</v>
      </c>
      <c r="BV3" t="s">
        <v>4209</v>
      </c>
      <c r="BW3" s="36" t="s">
        <v>8872</v>
      </c>
      <c r="BX3" t="str">
        <f>IF(OR(ISNUMBER(SEARCH("Diluted EPS",BV3)),ISNUMBER(SEARCH("Earnings Per Share",BV3)),ISNUMBER(SEARCH("Basic EPS",BV3)),ISNUMBER(SEARCH("Diluted Share",BV3)),ISNUMBER(SEARCH("Basic Share",BV3))),"EPS","")</f>
        <v/>
      </c>
      <c r="BY3" t="str">
        <f>IF(OR(LEFT(BV3,1)=CHAR(32),LEFT(BV3,1)=CHAR(9),LEFT(BV3,1)=CHAR(160),indenture(BV3)&gt;0),"NO","BOLD")&amp;BX3</f>
        <v>BOLD</v>
      </c>
      <c r="BZ3" t="s">
        <v>4209</v>
      </c>
      <c r="CA3" s="36" t="s">
        <v>8872</v>
      </c>
      <c r="CB3" t="str">
        <f>IF(OR(ISNUMBER(SEARCH("Diluted EPS",BZ3)),ISNUMBER(SEARCH("Earnings Per Share",BZ3)),ISNUMBER(SEARCH("Basic EPS",BZ3)),ISNUMBER(SEARCH("Diluted Share",BZ3)),ISNUMBER(SEARCH("Basic Share",BZ3))),"EPS","")</f>
        <v/>
      </c>
      <c r="CC3" t="str">
        <f>IF(OR(LEFT(BZ3,1)=CHAR(32),LEFT(BZ3,1)=CHAR(9),LEFT(BZ3,1)=CHAR(160),indenture(BZ3)&gt;0),"NO","BOLD")&amp;CB3</f>
        <v>BOLD</v>
      </c>
      <c r="CD3" t="s">
        <v>4209</v>
      </c>
      <c r="CE3" s="36" t="s">
        <v>8872</v>
      </c>
      <c r="CF3" t="str">
        <f>IF(OR(ISNUMBER(SEARCH("Diluted EPS",CD3)),ISNUMBER(SEARCH("Earnings Per Share",CD3)),ISNUMBER(SEARCH("Basic EPS",CD3)),ISNUMBER(SEARCH("Diluted Share",CD3)),ISNUMBER(SEARCH("Basic Share",CD3))),"EPS","")</f>
        <v/>
      </c>
      <c r="CG3" t="str">
        <f>IF(OR(LEFT(CD3,1)=CHAR(32),LEFT(CD3,1)=CHAR(9),LEFT(CD3,1)=CHAR(160),indenture(CD3)&gt;0),"NO","BOLD")&amp;CF3</f>
        <v>BOLD</v>
      </c>
      <c r="CH3" t="s">
        <v>4210</v>
      </c>
      <c r="CI3" s="36" t="s">
        <v>8872</v>
      </c>
      <c r="CJ3" t="str">
        <f>IF(OR(ISNUMBER(SEARCH("Diluted EPS",CH3)),ISNUMBER(SEARCH("Earnings Per Share",CH3)),ISNUMBER(SEARCH("Basic EPS",CH3)),ISNUMBER(SEARCH("Diluted Share",CH3)),ISNUMBER(SEARCH("Basic Share",CH3))),"EPS","")</f>
        <v/>
      </c>
      <c r="CK3" t="str">
        <f>IF(OR(LEFT(CH3,1)=CHAR(32),LEFT(CH3,1)=CHAR(9),LEFT(CH3,1)=CHAR(160),indenture(CH3)&gt;0),"NO","BOLD")&amp;CJ3</f>
        <v>BOLD</v>
      </c>
      <c r="CL3" t="s">
        <v>3251</v>
      </c>
      <c r="CM3" s="36" t="s">
        <v>8872</v>
      </c>
      <c r="CN3" t="str">
        <f>IF(OR(ISNUMBER(SEARCH("Diluted EPS",CL3)),ISNUMBER(SEARCH("Earnings Per Share",CL3)),ISNUMBER(SEARCH("Basic EPS",CL3)),ISNUMBER(SEARCH("Diluted Share",CL3)),ISNUMBER(SEARCH("Basic Share",CL3))),"EPS","")</f>
        <v/>
      </c>
      <c r="CO3" t="str">
        <f>IF(OR(LEFT(CL3,1)=CHAR(32),LEFT(CL3,1)=CHAR(9),LEFT(CL3,1)=CHAR(160),indenture(CL3)&gt;0),"NO","BOLD")&amp;CN3</f>
        <v>BOLD</v>
      </c>
      <c r="CP3" t="s">
        <v>4211</v>
      </c>
      <c r="CQ3" s="36" t="s">
        <v>8872</v>
      </c>
      <c r="CR3" t="str">
        <f>IF(OR(ISNUMBER(SEARCH("Diluted EPS",CP3)),ISNUMBER(SEARCH("Earnings Per Share",CP3)),ISNUMBER(SEARCH("Basic EPS",CP3)),ISNUMBER(SEARCH("Diluted Share",CP3)),ISNUMBER(SEARCH("Basic Share",CP3))),"EPS","")</f>
        <v/>
      </c>
      <c r="CS3" t="str">
        <f>IF(OR(LEFT(CP3,1)=CHAR(32),LEFT(CP3,1)=CHAR(9),LEFT(CP3,1)=CHAR(160),indenture(CP3)&gt;0),"NO","BOLD")&amp;CR3</f>
        <v>BOLD</v>
      </c>
      <c r="CT3" t="s">
        <v>4944</v>
      </c>
      <c r="CU3" s="36" t="s">
        <v>8872</v>
      </c>
      <c r="CV3" t="str">
        <f>IF(OR(ISNUMBER(SEARCH("Diluted EPS",CT3)),ISNUMBER(SEARCH("Earnings Per Share",CT3)),ISNUMBER(SEARCH("Basic EPS",CT3)),ISNUMBER(SEARCH("Diluted Share",CT3)),ISNUMBER(SEARCH("Basic Share",CT3))),"EPS","")</f>
        <v/>
      </c>
      <c r="CW3" t="str">
        <f>IF(OR(LEFT(CT3,1)=CHAR(32),LEFT(CT3,1)=CHAR(9),LEFT(CT3,1)=CHAR(160),indenture(CT3)&gt;0),"NO","BOLD")&amp;CV3</f>
        <v>BOLD</v>
      </c>
      <c r="CX3" t="s">
        <v>3254</v>
      </c>
      <c r="CY3" t="s">
        <v>4898</v>
      </c>
      <c r="CZ3" t="str">
        <f>IF(OR(ISNUMBER(SEARCH("Diluted EPS",CX3)),ISNUMBER(SEARCH("Earnings Per Share",CX3)),ISNUMBER(SEARCH("Basic EPS",CX3)),ISNUMBER(SEARCH("Diluted Share",CX3)),ISNUMBER(SEARCH("Basic Share",CX3))),"EPS","")</f>
        <v/>
      </c>
      <c r="DA3" t="str">
        <f>IF(OR(LEFT(CX3,1)=CHAR(32),LEFT(CX3,1)=CHAR(9),LEFT(CX3,1)=CHAR(160),indenture(CX3)&gt;0),"NO","BOLD")&amp;CZ3</f>
        <v>BOLD</v>
      </c>
      <c r="DB3" t="s">
        <v>4945</v>
      </c>
      <c r="DC3" t="s">
        <v>1021</v>
      </c>
      <c r="DD3" t="str">
        <f>IF(OR(ISNUMBER(SEARCH("Diluted EPS",DB3)),ISNUMBER(SEARCH("Earnings Per Share",DB3)),ISNUMBER(SEARCH("Basic EPS",DB3)),ISNUMBER(SEARCH("Diluted Share",DB3)),ISNUMBER(SEARCH("Basic Share",DB3))),"EPS","")</f>
        <v/>
      </c>
      <c r="DE3" t="str">
        <f>IF(OR(LEFT(DB3,1)=CHAR(32),LEFT(DB3,1)=CHAR(9),LEFT(DB3,1)=CHAR(160),indenture(DB3)&gt;0),"NO","BOLD")&amp;DD3</f>
        <v>BOLD</v>
      </c>
      <c r="DF3" t="s">
        <v>4946</v>
      </c>
      <c r="DG3" t="s">
        <v>970</v>
      </c>
      <c r="DH3" t="str">
        <f>IF(OR(ISNUMBER(SEARCH("Diluted EPS",DF3)),ISNUMBER(SEARCH("Earnings Per Share",DF3)),ISNUMBER(SEARCH("Basic EPS",DF3)),ISNUMBER(SEARCH("Diluted Share",DF3)),ISNUMBER(SEARCH("Basic Share",DF3))),"EPS","")</f>
        <v/>
      </c>
      <c r="DI3" t="str">
        <f>IF(OR(LEFT(DF3,1)=CHAR(32),LEFT(DF3,1)=CHAR(9),LEFT(DF3,1)=CHAR(160),indenture(DF3)&gt;0),"NO","BOLD")&amp;DH3</f>
        <v>BOLD</v>
      </c>
      <c r="DJ3" t="s">
        <v>3257</v>
      </c>
      <c r="DK3" s="36" t="s">
        <v>8872</v>
      </c>
      <c r="DL3" t="str">
        <f>IF(OR(ISNUMBER(SEARCH("Diluted EPS",DJ3)),ISNUMBER(SEARCH("Earnings Per Share",DJ3)),ISNUMBER(SEARCH("Basic EPS",DJ3)),ISNUMBER(SEARCH("Diluted Share",DJ3)),ISNUMBER(SEARCH("Basic Share",DJ3))),"EPS","")</f>
        <v/>
      </c>
      <c r="DM3" t="str">
        <f>IF(OR(LEFT(DJ3,1)=CHAR(32),LEFT(DJ3,1)=CHAR(9),LEFT(DJ3,1)=CHAR(160),indenture(DJ3)&gt;0),"NO","BOLD")&amp;DL3</f>
        <v>BOLD</v>
      </c>
      <c r="DN3" t="s">
        <v>4947</v>
      </c>
      <c r="DO3" s="36" t="s">
        <v>8872</v>
      </c>
      <c r="DP3" t="str">
        <f>IF(OR(ISNUMBER(SEARCH("Diluted EPS",DN3)),ISNUMBER(SEARCH("Earnings Per Share",DN3)),ISNUMBER(SEARCH("Basic EPS",DN3)),ISNUMBER(SEARCH("Diluted Share",DN3)),ISNUMBER(SEARCH("Basic Share",DN3))),"EPS","")</f>
        <v/>
      </c>
      <c r="DQ3" t="str">
        <f>IF(OR(LEFT(DN3,1)=CHAR(32),LEFT(DN3,1)=CHAR(9),LEFT(DN3,1)=CHAR(160),indenture(DN3)&gt;0),"NO","BOLD")&amp;DP3</f>
        <v>BOLD</v>
      </c>
      <c r="DR3" t="s">
        <v>4948</v>
      </c>
      <c r="DS3" s="36" t="s">
        <v>8872</v>
      </c>
      <c r="DT3" t="str">
        <f>IF(OR(ISNUMBER(SEARCH("Diluted EPS",DR3)),ISNUMBER(SEARCH("Earnings Per Share",DR3)),ISNUMBER(SEARCH("Basic EPS",DR3)),ISNUMBER(SEARCH("Diluted Share",DR3)),ISNUMBER(SEARCH("Basic Share",DR3))),"EPS","")</f>
        <v/>
      </c>
      <c r="DU3" t="str">
        <f>IF(OR(LEFT(DR3,1)=CHAR(32),LEFT(DR3,1)=CHAR(9),LEFT(DR3,1)=CHAR(160),indenture(DR3)&gt;0),"NO","BOLD")&amp;DT3</f>
        <v>BOLD</v>
      </c>
      <c r="DV3" t="s">
        <v>4949</v>
      </c>
      <c r="DW3" t="s">
        <v>4950</v>
      </c>
      <c r="DX3" t="str">
        <f>IF(OR(ISNUMBER(SEARCH("Diluted EPS",DV3)),ISNUMBER(SEARCH("Earnings Per Share",DV3)),ISNUMBER(SEARCH("Basic EPS",DV3)),ISNUMBER(SEARCH("Diluted Share",DV3)),ISNUMBER(SEARCH("Basic Share",DV3))),"EPS","")</f>
        <v/>
      </c>
      <c r="DY3" t="str">
        <f>IF(OR(LEFT(DV3,1)=CHAR(32),LEFT(DV3,1)=CHAR(9),LEFT(DV3,1)=CHAR(160),indenture(DV3)&gt;0),"NO","BOLD")&amp;DX3</f>
        <v>BOLD</v>
      </c>
      <c r="DZ3" t="s">
        <v>4951</v>
      </c>
      <c r="EA3" s="36" t="s">
        <v>8872</v>
      </c>
      <c r="EB3" t="str">
        <f>IF(OR(ISNUMBER(SEARCH("Diluted EPS",DZ3)),ISNUMBER(SEARCH("Earnings Per Share",DZ3)),ISNUMBER(SEARCH("Basic EPS",DZ3)),ISNUMBER(SEARCH("Diluted Share",DZ3)),ISNUMBER(SEARCH("Basic Share",DZ3))),"EPS","")</f>
        <v/>
      </c>
      <c r="EC3" t="str">
        <f>IF(OR(LEFT(DZ3,1)=CHAR(32),LEFT(DZ3,1)=CHAR(9),LEFT(DZ3,1)=CHAR(160),indenture(DZ3)&gt;0),"NO","BOLD")&amp;EB3</f>
        <v>BOLD</v>
      </c>
      <c r="ED3" t="s">
        <v>4952</v>
      </c>
      <c r="EE3" s="36" t="s">
        <v>8872</v>
      </c>
      <c r="EF3" t="str">
        <f>IF(OR(ISNUMBER(SEARCH("Diluted EPS",ED3)),ISNUMBER(SEARCH("Earnings Per Share",ED3)),ISNUMBER(SEARCH("Basic EPS",ED3)),ISNUMBER(SEARCH("Diluted Share",ED3)),ISNUMBER(SEARCH("Basic Share",ED3))),"EPS","")</f>
        <v/>
      </c>
      <c r="EG3" t="str">
        <f>IF(OR(LEFT(ED3,1)=CHAR(32),LEFT(ED3,1)=CHAR(9),LEFT(ED3,1)=CHAR(160),indenture(ED3)&gt;0),"NO","BOLD")&amp;EF3</f>
        <v>BOLD</v>
      </c>
      <c r="EH3" t="s">
        <v>4953</v>
      </c>
      <c r="EI3" t="s">
        <v>4954</v>
      </c>
      <c r="EJ3" t="str">
        <f>IF(OR(ISNUMBER(SEARCH("Diluted EPS",EH3)),ISNUMBER(SEARCH("Earnings Per Share",EH3)),ISNUMBER(SEARCH("Basic EPS",EH3)),ISNUMBER(SEARCH("Diluted Share",EH3)),ISNUMBER(SEARCH("Basic Share",EH3))),"EPS","")</f>
        <v/>
      </c>
      <c r="EK3" t="str">
        <f>IF(OR(LEFT(EH3,1)=CHAR(32),LEFT(EH3,1)=CHAR(9),LEFT(EH3,1)=CHAR(160),indenture(EH3)&gt;0),"NO","BOLD")&amp;EJ3</f>
        <v>BOLD</v>
      </c>
      <c r="EL3" t="s">
        <v>4463</v>
      </c>
      <c r="EM3" s="36" t="s">
        <v>8872</v>
      </c>
      <c r="EN3" t="str">
        <f>IF(OR(ISNUMBER(SEARCH("Diluted EPS",EL3)),ISNUMBER(SEARCH("Earnings Per Share",EL3)),ISNUMBER(SEARCH("Basic EPS",EL3)),ISNUMBER(SEARCH("Diluted Share",EL3)),ISNUMBER(SEARCH("Basic Share",EL3))),"EPS","")</f>
        <v/>
      </c>
      <c r="EO3" t="str">
        <f>IF(OR(LEFT(EL3,1)=CHAR(32),LEFT(EL3,1)=CHAR(9),LEFT(EL3,1)=CHAR(160),indenture(EL3)&gt;0),"NO","BOLD")&amp;EN3</f>
        <v>BOLD</v>
      </c>
      <c r="EP3" t="s">
        <v>5471</v>
      </c>
      <c r="EQ3" s="36" t="s">
        <v>8872</v>
      </c>
      <c r="ER3" t="str">
        <f>IF(OR(ISNUMBER(SEARCH("Diluted EPS",EP3)),ISNUMBER(SEARCH("Earnings Per Share",EP3)),ISNUMBER(SEARCH("Basic EPS",EP3)),ISNUMBER(SEARCH("Diluted Share",EP3)),ISNUMBER(SEARCH("Basic Share",EP3))),"EPS","")</f>
        <v/>
      </c>
      <c r="ES3" t="str">
        <f>IF(OR(LEFT(EP3,1)=CHAR(32),LEFT(EP3,1)=CHAR(9),LEFT(EP3,1)=CHAR(160),indenture(EP3)&gt;0),"NO","BOLD")&amp;ER3</f>
        <v>BOLD</v>
      </c>
      <c r="ET3" t="s">
        <v>5472</v>
      </c>
      <c r="EU3" s="36" t="s">
        <v>8872</v>
      </c>
      <c r="EV3" t="str">
        <f>IF(OR(ISNUMBER(SEARCH("Diluted EPS",ET3)),ISNUMBER(SEARCH("Earnings Per Share",ET3)),ISNUMBER(SEARCH("Basic EPS",ET3)),ISNUMBER(SEARCH("Diluted Share",ET3)),ISNUMBER(SEARCH("Basic Share",ET3))),"EPS","")</f>
        <v/>
      </c>
      <c r="EW3" t="str">
        <f>IF(OR(LEFT(ET3,1)=CHAR(32),LEFT(ET3,1)=CHAR(9),LEFT(ET3,1)=CHAR(160),indenture(ET3)&gt;0),"NO","BOLD")&amp;EV3</f>
        <v>BOLD</v>
      </c>
      <c r="EX3" t="s">
        <v>5473</v>
      </c>
      <c r="EY3" s="36" t="s">
        <v>8872</v>
      </c>
      <c r="EZ3" t="str">
        <f>IF(OR(ISNUMBER(SEARCH("Diluted EPS",EX3)),ISNUMBER(SEARCH("Earnings Per Share",EX3)),ISNUMBER(SEARCH("Basic EPS",EX3)),ISNUMBER(SEARCH("Diluted Share",EX3)),ISNUMBER(SEARCH("Basic Share",EX3))),"EPS","")</f>
        <v/>
      </c>
      <c r="FA3" t="str">
        <f>IF(OR(LEFT(EX3,1)=CHAR(32),LEFT(EX3,1)=CHAR(9),LEFT(EX3,1)=CHAR(160),indenture(EX3)&gt;0),"NO","BOLD")&amp;EZ3</f>
        <v>BOLD</v>
      </c>
      <c r="FB3" t="s">
        <v>6</v>
      </c>
      <c r="FC3" t="s">
        <v>7</v>
      </c>
      <c r="FD3" t="str">
        <f>IF(OR(ISNUMBER(SEARCH("Diluted EPS",FB3)),ISNUMBER(SEARCH("Earnings Per Share",FB3)),ISNUMBER(SEARCH("Basic EPS",FB3)),ISNUMBER(SEARCH("Diluted Share",FB3)),ISNUMBER(SEARCH("Basic Share",FB3))),"EPS","")</f>
        <v/>
      </c>
      <c r="FE3" t="str">
        <f>IF(OR(LEFT(FB3,1)=CHAR(32),LEFT(FB3,1)=CHAR(9),LEFT(FB3,1)=CHAR(160),indenture(FB3)&gt;0),"NO","BOLD")&amp;FD3</f>
        <v>BOLD</v>
      </c>
      <c r="FF3" t="s">
        <v>5474</v>
      </c>
      <c r="FG3" s="36" t="s">
        <v>8872</v>
      </c>
      <c r="FH3" t="str">
        <f>IF(OR(ISNUMBER(SEARCH("Diluted EPS",FF3)),ISNUMBER(SEARCH("Earnings Per Share",FF3)),ISNUMBER(SEARCH("Basic EPS",FF3)),ISNUMBER(SEARCH("Diluted Share",FF3)),ISNUMBER(SEARCH("Basic Share",FF3))),"EPS","")</f>
        <v/>
      </c>
      <c r="FI3" t="str">
        <f>IF(OR(LEFT(FF3,1)=CHAR(32),LEFT(FF3,1)=CHAR(9),LEFT(FF3,1)=CHAR(160),indenture(FF3)&gt;0),"NO","BOLD")&amp;FH3</f>
        <v>BOLD</v>
      </c>
      <c r="FJ3" t="s">
        <v>5475</v>
      </c>
      <c r="FK3" s="36" t="s">
        <v>8872</v>
      </c>
      <c r="FL3" t="str">
        <f>IF(OR(ISNUMBER(SEARCH("Diluted EPS",FJ3)),ISNUMBER(SEARCH("Earnings Per Share",FJ3)),ISNUMBER(SEARCH("Basic EPS",FJ3)),ISNUMBER(SEARCH("Diluted Share",FJ3)),ISNUMBER(SEARCH("Basic Share",FJ3))),"EPS","")</f>
        <v/>
      </c>
      <c r="FM3" t="str">
        <f>IF(OR(LEFT(FJ3,1)=CHAR(32),LEFT(FJ3,1)=CHAR(9),LEFT(FJ3,1)=CHAR(160),indenture(FJ3)&gt;0),"NO","BOLD")&amp;FL3</f>
        <v>BOLD</v>
      </c>
      <c r="FN3" t="s">
        <v>5476</v>
      </c>
      <c r="FO3" s="36" t="s">
        <v>8872</v>
      </c>
      <c r="FP3" t="str">
        <f>IF(OR(ISNUMBER(SEARCH("Diluted EPS",FN3)),ISNUMBER(SEARCH("Earnings Per Share",FN3)),ISNUMBER(SEARCH("Basic EPS",FN3)),ISNUMBER(SEARCH("Diluted Share",FN3)),ISNUMBER(SEARCH("Basic Share",FN3))),"EPS","")</f>
        <v/>
      </c>
      <c r="FQ3" t="str">
        <f>IF(OR(LEFT(FN3,1)=CHAR(32),LEFT(FN3,1)=CHAR(9),LEFT(FN3,1)=CHAR(160),indenture(FN3)&gt;0),"NO","BOLD")&amp;FP3</f>
        <v>BOLD</v>
      </c>
      <c r="FR3" t="s">
        <v>5477</v>
      </c>
      <c r="FS3" t="s">
        <v>5478</v>
      </c>
      <c r="FT3" t="str">
        <f>IF(OR(ISNUMBER(SEARCH("Diluted EPS",FR3)),ISNUMBER(SEARCH("Earnings Per Share",FR3)),ISNUMBER(SEARCH("Basic EPS",FR3)),ISNUMBER(SEARCH("Diluted Share",FR3)),ISNUMBER(SEARCH("Basic Share",FR3))),"EPS","")</f>
        <v/>
      </c>
      <c r="FU3" t="str">
        <f>IF(OR(LEFT(FR3,1)=CHAR(32),LEFT(FR3,1)=CHAR(9),LEFT(FR3,1)=CHAR(160),indenture(FR3)&gt;0),"NO","BOLD")&amp;FT3</f>
        <v>BOLD</v>
      </c>
      <c r="FV3" t="s">
        <v>5479</v>
      </c>
      <c r="FW3" s="36" t="s">
        <v>8872</v>
      </c>
      <c r="FX3" t="str">
        <f>IF(OR(ISNUMBER(SEARCH("Diluted EPS",FV3)),ISNUMBER(SEARCH("Earnings Per Share",FV3)),ISNUMBER(SEARCH("Basic EPS",FV3)),ISNUMBER(SEARCH("Diluted Share",FV3)),ISNUMBER(SEARCH("Basic Share",FV3))),"EPS","")</f>
        <v/>
      </c>
      <c r="FY3" t="str">
        <f>IF(OR(LEFT(FV3,1)=CHAR(32),LEFT(FV3,1)=CHAR(9),LEFT(FV3,1)=CHAR(160),indenture(FV3)&gt;0),"NO","BOLD")&amp;FX3</f>
        <v>BOLD</v>
      </c>
      <c r="FZ3" t="s">
        <v>3274</v>
      </c>
      <c r="GA3" s="36" t="s">
        <v>8872</v>
      </c>
      <c r="GB3" t="str">
        <f>IF(OR(ISNUMBER(SEARCH("Diluted EPS",FZ3)),ISNUMBER(SEARCH("Earnings Per Share",FZ3)),ISNUMBER(SEARCH("Basic EPS",FZ3)),ISNUMBER(SEARCH("Diluted Share",FZ3)),ISNUMBER(SEARCH("Basic Share",FZ3))),"EPS","")</f>
        <v/>
      </c>
      <c r="GC3" t="str">
        <f>IF(OR(LEFT(FZ3,1)=CHAR(32),LEFT(FZ3,1)=CHAR(9),LEFT(FZ3,1)=CHAR(160),indenture(FZ3)&gt;0),"NO","BOLD")&amp;GB3</f>
        <v>BOLD</v>
      </c>
      <c r="GD3" t="s">
        <v>5480</v>
      </c>
      <c r="GE3" s="36" t="s">
        <v>8872</v>
      </c>
      <c r="GF3" t="str">
        <f>IF(OR(ISNUMBER(SEARCH("Diluted EPS",GD3)),ISNUMBER(SEARCH("Earnings Per Share",GD3)),ISNUMBER(SEARCH("Basic EPS",GD3)),ISNUMBER(SEARCH("Diluted Share",GD3)),ISNUMBER(SEARCH("Basic Share",GD3))),"EPS","")</f>
        <v/>
      </c>
      <c r="GG3" t="str">
        <f>IF(OR(LEFT(GD3,1)=CHAR(32),LEFT(GD3,1)=CHAR(9),LEFT(GD3,1)=CHAR(160),indenture(GD3)&gt;0),"NO","BOLD")&amp;GF3</f>
        <v>BOLD</v>
      </c>
      <c r="GH3" t="s">
        <v>1411</v>
      </c>
      <c r="GI3" s="36" t="s">
        <v>8872</v>
      </c>
      <c r="GJ3" t="str">
        <f>IF(OR(ISNUMBER(SEARCH("Diluted EPS",GH3)),ISNUMBER(SEARCH("Earnings Per Share",GH3)),ISNUMBER(SEARCH("Basic EPS",GH3)),ISNUMBER(SEARCH("Diluted Share",GH3)),ISNUMBER(SEARCH("Basic Share",GH3))),"EPS","")</f>
        <v/>
      </c>
      <c r="GK3" t="str">
        <f>IF(OR(LEFT(GH3,1)=CHAR(32),LEFT(GH3,1)=CHAR(9),LEFT(GH3,1)=CHAR(160),indenture(GH3)&gt;0),"NO","BOLD")&amp;GJ3</f>
        <v>BOLD</v>
      </c>
      <c r="GL3" t="s">
        <v>6147</v>
      </c>
      <c r="GM3" s="36" t="s">
        <v>8872</v>
      </c>
      <c r="GN3" t="str">
        <f>IF(OR(ISNUMBER(SEARCH("Diluted EPS",GL3)),ISNUMBER(SEARCH("Earnings Per Share",GL3)),ISNUMBER(SEARCH("Basic EPS",GL3)),ISNUMBER(SEARCH("Diluted Share",GL3)),ISNUMBER(SEARCH("Basic Share",GL3))),"EPS","")</f>
        <v/>
      </c>
      <c r="GO3" t="str">
        <f>IF(OR(LEFT(GL3,1)=CHAR(32),LEFT(GL3,1)=CHAR(9),LEFT(GL3,1)=CHAR(160),indenture(GL3)&gt;0),"NO","BOLD")&amp;GN3</f>
        <v>BOLD</v>
      </c>
      <c r="GP3" t="s">
        <v>6173</v>
      </c>
      <c r="GQ3" s="36" t="s">
        <v>8872</v>
      </c>
      <c r="GR3" t="str">
        <f>IF(OR(ISNUMBER(SEARCH("Diluted EPS",#REF!)),ISNUMBER(SEARCH("Earnings Per Share",#REF!)),ISNUMBER(SEARCH("Basic EPS",#REF!)),ISNUMBER(SEARCH("Diluted Share",#REF!)),ISNUMBER(SEARCH("Basic Share",#REF!))),"EPS","")</f>
        <v/>
      </c>
      <c r="GS3" t="str">
        <f>IF(OR(LEFT(GP3,1)=CHAR(32),LEFT(GP3,1)=CHAR(9),LEFT(GP3,1)=CHAR(160),indenture(GP3)&gt;0),"NO","BOLD")&amp;GR3</f>
        <v>BOLD</v>
      </c>
      <c r="GT3" t="s">
        <v>3329</v>
      </c>
      <c r="GU3" s="36" t="s">
        <v>8872</v>
      </c>
      <c r="GV3" t="str">
        <f>IF(OR(ISNUMBER(SEARCH("Diluted EPS",GT3)),ISNUMBER(SEARCH("Earnings Per Share",GT3)),ISNUMBER(SEARCH("Basic EPS",GT3)),ISNUMBER(SEARCH("Diluted Share",GT3)),ISNUMBER(SEARCH("Basic Share",GT3))),"EPS","")</f>
        <v/>
      </c>
      <c r="GW3" t="str">
        <f>IF(OR(LEFT(GT3,1)=CHAR(32),LEFT(GT3,1)=CHAR(9),LEFT(GT3,1)=CHAR(160),indenture(GT3)&gt;0),"NO","BOLD")&amp;GV3</f>
        <v>BOLD</v>
      </c>
      <c r="GX3" t="s">
        <v>6148</v>
      </c>
      <c r="GY3" t="s">
        <v>6149</v>
      </c>
      <c r="GZ3" t="str">
        <f>IF(OR(ISNUMBER(SEARCH("Diluted EPS",GX3)),ISNUMBER(SEARCH("Earnings Per Share",GX3)),ISNUMBER(SEARCH("Basic EPS",GX3)),ISNUMBER(SEARCH("Diluted Share",GX3)),ISNUMBER(SEARCH("Basic Share",GX3))),"EPS","")</f>
        <v/>
      </c>
      <c r="HA3" t="str">
        <f>IF(OR(LEFT(GX3,1)=CHAR(32),LEFT(GX3,1)=CHAR(9),LEFT(GX3,1)=CHAR(160),indenture(GX3)&gt;0),"NO","BOLD")&amp;GZ3</f>
        <v>BOLD</v>
      </c>
      <c r="HB3" t="s">
        <v>6150</v>
      </c>
      <c r="HC3" s="36" t="s">
        <v>8872</v>
      </c>
      <c r="HD3" t="str">
        <f>IF(OR(ISNUMBER(SEARCH("Diluted EPS",HB3)),ISNUMBER(SEARCH("Earnings Per Share",HB3)),ISNUMBER(SEARCH("Basic EPS",HB3)),ISNUMBER(SEARCH("Diluted Share",HB3)),ISNUMBER(SEARCH("Basic Share",HB3))),"EPS","")</f>
        <v/>
      </c>
      <c r="HE3" t="str">
        <f>IF(OR(LEFT(HB3,1)=CHAR(32),LEFT(HB3,1)=CHAR(9),LEFT(HB3,1)=CHAR(160),indenture(HB3)&gt;0),"NO","BOLD")&amp;HD3</f>
        <v>BOLD</v>
      </c>
      <c r="HF3" t="s">
        <v>6151</v>
      </c>
      <c r="HG3" s="36" t="s">
        <v>8872</v>
      </c>
      <c r="HH3" t="str">
        <f>IF(OR(ISNUMBER(SEARCH("Diluted EPS",HF3)),ISNUMBER(SEARCH("Earnings Per Share",HF3)),ISNUMBER(SEARCH("Basic EPS",HF3)),ISNUMBER(SEARCH("Diluted Share",HF3)),ISNUMBER(SEARCH("Basic Share",HF3))),"EPS","")</f>
        <v/>
      </c>
      <c r="HI3" t="str">
        <f>IF(OR(LEFT(HF3,1)=CHAR(32),LEFT(HF3,1)=CHAR(9),LEFT(HF3,1)=CHAR(160),indenture(HF3)&gt;0),"NO","BOLD")&amp;HH3</f>
        <v>BOLD</v>
      </c>
      <c r="HJ3" t="s">
        <v>6152</v>
      </c>
      <c r="HK3" t="s">
        <v>6153</v>
      </c>
      <c r="HL3" t="str">
        <f>IF(OR(ISNUMBER(SEARCH("Diluted EPS",HJ3)),ISNUMBER(SEARCH("Earnings Per Share",HJ3)),ISNUMBER(SEARCH("Basic EPS",HJ3)),ISNUMBER(SEARCH("Diluted Share",HJ3)),ISNUMBER(SEARCH("Basic Share",HJ3))),"EPS","")</f>
        <v/>
      </c>
      <c r="HM3" t="str">
        <f>IF(OR(LEFT(HJ3,1)=CHAR(32),LEFT(HJ3,1)=CHAR(9),LEFT(HJ3,1)=CHAR(160),indenture(HJ3)&gt;0),"NO","BOLD")&amp;HL3</f>
        <v>BOLD</v>
      </c>
      <c r="HN3" t="s">
        <v>6154</v>
      </c>
      <c r="HO3" t="s">
        <v>6155</v>
      </c>
      <c r="HP3" t="str">
        <f>IF(OR(ISNUMBER(SEARCH("Diluted EPS",HN3)),ISNUMBER(SEARCH("Earnings Per Share",HN3)),ISNUMBER(SEARCH("Basic EPS",HN3)),ISNUMBER(SEARCH("Diluted Share",HN3)),ISNUMBER(SEARCH("Basic Share",HN3))),"EPS","")</f>
        <v/>
      </c>
      <c r="HQ3" t="str">
        <f>IF(OR(LEFT(HN3,1)=CHAR(32),LEFT(HN3,1)=CHAR(9),LEFT(HN3,1)=CHAR(160),indenture(HN3)&gt;0),"NO","BOLD")&amp;HP3</f>
        <v>BOLD</v>
      </c>
      <c r="HR3" t="s">
        <v>6156</v>
      </c>
      <c r="HS3" t="s">
        <v>6157</v>
      </c>
      <c r="HT3" t="str">
        <f>IF(OR(ISNUMBER(SEARCH("Diluted EPS",HR3)),ISNUMBER(SEARCH("Earnings Per Share",HR3)),ISNUMBER(SEARCH("Basic EPS",HR3)),ISNUMBER(SEARCH("Diluted Share",HR3)),ISNUMBER(SEARCH("Basic Share",HR3))),"EPS","")</f>
        <v/>
      </c>
      <c r="HU3" t="str">
        <f>IF(OR(LEFT(HR3,1)=CHAR(32),LEFT(HR3,1)=CHAR(9),LEFT(HR3,1)=CHAR(160),indenture(HR3)&gt;0),"NO","BOLD")&amp;HT3</f>
        <v>BOLD</v>
      </c>
      <c r="HV3" t="s">
        <v>4952</v>
      </c>
      <c r="HW3" s="36" t="s">
        <v>8872</v>
      </c>
      <c r="HX3" t="str">
        <f>IF(OR(ISNUMBER(SEARCH("Diluted EPS",HV3)),ISNUMBER(SEARCH("Earnings Per Share",HV3)),ISNUMBER(SEARCH("Basic EPS",HV3)),ISNUMBER(SEARCH("Diluted Share",HV3)),ISNUMBER(SEARCH("Basic Share",HV3))),"EPS","")</f>
        <v/>
      </c>
      <c r="HY3" t="str">
        <f>IF(OR(LEFT(HV3,1)=CHAR(32),LEFT(HV3,1)=CHAR(9),LEFT(HV3,1)=CHAR(160),indenture(HV3)&gt;0),"NO","BOLD")&amp;HX3</f>
        <v>BOLD</v>
      </c>
      <c r="HZ3" t="s">
        <v>8309</v>
      </c>
      <c r="IA3" s="36" t="s">
        <v>8872</v>
      </c>
      <c r="IB3" t="str">
        <f>IF(OR(ISNUMBER(SEARCH("Diluted EPS",HZ3)),ISNUMBER(SEARCH("Earnings Per Share",HZ3)),ISNUMBER(SEARCH("Basic EPS",HZ3)),ISNUMBER(SEARCH("Diluted Share",HZ3)),ISNUMBER(SEARCH("Basic Share",HZ3))),"EPS","")</f>
        <v/>
      </c>
      <c r="IC3" t="str">
        <f>IF(OR(LEFT(HZ3,1)=CHAR(32),LEFT(HZ3,1)=CHAR(9),LEFT(HZ3,1)=CHAR(160),indenture(HZ3)&gt;0),"NO","BOLD")&amp;IB3</f>
        <v>BOLD</v>
      </c>
      <c r="ID3" t="s">
        <v>1411</v>
      </c>
      <c r="IE3" s="36" t="s">
        <v>8872</v>
      </c>
      <c r="IF3" t="str">
        <f>IF(OR(ISNUMBER(SEARCH("Diluted EPS",ID3)),ISNUMBER(SEARCH("Earnings Per Share",ID3)),ISNUMBER(SEARCH("Basic EPS",ID3)),ISNUMBER(SEARCH("Diluted Share",ID3)),ISNUMBER(SEARCH("Basic Share",ID3))),"EPS","")</f>
        <v/>
      </c>
      <c r="IG3" t="str">
        <f>IF(OR(LEFT(ID3,1)=CHAR(32),LEFT(ID3,1)=CHAR(9),LEFT(ID3,1)=CHAR(160),indenture(ID3)&gt;0),"NO","BOLD")&amp;IF3</f>
        <v>BOLD</v>
      </c>
      <c r="IH3" t="s">
        <v>4952</v>
      </c>
      <c r="II3" s="36" t="s">
        <v>8872</v>
      </c>
      <c r="IJ3" t="str">
        <f>IF(OR(ISNUMBER(SEARCH("Diluted EPS",IH3)),ISNUMBER(SEARCH("Earnings Per Share",IH3)),ISNUMBER(SEARCH("Basic EPS",IH3)),ISNUMBER(SEARCH("Diluted Share",IH3)),ISNUMBER(SEARCH("Basic Share",IH3))),"EPS","")</f>
        <v/>
      </c>
      <c r="IK3" t="str">
        <f>IF(OR(LEFT(IH3,1)=CHAR(32),LEFT(IH3,1)=CHAR(9),LEFT(IH3,1)=CHAR(160),indenture(IH3)&gt;0),"NO","BOLD")&amp;IJ3</f>
        <v>BOLD</v>
      </c>
      <c r="IL3" t="s">
        <v>8585</v>
      </c>
      <c r="IM3" s="36" t="s">
        <v>8872</v>
      </c>
      <c r="IN3" t="str">
        <f>IF(OR(ISNUMBER(SEARCH("Diluted EPS",IL3)),ISNUMBER(SEARCH("Earnings Per Share",IL3)),ISNUMBER(SEARCH("Basic EPS",IL3)),ISNUMBER(SEARCH("Diluted Share",IL3)),ISNUMBER(SEARCH("Basic Share",IL3))),"EPS","")</f>
        <v/>
      </c>
      <c r="IO3" t="str">
        <f>IF(OR(LEFT(IL3,1)=CHAR(32),LEFT(IL3,1)=CHAR(9),LEFT(IL3,1)=CHAR(160),indenture(IL3)&gt;0),"NO","BOLD")&amp;IN3</f>
        <v>BOLD</v>
      </c>
      <c r="IP3" t="s">
        <v>8644</v>
      </c>
      <c r="IQ3" s="36" t="s">
        <v>8872</v>
      </c>
      <c r="IR3" t="str">
        <f>IF(OR(ISNUMBER(SEARCH("Diluted EPS",IP3)),ISNUMBER(SEARCH("Earnings Per Share",IP3)),ISNUMBER(SEARCH("Basic EPS",IP3)),ISNUMBER(SEARCH("Diluted Share",IP3)),ISNUMBER(SEARCH("Basic Share",IP3))),"EPS","")</f>
        <v/>
      </c>
      <c r="IS3" t="str">
        <f>IF(OR(LEFT(IP3,1)=CHAR(32),LEFT(IP3,1)=CHAR(9),LEFT(IP3,1)=CHAR(160),indenture(IP3)&gt;0),"NO","BOLD")&amp;IR3</f>
        <v>BOLD</v>
      </c>
      <c r="IT3" s="70" t="s">
        <v>8826</v>
      </c>
      <c r="IU3" s="36" t="s">
        <v>8872</v>
      </c>
      <c r="IV3" t="str">
        <f>IF(OR(ISNUMBER(SEARCH("Diluted EPS",IT3)),ISNUMBER(SEARCH("Earnings Per Share",IT3)),ISNUMBER(SEARCH("Basic EPS",IT3)),ISNUMBER(SEARCH("Diluted Share",IT3)),ISNUMBER(SEARCH("Basic Share",IT3))),"EPS","")</f>
        <v/>
      </c>
      <c r="IW3" t="str">
        <f>IF(OR(LEFT(IT3,1)=CHAR(32),LEFT(IT3,1)=CHAR(9),LEFT(IT3,1)=CHAR(160),indenture(IT3)&gt;0),"NO","BOLD")&amp;IV3</f>
        <v>BOLD</v>
      </c>
      <c r="IX3" t="s">
        <v>4952</v>
      </c>
      <c r="IY3" s="36" t="s">
        <v>8872</v>
      </c>
      <c r="IZ3" t="str">
        <f>IF(OR(ISNUMBER(SEARCH("Diluted EPS",IX3)),ISNUMBER(SEARCH("Earnings Per Share",IX3)),ISNUMBER(SEARCH("Basic EPS",IX3)),ISNUMBER(SEARCH("Diluted Share",IX3)),ISNUMBER(SEARCH("Basic Share",IX3))),"EPS","")</f>
        <v/>
      </c>
      <c r="JA3" t="str">
        <f>IF(OR(LEFT(IX3,1)=CHAR(32),LEFT(IX3,1)=CHAR(9),LEFT(IX3,1)=CHAR(160),indenture(IX3)&gt;0),"NO","BOLD")&amp;IZ3</f>
        <v>BOLD</v>
      </c>
      <c r="JB3" t="s">
        <v>8309</v>
      </c>
      <c r="JC3" s="36" t="s">
        <v>8872</v>
      </c>
      <c r="JD3" t="str">
        <f>IF(OR(ISNUMBER(SEARCH("Diluted EPS",JB3)),ISNUMBER(SEARCH("Earnings Per Share",JB3)),ISNUMBER(SEARCH("Basic EPS",JB3)),ISNUMBER(SEARCH("Diluted Share",JB3)),ISNUMBER(SEARCH("Basic Share",JB3))),"EPS","")</f>
        <v/>
      </c>
      <c r="JE3" t="str">
        <f>IF(OR(LEFT(JB3,1)=CHAR(32),LEFT(JB3,1)=CHAR(9),LEFT(JB3,1)=CHAR(160),indenture(JB3)&gt;0),"NO","BOLD")&amp;JD3</f>
        <v>BOLD</v>
      </c>
      <c r="JF3" t="s">
        <v>8974</v>
      </c>
      <c r="JG3" s="36" t="s">
        <v>8872</v>
      </c>
      <c r="JH3" t="str">
        <f>IF(OR(ISNUMBER(SEARCH("Diluted EPS",JF3)),ISNUMBER(SEARCH("Earnings Per Share",JF3)),ISNUMBER(SEARCH("Basic EPS",JF3)),ISNUMBER(SEARCH("Diluted Share",JF3)),ISNUMBER(SEARCH("Basic Share",JF3))),"EPS","")</f>
        <v/>
      </c>
      <c r="JI3" t="str">
        <f>IF(OR(LEFT(JF3,1)=CHAR(32),LEFT(JF3,1)=CHAR(9),LEFT(JF3,1)=CHAR(160),indenture(JF3)&gt;0),"NO","BOLD")&amp;JH3</f>
        <v>BOLD</v>
      </c>
      <c r="JJ3" t="s">
        <v>1318</v>
      </c>
      <c r="JK3" s="36" t="s">
        <v>8872</v>
      </c>
      <c r="JL3" t="str">
        <f>IF(OR(ISNUMBER(SEARCH("Diluted EPS",JJ3)),ISNUMBER(SEARCH("Earnings Per Share",JJ3)),ISNUMBER(SEARCH("Basic EPS",JJ3)),ISNUMBER(SEARCH("Diluted Share",JJ3)),ISNUMBER(SEARCH("Basic Share",JJ3))),"EPS","")</f>
        <v/>
      </c>
      <c r="JM3" t="str">
        <f>IF(OR(LEFT(JJ3,1)=CHAR(32),LEFT(JJ3,1)=CHAR(9),LEFT(JJ3,1)=CHAR(160),indenture(JJ3)&gt;0),"NO","BOLD")&amp;JL3</f>
        <v>BOLD</v>
      </c>
      <c r="JO3" s="26" t="s">
        <v>8847</v>
      </c>
      <c r="JP3" s="36" t="s">
        <v>8872</v>
      </c>
      <c r="JQ3" t="str">
        <f>IF(OR(ISNUMBER(SEARCH("Diluted EPS",JO3)),ISNUMBER(SEARCH("Earnings Per Share",JO3)),ISNUMBER(SEARCH("Basic EPS",JO3)),ISNUMBER(SEARCH("Diluted Share",JO3)),ISNUMBER(SEARCH("Basic Share",JO3))),"EPS","")</f>
        <v/>
      </c>
      <c r="JR3" t="str">
        <f>IF(OR(LEFT(JO3,1)=CHAR(32),LEFT(JO3,1)=CHAR(9),LEFT(JO3,1)=CHAR(160),indenture(JO3)&gt;0),"NO","BOLD")&amp;JQ3</f>
        <v>BOLD</v>
      </c>
    </row>
    <row r="4" spans="1:278">
      <c r="A4">
        <v>3</v>
      </c>
      <c r="B4" t="s">
        <v>49</v>
      </c>
      <c r="C4" t="s">
        <v>50</v>
      </c>
      <c r="D4" t="str">
        <f t="shared" ref="D4:D67" si="2">IF(OR(ISNUMBER(SEARCH("Diluted EPS",B4)),ISNUMBER(SEARCH("Earnings Per Share",B4)),ISNUMBER(SEARCH("Basic EPS",B4)),ISNUMBER(SEARCH("Diluted Share",B4)),ISNUMBER(SEARCH("Basic Share",B4))),"EPS","")</f>
        <v/>
      </c>
      <c r="E4" t="str">
        <f>IF(OR(LEFT(B4,1)=CHAR(32),LEFT(B4,1)=CHAR(9),LEFT(B4,1)=CHAR(160),indenture(B4)&gt;0),"NO","BOLD")&amp;D4</f>
        <v>BOLD</v>
      </c>
      <c r="F4" t="s">
        <v>3368</v>
      </c>
      <c r="G4" t="s">
        <v>3369</v>
      </c>
      <c r="H4" t="str">
        <f t="shared" ref="H4:H67" si="3">IF(OR(ISNUMBER(SEARCH("Diluted EPS",F4)),ISNUMBER(SEARCH("Earnings Per Share",F4)),ISNUMBER(SEARCH("Basic EPS",F4)),ISNUMBER(SEARCH("Diluted Share",F4)),ISNUMBER(SEARCH("Basic Share",F4))),"EPS","")</f>
        <v/>
      </c>
      <c r="I4" t="str">
        <f>IF(OR(LEFT(F4,1)=CHAR(32),LEFT(F4,1)=CHAR(9),LEFT(F4,1)=CHAR(160),indenture(F4)&gt;0),"NO","BOLD")&amp;H4</f>
        <v>BOLD</v>
      </c>
      <c r="J4" t="s">
        <v>3365</v>
      </c>
      <c r="K4" s="36" t="s">
        <v>8872</v>
      </c>
      <c r="L4" t="str">
        <f t="shared" si="0"/>
        <v/>
      </c>
      <c r="M4" t="str">
        <f>IF(OR(LEFT(J4,1)=CHAR(32),LEFT(J4,1)=CHAR(9),LEFT(J4,1)=CHAR(160),indenture(J4)&gt;0),"NO","BOLD")&amp;L4</f>
        <v>BOLD</v>
      </c>
      <c r="N4" t="s">
        <v>3365</v>
      </c>
      <c r="O4" s="36" t="s">
        <v>8872</v>
      </c>
      <c r="P4" t="str">
        <f t="shared" si="1"/>
        <v/>
      </c>
      <c r="Q4" t="str">
        <f>IF(OR(LEFT(N4,1)=CHAR(32),LEFT(N4,1)=CHAR(9),LEFT(N4,1)=CHAR(160),indenture(N4)&gt;0),"NO","BOLD")&amp;P4</f>
        <v>BOLD</v>
      </c>
      <c r="R4" t="s">
        <v>3365</v>
      </c>
      <c r="S4" s="36" t="s">
        <v>8872</v>
      </c>
      <c r="T4" t="str">
        <f t="shared" ref="T4:T67" si="4">IF(OR(ISNUMBER(SEARCH("Diluted EPS",R4)),ISNUMBER(SEARCH("Earnings Per Share",R4)),ISNUMBER(SEARCH("Basic EPS",R4)),ISNUMBER(SEARCH("Diluted Share",R4)),ISNUMBER(SEARCH("Basic Share",R4))),"EPS","")</f>
        <v/>
      </c>
      <c r="U4" t="str">
        <f>IF(OR(LEFT(R4,1)=CHAR(32),LEFT(R4,1)=CHAR(9),LEFT(R4,1)=CHAR(160),indenture(R4)&gt;0),"NO","BOLD")&amp;T4</f>
        <v>BOLD</v>
      </c>
      <c r="V4" t="s">
        <v>3370</v>
      </c>
      <c r="W4" t="s">
        <v>3371</v>
      </c>
      <c r="X4" t="str">
        <f t="shared" ref="X4:X67" si="5">IF(OR(ISNUMBER(SEARCH("Diluted EPS",V4)),ISNUMBER(SEARCH("Earnings Per Share",V4)),ISNUMBER(SEARCH("Basic EPS",V4)),ISNUMBER(SEARCH("Diluted Share",V4)),ISNUMBER(SEARCH("Basic Share",V4))),"EPS","")</f>
        <v/>
      </c>
      <c r="Y4" t="str">
        <f>IF(OR(LEFT(V4,1)=CHAR(32),LEFT(V4,1)=CHAR(9),LEFT(V4,1)=CHAR(160),indenture(V4)&gt;0),"NO","BOLD")&amp;X4</f>
        <v>BOLD</v>
      </c>
      <c r="Z4" t="s">
        <v>3372</v>
      </c>
      <c r="AA4" t="s">
        <v>3373</v>
      </c>
      <c r="AB4" t="str">
        <f t="shared" ref="AB4:AB67" si="6">IF(OR(ISNUMBER(SEARCH("Diluted EPS",Z4)),ISNUMBER(SEARCH("Earnings Per Share",Z4)),ISNUMBER(SEARCH("Basic EPS",Z4)),ISNUMBER(SEARCH("Diluted Share",Z4)),ISNUMBER(SEARCH("Basic Share",Z4))),"EPS","")</f>
        <v/>
      </c>
      <c r="AC4" t="str">
        <f>IF(OR(LEFT(Z4,1)=CHAR(32),LEFT(Z4,1)=CHAR(9),LEFT(Z4,1)=CHAR(160),indenture(Z4)&gt;0),"NO","BOLD")&amp;AB4</f>
        <v>BOLD</v>
      </c>
      <c r="AD4" t="s">
        <v>3374</v>
      </c>
      <c r="AE4" t="s">
        <v>3375</v>
      </c>
      <c r="AF4" t="str">
        <f t="shared" ref="AF4:AF67" si="7">IF(OR(ISNUMBER(SEARCH("Diluted EPS",AD4)),ISNUMBER(SEARCH("Earnings Per Share",AD4)),ISNUMBER(SEARCH("Basic EPS",AD4)),ISNUMBER(SEARCH("Diluted Share",AD4)),ISNUMBER(SEARCH("Basic Share",AD4))),"EPS","")</f>
        <v/>
      </c>
      <c r="AG4" t="str">
        <f>IF(OR(LEFT(AD4,1)=CHAR(32),LEFT(AD4,1)=CHAR(9),LEFT(AD4,1)=CHAR(160),indenture(AD4)&gt;0),"NO","BOLD")&amp;AF4</f>
        <v>BOLD</v>
      </c>
      <c r="AH4" t="s">
        <v>3376</v>
      </c>
      <c r="AI4" t="s">
        <v>3377</v>
      </c>
      <c r="AJ4" t="str">
        <f t="shared" ref="AJ4:AJ67" si="8">IF(OR(ISNUMBER(SEARCH("Diluted EPS",AH4)),ISNUMBER(SEARCH("Earnings Per Share",AH4)),ISNUMBER(SEARCH("Basic EPS",AH4)),ISNUMBER(SEARCH("Diluted Share",AH4)),ISNUMBER(SEARCH("Basic Share",AH4))),"EPS","")</f>
        <v/>
      </c>
      <c r="AK4" t="str">
        <f>IF(OR(LEFT(AH4,1)=CHAR(32),LEFT(AH4,1)=CHAR(9),LEFT(AH4,1)=CHAR(160),indenture(AH4)&gt;0),"NO","BOLD")&amp;AJ4</f>
        <v>BOLD</v>
      </c>
      <c r="AL4" t="s">
        <v>3376</v>
      </c>
      <c r="AM4" t="s">
        <v>3378</v>
      </c>
      <c r="AN4" t="str">
        <f t="shared" ref="AN4:AN67" si="9">IF(OR(ISNUMBER(SEARCH("Diluted EPS",AL4)),ISNUMBER(SEARCH("Earnings Per Share",AL4)),ISNUMBER(SEARCH("Basic EPS",AL4)),ISNUMBER(SEARCH("Diluted Share",AL4)),ISNUMBER(SEARCH("Basic Share",AL4))),"EPS","")</f>
        <v/>
      </c>
      <c r="AO4" t="str">
        <f>IF(OR(LEFT(AL4,1)=CHAR(32),LEFT(AL4,1)=CHAR(9),LEFT(AL4,1)=CHAR(160),indenture(AL4)&gt;0),"NO","BOLD")&amp;AN4</f>
        <v>BOLD</v>
      </c>
      <c r="AP4" t="s">
        <v>3379</v>
      </c>
      <c r="AQ4" t="s">
        <v>3380</v>
      </c>
      <c r="AR4" t="str">
        <f t="shared" ref="AR4:AR67" si="10">IF(OR(ISNUMBER(SEARCH("Diluted EPS",AP4)),ISNUMBER(SEARCH("Earnings Per Share",AP4)),ISNUMBER(SEARCH("Basic EPS",AP4)),ISNUMBER(SEARCH("Diluted Share",AP4)),ISNUMBER(SEARCH("Basic Share",AP4))),"EPS","")</f>
        <v/>
      </c>
      <c r="AS4" t="str">
        <f>IF(OR(LEFT(AP4,1)=CHAR(32),LEFT(AP4,1)=CHAR(9),LEFT(AP4,1)=CHAR(160),indenture(AP4)&gt;0),"NO","BOLD")&amp;AR4</f>
        <v>BOLD</v>
      </c>
      <c r="AT4" t="s">
        <v>3381</v>
      </c>
      <c r="AU4" t="s">
        <v>3382</v>
      </c>
      <c r="AV4" t="str">
        <f t="shared" ref="AV4:AV67" si="11">IF(OR(ISNUMBER(SEARCH("Diluted EPS",AT4)),ISNUMBER(SEARCH("Earnings Per Share",AT4)),ISNUMBER(SEARCH("Basic EPS",AT4)),ISNUMBER(SEARCH("Diluted Share",AT4)),ISNUMBER(SEARCH("Basic Share",AT4))),"EPS","")</f>
        <v/>
      </c>
      <c r="AW4" t="str">
        <f>IF(OR(LEFT(AT4,1)=CHAR(32),LEFT(AT4,1)=CHAR(9),LEFT(AT4,1)=CHAR(160),indenture(AT4)&gt;0),"NO","BOLD")&amp;AV4</f>
        <v>BOLD</v>
      </c>
      <c r="AX4" t="s">
        <v>4212</v>
      </c>
      <c r="AY4" t="s">
        <v>1400</v>
      </c>
      <c r="AZ4" t="str">
        <f t="shared" ref="AZ4:AZ67" si="12">IF(OR(ISNUMBER(SEARCH("Diluted EPS",AX4)),ISNUMBER(SEARCH("Earnings Per Share",AX4)),ISNUMBER(SEARCH("Basic EPS",AX4)),ISNUMBER(SEARCH("Diluted Share",AX4)),ISNUMBER(SEARCH("Basic Share",AX4))),"EPS","")</f>
        <v/>
      </c>
      <c r="BA4" t="str">
        <f>IF(OR(LEFT(AX4,1)=CHAR(32),LEFT(AX4,1)=CHAR(9),LEFT(AX4,1)=CHAR(160),indenture(AX4)&gt;0),"NO","BOLD")&amp;AZ4</f>
        <v>BOLD</v>
      </c>
      <c r="BB4" t="s">
        <v>4213</v>
      </c>
      <c r="BC4" t="s">
        <v>4214</v>
      </c>
      <c r="BD4" t="str">
        <f t="shared" ref="BD4:BD67" si="13">IF(OR(ISNUMBER(SEARCH("Diluted EPS",BB4)),ISNUMBER(SEARCH("Earnings Per Share",BB4)),ISNUMBER(SEARCH("Basic EPS",BB4)),ISNUMBER(SEARCH("Diluted Share",BB4)),ISNUMBER(SEARCH("Basic Share",BB4))),"EPS","")</f>
        <v/>
      </c>
      <c r="BE4" t="str">
        <f>IF(OR(LEFT(BB4,1)=CHAR(32),LEFT(BB4,1)=CHAR(9),LEFT(BB4,1)=CHAR(160),indenture(BB4)&gt;0),"NO","BOLD")&amp;BD4</f>
        <v>NO</v>
      </c>
      <c r="BF4" t="s">
        <v>4215</v>
      </c>
      <c r="BG4" t="s">
        <v>1377</v>
      </c>
      <c r="BH4" t="str">
        <f t="shared" ref="BH4:BH67" si="14">IF(OR(ISNUMBER(SEARCH("Diluted EPS",BF4)),ISNUMBER(SEARCH("Earnings Per Share",BF4)),ISNUMBER(SEARCH("Basic EPS",BF4)),ISNUMBER(SEARCH("Diluted Share",BF4)),ISNUMBER(SEARCH("Basic Share",BF4))),"EPS","")</f>
        <v/>
      </c>
      <c r="BI4" t="str">
        <f>IF(OR(LEFT(BF4,1)=CHAR(32),LEFT(BF4,1)=CHAR(9),LEFT(BF4,1)=CHAR(160),indenture(BF4)&gt;0),"NO","BOLD")&amp;BH4</f>
        <v>NO</v>
      </c>
      <c r="BJ4" t="s">
        <v>4216</v>
      </c>
      <c r="BK4" t="s">
        <v>1362</v>
      </c>
      <c r="BL4" t="str">
        <f t="shared" ref="BL4:BL67" si="15">IF(OR(ISNUMBER(SEARCH("Diluted EPS",BJ4)),ISNUMBER(SEARCH("Earnings Per Share",BJ4)),ISNUMBER(SEARCH("Basic EPS",BJ4)),ISNUMBER(SEARCH("Diluted Share",BJ4)),ISNUMBER(SEARCH("Basic Share",BJ4))),"EPS","")</f>
        <v/>
      </c>
      <c r="BM4" t="str">
        <f>IF(OR(LEFT(BJ4,1)=CHAR(32),LEFT(BJ4,1)=CHAR(9),LEFT(BJ4,1)=CHAR(160),indenture(BJ4)&gt;0),"NO","BOLD")&amp;BL4</f>
        <v>NO</v>
      </c>
      <c r="BN4" t="s">
        <v>4217</v>
      </c>
      <c r="BO4" t="s">
        <v>4218</v>
      </c>
      <c r="BP4" t="str">
        <f t="shared" ref="BP4:BP67" si="16">IF(OR(ISNUMBER(SEARCH("Diluted EPS",BN4)),ISNUMBER(SEARCH("Earnings Per Share",BN4)),ISNUMBER(SEARCH("Basic EPS",BN4)),ISNUMBER(SEARCH("Diluted Share",BN4)),ISNUMBER(SEARCH("Basic Share",BN4))),"EPS","")</f>
        <v/>
      </c>
      <c r="BQ4" t="str">
        <f>IF(OR(LEFT(BN4,1)=CHAR(32),LEFT(BN4,1)=CHAR(9),LEFT(BN4,1)=CHAR(160),indenture(BN4)&gt;0),"NO","BOLD")&amp;BP4</f>
        <v>NO</v>
      </c>
      <c r="BR4" t="s">
        <v>4217</v>
      </c>
      <c r="BS4" t="s">
        <v>1340</v>
      </c>
      <c r="BT4" t="str">
        <f t="shared" ref="BT4:BT67" si="17">IF(OR(ISNUMBER(SEARCH("Diluted EPS",BR4)),ISNUMBER(SEARCH("Earnings Per Share",BR4)),ISNUMBER(SEARCH("Basic EPS",BR4)),ISNUMBER(SEARCH("Diluted Share",BR4)),ISNUMBER(SEARCH("Basic Share",BR4))),"EPS","")</f>
        <v/>
      </c>
      <c r="BU4" t="str">
        <f>IF(OR(LEFT(BR4,1)=CHAR(32),LEFT(BR4,1)=CHAR(9),LEFT(BR4,1)=CHAR(160),indenture(BR4)&gt;0),"NO","BOLD")&amp;BT4</f>
        <v>NO</v>
      </c>
      <c r="BV4" t="s">
        <v>4219</v>
      </c>
      <c r="BW4" t="s">
        <v>4220</v>
      </c>
      <c r="BX4" t="str">
        <f t="shared" ref="BX4:BX67" si="18">IF(OR(ISNUMBER(SEARCH("Diluted EPS",BV4)),ISNUMBER(SEARCH("Earnings Per Share",BV4)),ISNUMBER(SEARCH("Basic EPS",BV4)),ISNUMBER(SEARCH("Diluted Share",BV4)),ISNUMBER(SEARCH("Basic Share",BV4))),"EPS","")</f>
        <v/>
      </c>
      <c r="BY4" t="str">
        <f>IF(OR(LEFT(BV4,1)=CHAR(32),LEFT(BV4,1)=CHAR(9),LEFT(BV4,1)=CHAR(160),indenture(BV4)&gt;0),"NO","BOLD")&amp;BX4</f>
        <v>NO</v>
      </c>
      <c r="BZ4" t="s">
        <v>4219</v>
      </c>
      <c r="CA4" t="s">
        <v>4221</v>
      </c>
      <c r="CB4" t="str">
        <f t="shared" ref="CB4:CB67" si="19">IF(OR(ISNUMBER(SEARCH("Diluted EPS",BZ4)),ISNUMBER(SEARCH("Earnings Per Share",BZ4)),ISNUMBER(SEARCH("Basic EPS",BZ4)),ISNUMBER(SEARCH("Diluted Share",BZ4)),ISNUMBER(SEARCH("Basic Share",BZ4))),"EPS","")</f>
        <v/>
      </c>
      <c r="CC4" t="str">
        <f>IF(OR(LEFT(BZ4,1)=CHAR(32),LEFT(BZ4,1)=CHAR(9),LEFT(BZ4,1)=CHAR(160),indenture(BZ4)&gt;0),"NO","BOLD")&amp;CB4</f>
        <v>NO</v>
      </c>
      <c r="CD4" t="s">
        <v>4219</v>
      </c>
      <c r="CE4" t="s">
        <v>1311</v>
      </c>
      <c r="CF4" t="str">
        <f t="shared" ref="CF4:CF67" si="20">IF(OR(ISNUMBER(SEARCH("Diluted EPS",CD4)),ISNUMBER(SEARCH("Earnings Per Share",CD4)),ISNUMBER(SEARCH("Basic EPS",CD4)),ISNUMBER(SEARCH("Diluted Share",CD4)),ISNUMBER(SEARCH("Basic Share",CD4))),"EPS","")</f>
        <v/>
      </c>
      <c r="CG4" t="str">
        <f>IF(OR(LEFT(CD4,1)=CHAR(32),LEFT(CD4,1)=CHAR(9),LEFT(CD4,1)=CHAR(160),indenture(CD4)&gt;0),"NO","BOLD")&amp;CF4</f>
        <v>NO</v>
      </c>
      <c r="CH4" t="s">
        <v>4222</v>
      </c>
      <c r="CI4" t="s">
        <v>1333</v>
      </c>
      <c r="CJ4" t="str">
        <f t="shared" ref="CJ4:CJ67" si="21">IF(OR(ISNUMBER(SEARCH("Diluted EPS",CH4)),ISNUMBER(SEARCH("Earnings Per Share",CH4)),ISNUMBER(SEARCH("Basic EPS",CH4)),ISNUMBER(SEARCH("Diluted Share",CH4)),ISNUMBER(SEARCH("Basic Share",CH4))),"EPS","")</f>
        <v/>
      </c>
      <c r="CK4" t="str">
        <f>IF(OR(LEFT(CH4,1)=CHAR(32),LEFT(CH4,1)=CHAR(9),LEFT(CH4,1)=CHAR(160),indenture(CH4)&gt;0),"NO","BOLD")&amp;CJ4</f>
        <v>BOLD</v>
      </c>
      <c r="CL4" t="s">
        <v>4223</v>
      </c>
      <c r="CM4" t="s">
        <v>4224</v>
      </c>
      <c r="CN4" t="str">
        <f t="shared" ref="CN4:CN67" si="22">IF(OR(ISNUMBER(SEARCH("Diluted EPS",CL4)),ISNUMBER(SEARCH("Earnings Per Share",CL4)),ISNUMBER(SEARCH("Basic EPS",CL4)),ISNUMBER(SEARCH("Diluted Share",CL4)),ISNUMBER(SEARCH("Basic Share",CL4))),"EPS","")</f>
        <v/>
      </c>
      <c r="CO4" t="str">
        <f>IF(OR(LEFT(CL4,1)=CHAR(32),LEFT(CL4,1)=CHAR(9),LEFT(CL4,1)=CHAR(160),indenture(CL4)&gt;0),"NO","BOLD")&amp;CN4</f>
        <v>BOLD</v>
      </c>
      <c r="CP4" t="s">
        <v>3594</v>
      </c>
      <c r="CQ4" t="s">
        <v>3663</v>
      </c>
      <c r="CR4" t="str">
        <f t="shared" ref="CR4:CR67" si="23">IF(OR(ISNUMBER(SEARCH("Diluted EPS",CP4)),ISNUMBER(SEARCH("Earnings Per Share",CP4)),ISNUMBER(SEARCH("Basic EPS",CP4)),ISNUMBER(SEARCH("Diluted Share",CP4)),ISNUMBER(SEARCH("Basic Share",CP4))),"EPS","")</f>
        <v/>
      </c>
      <c r="CS4" t="str">
        <f>IF(OR(LEFT(CP4,1)=CHAR(32),LEFT(CP4,1)=CHAR(9),LEFT(CP4,1)=CHAR(160),indenture(CP4)&gt;0),"NO","BOLD")&amp;CR4</f>
        <v>BOLD</v>
      </c>
      <c r="CT4" t="s">
        <v>4955</v>
      </c>
      <c r="CU4" t="s">
        <v>4956</v>
      </c>
      <c r="CV4" t="str">
        <f t="shared" ref="CV4:CV67" si="24">IF(OR(ISNUMBER(SEARCH("Diluted EPS",CT4)),ISNUMBER(SEARCH("Earnings Per Share",CT4)),ISNUMBER(SEARCH("Basic EPS",CT4)),ISNUMBER(SEARCH("Diluted Share",CT4)),ISNUMBER(SEARCH("Basic Share",CT4))),"EPS","")</f>
        <v/>
      </c>
      <c r="CW4" t="str">
        <f>IF(OR(LEFT(CT4,1)=CHAR(32),LEFT(CT4,1)=CHAR(9),LEFT(CT4,1)=CHAR(160),indenture(CT4)&gt;0),"NO","BOLD")&amp;CV4</f>
        <v>BOLD</v>
      </c>
      <c r="CX4" t="s">
        <v>4957</v>
      </c>
      <c r="CY4" t="s">
        <v>1721</v>
      </c>
      <c r="CZ4" t="str">
        <f t="shared" ref="CZ4:CZ67" si="25">IF(OR(ISNUMBER(SEARCH("Diluted EPS",CX4)),ISNUMBER(SEARCH("Earnings Per Share",CX4)),ISNUMBER(SEARCH("Basic EPS",CX4)),ISNUMBER(SEARCH("Diluted Share",CX4)),ISNUMBER(SEARCH("Basic Share",CX4))),"EPS","")</f>
        <v/>
      </c>
      <c r="DA4" t="str">
        <f>IF(OR(LEFT(CX4,1)=CHAR(32),LEFT(CX4,1)=CHAR(9),LEFT(CX4,1)=CHAR(160),indenture(CX4)&gt;0),"NO","BOLD")&amp;CZ4</f>
        <v>NO</v>
      </c>
      <c r="DB4" t="s">
        <v>4958</v>
      </c>
      <c r="DC4" t="s">
        <v>1023</v>
      </c>
      <c r="DD4" t="str">
        <f t="shared" ref="DD4:DD67" si="26">IF(OR(ISNUMBER(SEARCH("Diluted EPS",DB4)),ISNUMBER(SEARCH("Earnings Per Share",DB4)),ISNUMBER(SEARCH("Basic EPS",DB4)),ISNUMBER(SEARCH("Diluted Share",DB4)),ISNUMBER(SEARCH("Basic Share",DB4))),"EPS","")</f>
        <v/>
      </c>
      <c r="DE4" t="str">
        <f>IF(OR(LEFT(DB4,1)=CHAR(32),LEFT(DB4,1)=CHAR(9),LEFT(DB4,1)=CHAR(160),indenture(DB4)&gt;0),"NO","BOLD")&amp;DD4</f>
        <v>BOLD</v>
      </c>
      <c r="DF4" t="s">
        <v>4959</v>
      </c>
      <c r="DG4" t="s">
        <v>1008</v>
      </c>
      <c r="DH4" t="str">
        <f t="shared" ref="DH4:DH67" si="27">IF(OR(ISNUMBER(SEARCH("Diluted EPS",DF4)),ISNUMBER(SEARCH("Earnings Per Share",DF4)),ISNUMBER(SEARCH("Basic EPS",DF4)),ISNUMBER(SEARCH("Diluted Share",DF4)),ISNUMBER(SEARCH("Basic Share",DF4))),"EPS","")</f>
        <v/>
      </c>
      <c r="DI4" t="str">
        <f>IF(OR(LEFT(DF4,1)=CHAR(32),LEFT(DF4,1)=CHAR(9),LEFT(DF4,1)=CHAR(160),indenture(DF4)&gt;0),"NO","BOLD")&amp;DH4</f>
        <v>BOLD</v>
      </c>
      <c r="DJ4" t="s">
        <v>4960</v>
      </c>
      <c r="DK4" t="s">
        <v>4961</v>
      </c>
      <c r="DL4" t="str">
        <f t="shared" ref="DL4:DL67" si="28">IF(OR(ISNUMBER(SEARCH("Diluted EPS",DJ4)),ISNUMBER(SEARCH("Earnings Per Share",DJ4)),ISNUMBER(SEARCH("Basic EPS",DJ4)),ISNUMBER(SEARCH("Diluted Share",DJ4)),ISNUMBER(SEARCH("Basic Share",DJ4))),"EPS","")</f>
        <v/>
      </c>
      <c r="DM4" t="str">
        <f>IF(OR(LEFT(DJ4,1)=CHAR(32),LEFT(DJ4,1)=CHAR(9),LEFT(DJ4,1)=CHAR(160),indenture(DJ4)&gt;0),"NO","BOLD")&amp;DL4</f>
        <v>BOLD</v>
      </c>
      <c r="DN4" t="s">
        <v>4962</v>
      </c>
      <c r="DO4" t="s">
        <v>4963</v>
      </c>
      <c r="DP4" t="str">
        <f t="shared" ref="DP4:DP67" si="29">IF(OR(ISNUMBER(SEARCH("Diluted EPS",DN4)),ISNUMBER(SEARCH("Earnings Per Share",DN4)),ISNUMBER(SEARCH("Basic EPS",DN4)),ISNUMBER(SEARCH("Diluted Share",DN4)),ISNUMBER(SEARCH("Basic Share",DN4))),"EPS","")</f>
        <v/>
      </c>
      <c r="DQ4" t="str">
        <f>IF(OR(LEFT(DN4,1)=CHAR(32),LEFT(DN4,1)=CHAR(9),LEFT(DN4,1)=CHAR(160),indenture(DN4)&gt;0),"NO","BOLD")&amp;DP4</f>
        <v>BOLD</v>
      </c>
      <c r="DR4" t="s">
        <v>4964</v>
      </c>
      <c r="DS4" t="s">
        <v>4965</v>
      </c>
      <c r="DT4" t="str">
        <f t="shared" ref="DT4:DT67" si="30">IF(OR(ISNUMBER(SEARCH("Diluted EPS",DR4)),ISNUMBER(SEARCH("Earnings Per Share",DR4)),ISNUMBER(SEARCH("Basic EPS",DR4)),ISNUMBER(SEARCH("Diluted Share",DR4)),ISNUMBER(SEARCH("Basic Share",DR4))),"EPS","")</f>
        <v/>
      </c>
      <c r="DU4" t="str">
        <f>IF(OR(LEFT(DR4,1)=CHAR(32),LEFT(DR4,1)=CHAR(9),LEFT(DR4,1)=CHAR(160),indenture(DR4)&gt;0),"NO","BOLD")&amp;DT4</f>
        <v>NO</v>
      </c>
      <c r="DV4" t="s">
        <v>4966</v>
      </c>
      <c r="DW4" t="s">
        <v>4967</v>
      </c>
      <c r="DX4" t="str">
        <f t="shared" ref="DX4:DX67" si="31">IF(OR(ISNUMBER(SEARCH("Diluted EPS",DV4)),ISNUMBER(SEARCH("Earnings Per Share",DV4)),ISNUMBER(SEARCH("Basic EPS",DV4)),ISNUMBER(SEARCH("Diluted Share",DV4)),ISNUMBER(SEARCH("Basic Share",DV4))),"EPS","")</f>
        <v/>
      </c>
      <c r="DY4" t="str">
        <f>IF(OR(LEFT(DV4,1)=CHAR(32),LEFT(DV4,1)=CHAR(9),LEFT(DV4,1)=CHAR(160),indenture(DV4)&gt;0),"NO","BOLD")&amp;DX4</f>
        <v>BOLD</v>
      </c>
      <c r="DZ4" t="s">
        <v>4968</v>
      </c>
      <c r="EA4" t="s">
        <v>4969</v>
      </c>
      <c r="EB4" t="str">
        <f t="shared" ref="EB4:EB67" si="32">IF(OR(ISNUMBER(SEARCH("Diluted EPS",DZ4)),ISNUMBER(SEARCH("Earnings Per Share",DZ4)),ISNUMBER(SEARCH("Basic EPS",DZ4)),ISNUMBER(SEARCH("Diluted Share",DZ4)),ISNUMBER(SEARCH("Basic Share",DZ4))),"EPS","")</f>
        <v/>
      </c>
      <c r="EC4" t="str">
        <f>IF(OR(LEFT(DZ4,1)=CHAR(32),LEFT(DZ4,1)=CHAR(9),LEFT(DZ4,1)=CHAR(160),indenture(DZ4)&gt;0),"NO","BOLD")&amp;EB4</f>
        <v>BOLD</v>
      </c>
      <c r="ED4" t="s">
        <v>4970</v>
      </c>
      <c r="EE4" t="s">
        <v>4971</v>
      </c>
      <c r="EF4" t="str">
        <f t="shared" ref="EF4:EF67" si="33">IF(OR(ISNUMBER(SEARCH("Diluted EPS",ED4)),ISNUMBER(SEARCH("Earnings Per Share",ED4)),ISNUMBER(SEARCH("Basic EPS",ED4)),ISNUMBER(SEARCH("Diluted Share",ED4)),ISNUMBER(SEARCH("Basic Share",ED4))),"EPS","")</f>
        <v/>
      </c>
      <c r="EG4" t="str">
        <f>IF(OR(LEFT(ED4,1)=CHAR(32),LEFT(ED4,1)=CHAR(9),LEFT(ED4,1)=CHAR(160),indenture(ED4)&gt;0),"NO","BOLD")&amp;EF4</f>
        <v>BOLD</v>
      </c>
      <c r="EH4" t="s">
        <v>4972</v>
      </c>
      <c r="EI4" t="s">
        <v>4973</v>
      </c>
      <c r="EJ4" t="str">
        <f t="shared" ref="EJ4:EJ67" si="34">IF(OR(ISNUMBER(SEARCH("Diluted EPS",EH4)),ISNUMBER(SEARCH("Earnings Per Share",EH4)),ISNUMBER(SEARCH("Basic EPS",EH4)),ISNUMBER(SEARCH("Diluted Share",EH4)),ISNUMBER(SEARCH("Basic Share",EH4))),"EPS","")</f>
        <v/>
      </c>
      <c r="EK4" t="str">
        <f>IF(OR(LEFT(EH4,1)=CHAR(32),LEFT(EH4,1)=CHAR(9),LEFT(EH4,1)=CHAR(160),indenture(EH4)&gt;0),"NO","BOLD")&amp;EJ4</f>
        <v>BOLD</v>
      </c>
      <c r="EL4" t="s">
        <v>4974</v>
      </c>
      <c r="EM4" t="s">
        <v>4975</v>
      </c>
      <c r="EN4" t="str">
        <f t="shared" ref="EN4:EN67" si="35">IF(OR(ISNUMBER(SEARCH("Diluted EPS",EL4)),ISNUMBER(SEARCH("Earnings Per Share",EL4)),ISNUMBER(SEARCH("Basic EPS",EL4)),ISNUMBER(SEARCH("Diluted Share",EL4)),ISNUMBER(SEARCH("Basic Share",EL4))),"EPS","")</f>
        <v/>
      </c>
      <c r="EO4" t="str">
        <f>IF(OR(LEFT(EL4,1)=CHAR(32),LEFT(EL4,1)=CHAR(9),LEFT(EL4,1)=CHAR(160),indenture(EL4)&gt;0),"NO","BOLD")&amp;EN4</f>
        <v>NO</v>
      </c>
      <c r="EP4" t="s">
        <v>5481</v>
      </c>
      <c r="EQ4" t="s">
        <v>1136</v>
      </c>
      <c r="ER4" t="str">
        <f t="shared" ref="ER4:ER67" si="36">IF(OR(ISNUMBER(SEARCH("Diluted EPS",EP4)),ISNUMBER(SEARCH("Earnings Per Share",EP4)),ISNUMBER(SEARCH("Basic EPS",EP4)),ISNUMBER(SEARCH("Diluted Share",EP4)),ISNUMBER(SEARCH("Basic Share",EP4))),"EPS","")</f>
        <v/>
      </c>
      <c r="ES4" t="str">
        <f>IF(OR(LEFT(EP4,1)=CHAR(32),LEFT(EP4,1)=CHAR(9),LEFT(EP4,1)=CHAR(160),indenture(EP4)&gt;0),"NO","BOLD")&amp;ER4</f>
        <v>BOLD</v>
      </c>
      <c r="ET4" t="s">
        <v>5482</v>
      </c>
      <c r="EU4" t="s">
        <v>5483</v>
      </c>
      <c r="EV4" t="str">
        <f t="shared" ref="EV4:EV67" si="37">IF(OR(ISNUMBER(SEARCH("Diluted EPS",ET4)),ISNUMBER(SEARCH("Earnings Per Share",ET4)),ISNUMBER(SEARCH("Basic EPS",ET4)),ISNUMBER(SEARCH("Diluted Share",ET4)),ISNUMBER(SEARCH("Basic Share",ET4))),"EPS","")</f>
        <v/>
      </c>
      <c r="EW4" t="str">
        <f>IF(OR(LEFT(ET4,1)=CHAR(32),LEFT(ET4,1)=CHAR(9),LEFT(ET4,1)=CHAR(160),indenture(ET4)&gt;0),"NO","BOLD")&amp;EV4</f>
        <v>BOLD</v>
      </c>
      <c r="EX4" t="s">
        <v>5484</v>
      </c>
      <c r="EY4" t="s">
        <v>5485</v>
      </c>
      <c r="EZ4" t="str">
        <f t="shared" ref="EZ4:EZ67" si="38">IF(OR(ISNUMBER(SEARCH("Diluted EPS",EX4)),ISNUMBER(SEARCH("Earnings Per Share",EX4)),ISNUMBER(SEARCH("Basic EPS",EX4)),ISNUMBER(SEARCH("Diluted Share",EX4)),ISNUMBER(SEARCH("Basic Share",EX4))),"EPS","")</f>
        <v/>
      </c>
      <c r="FA4" t="str">
        <f>IF(OR(LEFT(EX4,1)=CHAR(32),LEFT(EX4,1)=CHAR(9),LEFT(EX4,1)=CHAR(160),indenture(EX4)&gt;0),"NO","BOLD")&amp;EZ4</f>
        <v>BOLD</v>
      </c>
      <c r="FB4" t="s">
        <v>5486</v>
      </c>
      <c r="FC4" t="s">
        <v>843</v>
      </c>
      <c r="FD4" t="str">
        <f t="shared" ref="FD4:FD67" si="39">IF(OR(ISNUMBER(SEARCH("Diluted EPS",FB4)),ISNUMBER(SEARCH("Earnings Per Share",FB4)),ISNUMBER(SEARCH("Basic EPS",FB4)),ISNUMBER(SEARCH("Diluted Share",FB4)),ISNUMBER(SEARCH("Basic Share",FB4))),"EPS","")</f>
        <v/>
      </c>
      <c r="FE4" t="str">
        <f>IF(OR(LEFT(FB4,1)=CHAR(32),LEFT(FB4,1)=CHAR(9),LEFT(FB4,1)=CHAR(160),indenture(FB4)&gt;0),"NO","BOLD")&amp;FD4</f>
        <v>BOLD</v>
      </c>
      <c r="FF4" t="s">
        <v>1343</v>
      </c>
      <c r="FG4" s="36" t="s">
        <v>8872</v>
      </c>
      <c r="FH4" t="str">
        <f t="shared" ref="FH4:FH67" si="40">IF(OR(ISNUMBER(SEARCH("Diluted EPS",FF4)),ISNUMBER(SEARCH("Earnings Per Share",FF4)),ISNUMBER(SEARCH("Basic EPS",FF4)),ISNUMBER(SEARCH("Diluted Share",FF4)),ISNUMBER(SEARCH("Basic Share",FF4))),"EPS","")</f>
        <v/>
      </c>
      <c r="FI4" t="str">
        <f>IF(OR(LEFT(FF4,1)=CHAR(32),LEFT(FF4,1)=CHAR(9),LEFT(FF4,1)=CHAR(160),indenture(FF4)&gt;0),"NO","BOLD")&amp;FH4</f>
        <v>BOLD</v>
      </c>
      <c r="FJ4" t="s">
        <v>5487</v>
      </c>
      <c r="FK4" t="s">
        <v>5488</v>
      </c>
      <c r="FL4" t="str">
        <f t="shared" ref="FL4:FL67" si="41">IF(OR(ISNUMBER(SEARCH("Diluted EPS",FJ4)),ISNUMBER(SEARCH("Earnings Per Share",FJ4)),ISNUMBER(SEARCH("Basic EPS",FJ4)),ISNUMBER(SEARCH("Diluted Share",FJ4)),ISNUMBER(SEARCH("Basic Share",FJ4))),"EPS","")</f>
        <v/>
      </c>
      <c r="FM4" t="str">
        <f>IF(OR(LEFT(FJ4,1)=CHAR(32),LEFT(FJ4,1)=CHAR(9),LEFT(FJ4,1)=CHAR(160),indenture(FJ4)&gt;0),"NO","BOLD")&amp;FL4</f>
        <v>BOLD</v>
      </c>
      <c r="FN4" t="s">
        <v>5489</v>
      </c>
      <c r="FO4" t="s">
        <v>5490</v>
      </c>
      <c r="FP4" t="str">
        <f t="shared" ref="FP4:FP67" si="42">IF(OR(ISNUMBER(SEARCH("Diluted EPS",FN4)),ISNUMBER(SEARCH("Earnings Per Share",FN4)),ISNUMBER(SEARCH("Basic EPS",FN4)),ISNUMBER(SEARCH("Diluted Share",FN4)),ISNUMBER(SEARCH("Basic Share",FN4))),"EPS","")</f>
        <v/>
      </c>
      <c r="FQ4" t="str">
        <f>IF(OR(LEFT(FN4,1)=CHAR(32),LEFT(FN4,1)=CHAR(9),LEFT(FN4,1)=CHAR(160),indenture(FN4)&gt;0),"NO","BOLD")&amp;FP4</f>
        <v>BOLD</v>
      </c>
      <c r="FR4" t="s">
        <v>5491</v>
      </c>
      <c r="FS4" t="s">
        <v>5492</v>
      </c>
      <c r="FT4" t="str">
        <f t="shared" ref="FT4:FT67" si="43">IF(OR(ISNUMBER(SEARCH("Diluted EPS",FR4)),ISNUMBER(SEARCH("Earnings Per Share",FR4)),ISNUMBER(SEARCH("Basic EPS",FR4)),ISNUMBER(SEARCH("Diluted Share",FR4)),ISNUMBER(SEARCH("Basic Share",FR4))),"EPS","")</f>
        <v/>
      </c>
      <c r="FU4" t="str">
        <f>IF(OR(LEFT(FR4,1)=CHAR(32),LEFT(FR4,1)=CHAR(9),LEFT(FR4,1)=CHAR(160),indenture(FR4)&gt;0),"NO","BOLD")&amp;FT4</f>
        <v>BOLD</v>
      </c>
      <c r="FV4" t="s">
        <v>5493</v>
      </c>
      <c r="FW4" t="s">
        <v>5494</v>
      </c>
      <c r="FX4" t="str">
        <f t="shared" ref="FX4:FX67" si="44">IF(OR(ISNUMBER(SEARCH("Diluted EPS",FV4)),ISNUMBER(SEARCH("Earnings Per Share",FV4)),ISNUMBER(SEARCH("Basic EPS",FV4)),ISNUMBER(SEARCH("Diluted Share",FV4)),ISNUMBER(SEARCH("Basic Share",FV4))),"EPS","")</f>
        <v/>
      </c>
      <c r="FY4" t="str">
        <f>IF(OR(LEFT(FV4,1)=CHAR(32),LEFT(FV4,1)=CHAR(9),LEFT(FV4,1)=CHAR(160),indenture(FV4)&gt;0),"NO","BOLD")&amp;FX4</f>
        <v>NO</v>
      </c>
      <c r="FZ4" t="s">
        <v>5495</v>
      </c>
      <c r="GA4" t="s">
        <v>5496</v>
      </c>
      <c r="GB4" t="str">
        <f t="shared" ref="GB4:GB67" si="45">IF(OR(ISNUMBER(SEARCH("Diluted EPS",FZ4)),ISNUMBER(SEARCH("Earnings Per Share",FZ4)),ISNUMBER(SEARCH("Basic EPS",FZ4)),ISNUMBER(SEARCH("Diluted Share",FZ4)),ISNUMBER(SEARCH("Basic Share",FZ4))),"EPS","")</f>
        <v/>
      </c>
      <c r="GC4" t="str">
        <f>IF(OR(LEFT(FZ4,1)=CHAR(32),LEFT(FZ4,1)=CHAR(9),LEFT(FZ4,1)=CHAR(160),indenture(FZ4)&gt;0),"NO","BOLD")&amp;GB4</f>
        <v>BOLD</v>
      </c>
      <c r="GD4" t="s">
        <v>1318</v>
      </c>
      <c r="GE4" t="s">
        <v>7</v>
      </c>
      <c r="GF4" t="str">
        <f t="shared" ref="GF4:GF67" si="46">IF(OR(ISNUMBER(SEARCH("Diluted EPS",GD4)),ISNUMBER(SEARCH("Earnings Per Share",GD4)),ISNUMBER(SEARCH("Basic EPS",GD4)),ISNUMBER(SEARCH("Diluted Share",GD4)),ISNUMBER(SEARCH("Basic Share",GD4))),"EPS","")</f>
        <v/>
      </c>
      <c r="GG4" t="str">
        <f>IF(OR(LEFT(GD4,1)=CHAR(32),LEFT(GD4,1)=CHAR(9),LEFT(GD4,1)=CHAR(160),indenture(GD4)&gt;0),"NO","BOLD")&amp;GF4</f>
        <v>BOLD</v>
      </c>
      <c r="GH4" t="s">
        <v>5497</v>
      </c>
      <c r="GI4" t="s">
        <v>5498</v>
      </c>
      <c r="GJ4" t="str">
        <f t="shared" ref="GJ4:GJ67" si="47">IF(OR(ISNUMBER(SEARCH("Diluted EPS",GH4)),ISNUMBER(SEARCH("Earnings Per Share",GH4)),ISNUMBER(SEARCH("Basic EPS",GH4)),ISNUMBER(SEARCH("Diluted Share",GH4)),ISNUMBER(SEARCH("Basic Share",GH4))),"EPS","")</f>
        <v/>
      </c>
      <c r="GK4" t="str">
        <f>IF(OR(LEFT(GH4,1)=CHAR(32),LEFT(GH4,1)=CHAR(9),LEFT(GH4,1)=CHAR(160),indenture(GH4)&gt;0),"NO","BOLD")&amp;GJ4</f>
        <v>BOLD</v>
      </c>
      <c r="GL4" t="s">
        <v>6158</v>
      </c>
      <c r="GM4" t="s">
        <v>6159</v>
      </c>
      <c r="GN4" t="str">
        <f t="shared" ref="GN4:GN67" si="48">IF(OR(ISNUMBER(SEARCH("Diluted EPS",GL4)),ISNUMBER(SEARCH("Earnings Per Share",GL4)),ISNUMBER(SEARCH("Basic EPS",GL4)),ISNUMBER(SEARCH("Diluted Share",GL4)),ISNUMBER(SEARCH("Basic Share",GL4))),"EPS","")</f>
        <v/>
      </c>
      <c r="GO4" t="str">
        <f>IF(OR(LEFT(GL4,1)=CHAR(32),LEFT(GL4,1)=CHAR(9),LEFT(GL4,1)=CHAR(160),indenture(GL4)&gt;0),"NO","BOLD")&amp;GN4</f>
        <v>BOLD</v>
      </c>
      <c r="GP4" t="s">
        <v>6187</v>
      </c>
      <c r="GQ4" t="s">
        <v>252</v>
      </c>
      <c r="GR4" t="str">
        <f>IF(OR(ISNUMBER(SEARCH("Diluted EPS",#REF!)),ISNUMBER(SEARCH("Earnings Per Share",#REF!)),ISNUMBER(SEARCH("Basic EPS",#REF!)),ISNUMBER(SEARCH("Diluted Share",#REF!)),ISNUMBER(SEARCH("Basic Share",#REF!))),"EPS","")</f>
        <v/>
      </c>
      <c r="GS4" t="str">
        <f>IF(OR(LEFT(GP4,1)=CHAR(32),LEFT(GP4,1)=CHAR(9),LEFT(GP4,1)=CHAR(160),indenture(GP4)&gt;0),"NO","BOLD")&amp;GR4</f>
        <v>BOLD</v>
      </c>
      <c r="GT4" t="s">
        <v>5216</v>
      </c>
      <c r="GU4" s="36" t="s">
        <v>8872</v>
      </c>
      <c r="GV4" t="str">
        <f t="shared" ref="GV4:GV67" si="49">IF(OR(ISNUMBER(SEARCH("Diluted EPS",GT4)),ISNUMBER(SEARCH("Earnings Per Share",GT4)),ISNUMBER(SEARCH("Basic EPS",GT4)),ISNUMBER(SEARCH("Diluted Share",GT4)),ISNUMBER(SEARCH("Basic Share",GT4))),"EPS","")</f>
        <v/>
      </c>
      <c r="GW4" t="str">
        <f>IF(OR(LEFT(GT4,1)=CHAR(32),LEFT(GT4,1)=CHAR(9),LEFT(GT4,1)=CHAR(160),indenture(GT4)&gt;0),"NO","BOLD")&amp;GV4</f>
        <v>BOLD</v>
      </c>
      <c r="GX4" t="s">
        <v>6160</v>
      </c>
      <c r="GY4" t="s">
        <v>6161</v>
      </c>
      <c r="GZ4" t="str">
        <f t="shared" ref="GZ4:GZ67" si="50">IF(OR(ISNUMBER(SEARCH("Diluted EPS",GX4)),ISNUMBER(SEARCH("Earnings Per Share",GX4)),ISNUMBER(SEARCH("Basic EPS",GX4)),ISNUMBER(SEARCH("Diluted Share",GX4)),ISNUMBER(SEARCH("Basic Share",GX4))),"EPS","")</f>
        <v/>
      </c>
      <c r="HA4" t="str">
        <f>IF(OR(LEFT(GX4,1)=CHAR(32),LEFT(GX4,1)=CHAR(9),LEFT(GX4,1)=CHAR(160),indenture(GX4)&gt;0),"NO","BOLD")&amp;GZ4</f>
        <v>BOLD</v>
      </c>
      <c r="HB4" t="s">
        <v>6162</v>
      </c>
      <c r="HC4" t="s">
        <v>6163</v>
      </c>
      <c r="HD4" t="str">
        <f t="shared" ref="HD4:HD67" si="51">IF(OR(ISNUMBER(SEARCH("Diluted EPS",HB4)),ISNUMBER(SEARCH("Earnings Per Share",HB4)),ISNUMBER(SEARCH("Basic EPS",HB4)),ISNUMBER(SEARCH("Diluted Share",HB4)),ISNUMBER(SEARCH("Basic Share",HB4))),"EPS","")</f>
        <v/>
      </c>
      <c r="HE4" t="str">
        <f>IF(OR(LEFT(HB4,1)=CHAR(32),LEFT(HB4,1)=CHAR(9),LEFT(HB4,1)=CHAR(160),indenture(HB4)&gt;0),"NO","BOLD")&amp;HD4</f>
        <v>BOLD</v>
      </c>
      <c r="HF4" t="s">
        <v>3006</v>
      </c>
      <c r="HG4" t="s">
        <v>6164</v>
      </c>
      <c r="HH4" t="str">
        <f t="shared" ref="HH4:HH67" si="52">IF(OR(ISNUMBER(SEARCH("Diluted EPS",HF4)),ISNUMBER(SEARCH("Earnings Per Share",HF4)),ISNUMBER(SEARCH("Basic EPS",HF4)),ISNUMBER(SEARCH("Diluted Share",HF4)),ISNUMBER(SEARCH("Basic Share",HF4))),"EPS","")</f>
        <v/>
      </c>
      <c r="HI4" t="str">
        <f>IF(OR(LEFT(HF4,1)=CHAR(32),LEFT(HF4,1)=CHAR(9),LEFT(HF4,1)=CHAR(160),indenture(HF4)&gt;0),"NO","BOLD")&amp;HH4</f>
        <v>BOLD</v>
      </c>
      <c r="HJ4" t="s">
        <v>6165</v>
      </c>
      <c r="HK4" t="s">
        <v>6166</v>
      </c>
      <c r="HL4" t="str">
        <f t="shared" ref="HL4:HL67" si="53">IF(OR(ISNUMBER(SEARCH("Diluted EPS",HJ4)),ISNUMBER(SEARCH("Earnings Per Share",HJ4)),ISNUMBER(SEARCH("Basic EPS",HJ4)),ISNUMBER(SEARCH("Diluted Share",HJ4)),ISNUMBER(SEARCH("Basic Share",HJ4))),"EPS","")</f>
        <v/>
      </c>
      <c r="HM4" t="str">
        <f>IF(OR(LEFT(HJ4,1)=CHAR(32),LEFT(HJ4,1)=CHAR(9),LEFT(HJ4,1)=CHAR(160),indenture(HJ4)&gt;0),"NO","BOLD")&amp;HL4</f>
        <v>BOLD</v>
      </c>
      <c r="HN4" t="s">
        <v>6167</v>
      </c>
      <c r="HO4" t="s">
        <v>6168</v>
      </c>
      <c r="HP4" t="str">
        <f t="shared" ref="HP4:HP67" si="54">IF(OR(ISNUMBER(SEARCH("Diluted EPS",HN4)),ISNUMBER(SEARCH("Earnings Per Share",HN4)),ISNUMBER(SEARCH("Basic EPS",HN4)),ISNUMBER(SEARCH("Diluted Share",HN4)),ISNUMBER(SEARCH("Basic Share",HN4))),"EPS","")</f>
        <v/>
      </c>
      <c r="HQ4" t="str">
        <f>IF(OR(LEFT(HN4,1)=CHAR(32),LEFT(HN4,1)=CHAR(9),LEFT(HN4,1)=CHAR(160),indenture(HN4)&gt;0),"NO","BOLD")&amp;HP4</f>
        <v>BOLD</v>
      </c>
      <c r="HR4" t="s">
        <v>6169</v>
      </c>
      <c r="HS4" t="s">
        <v>6170</v>
      </c>
      <c r="HT4" t="str">
        <f t="shared" ref="HT4:HT67" si="55">IF(OR(ISNUMBER(SEARCH("Diluted EPS",HR4)),ISNUMBER(SEARCH("Earnings Per Share",HR4)),ISNUMBER(SEARCH("Basic EPS",HR4)),ISNUMBER(SEARCH("Diluted Share",HR4)),ISNUMBER(SEARCH("Basic Share",HR4))),"EPS","")</f>
        <v/>
      </c>
      <c r="HU4" t="str">
        <f>IF(OR(LEFT(HR4,1)=CHAR(32),LEFT(HR4,1)=CHAR(9),LEFT(HR4,1)=CHAR(160),indenture(HR4)&gt;0),"NO","BOLD")&amp;HT4</f>
        <v>BOLD</v>
      </c>
      <c r="HV4" t="s">
        <v>1198</v>
      </c>
      <c r="HW4" t="s">
        <v>682</v>
      </c>
      <c r="HX4" t="str">
        <f t="shared" ref="HX4:HX67" si="56">IF(OR(ISNUMBER(SEARCH("Diluted EPS",HV4)),ISNUMBER(SEARCH("Earnings Per Share",HV4)),ISNUMBER(SEARCH("Basic EPS",HV4)),ISNUMBER(SEARCH("Diluted Share",HV4)),ISNUMBER(SEARCH("Basic Share",HV4))),"EPS","")</f>
        <v/>
      </c>
      <c r="HY4" t="str">
        <f>IF(OR(LEFT(HV4,1)=CHAR(32),LEFT(HV4,1)=CHAR(9),LEFT(HV4,1)=CHAR(160),indenture(HV4)&gt;0),"NO","BOLD")&amp;HX4</f>
        <v>BOLD</v>
      </c>
      <c r="HZ4" t="s">
        <v>7238</v>
      </c>
      <c r="IA4" t="s">
        <v>8310</v>
      </c>
      <c r="IB4" t="str">
        <f t="shared" ref="IB4:IB67" si="57">IF(OR(ISNUMBER(SEARCH("Diluted EPS",HZ4)),ISNUMBER(SEARCH("Earnings Per Share",HZ4)),ISNUMBER(SEARCH("Basic EPS",HZ4)),ISNUMBER(SEARCH("Diluted Share",HZ4)),ISNUMBER(SEARCH("Basic Share",HZ4))),"EPS","")</f>
        <v/>
      </c>
      <c r="IC4" t="str">
        <f>IF(OR(LEFT(HZ4,1)=CHAR(32),LEFT(HZ4,1)=CHAR(9),LEFT(HZ4,1)=CHAR(160),indenture(HZ4)&gt;0),"NO","BOLD")&amp;IB4</f>
        <v>BOLD</v>
      </c>
      <c r="ID4" t="s">
        <v>5497</v>
      </c>
      <c r="IE4" t="s">
        <v>5498</v>
      </c>
      <c r="IF4" t="str">
        <f t="shared" ref="IF4:IF39" si="58">IF(OR(ISNUMBER(SEARCH("Diluted EPS",ID4)),ISNUMBER(SEARCH("Earnings Per Share",ID4)),ISNUMBER(SEARCH("Basic EPS",ID4)),ISNUMBER(SEARCH("Diluted Share",ID4)),ISNUMBER(SEARCH("Basic Share",ID4))),"EPS","")</f>
        <v/>
      </c>
      <c r="IG4" t="str">
        <f>IF(OR(LEFT(ID4,1)=CHAR(32),LEFT(ID4,1)=CHAR(9),LEFT(ID4,1)=CHAR(160),indenture(ID4)&gt;0),"NO","BOLD")&amp;IF4</f>
        <v>BOLD</v>
      </c>
      <c r="IH4" t="s">
        <v>1198</v>
      </c>
      <c r="II4" t="s">
        <v>682</v>
      </c>
      <c r="IJ4" t="str">
        <f t="shared" ref="IJ4:IJ67" si="59">IF(OR(ISNUMBER(SEARCH("Diluted EPS",IH4)),ISNUMBER(SEARCH("Earnings Per Share",IH4)),ISNUMBER(SEARCH("Basic EPS",IH4)),ISNUMBER(SEARCH("Diluted Share",IH4)),ISNUMBER(SEARCH("Basic Share",IH4))),"EPS","")</f>
        <v/>
      </c>
      <c r="IK4" t="str">
        <f>IF(OR(LEFT(IH4,1)=CHAR(32),LEFT(IH4,1)=CHAR(9),LEFT(IH4,1)=CHAR(160),indenture(IH4)&gt;0),"NO","BOLD")&amp;IJ4</f>
        <v>BOLD</v>
      </c>
      <c r="IL4" t="s">
        <v>8586</v>
      </c>
      <c r="IM4" t="s">
        <v>8587</v>
      </c>
      <c r="IN4" t="str">
        <f t="shared" ref="IN4:IN41" si="60">IF(OR(ISNUMBER(SEARCH("Diluted EPS",IL4)),ISNUMBER(SEARCH("Earnings Per Share",IL4)),ISNUMBER(SEARCH("Basic EPS",IL4)),ISNUMBER(SEARCH("Diluted Share",IL4)),ISNUMBER(SEARCH("Basic Share",IL4))),"EPS","")</f>
        <v/>
      </c>
      <c r="IO4" t="str">
        <f>IF(OR(LEFT(IL4,1)=CHAR(32),LEFT(IL4,1)=CHAR(9),LEFT(IL4,1)=CHAR(160),indenture(IL4)&gt;0),"NO","BOLD")&amp;IN4</f>
        <v>BOLD</v>
      </c>
      <c r="IP4" t="s">
        <v>8645</v>
      </c>
      <c r="IQ4" t="s">
        <v>8646</v>
      </c>
      <c r="IR4" t="str">
        <f t="shared" ref="IR4:IR67" si="61">IF(OR(ISNUMBER(SEARCH("Diluted EPS",IP4)),ISNUMBER(SEARCH("Earnings Per Share",IP4)),ISNUMBER(SEARCH("Basic EPS",IP4)),ISNUMBER(SEARCH("Diluted Share",IP4)),ISNUMBER(SEARCH("Basic Share",IP4))),"EPS","")</f>
        <v/>
      </c>
      <c r="IS4" t="str">
        <f>IF(OR(LEFT(IP4,1)=CHAR(32),LEFT(IP4,1)=CHAR(9),LEFT(IP4,1)=CHAR(160),indenture(IP4)&gt;0),"NO","BOLD")&amp;IR4</f>
        <v>BOLD</v>
      </c>
      <c r="IT4" s="27" t="s">
        <v>8827</v>
      </c>
      <c r="IU4" s="27" t="s">
        <v>8828</v>
      </c>
      <c r="IV4" t="str">
        <f t="shared" ref="IV4:IV13" si="62">IF(OR(ISNUMBER(SEARCH("Diluted EPS",IT4)),ISNUMBER(SEARCH("Earnings Per Share",IT4)),ISNUMBER(SEARCH("Basic EPS",IT4)),ISNUMBER(SEARCH("Diluted Share",IT4)),ISNUMBER(SEARCH("Basic Share",IT4))),"EPS","")</f>
        <v/>
      </c>
      <c r="IW4" t="str">
        <f>IF(OR(LEFT(IT4,1)=CHAR(32),LEFT(IT4,1)=CHAR(9),LEFT(IT4,1)=CHAR(160),indenture(IT4)&gt;0),"NO","BOLD")&amp;IV4</f>
        <v>BOLD</v>
      </c>
      <c r="IX4" t="s">
        <v>1198</v>
      </c>
      <c r="IY4" t="s">
        <v>682</v>
      </c>
      <c r="IZ4" t="str">
        <f t="shared" ref="IZ4:IZ67" si="63">IF(OR(ISNUMBER(SEARCH("Diluted EPS",IX4)),ISNUMBER(SEARCH("Earnings Per Share",IX4)),ISNUMBER(SEARCH("Basic EPS",IX4)),ISNUMBER(SEARCH("Diluted Share",IX4)),ISNUMBER(SEARCH("Basic Share",IX4))),"EPS","")</f>
        <v/>
      </c>
      <c r="JA4" t="str">
        <f>IF(OR(LEFT(IX4,1)=CHAR(32),LEFT(IX4,1)=CHAR(9),LEFT(IX4,1)=CHAR(160),indenture(IX4)&gt;0),"NO","BOLD")&amp;IZ4</f>
        <v>BOLD</v>
      </c>
      <c r="JB4" t="s">
        <v>7238</v>
      </c>
      <c r="JC4" t="s">
        <v>8310</v>
      </c>
      <c r="JD4" t="str">
        <f t="shared" ref="JD4:JD67" si="64">IF(OR(ISNUMBER(SEARCH("Diluted EPS",JB4)),ISNUMBER(SEARCH("Earnings Per Share",JB4)),ISNUMBER(SEARCH("Basic EPS",JB4)),ISNUMBER(SEARCH("Diluted Share",JB4)),ISNUMBER(SEARCH("Basic Share",JB4))),"EPS","")</f>
        <v/>
      </c>
      <c r="JE4" t="str">
        <f>IF(OR(LEFT(JB4,1)=CHAR(32),LEFT(JB4,1)=CHAR(9),LEFT(JB4,1)=CHAR(160),indenture(JB4)&gt;0),"NO","BOLD")&amp;JD4</f>
        <v>BOLD</v>
      </c>
      <c r="JF4" t="s">
        <v>3006</v>
      </c>
      <c r="JG4" t="s">
        <v>6164</v>
      </c>
      <c r="JH4" t="str">
        <f t="shared" ref="JH4:JH21" si="65">IF(OR(ISNUMBER(SEARCH("Diluted EPS",JF4)),ISNUMBER(SEARCH("Earnings Per Share",JF4)),ISNUMBER(SEARCH("Basic EPS",JF4)),ISNUMBER(SEARCH("Diluted Share",JF4)),ISNUMBER(SEARCH("Basic Share",JF4))),"EPS","")</f>
        <v/>
      </c>
      <c r="JI4" t="str">
        <f>IF(OR(LEFT(JF4,1)=CHAR(32),LEFT(JF4,1)=CHAR(9),LEFT(JF4,1)=CHAR(160),indenture(JF4)&gt;0),"NO","BOLD")&amp;JH4</f>
        <v>BOLD</v>
      </c>
      <c r="JJ4" t="s">
        <v>8986</v>
      </c>
      <c r="JK4" t="s">
        <v>6164</v>
      </c>
      <c r="JL4" t="str">
        <f t="shared" ref="JL4:JL61" si="66">IF(OR(ISNUMBER(SEARCH("Diluted EPS",JJ4)),ISNUMBER(SEARCH("Earnings Per Share",JJ4)),ISNUMBER(SEARCH("Basic EPS",JJ4)),ISNUMBER(SEARCH("Diluted Share",JJ4)),ISNUMBER(SEARCH("Basic Share",JJ4))),"EPS","")</f>
        <v/>
      </c>
      <c r="JM4" t="str">
        <f>IF(OR(LEFT(JJ4,1)=CHAR(32),LEFT(JJ4,1)=CHAR(9),LEFT(JJ4,1)=CHAR(160),indenture(JJ4)&gt;0),"NO","BOLD")&amp;JL4</f>
        <v>BOLD</v>
      </c>
      <c r="JO4" s="27"/>
      <c r="JP4" s="7"/>
      <c r="JQ4" t="str">
        <f t="shared" ref="JQ4:JQ32" si="67">IF(OR(ISNUMBER(SEARCH("Diluted EPS",JO4)),ISNUMBER(SEARCH("Earnings Per Share",JO4)),ISNUMBER(SEARCH("Basic EPS",JO4)),ISNUMBER(SEARCH("Diluted Share",JO4)),ISNUMBER(SEARCH("Basic Share",JO4))),"EPS","")</f>
        <v/>
      </c>
      <c r="JR4" t="str">
        <f>IF(OR(LEFT(JO4,1)=CHAR(32),LEFT(JO4,1)=CHAR(9),LEFT(JO4,1)=CHAR(160),indenture(JO4)&gt;0),"NO","BOLD")&amp;JQ4</f>
        <v>BOLD</v>
      </c>
    </row>
    <row r="5" spans="1:278">
      <c r="A5">
        <v>4</v>
      </c>
      <c r="B5" t="s">
        <v>177</v>
      </c>
      <c r="C5" t="s">
        <v>177</v>
      </c>
      <c r="D5" t="str">
        <f t="shared" si="2"/>
        <v/>
      </c>
      <c r="E5" t="str">
        <f>IF(OR(LEFT(B5,1)=CHAR(32),LEFT(B5,1)=CHAR(9),LEFT(B5,1)=CHAR(160),indenture(B5)&gt;0),"NO","BOLD")&amp;D5</f>
        <v>BOLD</v>
      </c>
      <c r="F5" t="s">
        <v>3383</v>
      </c>
      <c r="G5" t="s">
        <v>3384</v>
      </c>
      <c r="H5" t="str">
        <f t="shared" si="3"/>
        <v/>
      </c>
      <c r="I5" t="str">
        <f>IF(OR(LEFT(F5,1)=CHAR(32),LEFT(F5,1)=CHAR(9),LEFT(F5,1)=CHAR(160),indenture(F5)&gt;0),"NO","BOLD")&amp;H5</f>
        <v>BOLD</v>
      </c>
      <c r="J5" t="s">
        <v>3385</v>
      </c>
      <c r="K5" t="s">
        <v>3386</v>
      </c>
      <c r="L5" t="str">
        <f t="shared" si="0"/>
        <v/>
      </c>
      <c r="M5" t="str">
        <f>IF(OR(LEFT(J5,1)=CHAR(32),LEFT(J5,1)=CHAR(9),LEFT(J5,1)=CHAR(160),indenture(J5)&gt;0),"NO","BOLD")&amp;L5</f>
        <v>BOLD</v>
      </c>
      <c r="N5" t="s">
        <v>3387</v>
      </c>
      <c r="O5" t="s">
        <v>3388</v>
      </c>
      <c r="P5" t="str">
        <f t="shared" si="1"/>
        <v/>
      </c>
      <c r="Q5" t="str">
        <f>IF(OR(LEFT(N5,1)=CHAR(32),LEFT(N5,1)=CHAR(9),LEFT(N5,1)=CHAR(160),indenture(N5)&gt;0),"NO","BOLD")&amp;P5</f>
        <v>BOLD</v>
      </c>
      <c r="R5" t="s">
        <v>3376</v>
      </c>
      <c r="S5" t="s">
        <v>3377</v>
      </c>
      <c r="T5" t="str">
        <f t="shared" si="4"/>
        <v/>
      </c>
      <c r="U5" t="str">
        <f>IF(OR(LEFT(R5,1)=CHAR(32),LEFT(R5,1)=CHAR(9),LEFT(R5,1)=CHAR(160),indenture(R5)&gt;0),"NO","BOLD")&amp;T5</f>
        <v>BOLD</v>
      </c>
      <c r="V5" t="s">
        <v>3389</v>
      </c>
      <c r="W5" t="s">
        <v>3390</v>
      </c>
      <c r="X5" t="str">
        <f t="shared" si="5"/>
        <v/>
      </c>
      <c r="Y5" t="str">
        <f>IF(OR(LEFT(V5,1)=CHAR(32),LEFT(V5,1)=CHAR(9),LEFT(V5,1)=CHAR(160),indenture(V5)&gt;0),"NO","BOLD")&amp;X5</f>
        <v>BOLD</v>
      </c>
      <c r="Z5" t="s">
        <v>3391</v>
      </c>
      <c r="AA5" t="s">
        <v>3392</v>
      </c>
      <c r="AB5" t="str">
        <f t="shared" si="6"/>
        <v/>
      </c>
      <c r="AC5" t="str">
        <f>IF(OR(LEFT(Z5,1)=CHAR(32),LEFT(Z5,1)=CHAR(9),LEFT(Z5,1)=CHAR(160),indenture(Z5)&gt;0),"NO","BOLD")&amp;AB5</f>
        <v>BOLD</v>
      </c>
      <c r="AD5" t="s">
        <v>3393</v>
      </c>
      <c r="AE5" t="s">
        <v>3394</v>
      </c>
      <c r="AF5" t="str">
        <f t="shared" si="7"/>
        <v/>
      </c>
      <c r="AG5" t="str">
        <f>IF(OR(LEFT(AD5,1)=CHAR(32),LEFT(AD5,1)=CHAR(9),LEFT(AD5,1)=CHAR(160),indenture(AD5)&gt;0),"NO","BOLD")&amp;AF5</f>
        <v>BOLD</v>
      </c>
      <c r="AH5" t="s">
        <v>3393</v>
      </c>
      <c r="AI5" t="s">
        <v>3395</v>
      </c>
      <c r="AJ5" t="str">
        <f t="shared" si="8"/>
        <v/>
      </c>
      <c r="AK5" t="str">
        <f>IF(OR(LEFT(AH5,1)=CHAR(32),LEFT(AH5,1)=CHAR(9),LEFT(AH5,1)=CHAR(160),indenture(AH5)&gt;0),"NO","BOLD")&amp;AJ5</f>
        <v>BOLD</v>
      </c>
      <c r="AL5" t="s">
        <v>3393</v>
      </c>
      <c r="AM5" t="s">
        <v>3396</v>
      </c>
      <c r="AN5" t="str">
        <f t="shared" si="9"/>
        <v/>
      </c>
      <c r="AO5" t="str">
        <f>IF(OR(LEFT(AL5,1)=CHAR(32),LEFT(AL5,1)=CHAR(9),LEFT(AL5,1)=CHAR(160),indenture(AL5)&gt;0),"NO","BOLD")&amp;AN5</f>
        <v>BOLD</v>
      </c>
      <c r="AP5" t="s">
        <v>3397</v>
      </c>
      <c r="AQ5" t="s">
        <v>3398</v>
      </c>
      <c r="AR5" t="str">
        <f t="shared" si="10"/>
        <v/>
      </c>
      <c r="AS5" t="str">
        <f>IF(OR(LEFT(AP5,1)=CHAR(32),LEFT(AP5,1)=CHAR(9),LEFT(AP5,1)=CHAR(160),indenture(AP5)&gt;0),"NO","BOLD")&amp;AR5</f>
        <v>BOLD</v>
      </c>
      <c r="AT5" t="s">
        <v>3399</v>
      </c>
      <c r="AU5" t="s">
        <v>3378</v>
      </c>
      <c r="AV5" t="str">
        <f t="shared" si="11"/>
        <v/>
      </c>
      <c r="AW5" t="str">
        <f>IF(OR(LEFT(AT5,1)=CHAR(32),LEFT(AT5,1)=CHAR(9),LEFT(AT5,1)=CHAR(160),indenture(AT5)&gt;0),"NO","BOLD")&amp;AV5</f>
        <v>BOLD</v>
      </c>
      <c r="AX5" t="s">
        <v>4225</v>
      </c>
      <c r="AY5" t="s">
        <v>1401</v>
      </c>
      <c r="AZ5" t="str">
        <f t="shared" si="12"/>
        <v/>
      </c>
      <c r="BA5" t="str">
        <f>IF(OR(LEFT(AX5,1)=CHAR(32),LEFT(AX5,1)=CHAR(9),LEFT(AX5,1)=CHAR(160),indenture(AX5)&gt;0),"NO","BOLD")&amp;AZ5</f>
        <v>NO</v>
      </c>
      <c r="BB5" t="s">
        <v>4226</v>
      </c>
      <c r="BC5" t="s">
        <v>4227</v>
      </c>
      <c r="BD5" t="str">
        <f t="shared" si="13"/>
        <v/>
      </c>
      <c r="BE5" t="str">
        <f>IF(OR(LEFT(BB5,1)=CHAR(32),LEFT(BB5,1)=CHAR(9),LEFT(BB5,1)=CHAR(160),indenture(BB5)&gt;0),"NO","BOLD")&amp;BD5</f>
        <v>NO</v>
      </c>
      <c r="BF5" t="s">
        <v>4226</v>
      </c>
      <c r="BG5" t="s">
        <v>1378</v>
      </c>
      <c r="BH5" t="str">
        <f t="shared" si="14"/>
        <v/>
      </c>
      <c r="BI5" t="str">
        <f>IF(OR(LEFT(BF5,1)=CHAR(32),LEFT(BF5,1)=CHAR(9),LEFT(BF5,1)=CHAR(160),indenture(BF5)&gt;0),"NO","BOLD")&amp;BH5</f>
        <v>NO</v>
      </c>
      <c r="BJ5" t="s">
        <v>4228</v>
      </c>
      <c r="BK5" t="s">
        <v>1363</v>
      </c>
      <c r="BL5" t="str">
        <f t="shared" si="15"/>
        <v/>
      </c>
      <c r="BM5" t="str">
        <f>IF(OR(LEFT(BJ5,1)=CHAR(32),LEFT(BJ5,1)=CHAR(9),LEFT(BJ5,1)=CHAR(160),indenture(BJ5)&gt;0),"NO","BOLD")&amp;BL5</f>
        <v>NO</v>
      </c>
      <c r="BN5" t="s">
        <v>4229</v>
      </c>
      <c r="BO5" t="s">
        <v>4230</v>
      </c>
      <c r="BP5" t="str">
        <f t="shared" si="16"/>
        <v/>
      </c>
      <c r="BQ5" t="str">
        <f>IF(OR(LEFT(BN5,1)=CHAR(32),LEFT(BN5,1)=CHAR(9),LEFT(BN5,1)=CHAR(160),indenture(BN5)&gt;0),"NO","BOLD")&amp;BP5</f>
        <v>NO</v>
      </c>
      <c r="BR5" t="s">
        <v>4229</v>
      </c>
      <c r="BS5" t="s">
        <v>1341</v>
      </c>
      <c r="BT5" t="str">
        <f t="shared" si="17"/>
        <v/>
      </c>
      <c r="BU5" t="str">
        <f>IF(OR(LEFT(BR5,1)=CHAR(32),LEFT(BR5,1)=CHAR(9),LEFT(BR5,1)=CHAR(160),indenture(BR5)&gt;0),"NO","BOLD")&amp;BT5</f>
        <v>NO</v>
      </c>
      <c r="BV5" t="s">
        <v>4231</v>
      </c>
      <c r="BW5" t="s">
        <v>4232</v>
      </c>
      <c r="BX5" t="str">
        <f t="shared" si="18"/>
        <v/>
      </c>
      <c r="BY5" t="str">
        <f>IF(OR(LEFT(BV5,1)=CHAR(32),LEFT(BV5,1)=CHAR(9),LEFT(BV5,1)=CHAR(160),indenture(BV5)&gt;0),"NO","BOLD")&amp;BX5</f>
        <v>NO</v>
      </c>
      <c r="BZ5" t="s">
        <v>4231</v>
      </c>
      <c r="CA5" t="s">
        <v>4233</v>
      </c>
      <c r="CB5" t="str">
        <f t="shared" si="19"/>
        <v/>
      </c>
      <c r="CC5" t="str">
        <f>IF(OR(LEFT(BZ5,1)=CHAR(32),LEFT(BZ5,1)=CHAR(9),LEFT(BZ5,1)=CHAR(160),indenture(BZ5)&gt;0),"NO","BOLD")&amp;CB5</f>
        <v>NO</v>
      </c>
      <c r="CD5" t="s">
        <v>4231</v>
      </c>
      <c r="CE5" t="s">
        <v>1313</v>
      </c>
      <c r="CF5" t="str">
        <f t="shared" si="20"/>
        <v/>
      </c>
      <c r="CG5" t="str">
        <f>IF(OR(LEFT(CD5,1)=CHAR(32),LEFT(CD5,1)=CHAR(9),LEFT(CD5,1)=CHAR(160),indenture(CD5)&gt;0),"NO","BOLD")&amp;CF5</f>
        <v>NO</v>
      </c>
      <c r="CH5" t="s">
        <v>4234</v>
      </c>
      <c r="CI5" t="s">
        <v>4235</v>
      </c>
      <c r="CJ5" t="str">
        <f t="shared" si="21"/>
        <v/>
      </c>
      <c r="CK5" t="str">
        <f>IF(OR(LEFT(CH5,1)=CHAR(32),LEFT(CH5,1)=CHAR(9),LEFT(CH5,1)=CHAR(160),indenture(CH5)&gt;0),"NO","BOLD")&amp;CJ5</f>
        <v>BOLD</v>
      </c>
      <c r="CL5" t="s">
        <v>4236</v>
      </c>
      <c r="CM5" t="s">
        <v>4237</v>
      </c>
      <c r="CN5" t="str">
        <f t="shared" si="22"/>
        <v/>
      </c>
      <c r="CO5" t="str">
        <f>IF(OR(LEFT(CL5,1)=CHAR(32),LEFT(CL5,1)=CHAR(9),LEFT(CL5,1)=CHAR(160),indenture(CL5)&gt;0),"NO","BOLD")&amp;CN5</f>
        <v>BOLD</v>
      </c>
      <c r="CP5" t="s">
        <v>4238</v>
      </c>
      <c r="CQ5" t="s">
        <v>3602</v>
      </c>
      <c r="CR5" t="str">
        <f t="shared" si="23"/>
        <v/>
      </c>
      <c r="CS5" t="str">
        <f>IF(OR(LEFT(CP5,1)=CHAR(32),LEFT(CP5,1)=CHAR(9),LEFT(CP5,1)=CHAR(160),indenture(CP5)&gt;0),"NO","BOLD")&amp;CR5</f>
        <v>BOLD</v>
      </c>
      <c r="CT5" t="s">
        <v>4976</v>
      </c>
      <c r="CU5" t="s">
        <v>4977</v>
      </c>
      <c r="CV5" t="str">
        <f t="shared" si="24"/>
        <v/>
      </c>
      <c r="CW5" t="str">
        <f>IF(OR(LEFT(CT5,1)=CHAR(32),LEFT(CT5,1)=CHAR(9),LEFT(CT5,1)=CHAR(160),indenture(CT5)&gt;0),"NO","BOLD")&amp;CV5</f>
        <v>BOLD</v>
      </c>
      <c r="CX5" t="s">
        <v>4978</v>
      </c>
      <c r="CY5" t="s">
        <v>1719</v>
      </c>
      <c r="CZ5" t="str">
        <f t="shared" si="25"/>
        <v/>
      </c>
      <c r="DA5" t="str">
        <f>IF(OR(LEFT(CX5,1)=CHAR(32),LEFT(CX5,1)=CHAR(9),LEFT(CX5,1)=CHAR(160),indenture(CX5)&gt;0),"NO","BOLD")&amp;CZ5</f>
        <v>NO</v>
      </c>
      <c r="DB5" t="s">
        <v>4979</v>
      </c>
      <c r="DC5" t="s">
        <v>4980</v>
      </c>
      <c r="DD5" t="str">
        <f t="shared" si="26"/>
        <v/>
      </c>
      <c r="DE5" t="str">
        <f>IF(OR(LEFT(DB5,1)=CHAR(32),LEFT(DB5,1)=CHAR(9),LEFT(DB5,1)=CHAR(160),indenture(DB5)&gt;0),"NO","BOLD")&amp;DD5</f>
        <v>BOLD</v>
      </c>
      <c r="DF5" t="s">
        <v>4981</v>
      </c>
      <c r="DG5" t="s">
        <v>4982</v>
      </c>
      <c r="DH5" t="str">
        <f t="shared" si="27"/>
        <v>EPS</v>
      </c>
      <c r="DI5" t="str">
        <f>IF(OR(LEFT(DF5,1)=CHAR(32),LEFT(DF5,1)=CHAR(9),LEFT(DF5,1)=CHAR(160),indenture(DF5)&gt;0),"NO","BOLD")&amp;DH5</f>
        <v>BOLDEPS</v>
      </c>
      <c r="DJ5" t="s">
        <v>4983</v>
      </c>
      <c r="DK5" t="s">
        <v>4984</v>
      </c>
      <c r="DL5" t="str">
        <f t="shared" si="28"/>
        <v/>
      </c>
      <c r="DM5" t="str">
        <f>IF(OR(LEFT(DJ5,1)=CHAR(32),LEFT(DJ5,1)=CHAR(9),LEFT(DJ5,1)=CHAR(160),indenture(DJ5)&gt;0),"NO","BOLD")&amp;DL5</f>
        <v>BOLD</v>
      </c>
      <c r="DN5" t="s">
        <v>4985</v>
      </c>
      <c r="DO5" t="s">
        <v>4986</v>
      </c>
      <c r="DP5" t="str">
        <f t="shared" si="29"/>
        <v/>
      </c>
      <c r="DQ5" t="str">
        <f>IF(OR(LEFT(DN5,1)=CHAR(32),LEFT(DN5,1)=CHAR(9),LEFT(DN5,1)=CHAR(160),indenture(DN5)&gt;0),"NO","BOLD")&amp;DP5</f>
        <v>BOLD</v>
      </c>
      <c r="DR5" t="s">
        <v>4987</v>
      </c>
      <c r="DS5" t="s">
        <v>4988</v>
      </c>
      <c r="DT5" t="str">
        <f t="shared" si="30"/>
        <v/>
      </c>
      <c r="DU5" t="str">
        <f>IF(OR(LEFT(DR5,1)=CHAR(32),LEFT(DR5,1)=CHAR(9),LEFT(DR5,1)=CHAR(160),indenture(DR5)&gt;0),"NO","BOLD")&amp;DT5</f>
        <v>NO</v>
      </c>
      <c r="DV5" t="s">
        <v>4989</v>
      </c>
      <c r="DW5" t="s">
        <v>4990</v>
      </c>
      <c r="DX5" t="str">
        <f t="shared" si="31"/>
        <v/>
      </c>
      <c r="DY5" t="str">
        <f>IF(OR(LEFT(DV5,1)=CHAR(32),LEFT(DV5,1)=CHAR(9),LEFT(DV5,1)=CHAR(160),indenture(DV5)&gt;0),"NO","BOLD")&amp;DX5</f>
        <v>BOLD</v>
      </c>
      <c r="DZ5" t="s">
        <v>4991</v>
      </c>
      <c r="EA5" t="s">
        <v>4992</v>
      </c>
      <c r="EB5" t="str">
        <f t="shared" si="32"/>
        <v/>
      </c>
      <c r="EC5" t="str">
        <f>IF(OR(LEFT(DZ5,1)=CHAR(32),LEFT(DZ5,1)=CHAR(9),LEFT(DZ5,1)=CHAR(160),indenture(DZ5)&gt;0),"NO","BOLD")&amp;EB5</f>
        <v>BOLD</v>
      </c>
      <c r="ED5" t="s">
        <v>4993</v>
      </c>
      <c r="EE5" t="s">
        <v>4994</v>
      </c>
      <c r="EF5" t="str">
        <f t="shared" si="33"/>
        <v/>
      </c>
      <c r="EG5" t="str">
        <f>IF(OR(LEFT(ED5,1)=CHAR(32),LEFT(ED5,1)=CHAR(9),LEFT(ED5,1)=CHAR(160),indenture(ED5)&gt;0),"NO","BOLD")&amp;EF5</f>
        <v>BOLD</v>
      </c>
      <c r="EH5" t="s">
        <v>4995</v>
      </c>
      <c r="EI5" t="s">
        <v>4996</v>
      </c>
      <c r="EJ5" t="str">
        <f t="shared" si="34"/>
        <v/>
      </c>
      <c r="EK5" t="str">
        <f>IF(OR(LEFT(EH5,1)=CHAR(32),LEFT(EH5,1)=CHAR(9),LEFT(EH5,1)=CHAR(160),indenture(EH5)&gt;0),"NO","BOLD")&amp;EJ5</f>
        <v>BOLD</v>
      </c>
      <c r="EL5" t="s">
        <v>4997</v>
      </c>
      <c r="EM5" t="s">
        <v>4998</v>
      </c>
      <c r="EN5" t="str">
        <f t="shared" si="35"/>
        <v/>
      </c>
      <c r="EO5" t="str">
        <f>IF(OR(LEFT(EL5,1)=CHAR(32),LEFT(EL5,1)=CHAR(9),LEFT(EL5,1)=CHAR(160),indenture(EL5)&gt;0),"NO","BOLD")&amp;EN5</f>
        <v>NO</v>
      </c>
      <c r="EP5" t="s">
        <v>5499</v>
      </c>
      <c r="EQ5" t="s">
        <v>5500</v>
      </c>
      <c r="ER5" t="str">
        <f t="shared" si="36"/>
        <v/>
      </c>
      <c r="ES5" t="str">
        <f>IF(OR(LEFT(EP5,1)=CHAR(32),LEFT(EP5,1)=CHAR(9),LEFT(EP5,1)=CHAR(160),indenture(EP5)&gt;0),"NO","BOLD")&amp;ER5</f>
        <v>BOLD</v>
      </c>
      <c r="ET5" t="s">
        <v>5501</v>
      </c>
      <c r="EU5" t="s">
        <v>5502</v>
      </c>
      <c r="EV5" t="str">
        <f t="shared" si="37"/>
        <v/>
      </c>
      <c r="EW5" t="str">
        <f>IF(OR(LEFT(ET5,1)=CHAR(32),LEFT(ET5,1)=CHAR(9),LEFT(ET5,1)=CHAR(160),indenture(ET5)&gt;0),"NO","BOLD")&amp;EV5</f>
        <v>BOLD</v>
      </c>
      <c r="EX5" t="s">
        <v>5503</v>
      </c>
      <c r="EY5" t="s">
        <v>5504</v>
      </c>
      <c r="EZ5" t="str">
        <f t="shared" si="38"/>
        <v/>
      </c>
      <c r="FA5" t="str">
        <f>IF(OR(LEFT(EX5,1)=CHAR(32),LEFT(EX5,1)=CHAR(9),LEFT(EX5,1)=CHAR(160),indenture(EX5)&gt;0),"NO","BOLD")&amp;EZ5</f>
        <v>BOLD</v>
      </c>
      <c r="FB5" t="s">
        <v>1791</v>
      </c>
      <c r="FC5" t="s">
        <v>16</v>
      </c>
      <c r="FD5" t="str">
        <f t="shared" si="39"/>
        <v/>
      </c>
      <c r="FE5" t="str">
        <f>IF(OR(LEFT(FB5,1)=CHAR(32),LEFT(FB5,1)=CHAR(9),LEFT(FB5,1)=CHAR(160),indenture(FB5)&gt;0),"NO","BOLD")&amp;FD5</f>
        <v>BOLD</v>
      </c>
      <c r="FF5" t="s">
        <v>5505</v>
      </c>
      <c r="FG5" t="s">
        <v>5506</v>
      </c>
      <c r="FH5" t="str">
        <f t="shared" si="40"/>
        <v/>
      </c>
      <c r="FI5" t="str">
        <f>IF(OR(LEFT(FF5,1)=CHAR(32),LEFT(FF5,1)=CHAR(9),LEFT(FF5,1)=CHAR(160),indenture(FF5)&gt;0),"NO","BOLD")&amp;FH5</f>
        <v>BOLD</v>
      </c>
      <c r="FJ5" t="s">
        <v>5507</v>
      </c>
      <c r="FK5" t="s">
        <v>5508</v>
      </c>
      <c r="FL5" t="str">
        <f t="shared" si="41"/>
        <v/>
      </c>
      <c r="FM5" t="str">
        <f>IF(OR(LEFT(FJ5,1)=CHAR(32),LEFT(FJ5,1)=CHAR(9),LEFT(FJ5,1)=CHAR(160),indenture(FJ5)&gt;0),"NO","BOLD")&amp;FL5</f>
        <v>BOLD</v>
      </c>
      <c r="FN5" t="s">
        <v>5509</v>
      </c>
      <c r="FO5" t="s">
        <v>5510</v>
      </c>
      <c r="FP5" t="str">
        <f t="shared" si="42"/>
        <v/>
      </c>
      <c r="FQ5" t="str">
        <f>IF(OR(LEFT(FN5,1)=CHAR(32),LEFT(FN5,1)=CHAR(9),LEFT(FN5,1)=CHAR(160),indenture(FN5)&gt;0),"NO","BOLD")&amp;FP5</f>
        <v>BOLD</v>
      </c>
      <c r="FR5" t="s">
        <v>5511</v>
      </c>
      <c r="FS5" t="s">
        <v>5512</v>
      </c>
      <c r="FT5" t="str">
        <f t="shared" si="43"/>
        <v/>
      </c>
      <c r="FU5" t="str">
        <f>IF(OR(LEFT(FR5,1)=CHAR(32),LEFT(FR5,1)=CHAR(9),LEFT(FR5,1)=CHAR(160),indenture(FR5)&gt;0),"NO","BOLD")&amp;FT5</f>
        <v>BOLD</v>
      </c>
      <c r="FV5" t="s">
        <v>5513</v>
      </c>
      <c r="FW5" t="s">
        <v>5514</v>
      </c>
      <c r="FX5" t="str">
        <f t="shared" si="44"/>
        <v/>
      </c>
      <c r="FY5" t="str">
        <f>IF(OR(LEFT(FV5,1)=CHAR(32),LEFT(FV5,1)=CHAR(9),LEFT(FV5,1)=CHAR(160),indenture(FV5)&gt;0),"NO","BOLD")&amp;FX5</f>
        <v>NO</v>
      </c>
      <c r="FZ5" t="s">
        <v>5515</v>
      </c>
      <c r="GA5" t="s">
        <v>5516</v>
      </c>
      <c r="GB5" t="str">
        <f t="shared" si="45"/>
        <v/>
      </c>
      <c r="GC5" t="str">
        <f>IF(OR(LEFT(FZ5,1)=CHAR(32),LEFT(FZ5,1)=CHAR(9),LEFT(FZ5,1)=CHAR(160),indenture(FZ5)&gt;0),"NO","BOLD")&amp;GB5</f>
        <v>BOLD</v>
      </c>
      <c r="GD5" t="s">
        <v>1554</v>
      </c>
      <c r="GE5" t="s">
        <v>50</v>
      </c>
      <c r="GF5" t="str">
        <f t="shared" si="46"/>
        <v/>
      </c>
      <c r="GG5" t="str">
        <f>IF(OR(LEFT(GD5,1)=CHAR(32),LEFT(GD5,1)=CHAR(9),LEFT(GD5,1)=CHAR(160),indenture(GD5)&gt;0),"NO","BOLD")&amp;GF5</f>
        <v>BOLD</v>
      </c>
      <c r="GH5" t="s">
        <v>5517</v>
      </c>
      <c r="GI5" t="s">
        <v>425</v>
      </c>
      <c r="GJ5" t="str">
        <f t="shared" si="47"/>
        <v/>
      </c>
      <c r="GK5" t="str">
        <f>IF(OR(LEFT(GH5,1)=CHAR(32),LEFT(GH5,1)=CHAR(9),LEFT(GH5,1)=CHAR(160),indenture(GH5)&gt;0),"NO","BOLD")&amp;GJ5</f>
        <v>BOLD</v>
      </c>
      <c r="GL5" t="s">
        <v>6171</v>
      </c>
      <c r="GM5" t="s">
        <v>6172</v>
      </c>
      <c r="GN5" t="str">
        <f t="shared" si="48"/>
        <v/>
      </c>
      <c r="GO5" t="str">
        <f>IF(OR(LEFT(GL5,1)=CHAR(32),LEFT(GL5,1)=CHAR(9),LEFT(GL5,1)=CHAR(160),indenture(GL5)&gt;0),"NO","BOLD")&amp;GN5</f>
        <v>BOLD</v>
      </c>
      <c r="GP5" t="s">
        <v>6200</v>
      </c>
      <c r="GQ5" t="s">
        <v>6201</v>
      </c>
      <c r="GR5" t="str">
        <f>IF(OR(ISNUMBER(SEARCH("Diluted EPS",GP5)),ISNUMBER(SEARCH("Earnings Per Share",GP5)),ISNUMBER(SEARCH("Basic EPS",GP5)),ISNUMBER(SEARCH("Diluted Share",GP5)),ISNUMBER(SEARCH("Basic Share",GP5))),"EPS","")</f>
        <v/>
      </c>
      <c r="GS5" t="str">
        <f>IF(OR(LEFT(GP5,1)=CHAR(32),LEFT(GP5,1)=CHAR(9),LEFT(GP5,1)=CHAR(160),indenture(GP5)&gt;0),"NO","BOLD")&amp;GR5</f>
        <v>BOLD</v>
      </c>
      <c r="GT5" t="s">
        <v>6174</v>
      </c>
      <c r="GU5" t="s">
        <v>5223</v>
      </c>
      <c r="GV5" t="str">
        <f t="shared" si="49"/>
        <v/>
      </c>
      <c r="GW5" t="str">
        <f>IF(OR(LEFT(GT5,1)=CHAR(32),LEFT(GT5,1)=CHAR(9),LEFT(GT5,1)=CHAR(160),indenture(GT5)&gt;0),"NO","BOLD")&amp;GV5</f>
        <v>NO</v>
      </c>
      <c r="GX5" t="s">
        <v>6175</v>
      </c>
      <c r="GY5" t="s">
        <v>6176</v>
      </c>
      <c r="GZ5" t="str">
        <f t="shared" si="50"/>
        <v/>
      </c>
      <c r="HA5" t="str">
        <f>IF(OR(LEFT(GX5,1)=CHAR(32),LEFT(GX5,1)=CHAR(9),LEFT(GX5,1)=CHAR(160),indenture(GX5)&gt;0),"NO","BOLD")&amp;GZ5</f>
        <v>BOLD</v>
      </c>
      <c r="HB5" t="s">
        <v>6177</v>
      </c>
      <c r="HC5" t="s">
        <v>6178</v>
      </c>
      <c r="HD5" t="str">
        <f t="shared" si="51"/>
        <v/>
      </c>
      <c r="HE5" t="str">
        <f>IF(OR(LEFT(HB5,1)=CHAR(32),LEFT(HB5,1)=CHAR(9),LEFT(HB5,1)=CHAR(160),indenture(HB5)&gt;0),"NO","BOLD")&amp;HD5</f>
        <v>BOLD</v>
      </c>
      <c r="HH5" t="str">
        <f t="shared" si="52"/>
        <v/>
      </c>
      <c r="HI5" t="str">
        <f>IF(OR(LEFT(HF5,1)=CHAR(32),LEFT(HF5,1)=CHAR(9),LEFT(HF5,1)=CHAR(160),indenture(HF5)&gt;0),"NO","BOLD")&amp;HH5</f>
        <v>BOLD</v>
      </c>
      <c r="HJ5" t="s">
        <v>6179</v>
      </c>
      <c r="HK5" t="s">
        <v>6180</v>
      </c>
      <c r="HL5" t="str">
        <f t="shared" si="53"/>
        <v/>
      </c>
      <c r="HM5" t="str">
        <f>IF(OR(LEFT(HJ5,1)=CHAR(32),LEFT(HJ5,1)=CHAR(9),LEFT(HJ5,1)=CHAR(160),indenture(HJ5)&gt;0),"NO","BOLD")&amp;HL5</f>
        <v>BOLD</v>
      </c>
      <c r="HN5" t="s">
        <v>6181</v>
      </c>
      <c r="HO5" t="s">
        <v>6182</v>
      </c>
      <c r="HP5" t="str">
        <f t="shared" si="54"/>
        <v/>
      </c>
      <c r="HQ5" t="str">
        <f>IF(OR(LEFT(HN5,1)=CHAR(32),LEFT(HN5,1)=CHAR(9),LEFT(HN5,1)=CHAR(160),indenture(HN5)&gt;0),"NO","BOLD")&amp;HP5</f>
        <v>BOLD</v>
      </c>
      <c r="HR5" t="s">
        <v>6183</v>
      </c>
      <c r="HS5" t="s">
        <v>6184</v>
      </c>
      <c r="HT5" t="str">
        <f t="shared" si="55"/>
        <v/>
      </c>
      <c r="HU5" t="str">
        <f>IF(OR(LEFT(HR5,1)=CHAR(32),LEFT(HR5,1)=CHAR(9),LEFT(HR5,1)=CHAR(160),indenture(HR5)&gt;0),"NO","BOLD")&amp;HT5</f>
        <v>BOLD</v>
      </c>
      <c r="HV5" t="s">
        <v>8210</v>
      </c>
      <c r="HW5" t="s">
        <v>8137</v>
      </c>
      <c r="HX5" t="str">
        <f t="shared" si="56"/>
        <v/>
      </c>
      <c r="HY5" t="str">
        <f>IF(OR(LEFT(HV5,1)=CHAR(32),LEFT(HV5,1)=CHAR(9),LEFT(HV5,1)=CHAR(160),indenture(HV5)&gt;0),"NO","BOLD")&amp;HX5</f>
        <v>BOLD</v>
      </c>
      <c r="HZ5" t="s">
        <v>8311</v>
      </c>
      <c r="IA5" t="s">
        <v>8312</v>
      </c>
      <c r="IB5" t="str">
        <f t="shared" si="57"/>
        <v/>
      </c>
      <c r="IC5" t="str">
        <f>IF(OR(LEFT(HZ5,1)=CHAR(32),LEFT(HZ5,1)=CHAR(9),LEFT(HZ5,1)=CHAR(160),indenture(HZ5)&gt;0),"NO","BOLD")&amp;IB5</f>
        <v>BOLD</v>
      </c>
      <c r="ID5" t="s">
        <v>5517</v>
      </c>
      <c r="IE5" t="s">
        <v>425</v>
      </c>
      <c r="IF5" t="str">
        <f t="shared" si="58"/>
        <v/>
      </c>
      <c r="IG5" t="str">
        <f>IF(OR(LEFT(ID5,1)=CHAR(32),LEFT(ID5,1)=CHAR(9),LEFT(ID5,1)=CHAR(160),indenture(ID5)&gt;0),"NO","BOLD")&amp;IF5</f>
        <v>BOLD</v>
      </c>
      <c r="IH5" t="s">
        <v>8210</v>
      </c>
      <c r="II5" t="s">
        <v>8137</v>
      </c>
      <c r="IJ5" t="str">
        <f t="shared" si="59"/>
        <v/>
      </c>
      <c r="IK5" t="str">
        <f>IF(OR(LEFT(IH5,1)=CHAR(32),LEFT(IH5,1)=CHAR(9),LEFT(IH5,1)=CHAR(160),indenture(IH5)&gt;0),"NO","BOLD")&amp;IJ5</f>
        <v>BOLD</v>
      </c>
      <c r="IL5" t="s">
        <v>1320</v>
      </c>
      <c r="IM5" t="s">
        <v>8588</v>
      </c>
      <c r="IN5" t="str">
        <f t="shared" si="60"/>
        <v/>
      </c>
      <c r="IO5" t="str">
        <f>IF(OR(LEFT(IL5,1)=CHAR(32),LEFT(IL5,1)=CHAR(9),LEFT(IL5,1)=CHAR(160),indenture(IL5)&gt;0),"NO","BOLD")&amp;IN5</f>
        <v>BOLD</v>
      </c>
      <c r="IP5" t="s">
        <v>8647</v>
      </c>
      <c r="IQ5" t="s">
        <v>8648</v>
      </c>
      <c r="IR5" t="str">
        <f t="shared" si="61"/>
        <v/>
      </c>
      <c r="IS5" t="str">
        <f>IF(OR(LEFT(IP5,1)=CHAR(32),LEFT(IP5,1)=CHAR(9),LEFT(IP5,1)=CHAR(160),indenture(IP5)&gt;0),"NO","BOLD")&amp;IR5</f>
        <v>BOLD</v>
      </c>
      <c r="IT5" s="27" t="s">
        <v>8829</v>
      </c>
      <c r="IU5" s="27" t="s">
        <v>8830</v>
      </c>
      <c r="IV5" t="str">
        <f t="shared" si="62"/>
        <v/>
      </c>
      <c r="IW5" t="str">
        <f>IF(OR(LEFT(IT5,1)=CHAR(32),LEFT(IT5,1)=CHAR(9),LEFT(IT5,1)=CHAR(160),indenture(IT5)&gt;0),"NO","BOLD")&amp;IV5</f>
        <v>BOLD</v>
      </c>
      <c r="IX5" t="s">
        <v>8210</v>
      </c>
      <c r="IY5" t="s">
        <v>8137</v>
      </c>
      <c r="IZ5" t="str">
        <f t="shared" si="63"/>
        <v/>
      </c>
      <c r="JA5" t="str">
        <f>IF(OR(LEFT(IX5,1)=CHAR(32),LEFT(IX5,1)=CHAR(9),LEFT(IX5,1)=CHAR(160),indenture(IX5)&gt;0),"NO","BOLD")&amp;IZ5</f>
        <v>BOLD</v>
      </c>
      <c r="JB5" t="s">
        <v>8311</v>
      </c>
      <c r="JC5" t="s">
        <v>8312</v>
      </c>
      <c r="JD5" t="str">
        <f t="shared" si="64"/>
        <v/>
      </c>
      <c r="JE5" t="str">
        <f>IF(OR(LEFT(JB5,1)=CHAR(32),LEFT(JB5,1)=CHAR(9),LEFT(JB5,1)=CHAR(160),indenture(JB5)&gt;0),"NO","BOLD")&amp;JD5</f>
        <v>BOLD</v>
      </c>
      <c r="JF5" t="s">
        <v>8975</v>
      </c>
      <c r="JG5" t="s">
        <v>6298</v>
      </c>
      <c r="JH5" t="str">
        <f t="shared" si="65"/>
        <v/>
      </c>
      <c r="JI5" t="str">
        <f>IF(OR(LEFT(JF5,1)=CHAR(32),LEFT(JF5,1)=CHAR(9),LEFT(JF5,1)=CHAR(160),indenture(JF5)&gt;0),"NO","BOLD")&amp;JH5</f>
        <v>BOLD</v>
      </c>
      <c r="JJ5" t="s">
        <v>8987</v>
      </c>
      <c r="JK5" t="s">
        <v>8988</v>
      </c>
      <c r="JL5" t="str">
        <f t="shared" si="66"/>
        <v/>
      </c>
      <c r="JM5" t="str">
        <f>IF(OR(LEFT(JJ5,1)=CHAR(32),LEFT(JJ5,1)=CHAR(9),LEFT(JJ5,1)=CHAR(160),indenture(JJ5)&gt;0),"NO","BOLD")&amp;JL5</f>
        <v>BOLD</v>
      </c>
      <c r="JO5" s="27" t="s">
        <v>8848</v>
      </c>
      <c r="JP5" s="27" t="s">
        <v>8849</v>
      </c>
      <c r="JQ5" t="str">
        <f t="shared" si="67"/>
        <v/>
      </c>
      <c r="JR5" t="str">
        <f>IF(OR(LEFT(JO5,1)=CHAR(32),LEFT(JO5,1)=CHAR(9),LEFT(JO5,1)=CHAR(160),indenture(JO5)&gt;0),"NO","BOLD")&amp;JQ5</f>
        <v>BOLD</v>
      </c>
    </row>
    <row r="6" spans="1:278">
      <c r="A6">
        <v>5</v>
      </c>
      <c r="B6" t="s">
        <v>3400</v>
      </c>
      <c r="C6" t="s">
        <v>3401</v>
      </c>
      <c r="D6" t="str">
        <f t="shared" si="2"/>
        <v/>
      </c>
      <c r="E6" t="str">
        <f>IF(OR(LEFT(B6,1)=CHAR(32),LEFT(B6,1)=CHAR(9),LEFT(B6,1)=CHAR(160),indenture(B6)&gt;0),"NO","BOLD")&amp;D6</f>
        <v>BOLD</v>
      </c>
      <c r="F6" t="s">
        <v>3402</v>
      </c>
      <c r="G6" t="s">
        <v>3403</v>
      </c>
      <c r="H6" t="str">
        <f t="shared" si="3"/>
        <v/>
      </c>
      <c r="I6" t="str">
        <f>IF(OR(LEFT(F6,1)=CHAR(32),LEFT(F6,1)=CHAR(9),LEFT(F6,1)=CHAR(160),indenture(F6)&gt;0),"NO","BOLD")&amp;H6</f>
        <v>BOLD</v>
      </c>
      <c r="J6" t="s">
        <v>3404</v>
      </c>
      <c r="K6" t="s">
        <v>3405</v>
      </c>
      <c r="L6" t="str">
        <f t="shared" si="0"/>
        <v/>
      </c>
      <c r="M6" t="str">
        <f>IF(OR(LEFT(J6,1)=CHAR(32),LEFT(J6,1)=CHAR(9),LEFT(J6,1)=CHAR(160),indenture(J6)&gt;0),"NO","BOLD")&amp;L6</f>
        <v>BOLD</v>
      </c>
      <c r="N6" t="s">
        <v>3406</v>
      </c>
      <c r="O6" t="s">
        <v>3407</v>
      </c>
      <c r="P6" t="str">
        <f t="shared" si="1"/>
        <v/>
      </c>
      <c r="Q6" t="str">
        <f>IF(OR(LEFT(N6,1)=CHAR(32),LEFT(N6,1)=CHAR(9),LEFT(N6,1)=CHAR(160),indenture(N6)&gt;0),"NO","BOLD")&amp;P6</f>
        <v>BOLD</v>
      </c>
      <c r="R6" t="s">
        <v>3393</v>
      </c>
      <c r="S6" t="s">
        <v>3395</v>
      </c>
      <c r="T6" t="str">
        <f t="shared" si="4"/>
        <v/>
      </c>
      <c r="U6" t="str">
        <f>IF(OR(LEFT(R6,1)=CHAR(32),LEFT(R6,1)=CHAR(9),LEFT(R6,1)=CHAR(160),indenture(R6)&gt;0),"NO","BOLD")&amp;T6</f>
        <v>BOLD</v>
      </c>
      <c r="V6" t="s">
        <v>3408</v>
      </c>
      <c r="W6" t="s">
        <v>3409</v>
      </c>
      <c r="X6" t="str">
        <f t="shared" si="5"/>
        <v/>
      </c>
      <c r="Y6" t="str">
        <f>IF(OR(LEFT(V6,1)=CHAR(32),LEFT(V6,1)=CHAR(9),LEFT(V6,1)=CHAR(160),indenture(V6)&gt;0),"NO","BOLD")&amp;X6</f>
        <v>BOLD</v>
      </c>
      <c r="Z6" t="s">
        <v>3410</v>
      </c>
      <c r="AA6" t="s">
        <v>3411</v>
      </c>
      <c r="AB6" t="str">
        <f t="shared" si="6"/>
        <v/>
      </c>
      <c r="AC6" t="str">
        <f>IF(OR(LEFT(Z6,1)=CHAR(32),LEFT(Z6,1)=CHAR(9),LEFT(Z6,1)=CHAR(160),indenture(Z6)&gt;0),"NO","BOLD")&amp;AB6</f>
        <v>BOLD</v>
      </c>
      <c r="AD6" t="s">
        <v>3412</v>
      </c>
      <c r="AE6" t="s">
        <v>3413</v>
      </c>
      <c r="AF6" t="str">
        <f t="shared" si="7"/>
        <v/>
      </c>
      <c r="AG6" t="str">
        <f>IF(OR(LEFT(AD6,1)=CHAR(32),LEFT(AD6,1)=CHAR(9),LEFT(AD6,1)=CHAR(160),indenture(AD6)&gt;0),"NO","BOLD")&amp;AF6</f>
        <v>BOLD</v>
      </c>
      <c r="AH6" t="s">
        <v>3414</v>
      </c>
      <c r="AI6" t="s">
        <v>3415</v>
      </c>
      <c r="AJ6" t="str">
        <f t="shared" si="8"/>
        <v/>
      </c>
      <c r="AK6" t="str">
        <f>IF(OR(LEFT(AH6,1)=CHAR(32),LEFT(AH6,1)=CHAR(9),LEFT(AH6,1)=CHAR(160),indenture(AH6)&gt;0),"NO","BOLD")&amp;AJ6</f>
        <v>BOLD</v>
      </c>
      <c r="AL6" t="s">
        <v>3414</v>
      </c>
      <c r="AM6" t="s">
        <v>3382</v>
      </c>
      <c r="AN6" t="str">
        <f t="shared" si="9"/>
        <v/>
      </c>
      <c r="AO6" t="str">
        <f>IF(OR(LEFT(AL6,1)=CHAR(32),LEFT(AL6,1)=CHAR(9),LEFT(AL6,1)=CHAR(160),indenture(AL6)&gt;0),"NO","BOLD")&amp;AN6</f>
        <v>BOLD</v>
      </c>
      <c r="AP6" t="s">
        <v>3416</v>
      </c>
      <c r="AQ6" t="s">
        <v>3417</v>
      </c>
      <c r="AR6" t="str">
        <f t="shared" si="10"/>
        <v/>
      </c>
      <c r="AS6" t="str">
        <f>IF(OR(LEFT(AP6,1)=CHAR(32),LEFT(AP6,1)=CHAR(9),LEFT(AP6,1)=CHAR(160),indenture(AP6)&gt;0),"NO","BOLD")&amp;AR6</f>
        <v>BOLD</v>
      </c>
      <c r="AT6" t="s">
        <v>3418</v>
      </c>
      <c r="AU6" t="s">
        <v>3396</v>
      </c>
      <c r="AV6" t="str">
        <f t="shared" si="11"/>
        <v/>
      </c>
      <c r="AW6" t="str">
        <f>IF(OR(LEFT(AT6,1)=CHAR(32),LEFT(AT6,1)=CHAR(9),LEFT(AT6,1)=CHAR(160),indenture(AT6)&gt;0),"NO","BOLD")&amp;AV6</f>
        <v>BOLD</v>
      </c>
      <c r="AX6" t="s">
        <v>4239</v>
      </c>
      <c r="AY6" t="s">
        <v>1402</v>
      </c>
      <c r="AZ6" t="str">
        <f t="shared" si="12"/>
        <v/>
      </c>
      <c r="BA6" t="str">
        <f>IF(OR(LEFT(AX6,1)=CHAR(32),LEFT(AX6,1)=CHAR(9),LEFT(AX6,1)=CHAR(160),indenture(AX6)&gt;0),"NO","BOLD")&amp;AZ6</f>
        <v>BOLD</v>
      </c>
      <c r="BB6" t="s">
        <v>4240</v>
      </c>
      <c r="BC6" t="s">
        <v>4241</v>
      </c>
      <c r="BD6" t="str">
        <f t="shared" si="13"/>
        <v/>
      </c>
      <c r="BE6" t="str">
        <f>IF(OR(LEFT(BB6,1)=CHAR(32),LEFT(BB6,1)=CHAR(9),LEFT(BB6,1)=CHAR(160),indenture(BB6)&gt;0),"NO","BOLD")&amp;BD6</f>
        <v>NO</v>
      </c>
      <c r="BF6" t="s">
        <v>4242</v>
      </c>
      <c r="BG6" t="s">
        <v>1379</v>
      </c>
      <c r="BH6" t="str">
        <f t="shared" si="14"/>
        <v/>
      </c>
      <c r="BI6" t="str">
        <f>IF(OR(LEFT(BF6,1)=CHAR(32),LEFT(BF6,1)=CHAR(9),LEFT(BF6,1)=CHAR(160),indenture(BF6)&gt;0),"NO","BOLD")&amp;BH6</f>
        <v>NO</v>
      </c>
      <c r="BJ6" t="s">
        <v>4243</v>
      </c>
      <c r="BK6" t="s">
        <v>1364</v>
      </c>
      <c r="BL6" t="str">
        <f t="shared" si="15"/>
        <v/>
      </c>
      <c r="BM6" t="str">
        <f>IF(OR(LEFT(BJ6,1)=CHAR(32),LEFT(BJ6,1)=CHAR(9),LEFT(BJ6,1)=CHAR(160),indenture(BJ6)&gt;0),"NO","BOLD")&amp;BL6</f>
        <v>NO</v>
      </c>
      <c r="BN6" t="s">
        <v>4244</v>
      </c>
      <c r="BO6" t="s">
        <v>4245</v>
      </c>
      <c r="BP6" t="str">
        <f t="shared" si="16"/>
        <v/>
      </c>
      <c r="BQ6" t="str">
        <f>IF(OR(LEFT(BN6,1)=CHAR(32),LEFT(BN6,1)=CHAR(9),LEFT(BN6,1)=CHAR(160),indenture(BN6)&gt;0),"NO","BOLD")&amp;BP6</f>
        <v>NO</v>
      </c>
      <c r="BR6" t="s">
        <v>4244</v>
      </c>
      <c r="BS6" t="s">
        <v>1342</v>
      </c>
      <c r="BT6" t="str">
        <f t="shared" si="17"/>
        <v/>
      </c>
      <c r="BU6" t="str">
        <f>IF(OR(LEFT(BR6,1)=CHAR(32),LEFT(BR6,1)=CHAR(9),LEFT(BR6,1)=CHAR(160),indenture(BR6)&gt;0),"NO","BOLD")&amp;BT6</f>
        <v>NO</v>
      </c>
      <c r="BV6" t="s">
        <v>4246</v>
      </c>
      <c r="BW6" t="s">
        <v>4247</v>
      </c>
      <c r="BX6" t="str">
        <f t="shared" si="18"/>
        <v/>
      </c>
      <c r="BY6" t="str">
        <f>IF(OR(LEFT(BV6,1)=CHAR(32),LEFT(BV6,1)=CHAR(9),LEFT(BV6,1)=CHAR(160),indenture(BV6)&gt;0),"NO","BOLD")&amp;BX6</f>
        <v>NO</v>
      </c>
      <c r="BZ6" t="s">
        <v>4246</v>
      </c>
      <c r="CA6" t="s">
        <v>4248</v>
      </c>
      <c r="CB6" t="str">
        <f t="shared" si="19"/>
        <v/>
      </c>
      <c r="CC6" t="str">
        <f>IF(OR(LEFT(BZ6,1)=CHAR(32),LEFT(BZ6,1)=CHAR(9),LEFT(BZ6,1)=CHAR(160),indenture(BZ6)&gt;0),"NO","BOLD")&amp;CB6</f>
        <v>NO</v>
      </c>
      <c r="CD6" t="s">
        <v>4246</v>
      </c>
      <c r="CE6" t="s">
        <v>1314</v>
      </c>
      <c r="CF6" t="str">
        <f t="shared" si="20"/>
        <v/>
      </c>
      <c r="CG6" t="str">
        <f>IF(OR(LEFT(CD6,1)=CHAR(32),LEFT(CD6,1)=CHAR(9),LEFT(CD6,1)=CHAR(160),indenture(CD6)&gt;0),"NO","BOLD")&amp;CF6</f>
        <v>NO</v>
      </c>
      <c r="CH6" t="s">
        <v>4249</v>
      </c>
      <c r="CI6" t="s">
        <v>4250</v>
      </c>
      <c r="CJ6" t="str">
        <f t="shared" si="21"/>
        <v/>
      </c>
      <c r="CK6" t="str">
        <f>IF(OR(LEFT(CH6,1)=CHAR(32),LEFT(CH6,1)=CHAR(9),LEFT(CH6,1)=CHAR(160),indenture(CH6)&gt;0),"NO","BOLD")&amp;CJ6</f>
        <v>BOLD</v>
      </c>
      <c r="CL6" t="s">
        <v>4251</v>
      </c>
      <c r="CM6" t="s">
        <v>4252</v>
      </c>
      <c r="CN6" t="str">
        <f t="shared" si="22"/>
        <v/>
      </c>
      <c r="CO6" t="str">
        <f>IF(OR(LEFT(CL6,1)=CHAR(32),LEFT(CL6,1)=CHAR(9),LEFT(CL6,1)=CHAR(160),indenture(CL6)&gt;0),"NO","BOLD")&amp;CN6</f>
        <v>NO</v>
      </c>
      <c r="CP6" t="s">
        <v>4253</v>
      </c>
      <c r="CQ6" t="s">
        <v>3564</v>
      </c>
      <c r="CR6" t="str">
        <f t="shared" si="23"/>
        <v/>
      </c>
      <c r="CS6" t="str">
        <f>IF(OR(LEFT(CP6,1)=CHAR(32),LEFT(CP6,1)=CHAR(9),LEFT(CP6,1)=CHAR(160),indenture(CP6)&gt;0),"NO","BOLD")&amp;CR6</f>
        <v>BOLD</v>
      </c>
      <c r="CT6" t="s">
        <v>4999</v>
      </c>
      <c r="CU6" t="s">
        <v>5000</v>
      </c>
      <c r="CV6" t="str">
        <f t="shared" si="24"/>
        <v/>
      </c>
      <c r="CW6" t="str">
        <f>IF(OR(LEFT(CT6,1)=CHAR(32),LEFT(CT6,1)=CHAR(9),LEFT(CT6,1)=CHAR(160),indenture(CT6)&gt;0),"NO","BOLD")&amp;CV6</f>
        <v>BOLD</v>
      </c>
      <c r="CX6" t="s">
        <v>5001</v>
      </c>
      <c r="CY6" t="s">
        <v>5002</v>
      </c>
      <c r="CZ6" t="str">
        <f t="shared" si="25"/>
        <v/>
      </c>
      <c r="DA6" t="str">
        <f>IF(OR(LEFT(CX6,1)=CHAR(32),LEFT(CX6,1)=CHAR(9),LEFT(CX6,1)=CHAR(160),indenture(CX6)&gt;0),"NO","BOLD")&amp;CZ6</f>
        <v>BOLD</v>
      </c>
      <c r="DD6" t="str">
        <f t="shared" si="26"/>
        <v/>
      </c>
      <c r="DE6" t="str">
        <f>IF(OR(LEFT(DB6,1)=CHAR(32),LEFT(DB6,1)=CHAR(9),LEFT(DB6,1)=CHAR(160),indenture(DB6)&gt;0),"NO","BOLD")&amp;DD6</f>
        <v>BOLD</v>
      </c>
      <c r="DH6" t="str">
        <f t="shared" si="27"/>
        <v/>
      </c>
      <c r="DI6" t="str">
        <f>IF(OR(LEFT(DF6,1)=CHAR(32),LEFT(DF6,1)=CHAR(9),LEFT(DF6,1)=CHAR(160),indenture(DF6)&gt;0),"NO","BOLD")&amp;DH6</f>
        <v>BOLD</v>
      </c>
      <c r="DJ6" t="s">
        <v>5003</v>
      </c>
      <c r="DK6" t="s">
        <v>5004</v>
      </c>
      <c r="DL6" t="str">
        <f t="shared" si="28"/>
        <v/>
      </c>
      <c r="DM6" t="str">
        <f>IF(OR(LEFT(DJ6,1)=CHAR(32),LEFT(DJ6,1)=CHAR(9),LEFT(DJ6,1)=CHAR(160),indenture(DJ6)&gt;0),"NO","BOLD")&amp;DL6</f>
        <v>BOLD</v>
      </c>
      <c r="DN6" t="s">
        <v>5005</v>
      </c>
      <c r="DO6" t="s">
        <v>5006</v>
      </c>
      <c r="DP6" t="str">
        <f t="shared" si="29"/>
        <v/>
      </c>
      <c r="DQ6" t="str">
        <f>IF(OR(LEFT(DN6,1)=CHAR(32),LEFT(DN6,1)=CHAR(9),LEFT(DN6,1)=CHAR(160),indenture(DN6)&gt;0),"NO","BOLD")&amp;DP6</f>
        <v>BOLD</v>
      </c>
      <c r="DR6" t="s">
        <v>5007</v>
      </c>
      <c r="DS6" t="s">
        <v>5008</v>
      </c>
      <c r="DT6" t="str">
        <f t="shared" si="30"/>
        <v/>
      </c>
      <c r="DU6" t="str">
        <f>IF(OR(LEFT(DR6,1)=CHAR(32),LEFT(DR6,1)=CHAR(9),LEFT(DR6,1)=CHAR(160),indenture(DR6)&gt;0),"NO","BOLD")&amp;DT6</f>
        <v>NO</v>
      </c>
      <c r="DX6" t="str">
        <f t="shared" si="31"/>
        <v/>
      </c>
      <c r="DY6" t="str">
        <f>IF(OR(LEFT(DV6,1)=CHAR(32),LEFT(DV6,1)=CHAR(9),LEFT(DV6,1)=CHAR(160),indenture(DV6)&gt;0),"NO","BOLD")&amp;DX6</f>
        <v>BOLD</v>
      </c>
      <c r="DZ6" t="s">
        <v>5009</v>
      </c>
      <c r="EA6" t="s">
        <v>5010</v>
      </c>
      <c r="EB6" t="str">
        <f t="shared" si="32"/>
        <v/>
      </c>
      <c r="EC6" t="str">
        <f>IF(OR(LEFT(DZ6,1)=CHAR(32),LEFT(DZ6,1)=CHAR(9),LEFT(DZ6,1)=CHAR(160),indenture(DZ6)&gt;0),"NO","BOLD")&amp;EB6</f>
        <v>BOLD</v>
      </c>
      <c r="EF6" t="str">
        <f t="shared" si="33"/>
        <v/>
      </c>
      <c r="EG6" t="str">
        <f>IF(OR(LEFT(ED6,1)=CHAR(32),LEFT(ED6,1)=CHAR(9),LEFT(ED6,1)=CHAR(160),indenture(ED6)&gt;0),"NO","BOLD")&amp;EF6</f>
        <v>BOLD</v>
      </c>
      <c r="EH6" t="s">
        <v>5011</v>
      </c>
      <c r="EI6" t="s">
        <v>5012</v>
      </c>
      <c r="EJ6" t="str">
        <f t="shared" si="34"/>
        <v/>
      </c>
      <c r="EK6" t="str">
        <f>IF(OR(LEFT(EH6,1)=CHAR(32),LEFT(EH6,1)=CHAR(9),LEFT(EH6,1)=CHAR(160),indenture(EH6)&gt;0),"NO","BOLD")&amp;EJ6</f>
        <v>BOLD</v>
      </c>
      <c r="EL6" t="s">
        <v>5013</v>
      </c>
      <c r="EM6" t="s">
        <v>5014</v>
      </c>
      <c r="EN6" t="str">
        <f t="shared" si="35"/>
        <v/>
      </c>
      <c r="EO6" t="str">
        <f>IF(OR(LEFT(EL6,1)=CHAR(32),LEFT(EL6,1)=CHAR(9),LEFT(EL6,1)=CHAR(160),indenture(EL6)&gt;0),"NO","BOLD")&amp;EN6</f>
        <v>NO</v>
      </c>
      <c r="EP6" t="s">
        <v>5518</v>
      </c>
      <c r="EQ6" t="s">
        <v>5519</v>
      </c>
      <c r="ER6" t="str">
        <f t="shared" si="36"/>
        <v/>
      </c>
      <c r="ES6" t="str">
        <f>IF(OR(LEFT(EP6,1)=CHAR(32),LEFT(EP6,1)=CHAR(9),LEFT(EP6,1)=CHAR(160),indenture(EP6)&gt;0),"NO","BOLD")&amp;ER6</f>
        <v>BOLD</v>
      </c>
      <c r="ET6" t="s">
        <v>5520</v>
      </c>
      <c r="EU6" t="s">
        <v>5521</v>
      </c>
      <c r="EV6" t="str">
        <f t="shared" si="37"/>
        <v/>
      </c>
      <c r="EW6" t="str">
        <f>IF(OR(LEFT(ET6,1)=CHAR(32),LEFT(ET6,1)=CHAR(9),LEFT(ET6,1)=CHAR(160),indenture(ET6)&gt;0),"NO","BOLD")&amp;EV6</f>
        <v>BOLD</v>
      </c>
      <c r="EX6" t="s">
        <v>5522</v>
      </c>
      <c r="EY6" t="s">
        <v>5523</v>
      </c>
      <c r="EZ6" t="str">
        <f t="shared" si="38"/>
        <v/>
      </c>
      <c r="FA6" t="str">
        <f>IF(OR(LEFT(EX6,1)=CHAR(32),LEFT(EX6,1)=CHAR(9),LEFT(EX6,1)=CHAR(160),indenture(EX6)&gt;0),"NO","BOLD")&amp;EZ6</f>
        <v>BOLD</v>
      </c>
      <c r="FB6" t="s">
        <v>5524</v>
      </c>
      <c r="FC6" t="s">
        <v>39</v>
      </c>
      <c r="FD6" t="str">
        <f t="shared" si="39"/>
        <v/>
      </c>
      <c r="FE6" t="str">
        <f>IF(OR(LEFT(FB6,1)=CHAR(32),LEFT(FB6,1)=CHAR(9),LEFT(FB6,1)=CHAR(160),indenture(FB6)&gt;0),"NO","BOLD")&amp;FD6</f>
        <v>BOLD</v>
      </c>
      <c r="FF6" t="s">
        <v>5525</v>
      </c>
      <c r="FG6" t="s">
        <v>5526</v>
      </c>
      <c r="FH6" t="str">
        <f t="shared" si="40"/>
        <v/>
      </c>
      <c r="FI6" t="str">
        <f>IF(OR(LEFT(FF6,1)=CHAR(32),LEFT(FF6,1)=CHAR(9),LEFT(FF6,1)=CHAR(160),indenture(FF6)&gt;0),"NO","BOLD")&amp;FH6</f>
        <v>BOLD</v>
      </c>
      <c r="FL6" t="str">
        <f t="shared" si="41"/>
        <v/>
      </c>
      <c r="FM6" t="str">
        <f>IF(OR(LEFT(FJ6,1)=CHAR(32),LEFT(FJ6,1)=CHAR(9),LEFT(FJ6,1)=CHAR(160),indenture(FJ6)&gt;0),"NO","BOLD")&amp;FL6</f>
        <v>BOLD</v>
      </c>
      <c r="FN6" t="s">
        <v>5527</v>
      </c>
      <c r="FO6" t="s">
        <v>5528</v>
      </c>
      <c r="FP6" t="str">
        <f t="shared" si="42"/>
        <v/>
      </c>
      <c r="FQ6" t="str">
        <f>IF(OR(LEFT(FN6,1)=CHAR(32),LEFT(FN6,1)=CHAR(9),LEFT(FN6,1)=CHAR(160),indenture(FN6)&gt;0),"NO","BOLD")&amp;FP6</f>
        <v>BOLD</v>
      </c>
      <c r="FR6" t="s">
        <v>5529</v>
      </c>
      <c r="FS6" t="s">
        <v>5530</v>
      </c>
      <c r="FT6" t="str">
        <f t="shared" si="43"/>
        <v/>
      </c>
      <c r="FU6" t="str">
        <f>IF(OR(LEFT(FR6,1)=CHAR(32),LEFT(FR6,1)=CHAR(9),LEFT(FR6,1)=CHAR(160),indenture(FR6)&gt;0),"NO","BOLD")&amp;FT6</f>
        <v>BOLD</v>
      </c>
      <c r="FV6" t="s">
        <v>5531</v>
      </c>
      <c r="FW6" t="s">
        <v>5532</v>
      </c>
      <c r="FX6" t="str">
        <f t="shared" si="44"/>
        <v/>
      </c>
      <c r="FY6" t="str">
        <f>IF(OR(LEFT(FV6,1)=CHAR(32),LEFT(FV6,1)=CHAR(9),LEFT(FV6,1)=CHAR(160),indenture(FV6)&gt;0),"NO","BOLD")&amp;FX6</f>
        <v>NO</v>
      </c>
      <c r="FZ6" t="s">
        <v>5533</v>
      </c>
      <c r="GA6" t="s">
        <v>5534</v>
      </c>
      <c r="GB6" t="str">
        <f t="shared" si="45"/>
        <v/>
      </c>
      <c r="GC6" t="str">
        <f>IF(OR(LEFT(FZ6,1)=CHAR(32),LEFT(FZ6,1)=CHAR(9),LEFT(FZ6,1)=CHAR(160),indenture(FZ6)&gt;0),"NO","BOLD")&amp;GB6</f>
        <v>BOLD</v>
      </c>
      <c r="GD6" t="s">
        <v>283</v>
      </c>
      <c r="GE6" t="s">
        <v>284</v>
      </c>
      <c r="GF6" t="str">
        <f t="shared" si="46"/>
        <v/>
      </c>
      <c r="GG6" t="str">
        <f>IF(OR(LEFT(GD6,1)=CHAR(32),LEFT(GD6,1)=CHAR(9),LEFT(GD6,1)=CHAR(160),indenture(GD6)&gt;0),"NO","BOLD")&amp;GF6</f>
        <v>BOLD</v>
      </c>
      <c r="GH6" t="s">
        <v>1245</v>
      </c>
      <c r="GI6" t="s">
        <v>1246</v>
      </c>
      <c r="GJ6" t="str">
        <f t="shared" si="47"/>
        <v/>
      </c>
      <c r="GK6" t="str">
        <f>IF(OR(LEFT(GH6,1)=CHAR(32),LEFT(GH6,1)=CHAR(9),LEFT(GH6,1)=CHAR(160),indenture(GH6)&gt;0),"NO","BOLD")&amp;GJ6</f>
        <v>BOLD</v>
      </c>
      <c r="GL6" t="s">
        <v>6185</v>
      </c>
      <c r="GM6" t="s">
        <v>6186</v>
      </c>
      <c r="GN6" t="str">
        <f t="shared" si="48"/>
        <v/>
      </c>
      <c r="GO6" t="str">
        <f>IF(OR(LEFT(GL6,1)=CHAR(32),LEFT(GL6,1)=CHAR(9),LEFT(GL6,1)=CHAR(160),indenture(GL6)&gt;0),"NO","BOLD")&amp;GN6</f>
        <v>BOLD</v>
      </c>
      <c r="GP6" t="s">
        <v>6215</v>
      </c>
      <c r="GQ6" t="s">
        <v>6216</v>
      </c>
      <c r="GR6" t="str">
        <f t="shared" ref="GR6:GR41" si="68">IF(OR(ISNUMBER(SEARCH("Diluted EPS",GP4)),ISNUMBER(SEARCH("Earnings Per Share",GP4)),ISNUMBER(SEARCH("Basic EPS",GP4)),ISNUMBER(SEARCH("Diluted Share",GP4)),ISNUMBER(SEARCH("Basic Share",GP4))),"EPS","")</f>
        <v/>
      </c>
      <c r="GS6" t="str">
        <f>IF(OR(LEFT(GP4,1)=CHAR(32),LEFT(GP4,1)=CHAR(9),LEFT(GP4,1)=CHAR(160),indenture(GP4)&gt;0),"NO","BOLD")&amp;GR6</f>
        <v>BOLD</v>
      </c>
      <c r="GT6" t="s">
        <v>6188</v>
      </c>
      <c r="GU6" t="s">
        <v>5235</v>
      </c>
      <c r="GV6" t="str">
        <f t="shared" si="49"/>
        <v/>
      </c>
      <c r="GW6" t="str">
        <f>IF(OR(LEFT(GT6,1)=CHAR(32),LEFT(GT6,1)=CHAR(9),LEFT(GT6,1)=CHAR(160),indenture(GT6)&gt;0),"NO","BOLD")&amp;GV6</f>
        <v>NO</v>
      </c>
      <c r="GX6" t="s">
        <v>6189</v>
      </c>
      <c r="GY6" t="s">
        <v>6190</v>
      </c>
      <c r="GZ6" t="str">
        <f t="shared" si="50"/>
        <v/>
      </c>
      <c r="HA6" t="str">
        <f>IF(OR(LEFT(GX6,1)=CHAR(32),LEFT(GX6,1)=CHAR(9),LEFT(GX6,1)=CHAR(160),indenture(GX6)&gt;0),"NO","BOLD")&amp;GZ6</f>
        <v>BOLD</v>
      </c>
      <c r="HB6" t="s">
        <v>6187</v>
      </c>
      <c r="HC6" t="s">
        <v>6191</v>
      </c>
      <c r="HD6" t="str">
        <f t="shared" si="51"/>
        <v/>
      </c>
      <c r="HE6" t="str">
        <f>IF(OR(LEFT(HB6,1)=CHAR(32),LEFT(HB6,1)=CHAR(9),LEFT(HB6,1)=CHAR(160),indenture(HB6)&gt;0),"NO","BOLD")&amp;HD6</f>
        <v>BOLD</v>
      </c>
      <c r="HF6" t="s">
        <v>5312</v>
      </c>
      <c r="HG6" s="36" t="s">
        <v>8872</v>
      </c>
      <c r="HH6" t="str">
        <f t="shared" si="52"/>
        <v/>
      </c>
      <c r="HI6" t="str">
        <f>IF(OR(LEFT(HF6,1)=CHAR(32),LEFT(HF6,1)=CHAR(9),LEFT(HF6,1)=CHAR(160),indenture(HF6)&gt;0),"NO","BOLD")&amp;HH6</f>
        <v>BOLD</v>
      </c>
      <c r="HJ6" t="s">
        <v>6192</v>
      </c>
      <c r="HK6" t="s">
        <v>6193</v>
      </c>
      <c r="HL6" t="str">
        <f t="shared" si="53"/>
        <v/>
      </c>
      <c r="HM6" t="str">
        <f>IF(OR(LEFT(HJ6,1)=CHAR(32),LEFT(HJ6,1)=CHAR(9),LEFT(HJ6,1)=CHAR(160),indenture(HJ6)&gt;0),"NO","BOLD")&amp;HL6</f>
        <v>BOLD</v>
      </c>
      <c r="HN6" t="s">
        <v>6194</v>
      </c>
      <c r="HO6" t="s">
        <v>6195</v>
      </c>
      <c r="HP6" t="str">
        <f t="shared" si="54"/>
        <v/>
      </c>
      <c r="HQ6" t="str">
        <f>IF(OR(LEFT(HN6,1)=CHAR(32),LEFT(HN6,1)=CHAR(9),LEFT(HN6,1)=CHAR(160),indenture(HN6)&gt;0),"NO","BOLD")&amp;HP6</f>
        <v>BOLD</v>
      </c>
      <c r="HR6" t="s">
        <v>6196</v>
      </c>
      <c r="HS6" t="s">
        <v>6197</v>
      </c>
      <c r="HT6" t="str">
        <f t="shared" si="55"/>
        <v/>
      </c>
      <c r="HU6" t="str">
        <f>IF(OR(LEFT(HR6,1)=CHAR(32),LEFT(HR6,1)=CHAR(9),LEFT(HR6,1)=CHAR(160),indenture(HR6)&gt;0),"NO","BOLD")&amp;HT6</f>
        <v>BOLD</v>
      </c>
      <c r="HV6" t="s">
        <v>1202</v>
      </c>
      <c r="HW6" t="s">
        <v>681</v>
      </c>
      <c r="HX6" t="str">
        <f t="shared" si="56"/>
        <v/>
      </c>
      <c r="HY6" t="str">
        <f>IF(OR(LEFT(HV6,1)=CHAR(32),LEFT(HV6,1)=CHAR(9),LEFT(HV6,1)=CHAR(160),indenture(HV6)&gt;0),"NO","BOLD")&amp;HX6</f>
        <v>BOLD</v>
      </c>
      <c r="HZ6" t="s">
        <v>8313</v>
      </c>
      <c r="IA6" t="s">
        <v>26</v>
      </c>
      <c r="IB6" t="str">
        <f t="shared" si="57"/>
        <v/>
      </c>
      <c r="IC6" t="str">
        <f>IF(OR(LEFT(HZ6,1)=CHAR(32),LEFT(HZ6,1)=CHAR(9),LEFT(HZ6,1)=CHAR(160),indenture(HZ6)&gt;0),"NO","BOLD")&amp;IB6</f>
        <v>BOLD</v>
      </c>
      <c r="ID6" t="s">
        <v>1245</v>
      </c>
      <c r="IE6" t="s">
        <v>1246</v>
      </c>
      <c r="IF6" t="str">
        <f t="shared" si="58"/>
        <v/>
      </c>
      <c r="IG6" t="str">
        <f>IF(OR(LEFT(ID6,1)=CHAR(32),LEFT(ID6,1)=CHAR(9),LEFT(ID6,1)=CHAR(160),indenture(ID6)&gt;0),"NO","BOLD")&amp;IF6</f>
        <v>BOLD</v>
      </c>
      <c r="IH6" t="s">
        <v>1202</v>
      </c>
      <c r="II6" t="s">
        <v>681</v>
      </c>
      <c r="IJ6" t="str">
        <f t="shared" si="59"/>
        <v/>
      </c>
      <c r="IK6" t="str">
        <f>IF(OR(LEFT(IH6,1)=CHAR(32),LEFT(IH6,1)=CHAR(9),LEFT(IH6,1)=CHAR(160),indenture(IH6)&gt;0),"NO","BOLD")&amp;IJ6</f>
        <v>BOLD</v>
      </c>
      <c r="IL6" t="s">
        <v>8589</v>
      </c>
      <c r="IM6" t="s">
        <v>8590</v>
      </c>
      <c r="IN6" t="str">
        <f t="shared" si="60"/>
        <v/>
      </c>
      <c r="IO6" t="str">
        <f>IF(OR(LEFT(IL6,1)=CHAR(32),LEFT(IL6,1)=CHAR(9),LEFT(IL6,1)=CHAR(160),indenture(IL6)&gt;0),"NO","BOLD")&amp;IN6</f>
        <v>BOLD</v>
      </c>
      <c r="IP6" t="s">
        <v>8649</v>
      </c>
      <c r="IQ6" t="s">
        <v>8650</v>
      </c>
      <c r="IR6" t="str">
        <f t="shared" si="61"/>
        <v/>
      </c>
      <c r="IS6" t="str">
        <f>IF(OR(LEFT(IP6,1)=CHAR(32),LEFT(IP6,1)=CHAR(9),LEFT(IP6,1)=CHAR(160),indenture(IP6)&gt;0),"NO","BOLD")&amp;IR6</f>
        <v>BOLD</v>
      </c>
      <c r="IT6" s="27" t="s">
        <v>8831</v>
      </c>
      <c r="IU6" s="27" t="s">
        <v>8832</v>
      </c>
      <c r="IV6" t="str">
        <f t="shared" si="62"/>
        <v/>
      </c>
      <c r="IW6" t="str">
        <f>IF(OR(LEFT(IT6,1)=CHAR(32),LEFT(IT6,1)=CHAR(9),LEFT(IT6,1)=CHAR(160),indenture(IT6)&gt;0),"NO","BOLD")&amp;IV6</f>
        <v>BOLD</v>
      </c>
      <c r="IX6" t="s">
        <v>1202</v>
      </c>
      <c r="IY6" t="s">
        <v>681</v>
      </c>
      <c r="IZ6" t="str">
        <f t="shared" si="63"/>
        <v/>
      </c>
      <c r="JA6" t="str">
        <f>IF(OR(LEFT(IX6,1)=CHAR(32),LEFT(IX6,1)=CHAR(9),LEFT(IX6,1)=CHAR(160),indenture(IX6)&gt;0),"NO","BOLD")&amp;IZ6</f>
        <v>BOLD</v>
      </c>
      <c r="JB6" t="s">
        <v>8313</v>
      </c>
      <c r="JC6" t="s">
        <v>26</v>
      </c>
      <c r="JD6" t="str">
        <f t="shared" si="64"/>
        <v/>
      </c>
      <c r="JE6" t="str">
        <f>IF(OR(LEFT(JB6,1)=CHAR(32),LEFT(JB6,1)=CHAR(9),LEFT(JB6,1)=CHAR(160),indenture(JB6)&gt;0),"NO","BOLD")&amp;JD6</f>
        <v>BOLD</v>
      </c>
      <c r="JF6" t="s">
        <v>8976</v>
      </c>
      <c r="JG6" t="s">
        <v>6408</v>
      </c>
      <c r="JH6" t="str">
        <f t="shared" si="65"/>
        <v/>
      </c>
      <c r="JI6" t="str">
        <f>IF(OR(LEFT(JF6,1)=CHAR(32),LEFT(JF6,1)=CHAR(9),LEFT(JF6,1)=CHAR(160),indenture(JF6)&gt;0),"NO","BOLD")&amp;JH6</f>
        <v>BOLD</v>
      </c>
      <c r="JL6" t="str">
        <f t="shared" si="66"/>
        <v/>
      </c>
      <c r="JM6" t="str">
        <f>IF(OR(LEFT(JJ6,1)=CHAR(32),LEFT(JJ6,1)=CHAR(9),LEFT(JJ6,1)=CHAR(160),indenture(JJ6)&gt;0),"NO","BOLD")&amp;JL6</f>
        <v>BOLD</v>
      </c>
      <c r="JO6" s="27" t="s">
        <v>8850</v>
      </c>
      <c r="JP6" s="27" t="s">
        <v>8851</v>
      </c>
      <c r="JQ6" t="str">
        <f t="shared" si="67"/>
        <v/>
      </c>
      <c r="JR6" t="str">
        <f>IF(OR(LEFT(JO6,1)=CHAR(32),LEFT(JO6,1)=CHAR(9),LEFT(JO6,1)=CHAR(160),indenture(JO6)&gt;0),"NO","BOLD")&amp;JQ6</f>
        <v>BOLD</v>
      </c>
    </row>
    <row r="7" spans="1:278">
      <c r="A7">
        <v>6</v>
      </c>
      <c r="B7" t="s">
        <v>3419</v>
      </c>
      <c r="C7" t="s">
        <v>3420</v>
      </c>
      <c r="D7" t="str">
        <f t="shared" si="2"/>
        <v/>
      </c>
      <c r="E7" t="str">
        <f>IF(OR(LEFT(B7,1)=CHAR(32),LEFT(B7,1)=CHAR(9),LEFT(B7,1)=CHAR(160),indenture(B7)&gt;0),"NO","BOLD")&amp;D7</f>
        <v>BOLD</v>
      </c>
      <c r="H7" t="str">
        <f t="shared" si="3"/>
        <v/>
      </c>
      <c r="I7" t="str">
        <f>IF(OR(LEFT(F7,1)=CHAR(32),LEFT(F7,1)=CHAR(9),LEFT(F7,1)=CHAR(160),indenture(F7)&gt;0),"NO","BOLD")&amp;H7</f>
        <v>BOLD</v>
      </c>
      <c r="J7" t="s">
        <v>3421</v>
      </c>
      <c r="K7" t="s">
        <v>3422</v>
      </c>
      <c r="L7" t="str">
        <f t="shared" si="0"/>
        <v/>
      </c>
      <c r="M7" t="str">
        <f>IF(OR(LEFT(J7,1)=CHAR(32),LEFT(J7,1)=CHAR(9),LEFT(J7,1)=CHAR(160),indenture(J7)&gt;0),"NO","BOLD")&amp;L7</f>
        <v>BOLD</v>
      </c>
      <c r="N7" t="s">
        <v>3423</v>
      </c>
      <c r="O7" t="s">
        <v>3424</v>
      </c>
      <c r="P7" t="str">
        <f t="shared" si="1"/>
        <v/>
      </c>
      <c r="Q7" t="str">
        <f>IF(OR(LEFT(N7,1)=CHAR(32),LEFT(N7,1)=CHAR(9),LEFT(N7,1)=CHAR(160),indenture(N7)&gt;0),"NO","BOLD")&amp;P7</f>
        <v>BOLD</v>
      </c>
      <c r="R7" t="s">
        <v>3414</v>
      </c>
      <c r="S7" t="s">
        <v>3415</v>
      </c>
      <c r="T7" t="str">
        <f t="shared" si="4"/>
        <v/>
      </c>
      <c r="U7" t="str">
        <f>IF(OR(LEFT(R7,1)=CHAR(32),LEFT(R7,1)=CHAR(9),LEFT(R7,1)=CHAR(160),indenture(R7)&gt;0),"NO","BOLD")&amp;T7</f>
        <v>BOLD</v>
      </c>
      <c r="V7" t="s">
        <v>3425</v>
      </c>
      <c r="W7" t="s">
        <v>3426</v>
      </c>
      <c r="X7" t="str">
        <f t="shared" si="5"/>
        <v/>
      </c>
      <c r="Y7" t="str">
        <f>IF(OR(LEFT(V7,1)=CHAR(32),LEFT(V7,1)=CHAR(9),LEFT(V7,1)=CHAR(160),indenture(V7)&gt;0),"NO","BOLD")&amp;X7</f>
        <v>BOLD</v>
      </c>
      <c r="Z7" t="s">
        <v>3427</v>
      </c>
      <c r="AA7" t="s">
        <v>3428</v>
      </c>
      <c r="AB7" t="str">
        <f t="shared" si="6"/>
        <v/>
      </c>
      <c r="AC7" t="str">
        <f>IF(OR(LEFT(Z7,1)=CHAR(32),LEFT(Z7,1)=CHAR(9),LEFT(Z7,1)=CHAR(160),indenture(Z7)&gt;0),"NO","BOLD")&amp;AB7</f>
        <v>BOLD</v>
      </c>
      <c r="AD7" t="s">
        <v>3429</v>
      </c>
      <c r="AE7" t="s">
        <v>3430</v>
      </c>
      <c r="AF7" t="str">
        <f t="shared" si="7"/>
        <v/>
      </c>
      <c r="AG7" t="str">
        <f>IF(OR(LEFT(AD7,1)=CHAR(32),LEFT(AD7,1)=CHAR(9),LEFT(AD7,1)=CHAR(160),indenture(AD7)&gt;0),"NO","BOLD")&amp;AF7</f>
        <v>BOLD</v>
      </c>
      <c r="AH7" t="s">
        <v>3387</v>
      </c>
      <c r="AI7" t="s">
        <v>3388</v>
      </c>
      <c r="AJ7" t="str">
        <f t="shared" si="8"/>
        <v/>
      </c>
      <c r="AK7" t="str">
        <f>IF(OR(LEFT(AH7,1)=CHAR(32),LEFT(AH7,1)=CHAR(9),LEFT(AH7,1)=CHAR(160),indenture(AH7)&gt;0),"NO","BOLD")&amp;AJ7</f>
        <v>BOLD</v>
      </c>
      <c r="AL7" t="s">
        <v>3387</v>
      </c>
      <c r="AM7" t="s">
        <v>3431</v>
      </c>
      <c r="AN7" t="str">
        <f t="shared" si="9"/>
        <v/>
      </c>
      <c r="AO7" t="str">
        <f>IF(OR(LEFT(AL7,1)=CHAR(32),LEFT(AL7,1)=CHAR(9),LEFT(AL7,1)=CHAR(160),indenture(AL7)&gt;0),"NO","BOLD")&amp;AN7</f>
        <v>BOLD</v>
      </c>
      <c r="AP7" t="s">
        <v>3432</v>
      </c>
      <c r="AQ7" t="s">
        <v>3433</v>
      </c>
      <c r="AR7" t="str">
        <f t="shared" si="10"/>
        <v/>
      </c>
      <c r="AS7" t="str">
        <f>IF(OR(LEFT(AP7,1)=CHAR(32),LEFT(AP7,1)=CHAR(9),LEFT(AP7,1)=CHAR(160),indenture(AP7)&gt;0),"NO","BOLD")&amp;AR7</f>
        <v>BOLD</v>
      </c>
      <c r="AT7" t="s">
        <v>3434</v>
      </c>
      <c r="AU7" t="s">
        <v>3435</v>
      </c>
      <c r="AV7" t="str">
        <f t="shared" si="11"/>
        <v/>
      </c>
      <c r="AW7" t="str">
        <f>IF(OR(LEFT(AT7,1)=CHAR(32),LEFT(AT7,1)=CHAR(9),LEFT(AT7,1)=CHAR(160),indenture(AT7)&gt;0),"NO","BOLD")&amp;AV7</f>
        <v>BOLD</v>
      </c>
      <c r="AX7" t="s">
        <v>4254</v>
      </c>
      <c r="AY7" t="s">
        <v>1403</v>
      </c>
      <c r="AZ7" t="str">
        <f t="shared" si="12"/>
        <v/>
      </c>
      <c r="BA7" t="str">
        <f>IF(OR(LEFT(AX7,1)=CHAR(32),LEFT(AX7,1)=CHAR(9),LEFT(AX7,1)=CHAR(160),indenture(AX7)&gt;0),"NO","BOLD")&amp;AZ7</f>
        <v>NO</v>
      </c>
      <c r="BB7" t="s">
        <v>4255</v>
      </c>
      <c r="BC7" t="s">
        <v>4256</v>
      </c>
      <c r="BD7" t="str">
        <f t="shared" si="13"/>
        <v/>
      </c>
      <c r="BE7" t="str">
        <f>IF(OR(LEFT(BB7,1)=CHAR(32),LEFT(BB7,1)=CHAR(9),LEFT(BB7,1)=CHAR(160),indenture(BB7)&gt;0),"NO","BOLD")&amp;BD7</f>
        <v>NO</v>
      </c>
      <c r="BF7" t="s">
        <v>4257</v>
      </c>
      <c r="BG7" t="s">
        <v>1380</v>
      </c>
      <c r="BH7" t="str">
        <f t="shared" si="14"/>
        <v/>
      </c>
      <c r="BI7" t="str">
        <f>IF(OR(LEFT(BF7,1)=CHAR(32),LEFT(BF7,1)=CHAR(9),LEFT(BF7,1)=CHAR(160),indenture(BF7)&gt;0),"NO","BOLD")&amp;BH7</f>
        <v>NO</v>
      </c>
      <c r="BJ7" t="s">
        <v>4258</v>
      </c>
      <c r="BK7" t="s">
        <v>1366</v>
      </c>
      <c r="BL7" t="str">
        <f t="shared" si="15"/>
        <v/>
      </c>
      <c r="BM7" t="str">
        <f>IF(OR(LEFT(BJ7,1)=CHAR(32),LEFT(BJ7,1)=CHAR(9),LEFT(BJ7,1)=CHAR(160),indenture(BJ7)&gt;0),"NO","BOLD")&amp;BL7</f>
        <v>NO</v>
      </c>
      <c r="BN7" t="s">
        <v>4259</v>
      </c>
      <c r="BO7" t="s">
        <v>4260</v>
      </c>
      <c r="BP7" t="str">
        <f t="shared" si="16"/>
        <v/>
      </c>
      <c r="BQ7" t="str">
        <f>IF(OR(LEFT(BN7,1)=CHAR(32),LEFT(BN7,1)=CHAR(9),LEFT(BN7,1)=CHAR(160),indenture(BN7)&gt;0),"NO","BOLD")&amp;BP7</f>
        <v>NO</v>
      </c>
      <c r="BR7" t="s">
        <v>4222</v>
      </c>
      <c r="BS7" t="s">
        <v>1333</v>
      </c>
      <c r="BT7" t="str">
        <f t="shared" si="17"/>
        <v/>
      </c>
      <c r="BU7" t="str">
        <f>IF(OR(LEFT(BR7,1)=CHAR(32),LEFT(BR7,1)=CHAR(9),LEFT(BR7,1)=CHAR(160),indenture(BR7)&gt;0),"NO","BOLD")&amp;BT7</f>
        <v>BOLD</v>
      </c>
      <c r="BV7" t="s">
        <v>4261</v>
      </c>
      <c r="BW7" t="s">
        <v>4262</v>
      </c>
      <c r="BX7" t="str">
        <f t="shared" si="18"/>
        <v/>
      </c>
      <c r="BY7" t="str">
        <f>IF(OR(LEFT(BV7,1)=CHAR(32),LEFT(BV7,1)=CHAR(9),LEFT(BV7,1)=CHAR(160),indenture(BV7)&gt;0),"NO","BOLD")&amp;BX7</f>
        <v>NO</v>
      </c>
      <c r="BZ7" t="s">
        <v>4261</v>
      </c>
      <c r="CA7" t="s">
        <v>4263</v>
      </c>
      <c r="CB7" t="str">
        <f t="shared" si="19"/>
        <v/>
      </c>
      <c r="CC7" t="str">
        <f>IF(OR(LEFT(BZ7,1)=CHAR(32),LEFT(BZ7,1)=CHAR(9),LEFT(BZ7,1)=CHAR(160),indenture(BZ7)&gt;0),"NO","BOLD")&amp;CB7</f>
        <v>NO</v>
      </c>
      <c r="CD7" t="s">
        <v>4261</v>
      </c>
      <c r="CE7" t="s">
        <v>1315</v>
      </c>
      <c r="CF7" t="str">
        <f t="shared" si="20"/>
        <v/>
      </c>
      <c r="CG7" t="str">
        <f>IF(OR(LEFT(CD7,1)=CHAR(32),LEFT(CD7,1)=CHAR(9),LEFT(CD7,1)=CHAR(160),indenture(CD7)&gt;0),"NO","BOLD")&amp;CF7</f>
        <v>NO</v>
      </c>
      <c r="CH7" t="s">
        <v>4264</v>
      </c>
      <c r="CI7" t="s">
        <v>4265</v>
      </c>
      <c r="CJ7" t="str">
        <f t="shared" si="21"/>
        <v/>
      </c>
      <c r="CK7" t="str">
        <f>IF(OR(LEFT(CH7,1)=CHAR(32),LEFT(CH7,1)=CHAR(9),LEFT(CH7,1)=CHAR(160),indenture(CH7)&gt;0),"NO","BOLD")&amp;CJ7</f>
        <v>BOLD</v>
      </c>
      <c r="CL7" t="s">
        <v>4266</v>
      </c>
      <c r="CM7" t="s">
        <v>4267</v>
      </c>
      <c r="CN7" t="str">
        <f t="shared" si="22"/>
        <v/>
      </c>
      <c r="CO7" t="str">
        <f>IF(OR(LEFT(CL7,1)=CHAR(32),LEFT(CL7,1)=CHAR(9),LEFT(CL7,1)=CHAR(160),indenture(CL7)&gt;0),"NO","BOLD")&amp;CN7</f>
        <v>NO</v>
      </c>
      <c r="CP7" t="s">
        <v>4268</v>
      </c>
      <c r="CQ7" t="s">
        <v>3743</v>
      </c>
      <c r="CR7" t="str">
        <f t="shared" si="23"/>
        <v/>
      </c>
      <c r="CS7" t="str">
        <f>IF(OR(LEFT(CP7,1)=CHAR(32),LEFT(CP7,1)=CHAR(9),LEFT(CP7,1)=CHAR(160),indenture(CP7)&gt;0),"NO","BOLD")&amp;CR7</f>
        <v>BOLD</v>
      </c>
      <c r="CT7" t="s">
        <v>5015</v>
      </c>
      <c r="CU7" t="s">
        <v>5016</v>
      </c>
      <c r="CV7" t="str">
        <f t="shared" si="24"/>
        <v/>
      </c>
      <c r="CW7" t="str">
        <f>IF(OR(LEFT(CT7,1)=CHAR(32),LEFT(CT7,1)=CHAR(9),LEFT(CT7,1)=CHAR(160),indenture(CT7)&gt;0),"NO","BOLD")&amp;CV7</f>
        <v>BOLD</v>
      </c>
      <c r="CZ7" t="str">
        <f t="shared" si="25"/>
        <v/>
      </c>
      <c r="DA7" t="str">
        <f>IF(OR(LEFT(CX7,1)=CHAR(32),LEFT(CX7,1)=CHAR(9),LEFT(CX7,1)=CHAR(160),indenture(CX7)&gt;0),"NO","BOLD")&amp;CZ7</f>
        <v>BOLD</v>
      </c>
      <c r="DB7" t="s">
        <v>5017</v>
      </c>
      <c r="DC7" t="s">
        <v>1604</v>
      </c>
      <c r="DD7" t="str">
        <f t="shared" si="26"/>
        <v/>
      </c>
      <c r="DE7" t="str">
        <f>IF(OR(LEFT(DB7,1)=CHAR(32),LEFT(DB7,1)=CHAR(9),LEFT(DB7,1)=CHAR(160),indenture(DB7)&gt;0),"NO","BOLD")&amp;DD7</f>
        <v>BOLD</v>
      </c>
      <c r="DF7" t="s">
        <v>1001</v>
      </c>
      <c r="DG7" t="s">
        <v>1002</v>
      </c>
      <c r="DH7" t="str">
        <f t="shared" si="27"/>
        <v/>
      </c>
      <c r="DI7" t="str">
        <f>IF(OR(LEFT(DF7,1)=CHAR(32),LEFT(DF7,1)=CHAR(9),LEFT(DF7,1)=CHAR(160),indenture(DF7)&gt;0),"NO","BOLD")&amp;DH7</f>
        <v>BOLD</v>
      </c>
      <c r="DJ7" t="s">
        <v>5018</v>
      </c>
      <c r="DK7" t="s">
        <v>5019</v>
      </c>
      <c r="DL7" t="str">
        <f t="shared" si="28"/>
        <v/>
      </c>
      <c r="DM7" t="str">
        <f>IF(OR(LEFT(DJ7,1)=CHAR(32),LEFT(DJ7,1)=CHAR(9),LEFT(DJ7,1)=CHAR(160),indenture(DJ7)&gt;0),"NO","BOLD")&amp;DL7</f>
        <v>BOLD</v>
      </c>
      <c r="DN7" t="s">
        <v>5020</v>
      </c>
      <c r="DO7" t="s">
        <v>5021</v>
      </c>
      <c r="DP7" t="str">
        <f t="shared" si="29"/>
        <v/>
      </c>
      <c r="DQ7" t="str">
        <f>IF(OR(LEFT(DN7,1)=CHAR(32),LEFT(DN7,1)=CHAR(9),LEFT(DN7,1)=CHAR(160),indenture(DN7)&gt;0),"NO","BOLD")&amp;DP7</f>
        <v>BOLD</v>
      </c>
      <c r="DR7" t="s">
        <v>5022</v>
      </c>
      <c r="DS7" t="s">
        <v>5023</v>
      </c>
      <c r="DT7" t="str">
        <f t="shared" si="30"/>
        <v/>
      </c>
      <c r="DU7" t="str">
        <f>IF(OR(LEFT(DR7,1)=CHAR(32),LEFT(DR7,1)=CHAR(9),LEFT(DR7,1)=CHAR(160),indenture(DR7)&gt;0),"NO","BOLD")&amp;DT7</f>
        <v>NO</v>
      </c>
      <c r="DX7" t="str">
        <f t="shared" si="31"/>
        <v/>
      </c>
      <c r="DY7" t="str">
        <f>IF(OR(LEFT(DV7,1)=CHAR(32),LEFT(DV7,1)=CHAR(9),LEFT(DV7,1)=CHAR(160),indenture(DV7)&gt;0),"NO","BOLD")&amp;DX7</f>
        <v>BOLD</v>
      </c>
      <c r="DZ7" t="s">
        <v>5024</v>
      </c>
      <c r="EA7" t="s">
        <v>5025</v>
      </c>
      <c r="EB7" t="str">
        <f t="shared" si="32"/>
        <v/>
      </c>
      <c r="EC7" t="str">
        <f>IF(OR(LEFT(DZ7,1)=CHAR(32),LEFT(DZ7,1)=CHAR(9),LEFT(DZ7,1)=CHAR(160),indenture(DZ7)&gt;0),"NO","BOLD")&amp;EB7</f>
        <v>BOLD</v>
      </c>
      <c r="ED7" t="s">
        <v>5026</v>
      </c>
      <c r="EE7" s="36" t="s">
        <v>8872</v>
      </c>
      <c r="EF7" t="str">
        <f t="shared" si="33"/>
        <v/>
      </c>
      <c r="EG7" t="str">
        <f>IF(OR(LEFT(ED7,1)=CHAR(32),LEFT(ED7,1)=CHAR(9),LEFT(ED7,1)=CHAR(160),indenture(ED7)&gt;0),"NO","BOLD")&amp;EF7</f>
        <v>BOLD</v>
      </c>
      <c r="EH7" t="s">
        <v>5027</v>
      </c>
      <c r="EI7" t="s">
        <v>5028</v>
      </c>
      <c r="EJ7" t="str">
        <f t="shared" si="34"/>
        <v/>
      </c>
      <c r="EK7" t="str">
        <f>IF(OR(LEFT(EH7,1)=CHAR(32),LEFT(EH7,1)=CHAR(9),LEFT(EH7,1)=CHAR(160),indenture(EH7)&gt;0),"NO","BOLD")&amp;EJ7</f>
        <v>BOLD</v>
      </c>
      <c r="EL7" t="s">
        <v>5029</v>
      </c>
      <c r="EM7" t="s">
        <v>5030</v>
      </c>
      <c r="EN7" t="str">
        <f t="shared" si="35"/>
        <v/>
      </c>
      <c r="EO7" t="str">
        <f>IF(OR(LEFT(EL7,1)=CHAR(32),LEFT(EL7,1)=CHAR(9),LEFT(EL7,1)=CHAR(160),indenture(EL7)&gt;0),"NO","BOLD")&amp;EN7</f>
        <v>NO</v>
      </c>
      <c r="EP7" t="s">
        <v>5535</v>
      </c>
      <c r="EQ7" t="s">
        <v>5536</v>
      </c>
      <c r="ER7" t="str">
        <f t="shared" si="36"/>
        <v/>
      </c>
      <c r="ES7" t="str">
        <f>IF(OR(LEFT(EP7,1)=CHAR(32),LEFT(EP7,1)=CHAR(9),LEFT(EP7,1)=CHAR(160),indenture(EP7)&gt;0),"NO","BOLD")&amp;ER7</f>
        <v>BOLD</v>
      </c>
      <c r="ET7" t="s">
        <v>5537</v>
      </c>
      <c r="EU7" t="s">
        <v>5538</v>
      </c>
      <c r="EV7" t="str">
        <f t="shared" si="37"/>
        <v/>
      </c>
      <c r="EW7" t="str">
        <f>IF(OR(LEFT(ET7,1)=CHAR(32),LEFT(ET7,1)=CHAR(9),LEFT(ET7,1)=CHAR(160),indenture(ET7)&gt;0),"NO","BOLD")&amp;EV7</f>
        <v>BOLD</v>
      </c>
      <c r="EX7" t="s">
        <v>5539</v>
      </c>
      <c r="EY7" t="s">
        <v>5540</v>
      </c>
      <c r="EZ7" t="str">
        <f t="shared" si="38"/>
        <v/>
      </c>
      <c r="FA7" t="str">
        <f>IF(OR(LEFT(EX7,1)=CHAR(32),LEFT(EX7,1)=CHAR(9),LEFT(EX7,1)=CHAR(160),indenture(EX7)&gt;0),"NO","BOLD")&amp;EZ7</f>
        <v>BOLD</v>
      </c>
      <c r="FB7" t="s">
        <v>5541</v>
      </c>
      <c r="FC7" t="s">
        <v>5542</v>
      </c>
      <c r="FD7" t="str">
        <f t="shared" si="39"/>
        <v/>
      </c>
      <c r="FE7" t="str">
        <f>IF(OR(LEFT(FB7,1)=CHAR(32),LEFT(FB7,1)=CHAR(9),LEFT(FB7,1)=CHAR(160),indenture(FB7)&gt;0),"NO","BOLD")&amp;FD7</f>
        <v>BOLD</v>
      </c>
      <c r="FF7" t="s">
        <v>5543</v>
      </c>
      <c r="FG7" t="s">
        <v>5544</v>
      </c>
      <c r="FH7" t="str">
        <f t="shared" si="40"/>
        <v/>
      </c>
      <c r="FI7" t="str">
        <f>IF(OR(LEFT(FF7,1)=CHAR(32),LEFT(FF7,1)=CHAR(9),LEFT(FF7,1)=CHAR(160),indenture(FF7)&gt;0),"NO","BOLD")&amp;FH7</f>
        <v>BOLD</v>
      </c>
      <c r="FJ7" t="s">
        <v>5545</v>
      </c>
      <c r="FK7" s="36" t="s">
        <v>8872</v>
      </c>
      <c r="FL7" t="str">
        <f t="shared" si="41"/>
        <v/>
      </c>
      <c r="FM7" t="str">
        <f>IF(OR(LEFT(FJ7,1)=CHAR(32),LEFT(FJ7,1)=CHAR(9),LEFT(FJ7,1)=CHAR(160),indenture(FJ7)&gt;0),"NO","BOLD")&amp;FL7</f>
        <v>BOLD</v>
      </c>
      <c r="FP7" t="str">
        <f t="shared" si="42"/>
        <v/>
      </c>
      <c r="FQ7" t="str">
        <f>IF(OR(LEFT(FN7,1)=CHAR(32),LEFT(FN7,1)=CHAR(9),LEFT(FN7,1)=CHAR(160),indenture(FN7)&gt;0),"NO","BOLD")&amp;FP7</f>
        <v>BOLD</v>
      </c>
      <c r="FR7" t="s">
        <v>5546</v>
      </c>
      <c r="FS7" t="s">
        <v>5547</v>
      </c>
      <c r="FT7" t="str">
        <f t="shared" si="43"/>
        <v/>
      </c>
      <c r="FU7" t="str">
        <f>IF(OR(LEFT(FR7,1)=CHAR(32),LEFT(FR7,1)=CHAR(9),LEFT(FR7,1)=CHAR(160),indenture(FR7)&gt;0),"NO","BOLD")&amp;FT7</f>
        <v>BOLD</v>
      </c>
      <c r="FV7" t="s">
        <v>5548</v>
      </c>
      <c r="FW7" t="s">
        <v>5549</v>
      </c>
      <c r="FX7" t="str">
        <f t="shared" si="44"/>
        <v/>
      </c>
      <c r="FY7" t="str">
        <f>IF(OR(LEFT(FV7,1)=CHAR(32),LEFT(FV7,1)=CHAR(9),LEFT(FV7,1)=CHAR(160),indenture(FV7)&gt;0),"NO","BOLD")&amp;FX7</f>
        <v>NO</v>
      </c>
      <c r="FZ7" t="s">
        <v>5550</v>
      </c>
      <c r="GA7" t="s">
        <v>5551</v>
      </c>
      <c r="GB7" t="str">
        <f t="shared" si="45"/>
        <v/>
      </c>
      <c r="GC7" t="str">
        <f>IF(OR(LEFT(FZ7,1)=CHAR(32),LEFT(FZ7,1)=CHAR(9),LEFT(FZ7,1)=CHAR(160),indenture(FZ7)&gt;0),"NO","BOLD")&amp;GB7</f>
        <v>BOLD</v>
      </c>
      <c r="GD7" t="s">
        <v>3254</v>
      </c>
      <c r="GE7" t="s">
        <v>438</v>
      </c>
      <c r="GF7" t="str">
        <f t="shared" si="46"/>
        <v/>
      </c>
      <c r="GG7" t="str">
        <f>IF(OR(LEFT(GD7,1)=CHAR(32),LEFT(GD7,1)=CHAR(9),LEFT(GD7,1)=CHAR(160),indenture(GD7)&gt;0),"NO","BOLD")&amp;GF7</f>
        <v>BOLD</v>
      </c>
      <c r="GH7" t="s">
        <v>5552</v>
      </c>
      <c r="GI7" t="s">
        <v>1252</v>
      </c>
      <c r="GJ7" t="str">
        <f t="shared" si="47"/>
        <v/>
      </c>
      <c r="GK7" t="str">
        <f>IF(OR(LEFT(GH7,1)=CHAR(32),LEFT(GH7,1)=CHAR(9),LEFT(GH7,1)=CHAR(160),indenture(GH7)&gt;0),"NO","BOLD")&amp;GJ7</f>
        <v>BOLD</v>
      </c>
      <c r="GL7" t="s">
        <v>6198</v>
      </c>
      <c r="GM7" t="s">
        <v>6199</v>
      </c>
      <c r="GN7" t="str">
        <f t="shared" si="48"/>
        <v/>
      </c>
      <c r="GO7" t="str">
        <f>IF(OR(LEFT(GL7,1)=CHAR(32),LEFT(GL7,1)=CHAR(9),LEFT(GL7,1)=CHAR(160),indenture(GL7)&gt;0),"NO","BOLD")&amp;GN7</f>
        <v>BOLD</v>
      </c>
      <c r="GP7" t="s">
        <v>5884</v>
      </c>
      <c r="GQ7" t="s">
        <v>5885</v>
      </c>
      <c r="GR7" t="str">
        <f t="shared" si="68"/>
        <v/>
      </c>
      <c r="GS7" t="str">
        <f>IF(OR(LEFT(GP5,1)=CHAR(32),LEFT(GP5,1)=CHAR(9),LEFT(GP5,1)=CHAR(160),indenture(GP5)&gt;0),"NO","BOLD")&amp;GR7</f>
        <v>BOLD</v>
      </c>
      <c r="GT7" t="s">
        <v>6202</v>
      </c>
      <c r="GU7" t="s">
        <v>5248</v>
      </c>
      <c r="GV7" t="str">
        <f t="shared" si="49"/>
        <v/>
      </c>
      <c r="GW7" t="str">
        <f>IF(OR(LEFT(GT7,1)=CHAR(32),LEFT(GT7,1)=CHAR(9),LEFT(GT7,1)=CHAR(160),indenture(GT7)&gt;0),"NO","BOLD")&amp;GV7</f>
        <v>NO</v>
      </c>
      <c r="GX7" t="s">
        <v>6203</v>
      </c>
      <c r="GY7" t="s">
        <v>6204</v>
      </c>
      <c r="GZ7" t="str">
        <f t="shared" si="50"/>
        <v/>
      </c>
      <c r="HA7" t="str">
        <f>IF(OR(LEFT(GX7,1)=CHAR(32),LEFT(GX7,1)=CHAR(9),LEFT(GX7,1)=CHAR(160),indenture(GX7)&gt;0),"NO","BOLD")&amp;GZ7</f>
        <v>BOLD</v>
      </c>
      <c r="HB7" t="s">
        <v>6205</v>
      </c>
      <c r="HC7" t="s">
        <v>6206</v>
      </c>
      <c r="HD7" t="str">
        <f t="shared" si="51"/>
        <v/>
      </c>
      <c r="HE7" t="str">
        <f>IF(OR(LEFT(HB7,1)=CHAR(32),LEFT(HB7,1)=CHAR(9),LEFT(HB7,1)=CHAR(160),indenture(HB7)&gt;0),"NO","BOLD")&amp;HD7</f>
        <v>BOLD</v>
      </c>
      <c r="HF7" t="s">
        <v>6207</v>
      </c>
      <c r="HG7" t="s">
        <v>6208</v>
      </c>
      <c r="HH7" t="str">
        <f t="shared" si="52"/>
        <v/>
      </c>
      <c r="HI7" t="str">
        <f>IF(OR(LEFT(HF7,1)=CHAR(32),LEFT(HF7,1)=CHAR(9),LEFT(HF7,1)=CHAR(160),indenture(HF7)&gt;0),"NO","BOLD")&amp;HH7</f>
        <v>BOLD</v>
      </c>
      <c r="HL7" t="str">
        <f t="shared" si="53"/>
        <v/>
      </c>
      <c r="HM7" t="str">
        <f>IF(OR(LEFT(HJ7,1)=CHAR(32),LEFT(HJ7,1)=CHAR(9),LEFT(HJ7,1)=CHAR(160),indenture(HJ7)&gt;0),"NO","BOLD")&amp;HL7</f>
        <v>BOLD</v>
      </c>
      <c r="HN7" t="s">
        <v>6209</v>
      </c>
      <c r="HO7" t="s">
        <v>6210</v>
      </c>
      <c r="HP7" t="str">
        <f t="shared" si="54"/>
        <v/>
      </c>
      <c r="HQ7" t="str">
        <f>IF(OR(LEFT(HN7,1)=CHAR(32),LEFT(HN7,1)=CHAR(9),LEFT(HN7,1)=CHAR(160),indenture(HN7)&gt;0),"NO","BOLD")&amp;HP7</f>
        <v>BOLD</v>
      </c>
      <c r="HR7" t="s">
        <v>6211</v>
      </c>
      <c r="HS7" t="s">
        <v>6212</v>
      </c>
      <c r="HT7" t="str">
        <f t="shared" si="55"/>
        <v/>
      </c>
      <c r="HU7" t="str">
        <f>IF(OR(LEFT(HR7,1)=CHAR(32),LEFT(HR7,1)=CHAR(9),LEFT(HR7,1)=CHAR(160),indenture(HR7)&gt;0),"NO","BOLD")&amp;HT7</f>
        <v>BOLD</v>
      </c>
      <c r="HV7" t="s">
        <v>8211</v>
      </c>
      <c r="HW7" t="s">
        <v>8138</v>
      </c>
      <c r="HX7" t="str">
        <f t="shared" si="56"/>
        <v/>
      </c>
      <c r="HY7" t="str">
        <f>IF(OR(LEFT(HV7,1)=CHAR(32),LEFT(HV7,1)=CHAR(9),LEFT(HV7,1)=CHAR(160),indenture(HV7)&gt;0),"NO","BOLD")&amp;HX7</f>
        <v>BOLD</v>
      </c>
      <c r="HZ7" t="s">
        <v>8314</v>
      </c>
      <c r="IA7" t="s">
        <v>35</v>
      </c>
      <c r="IB7" t="str">
        <f t="shared" si="57"/>
        <v/>
      </c>
      <c r="IC7" t="str">
        <f>IF(OR(LEFT(HZ7,1)=CHAR(32),LEFT(HZ7,1)=CHAR(9),LEFT(HZ7,1)=CHAR(160),indenture(HZ7)&gt;0),"NO","BOLD")&amp;IB7</f>
        <v>BOLD</v>
      </c>
      <c r="ID7" t="s">
        <v>5552</v>
      </c>
      <c r="IE7" t="s">
        <v>1252</v>
      </c>
      <c r="IF7" t="str">
        <f t="shared" si="58"/>
        <v/>
      </c>
      <c r="IG7" t="str">
        <f>IF(OR(LEFT(ID7,1)=CHAR(32),LEFT(ID7,1)=CHAR(9),LEFT(ID7,1)=CHAR(160),indenture(ID7)&gt;0),"NO","BOLD")&amp;IF7</f>
        <v>BOLD</v>
      </c>
      <c r="IH7" t="s">
        <v>8211</v>
      </c>
      <c r="II7" t="s">
        <v>8138</v>
      </c>
      <c r="IJ7" t="str">
        <f t="shared" si="59"/>
        <v/>
      </c>
      <c r="IK7" t="str">
        <f>IF(OR(LEFT(IH7,1)=CHAR(32),LEFT(IH7,1)=CHAR(9),LEFT(IH7,1)=CHAR(160),indenture(IH7)&gt;0),"NO","BOLD")&amp;IJ7</f>
        <v>BOLD</v>
      </c>
      <c r="IL7" t="s">
        <v>8591</v>
      </c>
      <c r="IM7" t="s">
        <v>8592</v>
      </c>
      <c r="IN7" t="str">
        <f t="shared" si="60"/>
        <v/>
      </c>
      <c r="IO7" t="str">
        <f>IF(OR(LEFT(IL7,1)=CHAR(32),LEFT(IL7,1)=CHAR(9),LEFT(IL7,1)=CHAR(160),indenture(IL7)&gt;0),"NO","BOLD")&amp;IN7</f>
        <v>BOLD</v>
      </c>
      <c r="IP7" t="s">
        <v>8651</v>
      </c>
      <c r="IQ7" t="s">
        <v>8652</v>
      </c>
      <c r="IR7" t="str">
        <f t="shared" si="61"/>
        <v/>
      </c>
      <c r="IS7" t="str">
        <f>IF(OR(LEFT(IP7,1)=CHAR(32),LEFT(IP7,1)=CHAR(9),LEFT(IP7,1)=CHAR(160),indenture(IP7)&gt;0),"NO","BOLD")&amp;IR7</f>
        <v>BOLD</v>
      </c>
      <c r="IT7" s="27" t="s">
        <v>8833</v>
      </c>
      <c r="IU7" s="27" t="s">
        <v>8834</v>
      </c>
      <c r="IV7" t="str">
        <f t="shared" si="62"/>
        <v/>
      </c>
      <c r="IW7" t="str">
        <f>IF(OR(LEFT(IT7,1)=CHAR(32),LEFT(IT7,1)=CHAR(9),LEFT(IT7,1)=CHAR(160),indenture(IT7)&gt;0),"NO","BOLD")&amp;IV7</f>
        <v>BOLD</v>
      </c>
      <c r="IX7" t="s">
        <v>8211</v>
      </c>
      <c r="IY7" t="s">
        <v>8138</v>
      </c>
      <c r="IZ7" t="str">
        <f t="shared" si="63"/>
        <v/>
      </c>
      <c r="JA7" t="str">
        <f>IF(OR(LEFT(IX7,1)=CHAR(32),LEFT(IX7,1)=CHAR(9),LEFT(IX7,1)=CHAR(160),indenture(IX7)&gt;0),"NO","BOLD")&amp;IZ7</f>
        <v>BOLD</v>
      </c>
      <c r="JB7" t="s">
        <v>8314</v>
      </c>
      <c r="JC7" t="s">
        <v>35</v>
      </c>
      <c r="JD7" t="str">
        <f t="shared" si="64"/>
        <v/>
      </c>
      <c r="JE7" t="str">
        <f>IF(OR(LEFT(JB7,1)=CHAR(32),LEFT(JB7,1)=CHAR(9),LEFT(JB7,1)=CHAR(160),indenture(JB7)&gt;0),"NO","BOLD")&amp;JD7</f>
        <v>BOLD</v>
      </c>
      <c r="JF7" t="s">
        <v>6428</v>
      </c>
      <c r="JG7" t="s">
        <v>6429</v>
      </c>
      <c r="JH7" t="str">
        <f t="shared" si="65"/>
        <v/>
      </c>
      <c r="JI7" t="str">
        <f>IF(OR(LEFT(JF7,1)=CHAR(32),LEFT(JF7,1)=CHAR(9),LEFT(JF7,1)=CHAR(160),indenture(JF7)&gt;0),"NO","BOLD")&amp;JH7</f>
        <v>BOLD</v>
      </c>
      <c r="JJ7" t="s">
        <v>8989</v>
      </c>
      <c r="JK7" s="36" t="s">
        <v>8872</v>
      </c>
      <c r="JL7" t="str">
        <f t="shared" si="66"/>
        <v/>
      </c>
      <c r="JM7" t="str">
        <f>IF(OR(LEFT(JJ7,1)=CHAR(32),LEFT(JJ7,1)=CHAR(9),LEFT(JJ7,1)=CHAR(160),indenture(JJ7)&gt;0),"NO","BOLD")&amp;JL7</f>
        <v>BOLD</v>
      </c>
      <c r="JO7" s="27"/>
      <c r="JP7" s="7"/>
      <c r="JQ7" t="str">
        <f t="shared" si="67"/>
        <v/>
      </c>
      <c r="JR7" t="str">
        <f>IF(OR(LEFT(JO7,1)=CHAR(32),LEFT(JO7,1)=CHAR(9),LEFT(JO7,1)=CHAR(160),indenture(JO7)&gt;0),"NO","BOLD")&amp;JQ7</f>
        <v>BOLD</v>
      </c>
    </row>
    <row r="8" spans="1:278">
      <c r="A8">
        <v>7</v>
      </c>
      <c r="B8" t="s">
        <v>804</v>
      </c>
      <c r="C8" t="s">
        <v>686</v>
      </c>
      <c r="D8" t="str">
        <f t="shared" si="2"/>
        <v/>
      </c>
      <c r="E8" t="str">
        <f>IF(OR(LEFT(B8,1)=CHAR(32),LEFT(B8,1)=CHAR(9),LEFT(B8,1)=CHAR(160),indenture(B8)&gt;0),"NO","BOLD")&amp;D8</f>
        <v>BOLD</v>
      </c>
      <c r="F8" t="s">
        <v>3436</v>
      </c>
      <c r="G8" s="36" t="s">
        <v>8872</v>
      </c>
      <c r="H8" t="str">
        <f t="shared" si="3"/>
        <v/>
      </c>
      <c r="I8" t="str">
        <f>IF(OR(LEFT(F8,1)=CHAR(32),LEFT(F8,1)=CHAR(9),LEFT(F8,1)=CHAR(160),indenture(F8)&gt;0),"NO","BOLD")&amp;H8</f>
        <v>BOLD</v>
      </c>
      <c r="J8" t="s">
        <v>3366</v>
      </c>
      <c r="K8" s="36" t="s">
        <v>8872</v>
      </c>
      <c r="L8" t="str">
        <f t="shared" si="0"/>
        <v/>
      </c>
      <c r="M8" t="str">
        <f>IF(OR(LEFT(J8,1)=CHAR(32),LEFT(J8,1)=CHAR(9),LEFT(J8,1)=CHAR(160),indenture(J8)&gt;0),"NO","BOLD")&amp;L8</f>
        <v>BOLD</v>
      </c>
      <c r="N8" t="s">
        <v>3366</v>
      </c>
      <c r="O8" s="36" t="s">
        <v>8872</v>
      </c>
      <c r="P8" t="str">
        <f t="shared" si="1"/>
        <v/>
      </c>
      <c r="Q8" t="str">
        <f>IF(OR(LEFT(N8,1)=CHAR(32),LEFT(N8,1)=CHAR(9),LEFT(N8,1)=CHAR(160),indenture(N8)&gt;0),"NO","BOLD")&amp;P8</f>
        <v>BOLD</v>
      </c>
      <c r="R8" t="s">
        <v>3366</v>
      </c>
      <c r="S8" s="36" t="s">
        <v>8872</v>
      </c>
      <c r="T8" t="str">
        <f t="shared" si="4"/>
        <v/>
      </c>
      <c r="U8" t="str">
        <f>IF(OR(LEFT(R8,1)=CHAR(32),LEFT(R8,1)=CHAR(9),LEFT(R8,1)=CHAR(160),indenture(R8)&gt;0),"NO","BOLD")&amp;T8</f>
        <v>BOLD</v>
      </c>
      <c r="V8" t="s">
        <v>3437</v>
      </c>
      <c r="W8" t="s">
        <v>3438</v>
      </c>
      <c r="X8" t="str">
        <f t="shared" si="5"/>
        <v/>
      </c>
      <c r="Y8" t="str">
        <f>IF(OR(LEFT(V8,1)=CHAR(32),LEFT(V8,1)=CHAR(9),LEFT(V8,1)=CHAR(160),indenture(V8)&gt;0),"NO","BOLD")&amp;X8</f>
        <v>BOLD</v>
      </c>
      <c r="Z8" t="s">
        <v>3439</v>
      </c>
      <c r="AA8" t="s">
        <v>3440</v>
      </c>
      <c r="AB8" t="str">
        <f t="shared" si="6"/>
        <v/>
      </c>
      <c r="AC8" t="str">
        <f>IF(OR(LEFT(Z8,1)=CHAR(32),LEFT(Z8,1)=CHAR(9),LEFT(Z8,1)=CHAR(160),indenture(Z8)&gt;0),"NO","BOLD")&amp;AB8</f>
        <v>BOLD</v>
      </c>
      <c r="AD8" t="s">
        <v>3441</v>
      </c>
      <c r="AE8" t="s">
        <v>3442</v>
      </c>
      <c r="AF8" t="str">
        <f t="shared" si="7"/>
        <v/>
      </c>
      <c r="AG8" t="str">
        <f>IF(OR(LEFT(AD8,1)=CHAR(32),LEFT(AD8,1)=CHAR(9),LEFT(AD8,1)=CHAR(160),indenture(AD8)&gt;0),"NO","BOLD")&amp;AF8</f>
        <v>BOLD</v>
      </c>
      <c r="AH8" t="s">
        <v>3406</v>
      </c>
      <c r="AI8" t="s">
        <v>3407</v>
      </c>
      <c r="AJ8" t="str">
        <f t="shared" si="8"/>
        <v/>
      </c>
      <c r="AK8" t="str">
        <f>IF(OR(LEFT(AH8,1)=CHAR(32),LEFT(AH8,1)=CHAR(9),LEFT(AH8,1)=CHAR(160),indenture(AH8)&gt;0),"NO","BOLD")&amp;AJ8</f>
        <v>BOLD</v>
      </c>
      <c r="AL8" t="s">
        <v>3406</v>
      </c>
      <c r="AM8" t="s">
        <v>3443</v>
      </c>
      <c r="AN8" t="str">
        <f t="shared" si="9"/>
        <v/>
      </c>
      <c r="AO8" t="str">
        <f>IF(OR(LEFT(AL8,1)=CHAR(32),LEFT(AL8,1)=CHAR(9),LEFT(AL8,1)=CHAR(160),indenture(AL8)&gt;0),"NO","BOLD")&amp;AN8</f>
        <v>BOLD</v>
      </c>
      <c r="AP8" t="s">
        <v>3444</v>
      </c>
      <c r="AQ8" t="s">
        <v>3445</v>
      </c>
      <c r="AR8" t="str">
        <f t="shared" si="10"/>
        <v/>
      </c>
      <c r="AS8" t="str">
        <f>IF(OR(LEFT(AP8,1)=CHAR(32),LEFT(AP8,1)=CHAR(9),LEFT(AP8,1)=CHAR(160),indenture(AP8)&gt;0),"NO","BOLD")&amp;AR8</f>
        <v>BOLD</v>
      </c>
      <c r="AT8" t="s">
        <v>3446</v>
      </c>
      <c r="AU8" t="s">
        <v>3447</v>
      </c>
      <c r="AV8" t="str">
        <f t="shared" si="11"/>
        <v/>
      </c>
      <c r="AW8" t="str">
        <f>IF(OR(LEFT(AT8,1)=CHAR(32),LEFT(AT8,1)=CHAR(9),LEFT(AT8,1)=CHAR(160),indenture(AT8)&gt;0),"NO","BOLD")&amp;AV8</f>
        <v>BOLD</v>
      </c>
      <c r="AX8" t="s">
        <v>4269</v>
      </c>
      <c r="AY8" t="s">
        <v>1404</v>
      </c>
      <c r="AZ8" t="str">
        <f t="shared" si="12"/>
        <v/>
      </c>
      <c r="BA8" t="str">
        <f>IF(OR(LEFT(AX8,1)=CHAR(32),LEFT(AX8,1)=CHAR(9),LEFT(AX8,1)=CHAR(160),indenture(AX8)&gt;0),"NO","BOLD")&amp;AZ8</f>
        <v>BOLD</v>
      </c>
      <c r="BB8" t="s">
        <v>4270</v>
      </c>
      <c r="BC8" t="s">
        <v>4271</v>
      </c>
      <c r="BD8" t="str">
        <f t="shared" si="13"/>
        <v/>
      </c>
      <c r="BE8" t="str">
        <f>IF(OR(LEFT(BB8,1)=CHAR(32),LEFT(BB8,1)=CHAR(9),LEFT(BB8,1)=CHAR(160),indenture(BB8)&gt;0),"NO","BOLD")&amp;BD8</f>
        <v>NO</v>
      </c>
      <c r="BF8" t="s">
        <v>4272</v>
      </c>
      <c r="BG8" t="s">
        <v>1381</v>
      </c>
      <c r="BH8" t="str">
        <f t="shared" si="14"/>
        <v/>
      </c>
      <c r="BI8" t="str">
        <f>IF(OR(LEFT(BF8,1)=CHAR(32),LEFT(BF8,1)=CHAR(9),LEFT(BF8,1)=CHAR(160),indenture(BF8)&gt;0),"NO","BOLD")&amp;BH8</f>
        <v>NO</v>
      </c>
      <c r="BJ8" t="s">
        <v>4273</v>
      </c>
      <c r="BK8" t="s">
        <v>1367</v>
      </c>
      <c r="BL8" t="str">
        <f t="shared" si="15"/>
        <v/>
      </c>
      <c r="BM8" t="str">
        <f>IF(OR(LEFT(BJ8,1)=CHAR(32),LEFT(BJ8,1)=CHAR(9),LEFT(BJ8,1)=CHAR(160),indenture(BJ8)&gt;0),"NO","BOLD")&amp;BL8</f>
        <v>NO</v>
      </c>
      <c r="BN8" t="s">
        <v>4274</v>
      </c>
      <c r="BO8" s="36" t="s">
        <v>8872</v>
      </c>
      <c r="BP8" t="str">
        <f t="shared" si="16"/>
        <v/>
      </c>
      <c r="BQ8" t="str">
        <f>IF(OR(LEFT(BN8,1)=CHAR(32),LEFT(BN8,1)=CHAR(9),LEFT(BN8,1)=CHAR(160),indenture(BN8)&gt;0),"NO","BOLD")&amp;BP8</f>
        <v>BOLD</v>
      </c>
      <c r="BT8" t="str">
        <f t="shared" si="17"/>
        <v/>
      </c>
      <c r="BU8" t="str">
        <f>IF(OR(LEFT(BR8,1)=CHAR(32),LEFT(BR8,1)=CHAR(9),LEFT(BR8,1)=CHAR(160),indenture(BR8)&gt;0),"NO","BOLD")&amp;BT8</f>
        <v>BOLD</v>
      </c>
      <c r="BV8" t="s">
        <v>4275</v>
      </c>
      <c r="BW8" t="s">
        <v>4276</v>
      </c>
      <c r="BX8" t="str">
        <f t="shared" si="18"/>
        <v/>
      </c>
      <c r="BY8" t="str">
        <f>IF(OR(LEFT(BV8,1)=CHAR(32),LEFT(BV8,1)=CHAR(9),LEFT(BV8,1)=CHAR(160),indenture(BV8)&gt;0),"NO","BOLD")&amp;BX8</f>
        <v>NO</v>
      </c>
      <c r="BZ8" t="s">
        <v>4275</v>
      </c>
      <c r="CA8" t="s">
        <v>4277</v>
      </c>
      <c r="CB8" t="str">
        <f t="shared" si="19"/>
        <v/>
      </c>
      <c r="CC8" t="str">
        <f>IF(OR(LEFT(BZ8,1)=CHAR(32),LEFT(BZ8,1)=CHAR(9),LEFT(BZ8,1)=CHAR(160),indenture(BZ8)&gt;0),"NO","BOLD")&amp;CB8</f>
        <v>NO</v>
      </c>
      <c r="CD8" t="s">
        <v>4275</v>
      </c>
      <c r="CE8" t="s">
        <v>1317</v>
      </c>
      <c r="CF8" t="str">
        <f t="shared" si="20"/>
        <v/>
      </c>
      <c r="CG8" t="str">
        <f>IF(OR(LEFT(CD8,1)=CHAR(32),LEFT(CD8,1)=CHAR(9),LEFT(CD8,1)=CHAR(160),indenture(CD8)&gt;0),"NO","BOLD")&amp;CF8</f>
        <v>NO</v>
      </c>
      <c r="CH8" t="s">
        <v>4278</v>
      </c>
      <c r="CI8" t="s">
        <v>1355</v>
      </c>
      <c r="CJ8" t="str">
        <f t="shared" si="21"/>
        <v/>
      </c>
      <c r="CK8" t="str">
        <f>IF(OR(LEFT(CH8,1)=CHAR(32),LEFT(CH8,1)=CHAR(9),LEFT(CH8,1)=CHAR(160),indenture(CH8)&gt;0),"NO","BOLD")&amp;CJ8</f>
        <v>BOLD</v>
      </c>
      <c r="CL8" t="s">
        <v>4279</v>
      </c>
      <c r="CM8" t="s">
        <v>4280</v>
      </c>
      <c r="CN8" t="str">
        <f t="shared" si="22"/>
        <v/>
      </c>
      <c r="CO8" t="str">
        <f>IF(OR(LEFT(CL8,1)=CHAR(32),LEFT(CL8,1)=CHAR(9),LEFT(CL8,1)=CHAR(160),indenture(CL8)&gt;0),"NO","BOLD")&amp;CN8</f>
        <v>BOLD</v>
      </c>
      <c r="CP8" t="s">
        <v>4281</v>
      </c>
      <c r="CQ8" t="s">
        <v>3790</v>
      </c>
      <c r="CR8" t="str">
        <f t="shared" si="23"/>
        <v/>
      </c>
      <c r="CS8" t="str">
        <f>IF(OR(LEFT(CP8,1)=CHAR(32),LEFT(CP8,1)=CHAR(9),LEFT(CP8,1)=CHAR(160),indenture(CP8)&gt;0),"NO","BOLD")&amp;CR8</f>
        <v>BOLD</v>
      </c>
      <c r="CT8" t="s">
        <v>5031</v>
      </c>
      <c r="CU8" t="s">
        <v>5032</v>
      </c>
      <c r="CV8" t="str">
        <f t="shared" si="24"/>
        <v/>
      </c>
      <c r="CW8" t="str">
        <f>IF(OR(LEFT(CT8,1)=CHAR(32),LEFT(CT8,1)=CHAR(9),LEFT(CT8,1)=CHAR(160),indenture(CT8)&gt;0),"NO","BOLD")&amp;CV8</f>
        <v>BOLD</v>
      </c>
      <c r="CZ8" t="str">
        <f t="shared" si="25"/>
        <v/>
      </c>
      <c r="DA8" t="str">
        <f>IF(OR(LEFT(CX8,1)=CHAR(32),LEFT(CX8,1)=CHAR(9),LEFT(CX8,1)=CHAR(160),indenture(CX8)&gt;0),"NO","BOLD")&amp;CZ8</f>
        <v>BOLD</v>
      </c>
      <c r="DB8" t="s">
        <v>5033</v>
      </c>
      <c r="DC8" t="s">
        <v>5034</v>
      </c>
      <c r="DD8" t="str">
        <f t="shared" si="26"/>
        <v/>
      </c>
      <c r="DE8" t="str">
        <f>IF(OR(LEFT(DB8,1)=CHAR(32),LEFT(DB8,1)=CHAR(9),LEFT(DB8,1)=CHAR(160),indenture(DB8)&gt;0),"NO","BOLD")&amp;DD8</f>
        <v>BOLD</v>
      </c>
      <c r="DF8" t="s">
        <v>1005</v>
      </c>
      <c r="DG8" t="s">
        <v>1006</v>
      </c>
      <c r="DH8" t="str">
        <f t="shared" si="27"/>
        <v/>
      </c>
      <c r="DI8" t="str">
        <f>IF(OR(LEFT(DF8,1)=CHAR(32),LEFT(DF8,1)=CHAR(9),LEFT(DF8,1)=CHAR(160),indenture(DF8)&gt;0),"NO","BOLD")&amp;DH8</f>
        <v>BOLD</v>
      </c>
      <c r="DL8" t="str">
        <f t="shared" si="28"/>
        <v/>
      </c>
      <c r="DM8" t="str">
        <f>IF(OR(LEFT(DJ8,1)=CHAR(32),LEFT(DJ8,1)=CHAR(9),LEFT(DJ8,1)=CHAR(160),indenture(DJ8)&gt;0),"NO","BOLD")&amp;DL8</f>
        <v>BOLD</v>
      </c>
      <c r="DN8" t="s">
        <v>5035</v>
      </c>
      <c r="DO8" t="s">
        <v>5036</v>
      </c>
      <c r="DP8" t="str">
        <f t="shared" si="29"/>
        <v/>
      </c>
      <c r="DQ8" t="str">
        <f>IF(OR(LEFT(DN8,1)=CHAR(32),LEFT(DN8,1)=CHAR(9),LEFT(DN8,1)=CHAR(160),indenture(DN8)&gt;0),"NO","BOLD")&amp;DP8</f>
        <v>BOLD</v>
      </c>
      <c r="DR8" t="s">
        <v>5037</v>
      </c>
      <c r="DS8" t="s">
        <v>5038</v>
      </c>
      <c r="DT8" t="str">
        <f t="shared" si="30"/>
        <v/>
      </c>
      <c r="DU8" t="str">
        <f>IF(OR(LEFT(DR8,1)=CHAR(32),LEFT(DR8,1)=CHAR(9),LEFT(DR8,1)=CHAR(160),indenture(DR8)&gt;0),"NO","BOLD")&amp;DT8</f>
        <v>NO</v>
      </c>
      <c r="DX8" t="str">
        <f t="shared" si="31"/>
        <v/>
      </c>
      <c r="DY8" t="str">
        <f>IF(OR(LEFT(DV8,1)=CHAR(32),LEFT(DV8,1)=CHAR(9),LEFT(DV8,1)=CHAR(160),indenture(DV8)&gt;0),"NO","BOLD")&amp;DX8</f>
        <v>BOLD</v>
      </c>
      <c r="DZ8" t="s">
        <v>5039</v>
      </c>
      <c r="EA8" t="s">
        <v>5040</v>
      </c>
      <c r="EB8" t="str">
        <f t="shared" si="32"/>
        <v/>
      </c>
      <c r="EC8" t="str">
        <f>IF(OR(LEFT(DZ8,1)=CHAR(32),LEFT(DZ8,1)=CHAR(9),LEFT(DZ8,1)=CHAR(160),indenture(DZ8)&gt;0),"NO","BOLD")&amp;EB8</f>
        <v>BOLD</v>
      </c>
      <c r="ED8" t="s">
        <v>5041</v>
      </c>
      <c r="EE8" t="s">
        <v>5042</v>
      </c>
      <c r="EF8" t="str">
        <f t="shared" si="33"/>
        <v/>
      </c>
      <c r="EG8" t="str">
        <f>IF(OR(LEFT(ED8,1)=CHAR(32),LEFT(ED8,1)=CHAR(9),LEFT(ED8,1)=CHAR(160),indenture(ED8)&gt;0),"NO","BOLD")&amp;EF8</f>
        <v>BOLD</v>
      </c>
      <c r="EH8" t="s">
        <v>5043</v>
      </c>
      <c r="EI8" t="s">
        <v>5044</v>
      </c>
      <c r="EJ8" t="str">
        <f t="shared" si="34"/>
        <v/>
      </c>
      <c r="EK8" t="str">
        <f>IF(OR(LEFT(EH8,1)=CHAR(32),LEFT(EH8,1)=CHAR(9),LEFT(EH8,1)=CHAR(160),indenture(EH8)&gt;0),"NO","BOLD")&amp;EJ8</f>
        <v>BOLD</v>
      </c>
      <c r="EL8" t="s">
        <v>5045</v>
      </c>
      <c r="EM8" t="s">
        <v>5046</v>
      </c>
      <c r="EN8" t="str">
        <f t="shared" si="35"/>
        <v/>
      </c>
      <c r="EO8" t="str">
        <f>IF(OR(LEFT(EL8,1)=CHAR(32),LEFT(EL8,1)=CHAR(9),LEFT(EL8,1)=CHAR(160),indenture(EL8)&gt;0),"NO","BOLD")&amp;EN8</f>
        <v>NO</v>
      </c>
      <c r="EP8" t="s">
        <v>5553</v>
      </c>
      <c r="EQ8" t="s">
        <v>5554</v>
      </c>
      <c r="ER8" t="str">
        <f t="shared" si="36"/>
        <v/>
      </c>
      <c r="ES8" t="str">
        <f>IF(OR(LEFT(EP8,1)=CHAR(32),LEFT(EP8,1)=CHAR(9),LEFT(EP8,1)=CHAR(160),indenture(EP8)&gt;0),"NO","BOLD")&amp;ER8</f>
        <v>BOLD</v>
      </c>
      <c r="EV8" t="str">
        <f t="shared" si="37"/>
        <v/>
      </c>
      <c r="EW8" t="str">
        <f>IF(OR(LEFT(ET8,1)=CHAR(32),LEFT(ET8,1)=CHAR(9),LEFT(ET8,1)=CHAR(160),indenture(ET8)&gt;0),"NO","BOLD")&amp;EV8</f>
        <v>BOLD</v>
      </c>
      <c r="EX8" t="s">
        <v>5555</v>
      </c>
      <c r="EY8" t="s">
        <v>5556</v>
      </c>
      <c r="EZ8" t="str">
        <f t="shared" si="38"/>
        <v/>
      </c>
      <c r="FA8" t="str">
        <f>IF(OR(LEFT(EX8,1)=CHAR(32),LEFT(EX8,1)=CHAR(9),LEFT(EX8,1)=CHAR(160),indenture(EX8)&gt;0),"NO","BOLD")&amp;EZ8</f>
        <v>BOLD</v>
      </c>
      <c r="FB8" t="s">
        <v>5557</v>
      </c>
      <c r="FC8" t="s">
        <v>5558</v>
      </c>
      <c r="FD8" t="str">
        <f t="shared" si="39"/>
        <v/>
      </c>
      <c r="FE8" t="str">
        <f>IF(OR(LEFT(FB8,1)=CHAR(32),LEFT(FB8,1)=CHAR(9),LEFT(FB8,1)=CHAR(160),indenture(FB8)&gt;0),"NO","BOLD")&amp;FD8</f>
        <v>BOLD</v>
      </c>
      <c r="FF8" t="s">
        <v>5559</v>
      </c>
      <c r="FG8" t="s">
        <v>5560</v>
      </c>
      <c r="FH8" t="str">
        <f t="shared" si="40"/>
        <v/>
      </c>
      <c r="FI8" t="str">
        <f>IF(OR(LEFT(FF8,1)=CHAR(32),LEFT(FF8,1)=CHAR(9),LEFT(FF8,1)=CHAR(160),indenture(FF8)&gt;0),"NO","BOLD")&amp;FH8</f>
        <v>BOLD</v>
      </c>
      <c r="FJ8" t="s">
        <v>5561</v>
      </c>
      <c r="FK8" t="s">
        <v>5562</v>
      </c>
      <c r="FL8" t="str">
        <f t="shared" si="41"/>
        <v/>
      </c>
      <c r="FM8" t="str">
        <f>IF(OR(LEFT(FJ8,1)=CHAR(32),LEFT(FJ8,1)=CHAR(9),LEFT(FJ8,1)=CHAR(160),indenture(FJ8)&gt;0),"NO","BOLD")&amp;FL8</f>
        <v>BOLD</v>
      </c>
      <c r="FN8" t="s">
        <v>5563</v>
      </c>
      <c r="FO8" s="36" t="s">
        <v>8872</v>
      </c>
      <c r="FP8" t="str">
        <f t="shared" si="42"/>
        <v/>
      </c>
      <c r="FQ8" t="str">
        <f>IF(OR(LEFT(FN8,1)=CHAR(32),LEFT(FN8,1)=CHAR(9),LEFT(FN8,1)=CHAR(160),indenture(FN8)&gt;0),"NO","BOLD")&amp;FP8</f>
        <v>BOLD</v>
      </c>
      <c r="FR8" t="s">
        <v>5564</v>
      </c>
      <c r="FS8" t="s">
        <v>5565</v>
      </c>
      <c r="FT8" t="str">
        <f t="shared" si="43"/>
        <v/>
      </c>
      <c r="FU8" t="str">
        <f>IF(OR(LEFT(FR8,1)=CHAR(32),LEFT(FR8,1)=CHAR(9),LEFT(FR8,1)=CHAR(160),indenture(FR8)&gt;0),"NO","BOLD")&amp;FT8</f>
        <v>BOLD</v>
      </c>
      <c r="FV8" t="s">
        <v>5566</v>
      </c>
      <c r="FW8" t="s">
        <v>5567</v>
      </c>
      <c r="FX8" t="str">
        <f t="shared" si="44"/>
        <v/>
      </c>
      <c r="FY8" t="str">
        <f>IF(OR(LEFT(FV8,1)=CHAR(32),LEFT(FV8,1)=CHAR(9),LEFT(FV8,1)=CHAR(160),indenture(FV8)&gt;0),"NO","BOLD")&amp;FX8</f>
        <v>NO</v>
      </c>
      <c r="FZ8" t="s">
        <v>5568</v>
      </c>
      <c r="GA8" t="s">
        <v>5569</v>
      </c>
      <c r="GB8" t="str">
        <f t="shared" si="45"/>
        <v/>
      </c>
      <c r="GC8" t="str">
        <f>IF(OR(LEFT(FZ8,1)=CHAR(32),LEFT(FZ8,1)=CHAR(9),LEFT(FZ8,1)=CHAR(160),indenture(FZ8)&gt;0),"NO","BOLD")&amp;GB8</f>
        <v>BOLD</v>
      </c>
      <c r="GF8" t="str">
        <f t="shared" si="46"/>
        <v/>
      </c>
      <c r="GG8" t="str">
        <f>IF(OR(LEFT(GD8,1)=CHAR(32),LEFT(GD8,1)=CHAR(9),LEFT(GD8,1)=CHAR(160),indenture(GD8)&gt;0),"NO","BOLD")&amp;GF8</f>
        <v>BOLD</v>
      </c>
      <c r="GJ8" t="str">
        <f t="shared" si="47"/>
        <v/>
      </c>
      <c r="GK8" t="str">
        <f>IF(OR(LEFT(GH8,1)=CHAR(32),LEFT(GH8,1)=CHAR(9),LEFT(GH8,1)=CHAR(160),indenture(GH8)&gt;0),"NO","BOLD")&amp;GJ8</f>
        <v>BOLD</v>
      </c>
      <c r="GL8" t="s">
        <v>6213</v>
      </c>
      <c r="GM8" t="s">
        <v>6214</v>
      </c>
      <c r="GN8" t="str">
        <f t="shared" si="48"/>
        <v/>
      </c>
      <c r="GO8" t="str">
        <f>IF(OR(LEFT(GL8,1)=CHAR(32),LEFT(GL8,1)=CHAR(9),LEFT(GL8,1)=CHAR(160),indenture(GL8)&gt;0),"NO","BOLD")&amp;GN8</f>
        <v>BOLD</v>
      </c>
      <c r="GP8" t="s">
        <v>5892</v>
      </c>
      <c r="GQ8" t="s">
        <v>5893</v>
      </c>
      <c r="GR8" t="str">
        <f t="shared" si="68"/>
        <v/>
      </c>
      <c r="GS8" t="str">
        <f>IF(OR(LEFT(GP6,1)=CHAR(32),LEFT(GP6,1)=CHAR(9),LEFT(GP6,1)=CHAR(160),indenture(GP6)&gt;0),"NO","BOLD")&amp;GR8</f>
        <v>BOLD</v>
      </c>
      <c r="GT8" t="s">
        <v>6217</v>
      </c>
      <c r="GU8" t="s">
        <v>5258</v>
      </c>
      <c r="GV8" t="str">
        <f t="shared" si="49"/>
        <v/>
      </c>
      <c r="GW8" t="str">
        <f>IF(OR(LEFT(GT8,1)=CHAR(32),LEFT(GT8,1)=CHAR(9),LEFT(GT8,1)=CHAR(160),indenture(GT8)&gt;0),"NO","BOLD")&amp;GV8</f>
        <v>NO</v>
      </c>
      <c r="GX8" t="s">
        <v>6218</v>
      </c>
      <c r="GY8" t="s">
        <v>6219</v>
      </c>
      <c r="GZ8" t="str">
        <f t="shared" si="50"/>
        <v/>
      </c>
      <c r="HA8" t="str">
        <f>IF(OR(LEFT(GX8,1)=CHAR(32),LEFT(GX8,1)=CHAR(9),LEFT(GX8,1)=CHAR(160),indenture(GX8)&gt;0),"NO","BOLD")&amp;GZ8</f>
        <v>BOLD</v>
      </c>
      <c r="HB8" t="s">
        <v>6220</v>
      </c>
      <c r="HC8" t="s">
        <v>6221</v>
      </c>
      <c r="HD8" t="str">
        <f t="shared" si="51"/>
        <v/>
      </c>
      <c r="HE8" t="str">
        <f>IF(OR(LEFT(HB8,1)=CHAR(32),LEFT(HB8,1)=CHAR(9),LEFT(HB8,1)=CHAR(160),indenture(HB8)&gt;0),"NO","BOLD")&amp;HD8</f>
        <v>BOLD</v>
      </c>
      <c r="HF8" t="s">
        <v>6222</v>
      </c>
      <c r="HG8" t="s">
        <v>6223</v>
      </c>
      <c r="HH8" t="str">
        <f t="shared" si="52"/>
        <v/>
      </c>
      <c r="HI8" t="str">
        <f>IF(OR(LEFT(HF8,1)=CHAR(32),LEFT(HF8,1)=CHAR(9),LEFT(HF8,1)=CHAR(160),indenture(HF8)&gt;0),"NO","BOLD")&amp;HH8</f>
        <v>BOLD</v>
      </c>
      <c r="HJ8" t="s">
        <v>6224</v>
      </c>
      <c r="HK8" t="s">
        <v>6225</v>
      </c>
      <c r="HL8" t="str">
        <f t="shared" si="53"/>
        <v/>
      </c>
      <c r="HM8" t="str">
        <f>IF(OR(LEFT(HJ8,1)=CHAR(32),LEFT(HJ8,1)=CHAR(9),LEFT(HJ8,1)=CHAR(160),indenture(HJ8)&gt;0),"NO","BOLD")&amp;HL8</f>
        <v>BOLD</v>
      </c>
      <c r="HN8" t="s">
        <v>6226</v>
      </c>
      <c r="HO8" t="s">
        <v>6227</v>
      </c>
      <c r="HP8" t="str">
        <f t="shared" si="54"/>
        <v/>
      </c>
      <c r="HQ8" t="str">
        <f>IF(OR(LEFT(HN8,1)=CHAR(32),LEFT(HN8,1)=CHAR(9),LEFT(HN8,1)=CHAR(160),indenture(HN8)&gt;0),"NO","BOLD")&amp;HP8</f>
        <v>BOLD</v>
      </c>
      <c r="HR8" t="s">
        <v>6228</v>
      </c>
      <c r="HS8" t="s">
        <v>6229</v>
      </c>
      <c r="HT8" t="str">
        <f t="shared" si="55"/>
        <v/>
      </c>
      <c r="HU8" t="str">
        <f>IF(OR(LEFT(HR8,1)=CHAR(32),LEFT(HR8,1)=CHAR(9),LEFT(HR8,1)=CHAR(160),indenture(HR8)&gt;0),"NO","BOLD")&amp;HT8</f>
        <v>BOLD</v>
      </c>
      <c r="HV8" t="s">
        <v>8212</v>
      </c>
      <c r="HW8" t="s">
        <v>8139</v>
      </c>
      <c r="HX8" t="str">
        <f t="shared" si="56"/>
        <v/>
      </c>
      <c r="HY8" t="str">
        <f>IF(OR(LEFT(HV8,1)=CHAR(32),LEFT(HV8,1)=CHAR(9),LEFT(HV8,1)=CHAR(160),indenture(HV8)&gt;0),"NO","BOLD")&amp;HX8</f>
        <v>BOLD</v>
      </c>
      <c r="HZ8" t="s">
        <v>7260</v>
      </c>
      <c r="IA8" t="s">
        <v>8315</v>
      </c>
      <c r="IB8" t="str">
        <f t="shared" si="57"/>
        <v/>
      </c>
      <c r="IC8" t="str">
        <f>IF(OR(LEFT(HZ8,1)=CHAR(32),LEFT(HZ8,1)=CHAR(9),LEFT(HZ8,1)=CHAR(160),indenture(HZ8)&gt;0),"NO","BOLD")&amp;IB8</f>
        <v>BOLD</v>
      </c>
      <c r="IF8" t="str">
        <f t="shared" si="58"/>
        <v/>
      </c>
      <c r="IG8" t="str">
        <f>IF(OR(LEFT(ID8,1)=CHAR(32),LEFT(ID8,1)=CHAR(9),LEFT(ID8,1)=CHAR(160),indenture(ID8)&gt;0),"NO","BOLD")&amp;IF8</f>
        <v>BOLD</v>
      </c>
      <c r="IH8" t="s">
        <v>204</v>
      </c>
      <c r="II8" t="s">
        <v>205</v>
      </c>
      <c r="IJ8" t="str">
        <f t="shared" si="59"/>
        <v/>
      </c>
      <c r="IK8" t="str">
        <f>IF(OR(LEFT(IH8,1)=CHAR(32),LEFT(IH8,1)=CHAR(9),LEFT(IH8,1)=CHAR(160),indenture(IH8)&gt;0),"NO","BOLD")&amp;IJ8</f>
        <v>BOLD</v>
      </c>
      <c r="IL8" t="s">
        <v>8593</v>
      </c>
      <c r="IM8" t="s">
        <v>8594</v>
      </c>
      <c r="IN8" t="str">
        <f t="shared" si="60"/>
        <v/>
      </c>
      <c r="IO8" t="str">
        <f>IF(OR(LEFT(IL8,1)=CHAR(32),LEFT(IL8,1)=CHAR(9),LEFT(IL8,1)=CHAR(160),indenture(IL8)&gt;0),"NO","BOLD")&amp;IN8</f>
        <v>BOLD</v>
      </c>
      <c r="IP8" t="s">
        <v>8653</v>
      </c>
      <c r="IQ8" t="s">
        <v>8654</v>
      </c>
      <c r="IR8" t="str">
        <f t="shared" si="61"/>
        <v/>
      </c>
      <c r="IS8" t="str">
        <f>IF(OR(LEFT(IP8,1)=CHAR(32),LEFT(IP8,1)=CHAR(9),LEFT(IP8,1)=CHAR(160),indenture(IP8)&gt;0),"NO","BOLD")&amp;IR8</f>
        <v>BOLD</v>
      </c>
      <c r="IT8" s="27" t="s">
        <v>8835</v>
      </c>
      <c r="IU8" s="27" t="s">
        <v>8836</v>
      </c>
      <c r="IV8" t="str">
        <f t="shared" si="62"/>
        <v/>
      </c>
      <c r="IW8" t="str">
        <f>IF(OR(LEFT(IT8,1)=CHAR(32),LEFT(IT8,1)=CHAR(9),LEFT(IT8,1)=CHAR(160),indenture(IT8)&gt;0),"NO","BOLD")&amp;IV8</f>
        <v>BOLD</v>
      </c>
      <c r="IX8" t="s">
        <v>8212</v>
      </c>
      <c r="IY8" t="s">
        <v>8139</v>
      </c>
      <c r="IZ8" t="str">
        <f t="shared" si="63"/>
        <v/>
      </c>
      <c r="JA8" t="str">
        <f>IF(OR(LEFT(IX8,1)=CHAR(32),LEFT(IX8,1)=CHAR(9),LEFT(IX8,1)=CHAR(160),indenture(IX8)&gt;0),"NO","BOLD")&amp;IZ8</f>
        <v>BOLD</v>
      </c>
      <c r="JB8" t="s">
        <v>7260</v>
      </c>
      <c r="JC8" t="s">
        <v>8315</v>
      </c>
      <c r="JD8" t="str">
        <f t="shared" si="64"/>
        <v/>
      </c>
      <c r="JE8" t="str">
        <f>IF(OR(LEFT(JB8,1)=CHAR(32),LEFT(JB8,1)=CHAR(9),LEFT(JB8,1)=CHAR(160),indenture(JB8)&gt;0),"NO","BOLD")&amp;JD8</f>
        <v>BOLD</v>
      </c>
      <c r="JF8" t="s">
        <v>8977</v>
      </c>
      <c r="JG8" t="s">
        <v>8978</v>
      </c>
      <c r="JH8" t="str">
        <f t="shared" si="65"/>
        <v/>
      </c>
      <c r="JI8" t="str">
        <f>IF(OR(LEFT(JF8,1)=CHAR(32),LEFT(JF8,1)=CHAR(9),LEFT(JF8,1)=CHAR(160),indenture(JF8)&gt;0),"NO","BOLD")&amp;JH8</f>
        <v>BOLD</v>
      </c>
      <c r="JJ8" t="s">
        <v>8848</v>
      </c>
      <c r="JK8" t="s">
        <v>8849</v>
      </c>
      <c r="JL8" t="str">
        <f t="shared" si="66"/>
        <v/>
      </c>
      <c r="JM8" t="str">
        <f>IF(OR(LEFT(JJ8,1)=CHAR(32),LEFT(JJ8,1)=CHAR(9),LEFT(JJ8,1)=CHAR(160),indenture(JJ8)&gt;0),"NO","BOLD")&amp;JL8</f>
        <v>BOLD</v>
      </c>
      <c r="JO8" s="27" t="s">
        <v>8852</v>
      </c>
      <c r="JP8" s="27" t="s">
        <v>8853</v>
      </c>
      <c r="JQ8" t="str">
        <f t="shared" si="67"/>
        <v/>
      </c>
      <c r="JR8" t="str">
        <f>IF(OR(LEFT(JO8,1)=CHAR(32),LEFT(JO8,1)=CHAR(9),LEFT(JO8,1)=CHAR(160),indenture(JO8)&gt;0),"NO","BOLD")&amp;JQ8</f>
        <v>BOLD</v>
      </c>
    </row>
    <row r="9" spans="1:278">
      <c r="A9">
        <v>8</v>
      </c>
      <c r="D9" t="str">
        <f t="shared" si="2"/>
        <v/>
      </c>
      <c r="E9" t="str">
        <f>IF(OR(LEFT(B9,1)=CHAR(32),LEFT(B9,1)=CHAR(9),LEFT(B9,1)=CHAR(160),indenture(B9)&gt;0),"NO","BOLD")&amp;D9</f>
        <v>BOLD</v>
      </c>
      <c r="F9" t="s">
        <v>3448</v>
      </c>
      <c r="G9" t="s">
        <v>3449</v>
      </c>
      <c r="H9" t="str">
        <f t="shared" si="3"/>
        <v/>
      </c>
      <c r="I9" t="str">
        <f>IF(OR(LEFT(F9,1)=CHAR(32),LEFT(F9,1)=CHAR(9),LEFT(F9,1)=CHAR(160),indenture(F9)&gt;0),"NO","BOLD")&amp;H9</f>
        <v>BOLD</v>
      </c>
      <c r="J9" t="s">
        <v>3385</v>
      </c>
      <c r="K9" t="s">
        <v>3450</v>
      </c>
      <c r="L9" t="str">
        <f t="shared" si="0"/>
        <v/>
      </c>
      <c r="M9" t="str">
        <f>IF(OR(LEFT(J9,1)=CHAR(32),LEFT(J9,1)=CHAR(9),LEFT(J9,1)=CHAR(160),indenture(J9)&gt;0),"NO","BOLD")&amp;L9</f>
        <v>BOLD</v>
      </c>
      <c r="N9" t="s">
        <v>3387</v>
      </c>
      <c r="O9" t="s">
        <v>3431</v>
      </c>
      <c r="P9" t="str">
        <f t="shared" si="1"/>
        <v/>
      </c>
      <c r="Q9" t="str">
        <f>IF(OR(LEFT(N9,1)=CHAR(32),LEFT(N9,1)=CHAR(9),LEFT(N9,1)=CHAR(160),indenture(N9)&gt;0),"NO","BOLD")&amp;P9</f>
        <v>BOLD</v>
      </c>
      <c r="R9" t="s">
        <v>3376</v>
      </c>
      <c r="S9" t="s">
        <v>3378</v>
      </c>
      <c r="T9" t="str">
        <f t="shared" si="4"/>
        <v/>
      </c>
      <c r="U9" t="str">
        <f>IF(OR(LEFT(R9,1)=CHAR(32),LEFT(R9,1)=CHAR(9),LEFT(R9,1)=CHAR(160),indenture(R9)&gt;0),"NO","BOLD")&amp;T9</f>
        <v>BOLD</v>
      </c>
      <c r="V9" t="s">
        <v>3451</v>
      </c>
      <c r="W9" t="s">
        <v>3452</v>
      </c>
      <c r="X9" t="str">
        <f t="shared" si="5"/>
        <v/>
      </c>
      <c r="Y9" t="str">
        <f>IF(OR(LEFT(V9,1)=CHAR(32),LEFT(V9,1)=CHAR(9),LEFT(V9,1)=CHAR(160),indenture(V9)&gt;0),"NO","BOLD")&amp;X9</f>
        <v>BOLD</v>
      </c>
      <c r="Z9" t="s">
        <v>3453</v>
      </c>
      <c r="AA9" t="s">
        <v>3454</v>
      </c>
      <c r="AB9" t="str">
        <f t="shared" si="6"/>
        <v/>
      </c>
      <c r="AC9" t="str">
        <f>IF(OR(LEFT(Z9,1)=CHAR(32),LEFT(Z9,1)=CHAR(9),LEFT(Z9,1)=CHAR(160),indenture(Z9)&gt;0),"NO","BOLD")&amp;AB9</f>
        <v>BOLD</v>
      </c>
      <c r="AD9" t="s">
        <v>3455</v>
      </c>
      <c r="AE9" t="s">
        <v>3456</v>
      </c>
      <c r="AF9" t="str">
        <f t="shared" si="7"/>
        <v/>
      </c>
      <c r="AG9" t="str">
        <f>IF(OR(LEFT(AD9,1)=CHAR(32),LEFT(AD9,1)=CHAR(9),LEFT(AD9,1)=CHAR(160),indenture(AD9)&gt;0),"NO","BOLD")&amp;AF9</f>
        <v>BOLD</v>
      </c>
      <c r="AH9" t="s">
        <v>3423</v>
      </c>
      <c r="AI9" t="s">
        <v>3424</v>
      </c>
      <c r="AJ9" t="str">
        <f t="shared" si="8"/>
        <v/>
      </c>
      <c r="AK9" t="str">
        <f>IF(OR(LEFT(AH9,1)=CHAR(32),LEFT(AH9,1)=CHAR(9),LEFT(AH9,1)=CHAR(160),indenture(AH9)&gt;0),"NO","BOLD")&amp;AJ9</f>
        <v>BOLD</v>
      </c>
      <c r="AL9" t="s">
        <v>3423</v>
      </c>
      <c r="AM9" t="s">
        <v>3457</v>
      </c>
      <c r="AN9" t="str">
        <f t="shared" si="9"/>
        <v/>
      </c>
      <c r="AO9" t="str">
        <f>IF(OR(LEFT(AL9,1)=CHAR(32),LEFT(AL9,1)=CHAR(9),LEFT(AL9,1)=CHAR(160),indenture(AL9)&gt;0),"NO","BOLD")&amp;AN9</f>
        <v>BOLD</v>
      </c>
      <c r="AP9" t="s">
        <v>3458</v>
      </c>
      <c r="AQ9" t="s">
        <v>3459</v>
      </c>
      <c r="AR9" t="str">
        <f t="shared" si="10"/>
        <v/>
      </c>
      <c r="AS9" t="str">
        <f>IF(OR(LEFT(AP9,1)=CHAR(32),LEFT(AP9,1)=CHAR(9),LEFT(AP9,1)=CHAR(160),indenture(AP9)&gt;0),"NO","BOLD")&amp;AR9</f>
        <v>BOLD</v>
      </c>
      <c r="AT9" t="s">
        <v>3460</v>
      </c>
      <c r="AU9" t="s">
        <v>3461</v>
      </c>
      <c r="AV9" t="str">
        <f t="shared" si="11"/>
        <v/>
      </c>
      <c r="AW9" t="str">
        <f>IF(OR(LEFT(AT9,1)=CHAR(32),LEFT(AT9,1)=CHAR(9),LEFT(AT9,1)=CHAR(160),indenture(AT9)&gt;0),"NO","BOLD")&amp;AV9</f>
        <v>BOLD</v>
      </c>
      <c r="AX9" t="s">
        <v>4282</v>
      </c>
      <c r="AY9" t="s">
        <v>1405</v>
      </c>
      <c r="AZ9" t="str">
        <f t="shared" si="12"/>
        <v/>
      </c>
      <c r="BA9" t="str">
        <f>IF(OR(LEFT(AX9,1)=CHAR(32),LEFT(AX9,1)=CHAR(9),LEFT(AX9,1)=CHAR(160),indenture(AX9)&gt;0),"NO","BOLD")&amp;AZ9</f>
        <v>NO</v>
      </c>
      <c r="BB9" t="s">
        <v>4257</v>
      </c>
      <c r="BC9" t="s">
        <v>4283</v>
      </c>
      <c r="BD9" t="str">
        <f t="shared" si="13"/>
        <v/>
      </c>
      <c r="BE9" t="str">
        <f>IF(OR(LEFT(BB9,1)=CHAR(32),LEFT(BB9,1)=CHAR(9),LEFT(BB9,1)=CHAR(160),indenture(BB9)&gt;0),"NO","BOLD")&amp;BD9</f>
        <v>NO</v>
      </c>
      <c r="BF9" t="s">
        <v>4284</v>
      </c>
      <c r="BG9" t="s">
        <v>1382</v>
      </c>
      <c r="BH9" t="str">
        <f t="shared" si="14"/>
        <v/>
      </c>
      <c r="BI9" t="str">
        <f>IF(OR(LEFT(BF9,1)=CHAR(32),LEFT(BF9,1)=CHAR(9),LEFT(BF9,1)=CHAR(160),indenture(BF9)&gt;0),"NO","BOLD")&amp;BH9</f>
        <v>NO</v>
      </c>
      <c r="BJ9" t="s">
        <v>4285</v>
      </c>
      <c r="BK9" t="s">
        <v>1355</v>
      </c>
      <c r="BL9" t="str">
        <f t="shared" si="15"/>
        <v/>
      </c>
      <c r="BM9" t="str">
        <f>IF(OR(LEFT(BJ9,1)=CHAR(32),LEFT(BJ9,1)=CHAR(9),LEFT(BJ9,1)=CHAR(160),indenture(BJ9)&gt;0),"NO","BOLD")&amp;BL9</f>
        <v>NO</v>
      </c>
      <c r="BN9" t="s">
        <v>4217</v>
      </c>
      <c r="BO9" t="s">
        <v>4286</v>
      </c>
      <c r="BP9" t="str">
        <f t="shared" si="16"/>
        <v/>
      </c>
      <c r="BQ9" t="str">
        <f>IF(OR(LEFT(BN9,1)=CHAR(32),LEFT(BN9,1)=CHAR(9),LEFT(BN9,1)=CHAR(160),indenture(BN9)&gt;0),"NO","BOLD")&amp;BP9</f>
        <v>NO</v>
      </c>
      <c r="BR9" t="s">
        <v>4287</v>
      </c>
      <c r="BS9" t="s">
        <v>1358</v>
      </c>
      <c r="BT9" t="str">
        <f t="shared" si="17"/>
        <v/>
      </c>
      <c r="BU9" t="str">
        <f>IF(OR(LEFT(BR9,1)=CHAR(32),LEFT(BR9,1)=CHAR(9),LEFT(BR9,1)=CHAR(160),indenture(BR9)&gt;0),"NO","BOLD")&amp;BT9</f>
        <v>BOLD</v>
      </c>
      <c r="BV9" t="s">
        <v>4288</v>
      </c>
      <c r="BW9" t="s">
        <v>4289</v>
      </c>
      <c r="BX9" t="str">
        <f t="shared" si="18"/>
        <v/>
      </c>
      <c r="BY9" t="str">
        <f>IF(OR(LEFT(BV9,1)=CHAR(32),LEFT(BV9,1)=CHAR(9),LEFT(BV9,1)=CHAR(160),indenture(BV9)&gt;0),"NO","BOLD")&amp;BX9</f>
        <v>NO</v>
      </c>
      <c r="BZ9" t="s">
        <v>4288</v>
      </c>
      <c r="CA9" t="s">
        <v>4290</v>
      </c>
      <c r="CB9" t="str">
        <f t="shared" si="19"/>
        <v/>
      </c>
      <c r="CC9" t="str">
        <f>IF(OR(LEFT(BZ9,1)=CHAR(32),LEFT(BZ9,1)=CHAR(9),LEFT(BZ9,1)=CHAR(160),indenture(BZ9)&gt;0),"NO","BOLD")&amp;CB9</f>
        <v>NO</v>
      </c>
      <c r="CD9" t="s">
        <v>4288</v>
      </c>
      <c r="CE9" t="s">
        <v>1319</v>
      </c>
      <c r="CF9" t="str">
        <f t="shared" si="20"/>
        <v/>
      </c>
      <c r="CG9" t="str">
        <f>IF(OR(LEFT(CD9,1)=CHAR(32),LEFT(CD9,1)=CHAR(9),LEFT(CD9,1)=CHAR(160),indenture(CD9)&gt;0),"NO","BOLD")&amp;CF9</f>
        <v>NO</v>
      </c>
      <c r="CH9" t="s">
        <v>4291</v>
      </c>
      <c r="CI9" t="s">
        <v>4292</v>
      </c>
      <c r="CJ9" t="str">
        <f t="shared" si="21"/>
        <v/>
      </c>
      <c r="CK9" t="str">
        <f>IF(OR(LEFT(CH9,1)=CHAR(32),LEFT(CH9,1)=CHAR(9),LEFT(CH9,1)=CHAR(160),indenture(CH9)&gt;0),"NO","BOLD")&amp;CJ9</f>
        <v>BOLD</v>
      </c>
      <c r="CL9" t="s">
        <v>4293</v>
      </c>
      <c r="CM9" t="s">
        <v>4294</v>
      </c>
      <c r="CN9" t="str">
        <f t="shared" si="22"/>
        <v/>
      </c>
      <c r="CO9" t="str">
        <f>IF(OR(LEFT(CL9,1)=CHAR(32),LEFT(CL9,1)=CHAR(9),LEFT(CL9,1)=CHAR(160),indenture(CL9)&gt;0),"NO","BOLD")&amp;CN9</f>
        <v>NO</v>
      </c>
      <c r="CP9" t="s">
        <v>4295</v>
      </c>
      <c r="CQ9" t="s">
        <v>3757</v>
      </c>
      <c r="CR9" t="str">
        <f t="shared" si="23"/>
        <v/>
      </c>
      <c r="CS9" t="str">
        <f>IF(OR(LEFT(CP9,1)=CHAR(32),LEFT(CP9,1)=CHAR(9),LEFT(CP9,1)=CHAR(160),indenture(CP9)&gt;0),"NO","BOLD")&amp;CR9</f>
        <v>BOLD</v>
      </c>
      <c r="CV9" t="str">
        <f t="shared" si="24"/>
        <v/>
      </c>
      <c r="CW9" t="str">
        <f>IF(OR(LEFT(CT9,1)=CHAR(32),LEFT(CT9,1)=CHAR(9),LEFT(CT9,1)=CHAR(160),indenture(CT9)&gt;0),"NO","BOLD")&amp;CV9</f>
        <v>BOLD</v>
      </c>
      <c r="CZ9" t="str">
        <f t="shared" si="25"/>
        <v/>
      </c>
      <c r="DA9" t="str">
        <f>IF(OR(LEFT(CX9,1)=CHAR(32),LEFT(CX9,1)=CHAR(9),LEFT(CX9,1)=CHAR(160),indenture(CX9)&gt;0),"NO","BOLD")&amp;CZ9</f>
        <v>BOLD</v>
      </c>
      <c r="DB9" t="s">
        <v>5047</v>
      </c>
      <c r="DC9" t="s">
        <v>5048</v>
      </c>
      <c r="DD9" t="str">
        <f t="shared" si="26"/>
        <v/>
      </c>
      <c r="DE9" t="str">
        <f>IF(OR(LEFT(DB9,1)=CHAR(32),LEFT(DB9,1)=CHAR(9),LEFT(DB9,1)=CHAR(160),indenture(DB9)&gt;0),"NO","BOLD")&amp;DD9</f>
        <v>BOLD</v>
      </c>
      <c r="DF9" t="s">
        <v>5049</v>
      </c>
      <c r="DG9" t="s">
        <v>5050</v>
      </c>
      <c r="DH9" t="str">
        <f t="shared" si="27"/>
        <v/>
      </c>
      <c r="DI9" t="str">
        <f>IF(OR(LEFT(DF9,1)=CHAR(32),LEFT(DF9,1)=CHAR(9),LEFT(DF9,1)=CHAR(160),indenture(DF9)&gt;0),"NO","BOLD")&amp;DH9</f>
        <v>BOLD</v>
      </c>
      <c r="DJ9" t="s">
        <v>5051</v>
      </c>
      <c r="DK9" t="s">
        <v>5052</v>
      </c>
      <c r="DL9" t="str">
        <f t="shared" si="28"/>
        <v/>
      </c>
      <c r="DM9" t="str">
        <f>IF(OR(LEFT(DJ9,1)=CHAR(32),LEFT(DJ9,1)=CHAR(9),LEFT(DJ9,1)=CHAR(160),indenture(DJ9)&gt;0),"NO","BOLD")&amp;DL9</f>
        <v>BOLD</v>
      </c>
      <c r="DP9" t="str">
        <f t="shared" si="29"/>
        <v/>
      </c>
      <c r="DQ9" t="str">
        <f>IF(OR(LEFT(DN9,1)=CHAR(32),LEFT(DN9,1)=CHAR(9),LEFT(DN9,1)=CHAR(160),indenture(DN9)&gt;0),"NO","BOLD")&amp;DP9</f>
        <v>BOLD</v>
      </c>
      <c r="DR9" t="s">
        <v>5053</v>
      </c>
      <c r="DS9" t="s">
        <v>5054</v>
      </c>
      <c r="DT9" t="str">
        <f t="shared" si="30"/>
        <v/>
      </c>
      <c r="DU9" t="str">
        <f>IF(OR(LEFT(DR9,1)=CHAR(32),LEFT(DR9,1)=CHAR(9),LEFT(DR9,1)=CHAR(160),indenture(DR9)&gt;0),"NO","BOLD")&amp;DT9</f>
        <v>NO</v>
      </c>
      <c r="DX9" t="str">
        <f t="shared" si="31"/>
        <v/>
      </c>
      <c r="DY9" t="str">
        <f>IF(OR(LEFT(DV9,1)=CHAR(32),LEFT(DV9,1)=CHAR(9),LEFT(DV9,1)=CHAR(160),indenture(DV9)&gt;0),"NO","BOLD")&amp;DX9</f>
        <v>BOLD</v>
      </c>
      <c r="DZ9" t="s">
        <v>5055</v>
      </c>
      <c r="EA9" t="s">
        <v>5056</v>
      </c>
      <c r="EB9" t="str">
        <f t="shared" si="32"/>
        <v/>
      </c>
      <c r="EC9" t="str">
        <f>IF(OR(LEFT(DZ9,1)=CHAR(32),LEFT(DZ9,1)=CHAR(9),LEFT(DZ9,1)=CHAR(160),indenture(DZ9)&gt;0),"NO","BOLD")&amp;EB9</f>
        <v>BOLD</v>
      </c>
      <c r="ED9" t="s">
        <v>5057</v>
      </c>
      <c r="EE9" t="s">
        <v>5058</v>
      </c>
      <c r="EF9" t="str">
        <f t="shared" si="33"/>
        <v/>
      </c>
      <c r="EG9" t="str">
        <f>IF(OR(LEFT(ED9,1)=CHAR(32),LEFT(ED9,1)=CHAR(9),LEFT(ED9,1)=CHAR(160),indenture(ED9)&gt;0),"NO","BOLD")&amp;EF9</f>
        <v>BOLD</v>
      </c>
      <c r="EH9" t="s">
        <v>5059</v>
      </c>
      <c r="EI9" t="s">
        <v>5060</v>
      </c>
      <c r="EJ9" t="str">
        <f t="shared" si="34"/>
        <v/>
      </c>
      <c r="EK9" t="str">
        <f>IF(OR(LEFT(EH9,1)=CHAR(32),LEFT(EH9,1)=CHAR(9),LEFT(EH9,1)=CHAR(160),indenture(EH9)&gt;0),"NO","BOLD")&amp;EJ9</f>
        <v>BOLD</v>
      </c>
      <c r="EL9" t="s">
        <v>5061</v>
      </c>
      <c r="EM9" t="s">
        <v>5062</v>
      </c>
      <c r="EN9" t="str">
        <f t="shared" si="35"/>
        <v/>
      </c>
      <c r="EO9" t="str">
        <f>IF(OR(LEFT(EL9,1)=CHAR(32),LEFT(EL9,1)=CHAR(9),LEFT(EL9,1)=CHAR(160),indenture(EL9)&gt;0),"NO","BOLD")&amp;EN9</f>
        <v>NO</v>
      </c>
      <c r="EP9" t="s">
        <v>5570</v>
      </c>
      <c r="EQ9" t="s">
        <v>5571</v>
      </c>
      <c r="ER9" t="str">
        <f t="shared" si="36"/>
        <v/>
      </c>
      <c r="ES9" t="str">
        <f>IF(OR(LEFT(EP9,1)=CHAR(32),LEFT(EP9,1)=CHAR(9),LEFT(EP9,1)=CHAR(160),indenture(EP9)&gt;0),"NO","BOLD")&amp;ER9</f>
        <v>BOLD</v>
      </c>
      <c r="ET9" t="s">
        <v>5572</v>
      </c>
      <c r="EU9" t="s">
        <v>5573</v>
      </c>
      <c r="EV9" t="str">
        <f t="shared" si="37"/>
        <v/>
      </c>
      <c r="EW9" t="str">
        <f>IF(OR(LEFT(ET9,1)=CHAR(32),LEFT(ET9,1)=CHAR(9),LEFT(ET9,1)=CHAR(160),indenture(ET9)&gt;0),"NO","BOLD")&amp;EV9</f>
        <v>BOLD</v>
      </c>
      <c r="EX9" t="s">
        <v>5574</v>
      </c>
      <c r="EY9" t="s">
        <v>5575</v>
      </c>
      <c r="EZ9" t="str">
        <f t="shared" si="38"/>
        <v/>
      </c>
      <c r="FA9" t="str">
        <f>IF(OR(LEFT(EX9,1)=CHAR(32),LEFT(EX9,1)=CHAR(9),LEFT(EX9,1)=CHAR(160),indenture(EX9)&gt;0),"NO","BOLD")&amp;EZ9</f>
        <v>BOLD</v>
      </c>
      <c r="FD9" t="str">
        <f t="shared" si="39"/>
        <v/>
      </c>
      <c r="FE9" t="str">
        <f>IF(OR(LEFT(FB9,1)=CHAR(32),LEFT(FB9,1)=CHAR(9),LEFT(FB9,1)=CHAR(160),indenture(FB9)&gt;0),"NO","BOLD")&amp;FD9</f>
        <v>BOLD</v>
      </c>
      <c r="FH9" t="str">
        <f t="shared" si="40"/>
        <v/>
      </c>
      <c r="FI9" t="str">
        <f>IF(OR(LEFT(FF9,1)=CHAR(32),LEFT(FF9,1)=CHAR(9),LEFT(FF9,1)=CHAR(160),indenture(FF9)&gt;0),"NO","BOLD")&amp;FH9</f>
        <v>BOLD</v>
      </c>
      <c r="FJ9" t="s">
        <v>5576</v>
      </c>
      <c r="FK9" t="s">
        <v>5577</v>
      </c>
      <c r="FL9" t="str">
        <f t="shared" si="41"/>
        <v/>
      </c>
      <c r="FM9" t="str">
        <f>IF(OR(LEFT(FJ9,1)=CHAR(32),LEFT(FJ9,1)=CHAR(9),LEFT(FJ9,1)=CHAR(160),indenture(FJ9)&gt;0),"NO","BOLD")&amp;FL9</f>
        <v>BOLD</v>
      </c>
      <c r="FN9" t="s">
        <v>5578</v>
      </c>
      <c r="FO9" t="s">
        <v>5579</v>
      </c>
      <c r="FP9" t="str">
        <f t="shared" si="42"/>
        <v/>
      </c>
      <c r="FQ9" t="str">
        <f>IF(OR(LEFT(FN9,1)=CHAR(32),LEFT(FN9,1)=CHAR(9),LEFT(FN9,1)=CHAR(160),indenture(FN9)&gt;0),"NO","BOLD")&amp;FP9</f>
        <v>BOLD</v>
      </c>
      <c r="FR9" t="s">
        <v>5580</v>
      </c>
      <c r="FS9" t="s">
        <v>5581</v>
      </c>
      <c r="FT9" t="str">
        <f t="shared" si="43"/>
        <v/>
      </c>
      <c r="FU9" t="str">
        <f>IF(OR(LEFT(FR9,1)=CHAR(32),LEFT(FR9,1)=CHAR(9),LEFT(FR9,1)=CHAR(160),indenture(FR9)&gt;0),"NO","BOLD")&amp;FT9</f>
        <v>BOLD</v>
      </c>
      <c r="FV9" t="s">
        <v>5582</v>
      </c>
      <c r="FW9" t="s">
        <v>5583</v>
      </c>
      <c r="FX9" t="str">
        <f t="shared" si="44"/>
        <v/>
      </c>
      <c r="FY9" t="str">
        <f>IF(OR(LEFT(FV9,1)=CHAR(32),LEFT(FV9,1)=CHAR(9),LEFT(FV9,1)=CHAR(160),indenture(FV9)&gt;0),"NO","BOLD")&amp;FX9</f>
        <v>NO</v>
      </c>
      <c r="FZ9" t="s">
        <v>5584</v>
      </c>
      <c r="GA9" t="s">
        <v>5585</v>
      </c>
      <c r="GB9" t="str">
        <f t="shared" si="45"/>
        <v/>
      </c>
      <c r="GC9" t="str">
        <f>IF(OR(LEFT(FZ9,1)=CHAR(32),LEFT(FZ9,1)=CHAR(9),LEFT(FZ9,1)=CHAR(160),indenture(FZ9)&gt;0),"NO","BOLD")&amp;GB9</f>
        <v>BOLD</v>
      </c>
      <c r="GD9" t="s">
        <v>5586</v>
      </c>
      <c r="GE9" s="36" t="s">
        <v>8872</v>
      </c>
      <c r="GF9" t="str">
        <f t="shared" si="46"/>
        <v/>
      </c>
      <c r="GG9" t="str">
        <f>IF(OR(LEFT(GD9,1)=CHAR(32),LEFT(GD9,1)=CHAR(9),LEFT(GD9,1)=CHAR(160),indenture(GD9)&gt;0),"NO","BOLD")&amp;GF9</f>
        <v>BOLD</v>
      </c>
      <c r="GH9" t="s">
        <v>5587</v>
      </c>
      <c r="GI9" s="36" t="s">
        <v>8872</v>
      </c>
      <c r="GJ9" t="str">
        <f t="shared" si="47"/>
        <v/>
      </c>
      <c r="GK9" t="str">
        <f>IF(OR(LEFT(GH9,1)=CHAR(32),LEFT(GH9,1)=CHAR(9),LEFT(GH9,1)=CHAR(160),indenture(GH9)&gt;0),"NO","BOLD")&amp;GJ9</f>
        <v>BOLD</v>
      </c>
      <c r="GL9" t="s">
        <v>6230</v>
      </c>
      <c r="GM9" t="s">
        <v>6231</v>
      </c>
      <c r="GN9" t="str">
        <f t="shared" si="48"/>
        <v/>
      </c>
      <c r="GO9" t="str">
        <f>IF(OR(LEFT(GL9,1)=CHAR(32),LEFT(GL9,1)=CHAR(9),LEFT(GL9,1)=CHAR(160),indenture(GL9)&gt;0),"NO","BOLD")&amp;GN9</f>
        <v>BOLD</v>
      </c>
      <c r="GR9" t="str">
        <f t="shared" si="68"/>
        <v/>
      </c>
      <c r="GS9" t="str">
        <f>IF(OR(LEFT(GP7,1)=CHAR(32),LEFT(GP7,1)=CHAR(9),LEFT(GP7,1)=CHAR(160),indenture(GP7)&gt;0),"NO","BOLD")&amp;GR9</f>
        <v>BOLD</v>
      </c>
      <c r="GT9" t="s">
        <v>6232</v>
      </c>
      <c r="GU9" t="s">
        <v>5268</v>
      </c>
      <c r="GV9" t="str">
        <f t="shared" si="49"/>
        <v/>
      </c>
      <c r="GW9" t="str">
        <f>IF(OR(LEFT(GT9,1)=CHAR(32),LEFT(GT9,1)=CHAR(9),LEFT(GT9,1)=CHAR(160),indenture(GT9)&gt;0),"NO","BOLD")&amp;GV9</f>
        <v>NO</v>
      </c>
      <c r="GX9" t="s">
        <v>6233</v>
      </c>
      <c r="GY9" t="s">
        <v>6234</v>
      </c>
      <c r="GZ9" t="str">
        <f t="shared" si="50"/>
        <v/>
      </c>
      <c r="HA9" t="str">
        <f>IF(OR(LEFT(GX9,1)=CHAR(32),LEFT(GX9,1)=CHAR(9),LEFT(GX9,1)=CHAR(160),indenture(GX9)&gt;0),"NO","BOLD")&amp;GZ9</f>
        <v>BOLD</v>
      </c>
      <c r="HB9" t="s">
        <v>6235</v>
      </c>
      <c r="HC9" t="s">
        <v>6236</v>
      </c>
      <c r="HD9" t="str">
        <f t="shared" si="51"/>
        <v/>
      </c>
      <c r="HE9" t="str">
        <f>IF(OR(LEFT(HB9,1)=CHAR(32),LEFT(HB9,1)=CHAR(9),LEFT(HB9,1)=CHAR(160),indenture(HB9)&gt;0),"NO","BOLD")&amp;HD9</f>
        <v>BOLD</v>
      </c>
      <c r="HF9" t="s">
        <v>6237</v>
      </c>
      <c r="HG9" t="s">
        <v>6238</v>
      </c>
      <c r="HH9" t="str">
        <f t="shared" si="52"/>
        <v/>
      </c>
      <c r="HI9" t="str">
        <f>IF(OR(LEFT(HF9,1)=CHAR(32),LEFT(HF9,1)=CHAR(9),LEFT(HF9,1)=CHAR(160),indenture(HF9)&gt;0),"NO","BOLD")&amp;HH9</f>
        <v>BOLD</v>
      </c>
      <c r="HJ9" t="s">
        <v>6239</v>
      </c>
      <c r="HK9" t="s">
        <v>6240</v>
      </c>
      <c r="HL9" t="str">
        <f t="shared" si="53"/>
        <v/>
      </c>
      <c r="HM9" t="str">
        <f>IF(OR(LEFT(HJ9,1)=CHAR(32),LEFT(HJ9,1)=CHAR(9),LEFT(HJ9,1)=CHAR(160),indenture(HJ9)&gt;0),"NO","BOLD")&amp;HL9</f>
        <v>BOLD</v>
      </c>
      <c r="HN9" t="s">
        <v>6241</v>
      </c>
      <c r="HO9" t="s">
        <v>6242</v>
      </c>
      <c r="HP9" t="str">
        <f t="shared" si="54"/>
        <v/>
      </c>
      <c r="HQ9" t="str">
        <f>IF(OR(LEFT(HN9,1)=CHAR(32),LEFT(HN9,1)=CHAR(9),LEFT(HN9,1)=CHAR(160),indenture(HN9)&gt;0),"NO","BOLD")&amp;HP9</f>
        <v>BOLD</v>
      </c>
      <c r="HR9" t="s">
        <v>6243</v>
      </c>
      <c r="HS9" t="s">
        <v>6244</v>
      </c>
      <c r="HT9" t="str">
        <f t="shared" si="55"/>
        <v/>
      </c>
      <c r="HU9" t="str">
        <f>IF(OR(LEFT(HR9,1)=CHAR(32),LEFT(HR9,1)=CHAR(9),LEFT(HR9,1)=CHAR(160),indenture(HR9)&gt;0),"NO","BOLD")&amp;HT9</f>
        <v>BOLD</v>
      </c>
      <c r="HV9" t="s">
        <v>197</v>
      </c>
      <c r="HW9" t="s">
        <v>198</v>
      </c>
      <c r="HX9" t="str">
        <f t="shared" si="56"/>
        <v/>
      </c>
      <c r="HY9" t="str">
        <f>IF(OR(LEFT(HV9,1)=CHAR(32),LEFT(HV9,1)=CHAR(9),LEFT(HV9,1)=CHAR(160),indenture(HV9)&gt;0),"NO","BOLD")&amp;HX9</f>
        <v>BOLD</v>
      </c>
      <c r="HZ9" t="s">
        <v>8316</v>
      </c>
      <c r="IA9" t="s">
        <v>8317</v>
      </c>
      <c r="IB9" t="str">
        <f t="shared" si="57"/>
        <v/>
      </c>
      <c r="IC9" t="str">
        <f>IF(OR(LEFT(HZ9,1)=CHAR(32),LEFT(HZ9,1)=CHAR(9),LEFT(HZ9,1)=CHAR(160),indenture(HZ9)&gt;0),"NO","BOLD")&amp;IB9</f>
        <v>BOLD</v>
      </c>
      <c r="ID9" t="s">
        <v>5587</v>
      </c>
      <c r="IE9" s="36" t="s">
        <v>8872</v>
      </c>
      <c r="IF9" t="str">
        <f t="shared" si="58"/>
        <v/>
      </c>
      <c r="IG9" t="str">
        <f>IF(OR(LEFT(ID9,1)=CHAR(32),LEFT(ID9,1)=CHAR(9),LEFT(ID9,1)=CHAR(160),indenture(ID9)&gt;0),"NO","BOLD")&amp;IF9</f>
        <v>BOLD</v>
      </c>
      <c r="IH9" t="s">
        <v>6577</v>
      </c>
      <c r="II9" t="s">
        <v>692</v>
      </c>
      <c r="IJ9" t="str">
        <f t="shared" si="59"/>
        <v/>
      </c>
      <c r="IK9" t="str">
        <f>IF(OR(LEFT(IH9,1)=CHAR(32),LEFT(IH9,1)=CHAR(9),LEFT(IH9,1)=CHAR(160),indenture(IH9)&gt;0),"NO","BOLD")&amp;IJ9</f>
        <v>BOLD</v>
      </c>
      <c r="IN9" t="str">
        <f t="shared" si="60"/>
        <v/>
      </c>
      <c r="IO9" t="str">
        <f>IF(OR(LEFT(IL9,1)=CHAR(32),LEFT(IL9,1)=CHAR(9),LEFT(IL9,1)=CHAR(160),indenture(IL9)&gt;0),"NO","BOLD")&amp;IN9</f>
        <v>BOLD</v>
      </c>
      <c r="IP9" t="s">
        <v>8655</v>
      </c>
      <c r="IQ9" t="s">
        <v>8656</v>
      </c>
      <c r="IR9" t="str">
        <f t="shared" si="61"/>
        <v/>
      </c>
      <c r="IS9" t="str">
        <f>IF(OR(LEFT(IP9,1)=CHAR(32),LEFT(IP9,1)=CHAR(9),LEFT(IP9,1)=CHAR(160),indenture(IP9)&gt;0),"NO","BOLD")&amp;IR9</f>
        <v>BOLD</v>
      </c>
      <c r="IT9" s="27" t="s">
        <v>8837</v>
      </c>
      <c r="IU9" s="27" t="s">
        <v>8838</v>
      </c>
      <c r="IV9" t="str">
        <f t="shared" si="62"/>
        <v/>
      </c>
      <c r="IW9" t="str">
        <f>IF(OR(LEFT(IT9,1)=CHAR(32),LEFT(IT9,1)=CHAR(9),LEFT(IT9,1)=CHAR(160),indenture(IT9)&gt;0),"NO","BOLD")&amp;IV9</f>
        <v>BOLD</v>
      </c>
      <c r="IX9" t="s">
        <v>197</v>
      </c>
      <c r="IY9" t="s">
        <v>198</v>
      </c>
      <c r="IZ9" t="str">
        <f t="shared" si="63"/>
        <v/>
      </c>
      <c r="JA9" t="str">
        <f>IF(OR(LEFT(IX9,1)=CHAR(32),LEFT(IX9,1)=CHAR(9),LEFT(IX9,1)=CHAR(160),indenture(IX9)&gt;0),"NO","BOLD")&amp;IZ9</f>
        <v>BOLD</v>
      </c>
      <c r="JB9" t="s">
        <v>8316</v>
      </c>
      <c r="JC9" t="s">
        <v>8317</v>
      </c>
      <c r="JD9" t="str">
        <f t="shared" si="64"/>
        <v/>
      </c>
      <c r="JE9" t="str">
        <f>IF(OR(LEFT(JB9,1)=CHAR(32),LEFT(JB9,1)=CHAR(9),LEFT(JB9,1)=CHAR(160),indenture(JB9)&gt;0),"NO","BOLD")&amp;JD9</f>
        <v>BOLD</v>
      </c>
      <c r="JH9" t="str">
        <f t="shared" si="65"/>
        <v/>
      </c>
      <c r="JI9" t="str">
        <f>IF(OR(LEFT(JF9,1)=CHAR(32),LEFT(JF9,1)=CHAR(9),LEFT(JF9,1)=CHAR(160),indenture(JF9)&gt;0),"NO","BOLD")&amp;JH9</f>
        <v>BOLD</v>
      </c>
      <c r="JJ9" t="s">
        <v>6207</v>
      </c>
      <c r="JK9" t="s">
        <v>6208</v>
      </c>
      <c r="JL9" t="str">
        <f t="shared" si="66"/>
        <v/>
      </c>
      <c r="JM9" t="str">
        <f>IF(OR(LEFT(JJ9,1)=CHAR(32),LEFT(JJ9,1)=CHAR(9),LEFT(JJ9,1)=CHAR(160),indenture(JJ9)&gt;0),"NO","BOLD")&amp;JL9</f>
        <v>BOLD</v>
      </c>
      <c r="JO9" s="27" t="s">
        <v>8854</v>
      </c>
      <c r="JP9" s="27" t="s">
        <v>8855</v>
      </c>
      <c r="JQ9" t="str">
        <f t="shared" si="67"/>
        <v/>
      </c>
      <c r="JR9" t="str">
        <f>IF(OR(LEFT(JO9,1)=CHAR(32),LEFT(JO9,1)=CHAR(9),LEFT(JO9,1)=CHAR(160),indenture(JO9)&gt;0),"NO","BOLD")&amp;JQ9</f>
        <v>BOLD</v>
      </c>
    </row>
    <row r="10" spans="1:278">
      <c r="A10">
        <v>9</v>
      </c>
      <c r="B10" t="s">
        <v>1322</v>
      </c>
      <c r="C10" s="36" t="s">
        <v>8872</v>
      </c>
      <c r="D10" t="str">
        <f t="shared" si="2"/>
        <v/>
      </c>
      <c r="E10" t="str">
        <f>IF(OR(LEFT(B10,1)=CHAR(32),LEFT(B10,1)=CHAR(9),LEFT(B10,1)=CHAR(160),indenture(B10)&gt;0),"NO","BOLD")&amp;D10</f>
        <v>BOLD</v>
      </c>
      <c r="F10" t="s">
        <v>3462</v>
      </c>
      <c r="G10" t="s">
        <v>3463</v>
      </c>
      <c r="H10" t="str">
        <f t="shared" si="3"/>
        <v/>
      </c>
      <c r="I10" t="str">
        <f>IF(OR(LEFT(F10,1)=CHAR(32),LEFT(F10,1)=CHAR(9),LEFT(F10,1)=CHAR(160),indenture(F10)&gt;0),"NO","BOLD")&amp;H10</f>
        <v>BOLD</v>
      </c>
      <c r="J10" t="s">
        <v>3404</v>
      </c>
      <c r="K10" t="s">
        <v>3464</v>
      </c>
      <c r="L10" t="str">
        <f t="shared" si="0"/>
        <v/>
      </c>
      <c r="M10" t="str">
        <f>IF(OR(LEFT(J10,1)=CHAR(32),LEFT(J10,1)=CHAR(9),LEFT(J10,1)=CHAR(160),indenture(J10)&gt;0),"NO","BOLD")&amp;L10</f>
        <v>BOLD</v>
      </c>
      <c r="N10" t="s">
        <v>3406</v>
      </c>
      <c r="O10" t="s">
        <v>3443</v>
      </c>
      <c r="P10" t="str">
        <f t="shared" si="1"/>
        <v/>
      </c>
      <c r="Q10" t="str">
        <f>IF(OR(LEFT(N10,1)=CHAR(32),LEFT(N10,1)=CHAR(9),LEFT(N10,1)=CHAR(160),indenture(N10)&gt;0),"NO","BOLD")&amp;P10</f>
        <v>BOLD</v>
      </c>
      <c r="R10" t="s">
        <v>3393</v>
      </c>
      <c r="S10" t="s">
        <v>3396</v>
      </c>
      <c r="T10" t="str">
        <f t="shared" si="4"/>
        <v/>
      </c>
      <c r="U10" t="str">
        <f>IF(OR(LEFT(R10,1)=CHAR(32),LEFT(R10,1)=CHAR(9),LEFT(R10,1)=CHAR(160),indenture(R10)&gt;0),"NO","BOLD")&amp;T10</f>
        <v>BOLD</v>
      </c>
      <c r="V10" t="s">
        <v>3465</v>
      </c>
      <c r="W10" t="s">
        <v>3466</v>
      </c>
      <c r="X10" t="str">
        <f t="shared" si="5"/>
        <v/>
      </c>
      <c r="Y10" t="str">
        <f>IF(OR(LEFT(V10,1)=CHAR(32),LEFT(V10,1)=CHAR(9),LEFT(V10,1)=CHAR(160),indenture(V10)&gt;0),"NO","BOLD")&amp;X10</f>
        <v>BOLD</v>
      </c>
      <c r="Z10" t="s">
        <v>3467</v>
      </c>
      <c r="AA10" t="s">
        <v>3468</v>
      </c>
      <c r="AB10" t="str">
        <f t="shared" si="6"/>
        <v/>
      </c>
      <c r="AC10" t="str">
        <f>IF(OR(LEFT(Z10,1)=CHAR(32),LEFT(Z10,1)=CHAR(9),LEFT(Z10,1)=CHAR(160),indenture(Z10)&gt;0),"NO","BOLD")&amp;AB10</f>
        <v>BOLD</v>
      </c>
      <c r="AD10" t="s">
        <v>3406</v>
      </c>
      <c r="AE10" t="s">
        <v>3469</v>
      </c>
      <c r="AF10" t="str">
        <f t="shared" si="7"/>
        <v/>
      </c>
      <c r="AG10" t="str">
        <f>IF(OR(LEFT(AD10,1)=CHAR(32),LEFT(AD10,1)=CHAR(9),LEFT(AD10,1)=CHAR(160),indenture(AD10)&gt;0),"NO","BOLD")&amp;AF10</f>
        <v>BOLD</v>
      </c>
      <c r="AH10" t="s">
        <v>3470</v>
      </c>
      <c r="AI10" t="s">
        <v>3471</v>
      </c>
      <c r="AJ10" t="str">
        <f t="shared" si="8"/>
        <v/>
      </c>
      <c r="AK10" t="str">
        <f>IF(OR(LEFT(AH10,1)=CHAR(32),LEFT(AH10,1)=CHAR(9),LEFT(AH10,1)=CHAR(160),indenture(AH10)&gt;0),"NO","BOLD")&amp;AJ10</f>
        <v>BOLD</v>
      </c>
      <c r="AL10" t="s">
        <v>3470</v>
      </c>
      <c r="AM10" t="s">
        <v>3472</v>
      </c>
      <c r="AN10" t="str">
        <f t="shared" si="9"/>
        <v/>
      </c>
      <c r="AO10" t="str">
        <f>IF(OR(LEFT(AL10,1)=CHAR(32),LEFT(AL10,1)=CHAR(9),LEFT(AL10,1)=CHAR(160),indenture(AL10)&gt;0),"NO","BOLD")&amp;AN10</f>
        <v>BOLD</v>
      </c>
      <c r="AP10" t="s">
        <v>3473</v>
      </c>
      <c r="AQ10" t="s">
        <v>3474</v>
      </c>
      <c r="AR10" t="str">
        <f t="shared" si="10"/>
        <v/>
      </c>
      <c r="AS10" t="str">
        <f>IF(OR(LEFT(AP10,1)=CHAR(32),LEFT(AP10,1)=CHAR(9),LEFT(AP10,1)=CHAR(160),indenture(AP10)&gt;0),"NO","BOLD")&amp;AR10</f>
        <v>BOLD</v>
      </c>
      <c r="AT10" t="s">
        <v>3475</v>
      </c>
      <c r="AU10" t="s">
        <v>3415</v>
      </c>
      <c r="AV10" t="str">
        <f t="shared" si="11"/>
        <v/>
      </c>
      <c r="AW10" t="str">
        <f>IF(OR(LEFT(AT10,1)=CHAR(32),LEFT(AT10,1)=CHAR(9),LEFT(AT10,1)=CHAR(160),indenture(AT10)&gt;0),"NO","BOLD")&amp;AV10</f>
        <v>BOLD</v>
      </c>
      <c r="AZ10" t="str">
        <f t="shared" si="12"/>
        <v/>
      </c>
      <c r="BA10" t="str">
        <f>IF(OR(LEFT(AX10,1)=CHAR(32),LEFT(AX10,1)=CHAR(9),LEFT(AX10,1)=CHAR(160),indenture(AX10)&gt;0),"NO","BOLD")&amp;AZ10</f>
        <v>BOLD</v>
      </c>
      <c r="BB10" t="s">
        <v>859</v>
      </c>
      <c r="BC10" t="s">
        <v>4296</v>
      </c>
      <c r="BD10" t="str">
        <f t="shared" si="13"/>
        <v/>
      </c>
      <c r="BE10" t="str">
        <f>IF(OR(LEFT(BB10,1)=CHAR(32),LEFT(BB10,1)=CHAR(9),LEFT(BB10,1)=CHAR(160),indenture(BB10)&gt;0),"NO","BOLD")&amp;BD10</f>
        <v>NO</v>
      </c>
      <c r="BF10" t="s">
        <v>859</v>
      </c>
      <c r="BG10" t="s">
        <v>1383</v>
      </c>
      <c r="BH10" t="str">
        <f t="shared" si="14"/>
        <v/>
      </c>
      <c r="BI10" t="str">
        <f>IF(OR(LEFT(BF10,1)=CHAR(32),LEFT(BF10,1)=CHAR(9),LEFT(BF10,1)=CHAR(160),indenture(BF10)&gt;0),"NO","BOLD")&amp;BH10</f>
        <v>NO</v>
      </c>
      <c r="BL10" t="str">
        <f t="shared" si="15"/>
        <v/>
      </c>
      <c r="BM10" t="str">
        <f>IF(OR(LEFT(BJ10,1)=CHAR(32),LEFT(BJ10,1)=CHAR(9),LEFT(BJ10,1)=CHAR(160),indenture(BJ10)&gt;0),"NO","BOLD")&amp;BL10</f>
        <v>BOLD</v>
      </c>
      <c r="BN10" t="s">
        <v>4229</v>
      </c>
      <c r="BO10" t="s">
        <v>4297</v>
      </c>
      <c r="BP10" t="str">
        <f t="shared" si="16"/>
        <v/>
      </c>
      <c r="BQ10" t="str">
        <f>IF(OR(LEFT(BN10,1)=CHAR(32),LEFT(BN10,1)=CHAR(9),LEFT(BN10,1)=CHAR(160),indenture(BN10)&gt;0),"NO","BOLD")&amp;BP10</f>
        <v>NO</v>
      </c>
      <c r="BR10" t="s">
        <v>4298</v>
      </c>
      <c r="BS10" t="s">
        <v>1360</v>
      </c>
      <c r="BT10" t="str">
        <f t="shared" si="17"/>
        <v/>
      </c>
      <c r="BU10" t="str">
        <f>IF(OR(LEFT(BR10,1)=CHAR(32),LEFT(BR10,1)=CHAR(9),LEFT(BR10,1)=CHAR(160),indenture(BR10)&gt;0),"NO","BOLD")&amp;BT10</f>
        <v>BOLD</v>
      </c>
      <c r="BV10" t="s">
        <v>4299</v>
      </c>
      <c r="BW10" t="s">
        <v>4300</v>
      </c>
      <c r="BX10" t="str">
        <f t="shared" si="18"/>
        <v/>
      </c>
      <c r="BY10" t="str">
        <f>IF(OR(LEFT(BV10,1)=CHAR(32),LEFT(BV10,1)=CHAR(9),LEFT(BV10,1)=CHAR(160),indenture(BV10)&gt;0),"NO","BOLD")&amp;BX10</f>
        <v>NO</v>
      </c>
      <c r="BZ10" t="s">
        <v>4299</v>
      </c>
      <c r="CA10" t="s">
        <v>4301</v>
      </c>
      <c r="CB10" t="str">
        <f t="shared" si="19"/>
        <v/>
      </c>
      <c r="CC10" t="str">
        <f>IF(OR(LEFT(BZ10,1)=CHAR(32),LEFT(BZ10,1)=CHAR(9),LEFT(BZ10,1)=CHAR(160),indenture(BZ10)&gt;0),"NO","BOLD")&amp;CB10</f>
        <v>NO</v>
      </c>
      <c r="CD10" t="s">
        <v>4299</v>
      </c>
      <c r="CE10" t="s">
        <v>1321</v>
      </c>
      <c r="CF10" t="str">
        <f t="shared" si="20"/>
        <v/>
      </c>
      <c r="CG10" t="str">
        <f>IF(OR(LEFT(CD10,1)=CHAR(32),LEFT(CD10,1)=CHAR(9),LEFT(CD10,1)=CHAR(160),indenture(CD10)&gt;0),"NO","BOLD")&amp;CF10</f>
        <v>NO</v>
      </c>
      <c r="CH10" t="s">
        <v>1308</v>
      </c>
      <c r="CI10" t="s">
        <v>1309</v>
      </c>
      <c r="CJ10" t="str">
        <f t="shared" si="21"/>
        <v/>
      </c>
      <c r="CK10" t="str">
        <f>IF(OR(LEFT(CH10,1)=CHAR(32),LEFT(CH10,1)=CHAR(9),LEFT(CH10,1)=CHAR(160),indenture(CH10)&gt;0),"NO","BOLD")&amp;CJ10</f>
        <v>BOLD</v>
      </c>
      <c r="CL10" t="s">
        <v>4302</v>
      </c>
      <c r="CM10" t="s">
        <v>4303</v>
      </c>
      <c r="CN10" t="str">
        <f t="shared" si="22"/>
        <v/>
      </c>
      <c r="CO10" t="str">
        <f>IF(OR(LEFT(CL10,1)=CHAR(32),LEFT(CL10,1)=CHAR(9),LEFT(CL10,1)=CHAR(160),indenture(CL10)&gt;0),"NO","BOLD")&amp;CN10</f>
        <v>NO</v>
      </c>
      <c r="CP10" t="s">
        <v>4304</v>
      </c>
      <c r="CQ10" t="s">
        <v>3825</v>
      </c>
      <c r="CR10" t="str">
        <f t="shared" si="23"/>
        <v/>
      </c>
      <c r="CS10" t="str">
        <f>IF(OR(LEFT(CP10,1)=CHAR(32),LEFT(CP10,1)=CHAR(9),LEFT(CP10,1)=CHAR(160),indenture(CP10)&gt;0),"NO","BOLD")&amp;CR10</f>
        <v>BOLD</v>
      </c>
      <c r="CT10" t="s">
        <v>5063</v>
      </c>
      <c r="CU10" s="36" t="s">
        <v>8872</v>
      </c>
      <c r="CV10" t="str">
        <f t="shared" si="24"/>
        <v/>
      </c>
      <c r="CW10" t="str">
        <f>IF(OR(LEFT(CT10,1)=CHAR(32),LEFT(CT10,1)=CHAR(9),LEFT(CT10,1)=CHAR(160),indenture(CT10)&gt;0),"NO","BOLD")&amp;CV10</f>
        <v>BOLD</v>
      </c>
      <c r="CZ10" t="str">
        <f t="shared" si="25"/>
        <v/>
      </c>
      <c r="DA10" t="str">
        <f>IF(OR(LEFT(CX10,1)=CHAR(32),LEFT(CX10,1)=CHAR(9),LEFT(CX10,1)=CHAR(160),indenture(CX10)&gt;0),"NO","BOLD")&amp;CZ10</f>
        <v>BOLD</v>
      </c>
      <c r="DB10" t="s">
        <v>5064</v>
      </c>
      <c r="DC10" t="s">
        <v>5065</v>
      </c>
      <c r="DD10" t="str">
        <f t="shared" si="26"/>
        <v/>
      </c>
      <c r="DE10" t="str">
        <f>IF(OR(LEFT(DB10,1)=CHAR(32),LEFT(DB10,1)=CHAR(9),LEFT(DB10,1)=CHAR(160),indenture(DB10)&gt;0),"NO","BOLD")&amp;DD10</f>
        <v>BOLD</v>
      </c>
      <c r="DF10" t="s">
        <v>5066</v>
      </c>
      <c r="DG10" t="s">
        <v>5067</v>
      </c>
      <c r="DH10" t="str">
        <f t="shared" si="27"/>
        <v/>
      </c>
      <c r="DI10" t="str">
        <f>IF(OR(LEFT(DF10,1)=CHAR(32),LEFT(DF10,1)=CHAR(9),LEFT(DF10,1)=CHAR(160),indenture(DF10)&gt;0),"NO","BOLD")&amp;DH10</f>
        <v>BOLD</v>
      </c>
      <c r="DJ10" t="s">
        <v>5068</v>
      </c>
      <c r="DK10" t="s">
        <v>5069</v>
      </c>
      <c r="DL10" t="str">
        <f t="shared" si="28"/>
        <v/>
      </c>
      <c r="DM10" t="str">
        <f>IF(OR(LEFT(DJ10,1)=CHAR(32),LEFT(DJ10,1)=CHAR(9),LEFT(DJ10,1)=CHAR(160),indenture(DJ10)&gt;0),"NO","BOLD")&amp;DL10</f>
        <v>NO</v>
      </c>
      <c r="DN10" t="s">
        <v>5070</v>
      </c>
      <c r="DO10" s="36" t="s">
        <v>8872</v>
      </c>
      <c r="DP10" t="str">
        <f t="shared" si="29"/>
        <v/>
      </c>
      <c r="DQ10" t="str">
        <f>IF(OR(LEFT(DN10,1)=CHAR(32),LEFT(DN10,1)=CHAR(9),LEFT(DN10,1)=CHAR(160),indenture(DN10)&gt;0),"NO","BOLD")&amp;DP10</f>
        <v>BOLD</v>
      </c>
      <c r="DR10" t="s">
        <v>5071</v>
      </c>
      <c r="DS10" t="s">
        <v>5072</v>
      </c>
      <c r="DT10" t="str">
        <f t="shared" si="30"/>
        <v/>
      </c>
      <c r="DU10" t="str">
        <f>IF(OR(LEFT(DR10,1)=CHAR(32),LEFT(DR10,1)=CHAR(9),LEFT(DR10,1)=CHAR(160),indenture(DR10)&gt;0),"NO","BOLD")&amp;DT10</f>
        <v>NO</v>
      </c>
      <c r="DX10" t="str">
        <f t="shared" si="31"/>
        <v/>
      </c>
      <c r="DY10" t="str">
        <f>IF(OR(LEFT(DV10,1)=CHAR(32),LEFT(DV10,1)=CHAR(9),LEFT(DV10,1)=CHAR(160),indenture(DV10)&gt;0),"NO","BOLD")&amp;DX10</f>
        <v>BOLD</v>
      </c>
      <c r="DZ10" t="s">
        <v>5073</v>
      </c>
      <c r="EA10" t="s">
        <v>5074</v>
      </c>
      <c r="EB10" t="str">
        <f t="shared" si="32"/>
        <v/>
      </c>
      <c r="EC10" t="str">
        <f>IF(OR(LEFT(DZ10,1)=CHAR(32),LEFT(DZ10,1)=CHAR(9),LEFT(DZ10,1)=CHAR(160),indenture(DZ10)&gt;0),"NO","BOLD")&amp;EB10</f>
        <v>BOLD</v>
      </c>
      <c r="ED10" t="s">
        <v>5075</v>
      </c>
      <c r="EE10" t="s">
        <v>5076</v>
      </c>
      <c r="EF10" t="str">
        <f t="shared" si="33"/>
        <v/>
      </c>
      <c r="EG10" t="str">
        <f>IF(OR(LEFT(ED10,1)=CHAR(32),LEFT(ED10,1)=CHAR(9),LEFT(ED10,1)=CHAR(160),indenture(ED10)&gt;0),"NO","BOLD")&amp;EF10</f>
        <v>BOLD</v>
      </c>
      <c r="EH10" t="s">
        <v>5077</v>
      </c>
      <c r="EI10" t="s">
        <v>5078</v>
      </c>
      <c r="EJ10" t="str">
        <f t="shared" si="34"/>
        <v/>
      </c>
      <c r="EK10" t="str">
        <f>IF(OR(LEFT(EH10,1)=CHAR(32),LEFT(EH10,1)=CHAR(9),LEFT(EH10,1)=CHAR(160),indenture(EH10)&gt;0),"NO","BOLD")&amp;EJ10</f>
        <v>BOLD</v>
      </c>
      <c r="EL10" t="s">
        <v>5079</v>
      </c>
      <c r="EM10" t="s">
        <v>5080</v>
      </c>
      <c r="EN10" t="str">
        <f t="shared" si="35"/>
        <v/>
      </c>
      <c r="EO10" t="str">
        <f>IF(OR(LEFT(EL10,1)=CHAR(32),LEFT(EL10,1)=CHAR(9),LEFT(EL10,1)=CHAR(160),indenture(EL10)&gt;0),"NO","BOLD")&amp;EN10</f>
        <v>NO</v>
      </c>
      <c r="EP10" t="s">
        <v>5588</v>
      </c>
      <c r="EQ10" t="s">
        <v>5589</v>
      </c>
      <c r="ER10" t="str">
        <f t="shared" si="36"/>
        <v/>
      </c>
      <c r="ES10" t="str">
        <f>IF(OR(LEFT(EP10,1)=CHAR(32),LEFT(EP10,1)=CHAR(9),LEFT(EP10,1)=CHAR(160),indenture(EP10)&gt;0),"NO","BOLD")&amp;ER10</f>
        <v>BOLD</v>
      </c>
      <c r="ET10" t="s">
        <v>5590</v>
      </c>
      <c r="EU10" t="s">
        <v>5591</v>
      </c>
      <c r="EV10" t="str">
        <f t="shared" si="37"/>
        <v/>
      </c>
      <c r="EW10" t="str">
        <f>IF(OR(LEFT(ET10,1)=CHAR(32),LEFT(ET10,1)=CHAR(9),LEFT(ET10,1)=CHAR(160),indenture(ET10)&gt;0),"NO","BOLD")&amp;EV10</f>
        <v>BOLD</v>
      </c>
      <c r="EX10" t="s">
        <v>5592</v>
      </c>
      <c r="EY10" t="s">
        <v>5593</v>
      </c>
      <c r="EZ10" t="str">
        <f t="shared" si="38"/>
        <v/>
      </c>
      <c r="FA10" t="str">
        <f>IF(OR(LEFT(EX10,1)=CHAR(32),LEFT(EX10,1)=CHAR(9),LEFT(EX10,1)=CHAR(160),indenture(EX10)&gt;0),"NO","BOLD")&amp;EZ10</f>
        <v>BOLD</v>
      </c>
      <c r="FB10" t="s">
        <v>5594</v>
      </c>
      <c r="FC10" s="36" t="s">
        <v>8872</v>
      </c>
      <c r="FD10" t="str">
        <f t="shared" si="39"/>
        <v/>
      </c>
      <c r="FE10" t="str">
        <f>IF(OR(LEFT(FB10,1)=CHAR(32),LEFT(FB10,1)=CHAR(9),LEFT(FB10,1)=CHAR(160),indenture(FB10)&gt;0),"NO","BOLD")&amp;FD10</f>
        <v>BOLD</v>
      </c>
      <c r="FF10" t="s">
        <v>5487</v>
      </c>
      <c r="FG10" s="36" t="s">
        <v>8872</v>
      </c>
      <c r="FH10" t="str">
        <f t="shared" si="40"/>
        <v/>
      </c>
      <c r="FI10" t="str">
        <f>IF(OR(LEFT(FF10,1)=CHAR(32),LEFT(FF10,1)=CHAR(9),LEFT(FF10,1)=CHAR(160),indenture(FF10)&gt;0),"NO","BOLD")&amp;FH10</f>
        <v>BOLD</v>
      </c>
      <c r="FJ10" t="s">
        <v>5595</v>
      </c>
      <c r="FK10" t="s">
        <v>5596</v>
      </c>
      <c r="FL10" t="str">
        <f t="shared" si="41"/>
        <v/>
      </c>
      <c r="FM10" t="str">
        <f>IF(OR(LEFT(FJ10,1)=CHAR(32),LEFT(FJ10,1)=CHAR(9),LEFT(FJ10,1)=CHAR(160),indenture(FJ10)&gt;0),"NO","BOLD")&amp;FL10</f>
        <v>BOLD</v>
      </c>
      <c r="FN10" t="s">
        <v>5597</v>
      </c>
      <c r="FO10" t="s">
        <v>5598</v>
      </c>
      <c r="FP10" t="str">
        <f t="shared" si="42"/>
        <v/>
      </c>
      <c r="FQ10" t="str">
        <f>IF(OR(LEFT(FN10,1)=CHAR(32),LEFT(FN10,1)=CHAR(9),LEFT(FN10,1)=CHAR(160),indenture(FN10)&gt;0),"NO","BOLD")&amp;FP10</f>
        <v>BOLD</v>
      </c>
      <c r="FR10" t="s">
        <v>5599</v>
      </c>
      <c r="FS10" t="s">
        <v>5600</v>
      </c>
      <c r="FT10" t="str">
        <f t="shared" si="43"/>
        <v/>
      </c>
      <c r="FU10" t="str">
        <f>IF(OR(LEFT(FR10,1)=CHAR(32),LEFT(FR10,1)=CHAR(9),LEFT(FR10,1)=CHAR(160),indenture(FR10)&gt;0),"NO","BOLD")&amp;FT10</f>
        <v>BOLD</v>
      </c>
      <c r="FV10" t="s">
        <v>5601</v>
      </c>
      <c r="FW10" t="s">
        <v>5602</v>
      </c>
      <c r="FX10" t="str">
        <f t="shared" si="44"/>
        <v/>
      </c>
      <c r="FY10" t="str">
        <f>IF(OR(LEFT(FV10,1)=CHAR(32),LEFT(FV10,1)=CHAR(9),LEFT(FV10,1)=CHAR(160),indenture(FV10)&gt;0),"NO","BOLD")&amp;FX10</f>
        <v>NO</v>
      </c>
      <c r="FZ10" t="s">
        <v>5603</v>
      </c>
      <c r="GA10" t="s">
        <v>5604</v>
      </c>
      <c r="GB10" t="str">
        <f t="shared" si="45"/>
        <v/>
      </c>
      <c r="GC10" t="str">
        <f>IF(OR(LEFT(FZ10,1)=CHAR(32),LEFT(FZ10,1)=CHAR(9),LEFT(FZ10,1)=CHAR(160),indenture(FZ10)&gt;0),"NO","BOLD")&amp;GB10</f>
        <v>BOLD</v>
      </c>
      <c r="GD10" t="s">
        <v>5605</v>
      </c>
      <c r="GE10" t="s">
        <v>5606</v>
      </c>
      <c r="GF10" t="str">
        <f t="shared" si="46"/>
        <v/>
      </c>
      <c r="GG10" t="str">
        <f>IF(OR(LEFT(GD10,1)=CHAR(32),LEFT(GD10,1)=CHAR(9),LEFT(GD10,1)=CHAR(160),indenture(GD10)&gt;0),"NO","BOLD")&amp;GF10</f>
        <v>BOLD</v>
      </c>
      <c r="GJ10" t="str">
        <f t="shared" si="47"/>
        <v/>
      </c>
      <c r="GK10" t="str">
        <f>IF(OR(LEFT(GH10,1)=CHAR(32),LEFT(GH10,1)=CHAR(9),LEFT(GH10,1)=CHAR(160),indenture(GH10)&gt;0),"NO","BOLD")&amp;GJ10</f>
        <v>BOLD</v>
      </c>
      <c r="GL10" t="s">
        <v>6245</v>
      </c>
      <c r="GM10" t="s">
        <v>6246</v>
      </c>
      <c r="GN10" t="str">
        <f t="shared" si="48"/>
        <v/>
      </c>
      <c r="GO10" t="str">
        <f>IF(OR(LEFT(GL10,1)=CHAR(32),LEFT(GL10,1)=CHAR(9),LEFT(GL10,1)=CHAR(160),indenture(GL10)&gt;0),"NO","BOLD")&amp;GN10</f>
        <v>BOLD</v>
      </c>
      <c r="GP10" t="s">
        <v>5992</v>
      </c>
      <c r="GQ10" s="36" t="s">
        <v>8872</v>
      </c>
      <c r="GR10" t="str">
        <f t="shared" si="68"/>
        <v/>
      </c>
      <c r="GS10" t="str">
        <f>IF(OR(LEFT(GP8,1)=CHAR(32),LEFT(GP8,1)=CHAR(9),LEFT(GP8,1)=CHAR(160),indenture(GP8)&gt;0),"NO","BOLD")&amp;GR10</f>
        <v>BOLD</v>
      </c>
      <c r="GT10" t="s">
        <v>6247</v>
      </c>
      <c r="GU10" t="s">
        <v>5281</v>
      </c>
      <c r="GV10" t="str">
        <f t="shared" si="49"/>
        <v/>
      </c>
      <c r="GW10" t="str">
        <f>IF(OR(LEFT(GT10,1)=CHAR(32),LEFT(GT10,1)=CHAR(9),LEFT(GT10,1)=CHAR(160),indenture(GT10)&gt;0),"NO","BOLD")&amp;GV10</f>
        <v>NO</v>
      </c>
      <c r="GX10" t="s">
        <v>6248</v>
      </c>
      <c r="GY10" t="s">
        <v>6249</v>
      </c>
      <c r="GZ10" t="str">
        <f t="shared" si="50"/>
        <v/>
      </c>
      <c r="HA10" t="str">
        <f>IF(OR(LEFT(GX10,1)=CHAR(32),LEFT(GX10,1)=CHAR(9),LEFT(GX10,1)=CHAR(160),indenture(GX10)&gt;0),"NO","BOLD")&amp;GZ10</f>
        <v>BOLD</v>
      </c>
      <c r="HB10" t="s">
        <v>6250</v>
      </c>
      <c r="HC10" t="s">
        <v>6251</v>
      </c>
      <c r="HD10" t="str">
        <f t="shared" si="51"/>
        <v/>
      </c>
      <c r="HE10" t="str">
        <f>IF(OR(LEFT(HB10,1)=CHAR(32),LEFT(HB10,1)=CHAR(9),LEFT(HB10,1)=CHAR(160),indenture(HB10)&gt;0),"NO","BOLD")&amp;HD10</f>
        <v>BOLD</v>
      </c>
      <c r="HF10" t="s">
        <v>6252</v>
      </c>
      <c r="HG10" t="s">
        <v>6253</v>
      </c>
      <c r="HH10" t="str">
        <f t="shared" si="52"/>
        <v/>
      </c>
      <c r="HI10" t="str">
        <f>IF(OR(LEFT(HF10,1)=CHAR(32),LEFT(HF10,1)=CHAR(9),LEFT(HF10,1)=CHAR(160),indenture(HF10)&gt;0),"NO","BOLD")&amp;HH10</f>
        <v>BOLD</v>
      </c>
      <c r="HJ10" t="s">
        <v>6254</v>
      </c>
      <c r="HK10" t="s">
        <v>6255</v>
      </c>
      <c r="HL10" t="str">
        <f t="shared" si="53"/>
        <v/>
      </c>
      <c r="HM10" t="str">
        <f>IF(OR(LEFT(HJ10,1)=CHAR(32),LEFT(HJ10,1)=CHAR(9),LEFT(HJ10,1)=CHAR(160),indenture(HJ10)&gt;0),"NO","BOLD")&amp;HL10</f>
        <v>BOLD</v>
      </c>
      <c r="HN10" t="s">
        <v>6256</v>
      </c>
      <c r="HO10" t="s">
        <v>6257</v>
      </c>
      <c r="HP10" t="str">
        <f t="shared" si="54"/>
        <v/>
      </c>
      <c r="HQ10" t="str">
        <f>IF(OR(LEFT(HN10,1)=CHAR(32),LEFT(HN10,1)=CHAR(9),LEFT(HN10,1)=CHAR(160),indenture(HN10)&gt;0),"NO","BOLD")&amp;HP10</f>
        <v>BOLD</v>
      </c>
      <c r="HR10" t="s">
        <v>6258</v>
      </c>
      <c r="HS10" t="s">
        <v>6259</v>
      </c>
      <c r="HT10" t="str">
        <f t="shared" si="55"/>
        <v/>
      </c>
      <c r="HU10" t="str">
        <f>IF(OR(LEFT(HR10,1)=CHAR(32),LEFT(HR10,1)=CHAR(9),LEFT(HR10,1)=CHAR(160),indenture(HR10)&gt;0),"NO","BOLD")&amp;HT10</f>
        <v>BOLD</v>
      </c>
      <c r="HV10" t="s">
        <v>8213</v>
      </c>
      <c r="HW10" t="s">
        <v>8140</v>
      </c>
      <c r="HX10" t="str">
        <f t="shared" si="56"/>
        <v/>
      </c>
      <c r="HY10" t="str">
        <f>IF(OR(LEFT(HV10,1)=CHAR(32),LEFT(HV10,1)=CHAR(9),LEFT(HV10,1)=CHAR(160),indenture(HV10)&gt;0),"NO","BOLD")&amp;HX10</f>
        <v>BOLD</v>
      </c>
      <c r="HZ10" t="s">
        <v>8318</v>
      </c>
      <c r="IA10" t="s">
        <v>8319</v>
      </c>
      <c r="IB10" t="str">
        <f t="shared" si="57"/>
        <v/>
      </c>
      <c r="IC10" t="str">
        <f>IF(OR(LEFT(HZ10,1)=CHAR(32),LEFT(HZ10,1)=CHAR(9),LEFT(HZ10,1)=CHAR(160),indenture(HZ10)&gt;0),"NO","BOLD")&amp;IB10</f>
        <v>BOLD</v>
      </c>
      <c r="ID10" t="s">
        <v>8489</v>
      </c>
      <c r="IE10" t="s">
        <v>8490</v>
      </c>
      <c r="IF10" t="str">
        <f t="shared" si="58"/>
        <v/>
      </c>
      <c r="IG10" t="str">
        <f>IF(OR(LEFT(ID10,1)=CHAR(32),LEFT(ID10,1)=CHAR(9),LEFT(ID10,1)=CHAR(160),indenture(ID10)&gt;0),"NO","BOLD")&amp;IF10</f>
        <v>BOLD</v>
      </c>
      <c r="IH10" t="s">
        <v>8</v>
      </c>
      <c r="II10" t="s">
        <v>10</v>
      </c>
      <c r="IJ10" t="str">
        <f t="shared" si="59"/>
        <v/>
      </c>
      <c r="IK10" t="str">
        <f>IF(OR(LEFT(IH10,1)=CHAR(32),LEFT(IH10,1)=CHAR(9),LEFT(IH10,1)=CHAR(160),indenture(IH10)&gt;0),"NO","BOLD")&amp;IJ10</f>
        <v>BOLD</v>
      </c>
      <c r="IL10" t="s">
        <v>8595</v>
      </c>
      <c r="IM10" s="36" t="s">
        <v>8872</v>
      </c>
      <c r="IN10" t="str">
        <f t="shared" si="60"/>
        <v/>
      </c>
      <c r="IO10" t="str">
        <f>IF(OR(LEFT(IL10,1)=CHAR(32),LEFT(IL10,1)=CHAR(9),LEFT(IL10,1)=CHAR(160),indenture(IL10)&gt;0),"NO","BOLD")&amp;IN10</f>
        <v>BOLD</v>
      </c>
      <c r="IR10" t="str">
        <f t="shared" si="61"/>
        <v/>
      </c>
      <c r="IS10" t="str">
        <f>IF(OR(LEFT(IP10,1)=CHAR(32),LEFT(IP10,1)=CHAR(9),LEFT(IP10,1)=CHAR(160),indenture(IP10)&gt;0),"NO","BOLD")&amp;IR10</f>
        <v>BOLD</v>
      </c>
      <c r="IT10" s="27" t="s">
        <v>8839</v>
      </c>
      <c r="IU10" s="27" t="s">
        <v>8840</v>
      </c>
      <c r="IV10" t="str">
        <f t="shared" si="62"/>
        <v/>
      </c>
      <c r="IW10" t="str">
        <f>IF(OR(LEFT(IT10,1)=CHAR(32),LEFT(IT10,1)=CHAR(9),LEFT(IT10,1)=CHAR(160),indenture(IT10)&gt;0),"NO","BOLD")&amp;IV10</f>
        <v>BOLD</v>
      </c>
      <c r="IX10" t="s">
        <v>8213</v>
      </c>
      <c r="IY10" t="s">
        <v>8140</v>
      </c>
      <c r="IZ10" t="str">
        <f t="shared" si="63"/>
        <v/>
      </c>
      <c r="JA10" t="str">
        <f>IF(OR(LEFT(IX10,1)=CHAR(32),LEFT(IX10,1)=CHAR(9),LEFT(IX10,1)=CHAR(160),indenture(IX10)&gt;0),"NO","BOLD")&amp;IZ10</f>
        <v>BOLD</v>
      </c>
      <c r="JB10" t="s">
        <v>8318</v>
      </c>
      <c r="JC10" t="s">
        <v>8319</v>
      </c>
      <c r="JD10" t="str">
        <f t="shared" si="64"/>
        <v/>
      </c>
      <c r="JE10" t="str">
        <f>IF(OR(LEFT(JB10,1)=CHAR(32),LEFT(JB10,1)=CHAR(9),LEFT(JB10,1)=CHAR(160),indenture(JB10)&gt;0),"NO","BOLD")&amp;JD10</f>
        <v>BOLD</v>
      </c>
      <c r="JF10" t="s">
        <v>5799</v>
      </c>
      <c r="JG10" s="36" t="s">
        <v>8872</v>
      </c>
      <c r="JH10" t="str">
        <f t="shared" si="65"/>
        <v/>
      </c>
      <c r="JI10" t="str">
        <f>IF(OR(LEFT(JF10,1)=CHAR(32),LEFT(JF10,1)=CHAR(9),LEFT(JF10,1)=CHAR(160),indenture(JF10)&gt;0),"NO","BOLD")&amp;JH10</f>
        <v>BOLD</v>
      </c>
      <c r="JJ10" t="s">
        <v>6265</v>
      </c>
      <c r="JK10" t="s">
        <v>6266</v>
      </c>
      <c r="JL10" t="str">
        <f t="shared" si="66"/>
        <v/>
      </c>
      <c r="JM10" t="str">
        <f>IF(OR(LEFT(JJ10,1)=CHAR(32),LEFT(JJ10,1)=CHAR(9),LEFT(JJ10,1)=CHAR(160),indenture(JJ10)&gt;0),"NO","BOLD")&amp;JL10</f>
        <v>BOLD</v>
      </c>
      <c r="JO10" s="27"/>
      <c r="JP10" s="7"/>
      <c r="JQ10" t="str">
        <f t="shared" si="67"/>
        <v/>
      </c>
      <c r="JR10" t="str">
        <f>IF(OR(LEFT(JO10,1)=CHAR(32),LEFT(JO10,1)=CHAR(9),LEFT(JO10,1)=CHAR(160),indenture(JO10)&gt;0),"NO","BOLD")&amp;JQ10</f>
        <v>BOLD</v>
      </c>
    </row>
    <row r="11" spans="1:278">
      <c r="A11">
        <v>10</v>
      </c>
      <c r="B11" t="s">
        <v>3476</v>
      </c>
      <c r="C11" t="s">
        <v>3477</v>
      </c>
      <c r="D11" t="str">
        <f t="shared" si="2"/>
        <v/>
      </c>
      <c r="E11" t="str">
        <f>IF(OR(LEFT(B11,1)=CHAR(32),LEFT(B11,1)=CHAR(9),LEFT(B11,1)=CHAR(160),indenture(B11)&gt;0),"NO","BOLD")&amp;D11</f>
        <v>BOLD</v>
      </c>
      <c r="F11" t="s">
        <v>3478</v>
      </c>
      <c r="G11" t="s">
        <v>3479</v>
      </c>
      <c r="H11" t="str">
        <f t="shared" si="3"/>
        <v/>
      </c>
      <c r="I11" t="str">
        <f>IF(OR(LEFT(F11,1)=CHAR(32),LEFT(F11,1)=CHAR(9),LEFT(F11,1)=CHAR(160),indenture(F11)&gt;0),"NO","BOLD")&amp;H11</f>
        <v>BOLD</v>
      </c>
      <c r="J11" t="s">
        <v>3421</v>
      </c>
      <c r="K11" t="s">
        <v>3480</v>
      </c>
      <c r="L11" t="str">
        <f t="shared" si="0"/>
        <v/>
      </c>
      <c r="M11" t="str">
        <f>IF(OR(LEFT(J11,1)=CHAR(32),LEFT(J11,1)=CHAR(9),LEFT(J11,1)=CHAR(160),indenture(J11)&gt;0),"NO","BOLD")&amp;L11</f>
        <v>BOLD</v>
      </c>
      <c r="N11" t="s">
        <v>3423</v>
      </c>
      <c r="O11" t="s">
        <v>3457</v>
      </c>
      <c r="P11" t="str">
        <f t="shared" si="1"/>
        <v/>
      </c>
      <c r="Q11" t="str">
        <f>IF(OR(LEFT(N11,1)=CHAR(32),LEFT(N11,1)=CHAR(9),LEFT(N11,1)=CHAR(160),indenture(N11)&gt;0),"NO","BOLD")&amp;P11</f>
        <v>BOLD</v>
      </c>
      <c r="R11" t="s">
        <v>3414</v>
      </c>
      <c r="S11" t="s">
        <v>3382</v>
      </c>
      <c r="T11" t="str">
        <f t="shared" si="4"/>
        <v/>
      </c>
      <c r="U11" t="str">
        <f>IF(OR(LEFT(R11,1)=CHAR(32),LEFT(R11,1)=CHAR(9),LEFT(R11,1)=CHAR(160),indenture(R11)&gt;0),"NO","BOLD")&amp;T11</f>
        <v>BOLD</v>
      </c>
      <c r="V11" t="s">
        <v>3481</v>
      </c>
      <c r="W11" t="s">
        <v>3482</v>
      </c>
      <c r="X11" t="str">
        <f t="shared" si="5"/>
        <v/>
      </c>
      <c r="Y11" t="str">
        <f>IF(OR(LEFT(V11,1)=CHAR(32),LEFT(V11,1)=CHAR(9),LEFT(V11,1)=CHAR(160),indenture(V11)&gt;0),"NO","BOLD")&amp;X11</f>
        <v>BOLD</v>
      </c>
      <c r="Z11" t="s">
        <v>3483</v>
      </c>
      <c r="AA11" t="s">
        <v>3484</v>
      </c>
      <c r="AB11" t="str">
        <f t="shared" si="6"/>
        <v/>
      </c>
      <c r="AC11" t="str">
        <f>IF(OR(LEFT(Z11,1)=CHAR(32),LEFT(Z11,1)=CHAR(9),LEFT(Z11,1)=CHAR(160),indenture(Z11)&gt;0),"NO","BOLD")&amp;AB11</f>
        <v>BOLD</v>
      </c>
      <c r="AD11" t="s">
        <v>3485</v>
      </c>
      <c r="AE11" t="s">
        <v>3486</v>
      </c>
      <c r="AF11" t="str">
        <f t="shared" si="7"/>
        <v/>
      </c>
      <c r="AG11" t="str">
        <f>IF(OR(LEFT(AD11,1)=CHAR(32),LEFT(AD11,1)=CHAR(9),LEFT(AD11,1)=CHAR(160),indenture(AD11)&gt;0),"NO","BOLD")&amp;AF11</f>
        <v>BOLD</v>
      </c>
      <c r="AH11" t="s">
        <v>3487</v>
      </c>
      <c r="AI11" t="s">
        <v>3488</v>
      </c>
      <c r="AJ11" t="str">
        <f t="shared" si="8"/>
        <v/>
      </c>
      <c r="AK11" t="str">
        <f>IF(OR(LEFT(AH11,1)=CHAR(32),LEFT(AH11,1)=CHAR(9),LEFT(AH11,1)=CHAR(160),indenture(AH11)&gt;0),"NO","BOLD")&amp;AJ11</f>
        <v>BOLD</v>
      </c>
      <c r="AL11" t="s">
        <v>3487</v>
      </c>
      <c r="AM11" t="s">
        <v>3489</v>
      </c>
      <c r="AN11" t="str">
        <f t="shared" si="9"/>
        <v/>
      </c>
      <c r="AO11" t="str">
        <f>IF(OR(LEFT(AL11,1)=CHAR(32),LEFT(AL11,1)=CHAR(9),LEFT(AL11,1)=CHAR(160),indenture(AL11)&gt;0),"NO","BOLD")&amp;AN11</f>
        <v>BOLD</v>
      </c>
      <c r="AP11" t="s">
        <v>3490</v>
      </c>
      <c r="AQ11" t="s">
        <v>3491</v>
      </c>
      <c r="AR11" t="str">
        <f t="shared" si="10"/>
        <v/>
      </c>
      <c r="AS11" t="str">
        <f>IF(OR(LEFT(AP11,1)=CHAR(32),LEFT(AP11,1)=CHAR(9),LEFT(AP11,1)=CHAR(160),indenture(AP11)&gt;0),"NO","BOLD")&amp;AR11</f>
        <v>BOLD</v>
      </c>
      <c r="AT11" t="s">
        <v>3492</v>
      </c>
      <c r="AU11" t="s">
        <v>3377</v>
      </c>
      <c r="AV11" t="str">
        <f t="shared" si="11"/>
        <v/>
      </c>
      <c r="AW11" t="str">
        <f>IF(OR(LEFT(AT11,1)=CHAR(32),LEFT(AT11,1)=CHAR(9),LEFT(AT11,1)=CHAR(160),indenture(AT11)&gt;0),"NO","BOLD")&amp;AV11</f>
        <v>BOLD</v>
      </c>
      <c r="AX11" t="s">
        <v>4305</v>
      </c>
      <c r="AY11" s="36" t="s">
        <v>8872</v>
      </c>
      <c r="AZ11" t="str">
        <f t="shared" si="12"/>
        <v/>
      </c>
      <c r="BA11" t="str">
        <f>IF(OR(LEFT(AX11,1)=CHAR(32),LEFT(AX11,1)=CHAR(9),LEFT(AX11,1)=CHAR(160),indenture(AX11)&gt;0),"NO","BOLD")&amp;AZ11</f>
        <v>BOLD</v>
      </c>
      <c r="BB11" t="s">
        <v>4306</v>
      </c>
      <c r="BC11" t="s">
        <v>4307</v>
      </c>
      <c r="BD11" t="str">
        <f t="shared" si="13"/>
        <v/>
      </c>
      <c r="BE11" t="str">
        <f>IF(OR(LEFT(BB11,1)=CHAR(32),LEFT(BB11,1)=CHAR(9),LEFT(BB11,1)=CHAR(160),indenture(BB11)&gt;0),"NO","BOLD")&amp;BD11</f>
        <v>NO</v>
      </c>
      <c r="BF11" t="s">
        <v>4308</v>
      </c>
      <c r="BG11" t="s">
        <v>1374</v>
      </c>
      <c r="BH11" t="str">
        <f t="shared" si="14"/>
        <v/>
      </c>
      <c r="BI11" t="str">
        <f>IF(OR(LEFT(BF11,1)=CHAR(32),LEFT(BF11,1)=CHAR(9),LEFT(BF11,1)=CHAR(160),indenture(BF11)&gt;0),"NO","BOLD")&amp;BH11</f>
        <v>NO</v>
      </c>
      <c r="BJ11" t="s">
        <v>1356</v>
      </c>
      <c r="BK11" s="36" t="s">
        <v>8872</v>
      </c>
      <c r="BL11" t="str">
        <f t="shared" si="15"/>
        <v/>
      </c>
      <c r="BM11" t="str">
        <f>IF(OR(LEFT(BJ11,1)=CHAR(32),LEFT(BJ11,1)=CHAR(9),LEFT(BJ11,1)=CHAR(160),indenture(BJ11)&gt;0),"NO","BOLD")&amp;BL11</f>
        <v>BOLD</v>
      </c>
      <c r="BN11" t="s">
        <v>4244</v>
      </c>
      <c r="BO11" t="s">
        <v>4309</v>
      </c>
      <c r="BP11" t="str">
        <f t="shared" si="16"/>
        <v/>
      </c>
      <c r="BQ11" t="str">
        <f>IF(OR(LEFT(BN11,1)=CHAR(32),LEFT(BN11,1)=CHAR(9),LEFT(BN11,1)=CHAR(160),indenture(BN11)&gt;0),"NO","BOLD")&amp;BP11</f>
        <v>NO</v>
      </c>
      <c r="BR11" t="s">
        <v>4310</v>
      </c>
      <c r="BS11" t="s">
        <v>1359</v>
      </c>
      <c r="BT11" t="str">
        <f t="shared" si="17"/>
        <v/>
      </c>
      <c r="BU11" t="str">
        <f>IF(OR(LEFT(BR11,1)=CHAR(32),LEFT(BR11,1)=CHAR(9),LEFT(BR11,1)=CHAR(160),indenture(BR11)&gt;0),"NO","BOLD")&amp;BT11</f>
        <v>BOLD</v>
      </c>
      <c r="BV11" t="s">
        <v>4311</v>
      </c>
      <c r="BW11" t="s">
        <v>4312</v>
      </c>
      <c r="BX11" t="str">
        <f t="shared" si="18"/>
        <v/>
      </c>
      <c r="BY11" t="str">
        <f>IF(OR(LEFT(BV11,1)=CHAR(32),LEFT(BV11,1)=CHAR(9),LEFT(BV11,1)=CHAR(160),indenture(BV11)&gt;0),"NO","BOLD")&amp;BX11</f>
        <v>NO</v>
      </c>
      <c r="BZ11" t="s">
        <v>4311</v>
      </c>
      <c r="CA11" t="s">
        <v>4313</v>
      </c>
      <c r="CB11" t="str">
        <f t="shared" si="19"/>
        <v/>
      </c>
      <c r="CC11" t="str">
        <f>IF(OR(LEFT(BZ11,1)=CHAR(32),LEFT(BZ11,1)=CHAR(9),LEFT(BZ11,1)=CHAR(160),indenture(BZ11)&gt;0),"NO","BOLD")&amp;CB11</f>
        <v>NO</v>
      </c>
      <c r="CD11" t="s">
        <v>4311</v>
      </c>
      <c r="CE11" t="s">
        <v>1323</v>
      </c>
      <c r="CF11" t="str">
        <f t="shared" si="20"/>
        <v/>
      </c>
      <c r="CG11" t="str">
        <f>IF(OR(LEFT(CD11,1)=CHAR(32),LEFT(CD11,1)=CHAR(9),LEFT(CD11,1)=CHAR(160),indenture(CD11)&gt;0),"NO","BOLD")&amp;CF11</f>
        <v>NO</v>
      </c>
      <c r="CJ11" t="str">
        <f t="shared" si="21"/>
        <v/>
      </c>
      <c r="CK11" t="str">
        <f>IF(OR(LEFT(CH11,1)=CHAR(32),LEFT(CH11,1)=CHAR(9),LEFT(CH11,1)=CHAR(160),indenture(CH11)&gt;0),"NO","BOLD")&amp;CJ11</f>
        <v>BOLD</v>
      </c>
      <c r="CL11" t="s">
        <v>4314</v>
      </c>
      <c r="CM11" t="s">
        <v>4315</v>
      </c>
      <c r="CN11" t="str">
        <f t="shared" si="22"/>
        <v/>
      </c>
      <c r="CO11" t="str">
        <f>IF(OR(LEFT(CL11,1)=CHAR(32),LEFT(CL11,1)=CHAR(9),LEFT(CL11,1)=CHAR(160),indenture(CL11)&gt;0),"NO","BOLD")&amp;CN11</f>
        <v>BOLD</v>
      </c>
      <c r="CP11" t="s">
        <v>4316</v>
      </c>
      <c r="CQ11" t="s">
        <v>3780</v>
      </c>
      <c r="CR11" t="str">
        <f t="shared" si="23"/>
        <v/>
      </c>
      <c r="CS11" t="str">
        <f>IF(OR(LEFT(CP11,1)=CHAR(32),LEFT(CP11,1)=CHAR(9),LEFT(CP11,1)=CHAR(160),indenture(CP11)&gt;0),"NO","BOLD")&amp;CR11</f>
        <v>BOLD</v>
      </c>
      <c r="CT11" t="s">
        <v>5081</v>
      </c>
      <c r="CU11" t="s">
        <v>5082</v>
      </c>
      <c r="CV11" t="str">
        <f t="shared" si="24"/>
        <v/>
      </c>
      <c r="CW11" t="str">
        <f>IF(OR(LEFT(CT11,1)=CHAR(32),LEFT(CT11,1)=CHAR(9),LEFT(CT11,1)=CHAR(160),indenture(CT11)&gt;0),"NO","BOLD")&amp;CV11</f>
        <v>BOLD</v>
      </c>
      <c r="CZ11" t="str">
        <f t="shared" si="25"/>
        <v/>
      </c>
      <c r="DA11" t="str">
        <f>IF(OR(LEFT(CX11,1)=CHAR(32),LEFT(CX11,1)=CHAR(9),LEFT(CX11,1)=CHAR(160),indenture(CX11)&gt;0),"NO","BOLD")&amp;CZ11</f>
        <v>BOLD</v>
      </c>
      <c r="DB11" t="s">
        <v>5083</v>
      </c>
      <c r="DC11" t="s">
        <v>5084</v>
      </c>
      <c r="DD11" t="str">
        <f t="shared" si="26"/>
        <v/>
      </c>
      <c r="DE11" t="str">
        <f>IF(OR(LEFT(DB11,1)=CHAR(32),LEFT(DB11,1)=CHAR(9),LEFT(DB11,1)=CHAR(160),indenture(DB11)&gt;0),"NO","BOLD")&amp;DD11</f>
        <v>BOLD</v>
      </c>
      <c r="DH11" t="str">
        <f t="shared" si="27"/>
        <v/>
      </c>
      <c r="DI11" t="str">
        <f>IF(OR(LEFT(DF11,1)=CHAR(32),LEFT(DF11,1)=CHAR(9),LEFT(DF11,1)=CHAR(160),indenture(DF11)&gt;0),"NO","BOLD")&amp;DH11</f>
        <v>BOLD</v>
      </c>
      <c r="DJ11" t="s">
        <v>5085</v>
      </c>
      <c r="DK11" t="s">
        <v>5086</v>
      </c>
      <c r="DL11" t="str">
        <f t="shared" si="28"/>
        <v/>
      </c>
      <c r="DM11" t="str">
        <f>IF(OR(LEFT(DJ11,1)=CHAR(32),LEFT(DJ11,1)=CHAR(9),LEFT(DJ11,1)=CHAR(160),indenture(DJ11)&gt;0),"NO","BOLD")&amp;DL11</f>
        <v>NO</v>
      </c>
      <c r="DN11" t="s">
        <v>5087</v>
      </c>
      <c r="DO11" t="s">
        <v>5088</v>
      </c>
      <c r="DP11" t="str">
        <f t="shared" si="29"/>
        <v/>
      </c>
      <c r="DQ11" t="str">
        <f>IF(OR(LEFT(DN11,1)=CHAR(32),LEFT(DN11,1)=CHAR(9),LEFT(DN11,1)=CHAR(160),indenture(DN11)&gt;0),"NO","BOLD")&amp;DP11</f>
        <v>BOLD</v>
      </c>
      <c r="DT11" t="str">
        <f t="shared" si="30"/>
        <v/>
      </c>
      <c r="DU11" t="str">
        <f>IF(OR(LEFT(DR11,1)=CHAR(32),LEFT(DR11,1)=CHAR(9),LEFT(DR11,1)=CHAR(160),indenture(DR11)&gt;0),"NO","BOLD")&amp;DT11</f>
        <v>BOLD</v>
      </c>
      <c r="DX11" t="str">
        <f t="shared" si="31"/>
        <v/>
      </c>
      <c r="DY11" t="str">
        <f>IF(OR(LEFT(DV11,1)=CHAR(32),LEFT(DV11,1)=CHAR(9),LEFT(DV11,1)=CHAR(160),indenture(DV11)&gt;0),"NO","BOLD")&amp;DX11</f>
        <v>BOLD</v>
      </c>
      <c r="EB11" t="str">
        <f t="shared" si="32"/>
        <v/>
      </c>
      <c r="EC11" t="str">
        <f>IF(OR(LEFT(DZ11,1)=CHAR(32),LEFT(DZ11,1)=CHAR(9),LEFT(DZ11,1)=CHAR(160),indenture(DZ11)&gt;0),"NO","BOLD")&amp;EB11</f>
        <v>BOLD</v>
      </c>
      <c r="ED11" t="s">
        <v>5089</v>
      </c>
      <c r="EE11" t="s">
        <v>5090</v>
      </c>
      <c r="EF11" t="str">
        <f t="shared" si="33"/>
        <v/>
      </c>
      <c r="EG11" t="str">
        <f>IF(OR(LEFT(ED11,1)=CHAR(32),LEFT(ED11,1)=CHAR(9),LEFT(ED11,1)=CHAR(160),indenture(ED11)&gt;0),"NO","BOLD")&amp;EF11</f>
        <v>BOLD</v>
      </c>
      <c r="EH11" t="s">
        <v>5091</v>
      </c>
      <c r="EI11" t="s">
        <v>5092</v>
      </c>
      <c r="EJ11" t="str">
        <f t="shared" si="34"/>
        <v/>
      </c>
      <c r="EK11" t="str">
        <f>IF(OR(LEFT(EH11,1)=CHAR(32),LEFT(EH11,1)=CHAR(9),LEFT(EH11,1)=CHAR(160),indenture(EH11)&gt;0),"NO","BOLD")&amp;EJ11</f>
        <v>BOLD</v>
      </c>
      <c r="EL11" t="s">
        <v>5093</v>
      </c>
      <c r="EM11" t="s">
        <v>5094</v>
      </c>
      <c r="EN11" t="str">
        <f t="shared" si="35"/>
        <v/>
      </c>
      <c r="EO11" t="str">
        <f>IF(OR(LEFT(EL11,1)=CHAR(32),LEFT(EL11,1)=CHAR(9),LEFT(EL11,1)=CHAR(160),indenture(EL11)&gt;0),"NO","BOLD")&amp;EN11</f>
        <v>NO</v>
      </c>
      <c r="EP11" t="s">
        <v>5607</v>
      </c>
      <c r="EQ11" t="s">
        <v>5608</v>
      </c>
      <c r="ER11" t="str">
        <f t="shared" si="36"/>
        <v/>
      </c>
      <c r="ES11" t="str">
        <f>IF(OR(LEFT(EP11,1)=CHAR(32),LEFT(EP11,1)=CHAR(9),LEFT(EP11,1)=CHAR(160),indenture(EP11)&gt;0),"NO","BOLD")&amp;ER11</f>
        <v>BOLD</v>
      </c>
      <c r="ET11" t="s">
        <v>5609</v>
      </c>
      <c r="EU11" t="s">
        <v>5610</v>
      </c>
      <c r="EV11" t="str">
        <f t="shared" si="37"/>
        <v/>
      </c>
      <c r="EW11" t="str">
        <f>IF(OR(LEFT(ET11,1)=CHAR(32),LEFT(ET11,1)=CHAR(9),LEFT(ET11,1)=CHAR(160),indenture(ET11)&gt;0),"NO","BOLD")&amp;EV11</f>
        <v>BOLD</v>
      </c>
      <c r="EX11" t="s">
        <v>5611</v>
      </c>
      <c r="EY11" t="s">
        <v>5612</v>
      </c>
      <c r="EZ11" t="str">
        <f t="shared" si="38"/>
        <v/>
      </c>
      <c r="FA11" t="str">
        <f>IF(OR(LEFT(EX11,1)=CHAR(32),LEFT(EX11,1)=CHAR(9),LEFT(EX11,1)=CHAR(160),indenture(EX11)&gt;0),"NO","BOLD")&amp;EZ11</f>
        <v>BOLD</v>
      </c>
      <c r="FB11" t="s">
        <v>5613</v>
      </c>
      <c r="FC11" t="s">
        <v>5614</v>
      </c>
      <c r="FD11" t="str">
        <f t="shared" si="39"/>
        <v/>
      </c>
      <c r="FE11" t="str">
        <f>IF(OR(LEFT(FB11,1)=CHAR(32),LEFT(FB11,1)=CHAR(9),LEFT(FB11,1)=CHAR(160),indenture(FB11)&gt;0),"NO","BOLD")&amp;FD11</f>
        <v>BOLD</v>
      </c>
      <c r="FF11" t="s">
        <v>5615</v>
      </c>
      <c r="FG11" t="s">
        <v>5616</v>
      </c>
      <c r="FH11" t="str">
        <f t="shared" si="40"/>
        <v/>
      </c>
      <c r="FI11" t="str">
        <f>IF(OR(LEFT(FF11,1)=CHAR(32),LEFT(FF11,1)=CHAR(9),LEFT(FF11,1)=CHAR(160),indenture(FF11)&gt;0),"NO","BOLD")&amp;FH11</f>
        <v>BOLD</v>
      </c>
      <c r="FL11" t="str">
        <f t="shared" si="41"/>
        <v/>
      </c>
      <c r="FM11" t="str">
        <f>IF(OR(LEFT(FJ11,1)=CHAR(32),LEFT(FJ11,1)=CHAR(9),LEFT(FJ11,1)=CHAR(160),indenture(FJ11)&gt;0),"NO","BOLD")&amp;FL11</f>
        <v>BOLD</v>
      </c>
      <c r="FN11" t="s">
        <v>5617</v>
      </c>
      <c r="FO11" t="s">
        <v>5618</v>
      </c>
      <c r="FP11" t="str">
        <f t="shared" si="42"/>
        <v/>
      </c>
      <c r="FQ11" t="str">
        <f>IF(OR(LEFT(FN11,1)=CHAR(32),LEFT(FN11,1)=CHAR(9),LEFT(FN11,1)=CHAR(160),indenture(FN11)&gt;0),"NO","BOLD")&amp;FP11</f>
        <v>BOLD</v>
      </c>
      <c r="FR11" t="s">
        <v>5619</v>
      </c>
      <c r="FS11" t="s">
        <v>5620</v>
      </c>
      <c r="FT11" t="str">
        <f t="shared" si="43"/>
        <v/>
      </c>
      <c r="FU11" t="str">
        <f>IF(OR(LEFT(FR11,1)=CHAR(32),LEFT(FR11,1)=CHAR(9),LEFT(FR11,1)=CHAR(160),indenture(FR11)&gt;0),"NO","BOLD")&amp;FT11</f>
        <v>BOLD</v>
      </c>
      <c r="FV11" t="s">
        <v>5621</v>
      </c>
      <c r="FW11" t="s">
        <v>5622</v>
      </c>
      <c r="FX11" t="str">
        <f t="shared" si="44"/>
        <v/>
      </c>
      <c r="FY11" t="str">
        <f>IF(OR(LEFT(FV11,1)=CHAR(32),LEFT(FV11,1)=CHAR(9),LEFT(FV11,1)=CHAR(160),indenture(FV11)&gt;0),"NO","BOLD")&amp;FX11</f>
        <v>NO</v>
      </c>
      <c r="FZ11" t="s">
        <v>5623</v>
      </c>
      <c r="GA11" t="s">
        <v>5624</v>
      </c>
      <c r="GB11" t="str">
        <f t="shared" si="45"/>
        <v/>
      </c>
      <c r="GC11" t="str">
        <f>IF(OR(LEFT(FZ11,1)=CHAR(32),LEFT(FZ11,1)=CHAR(9),LEFT(FZ11,1)=CHAR(160),indenture(FZ11)&gt;0),"NO","BOLD")&amp;GB11</f>
        <v>BOLD</v>
      </c>
      <c r="GD11" t="s">
        <v>5625</v>
      </c>
      <c r="GE11" t="s">
        <v>5626</v>
      </c>
      <c r="GF11" t="str">
        <f t="shared" si="46"/>
        <v/>
      </c>
      <c r="GG11" t="str">
        <f>IF(OR(LEFT(GD11,1)=CHAR(32),LEFT(GD11,1)=CHAR(9),LEFT(GD11,1)=CHAR(160),indenture(GD11)&gt;0),"NO","BOLD")&amp;GF11</f>
        <v>BOLD</v>
      </c>
      <c r="GH11" t="s">
        <v>1322</v>
      </c>
      <c r="GI11" s="36" t="s">
        <v>8872</v>
      </c>
      <c r="GJ11" t="str">
        <f t="shared" si="47"/>
        <v/>
      </c>
      <c r="GK11" t="str">
        <f>IF(OR(LEFT(GH11,1)=CHAR(32),LEFT(GH11,1)=CHAR(9),LEFT(GH11,1)=CHAR(160),indenture(GH11)&gt;0),"NO","BOLD")&amp;GJ11</f>
        <v>BOLD</v>
      </c>
      <c r="GN11" t="str">
        <f t="shared" si="48"/>
        <v/>
      </c>
      <c r="GO11" t="str">
        <f>IF(OR(LEFT(GL11,1)=CHAR(32),LEFT(GL11,1)=CHAR(9),LEFT(GL11,1)=CHAR(160),indenture(GL11)&gt;0),"NO","BOLD")&amp;GN11</f>
        <v>BOLD</v>
      </c>
      <c r="GP11" t="s">
        <v>5481</v>
      </c>
      <c r="GQ11" t="s">
        <v>1136</v>
      </c>
      <c r="GR11" t="str">
        <f t="shared" si="68"/>
        <v/>
      </c>
      <c r="GS11" t="str">
        <f>IF(OR(LEFT(GP9,1)=CHAR(32),LEFT(GP9,1)=CHAR(9),LEFT(GP9,1)=CHAR(160),indenture(GP9)&gt;0),"NO","BOLD")&amp;GR11</f>
        <v>BOLD</v>
      </c>
      <c r="GT11" t="s">
        <v>6260</v>
      </c>
      <c r="GU11" s="36" t="s">
        <v>8872</v>
      </c>
      <c r="GV11" t="str">
        <f t="shared" si="49"/>
        <v/>
      </c>
      <c r="GW11" t="str">
        <f>IF(OR(LEFT(GT11,1)=CHAR(32),LEFT(GT11,1)=CHAR(9),LEFT(GT11,1)=CHAR(160),indenture(GT11)&gt;0),"NO","BOLD")&amp;GV11</f>
        <v>BOLD</v>
      </c>
      <c r="GX11" t="s">
        <v>6261</v>
      </c>
      <c r="GY11" t="s">
        <v>6262</v>
      </c>
      <c r="GZ11" t="str">
        <f t="shared" si="50"/>
        <v/>
      </c>
      <c r="HA11" t="str">
        <f>IF(OR(LEFT(GX11,1)=CHAR(32),LEFT(GX11,1)=CHAR(9),LEFT(GX11,1)=CHAR(160),indenture(GX11)&gt;0),"NO","BOLD")&amp;GZ11</f>
        <v>BOLD</v>
      </c>
      <c r="HB11" t="s">
        <v>6263</v>
      </c>
      <c r="HC11" t="s">
        <v>6264</v>
      </c>
      <c r="HD11" t="str">
        <f t="shared" si="51"/>
        <v/>
      </c>
      <c r="HE11" t="str">
        <f>IF(OR(LEFT(HB11,1)=CHAR(32),LEFT(HB11,1)=CHAR(9),LEFT(HB11,1)=CHAR(160),indenture(HB11)&gt;0),"NO","BOLD")&amp;HD11</f>
        <v>BOLD</v>
      </c>
      <c r="HF11" t="s">
        <v>6265</v>
      </c>
      <c r="HG11" t="s">
        <v>6266</v>
      </c>
      <c r="HH11" t="str">
        <f t="shared" si="52"/>
        <v/>
      </c>
      <c r="HI11" t="str">
        <f>IF(OR(LEFT(HF11,1)=CHAR(32),LEFT(HF11,1)=CHAR(9),LEFT(HF11,1)=CHAR(160),indenture(HF11)&gt;0),"NO","BOLD")&amp;HH11</f>
        <v>BOLD</v>
      </c>
      <c r="HJ11" t="s">
        <v>6267</v>
      </c>
      <c r="HK11" t="s">
        <v>6268</v>
      </c>
      <c r="HL11" t="str">
        <f t="shared" si="53"/>
        <v/>
      </c>
      <c r="HM11" t="str">
        <f>IF(OR(LEFT(HJ11,1)=CHAR(32),LEFT(HJ11,1)=CHAR(9),LEFT(HJ11,1)=CHAR(160),indenture(HJ11)&gt;0),"NO","BOLD")&amp;HL11</f>
        <v>BOLD</v>
      </c>
      <c r="HP11" t="str">
        <f t="shared" si="54"/>
        <v/>
      </c>
      <c r="HQ11" t="str">
        <f>IF(OR(LEFT(HN11,1)=CHAR(32),LEFT(HN11,1)=CHAR(9),LEFT(HN11,1)=CHAR(160),indenture(HN11)&gt;0),"NO","BOLD")&amp;HP11</f>
        <v>BOLD</v>
      </c>
      <c r="HR11" t="s">
        <v>6269</v>
      </c>
      <c r="HS11" t="s">
        <v>6270</v>
      </c>
      <c r="HT11" t="str">
        <f t="shared" si="55"/>
        <v/>
      </c>
      <c r="HU11" t="str">
        <f>IF(OR(LEFT(HR11,1)=CHAR(32),LEFT(HR11,1)=CHAR(9),LEFT(HR11,1)=CHAR(160),indenture(HR11)&gt;0),"NO","BOLD")&amp;HT11</f>
        <v>BOLD</v>
      </c>
      <c r="HV11" t="s">
        <v>8214</v>
      </c>
      <c r="HW11" t="s">
        <v>8141</v>
      </c>
      <c r="HX11" t="str">
        <f t="shared" si="56"/>
        <v/>
      </c>
      <c r="HY11" t="str">
        <f>IF(OR(LEFT(HV11,1)=CHAR(32),LEFT(HV11,1)=CHAR(9),LEFT(HV11,1)=CHAR(160),indenture(HV11)&gt;0),"NO","BOLD")&amp;HX11</f>
        <v>BOLD</v>
      </c>
      <c r="IB11" t="str">
        <f t="shared" si="57"/>
        <v/>
      </c>
      <c r="IC11" t="str">
        <f>IF(OR(LEFT(HZ11,1)=CHAR(32),LEFT(HZ11,1)=CHAR(9),LEFT(HZ11,1)=CHAR(160),indenture(HZ11)&gt;0),"NO","BOLD")&amp;IB11</f>
        <v>BOLD</v>
      </c>
      <c r="ID11" t="s">
        <v>8491</v>
      </c>
      <c r="IE11" t="s">
        <v>8492</v>
      </c>
      <c r="IF11" t="str">
        <f t="shared" si="58"/>
        <v/>
      </c>
      <c r="IG11" t="str">
        <f>IF(OR(LEFT(ID11,1)=CHAR(32),LEFT(ID11,1)=CHAR(9),LEFT(ID11,1)=CHAR(160),indenture(ID11)&gt;0),"NO","BOLD")&amp;IF11</f>
        <v>BOLD</v>
      </c>
      <c r="IH11" t="s">
        <v>190</v>
      </c>
      <c r="II11" t="s">
        <v>191</v>
      </c>
      <c r="IJ11" t="str">
        <f t="shared" si="59"/>
        <v/>
      </c>
      <c r="IK11" t="str">
        <f>IF(OR(LEFT(IH11,1)=CHAR(32),LEFT(IH11,1)=CHAR(9),LEFT(IH11,1)=CHAR(160),indenture(IH11)&gt;0),"NO","BOLD")&amp;IJ11</f>
        <v>BOLD</v>
      </c>
      <c r="IL11" t="s">
        <v>8586</v>
      </c>
      <c r="IM11" t="s">
        <v>8596</v>
      </c>
      <c r="IN11" t="str">
        <f t="shared" si="60"/>
        <v/>
      </c>
      <c r="IO11" t="str">
        <f>IF(OR(LEFT(IL11,1)=CHAR(32),LEFT(IL11,1)=CHAR(9),LEFT(IL11,1)=CHAR(160),indenture(IL11)&gt;0),"NO","BOLD")&amp;IN11</f>
        <v>BOLD</v>
      </c>
      <c r="IP11" t="s">
        <v>8657</v>
      </c>
      <c r="IQ11" s="36" t="s">
        <v>8872</v>
      </c>
      <c r="IR11" t="str">
        <f t="shared" si="61"/>
        <v/>
      </c>
      <c r="IS11" t="str">
        <f>IF(OR(LEFT(IP11,1)=CHAR(32),LEFT(IP11,1)=CHAR(9),LEFT(IP11,1)=CHAR(160),indenture(IP11)&gt;0),"NO","BOLD")&amp;IR11</f>
        <v>BOLD</v>
      </c>
      <c r="IT11" s="27" t="s">
        <v>8841</v>
      </c>
      <c r="IU11" s="27" t="s">
        <v>8842</v>
      </c>
      <c r="IV11" t="str">
        <f t="shared" si="62"/>
        <v/>
      </c>
      <c r="IW11" t="str">
        <f>IF(OR(LEFT(IT11,1)=CHAR(32),LEFT(IT11,1)=CHAR(9),LEFT(IT11,1)=CHAR(160),indenture(IT11)&gt;0),"NO","BOLD")&amp;IV11</f>
        <v>BOLD</v>
      </c>
      <c r="IX11" t="s">
        <v>8214</v>
      </c>
      <c r="IY11" t="s">
        <v>8141</v>
      </c>
      <c r="IZ11" t="str">
        <f t="shared" si="63"/>
        <v/>
      </c>
      <c r="JA11" t="str">
        <f>IF(OR(LEFT(IX11,1)=CHAR(32),LEFT(IX11,1)=CHAR(9),LEFT(IX11,1)=CHAR(160),indenture(IX11)&gt;0),"NO","BOLD")&amp;IZ11</f>
        <v>BOLD</v>
      </c>
      <c r="JD11" t="str">
        <f t="shared" si="64"/>
        <v/>
      </c>
      <c r="JE11" t="str">
        <f>IF(OR(LEFT(JB11,1)=CHAR(32),LEFT(JB11,1)=CHAR(9),LEFT(JB11,1)=CHAR(160),indenture(JB11)&gt;0),"NO","BOLD")&amp;JD11</f>
        <v>BOLD</v>
      </c>
      <c r="JF11" t="s">
        <v>5992</v>
      </c>
      <c r="JG11" s="36" t="s">
        <v>8872</v>
      </c>
      <c r="JH11" t="str">
        <f t="shared" si="65"/>
        <v/>
      </c>
      <c r="JI11" t="str">
        <f>IF(OR(LEFT(JF11,1)=CHAR(32),LEFT(JF11,1)=CHAR(9),LEFT(JF11,1)=CHAR(160),indenture(JF11)&gt;0),"NO","BOLD")&amp;JH11</f>
        <v>BOLD</v>
      </c>
      <c r="JL11" t="str">
        <f t="shared" si="66"/>
        <v/>
      </c>
      <c r="JM11" t="str">
        <f>IF(OR(LEFT(JJ11,1)=CHAR(32),LEFT(JJ11,1)=CHAR(9),LEFT(JJ11,1)=CHAR(160),indenture(JJ11)&gt;0),"NO","BOLD")&amp;JL11</f>
        <v>BOLD</v>
      </c>
      <c r="JO11" s="27" t="s">
        <v>8856</v>
      </c>
      <c r="JP11" s="27" t="s">
        <v>8857</v>
      </c>
      <c r="JQ11" t="str">
        <f t="shared" si="67"/>
        <v/>
      </c>
      <c r="JR11" t="str">
        <f>IF(OR(LEFT(JO11,1)=CHAR(32),LEFT(JO11,1)=CHAR(9),LEFT(JO11,1)=CHAR(160),indenture(JO11)&gt;0),"NO","BOLD")&amp;JQ11</f>
        <v>BOLD</v>
      </c>
    </row>
    <row r="12" spans="1:278">
      <c r="A12">
        <v>11</v>
      </c>
      <c r="B12" t="s">
        <v>3493</v>
      </c>
      <c r="C12" t="s">
        <v>3494</v>
      </c>
      <c r="D12" t="str">
        <f t="shared" si="2"/>
        <v/>
      </c>
      <c r="E12" t="str">
        <f>IF(OR(LEFT(B12,1)=CHAR(32),LEFT(B12,1)=CHAR(9),LEFT(B12,1)=CHAR(160),indenture(B12)&gt;0),"NO","BOLD")&amp;D12</f>
        <v>BOLD</v>
      </c>
      <c r="H12" t="str">
        <f t="shared" si="3"/>
        <v/>
      </c>
      <c r="I12" t="str">
        <f>IF(OR(LEFT(F12,1)=CHAR(32),LEFT(F12,1)=CHAR(9),LEFT(F12,1)=CHAR(160),indenture(F12)&gt;0),"NO","BOLD")&amp;H12</f>
        <v>BOLD</v>
      </c>
      <c r="J12" t="s">
        <v>3495</v>
      </c>
      <c r="K12" s="36" t="s">
        <v>8872</v>
      </c>
      <c r="L12" t="str">
        <f t="shared" si="0"/>
        <v/>
      </c>
      <c r="M12" t="str">
        <f>IF(OR(LEFT(J12,1)=CHAR(32),LEFT(J12,1)=CHAR(9),LEFT(J12,1)=CHAR(160),indenture(J12)&gt;0),"NO","BOLD")&amp;L12</f>
        <v>BOLD</v>
      </c>
      <c r="N12" t="s">
        <v>3495</v>
      </c>
      <c r="O12" s="36" t="s">
        <v>8872</v>
      </c>
      <c r="P12" t="str">
        <f t="shared" si="1"/>
        <v/>
      </c>
      <c r="Q12" t="str">
        <f>IF(OR(LEFT(N12,1)=CHAR(32),LEFT(N12,1)=CHAR(9),LEFT(N12,1)=CHAR(160),indenture(N12)&gt;0),"NO","BOLD")&amp;P12</f>
        <v>BOLD</v>
      </c>
      <c r="R12" t="s">
        <v>3495</v>
      </c>
      <c r="S12" s="36" t="s">
        <v>8872</v>
      </c>
      <c r="T12" t="str">
        <f t="shared" si="4"/>
        <v/>
      </c>
      <c r="U12" t="str">
        <f>IF(OR(LEFT(R12,1)=CHAR(32),LEFT(R12,1)=CHAR(9),LEFT(R12,1)=CHAR(160),indenture(R12)&gt;0),"NO","BOLD")&amp;T12</f>
        <v>BOLD</v>
      </c>
      <c r="X12" t="str">
        <f t="shared" si="5"/>
        <v/>
      </c>
      <c r="Y12" t="str">
        <f>IF(OR(LEFT(V12,1)=CHAR(32),LEFT(V12,1)=CHAR(9),LEFT(V12,1)=CHAR(160),indenture(V12)&gt;0),"NO","BOLD")&amp;X12</f>
        <v>BOLD</v>
      </c>
      <c r="Z12" t="s">
        <v>3496</v>
      </c>
      <c r="AA12" t="s">
        <v>3497</v>
      </c>
      <c r="AB12" t="str">
        <f t="shared" si="6"/>
        <v/>
      </c>
      <c r="AC12" t="str">
        <f>IF(OR(LEFT(Z12,1)=CHAR(32),LEFT(Z12,1)=CHAR(9),LEFT(Z12,1)=CHAR(160),indenture(Z12)&gt;0),"NO","BOLD")&amp;AB12</f>
        <v>BOLD</v>
      </c>
      <c r="AD12" t="s">
        <v>3498</v>
      </c>
      <c r="AE12" t="s">
        <v>3499</v>
      </c>
      <c r="AF12" t="str">
        <f t="shared" si="7"/>
        <v/>
      </c>
      <c r="AG12" t="str">
        <f>IF(OR(LEFT(AD12,1)=CHAR(32),LEFT(AD12,1)=CHAR(9),LEFT(AD12,1)=CHAR(160),indenture(AD12)&gt;0),"NO","BOLD")&amp;AF12</f>
        <v>BOLD</v>
      </c>
      <c r="AH12" t="s">
        <v>3500</v>
      </c>
      <c r="AI12" t="s">
        <v>3501</v>
      </c>
      <c r="AJ12" t="str">
        <f t="shared" si="8"/>
        <v/>
      </c>
      <c r="AK12" t="str">
        <f>IF(OR(LEFT(AH12,1)=CHAR(32),LEFT(AH12,1)=CHAR(9),LEFT(AH12,1)=CHAR(160),indenture(AH12)&gt;0),"NO","BOLD")&amp;AJ12</f>
        <v>BOLD</v>
      </c>
      <c r="AL12" t="s">
        <v>3500</v>
      </c>
      <c r="AM12" t="s">
        <v>3502</v>
      </c>
      <c r="AN12" t="str">
        <f t="shared" si="9"/>
        <v/>
      </c>
      <c r="AO12" t="str">
        <f>IF(OR(LEFT(AL12,1)=CHAR(32),LEFT(AL12,1)=CHAR(9),LEFT(AL12,1)=CHAR(160),indenture(AL12)&gt;0),"NO","BOLD")&amp;AN12</f>
        <v>BOLD</v>
      </c>
      <c r="AP12" t="s">
        <v>3503</v>
      </c>
      <c r="AQ12" t="s">
        <v>3504</v>
      </c>
      <c r="AR12" t="str">
        <f t="shared" si="10"/>
        <v/>
      </c>
      <c r="AS12" t="str">
        <f>IF(OR(LEFT(AP12,1)=CHAR(32),LEFT(AP12,1)=CHAR(9),LEFT(AP12,1)=CHAR(160),indenture(AP12)&gt;0),"NO","BOLD")&amp;AR12</f>
        <v>BOLD</v>
      </c>
      <c r="AT12" t="s">
        <v>3505</v>
      </c>
      <c r="AU12" t="s">
        <v>3395</v>
      </c>
      <c r="AV12" t="str">
        <f t="shared" si="11"/>
        <v/>
      </c>
      <c r="AW12" t="str">
        <f>IF(OR(LEFT(AT12,1)=CHAR(32),LEFT(AT12,1)=CHAR(9),LEFT(AT12,1)=CHAR(160),indenture(AT12)&gt;0),"NO","BOLD")&amp;AV12</f>
        <v>BOLD</v>
      </c>
      <c r="AX12" t="s">
        <v>4317</v>
      </c>
      <c r="AY12" t="s">
        <v>4318</v>
      </c>
      <c r="AZ12" t="str">
        <f t="shared" si="12"/>
        <v/>
      </c>
      <c r="BA12" t="str">
        <f>IF(OR(LEFT(AX12,1)=CHAR(32),LEFT(AX12,1)=CHAR(9),LEFT(AX12,1)=CHAR(160),indenture(AX12)&gt;0),"NO","BOLD")&amp;AZ12</f>
        <v>BOLD</v>
      </c>
      <c r="BD12" t="str">
        <f t="shared" si="13"/>
        <v/>
      </c>
      <c r="BE12" t="str">
        <f>IF(OR(LEFT(BB12,1)=CHAR(32),LEFT(BB12,1)=CHAR(9),LEFT(BB12,1)=CHAR(160),indenture(BB12)&gt;0),"NO","BOLD")&amp;BD12</f>
        <v>BOLD</v>
      </c>
      <c r="BF12" t="s">
        <v>4319</v>
      </c>
      <c r="BG12" t="s">
        <v>1376</v>
      </c>
      <c r="BH12" t="str">
        <f t="shared" si="14"/>
        <v/>
      </c>
      <c r="BI12" t="str">
        <f>IF(OR(LEFT(BF12,1)=CHAR(32),LEFT(BF12,1)=CHAR(9),LEFT(BF12,1)=CHAR(160),indenture(BF12)&gt;0),"NO","BOLD")&amp;BH12</f>
        <v>NO</v>
      </c>
      <c r="BJ12" t="s">
        <v>4320</v>
      </c>
      <c r="BK12" t="s">
        <v>1368</v>
      </c>
      <c r="BL12" t="str">
        <f t="shared" si="15"/>
        <v/>
      </c>
      <c r="BM12" t="str">
        <f>IF(OR(LEFT(BJ12,1)=CHAR(32),LEFT(BJ12,1)=CHAR(9),LEFT(BJ12,1)=CHAR(160),indenture(BJ12)&gt;0),"NO","BOLD")&amp;BL12</f>
        <v>NO</v>
      </c>
      <c r="BN12" t="s">
        <v>4259</v>
      </c>
      <c r="BO12" t="s">
        <v>4321</v>
      </c>
      <c r="BP12" t="str">
        <f t="shared" si="16"/>
        <v/>
      </c>
      <c r="BQ12" t="str">
        <f>IF(OR(LEFT(BN12,1)=CHAR(32),LEFT(BN12,1)=CHAR(9),LEFT(BN12,1)=CHAR(160),indenture(BN12)&gt;0),"NO","BOLD")&amp;BP12</f>
        <v>NO</v>
      </c>
      <c r="BR12" t="s">
        <v>4322</v>
      </c>
      <c r="BS12" t="s">
        <v>1361</v>
      </c>
      <c r="BT12" t="str">
        <f t="shared" si="17"/>
        <v/>
      </c>
      <c r="BU12" t="str">
        <f>IF(OR(LEFT(BR12,1)=CHAR(32),LEFT(BR12,1)=CHAR(9),LEFT(BR12,1)=CHAR(160),indenture(BR12)&gt;0),"NO","BOLD")&amp;BT12</f>
        <v>BOLD</v>
      </c>
      <c r="BV12" t="s">
        <v>4323</v>
      </c>
      <c r="BW12" t="s">
        <v>4324</v>
      </c>
      <c r="BX12" t="str">
        <f t="shared" si="18"/>
        <v/>
      </c>
      <c r="BY12" t="str">
        <f>IF(OR(LEFT(BV12,1)=CHAR(32),LEFT(BV12,1)=CHAR(9),LEFT(BV12,1)=CHAR(160),indenture(BV12)&gt;0),"NO","BOLD")&amp;BX12</f>
        <v>NO</v>
      </c>
      <c r="BZ12" t="s">
        <v>4323</v>
      </c>
      <c r="CA12" t="s">
        <v>4325</v>
      </c>
      <c r="CB12" t="str">
        <f t="shared" si="19"/>
        <v/>
      </c>
      <c r="CC12" t="str">
        <f>IF(OR(LEFT(BZ12,1)=CHAR(32),LEFT(BZ12,1)=CHAR(9),LEFT(BZ12,1)=CHAR(160),indenture(BZ12)&gt;0),"NO","BOLD")&amp;CB12</f>
        <v>NO</v>
      </c>
      <c r="CD12" t="s">
        <v>4323</v>
      </c>
      <c r="CE12" t="s">
        <v>1307</v>
      </c>
      <c r="CF12" t="str">
        <f t="shared" si="20"/>
        <v/>
      </c>
      <c r="CG12" t="str">
        <f>IF(OR(LEFT(CD12,1)=CHAR(32),LEFT(CD12,1)=CHAR(9),LEFT(CD12,1)=CHAR(160),indenture(CD12)&gt;0),"NO","BOLD")&amp;CF12</f>
        <v>NO</v>
      </c>
      <c r="CH12" t="s">
        <v>4326</v>
      </c>
      <c r="CI12" s="36" t="s">
        <v>8872</v>
      </c>
      <c r="CJ12" t="str">
        <f t="shared" si="21"/>
        <v/>
      </c>
      <c r="CK12" t="str">
        <f>IF(OR(LEFT(CH12,1)=CHAR(32),LEFT(CH12,1)=CHAR(9),LEFT(CH12,1)=CHAR(160),indenture(CH12)&gt;0),"NO","BOLD")&amp;CJ12</f>
        <v>BOLD</v>
      </c>
      <c r="CN12" t="str">
        <f t="shared" si="22"/>
        <v/>
      </c>
      <c r="CO12" t="str">
        <f>IF(OR(LEFT(CL12,1)=CHAR(32),LEFT(CL12,1)=CHAR(9),LEFT(CL12,1)=CHAR(160),indenture(CL12)&gt;0),"NO","BOLD")&amp;CN12</f>
        <v>BOLD</v>
      </c>
      <c r="CP12" t="s">
        <v>4327</v>
      </c>
      <c r="CQ12" t="s">
        <v>3669</v>
      </c>
      <c r="CR12" t="str">
        <f t="shared" si="23"/>
        <v/>
      </c>
      <c r="CS12" t="str">
        <f>IF(OR(LEFT(CP12,1)=CHAR(32),LEFT(CP12,1)=CHAR(9),LEFT(CP12,1)=CHAR(160),indenture(CP12)&gt;0),"NO","BOLD")&amp;CR12</f>
        <v>BOLD</v>
      </c>
      <c r="CT12" t="s">
        <v>5095</v>
      </c>
      <c r="CU12" t="s">
        <v>5096</v>
      </c>
      <c r="CV12" t="str">
        <f t="shared" si="24"/>
        <v/>
      </c>
      <c r="CW12" t="str">
        <f>IF(OR(LEFT(CT12,1)=CHAR(32),LEFT(CT12,1)=CHAR(9),LEFT(CT12,1)=CHAR(160),indenture(CT12)&gt;0),"NO","BOLD")&amp;CV12</f>
        <v>BOLD</v>
      </c>
      <c r="CZ12" t="str">
        <f t="shared" si="25"/>
        <v/>
      </c>
      <c r="DA12" t="str">
        <f>IF(OR(LEFT(CX12,1)=CHAR(32),LEFT(CX12,1)=CHAR(9),LEFT(CX12,1)=CHAR(160),indenture(CX12)&gt;0),"NO","BOLD")&amp;CZ12</f>
        <v>BOLD</v>
      </c>
      <c r="DB12" t="s">
        <v>5097</v>
      </c>
      <c r="DC12" t="s">
        <v>5098</v>
      </c>
      <c r="DD12" t="str">
        <f t="shared" si="26"/>
        <v/>
      </c>
      <c r="DE12" t="str">
        <f>IF(OR(LEFT(DB12,1)=CHAR(32),LEFT(DB12,1)=CHAR(9),LEFT(DB12,1)=CHAR(160),indenture(DB12)&gt;0),"NO","BOLD")&amp;DD12</f>
        <v>BOLD</v>
      </c>
      <c r="DF12" t="s">
        <v>5099</v>
      </c>
      <c r="DG12" t="s">
        <v>5100</v>
      </c>
      <c r="DH12" t="str">
        <f t="shared" si="27"/>
        <v/>
      </c>
      <c r="DI12" t="str">
        <f>IF(OR(LEFT(DF12,1)=CHAR(32),LEFT(DF12,1)=CHAR(9),LEFT(DF12,1)=CHAR(160),indenture(DF12)&gt;0),"NO","BOLD")&amp;DH12</f>
        <v>BOLD</v>
      </c>
      <c r="DJ12" t="s">
        <v>5101</v>
      </c>
      <c r="DK12" t="s">
        <v>5102</v>
      </c>
      <c r="DL12" t="str">
        <f t="shared" si="28"/>
        <v/>
      </c>
      <c r="DM12" t="str">
        <f>IF(OR(LEFT(DJ12,1)=CHAR(32),LEFT(DJ12,1)=CHAR(9),LEFT(DJ12,1)=CHAR(160),indenture(DJ12)&gt;0),"NO","BOLD")&amp;DL12</f>
        <v>BOLD</v>
      </c>
      <c r="DN12" t="s">
        <v>5103</v>
      </c>
      <c r="DO12" t="s">
        <v>5104</v>
      </c>
      <c r="DP12" t="str">
        <f t="shared" si="29"/>
        <v/>
      </c>
      <c r="DQ12" t="str">
        <f>IF(OR(LEFT(DN12,1)=CHAR(32),LEFT(DN12,1)=CHAR(9),LEFT(DN12,1)=CHAR(160),indenture(DN12)&gt;0),"NO","BOLD")&amp;DP12</f>
        <v>BOLD</v>
      </c>
      <c r="DR12" t="s">
        <v>5105</v>
      </c>
      <c r="DS12" s="36" t="s">
        <v>8872</v>
      </c>
      <c r="DT12" t="str">
        <f t="shared" si="30"/>
        <v/>
      </c>
      <c r="DU12" t="str">
        <f>IF(OR(LEFT(DR12,1)=CHAR(32),LEFT(DR12,1)=CHAR(9),LEFT(DR12,1)=CHAR(160),indenture(DR12)&gt;0),"NO","BOLD")&amp;DT12</f>
        <v>BOLD</v>
      </c>
      <c r="DX12" t="str">
        <f t="shared" si="31"/>
        <v/>
      </c>
      <c r="DY12" t="str">
        <f>IF(OR(LEFT(DV12,1)=CHAR(32),LEFT(DV12,1)=CHAR(9),LEFT(DV12,1)=CHAR(160),indenture(DV12)&gt;0),"NO","BOLD")&amp;DX12</f>
        <v>BOLD</v>
      </c>
      <c r="DZ12" t="s">
        <v>5106</v>
      </c>
      <c r="EA12" s="36" t="s">
        <v>8872</v>
      </c>
      <c r="EB12" t="str">
        <f t="shared" si="32"/>
        <v/>
      </c>
      <c r="EC12" t="str">
        <f>IF(OR(LEFT(DZ12,1)=CHAR(32),LEFT(DZ12,1)=CHAR(9),LEFT(DZ12,1)=CHAR(160),indenture(DZ12)&gt;0),"NO","BOLD")&amp;EB12</f>
        <v>BOLD</v>
      </c>
      <c r="ED12" t="s">
        <v>5107</v>
      </c>
      <c r="EE12" t="s">
        <v>5108</v>
      </c>
      <c r="EF12" t="str">
        <f t="shared" si="33"/>
        <v/>
      </c>
      <c r="EG12" t="str">
        <f>IF(OR(LEFT(ED12,1)=CHAR(32),LEFT(ED12,1)=CHAR(9),LEFT(ED12,1)=CHAR(160),indenture(ED12)&gt;0),"NO","BOLD")&amp;EF12</f>
        <v>BOLD</v>
      </c>
      <c r="EH12" t="s">
        <v>5109</v>
      </c>
      <c r="EI12" t="s">
        <v>5110</v>
      </c>
      <c r="EJ12" t="str">
        <f t="shared" si="34"/>
        <v/>
      </c>
      <c r="EK12" t="str">
        <f>IF(OR(LEFT(EH12,1)=CHAR(32),LEFT(EH12,1)=CHAR(9),LEFT(EH12,1)=CHAR(160),indenture(EH12)&gt;0),"NO","BOLD")&amp;EJ12</f>
        <v>BOLD</v>
      </c>
      <c r="EL12" t="s">
        <v>5111</v>
      </c>
      <c r="EM12" t="s">
        <v>5112</v>
      </c>
      <c r="EN12" t="str">
        <f t="shared" si="35"/>
        <v/>
      </c>
      <c r="EO12" t="str">
        <f>IF(OR(LEFT(EL12,1)=CHAR(32),LEFT(EL12,1)=CHAR(9),LEFT(EL12,1)=CHAR(160),indenture(EL12)&gt;0),"NO","BOLD")&amp;EN12</f>
        <v>NO</v>
      </c>
      <c r="ER12" t="str">
        <f t="shared" si="36"/>
        <v/>
      </c>
      <c r="ES12" t="str">
        <f>IF(OR(LEFT(EP12,1)=CHAR(32),LEFT(EP12,1)=CHAR(9),LEFT(EP12,1)=CHAR(160),indenture(EP12)&gt;0),"NO","BOLD")&amp;ER12</f>
        <v>BOLD</v>
      </c>
      <c r="ET12" t="s">
        <v>5627</v>
      </c>
      <c r="EU12" t="s">
        <v>5628</v>
      </c>
      <c r="EV12" t="str">
        <f t="shared" si="37"/>
        <v/>
      </c>
      <c r="EW12" t="str">
        <f>IF(OR(LEFT(ET12,1)=CHAR(32),LEFT(ET12,1)=CHAR(9),LEFT(ET12,1)=CHAR(160),indenture(ET12)&gt;0),"NO","BOLD")&amp;EV12</f>
        <v>BOLD</v>
      </c>
      <c r="EX12" t="s">
        <v>5629</v>
      </c>
      <c r="EY12" t="s">
        <v>5630</v>
      </c>
      <c r="EZ12" t="str">
        <f t="shared" si="38"/>
        <v/>
      </c>
      <c r="FA12" t="str">
        <f>IF(OR(LEFT(EX12,1)=CHAR(32),LEFT(EX12,1)=CHAR(9),LEFT(EX12,1)=CHAR(160),indenture(EX12)&gt;0),"NO","BOLD")&amp;EZ12</f>
        <v>BOLD</v>
      </c>
      <c r="FB12" t="s">
        <v>5631</v>
      </c>
      <c r="FC12" t="s">
        <v>5632</v>
      </c>
      <c r="FD12" t="str">
        <f t="shared" si="39"/>
        <v/>
      </c>
      <c r="FE12" t="str">
        <f>IF(OR(LEFT(FB12,1)=CHAR(32),LEFT(FB12,1)=CHAR(9),LEFT(FB12,1)=CHAR(160),indenture(FB12)&gt;0),"NO","BOLD")&amp;FD12</f>
        <v>BOLD</v>
      </c>
      <c r="FF12" t="s">
        <v>5633</v>
      </c>
      <c r="FG12" t="s">
        <v>5634</v>
      </c>
      <c r="FH12" t="str">
        <f t="shared" si="40"/>
        <v/>
      </c>
      <c r="FI12" t="str">
        <f>IF(OR(LEFT(FF12,1)=CHAR(32),LEFT(FF12,1)=CHAR(9),LEFT(FF12,1)=CHAR(160),indenture(FF12)&gt;0),"NO","BOLD")&amp;FH12</f>
        <v>BOLD</v>
      </c>
      <c r="FJ12" t="s">
        <v>5635</v>
      </c>
      <c r="FK12" s="36" t="s">
        <v>8872</v>
      </c>
      <c r="FL12" t="str">
        <f t="shared" si="41"/>
        <v/>
      </c>
      <c r="FM12" t="str">
        <f>IF(OR(LEFT(FJ12,1)=CHAR(32),LEFT(FJ12,1)=CHAR(9),LEFT(FJ12,1)=CHAR(160),indenture(FJ12)&gt;0),"NO","BOLD")&amp;FL12</f>
        <v>BOLD</v>
      </c>
      <c r="FN12" t="s">
        <v>5636</v>
      </c>
      <c r="FO12" t="s">
        <v>5637</v>
      </c>
      <c r="FP12" t="str">
        <f t="shared" si="42"/>
        <v/>
      </c>
      <c r="FQ12" t="str">
        <f>IF(OR(LEFT(FN12,1)=CHAR(32),LEFT(FN12,1)=CHAR(9),LEFT(FN12,1)=CHAR(160),indenture(FN12)&gt;0),"NO","BOLD")&amp;FP12</f>
        <v>BOLD</v>
      </c>
      <c r="FR12" t="s">
        <v>5638</v>
      </c>
      <c r="FS12" t="s">
        <v>5639</v>
      </c>
      <c r="FT12" t="str">
        <f t="shared" si="43"/>
        <v/>
      </c>
      <c r="FU12" t="str">
        <f>IF(OR(LEFT(FR12,1)=CHAR(32),LEFT(FR12,1)=CHAR(9),LEFT(FR12,1)=CHAR(160),indenture(FR12)&gt;0),"NO","BOLD")&amp;FT12</f>
        <v>BOLD</v>
      </c>
      <c r="FX12" t="str">
        <f t="shared" si="44"/>
        <v/>
      </c>
      <c r="FY12" t="str">
        <f>IF(OR(LEFT(FV12,1)=CHAR(32),LEFT(FV12,1)=CHAR(9),LEFT(FV12,1)=CHAR(160),indenture(FV12)&gt;0),"NO","BOLD")&amp;FX12</f>
        <v>BOLD</v>
      </c>
      <c r="FZ12" t="s">
        <v>5640</v>
      </c>
      <c r="GA12" t="s">
        <v>5641</v>
      </c>
      <c r="GB12" t="str">
        <f t="shared" si="45"/>
        <v/>
      </c>
      <c r="GC12" t="str">
        <f>IF(OR(LEFT(FZ12,1)=CHAR(32),LEFT(FZ12,1)=CHAR(9),LEFT(FZ12,1)=CHAR(160),indenture(FZ12)&gt;0),"NO","BOLD")&amp;GB12</f>
        <v>BOLD</v>
      </c>
      <c r="GD12" t="s">
        <v>5642</v>
      </c>
      <c r="GE12" t="s">
        <v>5643</v>
      </c>
      <c r="GF12" t="str">
        <f t="shared" si="46"/>
        <v/>
      </c>
      <c r="GG12" t="str">
        <f>IF(OR(LEFT(GD12,1)=CHAR(32),LEFT(GD12,1)=CHAR(9),LEFT(GD12,1)=CHAR(160),indenture(GD12)&gt;0),"NO","BOLD")&amp;GF12</f>
        <v>BOLD</v>
      </c>
      <c r="GH12" t="s">
        <v>5644</v>
      </c>
      <c r="GI12" t="s">
        <v>5645</v>
      </c>
      <c r="GJ12" t="str">
        <f t="shared" si="47"/>
        <v/>
      </c>
      <c r="GK12" t="str">
        <f>IF(OR(LEFT(GH12,1)=CHAR(32),LEFT(GH12,1)=CHAR(9),LEFT(GH12,1)=CHAR(160),indenture(GH12)&gt;0),"NO","BOLD")&amp;GJ12</f>
        <v>BOLD</v>
      </c>
      <c r="GL12" t="s">
        <v>6173</v>
      </c>
      <c r="GM12" s="36" t="s">
        <v>8872</v>
      </c>
      <c r="GN12" t="str">
        <f t="shared" si="48"/>
        <v/>
      </c>
      <c r="GO12" t="str">
        <f>IF(OR(LEFT(GL12,1)=CHAR(32),LEFT(GL12,1)=CHAR(9),LEFT(GL12,1)=CHAR(160),indenture(GL12)&gt;0),"NO","BOLD")&amp;GN12</f>
        <v>BOLD</v>
      </c>
      <c r="GP12" t="s">
        <v>5499</v>
      </c>
      <c r="GQ12" t="s">
        <v>5500</v>
      </c>
      <c r="GR12" t="str">
        <f t="shared" si="68"/>
        <v/>
      </c>
      <c r="GS12" t="str">
        <f>IF(OR(LEFT(GP10,1)=CHAR(32),LEFT(GP10,1)=CHAR(9),LEFT(GP10,1)=CHAR(160),indenture(GP10)&gt;0),"NO","BOLD")&amp;GR12</f>
        <v>BOLD</v>
      </c>
      <c r="GT12" t="s">
        <v>6271</v>
      </c>
      <c r="GU12" t="s">
        <v>6272</v>
      </c>
      <c r="GV12" t="str">
        <f t="shared" si="49"/>
        <v/>
      </c>
      <c r="GW12" t="str">
        <f>IF(OR(LEFT(GT12,1)=CHAR(32),LEFT(GT12,1)=CHAR(9),LEFT(GT12,1)=CHAR(160),indenture(GT12)&gt;0),"NO","BOLD")&amp;GV12</f>
        <v>NO</v>
      </c>
      <c r="GZ12" t="str">
        <f t="shared" si="50"/>
        <v/>
      </c>
      <c r="HA12" t="str">
        <f>IF(OR(LEFT(GX12,1)=CHAR(32),LEFT(GX12,1)=CHAR(9),LEFT(GX12,1)=CHAR(160),indenture(GX12)&gt;0),"NO","BOLD")&amp;GZ12</f>
        <v>BOLD</v>
      </c>
      <c r="HB12" t="s">
        <v>6273</v>
      </c>
      <c r="HC12" t="s">
        <v>6274</v>
      </c>
      <c r="HD12" t="str">
        <f t="shared" si="51"/>
        <v/>
      </c>
      <c r="HE12" t="str">
        <f>IF(OR(LEFT(HB12,1)=CHAR(32),LEFT(HB12,1)=CHAR(9),LEFT(HB12,1)=CHAR(160),indenture(HB12)&gt;0),"NO","BOLD")&amp;HD12</f>
        <v>BOLD</v>
      </c>
      <c r="HF12" t="s">
        <v>6275</v>
      </c>
      <c r="HG12" t="s">
        <v>6276</v>
      </c>
      <c r="HH12" t="str">
        <f t="shared" si="52"/>
        <v/>
      </c>
      <c r="HI12" t="str">
        <f>IF(OR(LEFT(HF12,1)=CHAR(32),LEFT(HF12,1)=CHAR(9),LEFT(HF12,1)=CHAR(160),indenture(HF12)&gt;0),"NO","BOLD")&amp;HH12</f>
        <v>BOLD</v>
      </c>
      <c r="HL12" t="str">
        <f t="shared" si="53"/>
        <v/>
      </c>
      <c r="HM12" t="str">
        <f>IF(OR(LEFT(HJ12,1)=CHAR(32),LEFT(HJ12,1)=CHAR(9),LEFT(HJ12,1)=CHAR(160),indenture(HJ12)&gt;0),"NO","BOLD")&amp;HL12</f>
        <v>BOLD</v>
      </c>
      <c r="HP12" t="str">
        <f t="shared" si="54"/>
        <v/>
      </c>
      <c r="HQ12" t="str">
        <f>IF(OR(LEFT(HN12,1)=CHAR(32),LEFT(HN12,1)=CHAR(9),LEFT(HN12,1)=CHAR(160),indenture(HN12)&gt;0),"NO","BOLD")&amp;HP12</f>
        <v>BOLD</v>
      </c>
      <c r="HR12" t="s">
        <v>6277</v>
      </c>
      <c r="HS12" t="s">
        <v>6278</v>
      </c>
      <c r="HT12" t="str">
        <f t="shared" si="55"/>
        <v/>
      </c>
      <c r="HU12" t="str">
        <f>IF(OR(LEFT(HR12,1)=CHAR(32),LEFT(HR12,1)=CHAR(9),LEFT(HR12,1)=CHAR(160),indenture(HR12)&gt;0),"NO","BOLD")&amp;HT12</f>
        <v>BOLD</v>
      </c>
      <c r="HV12" t="s">
        <v>204</v>
      </c>
      <c r="HW12" t="s">
        <v>205</v>
      </c>
      <c r="HX12" t="str">
        <f t="shared" si="56"/>
        <v/>
      </c>
      <c r="HY12" t="str">
        <f>IF(OR(LEFT(HV12,1)=CHAR(32),LEFT(HV12,1)=CHAR(9),LEFT(HV12,1)=CHAR(160),indenture(HV12)&gt;0),"NO","BOLD")&amp;HX12</f>
        <v>BOLD</v>
      </c>
      <c r="HZ12" t="s">
        <v>6572</v>
      </c>
      <c r="IA12" s="36" t="s">
        <v>8872</v>
      </c>
      <c r="IB12" t="str">
        <f t="shared" si="57"/>
        <v/>
      </c>
      <c r="IC12" t="str">
        <f>IF(OR(LEFT(HZ12,1)=CHAR(32),LEFT(HZ12,1)=CHAR(9),LEFT(HZ12,1)=CHAR(160),indenture(HZ12)&gt;0),"NO","BOLD")&amp;IB12</f>
        <v>BOLD</v>
      </c>
      <c r="ID12" t="s">
        <v>8493</v>
      </c>
      <c r="IE12" t="s">
        <v>8494</v>
      </c>
      <c r="IF12" t="str">
        <f t="shared" si="58"/>
        <v/>
      </c>
      <c r="IG12" t="str">
        <f>IF(OR(LEFT(ID12,1)=CHAR(32),LEFT(ID12,1)=CHAR(9),LEFT(ID12,1)=CHAR(160),indenture(ID12)&gt;0),"NO","BOLD")&amp;IF12</f>
        <v>BOLD</v>
      </c>
      <c r="IH12" t="s">
        <v>197</v>
      </c>
      <c r="II12" t="s">
        <v>198</v>
      </c>
      <c r="IJ12" t="str">
        <f t="shared" si="59"/>
        <v/>
      </c>
      <c r="IK12" t="str">
        <f>IF(OR(LEFT(IH12,1)=CHAR(32),LEFT(IH12,1)=CHAR(9),LEFT(IH12,1)=CHAR(160),indenture(IH12)&gt;0),"NO","BOLD")&amp;IJ12</f>
        <v>BOLD</v>
      </c>
      <c r="IL12" t="s">
        <v>1320</v>
      </c>
      <c r="IM12" t="s">
        <v>8597</v>
      </c>
      <c r="IN12" t="str">
        <f t="shared" si="60"/>
        <v/>
      </c>
      <c r="IO12" t="str">
        <f>IF(OR(LEFT(IL12,1)=CHAR(32),LEFT(IL12,1)=CHAR(9),LEFT(IL12,1)=CHAR(160),indenture(IL12)&gt;0),"NO","BOLD")&amp;IN12</f>
        <v>BOLD</v>
      </c>
      <c r="IP12" t="s">
        <v>8645</v>
      </c>
      <c r="IQ12" t="s">
        <v>8658</v>
      </c>
      <c r="IR12" t="str">
        <f t="shared" si="61"/>
        <v/>
      </c>
      <c r="IS12" t="str">
        <f>IF(OR(LEFT(IP12,1)=CHAR(32),LEFT(IP12,1)=CHAR(9),LEFT(IP12,1)=CHAR(160),indenture(IP12)&gt;0),"NO","BOLD")&amp;IR12</f>
        <v>BOLD</v>
      </c>
      <c r="IT12" s="27" t="s">
        <v>8843</v>
      </c>
      <c r="IU12" s="27" t="s">
        <v>8844</v>
      </c>
      <c r="IV12" t="str">
        <f t="shared" si="62"/>
        <v/>
      </c>
      <c r="IW12" t="str">
        <f>IF(OR(LEFT(IT12,1)=CHAR(32),LEFT(IT12,1)=CHAR(9),LEFT(IT12,1)=CHAR(160),indenture(IT12)&gt;0),"NO","BOLD")&amp;IV12</f>
        <v>BOLD</v>
      </c>
      <c r="IX12" t="s">
        <v>204</v>
      </c>
      <c r="IY12" t="s">
        <v>205</v>
      </c>
      <c r="IZ12" t="str">
        <f t="shared" si="63"/>
        <v/>
      </c>
      <c r="JA12" t="str">
        <f>IF(OR(LEFT(IX12,1)=CHAR(32),LEFT(IX12,1)=CHAR(9),LEFT(IX12,1)=CHAR(160),indenture(IX12)&gt;0),"NO","BOLD")&amp;IZ12</f>
        <v>BOLD</v>
      </c>
      <c r="JB12" t="s">
        <v>6572</v>
      </c>
      <c r="JC12" s="36" t="s">
        <v>8872</v>
      </c>
      <c r="JD12" t="str">
        <f t="shared" si="64"/>
        <v/>
      </c>
      <c r="JE12" t="str">
        <f>IF(OR(LEFT(JB12,1)=CHAR(32),LEFT(JB12,1)=CHAR(9),LEFT(JB12,1)=CHAR(160),indenture(JB12)&gt;0),"NO","BOLD")&amp;JD12</f>
        <v>BOLD</v>
      </c>
      <c r="JF12" t="s">
        <v>8979</v>
      </c>
      <c r="JG12" t="s">
        <v>1136</v>
      </c>
      <c r="JH12" t="str">
        <f t="shared" si="65"/>
        <v/>
      </c>
      <c r="JI12" t="str">
        <f>IF(OR(LEFT(JF12,1)=CHAR(32),LEFT(JF12,1)=CHAR(9),LEFT(JF12,1)=CHAR(160),indenture(JF12)&gt;0),"NO","BOLD")&amp;JH12</f>
        <v>NO</v>
      </c>
      <c r="JJ12" t="s">
        <v>8990</v>
      </c>
      <c r="JK12" s="36" t="s">
        <v>8872</v>
      </c>
      <c r="JL12" t="str">
        <f t="shared" si="66"/>
        <v/>
      </c>
      <c r="JM12" t="str">
        <f>IF(OR(LEFT(JJ12,1)=CHAR(32),LEFT(JJ12,1)=CHAR(9),LEFT(JJ12,1)=CHAR(160),indenture(JJ12)&gt;0),"NO","BOLD")&amp;JL12</f>
        <v>BOLD</v>
      </c>
      <c r="JO12" s="27" t="s">
        <v>8858</v>
      </c>
      <c r="JP12" s="27" t="s">
        <v>8859</v>
      </c>
      <c r="JQ12" t="str">
        <f t="shared" si="67"/>
        <v/>
      </c>
      <c r="JR12" t="str">
        <f>IF(OR(LEFT(JO12,1)=CHAR(32),LEFT(JO12,1)=CHAR(9),LEFT(JO12,1)=CHAR(160),indenture(JO12)&gt;0),"NO","BOLD")&amp;JQ12</f>
        <v>BOLD</v>
      </c>
    </row>
    <row r="13" spans="1:278">
      <c r="A13">
        <v>12</v>
      </c>
      <c r="B13" t="s">
        <v>3506</v>
      </c>
      <c r="C13" t="s">
        <v>3507</v>
      </c>
      <c r="D13" t="str">
        <f t="shared" si="2"/>
        <v/>
      </c>
      <c r="E13" t="str">
        <f>IF(OR(LEFT(B13,1)=CHAR(32),LEFT(B13,1)=CHAR(9),LEFT(B13,1)=CHAR(160),indenture(B13)&gt;0),"NO","BOLD")&amp;D13</f>
        <v>BOLD</v>
      </c>
      <c r="F13" t="s">
        <v>3508</v>
      </c>
      <c r="G13" s="36" t="s">
        <v>8872</v>
      </c>
      <c r="H13" t="str">
        <f t="shared" si="3"/>
        <v/>
      </c>
      <c r="I13" t="str">
        <f>IF(OR(LEFT(F13,1)=CHAR(32),LEFT(F13,1)=CHAR(9),LEFT(F13,1)=CHAR(160),indenture(F13)&gt;0),"NO","BOLD")&amp;H13</f>
        <v>BOLD</v>
      </c>
      <c r="J13" t="s">
        <v>3385</v>
      </c>
      <c r="K13" t="s">
        <v>3509</v>
      </c>
      <c r="L13" t="str">
        <f t="shared" si="0"/>
        <v/>
      </c>
      <c r="M13" t="str">
        <f>IF(OR(LEFT(J13,1)=CHAR(32),LEFT(J13,1)=CHAR(9),LEFT(J13,1)=CHAR(160),indenture(J13)&gt;0),"NO","BOLD")&amp;L13</f>
        <v>BOLD</v>
      </c>
      <c r="N13" t="s">
        <v>3387</v>
      </c>
      <c r="O13" t="s">
        <v>3510</v>
      </c>
      <c r="P13" t="str">
        <f t="shared" si="1"/>
        <v/>
      </c>
      <c r="Q13" t="str">
        <f>IF(OR(LEFT(N13,1)=CHAR(32),LEFT(N13,1)=CHAR(9),LEFT(N13,1)=CHAR(160),indenture(N13)&gt;0),"NO","BOLD")&amp;P13</f>
        <v>BOLD</v>
      </c>
      <c r="R13" t="s">
        <v>3376</v>
      </c>
      <c r="S13" t="s">
        <v>3447</v>
      </c>
      <c r="T13" t="str">
        <f t="shared" si="4"/>
        <v/>
      </c>
      <c r="U13" t="str">
        <f>IF(OR(LEFT(R13,1)=CHAR(32),LEFT(R13,1)=CHAR(9),LEFT(R13,1)=CHAR(160),indenture(R13)&gt;0),"NO","BOLD")&amp;T13</f>
        <v>BOLD</v>
      </c>
      <c r="V13" t="s">
        <v>3511</v>
      </c>
      <c r="W13" s="36" t="s">
        <v>8872</v>
      </c>
      <c r="X13" t="str">
        <f t="shared" si="5"/>
        <v/>
      </c>
      <c r="Y13" t="str">
        <f>IF(OR(LEFT(V13,1)=CHAR(32),LEFT(V13,1)=CHAR(9),LEFT(V13,1)=CHAR(160),indenture(V13)&gt;0),"NO","BOLD")&amp;X13</f>
        <v>BOLD</v>
      </c>
      <c r="Z13" t="s">
        <v>3512</v>
      </c>
      <c r="AA13" t="s">
        <v>3513</v>
      </c>
      <c r="AB13" t="str">
        <f t="shared" si="6"/>
        <v/>
      </c>
      <c r="AC13" t="str">
        <f>IF(OR(LEFT(Z13,1)=CHAR(32),LEFT(Z13,1)=CHAR(9),LEFT(Z13,1)=CHAR(160),indenture(Z13)&gt;0),"NO","BOLD")&amp;AB13</f>
        <v>BOLD</v>
      </c>
      <c r="AD13" t="s">
        <v>3514</v>
      </c>
      <c r="AE13" t="s">
        <v>3515</v>
      </c>
      <c r="AF13" t="str">
        <f t="shared" si="7"/>
        <v/>
      </c>
      <c r="AG13" t="str">
        <f>IF(OR(LEFT(AD13,1)=CHAR(32),LEFT(AD13,1)=CHAR(9),LEFT(AD13,1)=CHAR(160),indenture(AD13)&gt;0),"NO","BOLD")&amp;AF13</f>
        <v>BOLD</v>
      </c>
      <c r="AH13" t="s">
        <v>3516</v>
      </c>
      <c r="AI13" t="s">
        <v>3517</v>
      </c>
      <c r="AJ13" t="str">
        <f t="shared" si="8"/>
        <v/>
      </c>
      <c r="AK13" t="str">
        <f>IF(OR(LEFT(AH13,1)=CHAR(32),LEFT(AH13,1)=CHAR(9),LEFT(AH13,1)=CHAR(160),indenture(AH13)&gt;0),"NO","BOLD")&amp;AJ13</f>
        <v>BOLD</v>
      </c>
      <c r="AL13" t="s">
        <v>3516</v>
      </c>
      <c r="AM13" t="s">
        <v>3518</v>
      </c>
      <c r="AN13" t="str">
        <f t="shared" si="9"/>
        <v/>
      </c>
      <c r="AO13" t="str">
        <f>IF(OR(LEFT(AL13,1)=CHAR(32),LEFT(AL13,1)=CHAR(9),LEFT(AL13,1)=CHAR(160),indenture(AL13)&gt;0),"NO","BOLD")&amp;AN13</f>
        <v>BOLD</v>
      </c>
      <c r="AP13" t="s">
        <v>3519</v>
      </c>
      <c r="AQ13" t="s">
        <v>3520</v>
      </c>
      <c r="AR13" t="str">
        <f t="shared" si="10"/>
        <v/>
      </c>
      <c r="AS13" t="str">
        <f>IF(OR(LEFT(AP13,1)=CHAR(32),LEFT(AP13,1)=CHAR(9),LEFT(AP13,1)=CHAR(160),indenture(AP13)&gt;0),"NO","BOLD")&amp;AR13</f>
        <v>BOLD</v>
      </c>
      <c r="AT13" t="s">
        <v>3521</v>
      </c>
      <c r="AU13" t="s">
        <v>3424</v>
      </c>
      <c r="AV13" t="str">
        <f t="shared" si="11"/>
        <v/>
      </c>
      <c r="AW13" t="str">
        <f>IF(OR(LEFT(AT13,1)=CHAR(32),LEFT(AT13,1)=CHAR(9),LEFT(AT13,1)=CHAR(160),indenture(AT13)&gt;0),"NO","BOLD")&amp;AV13</f>
        <v>BOLD</v>
      </c>
      <c r="AX13" t="s">
        <v>4328</v>
      </c>
      <c r="AY13" t="s">
        <v>4329</v>
      </c>
      <c r="AZ13" t="str">
        <f t="shared" si="12"/>
        <v/>
      </c>
      <c r="BA13" t="str">
        <f>IF(OR(LEFT(AX13,1)=CHAR(32),LEFT(AX13,1)=CHAR(9),LEFT(AX13,1)=CHAR(160),indenture(AX13)&gt;0),"NO","BOLD")&amp;AZ13</f>
        <v>NO</v>
      </c>
      <c r="BB13" t="s">
        <v>4330</v>
      </c>
      <c r="BC13" s="36" t="s">
        <v>8872</v>
      </c>
      <c r="BD13" t="str">
        <f t="shared" si="13"/>
        <v/>
      </c>
      <c r="BE13" t="str">
        <f>IF(OR(LEFT(BB13,1)=CHAR(32),LEFT(BB13,1)=CHAR(9),LEFT(BB13,1)=CHAR(160),indenture(BB13)&gt;0),"NO","BOLD")&amp;BD13</f>
        <v>NO</v>
      </c>
      <c r="BH13" t="str">
        <f t="shared" si="14"/>
        <v/>
      </c>
      <c r="BI13" t="str">
        <f>IF(OR(LEFT(BF13,1)=CHAR(32),LEFT(BF13,1)=CHAR(9),LEFT(BF13,1)=CHAR(160),indenture(BF13)&gt;0),"NO","BOLD")&amp;BH13</f>
        <v>BOLD</v>
      </c>
      <c r="BJ13" t="s">
        <v>4331</v>
      </c>
      <c r="BK13" t="s">
        <v>1369</v>
      </c>
      <c r="BL13" t="str">
        <f t="shared" si="15"/>
        <v/>
      </c>
      <c r="BM13" t="str">
        <f>IF(OR(LEFT(BJ13,1)=CHAR(32),LEFT(BJ13,1)=CHAR(9),LEFT(BJ13,1)=CHAR(160),indenture(BJ13)&gt;0),"NO","BOLD")&amp;BL13</f>
        <v>NO</v>
      </c>
      <c r="BN13" t="s">
        <v>4332</v>
      </c>
      <c r="BO13" s="36" t="s">
        <v>8872</v>
      </c>
      <c r="BP13" t="str">
        <f t="shared" si="16"/>
        <v/>
      </c>
      <c r="BQ13" t="str">
        <f>IF(OR(LEFT(BN13,1)=CHAR(32),LEFT(BN13,1)=CHAR(9),LEFT(BN13,1)=CHAR(160),indenture(BN13)&gt;0),"NO","BOLD")&amp;BP13</f>
        <v>BOLD</v>
      </c>
      <c r="BT13" t="str">
        <f t="shared" si="17"/>
        <v/>
      </c>
      <c r="BU13" t="str">
        <f>IF(OR(LEFT(BR13,1)=CHAR(32),LEFT(BR13,1)=CHAR(9),LEFT(BR13,1)=CHAR(160),indenture(BR13)&gt;0),"NO","BOLD")&amp;BT13</f>
        <v>BOLD</v>
      </c>
      <c r="BV13" t="s">
        <v>4333</v>
      </c>
      <c r="BW13" t="s">
        <v>4334</v>
      </c>
      <c r="BX13" t="str">
        <f t="shared" si="18"/>
        <v/>
      </c>
      <c r="BY13" t="str">
        <f>IF(OR(LEFT(BV13,1)=CHAR(32),LEFT(BV13,1)=CHAR(9),LEFT(BV13,1)=CHAR(160),indenture(BV13)&gt;0),"NO","BOLD")&amp;BX13</f>
        <v>NO</v>
      </c>
      <c r="BZ13" t="s">
        <v>4333</v>
      </c>
      <c r="CA13" t="s">
        <v>4335</v>
      </c>
      <c r="CB13" t="str">
        <f t="shared" si="19"/>
        <v/>
      </c>
      <c r="CC13" t="str">
        <f>IF(OR(LEFT(BZ13,1)=CHAR(32),LEFT(BZ13,1)=CHAR(9),LEFT(BZ13,1)=CHAR(160),indenture(BZ13)&gt;0),"NO","BOLD")&amp;CB13</f>
        <v>NO</v>
      </c>
      <c r="CD13" t="s">
        <v>4333</v>
      </c>
      <c r="CE13" t="s">
        <v>1324</v>
      </c>
      <c r="CF13" t="str">
        <f t="shared" si="20"/>
        <v/>
      </c>
      <c r="CG13" t="str">
        <f>IF(OR(LEFT(CD13,1)=CHAR(32),LEFT(CD13,1)=CHAR(9),LEFT(CD13,1)=CHAR(160),indenture(CD13)&gt;0),"NO","BOLD")&amp;CF13</f>
        <v>NO</v>
      </c>
      <c r="CH13" t="s">
        <v>1354</v>
      </c>
      <c r="CI13" s="36" t="s">
        <v>8872</v>
      </c>
      <c r="CJ13" t="str">
        <f t="shared" si="21"/>
        <v/>
      </c>
      <c r="CK13" t="str">
        <f>IF(OR(LEFT(CH13,1)=CHAR(32),LEFT(CH13,1)=CHAR(9),LEFT(CH13,1)=CHAR(160),indenture(CH13)&gt;0),"NO","BOLD")&amp;CJ13</f>
        <v>BOLD</v>
      </c>
      <c r="CL13" t="s">
        <v>4336</v>
      </c>
      <c r="CM13" s="36" t="s">
        <v>8872</v>
      </c>
      <c r="CN13" t="str">
        <f t="shared" si="22"/>
        <v/>
      </c>
      <c r="CO13" t="str">
        <f>IF(OR(LEFT(CL13,1)=CHAR(32),LEFT(CL13,1)=CHAR(9),LEFT(CL13,1)=CHAR(160),indenture(CL13)&gt;0),"NO","BOLD")&amp;CN13</f>
        <v>BOLD</v>
      </c>
      <c r="CP13" t="s">
        <v>4337</v>
      </c>
      <c r="CQ13" t="s">
        <v>3768</v>
      </c>
      <c r="CR13" t="str">
        <f t="shared" si="23"/>
        <v/>
      </c>
      <c r="CS13" t="str">
        <f>IF(OR(LEFT(CP13,1)=CHAR(32),LEFT(CP13,1)=CHAR(9),LEFT(CP13,1)=CHAR(160),indenture(CP13)&gt;0),"NO","BOLD")&amp;CR13</f>
        <v>BOLD</v>
      </c>
      <c r="CT13" t="s">
        <v>5113</v>
      </c>
      <c r="CU13" t="s">
        <v>5114</v>
      </c>
      <c r="CV13" t="str">
        <f t="shared" si="24"/>
        <v/>
      </c>
      <c r="CW13" t="str">
        <f>IF(OR(LEFT(CT13,1)=CHAR(32),LEFT(CT13,1)=CHAR(9),LEFT(CT13,1)=CHAR(160),indenture(CT13)&gt;0),"NO","BOLD")&amp;CV13</f>
        <v>BOLD</v>
      </c>
      <c r="CZ13" t="str">
        <f t="shared" si="25"/>
        <v/>
      </c>
      <c r="DA13" t="str">
        <f>IF(OR(LEFT(CX13,1)=CHAR(32),LEFT(CX13,1)=CHAR(9),LEFT(CX13,1)=CHAR(160),indenture(CX13)&gt;0),"NO","BOLD")&amp;CZ13</f>
        <v>BOLD</v>
      </c>
      <c r="DD13" t="str">
        <f t="shared" si="26"/>
        <v/>
      </c>
      <c r="DE13" t="str">
        <f>IF(OR(LEFT(DB13,1)=CHAR(32),LEFT(DB13,1)=CHAR(9),LEFT(DB13,1)=CHAR(160),indenture(DB13)&gt;0),"NO","BOLD")&amp;DD13</f>
        <v>BOLD</v>
      </c>
      <c r="DF13" t="s">
        <v>5115</v>
      </c>
      <c r="DG13" t="s">
        <v>5116</v>
      </c>
      <c r="DH13" t="str">
        <f t="shared" si="27"/>
        <v/>
      </c>
      <c r="DI13" t="str">
        <f>IF(OR(LEFT(DF13,1)=CHAR(32),LEFT(DF13,1)=CHAR(9),LEFT(DF13,1)=CHAR(160),indenture(DF13)&gt;0),"NO","BOLD")&amp;DH13</f>
        <v>BOLD</v>
      </c>
      <c r="DJ13" t="s">
        <v>5117</v>
      </c>
      <c r="DK13" t="s">
        <v>5118</v>
      </c>
      <c r="DL13" t="str">
        <f t="shared" si="28"/>
        <v/>
      </c>
      <c r="DM13" t="str">
        <f>IF(OR(LEFT(DJ13,1)=CHAR(32),LEFT(DJ13,1)=CHAR(9),LEFT(DJ13,1)=CHAR(160),indenture(DJ13)&gt;0),"NO","BOLD")&amp;DL13</f>
        <v>NO</v>
      </c>
      <c r="DN13" t="s">
        <v>5119</v>
      </c>
      <c r="DO13" t="s">
        <v>5120</v>
      </c>
      <c r="DP13" t="str">
        <f t="shared" si="29"/>
        <v/>
      </c>
      <c r="DQ13" t="str">
        <f>IF(OR(LEFT(DN13,1)=CHAR(32),LEFT(DN13,1)=CHAR(9),LEFT(DN13,1)=CHAR(160),indenture(DN13)&gt;0),"NO","BOLD")&amp;DP13</f>
        <v>BOLD</v>
      </c>
      <c r="DR13" t="s">
        <v>5121</v>
      </c>
      <c r="DS13" t="s">
        <v>5122</v>
      </c>
      <c r="DT13" t="str">
        <f t="shared" si="30"/>
        <v/>
      </c>
      <c r="DU13" t="str">
        <f>IF(OR(LEFT(DR13,1)=CHAR(32),LEFT(DR13,1)=CHAR(9),LEFT(DR13,1)=CHAR(160),indenture(DR13)&gt;0),"NO","BOLD")&amp;DT13</f>
        <v>NO</v>
      </c>
      <c r="DX13" t="str">
        <f t="shared" si="31"/>
        <v/>
      </c>
      <c r="DY13" t="str">
        <f>IF(OR(LEFT(DV13,1)=CHAR(32),LEFT(DV13,1)=CHAR(9),LEFT(DV13,1)=CHAR(160),indenture(DV13)&gt;0),"NO","BOLD")&amp;DX13</f>
        <v>BOLD</v>
      </c>
      <c r="DZ13" t="s">
        <v>5123</v>
      </c>
      <c r="EA13" t="s">
        <v>5124</v>
      </c>
      <c r="EB13" t="str">
        <f t="shared" si="32"/>
        <v/>
      </c>
      <c r="EC13" t="str">
        <f>IF(OR(LEFT(DZ13,1)=CHAR(32),LEFT(DZ13,1)=CHAR(9),LEFT(DZ13,1)=CHAR(160),indenture(DZ13)&gt;0),"NO","BOLD")&amp;EB13</f>
        <v>BOLD</v>
      </c>
      <c r="EF13" t="str">
        <f t="shared" si="33"/>
        <v/>
      </c>
      <c r="EG13" t="str">
        <f>IF(OR(LEFT(ED13,1)=CHAR(32),LEFT(ED13,1)=CHAR(9),LEFT(ED13,1)=CHAR(160),indenture(ED13)&gt;0),"NO","BOLD")&amp;EF13</f>
        <v>BOLD</v>
      </c>
      <c r="EH13" t="s">
        <v>5125</v>
      </c>
      <c r="EI13" t="s">
        <v>5126</v>
      </c>
      <c r="EJ13" t="str">
        <f t="shared" si="34"/>
        <v/>
      </c>
      <c r="EK13" t="str">
        <f>IF(OR(LEFT(EH13,1)=CHAR(32),LEFT(EH13,1)=CHAR(9),LEFT(EH13,1)=CHAR(160),indenture(EH13)&gt;0),"NO","BOLD")&amp;EJ13</f>
        <v>BOLD</v>
      </c>
      <c r="EL13" t="s">
        <v>5127</v>
      </c>
      <c r="EM13" t="s">
        <v>5128</v>
      </c>
      <c r="EN13" t="str">
        <f t="shared" si="35"/>
        <v/>
      </c>
      <c r="EO13" t="str">
        <f>IF(OR(LEFT(EL13,1)=CHAR(32),LEFT(EL13,1)=CHAR(9),LEFT(EL13,1)=CHAR(160),indenture(EL13)&gt;0),"NO","BOLD")&amp;EN13</f>
        <v>NO</v>
      </c>
      <c r="EP13" t="s">
        <v>5646</v>
      </c>
      <c r="EQ13" s="36" t="s">
        <v>8872</v>
      </c>
      <c r="ER13" t="str">
        <f t="shared" si="36"/>
        <v/>
      </c>
      <c r="ES13" t="str">
        <f>IF(OR(LEFT(EP13,1)=CHAR(32),LEFT(EP13,1)=CHAR(9),LEFT(EP13,1)=CHAR(160),indenture(EP13)&gt;0),"NO","BOLD")&amp;ER13</f>
        <v>BOLD</v>
      </c>
      <c r="EV13" t="str">
        <f t="shared" si="37"/>
        <v/>
      </c>
      <c r="EW13" t="str">
        <f>IF(OR(LEFT(ET13,1)=CHAR(32),LEFT(ET13,1)=CHAR(9),LEFT(ET13,1)=CHAR(160),indenture(ET13)&gt;0),"NO","BOLD")&amp;EV13</f>
        <v>BOLD</v>
      </c>
      <c r="EX13" t="s">
        <v>5647</v>
      </c>
      <c r="EY13" t="s">
        <v>5648</v>
      </c>
      <c r="EZ13" t="str">
        <f t="shared" si="38"/>
        <v/>
      </c>
      <c r="FA13" t="str">
        <f>IF(OR(LEFT(EX13,1)=CHAR(32),LEFT(EX13,1)=CHAR(9),LEFT(EX13,1)=CHAR(160),indenture(EX13)&gt;0),"NO","BOLD")&amp;EZ13</f>
        <v>BOLD</v>
      </c>
      <c r="FB13" t="s">
        <v>5649</v>
      </c>
      <c r="FC13" t="s">
        <v>5650</v>
      </c>
      <c r="FD13" t="str">
        <f t="shared" si="39"/>
        <v/>
      </c>
      <c r="FE13" t="str">
        <f>IF(OR(LEFT(FB13,1)=CHAR(32),LEFT(FB13,1)=CHAR(9),LEFT(FB13,1)=CHAR(160),indenture(FB13)&gt;0),"NO","BOLD")&amp;FD13</f>
        <v>BOLD</v>
      </c>
      <c r="FF13" t="s">
        <v>5651</v>
      </c>
      <c r="FG13" t="s">
        <v>5652</v>
      </c>
      <c r="FH13" t="str">
        <f t="shared" si="40"/>
        <v/>
      </c>
      <c r="FI13" t="str">
        <f>IF(OR(LEFT(FF13,1)=CHAR(32),LEFT(FF13,1)=CHAR(9),LEFT(FF13,1)=CHAR(160),indenture(FF13)&gt;0),"NO","BOLD")&amp;FH13</f>
        <v>BOLD</v>
      </c>
      <c r="FJ13" t="s">
        <v>5653</v>
      </c>
      <c r="FK13" t="s">
        <v>5654</v>
      </c>
      <c r="FL13" t="str">
        <f t="shared" si="41"/>
        <v/>
      </c>
      <c r="FM13" t="str">
        <f>IF(OR(LEFT(FJ13,1)=CHAR(32),LEFT(FJ13,1)=CHAR(9),LEFT(FJ13,1)=CHAR(160),indenture(FJ13)&gt;0),"NO","BOLD")&amp;FL13</f>
        <v>BOLD</v>
      </c>
      <c r="FN13" t="s">
        <v>5655</v>
      </c>
      <c r="FO13" t="s">
        <v>5656</v>
      </c>
      <c r="FP13" t="str">
        <f t="shared" si="42"/>
        <v/>
      </c>
      <c r="FQ13" t="str">
        <f>IF(OR(LEFT(FN13,1)=CHAR(32),LEFT(FN13,1)=CHAR(9),LEFT(FN13,1)=CHAR(160),indenture(FN13)&gt;0),"NO","BOLD")&amp;FP13</f>
        <v>BOLD</v>
      </c>
      <c r="FR13" t="s">
        <v>5657</v>
      </c>
      <c r="FS13" t="s">
        <v>5658</v>
      </c>
      <c r="FT13" t="str">
        <f t="shared" si="43"/>
        <v/>
      </c>
      <c r="FU13" t="str">
        <f>IF(OR(LEFT(FR13,1)=CHAR(32),LEFT(FR13,1)=CHAR(9),LEFT(FR13,1)=CHAR(160),indenture(FR13)&gt;0),"NO","BOLD")&amp;FT13</f>
        <v>BOLD</v>
      </c>
      <c r="FV13" t="s">
        <v>5659</v>
      </c>
      <c r="FW13" s="36" t="s">
        <v>8872</v>
      </c>
      <c r="FX13" t="str">
        <f t="shared" si="44"/>
        <v/>
      </c>
      <c r="FY13" t="str">
        <f>IF(OR(LEFT(FV13,1)=CHAR(32),LEFT(FV13,1)=CHAR(9),LEFT(FV13,1)=CHAR(160),indenture(FV13)&gt;0),"NO","BOLD")&amp;FX13</f>
        <v>BOLD</v>
      </c>
      <c r="FZ13" t="s">
        <v>5660</v>
      </c>
      <c r="GA13" t="s">
        <v>5661</v>
      </c>
      <c r="GB13" t="str">
        <f t="shared" si="45"/>
        <v/>
      </c>
      <c r="GC13" t="str">
        <f>IF(OR(LEFT(FZ13,1)=CHAR(32),LEFT(FZ13,1)=CHAR(9),LEFT(FZ13,1)=CHAR(160),indenture(FZ13)&gt;0),"NO","BOLD")&amp;GB13</f>
        <v>BOLD</v>
      </c>
      <c r="GD13" t="s">
        <v>5662</v>
      </c>
      <c r="GE13" t="s">
        <v>5663</v>
      </c>
      <c r="GF13" t="str">
        <f t="shared" si="46"/>
        <v/>
      </c>
      <c r="GG13" t="str">
        <f>IF(OR(LEFT(GD13,1)=CHAR(32),LEFT(GD13,1)=CHAR(9),LEFT(GD13,1)=CHAR(160),indenture(GD13)&gt;0),"NO","BOLD")&amp;GF13</f>
        <v>BOLD</v>
      </c>
      <c r="GH13" t="s">
        <v>5664</v>
      </c>
      <c r="GI13" t="s">
        <v>5665</v>
      </c>
      <c r="GJ13" t="str">
        <f t="shared" si="47"/>
        <v/>
      </c>
      <c r="GK13" t="str">
        <f>IF(OR(LEFT(GH13,1)=CHAR(32),LEFT(GH13,1)=CHAR(9),LEFT(GH13,1)=CHAR(160),indenture(GH13)&gt;0),"NO","BOLD")&amp;GJ13</f>
        <v>BOLD</v>
      </c>
      <c r="GL13" t="s">
        <v>6279</v>
      </c>
      <c r="GM13" t="s">
        <v>252</v>
      </c>
      <c r="GN13" t="str">
        <f t="shared" si="48"/>
        <v/>
      </c>
      <c r="GO13" t="str">
        <f>IF(OR(LEFT(GL13,1)=CHAR(32),LEFT(GL13,1)=CHAR(9),LEFT(GL13,1)=CHAR(160),indenture(GL13)&gt;0),"NO","BOLD")&amp;GN13</f>
        <v>BOLD</v>
      </c>
      <c r="GP13" t="s">
        <v>5851</v>
      </c>
      <c r="GQ13" t="s">
        <v>5852</v>
      </c>
      <c r="GR13" t="str">
        <f t="shared" si="68"/>
        <v/>
      </c>
      <c r="GS13" t="str">
        <f>IF(OR(LEFT(GP11,1)=CHAR(32),LEFT(GP11,1)=CHAR(9),LEFT(GP11,1)=CHAR(160),indenture(GP11)&gt;0),"NO","BOLD")&amp;GR13</f>
        <v>BOLD</v>
      </c>
      <c r="GT13" t="s">
        <v>6280</v>
      </c>
      <c r="GU13" t="s">
        <v>6281</v>
      </c>
      <c r="GV13" t="str">
        <f t="shared" si="49"/>
        <v/>
      </c>
      <c r="GW13" t="str">
        <f>IF(OR(LEFT(GT13,1)=CHAR(32),LEFT(GT13,1)=CHAR(9),LEFT(GT13,1)=CHAR(160),indenture(GT13)&gt;0),"NO","BOLD")&amp;GV13</f>
        <v>NO</v>
      </c>
      <c r="GZ13" t="str">
        <f t="shared" si="50"/>
        <v/>
      </c>
      <c r="HA13" t="str">
        <f>IF(OR(LEFT(GX13,1)=CHAR(32),LEFT(GX13,1)=CHAR(9),LEFT(GX13,1)=CHAR(160),indenture(GX13)&gt;0),"NO","BOLD")&amp;GZ13</f>
        <v>BOLD</v>
      </c>
      <c r="HB13" t="s">
        <v>283</v>
      </c>
      <c r="HC13" t="s">
        <v>6282</v>
      </c>
      <c r="HD13" t="str">
        <f t="shared" si="51"/>
        <v/>
      </c>
      <c r="HE13" t="str">
        <f>IF(OR(LEFT(HB13,1)=CHAR(32),LEFT(HB13,1)=CHAR(9),LEFT(HB13,1)=CHAR(160),indenture(HB13)&gt;0),"NO","BOLD")&amp;HD13</f>
        <v>BOLD</v>
      </c>
      <c r="HH13" t="str">
        <f t="shared" si="52"/>
        <v/>
      </c>
      <c r="HI13" t="str">
        <f>IF(OR(LEFT(HF13,1)=CHAR(32),LEFT(HF13,1)=CHAR(9),LEFT(HF13,1)=CHAR(160),indenture(HF13)&gt;0),"NO","BOLD")&amp;HH13</f>
        <v>BOLD</v>
      </c>
      <c r="HJ13" t="s">
        <v>6283</v>
      </c>
      <c r="HK13" t="s">
        <v>6284</v>
      </c>
      <c r="HL13" t="str">
        <f t="shared" si="53"/>
        <v/>
      </c>
      <c r="HM13" t="str">
        <f>IF(OR(LEFT(HJ13,1)=CHAR(32),LEFT(HJ13,1)=CHAR(9),LEFT(HJ13,1)=CHAR(160),indenture(HJ13)&gt;0),"NO","BOLD")&amp;HL13</f>
        <v>BOLD</v>
      </c>
      <c r="HP13" t="str">
        <f t="shared" si="54"/>
        <v/>
      </c>
      <c r="HQ13" t="str">
        <f>IF(OR(LEFT(HN13,1)=CHAR(32),LEFT(HN13,1)=CHAR(9),LEFT(HN13,1)=CHAR(160),indenture(HN13)&gt;0),"NO","BOLD")&amp;HP13</f>
        <v>BOLD</v>
      </c>
      <c r="HR13" t="s">
        <v>6285</v>
      </c>
      <c r="HS13" t="s">
        <v>6286</v>
      </c>
      <c r="HT13" t="str">
        <f t="shared" si="55"/>
        <v/>
      </c>
      <c r="HU13" t="str">
        <f>IF(OR(LEFT(HR13,1)=CHAR(32),LEFT(HR13,1)=CHAR(9),LEFT(HR13,1)=CHAR(160),indenture(HR13)&gt;0),"NO","BOLD")&amp;HT13</f>
        <v>BOLD</v>
      </c>
      <c r="HV13" t="s">
        <v>6577</v>
      </c>
      <c r="HW13" t="s">
        <v>692</v>
      </c>
      <c r="HX13" t="str">
        <f t="shared" si="56"/>
        <v/>
      </c>
      <c r="HY13" t="str">
        <f>IF(OR(LEFT(HV13,1)=CHAR(32),LEFT(HV13,1)=CHAR(9),LEFT(HV13,1)=CHAR(160),indenture(HV13)&gt;0),"NO","BOLD")&amp;HX13</f>
        <v>BOLD</v>
      </c>
      <c r="HZ13" t="s">
        <v>8320</v>
      </c>
      <c r="IA13" t="s">
        <v>19</v>
      </c>
      <c r="IB13" t="str">
        <f t="shared" si="57"/>
        <v/>
      </c>
      <c r="IC13" t="str">
        <f>IF(OR(LEFT(HZ13,1)=CHAR(32),LEFT(HZ13,1)=CHAR(9),LEFT(HZ13,1)=CHAR(160),indenture(HZ13)&gt;0),"NO","BOLD")&amp;IB13</f>
        <v>BOLD</v>
      </c>
      <c r="ID13" t="s">
        <v>8495</v>
      </c>
      <c r="IE13" t="s">
        <v>8496</v>
      </c>
      <c r="IF13" t="str">
        <f t="shared" si="58"/>
        <v/>
      </c>
      <c r="IG13" t="str">
        <f>IF(OR(LEFT(ID13,1)=CHAR(32),LEFT(ID13,1)=CHAR(9),LEFT(ID13,1)=CHAR(160),indenture(ID13)&gt;0),"NO","BOLD")&amp;IF13</f>
        <v>BOLD</v>
      </c>
      <c r="IH13" t="s">
        <v>8213</v>
      </c>
      <c r="II13" t="s">
        <v>8140</v>
      </c>
      <c r="IJ13" t="str">
        <f t="shared" si="59"/>
        <v/>
      </c>
      <c r="IK13" t="str">
        <f>IF(OR(LEFT(IH13,1)=CHAR(32),LEFT(IH13,1)=CHAR(9),LEFT(IH13,1)=CHAR(160),indenture(IH13)&gt;0),"NO","BOLD")&amp;IJ13</f>
        <v>BOLD</v>
      </c>
      <c r="IL13" t="s">
        <v>8589</v>
      </c>
      <c r="IM13" t="s">
        <v>8598</v>
      </c>
      <c r="IN13" t="str">
        <f t="shared" si="60"/>
        <v/>
      </c>
      <c r="IO13" t="str">
        <f>IF(OR(LEFT(IL13,1)=CHAR(32),LEFT(IL13,1)=CHAR(9),LEFT(IL13,1)=CHAR(160),indenture(IL13)&gt;0),"NO","BOLD")&amp;IN13</f>
        <v>BOLD</v>
      </c>
      <c r="IP13" t="s">
        <v>8647</v>
      </c>
      <c r="IQ13" t="s">
        <v>8659</v>
      </c>
      <c r="IR13" t="str">
        <f t="shared" si="61"/>
        <v/>
      </c>
      <c r="IS13" t="str">
        <f>IF(OR(LEFT(IP13,1)=CHAR(32),LEFT(IP13,1)=CHAR(9),LEFT(IP13,1)=CHAR(160),indenture(IP13)&gt;0),"NO","BOLD")&amp;IR13</f>
        <v>BOLD</v>
      </c>
      <c r="IT13" s="27" t="s">
        <v>8845</v>
      </c>
      <c r="IU13" s="27" t="s">
        <v>8846</v>
      </c>
      <c r="IV13" t="str">
        <f t="shared" si="62"/>
        <v/>
      </c>
      <c r="IW13" t="str">
        <f>IF(OR(LEFT(IT13,1)=CHAR(32),LEFT(IT13,1)=CHAR(9),LEFT(IT13,1)=CHAR(160),indenture(IT13)&gt;0),"NO","BOLD")&amp;IV13</f>
        <v>BOLD</v>
      </c>
      <c r="IX13" t="s">
        <v>6577</v>
      </c>
      <c r="IY13" t="s">
        <v>692</v>
      </c>
      <c r="IZ13" t="str">
        <f t="shared" si="63"/>
        <v/>
      </c>
      <c r="JA13" t="str">
        <f>IF(OR(LEFT(IX13,1)=CHAR(32),LEFT(IX13,1)=CHAR(9),LEFT(IX13,1)=CHAR(160),indenture(IX13)&gt;0),"NO","BOLD")&amp;IZ13</f>
        <v>BOLD</v>
      </c>
      <c r="JB13" t="s">
        <v>8320</v>
      </c>
      <c r="JC13" t="s">
        <v>19</v>
      </c>
      <c r="JD13" t="str">
        <f t="shared" si="64"/>
        <v/>
      </c>
      <c r="JE13" t="str">
        <f>IF(OR(LEFT(JB13,1)=CHAR(32),LEFT(JB13,1)=CHAR(9),LEFT(JB13,1)=CHAR(160),indenture(JB13)&gt;0),"NO","BOLD")&amp;JD13</f>
        <v>BOLD</v>
      </c>
      <c r="JF13" t="s">
        <v>8980</v>
      </c>
      <c r="JG13" t="s">
        <v>5500</v>
      </c>
      <c r="JH13" t="str">
        <f t="shared" si="65"/>
        <v/>
      </c>
      <c r="JI13" t="str">
        <f>IF(OR(LEFT(JF13,1)=CHAR(32),LEFT(JF13,1)=CHAR(9),LEFT(JF13,1)=CHAR(160),indenture(JF13)&gt;0),"NO","BOLD")&amp;JH13</f>
        <v>NO</v>
      </c>
      <c r="JJ13" t="s">
        <v>5892</v>
      </c>
      <c r="JK13" t="s">
        <v>5893</v>
      </c>
      <c r="JL13" t="str">
        <f t="shared" si="66"/>
        <v/>
      </c>
      <c r="JM13" t="str">
        <f>IF(OR(LEFT(JJ13,1)=CHAR(32),LEFT(JJ13,1)=CHAR(9),LEFT(JJ13,1)=CHAR(160),indenture(JJ13)&gt;0),"NO","BOLD")&amp;JL13</f>
        <v>BOLD</v>
      </c>
      <c r="JO13" s="27"/>
      <c r="JP13" s="7"/>
      <c r="JQ13" t="str">
        <f t="shared" si="67"/>
        <v/>
      </c>
      <c r="JR13" t="str">
        <f>IF(OR(LEFT(JO13,1)=CHAR(32),LEFT(JO13,1)=CHAR(9),LEFT(JO13,1)=CHAR(160),indenture(JO13)&gt;0),"NO","BOLD")&amp;JQ13</f>
        <v>BOLD</v>
      </c>
    </row>
    <row r="14" spans="1:278">
      <c r="A14">
        <v>13</v>
      </c>
      <c r="B14" t="s">
        <v>3522</v>
      </c>
      <c r="C14" t="s">
        <v>3523</v>
      </c>
      <c r="D14" t="str">
        <f t="shared" si="2"/>
        <v/>
      </c>
      <c r="E14" t="str">
        <f>IF(OR(LEFT(B14,1)=CHAR(32),LEFT(B14,1)=CHAR(9),LEFT(B14,1)=CHAR(160),indenture(B14)&gt;0),"NO","BOLD")&amp;D14</f>
        <v>BOLD</v>
      </c>
      <c r="F14" t="s">
        <v>3524</v>
      </c>
      <c r="G14" t="s">
        <v>3525</v>
      </c>
      <c r="H14" t="str">
        <f t="shared" si="3"/>
        <v/>
      </c>
      <c r="I14" t="str">
        <f>IF(OR(LEFT(F14,1)=CHAR(32),LEFT(F14,1)=CHAR(9),LEFT(F14,1)=CHAR(160),indenture(F14)&gt;0),"NO","BOLD")&amp;H14</f>
        <v>BOLD</v>
      </c>
      <c r="J14" t="s">
        <v>3404</v>
      </c>
      <c r="K14" t="s">
        <v>3526</v>
      </c>
      <c r="L14" t="str">
        <f t="shared" si="0"/>
        <v/>
      </c>
      <c r="M14" t="str">
        <f>IF(OR(LEFT(J14,1)=CHAR(32),LEFT(J14,1)=CHAR(9),LEFT(J14,1)=CHAR(160),indenture(J14)&gt;0),"NO","BOLD")&amp;L14</f>
        <v>BOLD</v>
      </c>
      <c r="N14" t="s">
        <v>3406</v>
      </c>
      <c r="O14" t="s">
        <v>3527</v>
      </c>
      <c r="P14" t="str">
        <f t="shared" si="1"/>
        <v/>
      </c>
      <c r="Q14" t="str">
        <f>IF(OR(LEFT(N14,1)=CHAR(32),LEFT(N14,1)=CHAR(9),LEFT(N14,1)=CHAR(160),indenture(N14)&gt;0),"NO","BOLD")&amp;P14</f>
        <v>BOLD</v>
      </c>
      <c r="R14" t="s">
        <v>3393</v>
      </c>
      <c r="S14" t="s">
        <v>3461</v>
      </c>
      <c r="T14" t="str">
        <f t="shared" si="4"/>
        <v/>
      </c>
      <c r="U14" t="str">
        <f>IF(OR(LEFT(R14,1)=CHAR(32),LEFT(R14,1)=CHAR(9),LEFT(R14,1)=CHAR(160),indenture(R14)&gt;0),"NO","BOLD")&amp;T14</f>
        <v>BOLD</v>
      </c>
      <c r="V14" t="s">
        <v>3528</v>
      </c>
      <c r="W14" t="s">
        <v>3529</v>
      </c>
      <c r="X14" t="str">
        <f t="shared" si="5"/>
        <v/>
      </c>
      <c r="Y14" t="str">
        <f>IF(OR(LEFT(V14,1)=CHAR(32),LEFT(V14,1)=CHAR(9),LEFT(V14,1)=CHAR(160),indenture(V14)&gt;0),"NO","BOLD")&amp;X14</f>
        <v>BOLD</v>
      </c>
      <c r="Z14" t="s">
        <v>3530</v>
      </c>
      <c r="AA14" t="s">
        <v>3531</v>
      </c>
      <c r="AB14" t="str">
        <f t="shared" si="6"/>
        <v/>
      </c>
      <c r="AC14" t="str">
        <f>IF(OR(LEFT(Z14,1)=CHAR(32),LEFT(Z14,1)=CHAR(9),LEFT(Z14,1)=CHAR(160),indenture(Z14)&gt;0),"NO","BOLD")&amp;AB14</f>
        <v>BOLD</v>
      </c>
      <c r="AD14" t="s">
        <v>3532</v>
      </c>
      <c r="AE14" t="s">
        <v>3533</v>
      </c>
      <c r="AF14" t="str">
        <f t="shared" si="7"/>
        <v/>
      </c>
      <c r="AG14" t="str">
        <f>IF(OR(LEFT(AD14,1)=CHAR(32),LEFT(AD14,1)=CHAR(9),LEFT(AD14,1)=CHAR(160),indenture(AD14)&gt;0),"NO","BOLD")&amp;AF14</f>
        <v>BOLD</v>
      </c>
      <c r="AH14" t="s">
        <v>3534</v>
      </c>
      <c r="AI14" t="s">
        <v>3535</v>
      </c>
      <c r="AJ14" t="str">
        <f t="shared" si="8"/>
        <v/>
      </c>
      <c r="AK14" t="str">
        <f>IF(OR(LEFT(AH14,1)=CHAR(32),LEFT(AH14,1)=CHAR(9),LEFT(AH14,1)=CHAR(160),indenture(AH14)&gt;0),"NO","BOLD")&amp;AJ14</f>
        <v>BOLD</v>
      </c>
      <c r="AL14" t="s">
        <v>3534</v>
      </c>
      <c r="AM14" t="s">
        <v>3536</v>
      </c>
      <c r="AN14" t="str">
        <f t="shared" si="9"/>
        <v/>
      </c>
      <c r="AO14" t="str">
        <f>IF(OR(LEFT(AL14,1)=CHAR(32),LEFT(AL14,1)=CHAR(9),LEFT(AL14,1)=CHAR(160),indenture(AL14)&gt;0),"NO","BOLD")&amp;AN14</f>
        <v>BOLD</v>
      </c>
      <c r="AP14" t="s">
        <v>3537</v>
      </c>
      <c r="AQ14" t="s">
        <v>3538</v>
      </c>
      <c r="AR14" t="str">
        <f t="shared" si="10"/>
        <v/>
      </c>
      <c r="AS14" t="str">
        <f>IF(OR(LEFT(AP14,1)=CHAR(32),LEFT(AP14,1)=CHAR(9),LEFT(AP14,1)=CHAR(160),indenture(AP14)&gt;0),"NO","BOLD")&amp;AR14</f>
        <v>BOLD</v>
      </c>
      <c r="AT14" t="s">
        <v>3539</v>
      </c>
      <c r="AU14" t="s">
        <v>3388</v>
      </c>
      <c r="AV14" t="str">
        <f t="shared" si="11"/>
        <v/>
      </c>
      <c r="AW14" t="str">
        <f>IF(OR(LEFT(AT14,1)=CHAR(32),LEFT(AT14,1)=CHAR(9),LEFT(AT14,1)=CHAR(160),indenture(AT14)&gt;0),"NO","BOLD")&amp;AV14</f>
        <v>BOLD</v>
      </c>
      <c r="AX14" t="s">
        <v>4338</v>
      </c>
      <c r="AY14" t="s">
        <v>4339</v>
      </c>
      <c r="AZ14" t="str">
        <f t="shared" si="12"/>
        <v/>
      </c>
      <c r="BA14" t="str">
        <f>IF(OR(LEFT(AX14,1)=CHAR(32),LEFT(AX14,1)=CHAR(9),LEFT(AX14,1)=CHAR(160),indenture(AX14)&gt;0),"NO","BOLD")&amp;AZ14</f>
        <v>BOLD</v>
      </c>
      <c r="BB14" t="s">
        <v>4213</v>
      </c>
      <c r="BC14" t="s">
        <v>4340</v>
      </c>
      <c r="BD14" t="str">
        <f t="shared" si="13"/>
        <v/>
      </c>
      <c r="BE14" t="str">
        <f>IF(OR(LEFT(BB14,1)=CHAR(32),LEFT(BB14,1)=CHAR(9),LEFT(BB14,1)=CHAR(160),indenture(BB14)&gt;0),"NO","BOLD")&amp;BD14</f>
        <v>NO</v>
      </c>
      <c r="BF14" t="s">
        <v>4341</v>
      </c>
      <c r="BG14" s="36" t="s">
        <v>8872</v>
      </c>
      <c r="BH14" t="str">
        <f t="shared" si="14"/>
        <v/>
      </c>
      <c r="BI14" t="str">
        <f>IF(OR(LEFT(BF14,1)=CHAR(32),LEFT(BF14,1)=CHAR(9),LEFT(BF14,1)=CHAR(160),indenture(BF14)&gt;0),"NO","BOLD")&amp;BH14</f>
        <v>BOLD</v>
      </c>
      <c r="BJ14" t="s">
        <v>4342</v>
      </c>
      <c r="BK14" t="s">
        <v>1370</v>
      </c>
      <c r="BL14" t="str">
        <f t="shared" si="15"/>
        <v/>
      </c>
      <c r="BM14" t="str">
        <f>IF(OR(LEFT(BJ14,1)=CHAR(32),LEFT(BJ14,1)=CHAR(9),LEFT(BJ14,1)=CHAR(160),indenture(BJ14)&gt;0),"NO","BOLD")&amp;BL14</f>
        <v>NO</v>
      </c>
      <c r="BN14" t="s">
        <v>4217</v>
      </c>
      <c r="BO14" t="s">
        <v>4343</v>
      </c>
      <c r="BP14" t="str">
        <f t="shared" si="16"/>
        <v/>
      </c>
      <c r="BQ14" t="str">
        <f>IF(OR(LEFT(BN14,1)=CHAR(32),LEFT(BN14,1)=CHAR(9),LEFT(BN14,1)=CHAR(160),indenture(BN14)&gt;0),"NO","BOLD")&amp;BP14</f>
        <v>NO</v>
      </c>
      <c r="BR14" t="s">
        <v>1343</v>
      </c>
      <c r="BS14" t="s">
        <v>1344</v>
      </c>
      <c r="BT14" t="str">
        <f t="shared" si="17"/>
        <v/>
      </c>
      <c r="BU14" t="str">
        <f>IF(OR(LEFT(BR14,1)=CHAR(32),LEFT(BR14,1)=CHAR(9),LEFT(BR14,1)=CHAR(160),indenture(BR14)&gt;0),"NO","BOLD")&amp;BT14</f>
        <v>BOLD</v>
      </c>
      <c r="BV14" t="s">
        <v>4344</v>
      </c>
      <c r="BW14" t="s">
        <v>4345</v>
      </c>
      <c r="BX14" t="str">
        <f t="shared" si="18"/>
        <v/>
      </c>
      <c r="BY14" t="str">
        <f>IF(OR(LEFT(BV14,1)=CHAR(32),LEFT(BV14,1)=CHAR(9),LEFT(BV14,1)=CHAR(160),indenture(BV14)&gt;0),"NO","BOLD")&amp;BX14</f>
        <v>NO</v>
      </c>
      <c r="CB14" t="str">
        <f t="shared" si="19"/>
        <v/>
      </c>
      <c r="CC14" t="str">
        <f>IF(OR(LEFT(BZ14,1)=CHAR(32),LEFT(BZ14,1)=CHAR(9),LEFT(BZ14,1)=CHAR(160),indenture(BZ14)&gt;0),"NO","BOLD")&amp;CB14</f>
        <v>BOLD</v>
      </c>
      <c r="CD14" t="s">
        <v>4344</v>
      </c>
      <c r="CE14" t="s">
        <v>4346</v>
      </c>
      <c r="CF14" t="str">
        <f t="shared" si="20"/>
        <v/>
      </c>
      <c r="CG14" t="str">
        <f>IF(OR(LEFT(CD14,1)=CHAR(32),LEFT(CD14,1)=CHAR(9),LEFT(CD14,1)=CHAR(160),indenture(CD14)&gt;0),"NO","BOLD")&amp;CF14</f>
        <v>NO</v>
      </c>
      <c r="CH14" t="s">
        <v>4347</v>
      </c>
      <c r="CI14" t="s">
        <v>1364</v>
      </c>
      <c r="CJ14" t="str">
        <f t="shared" si="21"/>
        <v/>
      </c>
      <c r="CK14" t="str">
        <f>IF(OR(LEFT(CH14,1)=CHAR(32),LEFT(CH14,1)=CHAR(9),LEFT(CH14,1)=CHAR(160),indenture(CH14)&gt;0),"NO","BOLD")&amp;CJ14</f>
        <v>BOLD</v>
      </c>
      <c r="CL14" t="s">
        <v>4348</v>
      </c>
      <c r="CM14" t="s">
        <v>4349</v>
      </c>
      <c r="CN14" t="str">
        <f t="shared" si="22"/>
        <v/>
      </c>
      <c r="CO14" t="str">
        <f>IF(OR(LEFT(CL14,1)=CHAR(32),LEFT(CL14,1)=CHAR(9),LEFT(CL14,1)=CHAR(160),indenture(CL14)&gt;0),"NO","BOLD")&amp;CN14</f>
        <v>BOLD</v>
      </c>
      <c r="CP14" t="s">
        <v>4350</v>
      </c>
      <c r="CQ14" t="s">
        <v>3807</v>
      </c>
      <c r="CR14" t="str">
        <f t="shared" si="23"/>
        <v/>
      </c>
      <c r="CS14" t="str">
        <f>IF(OR(LEFT(CP14,1)=CHAR(32),LEFT(CP14,1)=CHAR(9),LEFT(CP14,1)=CHAR(160),indenture(CP14)&gt;0),"NO","BOLD")&amp;CR14</f>
        <v>BOLD</v>
      </c>
      <c r="CV14" t="str">
        <f t="shared" si="24"/>
        <v/>
      </c>
      <c r="CW14" t="str">
        <f>IF(OR(LEFT(CT14,1)=CHAR(32),LEFT(CT14,1)=CHAR(9),LEFT(CT14,1)=CHAR(160),indenture(CT14)&gt;0),"NO","BOLD")&amp;CV14</f>
        <v>BOLD</v>
      </c>
      <c r="CZ14" t="str">
        <f t="shared" si="25"/>
        <v/>
      </c>
      <c r="DA14" t="str">
        <f>IF(OR(LEFT(CX14,1)=CHAR(32),LEFT(CX14,1)=CHAR(9),LEFT(CX14,1)=CHAR(160),indenture(CX14)&gt;0),"NO","BOLD")&amp;CZ14</f>
        <v>BOLD</v>
      </c>
      <c r="DB14" t="s">
        <v>5129</v>
      </c>
      <c r="DC14" t="s">
        <v>268</v>
      </c>
      <c r="DD14" t="str">
        <f t="shared" si="26"/>
        <v/>
      </c>
      <c r="DE14" t="str">
        <f>IF(OR(LEFT(DB14,1)=CHAR(32),LEFT(DB14,1)=CHAR(9),LEFT(DB14,1)=CHAR(160),indenture(DB14)&gt;0),"NO","BOLD")&amp;DD14</f>
        <v>BOLD</v>
      </c>
      <c r="DF14" t="s">
        <v>5130</v>
      </c>
      <c r="DG14" t="s">
        <v>5131</v>
      </c>
      <c r="DH14" t="str">
        <f t="shared" si="27"/>
        <v/>
      </c>
      <c r="DI14" t="str">
        <f>IF(OR(LEFT(DF14,1)=CHAR(32),LEFT(DF14,1)=CHAR(9),LEFT(DF14,1)=CHAR(160),indenture(DF14)&gt;0),"NO","BOLD")&amp;DH14</f>
        <v>BOLD</v>
      </c>
      <c r="DJ14" t="s">
        <v>5132</v>
      </c>
      <c r="DK14" t="s">
        <v>5133</v>
      </c>
      <c r="DL14" t="str">
        <f t="shared" si="28"/>
        <v/>
      </c>
      <c r="DM14" t="str">
        <f>IF(OR(LEFT(DJ14,1)=CHAR(32),LEFT(DJ14,1)=CHAR(9),LEFT(DJ14,1)=CHAR(160),indenture(DJ14)&gt;0),"NO","BOLD")&amp;DL14</f>
        <v>NO</v>
      </c>
      <c r="DP14" t="str">
        <f t="shared" si="29"/>
        <v/>
      </c>
      <c r="DQ14" t="str">
        <f>IF(OR(LEFT(DN14,1)=CHAR(32),LEFT(DN14,1)=CHAR(9),LEFT(DN14,1)=CHAR(160),indenture(DN14)&gt;0),"NO","BOLD")&amp;DP14</f>
        <v>BOLD</v>
      </c>
      <c r="DR14" t="s">
        <v>5134</v>
      </c>
      <c r="DS14" t="s">
        <v>5135</v>
      </c>
      <c r="DT14" t="str">
        <f t="shared" si="30"/>
        <v/>
      </c>
      <c r="DU14" t="str">
        <f>IF(OR(LEFT(DR14,1)=CHAR(32),LEFT(DR14,1)=CHAR(9),LEFT(DR14,1)=CHAR(160),indenture(DR14)&gt;0),"NO","BOLD")&amp;DT14</f>
        <v>NO</v>
      </c>
      <c r="DX14" t="str">
        <f t="shared" si="31"/>
        <v/>
      </c>
      <c r="DY14" t="str">
        <f>IF(OR(LEFT(DV14,1)=CHAR(32),LEFT(DV14,1)=CHAR(9),LEFT(DV14,1)=CHAR(160),indenture(DV14)&gt;0),"NO","BOLD")&amp;DX14</f>
        <v>BOLD</v>
      </c>
      <c r="DZ14" t="s">
        <v>5136</v>
      </c>
      <c r="EA14" t="s">
        <v>5137</v>
      </c>
      <c r="EB14" t="str">
        <f t="shared" si="32"/>
        <v/>
      </c>
      <c r="EC14" t="str">
        <f>IF(OR(LEFT(DZ14,1)=CHAR(32),LEFT(DZ14,1)=CHAR(9),LEFT(DZ14,1)=CHAR(160),indenture(DZ14)&gt;0),"NO","BOLD")&amp;EB14</f>
        <v>BOLD</v>
      </c>
      <c r="ED14" t="s">
        <v>5138</v>
      </c>
      <c r="EE14" s="36" t="s">
        <v>8872</v>
      </c>
      <c r="EF14" t="str">
        <f t="shared" si="33"/>
        <v/>
      </c>
      <c r="EG14" t="str">
        <f>IF(OR(LEFT(ED14,1)=CHAR(32),LEFT(ED14,1)=CHAR(9),LEFT(ED14,1)=CHAR(160),indenture(ED14)&gt;0),"NO","BOLD")&amp;EF14</f>
        <v>BOLD</v>
      </c>
      <c r="EH14" t="s">
        <v>5139</v>
      </c>
      <c r="EI14" t="s">
        <v>5140</v>
      </c>
      <c r="EJ14" t="str">
        <f t="shared" si="34"/>
        <v/>
      </c>
      <c r="EK14" t="str">
        <f>IF(OR(LEFT(EH14,1)=CHAR(32),LEFT(EH14,1)=CHAR(9),LEFT(EH14,1)=CHAR(160),indenture(EH14)&gt;0),"NO","BOLD")&amp;EJ14</f>
        <v>BOLD</v>
      </c>
      <c r="EL14" t="s">
        <v>5141</v>
      </c>
      <c r="EM14" t="s">
        <v>5142</v>
      </c>
      <c r="EN14" t="str">
        <f t="shared" si="35"/>
        <v/>
      </c>
      <c r="EO14" t="str">
        <f>IF(OR(LEFT(EL14,1)=CHAR(32),LEFT(EL14,1)=CHAR(9),LEFT(EL14,1)=CHAR(160),indenture(EL14)&gt;0),"NO","BOLD")&amp;EN14</f>
        <v>NO</v>
      </c>
      <c r="EP14" t="s">
        <v>5666</v>
      </c>
      <c r="EQ14" t="s">
        <v>5667</v>
      </c>
      <c r="ER14" t="str">
        <f t="shared" si="36"/>
        <v/>
      </c>
      <c r="ES14" t="str">
        <f>IF(OR(LEFT(EP14,1)=CHAR(32),LEFT(EP14,1)=CHAR(9),LEFT(EP14,1)=CHAR(160),indenture(EP14)&gt;0),"NO","BOLD")&amp;ER14</f>
        <v>BOLD</v>
      </c>
      <c r="ET14" t="s">
        <v>5668</v>
      </c>
      <c r="EU14" t="s">
        <v>5669</v>
      </c>
      <c r="EV14" t="str">
        <f t="shared" si="37"/>
        <v/>
      </c>
      <c r="EW14" t="str">
        <f>IF(OR(LEFT(ET14,1)=CHAR(32),LEFT(ET14,1)=CHAR(9),LEFT(ET14,1)=CHAR(160),indenture(ET14)&gt;0),"NO","BOLD")&amp;EV14</f>
        <v>BOLD</v>
      </c>
      <c r="EZ14" t="str">
        <f t="shared" si="38"/>
        <v/>
      </c>
      <c r="FA14" t="str">
        <f>IF(OR(LEFT(EX14,1)=CHAR(32),LEFT(EX14,1)=CHAR(9),LEFT(EX14,1)=CHAR(160),indenture(EX14)&gt;0),"NO","BOLD")&amp;EZ14</f>
        <v>BOLD</v>
      </c>
      <c r="FD14" t="str">
        <f t="shared" si="39"/>
        <v/>
      </c>
      <c r="FE14" t="str">
        <f>IF(OR(LEFT(FB14,1)=CHAR(32),LEFT(FB14,1)=CHAR(9),LEFT(FB14,1)=CHAR(160),indenture(FB14)&gt;0),"NO","BOLD")&amp;FD14</f>
        <v>BOLD</v>
      </c>
      <c r="FF14" t="s">
        <v>5670</v>
      </c>
      <c r="FG14" t="s">
        <v>5671</v>
      </c>
      <c r="FH14" t="str">
        <f t="shared" si="40"/>
        <v/>
      </c>
      <c r="FI14" t="str">
        <f>IF(OR(LEFT(FF14,1)=CHAR(32),LEFT(FF14,1)=CHAR(9),LEFT(FF14,1)=CHAR(160),indenture(FF14)&gt;0),"NO","BOLD")&amp;FH14</f>
        <v>BOLD</v>
      </c>
      <c r="FJ14" t="s">
        <v>5672</v>
      </c>
      <c r="FK14" t="s">
        <v>5673</v>
      </c>
      <c r="FL14" t="str">
        <f t="shared" si="41"/>
        <v/>
      </c>
      <c r="FM14" t="str">
        <f>IF(OR(LEFT(FJ14,1)=CHAR(32),LEFT(FJ14,1)=CHAR(9),LEFT(FJ14,1)=CHAR(160),indenture(FJ14)&gt;0),"NO","BOLD")&amp;FL14</f>
        <v>BOLD</v>
      </c>
      <c r="FN14" t="s">
        <v>5674</v>
      </c>
      <c r="FO14" t="s">
        <v>5675</v>
      </c>
      <c r="FP14" t="str">
        <f t="shared" si="42"/>
        <v/>
      </c>
      <c r="FQ14" t="str">
        <f>IF(OR(LEFT(FN14,1)=CHAR(32),LEFT(FN14,1)=CHAR(9),LEFT(FN14,1)=CHAR(160),indenture(FN14)&gt;0),"NO","BOLD")&amp;FP14</f>
        <v>BOLD</v>
      </c>
      <c r="FR14" t="s">
        <v>5676</v>
      </c>
      <c r="FS14" t="s">
        <v>5677</v>
      </c>
      <c r="FT14" t="str">
        <f t="shared" si="43"/>
        <v/>
      </c>
      <c r="FU14" t="str">
        <f>IF(OR(LEFT(FR14,1)=CHAR(32),LEFT(FR14,1)=CHAR(9),LEFT(FR14,1)=CHAR(160),indenture(FR14)&gt;0),"NO","BOLD")&amp;FT14</f>
        <v>BOLD</v>
      </c>
      <c r="FV14" t="s">
        <v>5493</v>
      </c>
      <c r="FW14" t="s">
        <v>5678</v>
      </c>
      <c r="FX14" t="str">
        <f t="shared" si="44"/>
        <v/>
      </c>
      <c r="FY14" t="str">
        <f>IF(OR(LEFT(FV14,1)=CHAR(32),LEFT(FV14,1)=CHAR(9),LEFT(FV14,1)=CHAR(160),indenture(FV14)&gt;0),"NO","BOLD")&amp;FX14</f>
        <v>NO</v>
      </c>
      <c r="GB14" t="str">
        <f t="shared" si="45"/>
        <v/>
      </c>
      <c r="GC14" t="str">
        <f>IF(OR(LEFT(FZ14,1)=CHAR(32),LEFT(FZ14,1)=CHAR(9),LEFT(FZ14,1)=CHAR(160),indenture(FZ14)&gt;0),"NO","BOLD")&amp;GB14</f>
        <v>BOLD</v>
      </c>
      <c r="GD14" t="s">
        <v>5679</v>
      </c>
      <c r="GE14" t="s">
        <v>5680</v>
      </c>
      <c r="GF14" t="str">
        <f t="shared" si="46"/>
        <v/>
      </c>
      <c r="GG14" t="str">
        <f>IF(OR(LEFT(GD14,1)=CHAR(32),LEFT(GD14,1)=CHAR(9),LEFT(GD14,1)=CHAR(160),indenture(GD14)&gt;0),"NO","BOLD")&amp;GF14</f>
        <v>BOLD</v>
      </c>
      <c r="GJ14" t="str">
        <f t="shared" si="47"/>
        <v/>
      </c>
      <c r="GK14" t="str">
        <f>IF(OR(LEFT(GH14,1)=CHAR(32),LEFT(GH14,1)=CHAR(9),LEFT(GH14,1)=CHAR(160),indenture(GH14)&gt;0),"NO","BOLD")&amp;GJ14</f>
        <v>BOLD</v>
      </c>
      <c r="GL14" t="s">
        <v>6200</v>
      </c>
      <c r="GM14" t="s">
        <v>6201</v>
      </c>
      <c r="GN14" t="str">
        <f t="shared" si="48"/>
        <v/>
      </c>
      <c r="GO14" t="str">
        <f>IF(OR(LEFT(GL14,1)=CHAR(32),LEFT(GL14,1)=CHAR(9),LEFT(GL14,1)=CHAR(160),indenture(GL14)&gt;0),"NO","BOLD")&amp;GN14</f>
        <v>BOLD</v>
      </c>
      <c r="GP14" t="s">
        <v>1004</v>
      </c>
      <c r="GQ14" t="s">
        <v>808</v>
      </c>
      <c r="GR14" t="str">
        <f t="shared" si="68"/>
        <v/>
      </c>
      <c r="GS14" t="str">
        <f>IF(OR(LEFT(GP12,1)=CHAR(32),LEFT(GP12,1)=CHAR(9),LEFT(GP12,1)=CHAR(160),indenture(GP12)&gt;0),"NO","BOLD")&amp;GR14</f>
        <v>BOLD</v>
      </c>
      <c r="GT14" t="s">
        <v>6287</v>
      </c>
      <c r="GU14" t="s">
        <v>6288</v>
      </c>
      <c r="GV14" t="str">
        <f t="shared" si="49"/>
        <v/>
      </c>
      <c r="GW14" t="str">
        <f>IF(OR(LEFT(GT14,1)=CHAR(32),LEFT(GT14,1)=CHAR(9),LEFT(GT14,1)=CHAR(160),indenture(GT14)&gt;0),"NO","BOLD")&amp;GV14</f>
        <v>NO</v>
      </c>
      <c r="GZ14" t="str">
        <f t="shared" si="50"/>
        <v/>
      </c>
      <c r="HA14" t="str">
        <f>IF(OR(LEFT(GX14,1)=CHAR(32),LEFT(GX14,1)=CHAR(9),LEFT(GX14,1)=CHAR(160),indenture(GX14)&gt;0),"NO","BOLD")&amp;GZ14</f>
        <v>BOLD</v>
      </c>
      <c r="HB14" t="s">
        <v>6289</v>
      </c>
      <c r="HC14" t="s">
        <v>6290</v>
      </c>
      <c r="HD14" t="str">
        <f t="shared" si="51"/>
        <v/>
      </c>
      <c r="HE14" t="str">
        <f>IF(OR(LEFT(HB14,1)=CHAR(32),LEFT(HB14,1)=CHAR(9),LEFT(HB14,1)=CHAR(160),indenture(HB14)&gt;0),"NO","BOLD")&amp;HD14</f>
        <v>BOLD</v>
      </c>
      <c r="HF14" t="s">
        <v>6291</v>
      </c>
      <c r="HG14" s="36" t="s">
        <v>8872</v>
      </c>
      <c r="HH14" t="str">
        <f t="shared" si="52"/>
        <v/>
      </c>
      <c r="HI14" t="str">
        <f>IF(OR(LEFT(HF14,1)=CHAR(32),LEFT(HF14,1)=CHAR(9),LEFT(HF14,1)=CHAR(160),indenture(HF14)&gt;0),"NO","BOLD")&amp;HH14</f>
        <v>BOLD</v>
      </c>
      <c r="HJ14" t="s">
        <v>6292</v>
      </c>
      <c r="HK14" t="s">
        <v>6293</v>
      </c>
      <c r="HL14" t="str">
        <f t="shared" si="53"/>
        <v/>
      </c>
      <c r="HM14" t="str">
        <f>IF(OR(LEFT(HJ14,1)=CHAR(32),LEFT(HJ14,1)=CHAR(9),LEFT(HJ14,1)=CHAR(160),indenture(HJ14)&gt;0),"NO","BOLD")&amp;HL14</f>
        <v>BOLD</v>
      </c>
      <c r="HP14" t="str">
        <f t="shared" si="54"/>
        <v/>
      </c>
      <c r="HQ14" t="str">
        <f>IF(OR(LEFT(HN14,1)=CHAR(32),LEFT(HN14,1)=CHAR(9),LEFT(HN14,1)=CHAR(160),indenture(HN14)&gt;0),"NO","BOLD")&amp;HP14</f>
        <v>BOLD</v>
      </c>
      <c r="HR14" t="s">
        <v>6294</v>
      </c>
      <c r="HS14" t="s">
        <v>6295</v>
      </c>
      <c r="HT14" t="str">
        <f t="shared" si="55"/>
        <v/>
      </c>
      <c r="HU14" t="str">
        <f>IF(OR(LEFT(HR14,1)=CHAR(32),LEFT(HR14,1)=CHAR(9),LEFT(HR14,1)=CHAR(160),indenture(HR14)&gt;0),"NO","BOLD")&amp;HT14</f>
        <v>BOLD</v>
      </c>
      <c r="HX14" t="str">
        <f t="shared" si="56"/>
        <v/>
      </c>
      <c r="HY14" t="str">
        <f>IF(OR(LEFT(HV14,1)=CHAR(32),LEFT(HV14,1)=CHAR(9),LEFT(HV14,1)=CHAR(160),indenture(HV14)&gt;0),"NO","BOLD")&amp;HX14</f>
        <v>BOLD</v>
      </c>
      <c r="HZ14" t="s">
        <v>6572</v>
      </c>
      <c r="IA14" t="s">
        <v>41</v>
      </c>
      <c r="IB14" t="str">
        <f t="shared" si="57"/>
        <v/>
      </c>
      <c r="IC14" t="str">
        <f>IF(OR(LEFT(HZ14,1)=CHAR(32),LEFT(HZ14,1)=CHAR(9),LEFT(HZ14,1)=CHAR(160),indenture(HZ14)&gt;0),"NO","BOLD")&amp;IB14</f>
        <v>BOLD</v>
      </c>
      <c r="ID14" t="s">
        <v>8497</v>
      </c>
      <c r="IE14" t="s">
        <v>8498</v>
      </c>
      <c r="IF14" t="str">
        <f t="shared" si="58"/>
        <v/>
      </c>
      <c r="IG14" t="str">
        <f>IF(OR(LEFT(ID14,1)=CHAR(32),LEFT(ID14,1)=CHAR(9),LEFT(ID14,1)=CHAR(160),indenture(ID14)&gt;0),"NO","BOLD")&amp;IF14</f>
        <v>BOLD</v>
      </c>
      <c r="IH14" t="s">
        <v>8214</v>
      </c>
      <c r="II14" t="s">
        <v>8141</v>
      </c>
      <c r="IJ14" t="str">
        <f t="shared" si="59"/>
        <v/>
      </c>
      <c r="IK14" t="str">
        <f>IF(OR(LEFT(IH14,1)=CHAR(32),LEFT(IH14,1)=CHAR(9),LEFT(IH14,1)=CHAR(160),indenture(IH14)&gt;0),"NO","BOLD")&amp;IJ14</f>
        <v>BOLD</v>
      </c>
      <c r="IL14" t="s">
        <v>8599</v>
      </c>
      <c r="IM14" t="s">
        <v>8600</v>
      </c>
      <c r="IN14" t="str">
        <f t="shared" si="60"/>
        <v/>
      </c>
      <c r="IO14" t="str">
        <f>IF(OR(LEFT(IL14,1)=CHAR(32),LEFT(IL14,1)=CHAR(9),LEFT(IL14,1)=CHAR(160),indenture(IL14)&gt;0),"NO","BOLD")&amp;IN14</f>
        <v>BOLD</v>
      </c>
      <c r="IP14" t="s">
        <v>8649</v>
      </c>
      <c r="IQ14" t="s">
        <v>8660</v>
      </c>
      <c r="IR14" t="str">
        <f t="shared" si="61"/>
        <v/>
      </c>
      <c r="IS14" t="str">
        <f>IF(OR(LEFT(IP14,1)=CHAR(32),LEFT(IP14,1)=CHAR(9),LEFT(IP14,1)=CHAR(160),indenture(IP14)&gt;0),"NO","BOLD")&amp;IR14</f>
        <v>BOLD</v>
      </c>
      <c r="IZ14" t="str">
        <f t="shared" si="63"/>
        <v/>
      </c>
      <c r="JA14" t="str">
        <f>IF(OR(LEFT(IX14,1)=CHAR(32),LEFT(IX14,1)=CHAR(9),LEFT(IX14,1)=CHAR(160),indenture(IX14)&gt;0),"NO","BOLD")&amp;IZ14</f>
        <v>BOLD</v>
      </c>
      <c r="JB14" t="s">
        <v>6572</v>
      </c>
      <c r="JC14" t="s">
        <v>41</v>
      </c>
      <c r="JD14" t="str">
        <f t="shared" si="64"/>
        <v/>
      </c>
      <c r="JE14" t="str">
        <f>IF(OR(LEFT(JB14,1)=CHAR(32),LEFT(JB14,1)=CHAR(9),LEFT(JB14,1)=CHAR(160),indenture(JB14)&gt;0),"NO","BOLD")&amp;JD14</f>
        <v>BOLD</v>
      </c>
      <c r="JF14" t="s">
        <v>8981</v>
      </c>
      <c r="JG14" t="s">
        <v>5837</v>
      </c>
      <c r="JH14" t="str">
        <f t="shared" si="65"/>
        <v/>
      </c>
      <c r="JI14" t="str">
        <f>IF(OR(LEFT(JF14,1)=CHAR(32),LEFT(JF14,1)=CHAR(9),LEFT(JF14,1)=CHAR(160),indenture(JF14)&gt;0),"NO","BOLD")&amp;JH14</f>
        <v>NO</v>
      </c>
      <c r="JJ14" t="s">
        <v>6275</v>
      </c>
      <c r="JK14" t="s">
        <v>6276</v>
      </c>
      <c r="JL14" t="str">
        <f t="shared" si="66"/>
        <v/>
      </c>
      <c r="JM14" t="str">
        <f>IF(OR(LEFT(JJ14,1)=CHAR(32),LEFT(JJ14,1)=CHAR(9),LEFT(JJ14,1)=CHAR(160),indenture(JJ14)&gt;0),"NO","BOLD")&amp;JL14</f>
        <v>BOLD</v>
      </c>
      <c r="JO14" s="27" t="s">
        <v>8860</v>
      </c>
      <c r="JP14" s="27" t="s">
        <v>8861</v>
      </c>
      <c r="JQ14" t="str">
        <f t="shared" si="67"/>
        <v/>
      </c>
      <c r="JR14" t="str">
        <f>IF(OR(LEFT(JO14,1)=CHAR(32),LEFT(JO14,1)=CHAR(9),LEFT(JO14,1)=CHAR(160),indenture(JO14)&gt;0),"NO","BOLD")&amp;JQ14</f>
        <v>BOLD</v>
      </c>
    </row>
    <row r="15" spans="1:278">
      <c r="A15">
        <v>14</v>
      </c>
      <c r="B15" t="s">
        <v>3540</v>
      </c>
      <c r="C15" t="s">
        <v>3541</v>
      </c>
      <c r="D15" t="str">
        <f t="shared" si="2"/>
        <v/>
      </c>
      <c r="E15" t="str">
        <f>IF(OR(LEFT(B15,1)=CHAR(32),LEFT(B15,1)=CHAR(9),LEFT(B15,1)=CHAR(160),indenture(B15)&gt;0),"NO","BOLD")&amp;D15</f>
        <v>BOLD</v>
      </c>
      <c r="H15" t="str">
        <f t="shared" si="3"/>
        <v/>
      </c>
      <c r="I15" t="str">
        <f>IF(OR(LEFT(F15,1)=CHAR(32),LEFT(F15,1)=CHAR(9),LEFT(F15,1)=CHAR(160),indenture(F15)&gt;0),"NO","BOLD")&amp;H15</f>
        <v>BOLD</v>
      </c>
      <c r="J15" t="s">
        <v>3421</v>
      </c>
      <c r="K15" t="s">
        <v>3542</v>
      </c>
      <c r="L15" t="str">
        <f t="shared" si="0"/>
        <v/>
      </c>
      <c r="M15" t="str">
        <f>IF(OR(LEFT(J15,1)=CHAR(32),LEFT(J15,1)=CHAR(9),LEFT(J15,1)=CHAR(160),indenture(J15)&gt;0),"NO","BOLD")&amp;L15</f>
        <v>BOLD</v>
      </c>
      <c r="N15" t="s">
        <v>3423</v>
      </c>
      <c r="O15" t="s">
        <v>3543</v>
      </c>
      <c r="P15" t="str">
        <f t="shared" si="1"/>
        <v/>
      </c>
      <c r="Q15" t="str">
        <f>IF(OR(LEFT(N15,1)=CHAR(32),LEFT(N15,1)=CHAR(9),LEFT(N15,1)=CHAR(160),indenture(N15)&gt;0),"NO","BOLD")&amp;P15</f>
        <v>BOLD</v>
      </c>
      <c r="R15" t="s">
        <v>3414</v>
      </c>
      <c r="S15" t="s">
        <v>3435</v>
      </c>
      <c r="T15" t="str">
        <f t="shared" si="4"/>
        <v/>
      </c>
      <c r="U15" t="str">
        <f>IF(OR(LEFT(R15,1)=CHAR(32),LEFT(R15,1)=CHAR(9),LEFT(R15,1)=CHAR(160),indenture(R15)&gt;0),"NO","BOLD")&amp;T15</f>
        <v>BOLD</v>
      </c>
      <c r="V15" t="s">
        <v>3544</v>
      </c>
      <c r="W15" t="s">
        <v>3545</v>
      </c>
      <c r="X15" t="str">
        <f t="shared" si="5"/>
        <v/>
      </c>
      <c r="Y15" t="str">
        <f>IF(OR(LEFT(V15,1)=CHAR(32),LEFT(V15,1)=CHAR(9),LEFT(V15,1)=CHAR(160),indenture(V15)&gt;0),"NO","BOLD")&amp;X15</f>
        <v>BOLD</v>
      </c>
      <c r="Z15" t="s">
        <v>3546</v>
      </c>
      <c r="AA15" t="s">
        <v>3547</v>
      </c>
      <c r="AB15" t="str">
        <f t="shared" si="6"/>
        <v/>
      </c>
      <c r="AC15" t="str">
        <f>IF(OR(LEFT(Z15,1)=CHAR(32),LEFT(Z15,1)=CHAR(9),LEFT(Z15,1)=CHAR(160),indenture(Z15)&gt;0),"NO","BOLD")&amp;AB15</f>
        <v>BOLD</v>
      </c>
      <c r="AD15" t="s">
        <v>3548</v>
      </c>
      <c r="AE15" t="s">
        <v>3549</v>
      </c>
      <c r="AF15" t="str">
        <f t="shared" si="7"/>
        <v/>
      </c>
      <c r="AG15" t="str">
        <f>IF(OR(LEFT(AD15,1)=CHAR(32),LEFT(AD15,1)=CHAR(9),LEFT(AD15,1)=CHAR(160),indenture(AD15)&gt;0),"NO","BOLD")&amp;AF15</f>
        <v>BOLD</v>
      </c>
      <c r="AH15" t="s">
        <v>3550</v>
      </c>
      <c r="AI15" t="s">
        <v>3551</v>
      </c>
      <c r="AJ15" t="str">
        <f t="shared" si="8"/>
        <v/>
      </c>
      <c r="AK15" t="str">
        <f>IF(OR(LEFT(AH15,1)=CHAR(32),LEFT(AH15,1)=CHAR(9),LEFT(AH15,1)=CHAR(160),indenture(AH15)&gt;0),"NO","BOLD")&amp;AJ15</f>
        <v>BOLD</v>
      </c>
      <c r="AL15" t="s">
        <v>3550</v>
      </c>
      <c r="AM15" t="s">
        <v>3552</v>
      </c>
      <c r="AN15" t="str">
        <f t="shared" si="9"/>
        <v/>
      </c>
      <c r="AO15" t="str">
        <f>IF(OR(LEFT(AL15,1)=CHAR(32),LEFT(AL15,1)=CHAR(9),LEFT(AL15,1)=CHAR(160),indenture(AL15)&gt;0),"NO","BOLD")&amp;AN15</f>
        <v>BOLD</v>
      </c>
      <c r="AP15" t="s">
        <v>3553</v>
      </c>
      <c r="AQ15" t="s">
        <v>3554</v>
      </c>
      <c r="AR15" t="str">
        <f t="shared" si="10"/>
        <v/>
      </c>
      <c r="AS15" t="str">
        <f>IF(OR(LEFT(AP15,1)=CHAR(32),LEFT(AP15,1)=CHAR(9),LEFT(AP15,1)=CHAR(160),indenture(AP15)&gt;0),"NO","BOLD")&amp;AR15</f>
        <v>BOLD</v>
      </c>
      <c r="AT15" t="s">
        <v>3555</v>
      </c>
      <c r="AU15" t="s">
        <v>3407</v>
      </c>
      <c r="AV15" t="str">
        <f t="shared" si="11"/>
        <v/>
      </c>
      <c r="AW15" t="str">
        <f>IF(OR(LEFT(AT15,1)=CHAR(32),LEFT(AT15,1)=CHAR(9),LEFT(AT15,1)=CHAR(160),indenture(AT15)&gt;0),"NO","BOLD")&amp;AV15</f>
        <v>BOLD</v>
      </c>
      <c r="AX15" t="s">
        <v>4351</v>
      </c>
      <c r="AY15" t="s">
        <v>4352</v>
      </c>
      <c r="AZ15" t="str">
        <f t="shared" si="12"/>
        <v/>
      </c>
      <c r="BA15" t="str">
        <f>IF(OR(LEFT(AX15,1)=CHAR(32),LEFT(AX15,1)=CHAR(9),LEFT(AX15,1)=CHAR(160),indenture(AX15)&gt;0),"NO","BOLD")&amp;AZ15</f>
        <v>NO</v>
      </c>
      <c r="BB15" t="s">
        <v>4353</v>
      </c>
      <c r="BC15" t="s">
        <v>4354</v>
      </c>
      <c r="BD15" t="str">
        <f t="shared" si="13"/>
        <v/>
      </c>
      <c r="BE15" t="str">
        <f>IF(OR(LEFT(BB15,1)=CHAR(32),LEFT(BB15,1)=CHAR(9),LEFT(BB15,1)=CHAR(160),indenture(BB15)&gt;0),"NO","BOLD")&amp;BD15</f>
        <v>NO</v>
      </c>
      <c r="BF15" t="s">
        <v>4355</v>
      </c>
      <c r="BG15" t="s">
        <v>1384</v>
      </c>
      <c r="BH15" t="str">
        <f t="shared" si="14"/>
        <v/>
      </c>
      <c r="BI15" t="str">
        <f>IF(OR(LEFT(BF15,1)=CHAR(32),LEFT(BF15,1)=CHAR(9),LEFT(BF15,1)=CHAR(160),indenture(BF15)&gt;0),"NO","BOLD")&amp;BH15</f>
        <v>BOLD</v>
      </c>
      <c r="BJ15" t="s">
        <v>4356</v>
      </c>
      <c r="BK15" t="s">
        <v>1371</v>
      </c>
      <c r="BL15" t="str">
        <f t="shared" si="15"/>
        <v/>
      </c>
      <c r="BM15" t="str">
        <f>IF(OR(LEFT(BJ15,1)=CHAR(32),LEFT(BJ15,1)=CHAR(9),LEFT(BJ15,1)=CHAR(160),indenture(BJ15)&gt;0),"NO","BOLD")&amp;BL15</f>
        <v>NO</v>
      </c>
      <c r="BN15" t="s">
        <v>4229</v>
      </c>
      <c r="BO15" t="s">
        <v>4357</v>
      </c>
      <c r="BP15" t="str">
        <f t="shared" si="16"/>
        <v/>
      </c>
      <c r="BQ15" t="str">
        <f>IF(OR(LEFT(BN15,1)=CHAR(32),LEFT(BN15,1)=CHAR(9),LEFT(BN15,1)=CHAR(160),indenture(BN15)&gt;0),"NO","BOLD")&amp;BP15</f>
        <v>NO</v>
      </c>
      <c r="BR15" t="s">
        <v>4226</v>
      </c>
      <c r="BS15" t="s">
        <v>1345</v>
      </c>
      <c r="BT15" t="str">
        <f t="shared" si="17"/>
        <v/>
      </c>
      <c r="BU15" t="str">
        <f>IF(OR(LEFT(BR15,1)=CHAR(32),LEFT(BR15,1)=CHAR(9),LEFT(BR15,1)=CHAR(160),indenture(BR15)&gt;0),"NO","BOLD")&amp;BT15</f>
        <v>NO</v>
      </c>
      <c r="BX15" t="str">
        <f t="shared" si="18"/>
        <v/>
      </c>
      <c r="BY15" t="str">
        <f>IF(OR(LEFT(BV15,1)=CHAR(32),LEFT(BV15,1)=CHAR(9),LEFT(BV15,1)=CHAR(160),indenture(BV15)&gt;0),"NO","BOLD")&amp;BX15</f>
        <v>BOLD</v>
      </c>
      <c r="BZ15" t="s">
        <v>4207</v>
      </c>
      <c r="CA15" s="36" t="s">
        <v>8872</v>
      </c>
      <c r="CB15" t="str">
        <f t="shared" si="19"/>
        <v/>
      </c>
      <c r="CC15" t="str">
        <f>IF(OR(LEFT(BZ15,1)=CHAR(32),LEFT(BZ15,1)=CHAR(9),LEFT(BZ15,1)=CHAR(160),indenture(BZ15)&gt;0),"NO","BOLD")&amp;CB15</f>
        <v>BOLD</v>
      </c>
      <c r="CF15" t="str">
        <f t="shared" si="20"/>
        <v/>
      </c>
      <c r="CG15" t="str">
        <f>IF(OR(LEFT(CD15,1)=CHAR(32),LEFT(CD15,1)=CHAR(9),LEFT(CD15,1)=CHAR(160),indenture(CD15)&gt;0),"NO","BOLD")&amp;CF15</f>
        <v>BOLD</v>
      </c>
      <c r="CH15" t="s">
        <v>4358</v>
      </c>
      <c r="CI15" t="s">
        <v>1362</v>
      </c>
      <c r="CJ15" t="str">
        <f t="shared" si="21"/>
        <v/>
      </c>
      <c r="CK15" t="str">
        <f>IF(OR(LEFT(CH15,1)=CHAR(32),LEFT(CH15,1)=CHAR(9),LEFT(CH15,1)=CHAR(160),indenture(CH15)&gt;0),"NO","BOLD")&amp;CJ15</f>
        <v>BOLD</v>
      </c>
      <c r="CL15" t="s">
        <v>4359</v>
      </c>
      <c r="CM15" t="s">
        <v>4360</v>
      </c>
      <c r="CN15" t="str">
        <f t="shared" si="22"/>
        <v/>
      </c>
      <c r="CO15" t="str">
        <f>IF(OR(LEFT(CL15,1)=CHAR(32),LEFT(CL15,1)=CHAR(9),LEFT(CL15,1)=CHAR(160),indenture(CL15)&gt;0),"NO","BOLD")&amp;CN15</f>
        <v>NO</v>
      </c>
      <c r="CP15" t="s">
        <v>3596</v>
      </c>
      <c r="CQ15" t="s">
        <v>3430</v>
      </c>
      <c r="CR15" t="str">
        <f t="shared" si="23"/>
        <v/>
      </c>
      <c r="CS15" t="str">
        <f>IF(OR(LEFT(CP15,1)=CHAR(32),LEFT(CP15,1)=CHAR(9),LEFT(CP15,1)=CHAR(160),indenture(CP15)&gt;0),"NO","BOLD")&amp;CR15</f>
        <v>BOLD</v>
      </c>
      <c r="CT15" t="s">
        <v>5143</v>
      </c>
      <c r="CU15" s="36" t="s">
        <v>8872</v>
      </c>
      <c r="CV15" t="str">
        <f t="shared" si="24"/>
        <v/>
      </c>
      <c r="CW15" t="str">
        <f>IF(OR(LEFT(CT15,1)=CHAR(32),LEFT(CT15,1)=CHAR(9),LEFT(CT15,1)=CHAR(160),indenture(CT15)&gt;0),"NO","BOLD")&amp;CV15</f>
        <v>BOLD</v>
      </c>
      <c r="CZ15" t="str">
        <f t="shared" si="25"/>
        <v/>
      </c>
      <c r="DA15" t="str">
        <f>IF(OR(LEFT(CX15,1)=CHAR(32),LEFT(CX15,1)=CHAR(9),LEFT(CX15,1)=CHAR(160),indenture(CX15)&gt;0),"NO","BOLD")&amp;CZ15</f>
        <v>BOLD</v>
      </c>
      <c r="DB15" t="s">
        <v>5144</v>
      </c>
      <c r="DC15" t="s">
        <v>5145</v>
      </c>
      <c r="DD15" t="str">
        <f t="shared" si="26"/>
        <v/>
      </c>
      <c r="DE15" t="str">
        <f>IF(OR(LEFT(DB15,1)=CHAR(32),LEFT(DB15,1)=CHAR(9),LEFT(DB15,1)=CHAR(160),indenture(DB15)&gt;0),"NO","BOLD")&amp;DD15</f>
        <v>NO</v>
      </c>
      <c r="DF15" t="s">
        <v>5047</v>
      </c>
      <c r="DG15" t="s">
        <v>5048</v>
      </c>
      <c r="DH15" t="str">
        <f t="shared" si="27"/>
        <v/>
      </c>
      <c r="DI15" t="str">
        <f>IF(OR(LEFT(DF15,1)=CHAR(32),LEFT(DF15,1)=CHAR(9),LEFT(DF15,1)=CHAR(160),indenture(DF15)&gt;0),"NO","BOLD")&amp;DH15</f>
        <v>BOLD</v>
      </c>
      <c r="DL15" t="str">
        <f t="shared" si="28"/>
        <v/>
      </c>
      <c r="DM15" t="str">
        <f>IF(OR(LEFT(DJ15,1)=CHAR(32),LEFT(DJ15,1)=CHAR(9),LEFT(DJ15,1)=CHAR(160),indenture(DJ15)&gt;0),"NO","BOLD")&amp;DL15</f>
        <v>BOLD</v>
      </c>
      <c r="DN15" t="s">
        <v>5146</v>
      </c>
      <c r="DO15" s="36" t="s">
        <v>8872</v>
      </c>
      <c r="DP15" t="str">
        <f t="shared" si="29"/>
        <v/>
      </c>
      <c r="DQ15" t="str">
        <f>IF(OR(LEFT(DN15,1)=CHAR(32),LEFT(DN15,1)=CHAR(9),LEFT(DN15,1)=CHAR(160),indenture(DN15)&gt;0),"NO","BOLD")&amp;DP15</f>
        <v>BOLD</v>
      </c>
      <c r="DR15" t="s">
        <v>5147</v>
      </c>
      <c r="DS15" t="s">
        <v>5148</v>
      </c>
      <c r="DT15" t="str">
        <f t="shared" si="30"/>
        <v/>
      </c>
      <c r="DU15" t="str">
        <f>IF(OR(LEFT(DR15,1)=CHAR(32),LEFT(DR15,1)=CHAR(9),LEFT(DR15,1)=CHAR(160),indenture(DR15)&gt;0),"NO","BOLD")&amp;DT15</f>
        <v>NO</v>
      </c>
      <c r="DX15" t="str">
        <f t="shared" si="31"/>
        <v/>
      </c>
      <c r="DY15" t="str">
        <f>IF(OR(LEFT(DV15,1)=CHAR(32),LEFT(DV15,1)=CHAR(9),LEFT(DV15,1)=CHAR(160),indenture(DV15)&gt;0),"NO","BOLD")&amp;DX15</f>
        <v>BOLD</v>
      </c>
      <c r="DZ15" t="s">
        <v>5149</v>
      </c>
      <c r="EA15" t="s">
        <v>5150</v>
      </c>
      <c r="EB15" t="str">
        <f t="shared" si="32"/>
        <v/>
      </c>
      <c r="EC15" t="str">
        <f>IF(OR(LEFT(DZ15,1)=CHAR(32),LEFT(DZ15,1)=CHAR(9),LEFT(DZ15,1)=CHAR(160),indenture(DZ15)&gt;0),"NO","BOLD")&amp;EB15</f>
        <v>BOLD</v>
      </c>
      <c r="ED15" t="s">
        <v>5151</v>
      </c>
      <c r="EE15" t="s">
        <v>5152</v>
      </c>
      <c r="EF15" t="str">
        <f t="shared" si="33"/>
        <v/>
      </c>
      <c r="EG15" t="str">
        <f>IF(OR(LEFT(ED15,1)=CHAR(32),LEFT(ED15,1)=CHAR(9),LEFT(ED15,1)=CHAR(160),indenture(ED15)&gt;0),"NO","BOLD")&amp;EF15</f>
        <v>BOLD</v>
      </c>
      <c r="EH15" t="s">
        <v>5153</v>
      </c>
      <c r="EI15" t="s">
        <v>5154</v>
      </c>
      <c r="EJ15" t="str">
        <f t="shared" si="34"/>
        <v/>
      </c>
      <c r="EK15" t="str">
        <f>IF(OR(LEFT(EH15,1)=CHAR(32),LEFT(EH15,1)=CHAR(9),LEFT(EH15,1)=CHAR(160),indenture(EH15)&gt;0),"NO","BOLD")&amp;EJ15</f>
        <v>BOLD</v>
      </c>
      <c r="EL15" t="s">
        <v>5155</v>
      </c>
      <c r="EM15" t="s">
        <v>5156</v>
      </c>
      <c r="EN15" t="str">
        <f t="shared" si="35"/>
        <v/>
      </c>
      <c r="EO15" t="str">
        <f>IF(OR(LEFT(EL15,1)=CHAR(32),LEFT(EL15,1)=CHAR(9),LEFT(EL15,1)=CHAR(160),indenture(EL15)&gt;0),"NO","BOLD")&amp;EN15</f>
        <v>NO</v>
      </c>
      <c r="EP15" t="s">
        <v>5681</v>
      </c>
      <c r="EQ15" t="s">
        <v>5682</v>
      </c>
      <c r="ER15" t="str">
        <f t="shared" si="36"/>
        <v/>
      </c>
      <c r="ES15" t="str">
        <f>IF(OR(LEFT(EP15,1)=CHAR(32),LEFT(EP15,1)=CHAR(9),LEFT(EP15,1)=CHAR(160),indenture(EP15)&gt;0),"NO","BOLD")&amp;ER15</f>
        <v>BOLD</v>
      </c>
      <c r="ET15" t="s">
        <v>5683</v>
      </c>
      <c r="EU15" t="s">
        <v>5684</v>
      </c>
      <c r="EV15" t="str">
        <f t="shared" si="37"/>
        <v/>
      </c>
      <c r="EW15" t="str">
        <f>IF(OR(LEFT(ET15,1)=CHAR(32),LEFT(ET15,1)=CHAR(9),LEFT(ET15,1)=CHAR(160),indenture(ET15)&gt;0),"NO","BOLD")&amp;EV15</f>
        <v>BOLD</v>
      </c>
      <c r="EX15" t="s">
        <v>5685</v>
      </c>
      <c r="EY15" t="s">
        <v>5686</v>
      </c>
      <c r="EZ15" t="str">
        <f t="shared" si="38"/>
        <v/>
      </c>
      <c r="FA15" t="str">
        <f>IF(OR(LEFT(EX15,1)=CHAR(32),LEFT(EX15,1)=CHAR(9),LEFT(EX15,1)=CHAR(160),indenture(EX15)&gt;0),"NO","BOLD")&amp;EZ15</f>
        <v>BOLD</v>
      </c>
      <c r="FB15" t="s">
        <v>1322</v>
      </c>
      <c r="FC15" s="36" t="s">
        <v>8872</v>
      </c>
      <c r="FD15" t="str">
        <f t="shared" si="39"/>
        <v/>
      </c>
      <c r="FE15" t="str">
        <f>IF(OR(LEFT(FB15,1)=CHAR(32),LEFT(FB15,1)=CHAR(9),LEFT(FB15,1)=CHAR(160),indenture(FB15)&gt;0),"NO","BOLD")&amp;FD15</f>
        <v>BOLD</v>
      </c>
      <c r="FH15" t="str">
        <f t="shared" si="40"/>
        <v/>
      </c>
      <c r="FI15" t="str">
        <f>IF(OR(LEFT(FF15,1)=CHAR(32),LEFT(FF15,1)=CHAR(9),LEFT(FF15,1)=CHAR(160),indenture(FF15)&gt;0),"NO","BOLD")&amp;FH15</f>
        <v>BOLD</v>
      </c>
      <c r="FJ15" t="s">
        <v>5687</v>
      </c>
      <c r="FK15" t="s">
        <v>5688</v>
      </c>
      <c r="FL15" t="str">
        <f t="shared" si="41"/>
        <v/>
      </c>
      <c r="FM15" t="str">
        <f>IF(OR(LEFT(FJ15,1)=CHAR(32),LEFT(FJ15,1)=CHAR(9),LEFT(FJ15,1)=CHAR(160),indenture(FJ15)&gt;0),"NO","BOLD")&amp;FL15</f>
        <v>BOLD</v>
      </c>
      <c r="FP15" t="str">
        <f t="shared" si="42"/>
        <v/>
      </c>
      <c r="FQ15" t="str">
        <f>IF(OR(LEFT(FN15,1)=CHAR(32),LEFT(FN15,1)=CHAR(9),LEFT(FN15,1)=CHAR(160),indenture(FN15)&gt;0),"NO","BOLD")&amp;FP15</f>
        <v>BOLD</v>
      </c>
      <c r="FR15" t="s">
        <v>5689</v>
      </c>
      <c r="FS15" t="s">
        <v>5690</v>
      </c>
      <c r="FT15" t="str">
        <f t="shared" si="43"/>
        <v/>
      </c>
      <c r="FU15" t="str">
        <f>IF(OR(LEFT(FR15,1)=CHAR(32),LEFT(FR15,1)=CHAR(9),LEFT(FR15,1)=CHAR(160),indenture(FR15)&gt;0),"NO","BOLD")&amp;FT15</f>
        <v>BOLD</v>
      </c>
      <c r="FV15" t="s">
        <v>5513</v>
      </c>
      <c r="FW15" t="s">
        <v>5691</v>
      </c>
      <c r="FX15" t="str">
        <f t="shared" si="44"/>
        <v/>
      </c>
      <c r="FY15" t="str">
        <f>IF(OR(LEFT(FV15,1)=CHAR(32),LEFT(FV15,1)=CHAR(9),LEFT(FV15,1)=CHAR(160),indenture(FV15)&gt;0),"NO","BOLD")&amp;FX15</f>
        <v>NO</v>
      </c>
      <c r="GB15" t="str">
        <f t="shared" si="45"/>
        <v/>
      </c>
      <c r="GC15" t="str">
        <f>IF(OR(LEFT(FZ15,1)=CHAR(32),LEFT(FZ15,1)=CHAR(9),LEFT(FZ15,1)=CHAR(160),indenture(FZ15)&gt;0),"NO","BOLD")&amp;GB15</f>
        <v>BOLD</v>
      </c>
      <c r="GD15" t="s">
        <v>5692</v>
      </c>
      <c r="GE15" t="s">
        <v>5693</v>
      </c>
      <c r="GF15" t="str">
        <f t="shared" si="46"/>
        <v/>
      </c>
      <c r="GG15" t="str">
        <f>IF(OR(LEFT(GD15,1)=CHAR(32),LEFT(GD15,1)=CHAR(9),LEFT(GD15,1)=CHAR(160),indenture(GD15)&gt;0),"NO","BOLD")&amp;GF15</f>
        <v>BOLD</v>
      </c>
      <c r="GJ15" t="str">
        <f t="shared" si="47"/>
        <v/>
      </c>
      <c r="GK15" t="str">
        <f>IF(OR(LEFT(GH15,1)=CHAR(32),LEFT(GH15,1)=CHAR(9),LEFT(GH15,1)=CHAR(160),indenture(GH15)&gt;0),"NO","BOLD")&amp;GJ15</f>
        <v>BOLD</v>
      </c>
      <c r="GL15" t="s">
        <v>6215</v>
      </c>
      <c r="GM15" t="s">
        <v>6216</v>
      </c>
      <c r="GN15" t="str">
        <f t="shared" si="48"/>
        <v/>
      </c>
      <c r="GO15" t="str">
        <f>IF(OR(LEFT(GL15,1)=CHAR(32),LEFT(GL15,1)=CHAR(9),LEFT(GL15,1)=CHAR(160),indenture(GL15)&gt;0),"NO","BOLD")&amp;GN15</f>
        <v>BOLD</v>
      </c>
      <c r="GP15" t="s">
        <v>5836</v>
      </c>
      <c r="GQ15" t="s">
        <v>5837</v>
      </c>
      <c r="GR15" t="str">
        <f t="shared" si="68"/>
        <v/>
      </c>
      <c r="GS15" t="str">
        <f>IF(OR(LEFT(GP13,1)=CHAR(32),LEFT(GP13,1)=CHAR(9),LEFT(GP13,1)=CHAR(160),indenture(GP13)&gt;0),"NO","BOLD")&amp;GR15</f>
        <v>BOLD</v>
      </c>
      <c r="GT15" t="s">
        <v>6296</v>
      </c>
      <c r="GU15" t="s">
        <v>6297</v>
      </c>
      <c r="GV15" t="str">
        <f t="shared" si="49"/>
        <v/>
      </c>
      <c r="GW15" t="str">
        <f>IF(OR(LEFT(GT15,1)=CHAR(32),LEFT(GT15,1)=CHAR(9),LEFT(GT15,1)=CHAR(160),indenture(GT15)&gt;0),"NO","BOLD")&amp;GV15</f>
        <v>NO</v>
      </c>
      <c r="GZ15" t="str">
        <f t="shared" si="50"/>
        <v/>
      </c>
      <c r="HA15" t="str">
        <f>IF(OR(LEFT(GX15,1)=CHAR(32),LEFT(GX15,1)=CHAR(9),LEFT(GX15,1)=CHAR(160),indenture(GX15)&gt;0),"NO","BOLD")&amp;GZ15</f>
        <v>BOLD</v>
      </c>
      <c r="HD15" t="str">
        <f t="shared" si="51"/>
        <v/>
      </c>
      <c r="HE15" t="str">
        <f>IF(OR(LEFT(HB15,1)=CHAR(32),LEFT(HB15,1)=CHAR(9),LEFT(HB15,1)=CHAR(160),indenture(HB15)&gt;0),"NO","BOLD")&amp;HD15</f>
        <v>BOLD</v>
      </c>
      <c r="HF15" t="s">
        <v>5101</v>
      </c>
      <c r="HG15" t="s">
        <v>6298</v>
      </c>
      <c r="HH15" t="str">
        <f t="shared" si="52"/>
        <v/>
      </c>
      <c r="HI15" t="str">
        <f>IF(OR(LEFT(HF15,1)=CHAR(32),LEFT(HF15,1)=CHAR(9),LEFT(HF15,1)=CHAR(160),indenture(HF15)&gt;0),"NO","BOLD")&amp;HH15</f>
        <v>BOLD</v>
      </c>
      <c r="HJ15" t="s">
        <v>6299</v>
      </c>
      <c r="HK15" t="s">
        <v>6300</v>
      </c>
      <c r="HL15" t="str">
        <f t="shared" si="53"/>
        <v/>
      </c>
      <c r="HM15" t="str">
        <f>IF(OR(LEFT(HJ15,1)=CHAR(32),LEFT(HJ15,1)=CHAR(9),LEFT(HJ15,1)=CHAR(160),indenture(HJ15)&gt;0),"NO","BOLD")&amp;HL15</f>
        <v>BOLD</v>
      </c>
      <c r="HP15" t="str">
        <f t="shared" si="54"/>
        <v/>
      </c>
      <c r="HQ15" t="str">
        <f>IF(OR(LEFT(HN15,1)=CHAR(32),LEFT(HN15,1)=CHAR(9),LEFT(HN15,1)=CHAR(160),indenture(HN15)&gt;0),"NO","BOLD")&amp;HP15</f>
        <v>BOLD</v>
      </c>
      <c r="HR15" t="s">
        <v>6301</v>
      </c>
      <c r="HS15" t="s">
        <v>6302</v>
      </c>
      <c r="HT15" t="str">
        <f t="shared" si="55"/>
        <v/>
      </c>
      <c r="HU15" t="str">
        <f>IF(OR(LEFT(HR15,1)=CHAR(32),LEFT(HR15,1)=CHAR(9),LEFT(HR15,1)=CHAR(160),indenture(HR15)&gt;0),"NO","BOLD")&amp;HT15</f>
        <v>BOLD</v>
      </c>
      <c r="HV15" t="s">
        <v>8215</v>
      </c>
      <c r="HW15" s="36" t="s">
        <v>8872</v>
      </c>
      <c r="HX15" t="str">
        <f t="shared" si="56"/>
        <v/>
      </c>
      <c r="HY15" t="str">
        <f>IF(OR(LEFT(HV15,1)=CHAR(32),LEFT(HV15,1)=CHAR(9),LEFT(HV15,1)=CHAR(160),indenture(HV15)&gt;0),"NO","BOLD")&amp;HX15</f>
        <v>BOLD</v>
      </c>
      <c r="HZ15" t="s">
        <v>8321</v>
      </c>
      <c r="IA15" t="s">
        <v>1195</v>
      </c>
      <c r="IB15" t="str">
        <f t="shared" si="57"/>
        <v/>
      </c>
      <c r="IC15" t="str">
        <f>IF(OR(LEFT(HZ15,1)=CHAR(32),LEFT(HZ15,1)=CHAR(9),LEFT(HZ15,1)=CHAR(160),indenture(HZ15)&gt;0),"NO","BOLD")&amp;IB15</f>
        <v>BOLD</v>
      </c>
      <c r="IF15" t="str">
        <f t="shared" si="58"/>
        <v/>
      </c>
      <c r="IG15" t="str">
        <f>IF(OR(LEFT(ID15,1)=CHAR(32),LEFT(ID15,1)=CHAR(9),LEFT(ID15,1)=CHAR(160),indenture(ID15)&gt;0),"NO","BOLD")&amp;IF15</f>
        <v>BOLD</v>
      </c>
      <c r="IH15" t="s">
        <v>1194</v>
      </c>
      <c r="II15" t="s">
        <v>1195</v>
      </c>
      <c r="IJ15" t="str">
        <f t="shared" si="59"/>
        <v/>
      </c>
      <c r="IK15" t="str">
        <f>IF(OR(LEFT(IH15,1)=CHAR(32),LEFT(IH15,1)=CHAR(9),LEFT(IH15,1)=CHAR(160),indenture(IH15)&gt;0),"NO","BOLD")&amp;IJ15</f>
        <v>BOLD</v>
      </c>
      <c r="IL15" t="s">
        <v>8601</v>
      </c>
      <c r="IM15" t="s">
        <v>8602</v>
      </c>
      <c r="IN15" t="str">
        <f t="shared" si="60"/>
        <v/>
      </c>
      <c r="IO15" t="str">
        <f>IF(OR(LEFT(IL15,1)=CHAR(32),LEFT(IL15,1)=CHAR(9),LEFT(IL15,1)=CHAR(160),indenture(IL15)&gt;0),"NO","BOLD")&amp;IN15</f>
        <v>BOLD</v>
      </c>
      <c r="IP15" t="s">
        <v>8651</v>
      </c>
      <c r="IQ15" t="s">
        <v>8661</v>
      </c>
      <c r="IR15" t="str">
        <f t="shared" si="61"/>
        <v/>
      </c>
      <c r="IS15" t="str">
        <f>IF(OR(LEFT(IP15,1)=CHAR(32),LEFT(IP15,1)=CHAR(9),LEFT(IP15,1)=CHAR(160),indenture(IP15)&gt;0),"NO","BOLD")&amp;IR15</f>
        <v>BOLD</v>
      </c>
      <c r="IX15" t="s">
        <v>8215</v>
      </c>
      <c r="IY15" s="36" t="s">
        <v>8872</v>
      </c>
      <c r="IZ15" t="str">
        <f t="shared" si="63"/>
        <v/>
      </c>
      <c r="JA15" t="str">
        <f>IF(OR(LEFT(IX15,1)=CHAR(32),LEFT(IX15,1)=CHAR(9),LEFT(IX15,1)=CHAR(160),indenture(IX15)&gt;0),"NO","BOLD")&amp;IZ15</f>
        <v>BOLD</v>
      </c>
      <c r="JB15" t="s">
        <v>8321</v>
      </c>
      <c r="JC15" t="s">
        <v>1195</v>
      </c>
      <c r="JD15" t="str">
        <f t="shared" si="64"/>
        <v/>
      </c>
      <c r="JE15" t="str">
        <f>IF(OR(LEFT(JB15,1)=CHAR(32),LEFT(JB15,1)=CHAR(9),LEFT(JB15,1)=CHAR(160),indenture(JB15)&gt;0),"NO","BOLD")&amp;JD15</f>
        <v>BOLD</v>
      </c>
      <c r="JF15" t="s">
        <v>8982</v>
      </c>
      <c r="JG15" t="s">
        <v>808</v>
      </c>
      <c r="JH15" t="str">
        <f t="shared" si="65"/>
        <v/>
      </c>
      <c r="JI15" t="str">
        <f>IF(OR(LEFT(JF15,1)=CHAR(32),LEFT(JF15,1)=CHAR(9),LEFT(JF15,1)=CHAR(160),indenture(JF15)&gt;0),"NO","BOLD")&amp;JH15</f>
        <v>NO</v>
      </c>
      <c r="JJ15" t="s">
        <v>8991</v>
      </c>
      <c r="JK15" t="s">
        <v>8992</v>
      </c>
      <c r="JL15" t="str">
        <f t="shared" si="66"/>
        <v/>
      </c>
      <c r="JM15" t="str">
        <f>IF(OR(LEFT(JJ15,1)=CHAR(32),LEFT(JJ15,1)=CHAR(9),LEFT(JJ15,1)=CHAR(160),indenture(JJ15)&gt;0),"NO","BOLD")&amp;JL15</f>
        <v>BOLD</v>
      </c>
      <c r="JO15" s="27" t="s">
        <v>8862</v>
      </c>
      <c r="JP15" s="27" t="s">
        <v>8863</v>
      </c>
      <c r="JQ15" t="str">
        <f t="shared" si="67"/>
        <v/>
      </c>
      <c r="JR15" t="str">
        <f>IF(OR(LEFT(JO15,1)=CHAR(32),LEFT(JO15,1)=CHAR(9),LEFT(JO15,1)=CHAR(160),indenture(JO15)&gt;0),"NO","BOLD")&amp;JQ15</f>
        <v>BOLD</v>
      </c>
    </row>
    <row r="16" spans="1:278">
      <c r="A16">
        <v>15</v>
      </c>
      <c r="B16" t="s">
        <v>3556</v>
      </c>
      <c r="C16" t="s">
        <v>3557</v>
      </c>
      <c r="D16" t="str">
        <f t="shared" si="2"/>
        <v/>
      </c>
      <c r="E16" t="str">
        <f>IF(OR(LEFT(B16,1)=CHAR(32),LEFT(B16,1)=CHAR(9),LEFT(B16,1)=CHAR(160),indenture(B16)&gt;0),"NO","BOLD")&amp;D16</f>
        <v>BOLD</v>
      </c>
      <c r="F16" t="s">
        <v>3558</v>
      </c>
      <c r="G16" s="36" t="s">
        <v>8872</v>
      </c>
      <c r="H16" t="str">
        <f t="shared" si="3"/>
        <v/>
      </c>
      <c r="I16" t="str">
        <f>IF(OR(LEFT(F16,1)=CHAR(32),LEFT(F16,1)=CHAR(9),LEFT(F16,1)=CHAR(160),indenture(F16)&gt;0),"NO","BOLD")&amp;H16</f>
        <v>BOLD</v>
      </c>
      <c r="L16" t="str">
        <f t="shared" si="0"/>
        <v/>
      </c>
      <c r="M16" t="str">
        <f>IF(OR(LEFT(J16,1)=CHAR(32),LEFT(J16,1)=CHAR(9),LEFT(J16,1)=CHAR(160),indenture(J16)&gt;0),"NO","BOLD")&amp;L16</f>
        <v>BOLD</v>
      </c>
      <c r="P16" t="str">
        <f t="shared" si="1"/>
        <v/>
      </c>
      <c r="Q16" t="str">
        <f>IF(OR(LEFT(N16,1)=CHAR(32),LEFT(N16,1)=CHAR(9),LEFT(N16,1)=CHAR(160),indenture(N16)&gt;0),"NO","BOLD")&amp;P16</f>
        <v>BOLD</v>
      </c>
      <c r="T16" t="str">
        <f t="shared" si="4"/>
        <v/>
      </c>
      <c r="U16" t="str">
        <f>IF(OR(LEFT(R16,1)=CHAR(32),LEFT(R16,1)=CHAR(9),LEFT(R16,1)=CHAR(160),indenture(R16)&gt;0),"NO","BOLD")&amp;T16</f>
        <v>BOLD</v>
      </c>
      <c r="V16" t="s">
        <v>3559</v>
      </c>
      <c r="W16" t="s">
        <v>3560</v>
      </c>
      <c r="X16" t="str">
        <f t="shared" si="5"/>
        <v/>
      </c>
      <c r="Y16" t="str">
        <f>IF(OR(LEFT(V16,1)=CHAR(32),LEFT(V16,1)=CHAR(9),LEFT(V16,1)=CHAR(160),indenture(V16)&gt;0),"NO","BOLD")&amp;X16</f>
        <v>BOLD</v>
      </c>
      <c r="Z16" t="s">
        <v>3561</v>
      </c>
      <c r="AA16" t="s">
        <v>3562</v>
      </c>
      <c r="AB16" t="str">
        <f t="shared" si="6"/>
        <v/>
      </c>
      <c r="AC16" t="str">
        <f>IF(OR(LEFT(Z16,1)=CHAR(32),LEFT(Z16,1)=CHAR(9),LEFT(Z16,1)=CHAR(160),indenture(Z16)&gt;0),"NO","BOLD")&amp;AB16</f>
        <v>BOLD</v>
      </c>
      <c r="AD16" t="s">
        <v>3563</v>
      </c>
      <c r="AE16" t="s">
        <v>3564</v>
      </c>
      <c r="AF16" t="str">
        <f t="shared" si="7"/>
        <v/>
      </c>
      <c r="AG16" t="str">
        <f>IF(OR(LEFT(AD16,1)=CHAR(32),LEFT(AD16,1)=CHAR(9),LEFT(AD16,1)=CHAR(160),indenture(AD16)&gt;0),"NO","BOLD")&amp;AF16</f>
        <v>BOLD</v>
      </c>
      <c r="AH16" t="s">
        <v>3565</v>
      </c>
      <c r="AI16" t="s">
        <v>3566</v>
      </c>
      <c r="AJ16" t="str">
        <f t="shared" si="8"/>
        <v/>
      </c>
      <c r="AK16" t="str">
        <f>IF(OR(LEFT(AH16,1)=CHAR(32),LEFT(AH16,1)=CHAR(9),LEFT(AH16,1)=CHAR(160),indenture(AH16)&gt;0),"NO","BOLD")&amp;AJ16</f>
        <v>BOLD</v>
      </c>
      <c r="AL16" t="s">
        <v>3567</v>
      </c>
      <c r="AM16" t="s">
        <v>3568</v>
      </c>
      <c r="AN16" t="str">
        <f t="shared" si="9"/>
        <v/>
      </c>
      <c r="AO16" t="str">
        <f>IF(OR(LEFT(AL16,1)=CHAR(32),LEFT(AL16,1)=CHAR(9),LEFT(AL16,1)=CHAR(160),indenture(AL16)&gt;0),"NO","BOLD")&amp;AN16</f>
        <v>BOLD</v>
      </c>
      <c r="AP16" t="s">
        <v>3569</v>
      </c>
      <c r="AQ16" t="s">
        <v>3570</v>
      </c>
      <c r="AR16" t="str">
        <f t="shared" si="10"/>
        <v/>
      </c>
      <c r="AS16" t="str">
        <f>IF(OR(LEFT(AP16,1)=CHAR(32),LEFT(AP16,1)=CHAR(9),LEFT(AP16,1)=CHAR(160),indenture(AP16)&gt;0),"NO","BOLD")&amp;AR16</f>
        <v>BOLD</v>
      </c>
      <c r="AT16" t="s">
        <v>3571</v>
      </c>
      <c r="AU16" t="s">
        <v>3457</v>
      </c>
      <c r="AV16" t="str">
        <f t="shared" si="11"/>
        <v/>
      </c>
      <c r="AW16" t="str">
        <f>IF(OR(LEFT(AT16,1)=CHAR(32),LEFT(AT16,1)=CHAR(9),LEFT(AT16,1)=CHAR(160),indenture(AT16)&gt;0),"NO","BOLD")&amp;AV16</f>
        <v>BOLD</v>
      </c>
      <c r="AZ16" t="str">
        <f t="shared" si="12"/>
        <v/>
      </c>
      <c r="BA16" t="str">
        <f>IF(OR(LEFT(AX16,1)=CHAR(32),LEFT(AX16,1)=CHAR(9),LEFT(AX16,1)=CHAR(160),indenture(AX16)&gt;0),"NO","BOLD")&amp;AZ16</f>
        <v>BOLD</v>
      </c>
      <c r="BB16" t="s">
        <v>4361</v>
      </c>
      <c r="BC16" t="s">
        <v>4362</v>
      </c>
      <c r="BD16" t="str">
        <f t="shared" si="13"/>
        <v/>
      </c>
      <c r="BE16" t="str">
        <f>IF(OR(LEFT(BB16,1)=CHAR(32),LEFT(BB16,1)=CHAR(9),LEFT(BB16,1)=CHAR(160),indenture(BB16)&gt;0),"NO","BOLD")&amp;BD16</f>
        <v>NO</v>
      </c>
      <c r="BF16" t="s">
        <v>1385</v>
      </c>
      <c r="BG16" t="s">
        <v>1386</v>
      </c>
      <c r="BH16" t="str">
        <f t="shared" si="14"/>
        <v/>
      </c>
      <c r="BI16" t="str">
        <f>IF(OR(LEFT(BF16,1)=CHAR(32),LEFT(BF16,1)=CHAR(9),LEFT(BF16,1)=CHAR(160),indenture(BF16)&gt;0),"NO","BOLD")&amp;BH16</f>
        <v>BOLD</v>
      </c>
      <c r="BJ16" t="s">
        <v>4255</v>
      </c>
      <c r="BK16" t="s">
        <v>1372</v>
      </c>
      <c r="BL16" t="str">
        <f t="shared" si="15"/>
        <v/>
      </c>
      <c r="BM16" t="str">
        <f>IF(OR(LEFT(BJ16,1)=CHAR(32),LEFT(BJ16,1)=CHAR(9),LEFT(BJ16,1)=CHAR(160),indenture(BJ16)&gt;0),"NO","BOLD")&amp;BL16</f>
        <v>NO</v>
      </c>
      <c r="BN16" t="s">
        <v>4244</v>
      </c>
      <c r="BO16" t="s">
        <v>4363</v>
      </c>
      <c r="BP16" t="str">
        <f t="shared" si="16"/>
        <v/>
      </c>
      <c r="BQ16" t="str">
        <f>IF(OR(LEFT(BN16,1)=CHAR(32),LEFT(BN16,1)=CHAR(9),LEFT(BN16,1)=CHAR(160),indenture(BN16)&gt;0),"NO","BOLD")&amp;BP16</f>
        <v>NO</v>
      </c>
      <c r="BR16" t="s">
        <v>4240</v>
      </c>
      <c r="BS16" t="s">
        <v>1346</v>
      </c>
      <c r="BT16" t="str">
        <f t="shared" si="17"/>
        <v/>
      </c>
      <c r="BU16" t="str">
        <f>IF(OR(LEFT(BR16,1)=CHAR(32),LEFT(BR16,1)=CHAR(9),LEFT(BR16,1)=CHAR(160),indenture(BR16)&gt;0),"NO","BOLD")&amp;BT16</f>
        <v>NO</v>
      </c>
      <c r="BV16" t="s">
        <v>4207</v>
      </c>
      <c r="BW16" s="36" t="s">
        <v>8872</v>
      </c>
      <c r="BX16" t="str">
        <f t="shared" si="18"/>
        <v/>
      </c>
      <c r="BY16" t="str">
        <f>IF(OR(LEFT(BV16,1)=CHAR(32),LEFT(BV16,1)=CHAR(9),LEFT(BV16,1)=CHAR(160),indenture(BV16)&gt;0),"NO","BOLD")&amp;BX16</f>
        <v>BOLD</v>
      </c>
      <c r="BZ16" t="s">
        <v>4219</v>
      </c>
      <c r="CA16" t="s">
        <v>4364</v>
      </c>
      <c r="CB16" t="str">
        <f t="shared" si="19"/>
        <v/>
      </c>
      <c r="CC16" t="str">
        <f>IF(OR(LEFT(BZ16,1)=CHAR(32),LEFT(BZ16,1)=CHAR(9),LEFT(BZ16,1)=CHAR(160),indenture(BZ16)&gt;0),"NO","BOLD")&amp;CB16</f>
        <v>NO</v>
      </c>
      <c r="CD16" t="s">
        <v>1325</v>
      </c>
      <c r="CE16" t="s">
        <v>1326</v>
      </c>
      <c r="CF16" t="str">
        <f t="shared" si="20"/>
        <v/>
      </c>
      <c r="CG16" t="str">
        <f>IF(OR(LEFT(CD16,1)=CHAR(32),LEFT(CD16,1)=CHAR(9),LEFT(CD16,1)=CHAR(160),indenture(CD16)&gt;0),"NO","BOLD")&amp;CF16</f>
        <v>BOLD</v>
      </c>
      <c r="CH16" t="s">
        <v>4365</v>
      </c>
      <c r="CI16" t="s">
        <v>1363</v>
      </c>
      <c r="CJ16" t="str">
        <f t="shared" si="21"/>
        <v/>
      </c>
      <c r="CK16" t="str">
        <f>IF(OR(LEFT(CH16,1)=CHAR(32),LEFT(CH16,1)=CHAR(9),LEFT(CH16,1)=CHAR(160),indenture(CH16)&gt;0),"NO","BOLD")&amp;CJ16</f>
        <v>BOLD</v>
      </c>
      <c r="CL16" t="s">
        <v>4366</v>
      </c>
      <c r="CM16" t="s">
        <v>4367</v>
      </c>
      <c r="CN16" t="str">
        <f t="shared" si="22"/>
        <v/>
      </c>
      <c r="CO16" t="str">
        <f>IF(OR(LEFT(CL16,1)=CHAR(32),LEFT(CL16,1)=CHAR(9),LEFT(CL16,1)=CHAR(160),indenture(CL16)&gt;0),"NO","BOLD")&amp;CN16</f>
        <v>NO</v>
      </c>
      <c r="CP16" t="s">
        <v>4368</v>
      </c>
      <c r="CQ16" t="s">
        <v>3442</v>
      </c>
      <c r="CR16" t="str">
        <f t="shared" si="23"/>
        <v/>
      </c>
      <c r="CS16" t="str">
        <f>IF(OR(LEFT(CP16,1)=CHAR(32),LEFT(CP16,1)=CHAR(9),LEFT(CP16,1)=CHAR(160),indenture(CP16)&gt;0),"NO","BOLD")&amp;CR16</f>
        <v>BOLD</v>
      </c>
      <c r="CT16" t="s">
        <v>5157</v>
      </c>
      <c r="CU16" t="s">
        <v>5158</v>
      </c>
      <c r="CV16" t="str">
        <f t="shared" si="24"/>
        <v/>
      </c>
      <c r="CW16" t="str">
        <f>IF(OR(LEFT(CT16,1)=CHAR(32),LEFT(CT16,1)=CHAR(9),LEFT(CT16,1)=CHAR(160),indenture(CT16)&gt;0),"NO","BOLD")&amp;CV16</f>
        <v>BOLD</v>
      </c>
      <c r="CZ16" t="str">
        <f t="shared" si="25"/>
        <v/>
      </c>
      <c r="DA16" t="str">
        <f>IF(OR(LEFT(CX16,1)=CHAR(32),LEFT(CX16,1)=CHAR(9),LEFT(CX16,1)=CHAR(160),indenture(CX16)&gt;0),"NO","BOLD")&amp;CZ16</f>
        <v>BOLD</v>
      </c>
      <c r="DB16" t="s">
        <v>5159</v>
      </c>
      <c r="DC16" t="s">
        <v>5160</v>
      </c>
      <c r="DD16" t="str">
        <f t="shared" si="26"/>
        <v/>
      </c>
      <c r="DE16" t="str">
        <f>IF(OR(LEFT(DB16,1)=CHAR(32),LEFT(DB16,1)=CHAR(9),LEFT(DB16,1)=CHAR(160),indenture(DB16)&gt;0),"NO","BOLD")&amp;DD16</f>
        <v>NO</v>
      </c>
      <c r="DF16" t="s">
        <v>5161</v>
      </c>
      <c r="DG16" t="s">
        <v>5162</v>
      </c>
      <c r="DH16" t="str">
        <f t="shared" si="27"/>
        <v/>
      </c>
      <c r="DI16" t="str">
        <f>IF(OR(LEFT(DF16,1)=CHAR(32),LEFT(DF16,1)=CHAR(9),LEFT(DF16,1)=CHAR(160),indenture(DF16)&gt;0),"NO","BOLD")&amp;DH16</f>
        <v>BOLD</v>
      </c>
      <c r="DJ16" t="s">
        <v>5163</v>
      </c>
      <c r="DK16" t="s">
        <v>5164</v>
      </c>
      <c r="DL16" t="str">
        <f t="shared" si="28"/>
        <v/>
      </c>
      <c r="DM16" t="str">
        <f>IF(OR(LEFT(DJ16,1)=CHAR(32),LEFT(DJ16,1)=CHAR(9),LEFT(DJ16,1)=CHAR(160),indenture(DJ16)&gt;0),"NO","BOLD")&amp;DL16</f>
        <v>BOLD</v>
      </c>
      <c r="DN16" t="s">
        <v>5165</v>
      </c>
      <c r="DO16" t="s">
        <v>5166</v>
      </c>
      <c r="DP16" t="str">
        <f t="shared" si="29"/>
        <v/>
      </c>
      <c r="DQ16" t="str">
        <f>IF(OR(LEFT(DN16,1)=CHAR(32),LEFT(DN16,1)=CHAR(9),LEFT(DN16,1)=CHAR(160),indenture(DN16)&gt;0),"NO","BOLD")&amp;DP16</f>
        <v>BOLD</v>
      </c>
      <c r="DR16" t="s">
        <v>5167</v>
      </c>
      <c r="DS16" t="s">
        <v>5168</v>
      </c>
      <c r="DT16" t="str">
        <f t="shared" si="30"/>
        <v/>
      </c>
      <c r="DU16" t="str">
        <f>IF(OR(LEFT(DR16,1)=CHAR(32),LEFT(DR16,1)=CHAR(9),LEFT(DR16,1)=CHAR(160),indenture(DR16)&gt;0),"NO","BOLD")&amp;DT16</f>
        <v>NO</v>
      </c>
      <c r="DX16" t="str">
        <f t="shared" si="31"/>
        <v/>
      </c>
      <c r="DY16" t="str">
        <f>IF(OR(LEFT(DV16,1)=CHAR(32),LEFT(DV16,1)=CHAR(9),LEFT(DV16,1)=CHAR(160),indenture(DV16)&gt;0),"NO","BOLD")&amp;DX16</f>
        <v>BOLD</v>
      </c>
      <c r="EB16" t="str">
        <f t="shared" si="32"/>
        <v/>
      </c>
      <c r="EC16" t="str">
        <f>IF(OR(LEFT(DZ16,1)=CHAR(32),LEFT(DZ16,1)=CHAR(9),LEFT(DZ16,1)=CHAR(160),indenture(DZ16)&gt;0),"NO","BOLD")&amp;EB16</f>
        <v>BOLD</v>
      </c>
      <c r="ED16" t="s">
        <v>5169</v>
      </c>
      <c r="EE16" t="s">
        <v>5170</v>
      </c>
      <c r="EF16" t="str">
        <f t="shared" si="33"/>
        <v/>
      </c>
      <c r="EG16" t="str">
        <f>IF(OR(LEFT(ED16,1)=CHAR(32),LEFT(ED16,1)=CHAR(9),LEFT(ED16,1)=CHAR(160),indenture(ED16)&gt;0),"NO","BOLD")&amp;EF16</f>
        <v>BOLD</v>
      </c>
      <c r="EH16" t="s">
        <v>5171</v>
      </c>
      <c r="EI16" t="s">
        <v>5172</v>
      </c>
      <c r="EJ16" t="str">
        <f t="shared" si="34"/>
        <v/>
      </c>
      <c r="EK16" t="str">
        <f>IF(OR(LEFT(EH16,1)=CHAR(32),LEFT(EH16,1)=CHAR(9),LEFT(EH16,1)=CHAR(160),indenture(EH16)&gt;0),"NO","BOLD")&amp;EJ16</f>
        <v>BOLD</v>
      </c>
      <c r="EL16" t="s">
        <v>5173</v>
      </c>
      <c r="EM16" t="s">
        <v>5174</v>
      </c>
      <c r="EN16" t="str">
        <f t="shared" si="35"/>
        <v/>
      </c>
      <c r="EO16" t="str">
        <f>IF(OR(LEFT(EL16,1)=CHAR(32),LEFT(EL16,1)=CHAR(9),LEFT(EL16,1)=CHAR(160),indenture(EL16)&gt;0),"NO","BOLD")&amp;EN16</f>
        <v>NO</v>
      </c>
      <c r="ER16" t="str">
        <f t="shared" si="36"/>
        <v/>
      </c>
      <c r="ES16" t="str">
        <f>IF(OR(LEFT(EP16,1)=CHAR(32),LEFT(EP16,1)=CHAR(9),LEFT(EP16,1)=CHAR(160),indenture(EP16)&gt;0),"NO","BOLD")&amp;ER16</f>
        <v>BOLD</v>
      </c>
      <c r="ET16" t="s">
        <v>5694</v>
      </c>
      <c r="EU16" t="s">
        <v>5695</v>
      </c>
      <c r="EV16" t="str">
        <f t="shared" si="37"/>
        <v/>
      </c>
      <c r="EW16" t="str">
        <f>IF(OR(LEFT(ET16,1)=CHAR(32),LEFT(ET16,1)=CHAR(9),LEFT(ET16,1)=CHAR(160),indenture(ET16)&gt;0),"NO","BOLD")&amp;EV16</f>
        <v>BOLD</v>
      </c>
      <c r="EX16" t="s">
        <v>5696</v>
      </c>
      <c r="EY16" t="s">
        <v>5697</v>
      </c>
      <c r="EZ16" t="str">
        <f t="shared" si="38"/>
        <v/>
      </c>
      <c r="FA16" t="str">
        <f>IF(OR(LEFT(EX16,1)=CHAR(32),LEFT(EX16,1)=CHAR(9),LEFT(EX16,1)=CHAR(160),indenture(EX16)&gt;0),"NO","BOLD")&amp;EZ16</f>
        <v>BOLD</v>
      </c>
      <c r="FB16" t="s">
        <v>5698</v>
      </c>
      <c r="FC16" t="s">
        <v>5699</v>
      </c>
      <c r="FD16" t="str">
        <f t="shared" si="39"/>
        <v/>
      </c>
      <c r="FE16" t="str">
        <f>IF(OR(LEFT(FB16,1)=CHAR(32),LEFT(FB16,1)=CHAR(9),LEFT(FB16,1)=CHAR(160),indenture(FB16)&gt;0),"NO","BOLD")&amp;FD16</f>
        <v>BOLD</v>
      </c>
      <c r="FF16" t="s">
        <v>5700</v>
      </c>
      <c r="FG16" s="36" t="s">
        <v>8872</v>
      </c>
      <c r="FH16" t="str">
        <f t="shared" si="40"/>
        <v/>
      </c>
      <c r="FI16" t="str">
        <f>IF(OR(LEFT(FF16,1)=CHAR(32),LEFT(FF16,1)=CHAR(9),LEFT(FF16,1)=CHAR(160),indenture(FF16)&gt;0),"NO","BOLD")&amp;FH16</f>
        <v>BOLD</v>
      </c>
      <c r="FL16" t="str">
        <f t="shared" si="41"/>
        <v/>
      </c>
      <c r="FM16" t="str">
        <f>IF(OR(LEFT(FJ16,1)=CHAR(32),LEFT(FJ16,1)=CHAR(9),LEFT(FJ16,1)=CHAR(160),indenture(FJ16)&gt;0),"NO","BOLD")&amp;FL16</f>
        <v>BOLD</v>
      </c>
      <c r="FN16" t="s">
        <v>5701</v>
      </c>
      <c r="FO16" t="s">
        <v>5702</v>
      </c>
      <c r="FP16" t="str">
        <f t="shared" si="42"/>
        <v/>
      </c>
      <c r="FQ16" t="str">
        <f>IF(OR(LEFT(FN16,1)=CHAR(32),LEFT(FN16,1)=CHAR(9),LEFT(FN16,1)=CHAR(160),indenture(FN16)&gt;0),"NO","BOLD")&amp;FP16</f>
        <v>BOLD</v>
      </c>
      <c r="FR16" t="s">
        <v>5703</v>
      </c>
      <c r="FS16" t="s">
        <v>5704</v>
      </c>
      <c r="FT16" t="str">
        <f t="shared" si="43"/>
        <v/>
      </c>
      <c r="FU16" t="str">
        <f>IF(OR(LEFT(FR16,1)=CHAR(32),LEFT(FR16,1)=CHAR(9),LEFT(FR16,1)=CHAR(160),indenture(FR16)&gt;0),"NO","BOLD")&amp;FT16</f>
        <v>BOLD</v>
      </c>
      <c r="FV16" t="s">
        <v>5531</v>
      </c>
      <c r="FW16" t="s">
        <v>5705</v>
      </c>
      <c r="FX16" t="str">
        <f t="shared" si="44"/>
        <v/>
      </c>
      <c r="FY16" t="str">
        <f>IF(OR(LEFT(FV16,1)=CHAR(32),LEFT(FV16,1)=CHAR(9),LEFT(FV16,1)=CHAR(160),indenture(FV16)&gt;0),"NO","BOLD")&amp;FX16</f>
        <v>NO</v>
      </c>
      <c r="GB16" t="str">
        <f t="shared" si="45"/>
        <v/>
      </c>
      <c r="GC16" t="str">
        <f>IF(OR(LEFT(FZ16,1)=CHAR(32),LEFT(FZ16,1)=CHAR(9),LEFT(FZ16,1)=CHAR(160),indenture(FZ16)&gt;0),"NO","BOLD")&amp;GB16</f>
        <v>BOLD</v>
      </c>
      <c r="GD16" t="s">
        <v>5706</v>
      </c>
      <c r="GE16" t="s">
        <v>5707</v>
      </c>
      <c r="GF16" t="str">
        <f t="shared" si="46"/>
        <v/>
      </c>
      <c r="GG16" t="str">
        <f>IF(OR(LEFT(GD16,1)=CHAR(32),LEFT(GD16,1)=CHAR(9),LEFT(GD16,1)=CHAR(160),indenture(GD16)&gt;0),"NO","BOLD")&amp;GF16</f>
        <v>BOLD</v>
      </c>
      <c r="GJ16" t="str">
        <f t="shared" si="47"/>
        <v/>
      </c>
      <c r="GK16" t="str">
        <f>IF(OR(LEFT(GH16,1)=CHAR(32),LEFT(GH16,1)=CHAR(9),LEFT(GH16,1)=CHAR(160),indenture(GH16)&gt;0),"NO","BOLD")&amp;GJ16</f>
        <v>BOLD</v>
      </c>
      <c r="GL16" t="s">
        <v>5884</v>
      </c>
      <c r="GM16" t="s">
        <v>5885</v>
      </c>
      <c r="GN16" t="str">
        <f t="shared" si="48"/>
        <v/>
      </c>
      <c r="GO16" t="str">
        <f>IF(OR(LEFT(GL16,1)=CHAR(32),LEFT(GL16,1)=CHAR(9),LEFT(GL16,1)=CHAR(160),indenture(GL16)&gt;0),"NO","BOLD")&amp;GN16</f>
        <v>BOLD</v>
      </c>
      <c r="GR16" t="str">
        <f t="shared" si="68"/>
        <v/>
      </c>
      <c r="GS16" t="str">
        <f>IF(OR(LEFT(GP14,1)=CHAR(32),LEFT(GP14,1)=CHAR(9),LEFT(GP14,1)=CHAR(160),indenture(GP14)&gt;0),"NO","BOLD")&amp;GR16</f>
        <v>BOLD</v>
      </c>
      <c r="GT16" t="s">
        <v>6303</v>
      </c>
      <c r="GU16" t="s">
        <v>6304</v>
      </c>
      <c r="GV16" t="str">
        <f t="shared" si="49"/>
        <v/>
      </c>
      <c r="GW16" t="str">
        <f>IF(OR(LEFT(GT16,1)=CHAR(32),LEFT(GT16,1)=CHAR(9),LEFT(GT16,1)=CHAR(160),indenture(GT16)&gt;0),"NO","BOLD")&amp;GV16</f>
        <v>NO</v>
      </c>
      <c r="GZ16" t="str">
        <f t="shared" si="50"/>
        <v/>
      </c>
      <c r="HA16" t="str">
        <f>IF(OR(LEFT(GX16,1)=CHAR(32),LEFT(GX16,1)=CHAR(9),LEFT(GX16,1)=CHAR(160),indenture(GX16)&gt;0),"NO","BOLD")&amp;GZ16</f>
        <v>BOLD</v>
      </c>
      <c r="HB16" t="s">
        <v>6305</v>
      </c>
      <c r="HC16" s="36" t="s">
        <v>8872</v>
      </c>
      <c r="HD16" t="str">
        <f t="shared" si="51"/>
        <v/>
      </c>
      <c r="HE16" t="str">
        <f>IF(OR(LEFT(HB16,1)=CHAR(32),LEFT(HB16,1)=CHAR(9),LEFT(HB16,1)=CHAR(160),indenture(HB16)&gt;0),"NO","BOLD")&amp;HD16</f>
        <v>BOLD</v>
      </c>
      <c r="HF16" t="s">
        <v>6306</v>
      </c>
      <c r="HG16" t="s">
        <v>6307</v>
      </c>
      <c r="HH16" t="str">
        <f t="shared" si="52"/>
        <v/>
      </c>
      <c r="HI16" t="str">
        <f>IF(OR(LEFT(HF16,1)=CHAR(32),LEFT(HF16,1)=CHAR(9),LEFT(HF16,1)=CHAR(160),indenture(HF16)&gt;0),"NO","BOLD")&amp;HH16</f>
        <v>BOLD</v>
      </c>
      <c r="HJ16" t="s">
        <v>6308</v>
      </c>
      <c r="HK16" t="s">
        <v>6309</v>
      </c>
      <c r="HL16" t="str">
        <f t="shared" si="53"/>
        <v/>
      </c>
      <c r="HM16" t="str">
        <f>IF(OR(LEFT(HJ16,1)=CHAR(32),LEFT(HJ16,1)=CHAR(9),LEFT(HJ16,1)=CHAR(160),indenture(HJ16)&gt;0),"NO","BOLD")&amp;HL16</f>
        <v>BOLD</v>
      </c>
      <c r="HP16" t="str">
        <f t="shared" si="54"/>
        <v/>
      </c>
      <c r="HQ16" t="str">
        <f>IF(OR(LEFT(HN16,1)=CHAR(32),LEFT(HN16,1)=CHAR(9),LEFT(HN16,1)=CHAR(160),indenture(HN16)&gt;0),"NO","BOLD")&amp;HP16</f>
        <v>BOLD</v>
      </c>
      <c r="HR16" t="s">
        <v>6310</v>
      </c>
      <c r="HS16" t="s">
        <v>6311</v>
      </c>
      <c r="HT16" t="str">
        <f t="shared" si="55"/>
        <v/>
      </c>
      <c r="HU16" t="str">
        <f>IF(OR(LEFT(HR16,1)=CHAR(32),LEFT(HR16,1)=CHAR(9),LEFT(HR16,1)=CHAR(160),indenture(HR16)&gt;0),"NO","BOLD")&amp;HT16</f>
        <v>BOLD</v>
      </c>
      <c r="HV16" t="s">
        <v>8216</v>
      </c>
      <c r="HW16" t="s">
        <v>8142</v>
      </c>
      <c r="HX16" t="str">
        <f t="shared" si="56"/>
        <v/>
      </c>
      <c r="HY16" t="str">
        <f>IF(OR(LEFT(HV16,1)=CHAR(32),LEFT(HV16,1)=CHAR(9),LEFT(HV16,1)=CHAR(160),indenture(HV16)&gt;0),"NO","BOLD")&amp;HX16</f>
        <v>BOLD</v>
      </c>
      <c r="IB16" t="str">
        <f t="shared" si="57"/>
        <v/>
      </c>
      <c r="IC16" t="str">
        <f>IF(OR(LEFT(HZ16,1)=CHAR(32),LEFT(HZ16,1)=CHAR(9),LEFT(HZ16,1)=CHAR(160),indenture(HZ16)&gt;0),"NO","BOLD")&amp;IB16</f>
        <v>BOLD</v>
      </c>
      <c r="ID16" t="s">
        <v>1322</v>
      </c>
      <c r="IE16" s="36" t="s">
        <v>8872</v>
      </c>
      <c r="IF16" t="str">
        <f t="shared" si="58"/>
        <v/>
      </c>
      <c r="IG16" t="str">
        <f>IF(OR(LEFT(ID16,1)=CHAR(32),LEFT(ID16,1)=CHAR(9),LEFT(ID16,1)=CHAR(160),indenture(ID16)&gt;0),"NO","BOLD")&amp;IF16</f>
        <v>BOLD</v>
      </c>
      <c r="IH16" t="s">
        <v>1196</v>
      </c>
      <c r="II16" t="s">
        <v>1197</v>
      </c>
      <c r="IJ16" t="str">
        <f t="shared" si="59"/>
        <v/>
      </c>
      <c r="IK16" t="str">
        <f>IF(OR(LEFT(IH16,1)=CHAR(32),LEFT(IH16,1)=CHAR(9),LEFT(IH16,1)=CHAR(160),indenture(IH16)&gt;0),"NO","BOLD")&amp;IJ16</f>
        <v>BOLD</v>
      </c>
      <c r="IN16" t="str">
        <f t="shared" si="60"/>
        <v/>
      </c>
      <c r="IO16" t="str">
        <f>IF(OR(LEFT(IL16,1)=CHAR(32),LEFT(IL16,1)=CHAR(9),LEFT(IL16,1)=CHAR(160),indenture(IL16)&gt;0),"NO","BOLD")&amp;IN16</f>
        <v>BOLD</v>
      </c>
      <c r="IP16" t="s">
        <v>8662</v>
      </c>
      <c r="IQ16" t="s">
        <v>8663</v>
      </c>
      <c r="IR16" t="str">
        <f t="shared" si="61"/>
        <v/>
      </c>
      <c r="IS16" t="str">
        <f>IF(OR(LEFT(IP16,1)=CHAR(32),LEFT(IP16,1)=CHAR(9),LEFT(IP16,1)=CHAR(160),indenture(IP16)&gt;0),"NO","BOLD")&amp;IR16</f>
        <v>BOLD</v>
      </c>
      <c r="IX16" t="s">
        <v>8216</v>
      </c>
      <c r="IY16" t="s">
        <v>8142</v>
      </c>
      <c r="IZ16" t="str">
        <f t="shared" si="63"/>
        <v/>
      </c>
      <c r="JA16" t="str">
        <f>IF(OR(LEFT(IX16,1)=CHAR(32),LEFT(IX16,1)=CHAR(9),LEFT(IX16,1)=CHAR(160),indenture(IX16)&gt;0),"NO","BOLD")&amp;IZ16</f>
        <v>BOLD</v>
      </c>
      <c r="JD16" t="str">
        <f t="shared" si="64"/>
        <v/>
      </c>
      <c r="JE16" t="str">
        <f>IF(OR(LEFT(JB16,1)=CHAR(32),LEFT(JB16,1)=CHAR(9),LEFT(JB16,1)=CHAR(160),indenture(JB16)&gt;0),"NO","BOLD")&amp;JD16</f>
        <v>BOLD</v>
      </c>
      <c r="JF16" t="s">
        <v>8983</v>
      </c>
      <c r="JG16" t="s">
        <v>5852</v>
      </c>
      <c r="JH16" t="str">
        <f t="shared" si="65"/>
        <v/>
      </c>
      <c r="JI16" t="str">
        <f>IF(OR(LEFT(JF16,1)=CHAR(32),LEFT(JF16,1)=CHAR(9),LEFT(JF16,1)=CHAR(160),indenture(JF16)&gt;0),"NO","BOLD")&amp;JH16</f>
        <v>NO</v>
      </c>
      <c r="JL16" t="str">
        <f t="shared" si="66"/>
        <v/>
      </c>
      <c r="JM16" t="str">
        <f>IF(OR(LEFT(JJ16,1)=CHAR(32),LEFT(JJ16,1)=CHAR(9),LEFT(JJ16,1)=CHAR(160),indenture(JJ16)&gt;0),"NO","BOLD")&amp;JL16</f>
        <v>BOLD</v>
      </c>
      <c r="JO16" s="27"/>
      <c r="JP16" s="7"/>
      <c r="JQ16" t="str">
        <f t="shared" si="67"/>
        <v/>
      </c>
      <c r="JR16" t="str">
        <f>IF(OR(LEFT(JO16,1)=CHAR(32),LEFT(JO16,1)=CHAR(9),LEFT(JO16,1)=CHAR(160),indenture(JO16)&gt;0),"NO","BOLD")&amp;JQ16</f>
        <v>BOLD</v>
      </c>
    </row>
    <row r="17" spans="1:278">
      <c r="A17">
        <v>16</v>
      </c>
      <c r="B17" t="s">
        <v>3572</v>
      </c>
      <c r="C17" t="s">
        <v>3573</v>
      </c>
      <c r="D17" t="str">
        <f t="shared" si="2"/>
        <v/>
      </c>
      <c r="E17" t="str">
        <f>IF(OR(LEFT(B17,1)=CHAR(32),LEFT(B17,1)=CHAR(9),LEFT(B17,1)=CHAR(160),indenture(B17)&gt;0),"NO","BOLD")&amp;D17</f>
        <v>BOLD</v>
      </c>
      <c r="F17" t="s">
        <v>3574</v>
      </c>
      <c r="G17" t="s">
        <v>3575</v>
      </c>
      <c r="H17" t="str">
        <f t="shared" si="3"/>
        <v/>
      </c>
      <c r="I17" t="str">
        <f>IF(OR(LEFT(F17,1)=CHAR(32),LEFT(F17,1)=CHAR(9),LEFT(F17,1)=CHAR(160),indenture(F17)&gt;0),"NO","BOLD")&amp;H17</f>
        <v>BOLD</v>
      </c>
      <c r="J17" t="s">
        <v>3576</v>
      </c>
      <c r="K17" s="36" t="s">
        <v>8872</v>
      </c>
      <c r="L17" t="str">
        <f t="shared" si="0"/>
        <v/>
      </c>
      <c r="M17" t="str">
        <f>IF(OR(LEFT(J17,1)=CHAR(32),LEFT(J17,1)=CHAR(9),LEFT(J17,1)=CHAR(160),indenture(J17)&gt;0),"NO","BOLD")&amp;L17</f>
        <v>BOLD</v>
      </c>
      <c r="N17" t="s">
        <v>3576</v>
      </c>
      <c r="O17" s="36" t="s">
        <v>8872</v>
      </c>
      <c r="P17" t="str">
        <f t="shared" si="1"/>
        <v/>
      </c>
      <c r="Q17" t="str">
        <f>IF(OR(LEFT(N17,1)=CHAR(32),LEFT(N17,1)=CHAR(9),LEFT(N17,1)=CHAR(160),indenture(N17)&gt;0),"NO","BOLD")&amp;P17</f>
        <v>BOLD</v>
      </c>
      <c r="R17" t="s">
        <v>3576</v>
      </c>
      <c r="S17" s="36" t="s">
        <v>8872</v>
      </c>
      <c r="T17" t="str">
        <f t="shared" si="4"/>
        <v/>
      </c>
      <c r="U17" t="str">
        <f>IF(OR(LEFT(R17,1)=CHAR(32),LEFT(R17,1)=CHAR(9),LEFT(R17,1)=CHAR(160),indenture(R17)&gt;0),"NO","BOLD")&amp;T17</f>
        <v>BOLD</v>
      </c>
      <c r="V17" t="s">
        <v>3577</v>
      </c>
      <c r="W17" t="s">
        <v>3578</v>
      </c>
      <c r="X17" t="str">
        <f t="shared" si="5"/>
        <v/>
      </c>
      <c r="Y17" t="str">
        <f>IF(OR(LEFT(V17,1)=CHAR(32),LEFT(V17,1)=CHAR(9),LEFT(V17,1)=CHAR(160),indenture(V17)&gt;0),"NO","BOLD")&amp;X17</f>
        <v>BOLD</v>
      </c>
      <c r="Z17" t="s">
        <v>3579</v>
      </c>
      <c r="AA17" t="s">
        <v>3580</v>
      </c>
      <c r="AB17" t="str">
        <f t="shared" si="6"/>
        <v/>
      </c>
      <c r="AC17" t="str">
        <f>IF(OR(LEFT(Z17,1)=CHAR(32),LEFT(Z17,1)=CHAR(9),LEFT(Z17,1)=CHAR(160),indenture(Z17)&gt;0),"NO","BOLD")&amp;AB17</f>
        <v>BOLD</v>
      </c>
      <c r="AD17" t="s">
        <v>3581</v>
      </c>
      <c r="AE17" t="s">
        <v>3582</v>
      </c>
      <c r="AF17" t="str">
        <f t="shared" si="7"/>
        <v/>
      </c>
      <c r="AG17" t="str">
        <f>IF(OR(LEFT(AD17,1)=CHAR(32),LEFT(AD17,1)=CHAR(9),LEFT(AD17,1)=CHAR(160),indenture(AD17)&gt;0),"NO","BOLD")&amp;AF17</f>
        <v>BOLD</v>
      </c>
      <c r="AH17" t="s">
        <v>3583</v>
      </c>
      <c r="AI17" t="s">
        <v>3584</v>
      </c>
      <c r="AJ17" t="str">
        <f t="shared" si="8"/>
        <v/>
      </c>
      <c r="AK17" t="str">
        <f>IF(OR(LEFT(AH17,1)=CHAR(32),LEFT(AH17,1)=CHAR(9),LEFT(AH17,1)=CHAR(160),indenture(AH17)&gt;0),"NO","BOLD")&amp;AJ17</f>
        <v>BOLD</v>
      </c>
      <c r="AL17" t="s">
        <v>3585</v>
      </c>
      <c r="AM17" t="s">
        <v>3586</v>
      </c>
      <c r="AN17" t="str">
        <f t="shared" si="9"/>
        <v/>
      </c>
      <c r="AO17" t="str">
        <f>IF(OR(LEFT(AL17,1)=CHAR(32),LEFT(AL17,1)=CHAR(9),LEFT(AL17,1)=CHAR(160),indenture(AL17)&gt;0),"NO","BOLD")&amp;AN17</f>
        <v>BOLD</v>
      </c>
      <c r="AP17" t="s">
        <v>3587</v>
      </c>
      <c r="AQ17" t="s">
        <v>3588</v>
      </c>
      <c r="AR17" t="str">
        <f t="shared" si="10"/>
        <v/>
      </c>
      <c r="AS17" t="str">
        <f>IF(OR(LEFT(AP17,1)=CHAR(32),LEFT(AP17,1)=CHAR(9),LEFT(AP17,1)=CHAR(160),indenture(AP17)&gt;0),"NO","BOLD")&amp;AR17</f>
        <v>BOLD</v>
      </c>
      <c r="AT17" t="s">
        <v>3589</v>
      </c>
      <c r="AU17" t="s">
        <v>3431</v>
      </c>
      <c r="AV17" t="str">
        <f t="shared" si="11"/>
        <v/>
      </c>
      <c r="AW17" t="str">
        <f>IF(OR(LEFT(AT17,1)=CHAR(32),LEFT(AT17,1)=CHAR(9),LEFT(AT17,1)=CHAR(160),indenture(AT17)&gt;0),"NO","BOLD")&amp;AV17</f>
        <v>BOLD</v>
      </c>
      <c r="AX17" t="s">
        <v>4369</v>
      </c>
      <c r="AY17" s="36" t="s">
        <v>8872</v>
      </c>
      <c r="AZ17" t="str">
        <f t="shared" si="12"/>
        <v/>
      </c>
      <c r="BA17" t="str">
        <f>IF(OR(LEFT(AX17,1)=CHAR(32),LEFT(AX17,1)=CHAR(9),LEFT(AX17,1)=CHAR(160),indenture(AX17)&gt;0),"NO","BOLD")&amp;AZ17</f>
        <v>BOLD</v>
      </c>
      <c r="BB17" t="s">
        <v>4370</v>
      </c>
      <c r="BC17" t="s">
        <v>4371</v>
      </c>
      <c r="BD17" t="str">
        <f t="shared" si="13"/>
        <v/>
      </c>
      <c r="BE17" t="str">
        <f>IF(OR(LEFT(BB17,1)=CHAR(32),LEFT(BB17,1)=CHAR(9),LEFT(BB17,1)=CHAR(160),indenture(BB17)&gt;0),"NO","BOLD")&amp;BD17</f>
        <v>NO</v>
      </c>
      <c r="BF17" t="s">
        <v>4372</v>
      </c>
      <c r="BG17" t="s">
        <v>1387</v>
      </c>
      <c r="BH17" t="str">
        <f t="shared" si="14"/>
        <v/>
      </c>
      <c r="BI17" t="str">
        <f>IF(OR(LEFT(BF17,1)=CHAR(32),LEFT(BF17,1)=CHAR(9),LEFT(BF17,1)=CHAR(160),indenture(BF17)&gt;0),"NO","BOLD")&amp;BH17</f>
        <v>BOLD</v>
      </c>
      <c r="BJ17" t="s">
        <v>4373</v>
      </c>
      <c r="BK17" t="s">
        <v>1357</v>
      </c>
      <c r="BL17" t="str">
        <f t="shared" si="15"/>
        <v/>
      </c>
      <c r="BM17" t="str">
        <f>IF(OR(LEFT(BJ17,1)=CHAR(32),LEFT(BJ17,1)=CHAR(9),LEFT(BJ17,1)=CHAR(160),indenture(BJ17)&gt;0),"NO","BOLD")&amp;BL17</f>
        <v>NO</v>
      </c>
      <c r="BN17" t="s">
        <v>4259</v>
      </c>
      <c r="BO17" t="s">
        <v>4374</v>
      </c>
      <c r="BP17" t="str">
        <f t="shared" si="16"/>
        <v/>
      </c>
      <c r="BQ17" t="str">
        <f>IF(OR(LEFT(BN17,1)=CHAR(32),LEFT(BN17,1)=CHAR(9),LEFT(BN17,1)=CHAR(160),indenture(BN17)&gt;0),"NO","BOLD")&amp;BP17</f>
        <v>NO</v>
      </c>
      <c r="BR17" t="s">
        <v>4255</v>
      </c>
      <c r="BS17" t="s">
        <v>1347</v>
      </c>
      <c r="BT17" t="str">
        <f t="shared" si="17"/>
        <v/>
      </c>
      <c r="BU17" t="str">
        <f>IF(OR(LEFT(BR17,1)=CHAR(32),LEFT(BR17,1)=CHAR(9),LEFT(BR17,1)=CHAR(160),indenture(BR17)&gt;0),"NO","BOLD")&amp;BT17</f>
        <v>NO</v>
      </c>
      <c r="BV17" t="s">
        <v>4219</v>
      </c>
      <c r="BW17" t="s">
        <v>4375</v>
      </c>
      <c r="BX17" t="str">
        <f t="shared" si="18"/>
        <v/>
      </c>
      <c r="BY17" t="str">
        <f>IF(OR(LEFT(BV17,1)=CHAR(32),LEFT(BV17,1)=CHAR(9),LEFT(BV17,1)=CHAR(160),indenture(BV17)&gt;0),"NO","BOLD")&amp;BX17</f>
        <v>NO</v>
      </c>
      <c r="BZ17" t="s">
        <v>4231</v>
      </c>
      <c r="CA17" t="s">
        <v>4376</v>
      </c>
      <c r="CB17" t="str">
        <f t="shared" si="19"/>
        <v/>
      </c>
      <c r="CC17" t="str">
        <f>IF(OR(LEFT(BZ17,1)=CHAR(32),LEFT(BZ17,1)=CHAR(9),LEFT(BZ17,1)=CHAR(160),indenture(BZ17)&gt;0),"NO","BOLD")&amp;CB17</f>
        <v>NO</v>
      </c>
      <c r="CD17" t="s">
        <v>1327</v>
      </c>
      <c r="CE17" t="s">
        <v>4292</v>
      </c>
      <c r="CF17" t="str">
        <f t="shared" si="20"/>
        <v/>
      </c>
      <c r="CG17" t="str">
        <f>IF(OR(LEFT(CD17,1)=CHAR(32),LEFT(CD17,1)=CHAR(9),LEFT(CD17,1)=CHAR(160),indenture(CD17)&gt;0),"NO","BOLD")&amp;CF17</f>
        <v>BOLD</v>
      </c>
      <c r="CH17" t="s">
        <v>4377</v>
      </c>
      <c r="CI17" t="s">
        <v>1366</v>
      </c>
      <c r="CJ17" t="str">
        <f t="shared" si="21"/>
        <v/>
      </c>
      <c r="CK17" t="str">
        <f>IF(OR(LEFT(CH17,1)=CHAR(32),LEFT(CH17,1)=CHAR(9),LEFT(CH17,1)=CHAR(160),indenture(CH17)&gt;0),"NO","BOLD")&amp;CJ17</f>
        <v>BOLD</v>
      </c>
      <c r="CL17" t="s">
        <v>4378</v>
      </c>
      <c r="CM17" t="s">
        <v>4379</v>
      </c>
      <c r="CN17" t="str">
        <f t="shared" si="22"/>
        <v/>
      </c>
      <c r="CO17" t="str">
        <f>IF(OR(LEFT(CL17,1)=CHAR(32),LEFT(CL17,1)=CHAR(9),LEFT(CL17,1)=CHAR(160),indenture(CL17)&gt;0),"NO","BOLD")&amp;CN17</f>
        <v>BOLD</v>
      </c>
      <c r="CP17" t="s">
        <v>3595</v>
      </c>
      <c r="CQ17" t="s">
        <v>3499</v>
      </c>
      <c r="CR17" t="str">
        <f t="shared" si="23"/>
        <v/>
      </c>
      <c r="CS17" t="str">
        <f>IF(OR(LEFT(CP17,1)=CHAR(32),LEFT(CP17,1)=CHAR(9),LEFT(CP17,1)=CHAR(160),indenture(CP17)&gt;0),"NO","BOLD")&amp;CR17</f>
        <v>BOLD</v>
      </c>
      <c r="CT17" t="s">
        <v>5175</v>
      </c>
      <c r="CU17" t="s">
        <v>5176</v>
      </c>
      <c r="CV17" t="str">
        <f t="shared" si="24"/>
        <v/>
      </c>
      <c r="CW17" t="str">
        <f>IF(OR(LEFT(CT17,1)=CHAR(32),LEFT(CT17,1)=CHAR(9),LEFT(CT17,1)=CHAR(160),indenture(CT17)&gt;0),"NO","BOLD")&amp;CV17</f>
        <v>BOLD</v>
      </c>
      <c r="CZ17" t="str">
        <f t="shared" si="25"/>
        <v/>
      </c>
      <c r="DA17" t="str">
        <f>IF(OR(LEFT(CX17,1)=CHAR(32),LEFT(CX17,1)=CHAR(9),LEFT(CX17,1)=CHAR(160),indenture(CX17)&gt;0),"NO","BOLD")&amp;CZ17</f>
        <v>BOLD</v>
      </c>
      <c r="DD17" t="str">
        <f t="shared" si="26"/>
        <v/>
      </c>
      <c r="DE17" t="str">
        <f>IF(OR(LEFT(DB17,1)=CHAR(32),LEFT(DB17,1)=CHAR(9),LEFT(DB17,1)=CHAR(160),indenture(DB17)&gt;0),"NO","BOLD")&amp;DD17</f>
        <v>BOLD</v>
      </c>
      <c r="DF17" t="s">
        <v>5177</v>
      </c>
      <c r="DG17" t="s">
        <v>5178</v>
      </c>
      <c r="DH17" t="str">
        <f t="shared" si="27"/>
        <v/>
      </c>
      <c r="DI17" t="str">
        <f>IF(OR(LEFT(DF17,1)=CHAR(32),LEFT(DF17,1)=CHAR(9),LEFT(DF17,1)=CHAR(160),indenture(DF17)&gt;0),"NO","BOLD")&amp;DH17</f>
        <v>BOLD</v>
      </c>
      <c r="DJ17" t="s">
        <v>5179</v>
      </c>
      <c r="DK17" t="s">
        <v>5180</v>
      </c>
      <c r="DL17" t="str">
        <f t="shared" si="28"/>
        <v/>
      </c>
      <c r="DM17" t="str">
        <f>IF(OR(LEFT(DJ17,1)=CHAR(32),LEFT(DJ17,1)=CHAR(9),LEFT(DJ17,1)=CHAR(160),indenture(DJ17)&gt;0),"NO","BOLD")&amp;DL17</f>
        <v>BOLD</v>
      </c>
      <c r="DN17" t="s">
        <v>5181</v>
      </c>
      <c r="DO17" t="s">
        <v>5182</v>
      </c>
      <c r="DP17" t="str">
        <f t="shared" si="29"/>
        <v/>
      </c>
      <c r="DQ17" t="str">
        <f>IF(OR(LEFT(DN17,1)=CHAR(32),LEFT(DN17,1)=CHAR(9),LEFT(DN17,1)=CHAR(160),indenture(DN17)&gt;0),"NO","BOLD")&amp;DP17</f>
        <v>BOLD</v>
      </c>
      <c r="DR17" t="s">
        <v>5183</v>
      </c>
      <c r="DS17" t="s">
        <v>5184</v>
      </c>
      <c r="DT17" t="str">
        <f t="shared" si="30"/>
        <v/>
      </c>
      <c r="DU17" t="str">
        <f>IF(OR(LEFT(DR17,1)=CHAR(32),LEFT(DR17,1)=CHAR(9),LEFT(DR17,1)=CHAR(160),indenture(DR17)&gt;0),"NO","BOLD")&amp;DT17</f>
        <v>NO</v>
      </c>
      <c r="DX17" t="str">
        <f t="shared" si="31"/>
        <v/>
      </c>
      <c r="DY17" t="str">
        <f>IF(OR(LEFT(DV17,1)=CHAR(32),LEFT(DV17,1)=CHAR(9),LEFT(DV17,1)=CHAR(160),indenture(DV17)&gt;0),"NO","BOLD")&amp;DX17</f>
        <v>BOLD</v>
      </c>
      <c r="DZ17" t="s">
        <v>5185</v>
      </c>
      <c r="EA17" s="36" t="s">
        <v>8872</v>
      </c>
      <c r="EB17" t="str">
        <f t="shared" si="32"/>
        <v/>
      </c>
      <c r="EC17" t="str">
        <f>IF(OR(LEFT(DZ17,1)=CHAR(32),LEFT(DZ17,1)=CHAR(9),LEFT(DZ17,1)=CHAR(160),indenture(DZ17)&gt;0),"NO","BOLD")&amp;EB17</f>
        <v>BOLD</v>
      </c>
      <c r="ED17" t="s">
        <v>5186</v>
      </c>
      <c r="EE17" t="s">
        <v>5187</v>
      </c>
      <c r="EF17" t="str">
        <f t="shared" si="33"/>
        <v/>
      </c>
      <c r="EG17" t="str">
        <f>IF(OR(LEFT(ED17,1)=CHAR(32),LEFT(ED17,1)=CHAR(9),LEFT(ED17,1)=CHAR(160),indenture(ED17)&gt;0),"NO","BOLD")&amp;EF17</f>
        <v>BOLD</v>
      </c>
      <c r="EJ17" t="str">
        <f t="shared" si="34"/>
        <v/>
      </c>
      <c r="EK17" t="str">
        <f>IF(OR(LEFT(EH17,1)=CHAR(32),LEFT(EH17,1)=CHAR(9),LEFT(EH17,1)=CHAR(160),indenture(EH17)&gt;0),"NO","BOLD")&amp;EJ17</f>
        <v>BOLD</v>
      </c>
      <c r="EL17" t="s">
        <v>5188</v>
      </c>
      <c r="EM17" t="s">
        <v>5189</v>
      </c>
      <c r="EN17" t="str">
        <f t="shared" si="35"/>
        <v/>
      </c>
      <c r="EO17" t="str">
        <f>IF(OR(LEFT(EL17,1)=CHAR(32),LEFT(EL17,1)=CHAR(9),LEFT(EL17,1)=CHAR(160),indenture(EL17)&gt;0),"NO","BOLD")&amp;EN17</f>
        <v>NO</v>
      </c>
      <c r="EP17" t="s">
        <v>5708</v>
      </c>
      <c r="EQ17" s="36" t="s">
        <v>8872</v>
      </c>
      <c r="ER17" t="str">
        <f t="shared" si="36"/>
        <v/>
      </c>
      <c r="ES17" t="str">
        <f>IF(OR(LEFT(EP17,1)=CHAR(32),LEFT(EP17,1)=CHAR(9),LEFT(EP17,1)=CHAR(160),indenture(EP17)&gt;0),"NO","BOLD")&amp;ER17</f>
        <v>BOLD</v>
      </c>
      <c r="ET17" t="s">
        <v>5709</v>
      </c>
      <c r="EU17" t="s">
        <v>5710</v>
      </c>
      <c r="EV17" t="str">
        <f t="shared" si="37"/>
        <v/>
      </c>
      <c r="EW17" t="str">
        <f>IF(OR(LEFT(ET17,1)=CHAR(32),LEFT(ET17,1)=CHAR(9),LEFT(ET17,1)=CHAR(160),indenture(ET17)&gt;0),"NO","BOLD")&amp;EV17</f>
        <v>BOLD</v>
      </c>
      <c r="EX17" t="s">
        <v>5711</v>
      </c>
      <c r="EY17" t="s">
        <v>5712</v>
      </c>
      <c r="EZ17" t="str">
        <f t="shared" si="38"/>
        <v/>
      </c>
      <c r="FA17" t="str">
        <f>IF(OR(LEFT(EX17,1)=CHAR(32),LEFT(EX17,1)=CHAR(9),LEFT(EX17,1)=CHAR(160),indenture(EX17)&gt;0),"NO","BOLD")&amp;EZ17</f>
        <v>BOLD</v>
      </c>
      <c r="FB17" t="s">
        <v>5713</v>
      </c>
      <c r="FC17" t="s">
        <v>5714</v>
      </c>
      <c r="FD17" t="str">
        <f t="shared" si="39"/>
        <v/>
      </c>
      <c r="FE17" t="str">
        <f>IF(OR(LEFT(FB17,1)=CHAR(32),LEFT(FB17,1)=CHAR(9),LEFT(FB17,1)=CHAR(160),indenture(FB17)&gt;0),"NO","BOLD")&amp;FD17</f>
        <v>BOLD</v>
      </c>
      <c r="FF17" t="s">
        <v>5715</v>
      </c>
      <c r="FG17" t="s">
        <v>5716</v>
      </c>
      <c r="FH17" t="str">
        <f t="shared" si="40"/>
        <v/>
      </c>
      <c r="FI17" t="str">
        <f>IF(OR(LEFT(FF17,1)=CHAR(32),LEFT(FF17,1)=CHAR(9),LEFT(FF17,1)=CHAR(160),indenture(FF17)&gt;0),"NO","BOLD")&amp;FH17</f>
        <v>BOLD</v>
      </c>
      <c r="FJ17" t="s">
        <v>5717</v>
      </c>
      <c r="FK17" s="36" t="s">
        <v>8872</v>
      </c>
      <c r="FL17" t="str">
        <f t="shared" si="41"/>
        <v/>
      </c>
      <c r="FM17" t="str">
        <f>IF(OR(LEFT(FJ17,1)=CHAR(32),LEFT(FJ17,1)=CHAR(9),LEFT(FJ17,1)=CHAR(160),indenture(FJ17)&gt;0),"NO","BOLD")&amp;FL17</f>
        <v>BOLD</v>
      </c>
      <c r="FN17" t="s">
        <v>5718</v>
      </c>
      <c r="FO17" t="s">
        <v>5719</v>
      </c>
      <c r="FP17" t="str">
        <f t="shared" si="42"/>
        <v/>
      </c>
      <c r="FQ17" t="str">
        <f>IF(OR(LEFT(FN17,1)=CHAR(32),LEFT(FN17,1)=CHAR(9),LEFT(FN17,1)=CHAR(160),indenture(FN17)&gt;0),"NO","BOLD")&amp;FP17</f>
        <v>BOLD</v>
      </c>
      <c r="FR17" t="s">
        <v>5720</v>
      </c>
      <c r="FS17" t="s">
        <v>5721</v>
      </c>
      <c r="FT17" t="str">
        <f t="shared" si="43"/>
        <v/>
      </c>
      <c r="FU17" t="str">
        <f>IF(OR(LEFT(FR17,1)=CHAR(32),LEFT(FR17,1)=CHAR(9),LEFT(FR17,1)=CHAR(160),indenture(FR17)&gt;0),"NO","BOLD")&amp;FT17</f>
        <v>BOLD</v>
      </c>
      <c r="FV17" t="s">
        <v>5548</v>
      </c>
      <c r="FW17" t="s">
        <v>5722</v>
      </c>
      <c r="FX17" t="str">
        <f t="shared" si="44"/>
        <v/>
      </c>
      <c r="FY17" t="str">
        <f>IF(OR(LEFT(FV17,1)=CHAR(32),LEFT(FV17,1)=CHAR(9),LEFT(FV17,1)=CHAR(160),indenture(FV17)&gt;0),"NO","BOLD")&amp;FX17</f>
        <v>NO</v>
      </c>
      <c r="GB17" t="str">
        <f t="shared" si="45"/>
        <v/>
      </c>
      <c r="GC17" t="str">
        <f>IF(OR(LEFT(FZ17,1)=CHAR(32),LEFT(FZ17,1)=CHAR(9),LEFT(FZ17,1)=CHAR(160),indenture(FZ17)&gt;0),"NO","BOLD")&amp;GB17</f>
        <v>BOLD</v>
      </c>
      <c r="GD17" t="s">
        <v>5723</v>
      </c>
      <c r="GE17" t="s">
        <v>5724</v>
      </c>
      <c r="GF17" t="str">
        <f t="shared" si="46"/>
        <v/>
      </c>
      <c r="GG17" t="str">
        <f>IF(OR(LEFT(GD17,1)=CHAR(32),LEFT(GD17,1)=CHAR(9),LEFT(GD17,1)=CHAR(160),indenture(GD17)&gt;0),"NO","BOLD")&amp;GF17</f>
        <v>BOLD</v>
      </c>
      <c r="GJ17" t="str">
        <f t="shared" si="47"/>
        <v/>
      </c>
      <c r="GK17" t="str">
        <f>IF(OR(LEFT(GH17,1)=CHAR(32),LEFT(GH17,1)=CHAR(9),LEFT(GH17,1)=CHAR(160),indenture(GH17)&gt;0),"NO","BOLD")&amp;GJ17</f>
        <v>BOLD</v>
      </c>
      <c r="GL17" t="s">
        <v>5892</v>
      </c>
      <c r="GM17" t="s">
        <v>5893</v>
      </c>
      <c r="GN17" t="str">
        <f t="shared" si="48"/>
        <v/>
      </c>
      <c r="GO17" t="str">
        <f>IF(OR(LEFT(GL17,1)=CHAR(32),LEFT(GL17,1)=CHAR(9),LEFT(GL17,1)=CHAR(160),indenture(GL17)&gt;0),"NO","BOLD")&amp;GN17</f>
        <v>BOLD</v>
      </c>
      <c r="GP17" t="s">
        <v>6326</v>
      </c>
      <c r="GQ17" s="36" t="s">
        <v>8872</v>
      </c>
      <c r="GR17" t="str">
        <f t="shared" si="68"/>
        <v/>
      </c>
      <c r="GS17" t="str">
        <f>IF(OR(LEFT(GP15,1)=CHAR(32),LEFT(GP15,1)=CHAR(9),LEFT(GP15,1)=CHAR(160),indenture(GP15)&gt;0),"NO","BOLD")&amp;GR17</f>
        <v>BOLD</v>
      </c>
      <c r="GT17" t="s">
        <v>6312</v>
      </c>
      <c r="GU17" s="36" t="s">
        <v>8872</v>
      </c>
      <c r="GV17" t="str">
        <f t="shared" si="49"/>
        <v/>
      </c>
      <c r="GW17" t="str">
        <f>IF(OR(LEFT(GT17,1)=CHAR(32),LEFT(GT17,1)=CHAR(9),LEFT(GT17,1)=CHAR(160),indenture(GT17)&gt;0),"NO","BOLD")&amp;GV17</f>
        <v>BOLD</v>
      </c>
      <c r="GZ17" t="str">
        <f t="shared" si="50"/>
        <v/>
      </c>
      <c r="HA17" t="str">
        <f>IF(OR(LEFT(GX17,1)=CHAR(32),LEFT(GX17,1)=CHAR(9),LEFT(GX17,1)=CHAR(160),indenture(GX17)&gt;0),"NO","BOLD")&amp;GZ17</f>
        <v>BOLD</v>
      </c>
      <c r="HB17" t="s">
        <v>6305</v>
      </c>
      <c r="HC17" t="s">
        <v>6313</v>
      </c>
      <c r="HD17" t="str">
        <f t="shared" si="51"/>
        <v/>
      </c>
      <c r="HE17" t="str">
        <f>IF(OR(LEFT(HB17,1)=CHAR(32),LEFT(HB17,1)=CHAR(9),LEFT(HB17,1)=CHAR(160),indenture(HB17)&gt;0),"NO","BOLD")&amp;HD17</f>
        <v>BOLD</v>
      </c>
      <c r="HF17" t="s">
        <v>6314</v>
      </c>
      <c r="HG17" t="s">
        <v>6315</v>
      </c>
      <c r="HH17" t="str">
        <f t="shared" si="52"/>
        <v/>
      </c>
      <c r="HI17" t="str">
        <f>IF(OR(LEFT(HF17,1)=CHAR(32),LEFT(HF17,1)=CHAR(9),LEFT(HF17,1)=CHAR(160),indenture(HF17)&gt;0),"NO","BOLD")&amp;HH17</f>
        <v>BOLD</v>
      </c>
      <c r="HL17" t="str">
        <f t="shared" si="53"/>
        <v/>
      </c>
      <c r="HM17" t="str">
        <f>IF(OR(LEFT(HJ17,1)=CHAR(32),LEFT(HJ17,1)=CHAR(9),LEFT(HJ17,1)=CHAR(160),indenture(HJ17)&gt;0),"NO","BOLD")&amp;HL17</f>
        <v>BOLD</v>
      </c>
      <c r="HP17" t="str">
        <f t="shared" si="54"/>
        <v/>
      </c>
      <c r="HQ17" t="str">
        <f>IF(OR(LEFT(HN17,1)=CHAR(32),LEFT(HN17,1)=CHAR(9),LEFT(HN17,1)=CHAR(160),indenture(HN17)&gt;0),"NO","BOLD")&amp;HP17</f>
        <v>BOLD</v>
      </c>
      <c r="HR17" t="s">
        <v>6316</v>
      </c>
      <c r="HS17" t="s">
        <v>6317</v>
      </c>
      <c r="HT17" t="str">
        <f t="shared" si="55"/>
        <v/>
      </c>
      <c r="HU17" t="str">
        <f>IF(OR(LEFT(HR17,1)=CHAR(32),LEFT(HR17,1)=CHAR(9),LEFT(HR17,1)=CHAR(160),indenture(HR17)&gt;0),"NO","BOLD")&amp;HT17</f>
        <v>BOLD</v>
      </c>
      <c r="HV17" t="s">
        <v>8217</v>
      </c>
      <c r="HW17" t="s">
        <v>8143</v>
      </c>
      <c r="HX17" t="str">
        <f t="shared" si="56"/>
        <v/>
      </c>
      <c r="HY17" t="str">
        <f>IF(OR(LEFT(HV17,1)=CHAR(32),LEFT(HV17,1)=CHAR(9),LEFT(HV17,1)=CHAR(160),indenture(HV17)&gt;0),"NO","BOLD")&amp;HX17</f>
        <v>BOLD</v>
      </c>
      <c r="HZ17" t="s">
        <v>8322</v>
      </c>
      <c r="IA17" s="36" t="s">
        <v>8872</v>
      </c>
      <c r="IB17" t="str">
        <f t="shared" si="57"/>
        <v/>
      </c>
      <c r="IC17" t="str">
        <f>IF(OR(LEFT(HZ17,1)=CHAR(32),LEFT(HZ17,1)=CHAR(9),LEFT(HZ17,1)=CHAR(160),indenture(HZ17)&gt;0),"NO","BOLD")&amp;IB17</f>
        <v>BOLD</v>
      </c>
      <c r="ID17" t="s">
        <v>8499</v>
      </c>
      <c r="IE17" t="s">
        <v>3902</v>
      </c>
      <c r="IF17" t="str">
        <f t="shared" si="58"/>
        <v/>
      </c>
      <c r="IG17" t="str">
        <f>IF(OR(LEFT(ID17,1)=CHAR(32),LEFT(ID17,1)=CHAR(9),LEFT(ID17,1)=CHAR(160),indenture(ID17)&gt;0),"NO","BOLD")&amp;IF17</f>
        <v>BOLD</v>
      </c>
      <c r="IJ17" t="str">
        <f t="shared" si="59"/>
        <v/>
      </c>
      <c r="IK17" t="str">
        <f>IF(OR(LEFT(IH17,1)=CHAR(32),LEFT(IH17,1)=CHAR(9),LEFT(IH17,1)=CHAR(160),indenture(IH17)&gt;0),"NO","BOLD")&amp;IJ17</f>
        <v>BOLD</v>
      </c>
      <c r="IL17" t="s">
        <v>8603</v>
      </c>
      <c r="IM17" s="36" t="s">
        <v>8872</v>
      </c>
      <c r="IN17" t="str">
        <f t="shared" si="60"/>
        <v/>
      </c>
      <c r="IO17" t="str">
        <f>IF(OR(LEFT(IL17,1)=CHAR(32),LEFT(IL17,1)=CHAR(9),LEFT(IL17,1)=CHAR(160),indenture(IL17)&gt;0),"NO","BOLD")&amp;IN17</f>
        <v>BOLD</v>
      </c>
      <c r="IP17" t="s">
        <v>8664</v>
      </c>
      <c r="IQ17" t="s">
        <v>8665</v>
      </c>
      <c r="IR17" t="str">
        <f t="shared" si="61"/>
        <v/>
      </c>
      <c r="IS17" t="str">
        <f>IF(OR(LEFT(IP17,1)=CHAR(32),LEFT(IP17,1)=CHAR(9),LEFT(IP17,1)=CHAR(160),indenture(IP17)&gt;0),"NO","BOLD")&amp;IR17</f>
        <v>BOLD</v>
      </c>
      <c r="IX17" t="s">
        <v>8217</v>
      </c>
      <c r="IY17" t="s">
        <v>8143</v>
      </c>
      <c r="IZ17" t="str">
        <f t="shared" si="63"/>
        <v/>
      </c>
      <c r="JA17" t="str">
        <f>IF(OR(LEFT(IX17,1)=CHAR(32),LEFT(IX17,1)=CHAR(9),LEFT(IX17,1)=CHAR(160),indenture(IX17)&gt;0),"NO","BOLD")&amp;IZ17</f>
        <v>BOLD</v>
      </c>
      <c r="JB17" t="s">
        <v>8322</v>
      </c>
      <c r="JC17" s="36" t="s">
        <v>8872</v>
      </c>
      <c r="JD17" t="str">
        <f t="shared" si="64"/>
        <v/>
      </c>
      <c r="JE17" t="str">
        <f>IF(OR(LEFT(JB17,1)=CHAR(32),LEFT(JB17,1)=CHAR(9),LEFT(JB17,1)=CHAR(160),indenture(JB17)&gt;0),"NO","BOLD")&amp;JD17</f>
        <v>BOLD</v>
      </c>
      <c r="JF17" t="s">
        <v>3254</v>
      </c>
      <c r="JG17" t="s">
        <v>4898</v>
      </c>
      <c r="JH17" t="str">
        <f t="shared" si="65"/>
        <v/>
      </c>
      <c r="JI17" t="str">
        <f>IF(OR(LEFT(JF17,1)=CHAR(32),LEFT(JF17,1)=CHAR(9),LEFT(JF17,1)=CHAR(160),indenture(JF17)&gt;0),"NO","BOLD")&amp;JH17</f>
        <v>BOLD</v>
      </c>
      <c r="JJ17" t="s">
        <v>8993</v>
      </c>
      <c r="JK17" s="36" t="s">
        <v>8872</v>
      </c>
      <c r="JL17" t="str">
        <f t="shared" si="66"/>
        <v/>
      </c>
      <c r="JM17" t="str">
        <f>IF(OR(LEFT(JJ17,1)=CHAR(32),LEFT(JJ17,1)=CHAR(9),LEFT(JJ17,1)=CHAR(160),indenture(JJ17)&gt;0),"NO","BOLD")&amp;JL17</f>
        <v>BOLD</v>
      </c>
      <c r="JO17" s="26" t="s">
        <v>8864</v>
      </c>
      <c r="JP17" s="36" t="s">
        <v>8872</v>
      </c>
      <c r="JQ17" t="str">
        <f t="shared" si="67"/>
        <v/>
      </c>
      <c r="JR17" t="str">
        <f>IF(OR(LEFT(JO17,1)=CHAR(32),LEFT(JO17,1)=CHAR(9),LEFT(JO17,1)=CHAR(160),indenture(JO17)&gt;0),"NO","BOLD")&amp;JQ17</f>
        <v>BOLD</v>
      </c>
    </row>
    <row r="18" spans="1:278">
      <c r="A18">
        <v>17</v>
      </c>
      <c r="B18" t="s">
        <v>3590</v>
      </c>
      <c r="C18" t="s">
        <v>3591</v>
      </c>
      <c r="D18" t="str">
        <f t="shared" si="2"/>
        <v/>
      </c>
      <c r="E18" t="str">
        <f>IF(OR(LEFT(B18,1)=CHAR(32),LEFT(B18,1)=CHAR(9),LEFT(B18,1)=CHAR(160),indenture(B18)&gt;0),"NO","BOLD")&amp;D18</f>
        <v>BOLD</v>
      </c>
      <c r="F18" t="s">
        <v>3592</v>
      </c>
      <c r="G18" t="s">
        <v>3593</v>
      </c>
      <c r="H18" t="str">
        <f t="shared" si="3"/>
        <v/>
      </c>
      <c r="I18" t="str">
        <f>IF(OR(LEFT(F18,1)=CHAR(32),LEFT(F18,1)=CHAR(9),LEFT(F18,1)=CHAR(160),indenture(F18)&gt;0),"NO","BOLD")&amp;H18</f>
        <v>BOLD</v>
      </c>
      <c r="J18" t="s">
        <v>3594</v>
      </c>
      <c r="K18" s="36" t="s">
        <v>8872</v>
      </c>
      <c r="L18" t="str">
        <f t="shared" si="0"/>
        <v/>
      </c>
      <c r="M18" t="str">
        <f>IF(OR(LEFT(J18,1)=CHAR(32),LEFT(J18,1)=CHAR(9),LEFT(J18,1)=CHAR(160),indenture(J18)&gt;0),"NO","BOLD")&amp;L18</f>
        <v>BOLD</v>
      </c>
      <c r="N18" t="s">
        <v>3595</v>
      </c>
      <c r="O18" s="36" t="s">
        <v>8872</v>
      </c>
      <c r="P18" t="str">
        <f t="shared" si="1"/>
        <v/>
      </c>
      <c r="Q18" t="str">
        <f>IF(OR(LEFT(N18,1)=CHAR(32),LEFT(N18,1)=CHAR(9),LEFT(N18,1)=CHAR(160),indenture(N18)&gt;0),"NO","BOLD")&amp;P18</f>
        <v>BOLD</v>
      </c>
      <c r="R18" t="s">
        <v>3596</v>
      </c>
      <c r="S18" s="36" t="s">
        <v>8872</v>
      </c>
      <c r="T18" t="str">
        <f t="shared" si="4"/>
        <v/>
      </c>
      <c r="U18" t="str">
        <f>IF(OR(LEFT(R18,1)=CHAR(32),LEFT(R18,1)=CHAR(9),LEFT(R18,1)=CHAR(160),indenture(R18)&gt;0),"NO","BOLD")&amp;T18</f>
        <v>BOLD</v>
      </c>
      <c r="V18" t="s">
        <v>3597</v>
      </c>
      <c r="W18" t="s">
        <v>3598</v>
      </c>
      <c r="X18" t="str">
        <f t="shared" si="5"/>
        <v/>
      </c>
      <c r="Y18" t="str">
        <f>IF(OR(LEFT(V18,1)=CHAR(32),LEFT(V18,1)=CHAR(9),LEFT(V18,1)=CHAR(160),indenture(V18)&gt;0),"NO","BOLD")&amp;X18</f>
        <v>BOLD</v>
      </c>
      <c r="Z18" t="s">
        <v>3599</v>
      </c>
      <c r="AA18" t="s">
        <v>3600</v>
      </c>
      <c r="AB18" t="str">
        <f t="shared" si="6"/>
        <v/>
      </c>
      <c r="AC18" t="str">
        <f>IF(OR(LEFT(Z18,1)=CHAR(32),LEFT(Z18,1)=CHAR(9),LEFT(Z18,1)=CHAR(160),indenture(Z18)&gt;0),"NO","BOLD")&amp;AB18</f>
        <v>BOLD</v>
      </c>
      <c r="AD18" t="s">
        <v>3601</v>
      </c>
      <c r="AE18" t="s">
        <v>3602</v>
      </c>
      <c r="AF18" t="str">
        <f t="shared" si="7"/>
        <v/>
      </c>
      <c r="AG18" t="str">
        <f>IF(OR(LEFT(AD18,1)=CHAR(32),LEFT(AD18,1)=CHAR(9),LEFT(AD18,1)=CHAR(160),indenture(AD18)&gt;0),"NO","BOLD")&amp;AF18</f>
        <v>BOLD</v>
      </c>
      <c r="AH18" t="s">
        <v>3603</v>
      </c>
      <c r="AI18" t="s">
        <v>3604</v>
      </c>
      <c r="AJ18" t="str">
        <f t="shared" si="8"/>
        <v/>
      </c>
      <c r="AK18" t="str">
        <f>IF(OR(LEFT(AH18,1)=CHAR(32),LEFT(AH18,1)=CHAR(9),LEFT(AH18,1)=CHAR(160),indenture(AH18)&gt;0),"NO","BOLD")&amp;AJ18</f>
        <v>BOLD</v>
      </c>
      <c r="AL18" t="s">
        <v>3605</v>
      </c>
      <c r="AM18" t="s">
        <v>3606</v>
      </c>
      <c r="AN18" t="str">
        <f t="shared" si="9"/>
        <v/>
      </c>
      <c r="AO18" t="str">
        <f>IF(OR(LEFT(AL18,1)=CHAR(32),LEFT(AL18,1)=CHAR(9),LEFT(AL18,1)=CHAR(160),indenture(AL18)&gt;0),"NO","BOLD")&amp;AN18</f>
        <v>BOLD</v>
      </c>
      <c r="AP18" t="s">
        <v>3607</v>
      </c>
      <c r="AQ18" t="s">
        <v>3608</v>
      </c>
      <c r="AR18" t="str">
        <f t="shared" si="10"/>
        <v/>
      </c>
      <c r="AS18" t="str">
        <f>IF(OR(LEFT(AP18,1)=CHAR(32),LEFT(AP18,1)=CHAR(9),LEFT(AP18,1)=CHAR(160),indenture(AP18)&gt;0),"NO","BOLD")&amp;AR18</f>
        <v>BOLD</v>
      </c>
      <c r="AT18" t="s">
        <v>3609</v>
      </c>
      <c r="AU18" t="s">
        <v>3443</v>
      </c>
      <c r="AV18" t="str">
        <f t="shared" si="11"/>
        <v/>
      </c>
      <c r="AW18" t="str">
        <f>IF(OR(LEFT(AT18,1)=CHAR(32),LEFT(AT18,1)=CHAR(9),LEFT(AT18,1)=CHAR(160),indenture(AT18)&gt;0),"NO","BOLD")&amp;AV18</f>
        <v>BOLD</v>
      </c>
      <c r="AX18" t="s">
        <v>4239</v>
      </c>
      <c r="AY18" t="s">
        <v>1406</v>
      </c>
      <c r="AZ18" t="str">
        <f t="shared" si="12"/>
        <v/>
      </c>
      <c r="BA18" t="str">
        <f>IF(OR(LEFT(AX18,1)=CHAR(32),LEFT(AX18,1)=CHAR(9),LEFT(AX18,1)=CHAR(160),indenture(AX18)&gt;0),"NO","BOLD")&amp;AZ18</f>
        <v>BOLD</v>
      </c>
      <c r="BB18" t="s">
        <v>4380</v>
      </c>
      <c r="BC18" t="s">
        <v>4381</v>
      </c>
      <c r="BD18" t="str">
        <f t="shared" si="13"/>
        <v/>
      </c>
      <c r="BE18" t="str">
        <f>IF(OR(LEFT(BB18,1)=CHAR(32),LEFT(BB18,1)=CHAR(9),LEFT(BB18,1)=CHAR(160),indenture(BB18)&gt;0),"NO","BOLD")&amp;BD18</f>
        <v>NO</v>
      </c>
      <c r="BF18" t="s">
        <v>1365</v>
      </c>
      <c r="BG18" t="s">
        <v>1388</v>
      </c>
      <c r="BH18" t="str">
        <f t="shared" si="14"/>
        <v/>
      </c>
      <c r="BI18" t="str">
        <f>IF(OR(LEFT(BF18,1)=CHAR(32),LEFT(BF18,1)=CHAR(9),LEFT(BF18,1)=CHAR(160),indenture(BF18)&gt;0),"NO","BOLD")&amp;BH18</f>
        <v>BOLD</v>
      </c>
      <c r="BL18" t="str">
        <f t="shared" si="15"/>
        <v/>
      </c>
      <c r="BM18" t="str">
        <f>IF(OR(LEFT(BJ18,1)=CHAR(32),LEFT(BJ18,1)=CHAR(9),LEFT(BJ18,1)=CHAR(160),indenture(BJ18)&gt;0),"NO","BOLD")&amp;BL18</f>
        <v>BOLD</v>
      </c>
      <c r="BP18" t="str">
        <f t="shared" si="16"/>
        <v/>
      </c>
      <c r="BQ18" t="str">
        <f>IF(OR(LEFT(BN18,1)=CHAR(32),LEFT(BN18,1)=CHAR(9),LEFT(BN18,1)=CHAR(160),indenture(BN18)&gt;0),"NO","BOLD")&amp;BP18</f>
        <v>BOLD</v>
      </c>
      <c r="BR18" t="s">
        <v>4270</v>
      </c>
      <c r="BS18" t="s">
        <v>1348</v>
      </c>
      <c r="BT18" t="str">
        <f t="shared" si="17"/>
        <v/>
      </c>
      <c r="BU18" t="str">
        <f>IF(OR(LEFT(BR18,1)=CHAR(32),LEFT(BR18,1)=CHAR(9),LEFT(BR18,1)=CHAR(160),indenture(BR18)&gt;0),"NO","BOLD")&amp;BT18</f>
        <v>NO</v>
      </c>
      <c r="BV18" t="s">
        <v>4231</v>
      </c>
      <c r="BW18" t="s">
        <v>4382</v>
      </c>
      <c r="BX18" t="str">
        <f t="shared" si="18"/>
        <v/>
      </c>
      <c r="BY18" t="str">
        <f>IF(OR(LEFT(BV18,1)=CHAR(32),LEFT(BV18,1)=CHAR(9),LEFT(BV18,1)=CHAR(160),indenture(BV18)&gt;0),"NO","BOLD")&amp;BX18</f>
        <v>NO</v>
      </c>
      <c r="BZ18" t="s">
        <v>4246</v>
      </c>
      <c r="CA18" t="s">
        <v>4383</v>
      </c>
      <c r="CB18" t="str">
        <f t="shared" si="19"/>
        <v/>
      </c>
      <c r="CC18" t="str">
        <f>IF(OR(LEFT(BZ18,1)=CHAR(32),LEFT(BZ18,1)=CHAR(9),LEFT(BZ18,1)=CHAR(160),indenture(BZ18)&gt;0),"NO","BOLD")&amp;CB18</f>
        <v>NO</v>
      </c>
      <c r="CD18" t="s">
        <v>4384</v>
      </c>
      <c r="CE18" t="s">
        <v>1328</v>
      </c>
      <c r="CF18" t="str">
        <f t="shared" si="20"/>
        <v/>
      </c>
      <c r="CG18" t="str">
        <f>IF(OR(LEFT(CD18,1)=CHAR(32),LEFT(CD18,1)=CHAR(9),LEFT(CD18,1)=CHAR(160),indenture(CD18)&gt;0),"NO","BOLD")&amp;CF18</f>
        <v>BOLD</v>
      </c>
      <c r="CH18" t="s">
        <v>4385</v>
      </c>
      <c r="CI18" t="s">
        <v>1367</v>
      </c>
      <c r="CJ18" t="str">
        <f t="shared" si="21"/>
        <v/>
      </c>
      <c r="CK18" t="str">
        <f>IF(OR(LEFT(CH18,1)=CHAR(32),LEFT(CH18,1)=CHAR(9),LEFT(CH18,1)=CHAR(160),indenture(CH18)&gt;0),"NO","BOLD")&amp;CJ18</f>
        <v>BOLD</v>
      </c>
      <c r="CL18" t="s">
        <v>4386</v>
      </c>
      <c r="CM18" t="s">
        <v>4387</v>
      </c>
      <c r="CN18" t="str">
        <f t="shared" si="22"/>
        <v/>
      </c>
      <c r="CO18" t="str">
        <f>IF(OR(LEFT(CL18,1)=CHAR(32),LEFT(CL18,1)=CHAR(9),LEFT(CL18,1)=CHAR(160),indenture(CL18)&gt;0),"NO","BOLD")&amp;CN18</f>
        <v>NO</v>
      </c>
      <c r="CP18" t="s">
        <v>4388</v>
      </c>
      <c r="CQ18" t="s">
        <v>3533</v>
      </c>
      <c r="CR18" t="str">
        <f t="shared" si="23"/>
        <v/>
      </c>
      <c r="CS18" t="str">
        <f>IF(OR(LEFT(CP18,1)=CHAR(32),LEFT(CP18,1)=CHAR(9),LEFT(CP18,1)=CHAR(160),indenture(CP18)&gt;0),"NO","BOLD")&amp;CR18</f>
        <v>BOLD</v>
      </c>
      <c r="CT18" t="s">
        <v>5190</v>
      </c>
      <c r="CU18" t="s">
        <v>5191</v>
      </c>
      <c r="CV18" t="str">
        <f t="shared" si="24"/>
        <v/>
      </c>
      <c r="CW18" t="str">
        <f>IF(OR(LEFT(CT18,1)=CHAR(32),LEFT(CT18,1)=CHAR(9),LEFT(CT18,1)=CHAR(160),indenture(CT18)&gt;0),"NO","BOLD")&amp;CV18</f>
        <v>BOLD</v>
      </c>
      <c r="CZ18" t="str">
        <f t="shared" si="25"/>
        <v/>
      </c>
      <c r="DA18" t="str">
        <f>IF(OR(LEFT(CX18,1)=CHAR(32),LEFT(CX18,1)=CHAR(9),LEFT(CX18,1)=CHAR(160),indenture(CX18)&gt;0),"NO","BOLD")&amp;CZ18</f>
        <v>BOLD</v>
      </c>
      <c r="DD18" t="str">
        <f t="shared" si="26"/>
        <v/>
      </c>
      <c r="DE18" t="str">
        <f>IF(OR(LEFT(DB18,1)=CHAR(32),LEFT(DB18,1)=CHAR(9),LEFT(DB18,1)=CHAR(160),indenture(DB18)&gt;0),"NO","BOLD")&amp;DD18</f>
        <v>BOLD</v>
      </c>
      <c r="DH18" t="str">
        <f t="shared" si="27"/>
        <v/>
      </c>
      <c r="DI18" t="str">
        <f>IF(OR(LEFT(DF18,1)=CHAR(32),LEFT(DF18,1)=CHAR(9),LEFT(DF18,1)=CHAR(160),indenture(DF18)&gt;0),"NO","BOLD")&amp;DH18</f>
        <v>BOLD</v>
      </c>
      <c r="DJ18" t="s">
        <v>5192</v>
      </c>
      <c r="DK18" t="s">
        <v>5193</v>
      </c>
      <c r="DL18" t="str">
        <f t="shared" si="28"/>
        <v/>
      </c>
      <c r="DM18" t="str">
        <f>IF(OR(LEFT(DJ18,1)=CHAR(32),LEFT(DJ18,1)=CHAR(9),LEFT(DJ18,1)=CHAR(160),indenture(DJ18)&gt;0),"NO","BOLD")&amp;DL18</f>
        <v>BOLD</v>
      </c>
      <c r="DN18" t="s">
        <v>5194</v>
      </c>
      <c r="DO18" t="s">
        <v>5195</v>
      </c>
      <c r="DP18" t="str">
        <f t="shared" si="29"/>
        <v/>
      </c>
      <c r="DQ18" t="str">
        <f>IF(OR(LEFT(DN18,1)=CHAR(32),LEFT(DN18,1)=CHAR(9),LEFT(DN18,1)=CHAR(160),indenture(DN18)&gt;0),"NO","BOLD")&amp;DP18</f>
        <v>BOLD</v>
      </c>
      <c r="DR18" t="s">
        <v>5196</v>
      </c>
      <c r="DS18" t="s">
        <v>5197</v>
      </c>
      <c r="DT18" t="str">
        <f t="shared" si="30"/>
        <v/>
      </c>
      <c r="DU18" t="str">
        <f>IF(OR(LEFT(DR18,1)=CHAR(32),LEFT(DR18,1)=CHAR(9),LEFT(DR18,1)=CHAR(160),indenture(DR18)&gt;0),"NO","BOLD")&amp;DT18</f>
        <v>NO</v>
      </c>
      <c r="DX18" t="str">
        <f t="shared" si="31"/>
        <v/>
      </c>
      <c r="DY18" t="str">
        <f>IF(OR(LEFT(DV18,1)=CHAR(32),LEFT(DV18,1)=CHAR(9),LEFT(DV18,1)=CHAR(160),indenture(DV18)&gt;0),"NO","BOLD")&amp;DX18</f>
        <v>BOLD</v>
      </c>
      <c r="DZ18" t="s">
        <v>5198</v>
      </c>
      <c r="EA18" t="s">
        <v>5199</v>
      </c>
      <c r="EB18" t="str">
        <f t="shared" si="32"/>
        <v/>
      </c>
      <c r="EC18" t="str">
        <f>IF(OR(LEFT(DZ18,1)=CHAR(32),LEFT(DZ18,1)=CHAR(9),LEFT(DZ18,1)=CHAR(160),indenture(DZ18)&gt;0),"NO","BOLD")&amp;EB18</f>
        <v>BOLD</v>
      </c>
      <c r="ED18" t="s">
        <v>5200</v>
      </c>
      <c r="EE18" t="s">
        <v>5201</v>
      </c>
      <c r="EF18" t="str">
        <f t="shared" si="33"/>
        <v/>
      </c>
      <c r="EG18" t="str">
        <f>IF(OR(LEFT(ED18,1)=CHAR(32),LEFT(ED18,1)=CHAR(9),LEFT(ED18,1)=CHAR(160),indenture(ED18)&gt;0),"NO","BOLD")&amp;EF18</f>
        <v>BOLD</v>
      </c>
      <c r="EJ18" t="str">
        <f t="shared" si="34"/>
        <v/>
      </c>
      <c r="EK18" t="str">
        <f>IF(OR(LEFT(EH18,1)=CHAR(32),LEFT(EH18,1)=CHAR(9),LEFT(EH18,1)=CHAR(160),indenture(EH18)&gt;0),"NO","BOLD")&amp;EJ18</f>
        <v>BOLD</v>
      </c>
      <c r="EL18" t="s">
        <v>5202</v>
      </c>
      <c r="EM18" t="s">
        <v>5203</v>
      </c>
      <c r="EN18" t="str">
        <f t="shared" si="35"/>
        <v/>
      </c>
      <c r="EO18" t="str">
        <f>IF(OR(LEFT(EL18,1)=CHAR(32),LEFT(EL18,1)=CHAR(9),LEFT(EL18,1)=CHAR(160),indenture(EL18)&gt;0),"NO","BOLD")&amp;EN18</f>
        <v>NO</v>
      </c>
      <c r="EP18" t="s">
        <v>5725</v>
      </c>
      <c r="EQ18" t="s">
        <v>5726</v>
      </c>
      <c r="ER18" t="str">
        <f t="shared" si="36"/>
        <v/>
      </c>
      <c r="ES18" t="str">
        <f>IF(OR(LEFT(EP18,1)=CHAR(32),LEFT(EP18,1)=CHAR(9),LEFT(EP18,1)=CHAR(160),indenture(EP18)&gt;0),"NO","BOLD")&amp;ER18</f>
        <v>BOLD</v>
      </c>
      <c r="EV18" t="str">
        <f t="shared" si="37"/>
        <v/>
      </c>
      <c r="EW18" t="str">
        <f>IF(OR(LEFT(ET18,1)=CHAR(32),LEFT(ET18,1)=CHAR(9),LEFT(ET18,1)=CHAR(160),indenture(ET18)&gt;0),"NO","BOLD")&amp;EV18</f>
        <v>BOLD</v>
      </c>
      <c r="EX18" t="s">
        <v>5727</v>
      </c>
      <c r="EY18" t="s">
        <v>5728</v>
      </c>
      <c r="EZ18" t="str">
        <f t="shared" si="38"/>
        <v/>
      </c>
      <c r="FA18" t="str">
        <f>IF(OR(LEFT(EX18,1)=CHAR(32),LEFT(EX18,1)=CHAR(9),LEFT(EX18,1)=CHAR(160),indenture(EX18)&gt;0),"NO","BOLD")&amp;EZ18</f>
        <v>BOLD</v>
      </c>
      <c r="FB18" t="s">
        <v>5729</v>
      </c>
      <c r="FC18" t="s">
        <v>5730</v>
      </c>
      <c r="FD18" t="str">
        <f t="shared" si="39"/>
        <v/>
      </c>
      <c r="FE18" t="str">
        <f>IF(OR(LEFT(FB18,1)=CHAR(32),LEFT(FB18,1)=CHAR(9),LEFT(FB18,1)=CHAR(160),indenture(FB18)&gt;0),"NO","BOLD")&amp;FD18</f>
        <v>BOLD</v>
      </c>
      <c r="FF18" t="s">
        <v>5731</v>
      </c>
      <c r="FG18" t="s">
        <v>5732</v>
      </c>
      <c r="FH18" t="str">
        <f t="shared" si="40"/>
        <v/>
      </c>
      <c r="FI18" t="str">
        <f>IF(OR(LEFT(FF18,1)=CHAR(32),LEFT(FF18,1)=CHAR(9),LEFT(FF18,1)=CHAR(160),indenture(FF18)&gt;0),"NO","BOLD")&amp;FH18</f>
        <v>BOLD</v>
      </c>
      <c r="FJ18" t="s">
        <v>5487</v>
      </c>
      <c r="FK18" t="s">
        <v>5733</v>
      </c>
      <c r="FL18" t="str">
        <f t="shared" si="41"/>
        <v/>
      </c>
      <c r="FM18" t="str">
        <f>IF(OR(LEFT(FJ18,1)=CHAR(32),LEFT(FJ18,1)=CHAR(9),LEFT(FJ18,1)=CHAR(160),indenture(FJ18)&gt;0),"NO","BOLD")&amp;FL18</f>
        <v>BOLD</v>
      </c>
      <c r="FP18" t="str">
        <f t="shared" si="42"/>
        <v/>
      </c>
      <c r="FQ18" t="str">
        <f>IF(OR(LEFT(FN18,1)=CHAR(32),LEFT(FN18,1)=CHAR(9),LEFT(FN18,1)=CHAR(160),indenture(FN18)&gt;0),"NO","BOLD")&amp;FP18</f>
        <v>BOLD</v>
      </c>
      <c r="FR18" t="s">
        <v>5734</v>
      </c>
      <c r="FS18" t="s">
        <v>5735</v>
      </c>
      <c r="FT18" t="str">
        <f t="shared" si="43"/>
        <v/>
      </c>
      <c r="FU18" t="str">
        <f>IF(OR(LEFT(FR18,1)=CHAR(32),LEFT(FR18,1)=CHAR(9),LEFT(FR18,1)=CHAR(160),indenture(FR18)&gt;0),"NO","BOLD")&amp;FT18</f>
        <v>BOLD</v>
      </c>
      <c r="FV18" t="s">
        <v>5566</v>
      </c>
      <c r="FW18" t="s">
        <v>5736</v>
      </c>
      <c r="FX18" t="str">
        <f t="shared" si="44"/>
        <v/>
      </c>
      <c r="FY18" t="str">
        <f>IF(OR(LEFT(FV18,1)=CHAR(32),LEFT(FV18,1)=CHAR(9),LEFT(FV18,1)=CHAR(160),indenture(FV18)&gt;0),"NO","BOLD")&amp;FX18</f>
        <v>NO</v>
      </c>
      <c r="GB18" t="str">
        <f t="shared" si="45"/>
        <v/>
      </c>
      <c r="GC18" t="str">
        <f>IF(OR(LEFT(FZ18,1)=CHAR(32),LEFT(FZ18,1)=CHAR(9),LEFT(FZ18,1)=CHAR(160),indenture(FZ18)&gt;0),"NO","BOLD")&amp;GB18</f>
        <v>BOLD</v>
      </c>
      <c r="GD18" t="s">
        <v>5737</v>
      </c>
      <c r="GE18" t="s">
        <v>5738</v>
      </c>
      <c r="GF18" t="str">
        <f t="shared" si="46"/>
        <v/>
      </c>
      <c r="GG18" t="str">
        <f>IF(OR(LEFT(GD18,1)=CHAR(32),LEFT(GD18,1)=CHAR(9),LEFT(GD18,1)=CHAR(160),indenture(GD18)&gt;0),"NO","BOLD")&amp;GF18</f>
        <v>BOLD</v>
      </c>
      <c r="GJ18" t="str">
        <f t="shared" si="47"/>
        <v/>
      </c>
      <c r="GK18" t="str">
        <f>IF(OR(LEFT(GH18,1)=CHAR(32),LEFT(GH18,1)=CHAR(9),LEFT(GH18,1)=CHAR(160),indenture(GH18)&gt;0),"NO","BOLD")&amp;GJ18</f>
        <v>BOLD</v>
      </c>
      <c r="GN18" t="str">
        <f t="shared" si="48"/>
        <v/>
      </c>
      <c r="GO18" t="str">
        <f>IF(OR(LEFT(GL18,1)=CHAR(32),LEFT(GL18,1)=CHAR(9),LEFT(GL18,1)=CHAR(160),indenture(GL18)&gt;0),"NO","BOLD")&amp;GN18</f>
        <v>BOLD</v>
      </c>
      <c r="GP18" t="s">
        <v>3254</v>
      </c>
      <c r="GQ18" t="s">
        <v>438</v>
      </c>
      <c r="GR18" t="str">
        <f t="shared" si="68"/>
        <v/>
      </c>
      <c r="GS18" t="str">
        <f>IF(OR(LEFT(GP16,1)=CHAR(32),LEFT(GP16,1)=CHAR(9),LEFT(GP16,1)=CHAR(160),indenture(GP16)&gt;0),"NO","BOLD")&amp;GR18</f>
        <v>BOLD</v>
      </c>
      <c r="GT18" t="s">
        <v>6318</v>
      </c>
      <c r="GU18" t="s">
        <v>6319</v>
      </c>
      <c r="GV18" t="str">
        <f t="shared" si="49"/>
        <v/>
      </c>
      <c r="GW18" t="str">
        <f>IF(OR(LEFT(GT18,1)=CHAR(32),LEFT(GT18,1)=CHAR(9),LEFT(GT18,1)=CHAR(160),indenture(GT18)&gt;0),"NO","BOLD")&amp;GV18</f>
        <v>NO</v>
      </c>
      <c r="GZ18" t="str">
        <f t="shared" si="50"/>
        <v/>
      </c>
      <c r="HA18" t="str">
        <f>IF(OR(LEFT(GX18,1)=CHAR(32),LEFT(GX18,1)=CHAR(9),LEFT(GX18,1)=CHAR(160),indenture(GX18)&gt;0),"NO","BOLD")&amp;GZ18</f>
        <v>BOLD</v>
      </c>
      <c r="HD18" t="str">
        <f t="shared" si="51"/>
        <v/>
      </c>
      <c r="HE18" t="str">
        <f>IF(OR(LEFT(HB18,1)=CHAR(32),LEFT(HB18,1)=CHAR(9),LEFT(HB18,1)=CHAR(160),indenture(HB18)&gt;0),"NO","BOLD")&amp;HD18</f>
        <v>BOLD</v>
      </c>
      <c r="HF18" t="s">
        <v>6320</v>
      </c>
      <c r="HG18" t="s">
        <v>6321</v>
      </c>
      <c r="HH18" t="str">
        <f t="shared" si="52"/>
        <v/>
      </c>
      <c r="HI18" t="str">
        <f>IF(OR(LEFT(HF18,1)=CHAR(32),LEFT(HF18,1)=CHAR(9),LEFT(HF18,1)=CHAR(160),indenture(HF18)&gt;0),"NO","BOLD")&amp;HH18</f>
        <v>BOLD</v>
      </c>
      <c r="HJ18" t="s">
        <v>6322</v>
      </c>
      <c r="HK18" t="s">
        <v>6323</v>
      </c>
      <c r="HL18" t="str">
        <f t="shared" si="53"/>
        <v/>
      </c>
      <c r="HM18" t="str">
        <f>IF(OR(LEFT(HJ18,1)=CHAR(32),LEFT(HJ18,1)=CHAR(9),LEFT(HJ18,1)=CHAR(160),indenture(HJ18)&gt;0),"NO","BOLD")&amp;HL18</f>
        <v>BOLD</v>
      </c>
      <c r="HP18" t="str">
        <f t="shared" si="54"/>
        <v/>
      </c>
      <c r="HQ18" t="str">
        <f>IF(OR(LEFT(HN18,1)=CHAR(32),LEFT(HN18,1)=CHAR(9),LEFT(HN18,1)=CHAR(160),indenture(HN18)&gt;0),"NO","BOLD")&amp;HP18</f>
        <v>BOLD</v>
      </c>
      <c r="HR18" t="s">
        <v>6324</v>
      </c>
      <c r="HS18" t="s">
        <v>6325</v>
      </c>
      <c r="HT18" t="str">
        <f t="shared" si="55"/>
        <v/>
      </c>
      <c r="HU18" t="str">
        <f>IF(OR(LEFT(HR18,1)=CHAR(32),LEFT(HR18,1)=CHAR(9),LEFT(HR18,1)=CHAR(160),indenture(HR18)&gt;0),"NO","BOLD")&amp;HT18</f>
        <v>BOLD</v>
      </c>
      <c r="HV18" t="s">
        <v>1111</v>
      </c>
      <c r="HW18" t="s">
        <v>1112</v>
      </c>
      <c r="HX18" t="str">
        <f t="shared" si="56"/>
        <v/>
      </c>
      <c r="HY18" t="str">
        <f>IF(OR(LEFT(HV18,1)=CHAR(32),LEFT(HV18,1)=CHAR(9),LEFT(HV18,1)=CHAR(160),indenture(HV18)&gt;0),"NO","BOLD")&amp;HX18</f>
        <v>BOLD</v>
      </c>
      <c r="HZ18" t="s">
        <v>8323</v>
      </c>
      <c r="IA18" s="36" t="s">
        <v>8872</v>
      </c>
      <c r="IB18" t="str">
        <f t="shared" si="57"/>
        <v/>
      </c>
      <c r="IC18" t="str">
        <f>IF(OR(LEFT(HZ18,1)=CHAR(32),LEFT(HZ18,1)=CHAR(9),LEFT(HZ18,1)=CHAR(160),indenture(HZ18)&gt;0),"NO","BOLD")&amp;IB18</f>
        <v>BOLD</v>
      </c>
      <c r="ID18" t="s">
        <v>8500</v>
      </c>
      <c r="IE18" t="s">
        <v>8501</v>
      </c>
      <c r="IF18" t="str">
        <f t="shared" si="58"/>
        <v/>
      </c>
      <c r="IG18" t="str">
        <f>IF(OR(LEFT(ID18,1)=CHAR(32),LEFT(ID18,1)=CHAR(9),LEFT(ID18,1)=CHAR(160),indenture(ID18)&gt;0),"NO","BOLD")&amp;IF18</f>
        <v>BOLD</v>
      </c>
      <c r="IH18" t="s">
        <v>8215</v>
      </c>
      <c r="II18" s="36" t="s">
        <v>8872</v>
      </c>
      <c r="IJ18" t="str">
        <f t="shared" si="59"/>
        <v/>
      </c>
      <c r="IK18" t="str">
        <f>IF(OR(LEFT(IH18,1)=CHAR(32),LEFT(IH18,1)=CHAR(9),LEFT(IH18,1)=CHAR(160),indenture(IH18)&gt;0),"NO","BOLD")&amp;IJ18</f>
        <v>BOLD</v>
      </c>
      <c r="IL18" t="s">
        <v>8586</v>
      </c>
      <c r="IM18" t="s">
        <v>8604</v>
      </c>
      <c r="IN18" t="str">
        <f t="shared" si="60"/>
        <v/>
      </c>
      <c r="IO18" t="str">
        <f>IF(OR(LEFT(IL18,1)=CHAR(32),LEFT(IL18,1)=CHAR(9),LEFT(IL18,1)=CHAR(160),indenture(IL18)&gt;0),"NO","BOLD")&amp;IN18</f>
        <v>BOLD</v>
      </c>
      <c r="IP18" t="s">
        <v>8666</v>
      </c>
      <c r="IQ18" t="s">
        <v>8667</v>
      </c>
      <c r="IR18" t="str">
        <f t="shared" si="61"/>
        <v/>
      </c>
      <c r="IS18" t="str">
        <f>IF(OR(LEFT(IP18,1)=CHAR(32),LEFT(IP18,1)=CHAR(9),LEFT(IP18,1)=CHAR(160),indenture(IP18)&gt;0),"NO","BOLD")&amp;IR18</f>
        <v>BOLD</v>
      </c>
      <c r="IX18" t="s">
        <v>1111</v>
      </c>
      <c r="IY18" t="s">
        <v>1112</v>
      </c>
      <c r="IZ18" t="str">
        <f t="shared" si="63"/>
        <v/>
      </c>
      <c r="JA18" t="str">
        <f>IF(OR(LEFT(IX18,1)=CHAR(32),LEFT(IX18,1)=CHAR(9),LEFT(IX18,1)=CHAR(160),indenture(IX18)&gt;0),"NO","BOLD")&amp;IZ18</f>
        <v>BOLD</v>
      </c>
      <c r="JB18" t="s">
        <v>8323</v>
      </c>
      <c r="JC18" s="36" t="s">
        <v>8872</v>
      </c>
      <c r="JD18" t="str">
        <f t="shared" si="64"/>
        <v/>
      </c>
      <c r="JE18" t="str">
        <f>IF(OR(LEFT(JB18,1)=CHAR(32),LEFT(JB18,1)=CHAR(9),LEFT(JB18,1)=CHAR(160),indenture(JB18)&gt;0),"NO","BOLD")&amp;JD18</f>
        <v>BOLD</v>
      </c>
      <c r="JF18" t="s">
        <v>5876</v>
      </c>
      <c r="JG18" t="s">
        <v>5877</v>
      </c>
      <c r="JH18" t="str">
        <f t="shared" si="65"/>
        <v/>
      </c>
      <c r="JI18" t="str">
        <f>IF(OR(LEFT(JF18,1)=CHAR(32),LEFT(JF18,1)=CHAR(9),LEFT(JF18,1)=CHAR(160),indenture(JF18)&gt;0),"NO","BOLD")&amp;JH18</f>
        <v>BOLD</v>
      </c>
      <c r="JJ18" t="s">
        <v>1004</v>
      </c>
      <c r="JK18" t="s">
        <v>808</v>
      </c>
      <c r="JL18" t="str">
        <f t="shared" si="66"/>
        <v/>
      </c>
      <c r="JM18" t="str">
        <f>IF(OR(LEFT(JJ18,1)=CHAR(32),LEFT(JJ18,1)=CHAR(9),LEFT(JJ18,1)=CHAR(160),indenture(JJ18)&gt;0),"NO","BOLD")&amp;JL18</f>
        <v>BOLD</v>
      </c>
      <c r="JO18" s="27"/>
      <c r="JP18" s="7"/>
      <c r="JQ18" t="str">
        <f t="shared" si="67"/>
        <v/>
      </c>
      <c r="JR18" t="str">
        <f>IF(OR(LEFT(JO18,1)=CHAR(32),LEFT(JO18,1)=CHAR(9),LEFT(JO18,1)=CHAR(160),indenture(JO18)&gt;0),"NO","BOLD")&amp;JQ18</f>
        <v>BOLD</v>
      </c>
    </row>
    <row r="19" spans="1:278">
      <c r="A19">
        <v>18</v>
      </c>
      <c r="B19" t="s">
        <v>3610</v>
      </c>
      <c r="C19" t="s">
        <v>3611</v>
      </c>
      <c r="D19" t="str">
        <f t="shared" si="2"/>
        <v/>
      </c>
      <c r="E19" t="str">
        <f>IF(OR(LEFT(B19,1)=CHAR(32),LEFT(B19,1)=CHAR(9),LEFT(B19,1)=CHAR(160),indenture(B19)&gt;0),"NO","BOLD")&amp;D19</f>
        <v>BOLD</v>
      </c>
      <c r="F19" t="s">
        <v>3612</v>
      </c>
      <c r="G19" t="s">
        <v>3613</v>
      </c>
      <c r="H19" t="str">
        <f t="shared" si="3"/>
        <v/>
      </c>
      <c r="I19" t="str">
        <f>IF(OR(LEFT(F19,1)=CHAR(32),LEFT(F19,1)=CHAR(9),LEFT(F19,1)=CHAR(160),indenture(F19)&gt;0),"NO","BOLD")&amp;H19</f>
        <v>BOLD</v>
      </c>
      <c r="J19" t="s">
        <v>3614</v>
      </c>
      <c r="K19" t="s">
        <v>3615</v>
      </c>
      <c r="L19" t="str">
        <f t="shared" si="0"/>
        <v/>
      </c>
      <c r="M19" t="str">
        <f>IF(OR(LEFT(J19,1)=CHAR(32),LEFT(J19,1)=CHAR(9),LEFT(J19,1)=CHAR(160),indenture(J19)&gt;0),"NO","BOLD")&amp;L19</f>
        <v>BOLD</v>
      </c>
      <c r="N19" t="s">
        <v>3455</v>
      </c>
      <c r="O19" t="s">
        <v>3456</v>
      </c>
      <c r="P19" t="str">
        <f t="shared" si="1"/>
        <v/>
      </c>
      <c r="Q19" t="str">
        <f>IF(OR(LEFT(N19,1)=CHAR(32),LEFT(N19,1)=CHAR(9),LEFT(N19,1)=CHAR(160),indenture(N19)&gt;0),"NO","BOLD")&amp;P19</f>
        <v>BOLD</v>
      </c>
      <c r="R19" t="s">
        <v>3374</v>
      </c>
      <c r="S19" t="s">
        <v>3375</v>
      </c>
      <c r="T19" t="str">
        <f t="shared" si="4"/>
        <v/>
      </c>
      <c r="U19" t="str">
        <f>IF(OR(LEFT(R19,1)=CHAR(32),LEFT(R19,1)=CHAR(9),LEFT(R19,1)=CHAR(160),indenture(R19)&gt;0),"NO","BOLD")&amp;T19</f>
        <v>BOLD</v>
      </c>
      <c r="V19" t="s">
        <v>3616</v>
      </c>
      <c r="W19" t="s">
        <v>3617</v>
      </c>
      <c r="X19" t="str">
        <f t="shared" si="5"/>
        <v/>
      </c>
      <c r="Y19" t="str">
        <f>IF(OR(LEFT(V19,1)=CHAR(32),LEFT(V19,1)=CHAR(9),LEFT(V19,1)=CHAR(160),indenture(V19)&gt;0),"NO","BOLD")&amp;X19</f>
        <v>BOLD</v>
      </c>
      <c r="Z19" t="s">
        <v>3618</v>
      </c>
      <c r="AA19" t="s">
        <v>3619</v>
      </c>
      <c r="AB19" t="str">
        <f t="shared" si="6"/>
        <v/>
      </c>
      <c r="AC19" t="str">
        <f>IF(OR(LEFT(Z19,1)=CHAR(32),LEFT(Z19,1)=CHAR(9),LEFT(Z19,1)=CHAR(160),indenture(Z19)&gt;0),"NO","BOLD")&amp;AB19</f>
        <v>BOLD</v>
      </c>
      <c r="AD19" t="s">
        <v>3620</v>
      </c>
      <c r="AE19" t="s">
        <v>3621</v>
      </c>
      <c r="AF19" t="str">
        <f t="shared" si="7"/>
        <v/>
      </c>
      <c r="AG19" t="str">
        <f>IF(OR(LEFT(AD19,1)=CHAR(32),LEFT(AD19,1)=CHAR(9),LEFT(AD19,1)=CHAR(160),indenture(AD19)&gt;0),"NO","BOLD")&amp;AF19</f>
        <v>BOLD</v>
      </c>
      <c r="AH19" t="s">
        <v>3567</v>
      </c>
      <c r="AI19" t="s">
        <v>3622</v>
      </c>
      <c r="AJ19" t="str">
        <f t="shared" si="8"/>
        <v/>
      </c>
      <c r="AK19" t="str">
        <f>IF(OR(LEFT(AH19,1)=CHAR(32),LEFT(AH19,1)=CHAR(9),LEFT(AH19,1)=CHAR(160),indenture(AH19)&gt;0),"NO","BOLD")&amp;AJ19</f>
        <v>BOLD</v>
      </c>
      <c r="AL19" t="s">
        <v>3623</v>
      </c>
      <c r="AM19" t="s">
        <v>3624</v>
      </c>
      <c r="AN19" t="str">
        <f t="shared" si="9"/>
        <v/>
      </c>
      <c r="AO19" t="str">
        <f>IF(OR(LEFT(AL19,1)=CHAR(32),LEFT(AL19,1)=CHAR(9),LEFT(AL19,1)=CHAR(160),indenture(AL19)&gt;0),"NO","BOLD")&amp;AN19</f>
        <v>BOLD</v>
      </c>
      <c r="AP19" t="s">
        <v>3625</v>
      </c>
      <c r="AQ19" s="36" t="s">
        <v>8872</v>
      </c>
      <c r="AR19" t="str">
        <f t="shared" si="10"/>
        <v/>
      </c>
      <c r="AS19" t="str">
        <f>IF(OR(LEFT(AP19,1)=CHAR(32),LEFT(AP19,1)=CHAR(9),LEFT(AP19,1)=CHAR(160),indenture(AP19)&gt;0),"NO","BOLD")&amp;AR19</f>
        <v>BOLD</v>
      </c>
      <c r="AT19" t="s">
        <v>3626</v>
      </c>
      <c r="AU19" t="s">
        <v>3543</v>
      </c>
      <c r="AV19" t="str">
        <f t="shared" si="11"/>
        <v/>
      </c>
      <c r="AW19" t="str">
        <f>IF(OR(LEFT(AT19,1)=CHAR(32),LEFT(AT19,1)=CHAR(9),LEFT(AT19,1)=CHAR(160),indenture(AT19)&gt;0),"NO","BOLD")&amp;AV19</f>
        <v>BOLD</v>
      </c>
      <c r="AX19" t="s">
        <v>4254</v>
      </c>
      <c r="AY19" t="s">
        <v>1407</v>
      </c>
      <c r="AZ19" t="str">
        <f t="shared" si="12"/>
        <v/>
      </c>
      <c r="BA19" t="str">
        <f>IF(OR(LEFT(AX19,1)=CHAR(32),LEFT(AX19,1)=CHAR(9),LEFT(AX19,1)=CHAR(160),indenture(AX19)&gt;0),"NO","BOLD")&amp;AZ19</f>
        <v>NO</v>
      </c>
      <c r="BB19" t="s">
        <v>4389</v>
      </c>
      <c r="BC19" t="s">
        <v>4390</v>
      </c>
      <c r="BD19" t="str">
        <f t="shared" si="13"/>
        <v/>
      </c>
      <c r="BE19" t="str">
        <f>IF(OR(LEFT(BB19,1)=CHAR(32),LEFT(BB19,1)=CHAR(9),LEFT(BB19,1)=CHAR(160),indenture(BB19)&gt;0),"NO","BOLD")&amp;BD19</f>
        <v>NO</v>
      </c>
      <c r="BF19" t="s">
        <v>1312</v>
      </c>
      <c r="BG19" t="s">
        <v>1389</v>
      </c>
      <c r="BH19" t="str">
        <f t="shared" si="14"/>
        <v/>
      </c>
      <c r="BI19" t="str">
        <f>IF(OR(LEFT(BF19,1)=CHAR(32),LEFT(BF19,1)=CHAR(9),LEFT(BF19,1)=CHAR(160),indenture(BF19)&gt;0),"NO","BOLD")&amp;BH19</f>
        <v>BOLD</v>
      </c>
      <c r="BJ19" t="s">
        <v>1305</v>
      </c>
      <c r="BK19" s="36" t="s">
        <v>8872</v>
      </c>
      <c r="BL19" t="str">
        <f t="shared" si="15"/>
        <v/>
      </c>
      <c r="BM19" t="str">
        <f>IF(OR(LEFT(BJ19,1)=CHAR(32),LEFT(BJ19,1)=CHAR(9),LEFT(BJ19,1)=CHAR(160),indenture(BJ19)&gt;0),"NO","BOLD")&amp;BL19</f>
        <v>BOLD</v>
      </c>
      <c r="BN19" t="s">
        <v>4391</v>
      </c>
      <c r="BO19" s="36" t="s">
        <v>8872</v>
      </c>
      <c r="BP19" t="str">
        <f t="shared" si="16"/>
        <v/>
      </c>
      <c r="BQ19" t="str">
        <f>IF(OR(LEFT(BN19,1)=CHAR(32),LEFT(BN19,1)=CHAR(9),LEFT(BN19,1)=CHAR(160),indenture(BN19)&gt;0),"NO","BOLD")&amp;BP19</f>
        <v>BOLD</v>
      </c>
      <c r="BR19" t="s">
        <v>4257</v>
      </c>
      <c r="BS19" t="s">
        <v>1349</v>
      </c>
      <c r="BT19" t="str">
        <f t="shared" si="17"/>
        <v/>
      </c>
      <c r="BU19" t="str">
        <f>IF(OR(LEFT(BR19,1)=CHAR(32),LEFT(BR19,1)=CHAR(9),LEFT(BR19,1)=CHAR(160),indenture(BR19)&gt;0),"NO","BOLD")&amp;BT19</f>
        <v>NO</v>
      </c>
      <c r="BV19" t="s">
        <v>4246</v>
      </c>
      <c r="BW19" t="s">
        <v>4392</v>
      </c>
      <c r="BX19" t="str">
        <f t="shared" si="18"/>
        <v/>
      </c>
      <c r="BY19" t="str">
        <f>IF(OR(LEFT(BV19,1)=CHAR(32),LEFT(BV19,1)=CHAR(9),LEFT(BV19,1)=CHAR(160),indenture(BV19)&gt;0),"NO","BOLD")&amp;BX19</f>
        <v>NO</v>
      </c>
      <c r="BZ19" t="s">
        <v>4261</v>
      </c>
      <c r="CA19" t="s">
        <v>4393</v>
      </c>
      <c r="CB19" t="str">
        <f t="shared" si="19"/>
        <v/>
      </c>
      <c r="CC19" t="str">
        <f>IF(OR(LEFT(BZ19,1)=CHAR(32),LEFT(BZ19,1)=CHAR(9),LEFT(BZ19,1)=CHAR(160),indenture(BZ19)&gt;0),"NO","BOLD")&amp;CB19</f>
        <v>NO</v>
      </c>
      <c r="CD19" t="s">
        <v>1329</v>
      </c>
      <c r="CE19" t="s">
        <v>1330</v>
      </c>
      <c r="CF19" t="str">
        <f t="shared" si="20"/>
        <v/>
      </c>
      <c r="CG19" t="str">
        <f>IF(OR(LEFT(CD19,1)=CHAR(32),LEFT(CD19,1)=CHAR(9),LEFT(CD19,1)=CHAR(160),indenture(CD19)&gt;0),"NO","BOLD")&amp;CF19</f>
        <v>BOLD</v>
      </c>
      <c r="CH19" t="s">
        <v>4394</v>
      </c>
      <c r="CI19" t="s">
        <v>1355</v>
      </c>
      <c r="CJ19" t="str">
        <f t="shared" si="21"/>
        <v/>
      </c>
      <c r="CK19" t="str">
        <f>IF(OR(LEFT(CH19,1)=CHAR(32),LEFT(CH19,1)=CHAR(9),LEFT(CH19,1)=CHAR(160),indenture(CH19)&gt;0),"NO","BOLD")&amp;CJ19</f>
        <v>BOLD</v>
      </c>
      <c r="CL19" t="s">
        <v>4395</v>
      </c>
      <c r="CM19" t="s">
        <v>4396</v>
      </c>
      <c r="CN19" t="str">
        <f t="shared" si="22"/>
        <v/>
      </c>
      <c r="CO19" t="str">
        <f>IF(OR(LEFT(CL19,1)=CHAR(32),LEFT(CL19,1)=CHAR(9),LEFT(CL19,1)=CHAR(160),indenture(CL19)&gt;0),"NO","BOLD")&amp;CN19</f>
        <v>NO</v>
      </c>
      <c r="CP19" t="s">
        <v>4397</v>
      </c>
      <c r="CQ19" t="s">
        <v>3515</v>
      </c>
      <c r="CR19" t="str">
        <f t="shared" si="23"/>
        <v/>
      </c>
      <c r="CS19" t="str">
        <f>IF(OR(LEFT(CP19,1)=CHAR(32),LEFT(CP19,1)=CHAR(9),LEFT(CP19,1)=CHAR(160),indenture(CP19)&gt;0),"NO","BOLD")&amp;CR19</f>
        <v>BOLD</v>
      </c>
      <c r="CT19" t="s">
        <v>5204</v>
      </c>
      <c r="CU19" t="s">
        <v>5205</v>
      </c>
      <c r="CV19" t="str">
        <f t="shared" si="24"/>
        <v/>
      </c>
      <c r="CW19" t="str">
        <f>IF(OR(LEFT(CT19,1)=CHAR(32),LEFT(CT19,1)=CHAR(9),LEFT(CT19,1)=CHAR(160),indenture(CT19)&gt;0),"NO","BOLD")&amp;CV19</f>
        <v>BOLD</v>
      </c>
      <c r="CZ19" t="str">
        <f t="shared" si="25"/>
        <v/>
      </c>
      <c r="DA19" t="str">
        <f>IF(OR(LEFT(CX19,1)=CHAR(32),LEFT(CX19,1)=CHAR(9),LEFT(CX19,1)=CHAR(160),indenture(CX19)&gt;0),"NO","BOLD")&amp;CZ19</f>
        <v>BOLD</v>
      </c>
      <c r="DD19" t="str">
        <f t="shared" si="26"/>
        <v/>
      </c>
      <c r="DE19" t="str">
        <f>IF(OR(LEFT(DB19,1)=CHAR(32),LEFT(DB19,1)=CHAR(9),LEFT(DB19,1)=CHAR(160),indenture(DB19)&gt;0),"NO","BOLD")&amp;DD19</f>
        <v>BOLD</v>
      </c>
      <c r="DF19" t="s">
        <v>5206</v>
      </c>
      <c r="DG19" t="s">
        <v>5207</v>
      </c>
      <c r="DH19" t="str">
        <f t="shared" si="27"/>
        <v/>
      </c>
      <c r="DI19" t="str">
        <f>IF(OR(LEFT(DF19,1)=CHAR(32),LEFT(DF19,1)=CHAR(9),LEFT(DF19,1)=CHAR(160),indenture(DF19)&gt;0),"NO","BOLD")&amp;DH19</f>
        <v>BOLD</v>
      </c>
      <c r="DL19" t="str">
        <f t="shared" si="28"/>
        <v/>
      </c>
      <c r="DM19" t="str">
        <f>IF(OR(LEFT(DJ19,1)=CHAR(32),LEFT(DJ19,1)=CHAR(9),LEFT(DJ19,1)=CHAR(160),indenture(DJ19)&gt;0),"NO","BOLD")&amp;DL19</f>
        <v>BOLD</v>
      </c>
      <c r="DP19" t="str">
        <f t="shared" si="29"/>
        <v/>
      </c>
      <c r="DQ19" t="str">
        <f>IF(OR(LEFT(DN19,1)=CHAR(32),LEFT(DN19,1)=CHAR(9),LEFT(DN19,1)=CHAR(160),indenture(DN19)&gt;0),"NO","BOLD")&amp;DP19</f>
        <v>BOLD</v>
      </c>
      <c r="DR19" t="s">
        <v>5208</v>
      </c>
      <c r="DS19" t="s">
        <v>5209</v>
      </c>
      <c r="DT19" t="str">
        <f t="shared" si="30"/>
        <v/>
      </c>
      <c r="DU19" t="str">
        <f>IF(OR(LEFT(DR19,1)=CHAR(32),LEFT(DR19,1)=CHAR(9),LEFT(DR19,1)=CHAR(160),indenture(DR19)&gt;0),"NO","BOLD")&amp;DT19</f>
        <v>NO</v>
      </c>
      <c r="DX19" t="str">
        <f t="shared" si="31"/>
        <v/>
      </c>
      <c r="DY19" t="str">
        <f>IF(OR(LEFT(DV19,1)=CHAR(32),LEFT(DV19,1)=CHAR(9),LEFT(DV19,1)=CHAR(160),indenture(DV19)&gt;0),"NO","BOLD")&amp;DX19</f>
        <v>BOLD</v>
      </c>
      <c r="DZ19" t="s">
        <v>5210</v>
      </c>
      <c r="EA19" t="s">
        <v>5211</v>
      </c>
      <c r="EB19" t="str">
        <f t="shared" si="32"/>
        <v/>
      </c>
      <c r="EC19" t="str">
        <f>IF(OR(LEFT(DZ19,1)=CHAR(32),LEFT(DZ19,1)=CHAR(9),LEFT(DZ19,1)=CHAR(160),indenture(DZ19)&gt;0),"NO","BOLD")&amp;EB19</f>
        <v>BOLD</v>
      </c>
      <c r="ED19" t="s">
        <v>5212</v>
      </c>
      <c r="EE19" t="s">
        <v>5213</v>
      </c>
      <c r="EF19" t="str">
        <f t="shared" si="33"/>
        <v/>
      </c>
      <c r="EG19" t="str">
        <f>IF(OR(LEFT(ED19,1)=CHAR(32),LEFT(ED19,1)=CHAR(9),LEFT(ED19,1)=CHAR(160),indenture(ED19)&gt;0),"NO","BOLD")&amp;EF19</f>
        <v>BOLD</v>
      </c>
      <c r="EJ19" t="str">
        <f t="shared" si="34"/>
        <v/>
      </c>
      <c r="EK19" t="str">
        <f>IF(OR(LEFT(EH19,1)=CHAR(32),LEFT(EH19,1)=CHAR(9),LEFT(EH19,1)=CHAR(160),indenture(EH19)&gt;0),"NO","BOLD")&amp;EJ19</f>
        <v>BOLD</v>
      </c>
      <c r="EL19" t="s">
        <v>5214</v>
      </c>
      <c r="EM19" t="s">
        <v>5215</v>
      </c>
      <c r="EN19" t="str">
        <f t="shared" si="35"/>
        <v/>
      </c>
      <c r="EO19" t="str">
        <f>IF(OR(LEFT(EL19,1)=CHAR(32),LEFT(EL19,1)=CHAR(9),LEFT(EL19,1)=CHAR(160),indenture(EL19)&gt;0),"NO","BOLD")&amp;EN19</f>
        <v>NO</v>
      </c>
      <c r="EP19" t="s">
        <v>5739</v>
      </c>
      <c r="EQ19" t="s">
        <v>5740</v>
      </c>
      <c r="ER19" t="str">
        <f t="shared" si="36"/>
        <v/>
      </c>
      <c r="ES19" t="str">
        <f>IF(OR(LEFT(EP19,1)=CHAR(32),LEFT(EP19,1)=CHAR(9),LEFT(EP19,1)=CHAR(160),indenture(EP19)&gt;0),"NO","BOLD")&amp;ER19</f>
        <v>BOLD</v>
      </c>
      <c r="ET19" t="s">
        <v>5741</v>
      </c>
      <c r="EU19" t="s">
        <v>5742</v>
      </c>
      <c r="EV19" t="str">
        <f t="shared" si="37"/>
        <v/>
      </c>
      <c r="EW19" t="str">
        <f>IF(OR(LEFT(ET19,1)=CHAR(32),LEFT(ET19,1)=CHAR(9),LEFT(ET19,1)=CHAR(160),indenture(ET19)&gt;0),"NO","BOLD")&amp;EV19</f>
        <v>BOLD</v>
      </c>
      <c r="EX19" t="s">
        <v>5743</v>
      </c>
      <c r="EY19" t="s">
        <v>5744</v>
      </c>
      <c r="EZ19" t="str">
        <f t="shared" si="38"/>
        <v/>
      </c>
      <c r="FA19" t="str">
        <f>IF(OR(LEFT(EX19,1)=CHAR(32),LEFT(EX19,1)=CHAR(9),LEFT(EX19,1)=CHAR(160),indenture(EX19)&gt;0),"NO","BOLD")&amp;EZ19</f>
        <v>BOLD</v>
      </c>
      <c r="FB19" t="s">
        <v>5745</v>
      </c>
      <c r="FC19" t="s">
        <v>5746</v>
      </c>
      <c r="FD19" t="str">
        <f t="shared" si="39"/>
        <v/>
      </c>
      <c r="FE19" t="str">
        <f>IF(OR(LEFT(FB19,1)=CHAR(32),LEFT(FB19,1)=CHAR(9),LEFT(FB19,1)=CHAR(160),indenture(FB19)&gt;0),"NO","BOLD")&amp;FD19</f>
        <v>BOLD</v>
      </c>
      <c r="FF19" t="s">
        <v>5747</v>
      </c>
      <c r="FG19" t="s">
        <v>5748</v>
      </c>
      <c r="FH19" t="str">
        <f t="shared" si="40"/>
        <v/>
      </c>
      <c r="FI19" t="str">
        <f>IF(OR(LEFT(FF19,1)=CHAR(32),LEFT(FF19,1)=CHAR(9),LEFT(FF19,1)=CHAR(160),indenture(FF19)&gt;0),"NO","BOLD")&amp;FH19</f>
        <v>BOLD</v>
      </c>
      <c r="FJ19" t="s">
        <v>5507</v>
      </c>
      <c r="FK19" t="s">
        <v>5749</v>
      </c>
      <c r="FL19" t="str">
        <f t="shared" si="41"/>
        <v/>
      </c>
      <c r="FM19" t="str">
        <f>IF(OR(LEFT(FJ19,1)=CHAR(32),LEFT(FJ19,1)=CHAR(9),LEFT(FJ19,1)=CHAR(160),indenture(FJ19)&gt;0),"NO","BOLD")&amp;FL19</f>
        <v>BOLD</v>
      </c>
      <c r="FN19" t="s">
        <v>5750</v>
      </c>
      <c r="FO19" s="36" t="s">
        <v>8872</v>
      </c>
      <c r="FP19" t="str">
        <f t="shared" si="42"/>
        <v/>
      </c>
      <c r="FQ19" t="str">
        <f>IF(OR(LEFT(FN19,1)=CHAR(32),LEFT(FN19,1)=CHAR(9),LEFT(FN19,1)=CHAR(160),indenture(FN19)&gt;0),"NO","BOLD")&amp;FP19</f>
        <v>BOLD</v>
      </c>
      <c r="FT19" t="str">
        <f t="shared" si="43"/>
        <v/>
      </c>
      <c r="FU19" t="str">
        <f>IF(OR(LEFT(FR19,1)=CHAR(32),LEFT(FR19,1)=CHAR(9),LEFT(FR19,1)=CHAR(160),indenture(FR19)&gt;0),"NO","BOLD")&amp;FT19</f>
        <v>BOLD</v>
      </c>
      <c r="FV19" t="s">
        <v>5582</v>
      </c>
      <c r="FW19" t="s">
        <v>5751</v>
      </c>
      <c r="FX19" t="str">
        <f t="shared" si="44"/>
        <v/>
      </c>
      <c r="FY19" t="str">
        <f>IF(OR(LEFT(FV19,1)=CHAR(32),LEFT(FV19,1)=CHAR(9),LEFT(FV19,1)=CHAR(160),indenture(FV19)&gt;0),"NO","BOLD")&amp;FX19</f>
        <v>NO</v>
      </c>
      <c r="GB19" t="str">
        <f t="shared" si="45"/>
        <v/>
      </c>
      <c r="GC19" t="str">
        <f>IF(OR(LEFT(FZ19,1)=CHAR(32),LEFT(FZ19,1)=CHAR(9),LEFT(FZ19,1)=CHAR(160),indenture(FZ19)&gt;0),"NO","BOLD")&amp;GB19</f>
        <v>BOLD</v>
      </c>
      <c r="GD19" t="s">
        <v>5752</v>
      </c>
      <c r="GE19" t="s">
        <v>5753</v>
      </c>
      <c r="GF19" t="str">
        <f t="shared" si="46"/>
        <v/>
      </c>
      <c r="GG19" t="str">
        <f>IF(OR(LEFT(GD19,1)=CHAR(32),LEFT(GD19,1)=CHAR(9),LEFT(GD19,1)=CHAR(160),indenture(GD19)&gt;0),"NO","BOLD")&amp;GF19</f>
        <v>BOLD</v>
      </c>
      <c r="GJ19" t="str">
        <f t="shared" si="47"/>
        <v/>
      </c>
      <c r="GK19" t="str">
        <f>IF(OR(LEFT(GH19,1)=CHAR(32),LEFT(GH19,1)=CHAR(9),LEFT(GH19,1)=CHAR(160),indenture(GH19)&gt;0),"NO","BOLD")&amp;GJ19</f>
        <v>BOLD</v>
      </c>
      <c r="GL19" t="s">
        <v>5992</v>
      </c>
      <c r="GM19" s="36" t="s">
        <v>8872</v>
      </c>
      <c r="GN19" t="str">
        <f t="shared" si="48"/>
        <v/>
      </c>
      <c r="GO19" t="str">
        <f>IF(OR(LEFT(GL19,1)=CHAR(32),LEFT(GL19,1)=CHAR(9),LEFT(GL19,1)=CHAR(160),indenture(GL19)&gt;0),"NO","BOLD")&amp;GN19</f>
        <v>BOLD</v>
      </c>
      <c r="GP19" t="s">
        <v>4901</v>
      </c>
      <c r="GQ19" t="s">
        <v>4902</v>
      </c>
      <c r="GR19" t="str">
        <f t="shared" si="68"/>
        <v/>
      </c>
      <c r="GS19" t="str">
        <f>IF(OR(LEFT(GP17,1)=CHAR(32),LEFT(GP17,1)=CHAR(9),LEFT(GP17,1)=CHAR(160),indenture(GP17)&gt;0),"NO","BOLD")&amp;GR19</f>
        <v>BOLD</v>
      </c>
      <c r="GT19" t="s">
        <v>6327</v>
      </c>
      <c r="GU19" t="s">
        <v>6328</v>
      </c>
      <c r="GV19" t="str">
        <f t="shared" si="49"/>
        <v/>
      </c>
      <c r="GW19" t="str">
        <f>IF(OR(LEFT(GT19,1)=CHAR(32),LEFT(GT19,1)=CHAR(9),LEFT(GT19,1)=CHAR(160),indenture(GT19)&gt;0),"NO","BOLD")&amp;GV19</f>
        <v>NO</v>
      </c>
      <c r="GZ19" t="str">
        <f t="shared" si="50"/>
        <v/>
      </c>
      <c r="HA19" t="str">
        <f>IF(OR(LEFT(GX19,1)=CHAR(32),LEFT(GX19,1)=CHAR(9),LEFT(GX19,1)=CHAR(160),indenture(GX19)&gt;0),"NO","BOLD")&amp;GZ19</f>
        <v>BOLD</v>
      </c>
      <c r="HB19" t="s">
        <v>6329</v>
      </c>
      <c r="HC19" s="36" t="s">
        <v>8872</v>
      </c>
      <c r="HD19" t="str">
        <f t="shared" si="51"/>
        <v/>
      </c>
      <c r="HE19" t="str">
        <f>IF(OR(LEFT(HB19,1)=CHAR(32),LEFT(HB19,1)=CHAR(9),LEFT(HB19,1)=CHAR(160),indenture(HB19)&gt;0),"NO","BOLD")&amp;HD19</f>
        <v>BOLD</v>
      </c>
      <c r="HH19" t="str">
        <f t="shared" si="52"/>
        <v/>
      </c>
      <c r="HI19" t="str">
        <f>IF(OR(LEFT(HF19,1)=CHAR(32),LEFT(HF19,1)=CHAR(9),LEFT(HF19,1)=CHAR(160),indenture(HF19)&gt;0),"NO","BOLD")&amp;HH19</f>
        <v>BOLD</v>
      </c>
      <c r="HJ19" t="s">
        <v>6330</v>
      </c>
      <c r="HK19" t="s">
        <v>6331</v>
      </c>
      <c r="HL19" t="str">
        <f t="shared" si="53"/>
        <v/>
      </c>
      <c r="HM19" t="str">
        <f>IF(OR(LEFT(HJ19,1)=CHAR(32),LEFT(HJ19,1)=CHAR(9),LEFT(HJ19,1)=CHAR(160),indenture(HJ19)&gt;0),"NO","BOLD")&amp;HL19</f>
        <v>BOLD</v>
      </c>
      <c r="HP19" t="str">
        <f t="shared" si="54"/>
        <v/>
      </c>
      <c r="HQ19" t="str">
        <f>IF(OR(LEFT(HN19,1)=CHAR(32),LEFT(HN19,1)=CHAR(9),LEFT(HN19,1)=CHAR(160),indenture(HN19)&gt;0),"NO","BOLD")&amp;HP19</f>
        <v>BOLD</v>
      </c>
      <c r="HR19" t="s">
        <v>6332</v>
      </c>
      <c r="HS19" t="s">
        <v>6333</v>
      </c>
      <c r="HT19" t="str">
        <f t="shared" si="55"/>
        <v/>
      </c>
      <c r="HU19" t="str">
        <f>IF(OR(LEFT(HR19,1)=CHAR(32),LEFT(HR19,1)=CHAR(9),LEFT(HR19,1)=CHAR(160),indenture(HR19)&gt;0),"NO","BOLD")&amp;HT19</f>
        <v>BOLD</v>
      </c>
      <c r="HV19" t="s">
        <v>1121</v>
      </c>
      <c r="HW19" t="s">
        <v>1122</v>
      </c>
      <c r="HX19" t="str">
        <f t="shared" si="56"/>
        <v/>
      </c>
      <c r="HY19" t="str">
        <f>IF(OR(LEFT(HV19,1)=CHAR(32),LEFT(HV19,1)=CHAR(9),LEFT(HV19,1)=CHAR(160),indenture(HV19)&gt;0),"NO","BOLD")&amp;HX19</f>
        <v>BOLD</v>
      </c>
      <c r="HZ19" t="s">
        <v>8324</v>
      </c>
      <c r="IA19" t="s">
        <v>8325</v>
      </c>
      <c r="IB19" t="str">
        <f t="shared" si="57"/>
        <v/>
      </c>
      <c r="IC19" t="str">
        <f>IF(OR(LEFT(HZ19,1)=CHAR(32),LEFT(HZ19,1)=CHAR(9),LEFT(HZ19,1)=CHAR(160),indenture(HZ19)&gt;0),"NO","BOLD")&amp;IB19</f>
        <v>BOLD</v>
      </c>
      <c r="ID19" t="s">
        <v>8502</v>
      </c>
      <c r="IE19" t="s">
        <v>8503</v>
      </c>
      <c r="IF19" t="str">
        <f t="shared" si="58"/>
        <v/>
      </c>
      <c r="IG19" t="str">
        <f>IF(OR(LEFT(ID19,1)=CHAR(32),LEFT(ID19,1)=CHAR(9),LEFT(ID19,1)=CHAR(160),indenture(ID19)&gt;0),"NO","BOLD")&amp;IF19</f>
        <v>BOLD</v>
      </c>
      <c r="IH19" t="s">
        <v>8216</v>
      </c>
      <c r="II19" t="s">
        <v>8142</v>
      </c>
      <c r="IJ19" t="str">
        <f t="shared" si="59"/>
        <v/>
      </c>
      <c r="IK19" t="str">
        <f>IF(OR(LEFT(IH19,1)=CHAR(32),LEFT(IH19,1)=CHAR(9),LEFT(IH19,1)=CHAR(160),indenture(IH19)&gt;0),"NO","BOLD")&amp;IJ19</f>
        <v>BOLD</v>
      </c>
      <c r="IL19" t="s">
        <v>8605</v>
      </c>
      <c r="IM19" t="s">
        <v>8606</v>
      </c>
      <c r="IN19" t="str">
        <f t="shared" si="60"/>
        <v/>
      </c>
      <c r="IO19" t="str">
        <f>IF(OR(LEFT(IL19,1)=CHAR(32),LEFT(IL19,1)=CHAR(9),LEFT(IL19,1)=CHAR(160),indenture(IL19)&gt;0),"NO","BOLD")&amp;IN19</f>
        <v>BOLD</v>
      </c>
      <c r="IR19" t="str">
        <f t="shared" si="61"/>
        <v/>
      </c>
      <c r="IS19" t="str">
        <f>IF(OR(LEFT(IP19,1)=CHAR(32),LEFT(IP19,1)=CHAR(9),LEFT(IP19,1)=CHAR(160),indenture(IP19)&gt;0),"NO","BOLD")&amp;IR19</f>
        <v>BOLD</v>
      </c>
      <c r="IX19" t="s">
        <v>1121</v>
      </c>
      <c r="IY19" t="s">
        <v>1122</v>
      </c>
      <c r="IZ19" t="str">
        <f t="shared" si="63"/>
        <v/>
      </c>
      <c r="JA19" t="str">
        <f>IF(OR(LEFT(IX19,1)=CHAR(32),LEFT(IX19,1)=CHAR(9),LEFT(IX19,1)=CHAR(160),indenture(IX19)&gt;0),"NO","BOLD")&amp;IZ19</f>
        <v>BOLD</v>
      </c>
      <c r="JB19" t="s">
        <v>8324</v>
      </c>
      <c r="JC19" t="s">
        <v>8325</v>
      </c>
      <c r="JD19" t="str">
        <f t="shared" si="64"/>
        <v/>
      </c>
      <c r="JE19" t="str">
        <f>IF(OR(LEFT(JB19,1)=CHAR(32),LEFT(JB19,1)=CHAR(9),LEFT(JB19,1)=CHAR(160),indenture(JB19)&gt;0),"NO","BOLD")&amp;JD19</f>
        <v>BOLD</v>
      </c>
      <c r="JF19" t="s">
        <v>5884</v>
      </c>
      <c r="JG19" t="s">
        <v>5885</v>
      </c>
      <c r="JH19" t="str">
        <f t="shared" si="65"/>
        <v/>
      </c>
      <c r="JI19" t="str">
        <f>IF(OR(LEFT(JF19,1)=CHAR(32),LEFT(JF19,1)=CHAR(9),LEFT(JF19,1)=CHAR(160),indenture(JF19)&gt;0),"NO","BOLD")&amp;JH19</f>
        <v>BOLD</v>
      </c>
      <c r="JJ19" t="s">
        <v>1135</v>
      </c>
      <c r="JK19" t="s">
        <v>1136</v>
      </c>
      <c r="JL19" t="str">
        <f t="shared" si="66"/>
        <v/>
      </c>
      <c r="JM19" t="str">
        <f>IF(OR(LEFT(JJ19,1)=CHAR(32),LEFT(JJ19,1)=CHAR(9),LEFT(JJ19,1)=CHAR(160),indenture(JJ19)&gt;0),"NO","BOLD")&amp;JL19</f>
        <v>BOLD</v>
      </c>
      <c r="JO19" s="27" t="s">
        <v>5666</v>
      </c>
      <c r="JP19" s="27" t="s">
        <v>5667</v>
      </c>
      <c r="JQ19" t="str">
        <f t="shared" si="67"/>
        <v/>
      </c>
      <c r="JR19" t="str">
        <f>IF(OR(LEFT(JO19,1)=CHAR(32),LEFT(JO19,1)=CHAR(9),LEFT(JO19,1)=CHAR(160),indenture(JO19)&gt;0),"NO","BOLD")&amp;JQ19</f>
        <v>BOLD</v>
      </c>
    </row>
    <row r="20" spans="1:278">
      <c r="A20">
        <v>19</v>
      </c>
      <c r="B20" t="s">
        <v>3627</v>
      </c>
      <c r="C20" t="s">
        <v>3628</v>
      </c>
      <c r="D20" t="str">
        <f t="shared" si="2"/>
        <v/>
      </c>
      <c r="E20" t="str">
        <f>IF(OR(LEFT(B20,1)=CHAR(32),LEFT(B20,1)=CHAR(9),LEFT(B20,1)=CHAR(160),indenture(B20)&gt;0),"NO","BOLD")&amp;D20</f>
        <v>BOLD</v>
      </c>
      <c r="F20" t="s">
        <v>3629</v>
      </c>
      <c r="G20" t="s">
        <v>3630</v>
      </c>
      <c r="H20" t="str">
        <f t="shared" si="3"/>
        <v/>
      </c>
      <c r="I20" t="str">
        <f>IF(OR(LEFT(F20,1)=CHAR(32),LEFT(F20,1)=CHAR(9),LEFT(F20,1)=CHAR(160),indenture(F20)&gt;0),"NO","BOLD")&amp;H20</f>
        <v>BOLD</v>
      </c>
      <c r="J20" t="s">
        <v>3404</v>
      </c>
      <c r="K20" t="s">
        <v>3631</v>
      </c>
      <c r="L20" t="str">
        <f t="shared" si="0"/>
        <v/>
      </c>
      <c r="M20" t="str">
        <f>IF(OR(LEFT(J20,1)=CHAR(32),LEFT(J20,1)=CHAR(9),LEFT(J20,1)=CHAR(160),indenture(J20)&gt;0),"NO","BOLD")&amp;L20</f>
        <v>BOLD</v>
      </c>
      <c r="N20" t="s">
        <v>3406</v>
      </c>
      <c r="O20" t="s">
        <v>3469</v>
      </c>
      <c r="P20" t="str">
        <f t="shared" si="1"/>
        <v/>
      </c>
      <c r="Q20" t="str">
        <f>IF(OR(LEFT(N20,1)=CHAR(32),LEFT(N20,1)=CHAR(9),LEFT(N20,1)=CHAR(160),indenture(N20)&gt;0),"NO","BOLD")&amp;P20</f>
        <v>BOLD</v>
      </c>
      <c r="R20" t="s">
        <v>3393</v>
      </c>
      <c r="S20" t="s">
        <v>3394</v>
      </c>
      <c r="T20" t="str">
        <f t="shared" si="4"/>
        <v/>
      </c>
      <c r="U20" t="str">
        <f>IF(OR(LEFT(R20,1)=CHAR(32),LEFT(R20,1)=CHAR(9),LEFT(R20,1)=CHAR(160),indenture(R20)&gt;0),"NO","BOLD")&amp;T20</f>
        <v>BOLD</v>
      </c>
      <c r="V20" t="s">
        <v>3632</v>
      </c>
      <c r="W20" t="s">
        <v>3633</v>
      </c>
      <c r="X20" t="str">
        <f t="shared" si="5"/>
        <v/>
      </c>
      <c r="Y20" t="str">
        <f>IF(OR(LEFT(V20,1)=CHAR(32),LEFT(V20,1)=CHAR(9),LEFT(V20,1)=CHAR(160),indenture(V20)&gt;0),"NO","BOLD")&amp;X20</f>
        <v>BOLD</v>
      </c>
      <c r="Z20" t="s">
        <v>3634</v>
      </c>
      <c r="AA20" t="s">
        <v>3635</v>
      </c>
      <c r="AB20" t="str">
        <f t="shared" si="6"/>
        <v/>
      </c>
      <c r="AC20" t="str">
        <f>IF(OR(LEFT(Z20,1)=CHAR(32),LEFT(Z20,1)=CHAR(9),LEFT(Z20,1)=CHAR(160),indenture(Z20)&gt;0),"NO","BOLD")&amp;AB20</f>
        <v>BOLD</v>
      </c>
      <c r="AD20" t="s">
        <v>3636</v>
      </c>
      <c r="AE20" t="s">
        <v>3637</v>
      </c>
      <c r="AF20" t="str">
        <f t="shared" si="7"/>
        <v/>
      </c>
      <c r="AG20" t="str">
        <f>IF(OR(LEFT(AD20,1)=CHAR(32),LEFT(AD20,1)=CHAR(9),LEFT(AD20,1)=CHAR(160),indenture(AD20)&gt;0),"NO","BOLD")&amp;AF20</f>
        <v>BOLD</v>
      </c>
      <c r="AH20" t="s">
        <v>3585</v>
      </c>
      <c r="AI20" t="s">
        <v>3638</v>
      </c>
      <c r="AJ20" t="str">
        <f t="shared" si="8"/>
        <v/>
      </c>
      <c r="AK20" t="str">
        <f>IF(OR(LEFT(AH20,1)=CHAR(32),LEFT(AH20,1)=CHAR(9),LEFT(AH20,1)=CHAR(160),indenture(AH20)&gt;0),"NO","BOLD")&amp;AJ20</f>
        <v>BOLD</v>
      </c>
      <c r="AL20" t="s">
        <v>3639</v>
      </c>
      <c r="AM20" t="s">
        <v>3640</v>
      </c>
      <c r="AN20" t="str">
        <f t="shared" si="9"/>
        <v/>
      </c>
      <c r="AO20" t="str">
        <f>IF(OR(LEFT(AL20,1)=CHAR(32),LEFT(AL20,1)=CHAR(9),LEFT(AL20,1)=CHAR(160),indenture(AL20)&gt;0),"NO","BOLD")&amp;AN20</f>
        <v>BOLD</v>
      </c>
      <c r="AP20" t="s">
        <v>3641</v>
      </c>
      <c r="AQ20" t="s">
        <v>3642</v>
      </c>
      <c r="AR20" t="str">
        <f t="shared" si="10"/>
        <v/>
      </c>
      <c r="AS20" t="str">
        <f>IF(OR(LEFT(AP20,1)=CHAR(32),LEFT(AP20,1)=CHAR(9),LEFT(AP20,1)=CHAR(160),indenture(AP20)&gt;0),"NO","BOLD")&amp;AR20</f>
        <v>BOLD</v>
      </c>
      <c r="AT20" t="s">
        <v>3643</v>
      </c>
      <c r="AU20" t="s">
        <v>3510</v>
      </c>
      <c r="AV20" t="str">
        <f t="shared" si="11"/>
        <v/>
      </c>
      <c r="AW20" t="str">
        <f>IF(OR(LEFT(AT20,1)=CHAR(32),LEFT(AT20,1)=CHAR(9),LEFT(AT20,1)=CHAR(160),indenture(AT20)&gt;0),"NO","BOLD")&amp;AV20</f>
        <v>BOLD</v>
      </c>
      <c r="AX20" t="s">
        <v>4398</v>
      </c>
      <c r="AY20" t="s">
        <v>1408</v>
      </c>
      <c r="AZ20" t="str">
        <f t="shared" si="12"/>
        <v/>
      </c>
      <c r="BA20" t="str">
        <f>IF(OR(LEFT(AX20,1)=CHAR(32),LEFT(AX20,1)=CHAR(9),LEFT(AX20,1)=CHAR(160),indenture(AX20)&gt;0),"NO","BOLD")&amp;AZ20</f>
        <v>BOLD</v>
      </c>
      <c r="BB20" t="s">
        <v>4399</v>
      </c>
      <c r="BC20" t="s">
        <v>4400</v>
      </c>
      <c r="BD20" t="str">
        <f t="shared" si="13"/>
        <v/>
      </c>
      <c r="BE20" t="str">
        <f>IF(OR(LEFT(BB20,1)=CHAR(32),LEFT(BB20,1)=CHAR(9),LEFT(BB20,1)=CHAR(160),indenture(BB20)&gt;0),"NO","BOLD")&amp;BD20</f>
        <v>NO</v>
      </c>
      <c r="BF20" t="s">
        <v>4401</v>
      </c>
      <c r="BG20" t="s">
        <v>1390</v>
      </c>
      <c r="BH20" t="str">
        <f t="shared" si="14"/>
        <v/>
      </c>
      <c r="BI20" t="str">
        <f>IF(OR(LEFT(BF20,1)=CHAR(32),LEFT(BF20,1)=CHAR(9),LEFT(BF20,1)=CHAR(160),indenture(BF20)&gt;0),"NO","BOLD")&amp;BH20</f>
        <v>BOLD</v>
      </c>
      <c r="BJ20" t="s">
        <v>4402</v>
      </c>
      <c r="BK20" t="s">
        <v>4403</v>
      </c>
      <c r="BL20" t="str">
        <f t="shared" si="15"/>
        <v/>
      </c>
      <c r="BM20" t="str">
        <f>IF(OR(LEFT(BJ20,1)=CHAR(32),LEFT(BJ20,1)=CHAR(9),LEFT(BJ20,1)=CHAR(160),indenture(BJ20)&gt;0),"NO","BOLD")&amp;BL20</f>
        <v>BOLD</v>
      </c>
      <c r="BN20" t="s">
        <v>4217</v>
      </c>
      <c r="BO20" t="s">
        <v>4404</v>
      </c>
      <c r="BP20" t="str">
        <f t="shared" si="16"/>
        <v/>
      </c>
      <c r="BQ20" t="str">
        <f>IF(OR(LEFT(BN20,1)=CHAR(32),LEFT(BN20,1)=CHAR(9),LEFT(BN20,1)=CHAR(160),indenture(BN20)&gt;0),"NO","BOLD")&amp;BP20</f>
        <v>NO</v>
      </c>
      <c r="BR20" t="s">
        <v>859</v>
      </c>
      <c r="BS20" t="s">
        <v>1350</v>
      </c>
      <c r="BT20" t="str">
        <f t="shared" si="17"/>
        <v/>
      </c>
      <c r="BU20" t="str">
        <f>IF(OR(LEFT(BR20,1)=CHAR(32),LEFT(BR20,1)=CHAR(9),LEFT(BR20,1)=CHAR(160),indenture(BR20)&gt;0),"NO","BOLD")&amp;BT20</f>
        <v>NO</v>
      </c>
      <c r="BV20" t="s">
        <v>4261</v>
      </c>
      <c r="BW20" t="s">
        <v>4405</v>
      </c>
      <c r="BX20" t="str">
        <f t="shared" si="18"/>
        <v/>
      </c>
      <c r="BY20" t="str">
        <f>IF(OR(LEFT(BV20,1)=CHAR(32),LEFT(BV20,1)=CHAR(9),LEFT(BV20,1)=CHAR(160),indenture(BV20)&gt;0),"NO","BOLD")&amp;BX20</f>
        <v>NO</v>
      </c>
      <c r="BZ20" t="s">
        <v>4275</v>
      </c>
      <c r="CA20" t="s">
        <v>4406</v>
      </c>
      <c r="CB20" t="str">
        <f t="shared" si="19"/>
        <v/>
      </c>
      <c r="CC20" t="str">
        <f>IF(OR(LEFT(BZ20,1)=CHAR(32),LEFT(BZ20,1)=CHAR(9),LEFT(BZ20,1)=CHAR(160),indenture(BZ20)&gt;0),"NO","BOLD")&amp;CB20</f>
        <v>NO</v>
      </c>
      <c r="CD20" t="s">
        <v>1331</v>
      </c>
      <c r="CE20" t="s">
        <v>1332</v>
      </c>
      <c r="CF20" t="str">
        <f t="shared" si="20"/>
        <v/>
      </c>
      <c r="CG20" t="str">
        <f>IF(OR(LEFT(CD20,1)=CHAR(32),LEFT(CD20,1)=CHAR(9),LEFT(CD20,1)=CHAR(160),indenture(CD20)&gt;0),"NO","BOLD")&amp;CF20</f>
        <v>BOLD</v>
      </c>
      <c r="CJ20" t="str">
        <f t="shared" si="21"/>
        <v/>
      </c>
      <c r="CK20" t="str">
        <f>IF(OR(LEFT(CH20,1)=CHAR(32),LEFT(CH20,1)=CHAR(9),LEFT(CH20,1)=CHAR(160),indenture(CH20)&gt;0),"NO","BOLD")&amp;CJ20</f>
        <v>BOLD</v>
      </c>
      <c r="CL20" t="s">
        <v>4407</v>
      </c>
      <c r="CM20" t="s">
        <v>4408</v>
      </c>
      <c r="CN20" t="str">
        <f t="shared" si="22"/>
        <v/>
      </c>
      <c r="CO20" t="str">
        <f>IF(OR(LEFT(CL20,1)=CHAR(32),LEFT(CL20,1)=CHAR(9),LEFT(CL20,1)=CHAR(160),indenture(CL20)&gt;0),"NO","BOLD")&amp;CN20</f>
        <v>BOLD</v>
      </c>
      <c r="CP20" t="s">
        <v>4409</v>
      </c>
      <c r="CQ20" t="s">
        <v>3655</v>
      </c>
      <c r="CR20" t="str">
        <f t="shared" si="23"/>
        <v/>
      </c>
      <c r="CS20" t="str">
        <f>IF(OR(LEFT(CP20,1)=CHAR(32),LEFT(CP20,1)=CHAR(9),LEFT(CP20,1)=CHAR(160),indenture(CP20)&gt;0),"NO","BOLD")&amp;CR20</f>
        <v>BOLD</v>
      </c>
      <c r="CV20" t="str">
        <f t="shared" si="24"/>
        <v/>
      </c>
      <c r="CW20" t="str">
        <f>IF(OR(LEFT(CT20,1)=CHAR(32),LEFT(CT20,1)=CHAR(9),LEFT(CT20,1)=CHAR(160),indenture(CT20)&gt;0),"NO","BOLD")&amp;CV20</f>
        <v>BOLD</v>
      </c>
      <c r="CZ20" t="str">
        <f t="shared" si="25"/>
        <v/>
      </c>
      <c r="DA20" t="str">
        <f>IF(OR(LEFT(CX20,1)=CHAR(32),LEFT(CX20,1)=CHAR(9),LEFT(CX20,1)=CHAR(160),indenture(CX20)&gt;0),"NO","BOLD")&amp;CZ20</f>
        <v>BOLD</v>
      </c>
      <c r="DD20" t="str">
        <f t="shared" si="26"/>
        <v/>
      </c>
      <c r="DE20" t="str">
        <f>IF(OR(LEFT(DB20,1)=CHAR(32),LEFT(DB20,1)=CHAR(9),LEFT(DB20,1)=CHAR(160),indenture(DB20)&gt;0),"NO","BOLD")&amp;DD20</f>
        <v>BOLD</v>
      </c>
      <c r="DH20" t="str">
        <f t="shared" si="27"/>
        <v/>
      </c>
      <c r="DI20" t="str">
        <f>IF(OR(LEFT(DF20,1)=CHAR(32),LEFT(DF20,1)=CHAR(9),LEFT(DF20,1)=CHAR(160),indenture(DF20)&gt;0),"NO","BOLD")&amp;DH20</f>
        <v>BOLD</v>
      </c>
      <c r="DJ20" t="s">
        <v>5216</v>
      </c>
      <c r="DK20" s="36" t="s">
        <v>8872</v>
      </c>
      <c r="DL20" t="str">
        <f t="shared" si="28"/>
        <v/>
      </c>
      <c r="DM20" t="str">
        <f>IF(OR(LEFT(DJ20,1)=CHAR(32),LEFT(DJ20,1)=CHAR(9),LEFT(DJ20,1)=CHAR(160),indenture(DJ20)&gt;0),"NO","BOLD")&amp;DL20</f>
        <v>BOLD</v>
      </c>
      <c r="DN20" t="s">
        <v>5217</v>
      </c>
      <c r="DO20" s="36" t="s">
        <v>8872</v>
      </c>
      <c r="DP20" t="str">
        <f t="shared" si="29"/>
        <v/>
      </c>
      <c r="DQ20" t="str">
        <f>IF(OR(LEFT(DN20,1)=CHAR(32),LEFT(DN20,1)=CHAR(9),LEFT(DN20,1)=CHAR(160),indenture(DN20)&gt;0),"NO","BOLD")&amp;DP20</f>
        <v>BOLD</v>
      </c>
      <c r="DT20" t="str">
        <f t="shared" si="30"/>
        <v/>
      </c>
      <c r="DU20" t="str">
        <f>IF(OR(LEFT(DR20,1)=CHAR(32),LEFT(DR20,1)=CHAR(9),LEFT(DR20,1)=CHAR(160),indenture(DR20)&gt;0),"NO","BOLD")&amp;DT20</f>
        <v>BOLD</v>
      </c>
      <c r="DX20" t="str">
        <f t="shared" si="31"/>
        <v/>
      </c>
      <c r="DY20" t="str">
        <f>IF(OR(LEFT(DV20,1)=CHAR(32),LEFT(DV20,1)=CHAR(9),LEFT(DV20,1)=CHAR(160),indenture(DV20)&gt;0),"NO","BOLD")&amp;DX20</f>
        <v>BOLD</v>
      </c>
      <c r="DZ20" t="s">
        <v>5218</v>
      </c>
      <c r="EA20" t="s">
        <v>5219</v>
      </c>
      <c r="EB20" t="str">
        <f t="shared" si="32"/>
        <v/>
      </c>
      <c r="EC20" t="str">
        <f>IF(OR(LEFT(DZ20,1)=CHAR(32),LEFT(DZ20,1)=CHAR(9),LEFT(DZ20,1)=CHAR(160),indenture(DZ20)&gt;0),"NO","BOLD")&amp;EB20</f>
        <v>BOLD</v>
      </c>
      <c r="EF20" t="str">
        <f t="shared" si="33"/>
        <v/>
      </c>
      <c r="EG20" t="str">
        <f>IF(OR(LEFT(ED20,1)=CHAR(32),LEFT(ED20,1)=CHAR(9),LEFT(ED20,1)=CHAR(160),indenture(ED20)&gt;0),"NO","BOLD")&amp;EF20</f>
        <v>BOLD</v>
      </c>
      <c r="EJ20" t="str">
        <f t="shared" si="34"/>
        <v/>
      </c>
      <c r="EK20" t="str">
        <f>IF(OR(LEFT(EH20,1)=CHAR(32),LEFT(EH20,1)=CHAR(9),LEFT(EH20,1)=CHAR(160),indenture(EH20)&gt;0),"NO","BOLD")&amp;EJ20</f>
        <v>BOLD</v>
      </c>
      <c r="EL20" t="s">
        <v>5220</v>
      </c>
      <c r="EM20" t="s">
        <v>5221</v>
      </c>
      <c r="EN20" t="str">
        <f t="shared" si="35"/>
        <v/>
      </c>
      <c r="EO20" t="str">
        <f>IF(OR(LEFT(EL20,1)=CHAR(32),LEFT(EL20,1)=CHAR(9),LEFT(EL20,1)=CHAR(160),indenture(EL20)&gt;0),"NO","BOLD")&amp;EN20</f>
        <v>NO</v>
      </c>
      <c r="EP20" t="s">
        <v>5754</v>
      </c>
      <c r="EQ20" t="s">
        <v>5755</v>
      </c>
      <c r="ER20" t="str">
        <f t="shared" si="36"/>
        <v/>
      </c>
      <c r="ES20" t="str">
        <f>IF(OR(LEFT(EP20,1)=CHAR(32),LEFT(EP20,1)=CHAR(9),LEFT(EP20,1)=CHAR(160),indenture(EP20)&gt;0),"NO","BOLD")&amp;ER20</f>
        <v>BOLD</v>
      </c>
      <c r="ET20" t="s">
        <v>5756</v>
      </c>
      <c r="EU20" t="s">
        <v>5757</v>
      </c>
      <c r="EV20" t="str">
        <f t="shared" si="37"/>
        <v/>
      </c>
      <c r="EW20" t="str">
        <f>IF(OR(LEFT(ET20,1)=CHAR(32),LEFT(ET20,1)=CHAR(9),LEFT(ET20,1)=CHAR(160),indenture(ET20)&gt;0),"NO","BOLD")&amp;EV20</f>
        <v>BOLD</v>
      </c>
      <c r="EX20" t="s">
        <v>5758</v>
      </c>
      <c r="EY20" t="s">
        <v>5759</v>
      </c>
      <c r="EZ20" t="str">
        <f t="shared" si="38"/>
        <v/>
      </c>
      <c r="FA20" t="str">
        <f>IF(OR(LEFT(EX20,1)=CHAR(32),LEFT(EX20,1)=CHAR(9),LEFT(EX20,1)=CHAR(160),indenture(EX20)&gt;0),"NO","BOLD")&amp;EZ20</f>
        <v>BOLD</v>
      </c>
      <c r="FB20" t="s">
        <v>5760</v>
      </c>
      <c r="FC20" t="s">
        <v>5761</v>
      </c>
      <c r="FD20" t="str">
        <f t="shared" si="39"/>
        <v/>
      </c>
      <c r="FE20" t="str">
        <f>IF(OR(LEFT(FB20,1)=CHAR(32),LEFT(FB20,1)=CHAR(9),LEFT(FB20,1)=CHAR(160),indenture(FB20)&gt;0),"NO","BOLD")&amp;FD20</f>
        <v>BOLD</v>
      </c>
      <c r="FF20" t="s">
        <v>5762</v>
      </c>
      <c r="FG20" t="s">
        <v>5763</v>
      </c>
      <c r="FH20" t="str">
        <f t="shared" si="40"/>
        <v/>
      </c>
      <c r="FI20" t="str">
        <f>IF(OR(LEFT(FF20,1)=CHAR(32),LEFT(FF20,1)=CHAR(9),LEFT(FF20,1)=CHAR(160),indenture(FF20)&gt;0),"NO","BOLD")&amp;FH20</f>
        <v>BOLD</v>
      </c>
      <c r="FJ20" t="s">
        <v>5764</v>
      </c>
      <c r="FK20" t="s">
        <v>5765</v>
      </c>
      <c r="FL20" t="str">
        <f t="shared" si="41"/>
        <v/>
      </c>
      <c r="FM20" t="str">
        <f>IF(OR(LEFT(FJ20,1)=CHAR(32),LEFT(FJ20,1)=CHAR(9),LEFT(FJ20,1)=CHAR(160),indenture(FJ20)&gt;0),"NO","BOLD")&amp;FL20</f>
        <v>BOLD</v>
      </c>
      <c r="FN20" t="s">
        <v>5766</v>
      </c>
      <c r="FO20" t="s">
        <v>5767</v>
      </c>
      <c r="FP20" t="str">
        <f t="shared" si="42"/>
        <v/>
      </c>
      <c r="FQ20" t="str">
        <f>IF(OR(LEFT(FN20,1)=CHAR(32),LEFT(FN20,1)=CHAR(9),LEFT(FN20,1)=CHAR(160),indenture(FN20)&gt;0),"NO","BOLD")&amp;FP20</f>
        <v>BOLD</v>
      </c>
      <c r="FT20" t="str">
        <f t="shared" si="43"/>
        <v/>
      </c>
      <c r="FU20" t="str">
        <f>IF(OR(LEFT(FR20,1)=CHAR(32),LEFT(FR20,1)=CHAR(9),LEFT(FR20,1)=CHAR(160),indenture(FR20)&gt;0),"NO","BOLD")&amp;FT20</f>
        <v>BOLD</v>
      </c>
      <c r="FV20" t="s">
        <v>5601</v>
      </c>
      <c r="FW20" t="s">
        <v>5768</v>
      </c>
      <c r="FX20" t="str">
        <f t="shared" si="44"/>
        <v/>
      </c>
      <c r="FY20" t="str">
        <f>IF(OR(LEFT(FV20,1)=CHAR(32),LEFT(FV20,1)=CHAR(9),LEFT(FV20,1)=CHAR(160),indenture(FV20)&gt;0),"NO","BOLD")&amp;FX20</f>
        <v>NO</v>
      </c>
      <c r="GB20" t="str">
        <f t="shared" si="45"/>
        <v/>
      </c>
      <c r="GC20" t="str">
        <f>IF(OR(LEFT(FZ20,1)=CHAR(32),LEFT(FZ20,1)=CHAR(9),LEFT(FZ20,1)=CHAR(160),indenture(FZ20)&gt;0),"NO","BOLD")&amp;GB20</f>
        <v>BOLD</v>
      </c>
      <c r="GF20" t="str">
        <f t="shared" si="46"/>
        <v/>
      </c>
      <c r="GG20" t="str">
        <f>IF(OR(LEFT(GD20,1)=CHAR(32),LEFT(GD20,1)=CHAR(9),LEFT(GD20,1)=CHAR(160),indenture(GD20)&gt;0),"NO","BOLD")&amp;GF20</f>
        <v>BOLD</v>
      </c>
      <c r="GJ20" t="str">
        <f t="shared" si="47"/>
        <v/>
      </c>
      <c r="GK20" t="str">
        <f>IF(OR(LEFT(GH20,1)=CHAR(32),LEFT(GH20,1)=CHAR(9),LEFT(GH20,1)=CHAR(160),indenture(GH20)&gt;0),"NO","BOLD")&amp;GJ20</f>
        <v>BOLD</v>
      </c>
      <c r="GL20" t="s">
        <v>5481</v>
      </c>
      <c r="GM20" t="s">
        <v>1136</v>
      </c>
      <c r="GN20" t="str">
        <f t="shared" si="48"/>
        <v/>
      </c>
      <c r="GO20" t="str">
        <f>IF(OR(LEFT(GL20,1)=CHAR(32),LEFT(GL20,1)=CHAR(9),LEFT(GL20,1)=CHAR(160),indenture(GL20)&gt;0),"NO","BOLD")&amp;GN20</f>
        <v>BOLD</v>
      </c>
      <c r="GP20" t="s">
        <v>6350</v>
      </c>
      <c r="GQ20" t="s">
        <v>5956</v>
      </c>
      <c r="GR20" t="str">
        <f t="shared" si="68"/>
        <v/>
      </c>
      <c r="GS20" t="str">
        <f>IF(OR(LEFT(GP18,1)=CHAR(32),LEFT(GP18,1)=CHAR(9),LEFT(GP18,1)=CHAR(160),indenture(GP18)&gt;0),"NO","BOLD")&amp;GR20</f>
        <v>BOLD</v>
      </c>
      <c r="GT20" t="s">
        <v>6334</v>
      </c>
      <c r="GU20" t="s">
        <v>6335</v>
      </c>
      <c r="GV20" t="str">
        <f t="shared" si="49"/>
        <v/>
      </c>
      <c r="GW20" t="str">
        <f>IF(OR(LEFT(GT20,1)=CHAR(32),LEFT(GT20,1)=CHAR(9),LEFT(GT20,1)=CHAR(160),indenture(GT20)&gt;0),"NO","BOLD")&amp;GV20</f>
        <v>NO</v>
      </c>
      <c r="GZ20" t="str">
        <f t="shared" si="50"/>
        <v/>
      </c>
      <c r="HA20" t="str">
        <f>IF(OR(LEFT(GX20,1)=CHAR(32),LEFT(GX20,1)=CHAR(9),LEFT(GX20,1)=CHAR(160),indenture(GX20)&gt;0),"NO","BOLD")&amp;GZ20</f>
        <v>BOLD</v>
      </c>
      <c r="HB20" t="s">
        <v>6336</v>
      </c>
      <c r="HC20" t="s">
        <v>6337</v>
      </c>
      <c r="HD20" t="str">
        <f t="shared" si="51"/>
        <v/>
      </c>
      <c r="HE20" t="str">
        <f>IF(OR(LEFT(HB20,1)=CHAR(32),LEFT(HB20,1)=CHAR(9),LEFT(HB20,1)=CHAR(160),indenture(HB20)&gt;0),"NO","BOLD")&amp;HD20</f>
        <v>BOLD</v>
      </c>
      <c r="HF20" t="s">
        <v>1411</v>
      </c>
      <c r="HG20" s="36" t="s">
        <v>8872</v>
      </c>
      <c r="HH20" t="str">
        <f t="shared" si="52"/>
        <v/>
      </c>
      <c r="HI20" t="str">
        <f>IF(OR(LEFT(HF20,1)=CHAR(32),LEFT(HF20,1)=CHAR(9),LEFT(HF20,1)=CHAR(160),indenture(HF20)&gt;0),"NO","BOLD")&amp;HH20</f>
        <v>BOLD</v>
      </c>
      <c r="HJ20" t="s">
        <v>6338</v>
      </c>
      <c r="HK20" t="s">
        <v>6339</v>
      </c>
      <c r="HL20" t="str">
        <f t="shared" si="53"/>
        <v/>
      </c>
      <c r="HM20" t="str">
        <f>IF(OR(LEFT(HJ20,1)=CHAR(32),LEFT(HJ20,1)=CHAR(9),LEFT(HJ20,1)=CHAR(160),indenture(HJ20)&gt;0),"NO","BOLD")&amp;HL20</f>
        <v>BOLD</v>
      </c>
      <c r="HP20" t="str">
        <f t="shared" si="54"/>
        <v/>
      </c>
      <c r="HQ20" t="str">
        <f>IF(OR(LEFT(HN20,1)=CHAR(32),LEFT(HN20,1)=CHAR(9),LEFT(HN20,1)=CHAR(160),indenture(HN20)&gt;0),"NO","BOLD")&amp;HP20</f>
        <v>BOLD</v>
      </c>
      <c r="HR20" t="s">
        <v>6340</v>
      </c>
      <c r="HS20" t="s">
        <v>6341</v>
      </c>
      <c r="HT20" t="str">
        <f t="shared" si="55"/>
        <v/>
      </c>
      <c r="HU20" t="str">
        <f>IF(OR(LEFT(HR20,1)=CHAR(32),LEFT(HR20,1)=CHAR(9),LEFT(HR20,1)=CHAR(160),indenture(HR20)&gt;0),"NO","BOLD")&amp;HT20</f>
        <v>BOLD</v>
      </c>
      <c r="HV20" t="s">
        <v>8218</v>
      </c>
      <c r="HW20" t="s">
        <v>8144</v>
      </c>
      <c r="HX20" t="str">
        <f t="shared" si="56"/>
        <v/>
      </c>
      <c r="HY20" t="str">
        <f>IF(OR(LEFT(HV20,1)=CHAR(32),LEFT(HV20,1)=CHAR(9),LEFT(HV20,1)=CHAR(160),indenture(HV20)&gt;0),"NO","BOLD")&amp;HX20</f>
        <v>BOLD</v>
      </c>
      <c r="HZ20" t="s">
        <v>8326</v>
      </c>
      <c r="IA20" t="s">
        <v>8327</v>
      </c>
      <c r="IB20" t="str">
        <f t="shared" si="57"/>
        <v/>
      </c>
      <c r="IC20" t="str">
        <f>IF(OR(LEFT(HZ20,1)=CHAR(32),LEFT(HZ20,1)=CHAR(9),LEFT(HZ20,1)=CHAR(160),indenture(HZ20)&gt;0),"NO","BOLD")&amp;IB20</f>
        <v>BOLD</v>
      </c>
      <c r="ID20" t="s">
        <v>8504</v>
      </c>
      <c r="IE20" t="s">
        <v>8505</v>
      </c>
      <c r="IF20" t="str">
        <f t="shared" si="58"/>
        <v/>
      </c>
      <c r="IG20" t="str">
        <f>IF(OR(LEFT(ID20,1)=CHAR(32),LEFT(ID20,1)=CHAR(9),LEFT(ID20,1)=CHAR(160),indenture(ID20)&gt;0),"NO","BOLD")&amp;IF20</f>
        <v>BOLD</v>
      </c>
      <c r="IH20" t="s">
        <v>8217</v>
      </c>
      <c r="II20" t="s">
        <v>8143</v>
      </c>
      <c r="IJ20" t="str">
        <f t="shared" si="59"/>
        <v/>
      </c>
      <c r="IK20" t="str">
        <f>IF(OR(LEFT(IH20,1)=CHAR(32),LEFT(IH20,1)=CHAR(9),LEFT(IH20,1)=CHAR(160),indenture(IH20)&gt;0),"NO","BOLD")&amp;IJ20</f>
        <v>BOLD</v>
      </c>
      <c r="IL20" t="s">
        <v>8607</v>
      </c>
      <c r="IM20" t="s">
        <v>8608</v>
      </c>
      <c r="IN20" t="str">
        <f t="shared" si="60"/>
        <v/>
      </c>
      <c r="IO20" t="str">
        <f>IF(OR(LEFT(IL20,1)=CHAR(32),LEFT(IL20,1)=CHAR(9),LEFT(IL20,1)=CHAR(160),indenture(IL20)&gt;0),"NO","BOLD")&amp;IN20</f>
        <v>BOLD</v>
      </c>
      <c r="IP20" t="s">
        <v>8668</v>
      </c>
      <c r="IQ20" s="36" t="s">
        <v>8872</v>
      </c>
      <c r="IR20" t="str">
        <f t="shared" si="61"/>
        <v/>
      </c>
      <c r="IS20" t="str">
        <f>IF(OR(LEFT(IP20,1)=CHAR(32),LEFT(IP20,1)=CHAR(9),LEFT(IP20,1)=CHAR(160),indenture(IP20)&gt;0),"NO","BOLD")&amp;IR20</f>
        <v>BOLD</v>
      </c>
      <c r="IX20" t="s">
        <v>8218</v>
      </c>
      <c r="IY20" t="s">
        <v>8144</v>
      </c>
      <c r="IZ20" t="str">
        <f t="shared" si="63"/>
        <v/>
      </c>
      <c r="JA20" t="str">
        <f>IF(OR(LEFT(IX20,1)=CHAR(32),LEFT(IX20,1)=CHAR(9),LEFT(IX20,1)=CHAR(160),indenture(IX20)&gt;0),"NO","BOLD")&amp;IZ20</f>
        <v>BOLD</v>
      </c>
      <c r="JB20" t="s">
        <v>8326</v>
      </c>
      <c r="JC20" t="s">
        <v>8327</v>
      </c>
      <c r="JD20" t="str">
        <f t="shared" si="64"/>
        <v/>
      </c>
      <c r="JE20" t="str">
        <f>IF(OR(LEFT(JB20,1)=CHAR(32),LEFT(JB20,1)=CHAR(9),LEFT(JB20,1)=CHAR(160),indenture(JB20)&gt;0),"NO","BOLD")&amp;JD20</f>
        <v>BOLD</v>
      </c>
      <c r="JF20" t="s">
        <v>5892</v>
      </c>
      <c r="JG20" t="s">
        <v>5893</v>
      </c>
      <c r="JH20" t="str">
        <f t="shared" si="65"/>
        <v/>
      </c>
      <c r="JI20" t="str">
        <f>IF(OR(LEFT(JF20,1)=CHAR(32),LEFT(JF20,1)=CHAR(9),LEFT(JF20,1)=CHAR(160),indenture(JF20)&gt;0),"NO","BOLD")&amp;JH20</f>
        <v>BOLD</v>
      </c>
      <c r="JL20" t="str">
        <f t="shared" si="66"/>
        <v/>
      </c>
      <c r="JM20" t="str">
        <f>IF(OR(LEFT(JJ20,1)=CHAR(32),LEFT(JJ20,1)=CHAR(9),LEFT(JJ20,1)=CHAR(160),indenture(JJ20)&gt;0),"NO","BOLD")&amp;JL20</f>
        <v>BOLD</v>
      </c>
      <c r="JO20" s="27" t="s">
        <v>5681</v>
      </c>
      <c r="JP20" s="27" t="s">
        <v>5682</v>
      </c>
      <c r="JQ20" t="str">
        <f t="shared" si="67"/>
        <v/>
      </c>
      <c r="JR20" t="str">
        <f>IF(OR(LEFT(JO20,1)=CHAR(32),LEFT(JO20,1)=CHAR(9),LEFT(JO20,1)=CHAR(160),indenture(JO20)&gt;0),"NO","BOLD")&amp;JQ20</f>
        <v>BOLD</v>
      </c>
    </row>
    <row r="21" spans="1:278">
      <c r="A21">
        <v>20</v>
      </c>
      <c r="B21" t="s">
        <v>3644</v>
      </c>
      <c r="C21" t="s">
        <v>3645</v>
      </c>
      <c r="D21" t="str">
        <f t="shared" si="2"/>
        <v/>
      </c>
      <c r="E21" t="str">
        <f>IF(OR(LEFT(B21,1)=CHAR(32),LEFT(B21,1)=CHAR(9),LEFT(B21,1)=CHAR(160),indenture(B21)&gt;0),"NO","BOLD")&amp;D21</f>
        <v>BOLD</v>
      </c>
      <c r="F21" t="s">
        <v>3646</v>
      </c>
      <c r="G21" t="s">
        <v>3647</v>
      </c>
      <c r="H21" t="str">
        <f t="shared" si="3"/>
        <v/>
      </c>
      <c r="I21" t="str">
        <f>IF(OR(LEFT(F21,1)=CHAR(32),LEFT(F21,1)=CHAR(9),LEFT(F21,1)=CHAR(160),indenture(F21)&gt;0),"NO","BOLD")&amp;H21</f>
        <v>BOLD</v>
      </c>
      <c r="J21" t="s">
        <v>3648</v>
      </c>
      <c r="K21" t="s">
        <v>3649</v>
      </c>
      <c r="L21" t="str">
        <f t="shared" si="0"/>
        <v/>
      </c>
      <c r="M21" t="str">
        <f>IF(OR(LEFT(J21,1)=CHAR(32),LEFT(J21,1)=CHAR(9),LEFT(J21,1)=CHAR(160),indenture(J21)&gt;0),"NO","BOLD")&amp;L21</f>
        <v>BOLD</v>
      </c>
      <c r="N21" t="s">
        <v>3485</v>
      </c>
      <c r="O21" t="s">
        <v>3486</v>
      </c>
      <c r="P21" t="str">
        <f t="shared" si="1"/>
        <v/>
      </c>
      <c r="Q21" t="str">
        <f>IF(OR(LEFT(N21,1)=CHAR(32),LEFT(N21,1)=CHAR(9),LEFT(N21,1)=CHAR(160),indenture(N21)&gt;0),"NO","BOLD")&amp;P21</f>
        <v>BOLD</v>
      </c>
      <c r="R21" t="s">
        <v>3412</v>
      </c>
      <c r="S21" t="s">
        <v>3413</v>
      </c>
      <c r="T21" t="str">
        <f t="shared" si="4"/>
        <v/>
      </c>
      <c r="U21" t="str">
        <f>IF(OR(LEFT(R21,1)=CHAR(32),LEFT(R21,1)=CHAR(9),LEFT(R21,1)=CHAR(160),indenture(R21)&gt;0),"NO","BOLD")&amp;T21</f>
        <v>BOLD</v>
      </c>
      <c r="V21" t="s">
        <v>3650</v>
      </c>
      <c r="W21" t="s">
        <v>3651</v>
      </c>
      <c r="X21" t="str">
        <f t="shared" si="5"/>
        <v/>
      </c>
      <c r="Y21" t="str">
        <f>IF(OR(LEFT(V21,1)=CHAR(32),LEFT(V21,1)=CHAR(9),LEFT(V21,1)=CHAR(160),indenture(V21)&gt;0),"NO","BOLD")&amp;X21</f>
        <v>BOLD</v>
      </c>
      <c r="Z21" t="s">
        <v>3652</v>
      </c>
      <c r="AA21" t="s">
        <v>3653</v>
      </c>
      <c r="AB21" t="str">
        <f t="shared" si="6"/>
        <v/>
      </c>
      <c r="AC21" t="str">
        <f>IF(OR(LEFT(Z21,1)=CHAR(32),LEFT(Z21,1)=CHAR(9),LEFT(Z21,1)=CHAR(160),indenture(Z21)&gt;0),"NO","BOLD")&amp;AB21</f>
        <v>BOLD</v>
      </c>
      <c r="AD21" t="s">
        <v>3654</v>
      </c>
      <c r="AE21" t="s">
        <v>3655</v>
      </c>
      <c r="AF21" t="str">
        <f t="shared" si="7"/>
        <v/>
      </c>
      <c r="AG21" t="str">
        <f>IF(OR(LEFT(AD21,1)=CHAR(32),LEFT(AD21,1)=CHAR(9),LEFT(AD21,1)=CHAR(160),indenture(AD21)&gt;0),"NO","BOLD")&amp;AF21</f>
        <v>BOLD</v>
      </c>
      <c r="AH21" t="s">
        <v>3605</v>
      </c>
      <c r="AI21" t="s">
        <v>3656</v>
      </c>
      <c r="AJ21" t="str">
        <f t="shared" si="8"/>
        <v/>
      </c>
      <c r="AK21" t="str">
        <f>IF(OR(LEFT(AH21,1)=CHAR(32),LEFT(AH21,1)=CHAR(9),LEFT(AH21,1)=CHAR(160),indenture(AH21)&gt;0),"NO","BOLD")&amp;AJ21</f>
        <v>BOLD</v>
      </c>
      <c r="AL21" t="s">
        <v>3657</v>
      </c>
      <c r="AM21" t="s">
        <v>3658</v>
      </c>
      <c r="AN21" t="str">
        <f t="shared" si="9"/>
        <v/>
      </c>
      <c r="AO21" t="str">
        <f>IF(OR(LEFT(AL21,1)=CHAR(32),LEFT(AL21,1)=CHAR(9),LEFT(AL21,1)=CHAR(160),indenture(AL21)&gt;0),"NO","BOLD")&amp;AN21</f>
        <v>BOLD</v>
      </c>
      <c r="AP21" t="s">
        <v>3659</v>
      </c>
      <c r="AQ21" t="s">
        <v>3660</v>
      </c>
      <c r="AR21" t="str">
        <f t="shared" si="10"/>
        <v/>
      </c>
      <c r="AS21" t="str">
        <f>IF(OR(LEFT(AP21,1)=CHAR(32),LEFT(AP21,1)=CHAR(9),LEFT(AP21,1)=CHAR(160),indenture(AP21)&gt;0),"NO","BOLD")&amp;AR21</f>
        <v>BOLD</v>
      </c>
      <c r="AT21" t="s">
        <v>3661</v>
      </c>
      <c r="AU21" t="s">
        <v>3527</v>
      </c>
      <c r="AV21" t="str">
        <f t="shared" si="11"/>
        <v/>
      </c>
      <c r="AW21" t="str">
        <f>IF(OR(LEFT(AT21,1)=CHAR(32),LEFT(AT21,1)=CHAR(9),LEFT(AT21,1)=CHAR(160),indenture(AT21)&gt;0),"NO","BOLD")&amp;AV21</f>
        <v>BOLD</v>
      </c>
      <c r="AX21" t="s">
        <v>4410</v>
      </c>
      <c r="AY21" t="s">
        <v>1409</v>
      </c>
      <c r="AZ21" t="str">
        <f t="shared" si="12"/>
        <v/>
      </c>
      <c r="BA21" t="str">
        <f>IF(OR(LEFT(AX21,1)=CHAR(32),LEFT(AX21,1)=CHAR(9),LEFT(AX21,1)=CHAR(160),indenture(AX21)&gt;0),"NO","BOLD")&amp;AZ21</f>
        <v>NO</v>
      </c>
      <c r="BB21" t="s">
        <v>4411</v>
      </c>
      <c r="BC21" t="s">
        <v>4412</v>
      </c>
      <c r="BD21" t="str">
        <f t="shared" si="13"/>
        <v/>
      </c>
      <c r="BE21" t="str">
        <f>IF(OR(LEFT(BB21,1)=CHAR(32),LEFT(BB21,1)=CHAR(9),LEFT(BB21,1)=CHAR(160),indenture(BB21)&gt;0),"NO","BOLD")&amp;BD21</f>
        <v>NO</v>
      </c>
      <c r="BF21" t="s">
        <v>4413</v>
      </c>
      <c r="BG21" t="s">
        <v>1391</v>
      </c>
      <c r="BH21" t="str">
        <f t="shared" si="14"/>
        <v/>
      </c>
      <c r="BI21" t="str">
        <f>IF(OR(LEFT(BF21,1)=CHAR(32),LEFT(BF21,1)=CHAR(9),LEFT(BF21,1)=CHAR(160),indenture(BF21)&gt;0),"NO","BOLD")&amp;BH21</f>
        <v>BOLD</v>
      </c>
      <c r="BJ21" t="s">
        <v>4414</v>
      </c>
      <c r="BK21" t="s">
        <v>4415</v>
      </c>
      <c r="BL21" t="str">
        <f t="shared" si="15"/>
        <v/>
      </c>
      <c r="BM21" t="str">
        <f>IF(OR(LEFT(BJ21,1)=CHAR(32),LEFT(BJ21,1)=CHAR(9),LEFT(BJ21,1)=CHAR(160),indenture(BJ21)&gt;0),"NO","BOLD")&amp;BL21</f>
        <v>BOLD</v>
      </c>
      <c r="BN21" t="s">
        <v>4229</v>
      </c>
      <c r="BO21" t="s">
        <v>4416</v>
      </c>
      <c r="BP21" t="str">
        <f t="shared" si="16"/>
        <v/>
      </c>
      <c r="BQ21" t="str">
        <f>IF(OR(LEFT(BN21,1)=CHAR(32),LEFT(BN21,1)=CHAR(9),LEFT(BN21,1)=CHAR(160),indenture(BN21)&gt;0),"NO","BOLD")&amp;BP21</f>
        <v>NO</v>
      </c>
      <c r="BR21" t="s">
        <v>1334</v>
      </c>
      <c r="BS21" t="s">
        <v>1335</v>
      </c>
      <c r="BT21" t="str">
        <f t="shared" si="17"/>
        <v/>
      </c>
      <c r="BU21" t="str">
        <f>IF(OR(LEFT(BR21,1)=CHAR(32),LEFT(BR21,1)=CHAR(9),LEFT(BR21,1)=CHAR(160),indenture(BR21)&gt;0),"NO","BOLD")&amp;BT21</f>
        <v>BOLD</v>
      </c>
      <c r="BV21" t="s">
        <v>4275</v>
      </c>
      <c r="BW21" t="s">
        <v>4417</v>
      </c>
      <c r="BX21" t="str">
        <f t="shared" si="18"/>
        <v/>
      </c>
      <c r="BY21" t="str">
        <f>IF(OR(LEFT(BV21,1)=CHAR(32),LEFT(BV21,1)=CHAR(9),LEFT(BV21,1)=CHAR(160),indenture(BV21)&gt;0),"NO","BOLD")&amp;BX21</f>
        <v>NO</v>
      </c>
      <c r="BZ21" t="s">
        <v>4288</v>
      </c>
      <c r="CA21" t="s">
        <v>4418</v>
      </c>
      <c r="CB21" t="str">
        <f t="shared" si="19"/>
        <v/>
      </c>
      <c r="CC21" t="str">
        <f>IF(OR(LEFT(BZ21,1)=CHAR(32),LEFT(BZ21,1)=CHAR(9),LEFT(BZ21,1)=CHAR(160),indenture(BZ21)&gt;0),"NO","BOLD")&amp;CB21</f>
        <v>NO</v>
      </c>
      <c r="CF21" t="str">
        <f t="shared" si="20"/>
        <v/>
      </c>
      <c r="CG21" t="str">
        <f>IF(OR(LEFT(CD21,1)=CHAR(32),LEFT(CD21,1)=CHAR(9),LEFT(CD21,1)=CHAR(160),indenture(CD21)&gt;0),"NO","BOLD")&amp;CF21</f>
        <v>BOLD</v>
      </c>
      <c r="CH21" t="s">
        <v>4419</v>
      </c>
      <c r="CI21" s="36" t="s">
        <v>8872</v>
      </c>
      <c r="CJ21" t="str">
        <f t="shared" si="21"/>
        <v/>
      </c>
      <c r="CK21" t="str">
        <f>IF(OR(LEFT(CH21,1)=CHAR(32),LEFT(CH21,1)=CHAR(9),LEFT(CH21,1)=CHAR(160),indenture(CH21)&gt;0),"NO","BOLD")&amp;CJ21</f>
        <v>BOLD</v>
      </c>
      <c r="CL21" t="s">
        <v>4420</v>
      </c>
      <c r="CM21" t="s">
        <v>4421</v>
      </c>
      <c r="CN21" t="str">
        <f t="shared" si="22"/>
        <v/>
      </c>
      <c r="CO21" t="str">
        <f>IF(OR(LEFT(CL21,1)=CHAR(32),LEFT(CL21,1)=CHAR(9),LEFT(CL21,1)=CHAR(160),indenture(CL21)&gt;0),"NO","BOLD")&amp;CN21</f>
        <v>BOLD</v>
      </c>
      <c r="CR21" t="str">
        <f t="shared" si="23"/>
        <v/>
      </c>
      <c r="CS21" t="str">
        <f>IF(OR(LEFT(CP21,1)=CHAR(32),LEFT(CP21,1)=CHAR(9),LEFT(CP21,1)=CHAR(160),indenture(CP21)&gt;0),"NO","BOLD")&amp;CR21</f>
        <v>BOLD</v>
      </c>
      <c r="CT21" t="s">
        <v>5222</v>
      </c>
      <c r="CU21" s="36" t="s">
        <v>8872</v>
      </c>
      <c r="CV21" t="str">
        <f t="shared" si="24"/>
        <v/>
      </c>
      <c r="CW21" t="str">
        <f>IF(OR(LEFT(CT21,1)=CHAR(32),LEFT(CT21,1)=CHAR(9),LEFT(CT21,1)=CHAR(160),indenture(CT21)&gt;0),"NO","BOLD")&amp;CV21</f>
        <v>BOLD</v>
      </c>
      <c r="CZ21" t="str">
        <f t="shared" si="25"/>
        <v/>
      </c>
      <c r="DA21" t="str">
        <f>IF(OR(LEFT(CX21,1)=CHAR(32),LEFT(CX21,1)=CHAR(9),LEFT(CX21,1)=CHAR(160),indenture(CX21)&gt;0),"NO","BOLD")&amp;CZ21</f>
        <v>BOLD</v>
      </c>
      <c r="DD21" t="str">
        <f t="shared" si="26"/>
        <v/>
      </c>
      <c r="DE21" t="str">
        <f>IF(OR(LEFT(DB21,1)=CHAR(32),LEFT(DB21,1)=CHAR(9),LEFT(DB21,1)=CHAR(160),indenture(DB21)&gt;0),"NO","BOLD")&amp;DD21</f>
        <v>BOLD</v>
      </c>
      <c r="DH21" t="str">
        <f t="shared" si="27"/>
        <v/>
      </c>
      <c r="DI21" t="str">
        <f>IF(OR(LEFT(DF21,1)=CHAR(32),LEFT(DF21,1)=CHAR(9),LEFT(DF21,1)=CHAR(160),indenture(DF21)&gt;0),"NO","BOLD")&amp;DH21</f>
        <v>BOLD</v>
      </c>
      <c r="DJ21" t="s">
        <v>2998</v>
      </c>
      <c r="DK21" t="s">
        <v>5223</v>
      </c>
      <c r="DL21" t="str">
        <f t="shared" si="28"/>
        <v/>
      </c>
      <c r="DM21" t="str">
        <f>IF(OR(LEFT(DJ21,1)=CHAR(32),LEFT(DJ21,1)=CHAR(9),LEFT(DJ21,1)=CHAR(160),indenture(DJ21)&gt;0),"NO","BOLD")&amp;DL21</f>
        <v>BOLD</v>
      </c>
      <c r="DN21" t="s">
        <v>5224</v>
      </c>
      <c r="DO21" t="s">
        <v>5225</v>
      </c>
      <c r="DP21" t="str">
        <f t="shared" si="29"/>
        <v/>
      </c>
      <c r="DQ21" t="str">
        <f>IF(OR(LEFT(DN21,1)=CHAR(32),LEFT(DN21,1)=CHAR(9),LEFT(DN21,1)=CHAR(160),indenture(DN21)&gt;0),"NO","BOLD")&amp;DP21</f>
        <v>BOLD</v>
      </c>
      <c r="DR21" t="s">
        <v>5226</v>
      </c>
      <c r="DS21" s="36" t="s">
        <v>8872</v>
      </c>
      <c r="DT21" t="str">
        <f t="shared" si="30"/>
        <v/>
      </c>
      <c r="DU21" t="str">
        <f>IF(OR(LEFT(DR21,1)=CHAR(32),LEFT(DR21,1)=CHAR(9),LEFT(DR21,1)=CHAR(160),indenture(DR21)&gt;0),"NO","BOLD")&amp;DT21</f>
        <v>BOLD</v>
      </c>
      <c r="DX21" t="str">
        <f t="shared" si="31"/>
        <v/>
      </c>
      <c r="DY21" t="str">
        <f>IF(OR(LEFT(DV21,1)=CHAR(32),LEFT(DV21,1)=CHAR(9),LEFT(DV21,1)=CHAR(160),indenture(DV21)&gt;0),"NO","BOLD")&amp;DX21</f>
        <v>BOLD</v>
      </c>
      <c r="DZ21" t="s">
        <v>5227</v>
      </c>
      <c r="EA21" t="s">
        <v>5228</v>
      </c>
      <c r="EB21" t="str">
        <f t="shared" si="32"/>
        <v/>
      </c>
      <c r="EC21" t="str">
        <f>IF(OR(LEFT(DZ21,1)=CHAR(32),LEFT(DZ21,1)=CHAR(9),LEFT(DZ21,1)=CHAR(160),indenture(DZ21)&gt;0),"NO","BOLD")&amp;EB21</f>
        <v>BOLD</v>
      </c>
      <c r="ED21" t="s">
        <v>5229</v>
      </c>
      <c r="EE21" s="36" t="s">
        <v>8872</v>
      </c>
      <c r="EF21" t="str">
        <f t="shared" si="33"/>
        <v/>
      </c>
      <c r="EG21" t="str">
        <f>IF(OR(LEFT(ED21,1)=CHAR(32),LEFT(ED21,1)=CHAR(9),LEFT(ED21,1)=CHAR(160),indenture(ED21)&gt;0),"NO","BOLD")&amp;EF21</f>
        <v>BOLD</v>
      </c>
      <c r="EJ21" t="str">
        <f t="shared" si="34"/>
        <v/>
      </c>
      <c r="EK21" t="str">
        <f>IF(OR(LEFT(EH21,1)=CHAR(32),LEFT(EH21,1)=CHAR(9),LEFT(EH21,1)=CHAR(160),indenture(EH21)&gt;0),"NO","BOLD")&amp;EJ21</f>
        <v>BOLD</v>
      </c>
      <c r="EL21" t="s">
        <v>5230</v>
      </c>
      <c r="EM21" t="s">
        <v>5231</v>
      </c>
      <c r="EN21" t="str">
        <f t="shared" si="35"/>
        <v/>
      </c>
      <c r="EO21" t="str">
        <f>IF(OR(LEFT(EL21,1)=CHAR(32),LEFT(EL21,1)=CHAR(9),LEFT(EL21,1)=CHAR(160),indenture(EL21)&gt;0),"NO","BOLD")&amp;EN21</f>
        <v>NO</v>
      </c>
      <c r="ER21" t="str">
        <f t="shared" si="36"/>
        <v/>
      </c>
      <c r="ES21" t="str">
        <f>IF(OR(LEFT(EP21,1)=CHAR(32),LEFT(EP21,1)=CHAR(9),LEFT(EP21,1)=CHAR(160),indenture(EP21)&gt;0),"NO","BOLD")&amp;ER21</f>
        <v>BOLD</v>
      </c>
      <c r="EV21" t="str">
        <f t="shared" si="37"/>
        <v/>
      </c>
      <c r="EW21" t="str">
        <f>IF(OR(LEFT(ET21,1)=CHAR(32),LEFT(ET21,1)=CHAR(9),LEFT(ET21,1)=CHAR(160),indenture(ET21)&gt;0),"NO","BOLD")&amp;EV21</f>
        <v>BOLD</v>
      </c>
      <c r="EX21" t="s">
        <v>5769</v>
      </c>
      <c r="EY21" t="s">
        <v>5770</v>
      </c>
      <c r="EZ21" t="str">
        <f t="shared" si="38"/>
        <v/>
      </c>
      <c r="FA21" t="str">
        <f>IF(OR(LEFT(EX21,1)=CHAR(32),LEFT(EX21,1)=CHAR(9),LEFT(EX21,1)=CHAR(160),indenture(EX21)&gt;0),"NO","BOLD")&amp;EZ21</f>
        <v>BOLD</v>
      </c>
      <c r="FB21" t="s">
        <v>5771</v>
      </c>
      <c r="FC21" t="s">
        <v>5772</v>
      </c>
      <c r="FD21" t="str">
        <f t="shared" si="39"/>
        <v/>
      </c>
      <c r="FE21" t="str">
        <f>IF(OR(LEFT(FB21,1)=CHAR(32),LEFT(FB21,1)=CHAR(9),LEFT(FB21,1)=CHAR(160),indenture(FB21)&gt;0),"NO","BOLD")&amp;FD21</f>
        <v>BOLD</v>
      </c>
      <c r="FF21" t="s">
        <v>5773</v>
      </c>
      <c r="FG21" t="s">
        <v>5774</v>
      </c>
      <c r="FH21" t="str">
        <f t="shared" si="40"/>
        <v/>
      </c>
      <c r="FI21" t="str">
        <f>IF(OR(LEFT(FF21,1)=CHAR(32),LEFT(FF21,1)=CHAR(9),LEFT(FF21,1)=CHAR(160),indenture(FF21)&gt;0),"NO","BOLD")&amp;FH21</f>
        <v>BOLD</v>
      </c>
      <c r="FJ21" t="s">
        <v>5576</v>
      </c>
      <c r="FK21" t="s">
        <v>5775</v>
      </c>
      <c r="FL21" t="str">
        <f t="shared" si="41"/>
        <v/>
      </c>
      <c r="FM21" t="str">
        <f>IF(OR(LEFT(FJ21,1)=CHAR(32),LEFT(FJ21,1)=CHAR(9),LEFT(FJ21,1)=CHAR(160),indenture(FJ21)&gt;0),"NO","BOLD")&amp;FL21</f>
        <v>BOLD</v>
      </c>
      <c r="FN21" t="s">
        <v>5776</v>
      </c>
      <c r="FO21" t="s">
        <v>5777</v>
      </c>
      <c r="FP21" t="str">
        <f t="shared" si="42"/>
        <v/>
      </c>
      <c r="FQ21" t="str">
        <f>IF(OR(LEFT(FN21,1)=CHAR(32),LEFT(FN21,1)=CHAR(9),LEFT(FN21,1)=CHAR(160),indenture(FN21)&gt;0),"NO","BOLD")&amp;FP21</f>
        <v>BOLD</v>
      </c>
      <c r="FT21" t="str">
        <f t="shared" si="43"/>
        <v/>
      </c>
      <c r="FU21" t="str">
        <f>IF(OR(LEFT(FR21,1)=CHAR(32),LEFT(FR21,1)=CHAR(9),LEFT(FR21,1)=CHAR(160),indenture(FR21)&gt;0),"NO","BOLD")&amp;FT21</f>
        <v>BOLD</v>
      </c>
      <c r="FV21" t="s">
        <v>5621</v>
      </c>
      <c r="FW21" t="s">
        <v>5778</v>
      </c>
      <c r="FX21" t="str">
        <f t="shared" si="44"/>
        <v/>
      </c>
      <c r="FY21" t="str">
        <f>IF(OR(LEFT(FV21,1)=CHAR(32),LEFT(FV21,1)=CHAR(9),LEFT(FV21,1)=CHAR(160),indenture(FV21)&gt;0),"NO","BOLD")&amp;FX21</f>
        <v>NO</v>
      </c>
      <c r="GB21" t="str">
        <f t="shared" si="45"/>
        <v/>
      </c>
      <c r="GC21" t="str">
        <f>IF(OR(LEFT(FZ21,1)=CHAR(32),LEFT(FZ21,1)=CHAR(9),LEFT(FZ21,1)=CHAR(160),indenture(FZ21)&gt;0),"NO","BOLD")&amp;GB21</f>
        <v>BOLD</v>
      </c>
      <c r="GD21" t="s">
        <v>5779</v>
      </c>
      <c r="GE21" t="s">
        <v>5780</v>
      </c>
      <c r="GF21" t="str">
        <f t="shared" si="46"/>
        <v/>
      </c>
      <c r="GG21" t="str">
        <f>IF(OR(LEFT(GD21,1)=CHAR(32),LEFT(GD21,1)=CHAR(9),LEFT(GD21,1)=CHAR(160),indenture(GD21)&gt;0),"NO","BOLD")&amp;GF21</f>
        <v>BOLD</v>
      </c>
      <c r="GJ21" t="str">
        <f t="shared" si="47"/>
        <v/>
      </c>
      <c r="GK21" t="str">
        <f>IF(OR(LEFT(GH21,1)=CHAR(32),LEFT(GH21,1)=CHAR(9),LEFT(GH21,1)=CHAR(160),indenture(GH21)&gt;0),"NO","BOLD")&amp;GJ21</f>
        <v>BOLD</v>
      </c>
      <c r="GL21" t="s">
        <v>5499</v>
      </c>
      <c r="GM21" t="s">
        <v>5500</v>
      </c>
      <c r="GN21" t="str">
        <f t="shared" si="48"/>
        <v/>
      </c>
      <c r="GO21" t="str">
        <f>IF(OR(LEFT(GL21,1)=CHAR(32),LEFT(GL21,1)=CHAR(9),LEFT(GL21,1)=CHAR(160),indenture(GL21)&gt;0),"NO","BOLD")&amp;GN21</f>
        <v>BOLD</v>
      </c>
      <c r="GP21" t="s">
        <v>6356</v>
      </c>
      <c r="GQ21" t="s">
        <v>6357</v>
      </c>
      <c r="GR21" t="str">
        <f t="shared" si="68"/>
        <v/>
      </c>
      <c r="GS21" t="str">
        <f>IF(OR(LEFT(GP19,1)=CHAR(32),LEFT(GP19,1)=CHAR(9),LEFT(GP19,1)=CHAR(160),indenture(GP19)&gt;0),"NO","BOLD")&amp;GR21</f>
        <v>BOLD</v>
      </c>
      <c r="GT21" t="s">
        <v>6342</v>
      </c>
      <c r="GU21" t="s">
        <v>6343</v>
      </c>
      <c r="GV21" t="str">
        <f t="shared" si="49"/>
        <v/>
      </c>
      <c r="GW21" t="str">
        <f>IF(OR(LEFT(GT21,1)=CHAR(32),LEFT(GT21,1)=CHAR(9),LEFT(GT21,1)=CHAR(160),indenture(GT21)&gt;0),"NO","BOLD")&amp;GV21</f>
        <v>NO</v>
      </c>
      <c r="GZ21" t="str">
        <f t="shared" si="50"/>
        <v/>
      </c>
      <c r="HA21" t="str">
        <f>IF(OR(LEFT(GX21,1)=CHAR(32),LEFT(GX21,1)=CHAR(9),LEFT(GX21,1)=CHAR(160),indenture(GX21)&gt;0),"NO","BOLD")&amp;GZ21</f>
        <v>BOLD</v>
      </c>
      <c r="HB21" t="s">
        <v>6344</v>
      </c>
      <c r="HC21" t="s">
        <v>6345</v>
      </c>
      <c r="HD21" t="str">
        <f t="shared" si="51"/>
        <v/>
      </c>
      <c r="HE21" t="str">
        <f>IF(OR(LEFT(HB21,1)=CHAR(32),LEFT(HB21,1)=CHAR(9),LEFT(HB21,1)=CHAR(160),indenture(HB21)&gt;0),"NO","BOLD")&amp;HD21</f>
        <v>BOLD</v>
      </c>
      <c r="HF21" t="s">
        <v>5497</v>
      </c>
      <c r="HG21" t="s">
        <v>5498</v>
      </c>
      <c r="HH21" t="str">
        <f t="shared" si="52"/>
        <v/>
      </c>
      <c r="HI21" t="str">
        <f>IF(OR(LEFT(HF21,1)=CHAR(32),LEFT(HF21,1)=CHAR(9),LEFT(HF21,1)=CHAR(160),indenture(HF21)&gt;0),"NO","BOLD")&amp;HH21</f>
        <v>BOLD</v>
      </c>
      <c r="HJ21" t="s">
        <v>6346</v>
      </c>
      <c r="HK21" t="s">
        <v>6347</v>
      </c>
      <c r="HL21" t="str">
        <f t="shared" si="53"/>
        <v/>
      </c>
      <c r="HM21" t="str">
        <f>IF(OR(LEFT(HJ21,1)=CHAR(32),LEFT(HJ21,1)=CHAR(9),LEFT(HJ21,1)=CHAR(160),indenture(HJ21)&gt;0),"NO","BOLD")&amp;HL21</f>
        <v>BOLD</v>
      </c>
      <c r="HP21" t="str">
        <f t="shared" si="54"/>
        <v/>
      </c>
      <c r="HQ21" t="str">
        <f>IF(OR(LEFT(HN21,1)=CHAR(32),LEFT(HN21,1)=CHAR(9),LEFT(HN21,1)=CHAR(160),indenture(HN21)&gt;0),"NO","BOLD")&amp;HP21</f>
        <v>BOLD</v>
      </c>
      <c r="HR21" t="s">
        <v>6348</v>
      </c>
      <c r="HS21" t="s">
        <v>6349</v>
      </c>
      <c r="HT21" t="str">
        <f t="shared" si="55"/>
        <v/>
      </c>
      <c r="HU21" t="str">
        <f>IF(OR(LEFT(HR21,1)=CHAR(32),LEFT(HR21,1)=CHAR(9),LEFT(HR21,1)=CHAR(160),indenture(HR21)&gt;0),"NO","BOLD")&amp;HT21</f>
        <v>BOLD</v>
      </c>
      <c r="HV21" t="s">
        <v>8219</v>
      </c>
      <c r="HW21" t="s">
        <v>8145</v>
      </c>
      <c r="HX21" t="str">
        <f t="shared" si="56"/>
        <v/>
      </c>
      <c r="HY21" t="str">
        <f>IF(OR(LEFT(HV21,1)=CHAR(32),LEFT(HV21,1)=CHAR(9),LEFT(HV21,1)=CHAR(160),indenture(HV21)&gt;0),"NO","BOLD")&amp;HX21</f>
        <v>BOLD</v>
      </c>
      <c r="HZ21" t="s">
        <v>8328</v>
      </c>
      <c r="IA21" t="s">
        <v>8329</v>
      </c>
      <c r="IB21" t="str">
        <f t="shared" si="57"/>
        <v/>
      </c>
      <c r="IC21" t="str">
        <f>IF(OR(LEFT(HZ21,1)=CHAR(32),LEFT(HZ21,1)=CHAR(9),LEFT(HZ21,1)=CHAR(160),indenture(HZ21)&gt;0),"NO","BOLD")&amp;IB21</f>
        <v>BOLD</v>
      </c>
      <c r="ID21" t="s">
        <v>8506</v>
      </c>
      <c r="IE21" t="s">
        <v>8507</v>
      </c>
      <c r="IF21" t="str">
        <f t="shared" si="58"/>
        <v/>
      </c>
      <c r="IG21" t="str">
        <f>IF(OR(LEFT(ID21,1)=CHAR(32),LEFT(ID21,1)=CHAR(9),LEFT(ID21,1)=CHAR(160),indenture(ID21)&gt;0),"NO","BOLD")&amp;IF21</f>
        <v>BOLD</v>
      </c>
      <c r="IH21" t="s">
        <v>1111</v>
      </c>
      <c r="II21" t="s">
        <v>1112</v>
      </c>
      <c r="IJ21" t="str">
        <f t="shared" si="59"/>
        <v/>
      </c>
      <c r="IK21" t="str">
        <f>IF(OR(LEFT(IH21,1)=CHAR(32),LEFT(IH21,1)=CHAR(9),LEFT(IH21,1)=CHAR(160),indenture(IH21)&gt;0),"NO","BOLD")&amp;IJ21</f>
        <v>BOLD</v>
      </c>
      <c r="IL21" t="s">
        <v>8609</v>
      </c>
      <c r="IM21" t="s">
        <v>8610</v>
      </c>
      <c r="IN21" t="str">
        <f t="shared" si="60"/>
        <v/>
      </c>
      <c r="IO21" t="str">
        <f>IF(OR(LEFT(IL21,1)=CHAR(32),LEFT(IL21,1)=CHAR(9),LEFT(IL21,1)=CHAR(160),indenture(IL21)&gt;0),"NO","BOLD")&amp;IN21</f>
        <v>BOLD</v>
      </c>
      <c r="IP21" t="s">
        <v>8645</v>
      </c>
      <c r="IQ21" t="s">
        <v>8669</v>
      </c>
      <c r="IR21" t="str">
        <f t="shared" si="61"/>
        <v/>
      </c>
      <c r="IS21" t="str">
        <f>IF(OR(LEFT(IP21,1)=CHAR(32),LEFT(IP21,1)=CHAR(9),LEFT(IP21,1)=CHAR(160),indenture(IP21)&gt;0),"NO","BOLD")&amp;IR21</f>
        <v>BOLD</v>
      </c>
      <c r="IX21" t="s">
        <v>8219</v>
      </c>
      <c r="IY21" t="s">
        <v>8145</v>
      </c>
      <c r="IZ21" t="str">
        <f t="shared" si="63"/>
        <v/>
      </c>
      <c r="JA21" t="str">
        <f>IF(OR(LEFT(IX21,1)=CHAR(32),LEFT(IX21,1)=CHAR(9),LEFT(IX21,1)=CHAR(160),indenture(IX21)&gt;0),"NO","BOLD")&amp;IZ21</f>
        <v>BOLD</v>
      </c>
      <c r="JB21" t="s">
        <v>8328</v>
      </c>
      <c r="JC21" t="s">
        <v>8329</v>
      </c>
      <c r="JD21" t="str">
        <f t="shared" si="64"/>
        <v/>
      </c>
      <c r="JE21" t="str">
        <f>IF(OR(LEFT(JB21,1)=CHAR(32),LEFT(JB21,1)=CHAR(9),LEFT(JB21,1)=CHAR(160),indenture(JB21)&gt;0),"NO","BOLD")&amp;JD21</f>
        <v>BOLD</v>
      </c>
      <c r="JF21" t="s">
        <v>1187</v>
      </c>
      <c r="JG21" t="s">
        <v>1188</v>
      </c>
      <c r="JH21" t="str">
        <f t="shared" si="65"/>
        <v/>
      </c>
      <c r="JI21" t="str">
        <f>IF(OR(LEFT(JF21,1)=CHAR(32),LEFT(JF21,1)=CHAR(9),LEFT(JF21,1)=CHAR(160),indenture(JF21)&gt;0),"NO","BOLD")&amp;JH21</f>
        <v>BOLD</v>
      </c>
      <c r="JJ21" t="s">
        <v>8994</v>
      </c>
      <c r="JK21" s="36" t="s">
        <v>8872</v>
      </c>
      <c r="JL21" t="str">
        <f t="shared" si="66"/>
        <v/>
      </c>
      <c r="JM21" t="str">
        <f>IF(OR(LEFT(JJ21,1)=CHAR(32),LEFT(JJ21,1)=CHAR(9),LEFT(JJ21,1)=CHAR(160),indenture(JJ21)&gt;0),"NO","BOLD")&amp;JL21</f>
        <v>BOLD</v>
      </c>
      <c r="JO21" s="27"/>
      <c r="JP21" s="7"/>
      <c r="JQ21" t="str">
        <f t="shared" si="67"/>
        <v/>
      </c>
      <c r="JR21" t="str">
        <f>IF(OR(LEFT(JO21,1)=CHAR(32),LEFT(JO21,1)=CHAR(9),LEFT(JO21,1)=CHAR(160),indenture(JO21)&gt;0),"NO","BOLD")&amp;JQ21</f>
        <v>BOLD</v>
      </c>
    </row>
    <row r="22" spans="1:278">
      <c r="A22">
        <v>21</v>
      </c>
      <c r="D22" t="str">
        <f t="shared" si="2"/>
        <v/>
      </c>
      <c r="E22" t="str">
        <f>IF(OR(LEFT(B22,1)=CHAR(32),LEFT(B22,1)=CHAR(9),LEFT(B22,1)=CHAR(160),indenture(B22)&gt;0),"NO","BOLD")&amp;D22</f>
        <v>BOLD</v>
      </c>
      <c r="H22" t="str">
        <f t="shared" si="3"/>
        <v/>
      </c>
      <c r="I22" t="str">
        <f>IF(OR(LEFT(F22,1)=CHAR(32),LEFT(F22,1)=CHAR(9),LEFT(F22,1)=CHAR(160),indenture(F22)&gt;0),"NO","BOLD")&amp;H22</f>
        <v>BOLD</v>
      </c>
      <c r="J22" t="s">
        <v>3662</v>
      </c>
      <c r="K22" t="s">
        <v>3663</v>
      </c>
      <c r="L22" t="str">
        <f t="shared" si="0"/>
        <v/>
      </c>
      <c r="M22" t="str">
        <f>IF(OR(LEFT(J22,1)=CHAR(32),LEFT(J22,1)=CHAR(9),LEFT(J22,1)=CHAR(160),indenture(J22)&gt;0),"NO","BOLD")&amp;L22</f>
        <v>BOLD</v>
      </c>
      <c r="N22" t="s">
        <v>3498</v>
      </c>
      <c r="O22" t="s">
        <v>3499</v>
      </c>
      <c r="P22" t="str">
        <f t="shared" si="1"/>
        <v/>
      </c>
      <c r="Q22" t="str">
        <f>IF(OR(LEFT(N22,1)=CHAR(32),LEFT(N22,1)=CHAR(9),LEFT(N22,1)=CHAR(160),indenture(N22)&gt;0),"NO","BOLD")&amp;P22</f>
        <v>BOLD</v>
      </c>
      <c r="R22" t="s">
        <v>3429</v>
      </c>
      <c r="S22" t="s">
        <v>3430</v>
      </c>
      <c r="T22" t="str">
        <f t="shared" si="4"/>
        <v/>
      </c>
      <c r="U22" t="str">
        <f>IF(OR(LEFT(R22,1)=CHAR(32),LEFT(R22,1)=CHAR(9),LEFT(R22,1)=CHAR(160),indenture(R22)&gt;0),"NO","BOLD")&amp;T22</f>
        <v>BOLD</v>
      </c>
      <c r="V22" t="s">
        <v>3664</v>
      </c>
      <c r="W22" t="s">
        <v>3665</v>
      </c>
      <c r="X22" t="str">
        <f t="shared" si="5"/>
        <v/>
      </c>
      <c r="Y22" t="str">
        <f>IF(OR(LEFT(V22,1)=CHAR(32),LEFT(V22,1)=CHAR(9),LEFT(V22,1)=CHAR(160),indenture(V22)&gt;0),"NO","BOLD")&amp;X22</f>
        <v>BOLD</v>
      </c>
      <c r="Z22" t="s">
        <v>3666</v>
      </c>
      <c r="AA22" t="s">
        <v>3667</v>
      </c>
      <c r="AB22" t="str">
        <f t="shared" si="6"/>
        <v/>
      </c>
      <c r="AC22" t="str">
        <f>IF(OR(LEFT(Z22,1)=CHAR(32),LEFT(Z22,1)=CHAR(9),LEFT(Z22,1)=CHAR(160),indenture(Z22)&gt;0),"NO","BOLD")&amp;AB22</f>
        <v>BOLD</v>
      </c>
      <c r="AD22" t="s">
        <v>3668</v>
      </c>
      <c r="AE22" t="s">
        <v>3669</v>
      </c>
      <c r="AF22" t="str">
        <f t="shared" si="7"/>
        <v/>
      </c>
      <c r="AG22" t="str">
        <f>IF(OR(LEFT(AD22,1)=CHAR(32),LEFT(AD22,1)=CHAR(9),LEFT(AD22,1)=CHAR(160),indenture(AD22)&gt;0),"NO","BOLD")&amp;AF22</f>
        <v>BOLD</v>
      </c>
      <c r="AH22" t="s">
        <v>3623</v>
      </c>
      <c r="AI22" t="s">
        <v>3670</v>
      </c>
      <c r="AJ22" t="str">
        <f t="shared" si="8"/>
        <v/>
      </c>
      <c r="AK22" t="str">
        <f>IF(OR(LEFT(AH22,1)=CHAR(32),LEFT(AH22,1)=CHAR(9),LEFT(AH22,1)=CHAR(160),indenture(AH22)&gt;0),"NO","BOLD")&amp;AJ22</f>
        <v>BOLD</v>
      </c>
      <c r="AL22" t="s">
        <v>3671</v>
      </c>
      <c r="AM22" t="s">
        <v>3672</v>
      </c>
      <c r="AN22" t="str">
        <f t="shared" si="9"/>
        <v/>
      </c>
      <c r="AO22" t="str">
        <f>IF(OR(LEFT(AL22,1)=CHAR(32),LEFT(AL22,1)=CHAR(9),LEFT(AL22,1)=CHAR(160),indenture(AL22)&gt;0),"NO","BOLD")&amp;AN22</f>
        <v>BOLD</v>
      </c>
      <c r="AP22" t="s">
        <v>3673</v>
      </c>
      <c r="AQ22" t="s">
        <v>3674</v>
      </c>
      <c r="AR22" t="str">
        <f t="shared" si="10"/>
        <v/>
      </c>
      <c r="AS22" t="str">
        <f>IF(OR(LEFT(AP22,1)=CHAR(32),LEFT(AP22,1)=CHAR(9),LEFT(AP22,1)=CHAR(160),indenture(AP22)&gt;0),"NO","BOLD")&amp;AR22</f>
        <v>BOLD</v>
      </c>
      <c r="AV22" t="str">
        <f t="shared" si="11"/>
        <v/>
      </c>
      <c r="AW22" t="str">
        <f>IF(OR(LEFT(AT22,1)=CHAR(32),LEFT(AT22,1)=CHAR(9),LEFT(AT22,1)=CHAR(160),indenture(AT22)&gt;0),"NO","BOLD")&amp;AV22</f>
        <v>BOLD</v>
      </c>
      <c r="AZ22" t="str">
        <f t="shared" si="12"/>
        <v/>
      </c>
      <c r="BA22" t="str">
        <f>IF(OR(LEFT(AX22,1)=CHAR(32),LEFT(AX22,1)=CHAR(9),LEFT(AX22,1)=CHAR(160),indenture(AX22)&gt;0),"NO","BOLD")&amp;AZ22</f>
        <v>BOLD</v>
      </c>
      <c r="BD22" t="str">
        <f t="shared" si="13"/>
        <v/>
      </c>
      <c r="BE22" t="str">
        <f>IF(OR(LEFT(BB22,1)=CHAR(32),LEFT(BB22,1)=CHAR(9),LEFT(BB22,1)=CHAR(160),indenture(BB22)&gt;0),"NO","BOLD")&amp;BD22</f>
        <v>BOLD</v>
      </c>
      <c r="BF22" t="s">
        <v>4422</v>
      </c>
      <c r="BG22" t="s">
        <v>1392</v>
      </c>
      <c r="BH22" t="str">
        <f t="shared" si="14"/>
        <v/>
      </c>
      <c r="BI22" t="str">
        <f>IF(OR(LEFT(BF22,1)=CHAR(32),LEFT(BF22,1)=CHAR(9),LEFT(BF22,1)=CHAR(160),indenture(BF22)&gt;0),"NO","BOLD")&amp;BH22</f>
        <v>BOLD</v>
      </c>
      <c r="BJ22" t="s">
        <v>4423</v>
      </c>
      <c r="BK22" t="s">
        <v>1351</v>
      </c>
      <c r="BL22" t="str">
        <f t="shared" si="15"/>
        <v/>
      </c>
      <c r="BM22" t="str">
        <f>IF(OR(LEFT(BJ22,1)=CHAR(32),LEFT(BJ22,1)=CHAR(9),LEFT(BJ22,1)=CHAR(160),indenture(BJ22)&gt;0),"NO","BOLD")&amp;BL22</f>
        <v>BOLD</v>
      </c>
      <c r="BN22" t="s">
        <v>4244</v>
      </c>
      <c r="BO22" t="s">
        <v>4424</v>
      </c>
      <c r="BP22" t="str">
        <f t="shared" si="16"/>
        <v/>
      </c>
      <c r="BQ22" t="str">
        <f>IF(OR(LEFT(BN22,1)=CHAR(32),LEFT(BN22,1)=CHAR(9),LEFT(BN22,1)=CHAR(160),indenture(BN22)&gt;0),"NO","BOLD")&amp;BP22</f>
        <v>NO</v>
      </c>
      <c r="BT22" t="str">
        <f t="shared" si="17"/>
        <v/>
      </c>
      <c r="BU22" t="str">
        <f>IF(OR(LEFT(BR22,1)=CHAR(32),LEFT(BR22,1)=CHAR(9),LEFT(BR22,1)=CHAR(160),indenture(BR22)&gt;0),"NO","BOLD")&amp;BT22</f>
        <v>BOLD</v>
      </c>
      <c r="BV22" t="s">
        <v>4288</v>
      </c>
      <c r="BW22" t="s">
        <v>4425</v>
      </c>
      <c r="BX22" t="str">
        <f t="shared" si="18"/>
        <v/>
      </c>
      <c r="BY22" t="str">
        <f>IF(OR(LEFT(BV22,1)=CHAR(32),LEFT(BV22,1)=CHAR(9),LEFT(BV22,1)=CHAR(160),indenture(BV22)&gt;0),"NO","BOLD")&amp;BX22</f>
        <v>NO</v>
      </c>
      <c r="BZ22" t="s">
        <v>4299</v>
      </c>
      <c r="CA22" t="s">
        <v>4426</v>
      </c>
      <c r="CB22" t="str">
        <f t="shared" si="19"/>
        <v/>
      </c>
      <c r="CC22" t="str">
        <f>IF(OR(LEFT(BZ22,1)=CHAR(32),LEFT(BZ22,1)=CHAR(9),LEFT(BZ22,1)=CHAR(160),indenture(BZ22)&gt;0),"NO","BOLD")&amp;CB22</f>
        <v>NO</v>
      </c>
      <c r="CD22" t="s">
        <v>4207</v>
      </c>
      <c r="CE22" s="36" t="s">
        <v>8872</v>
      </c>
      <c r="CF22" t="str">
        <f t="shared" si="20"/>
        <v/>
      </c>
      <c r="CG22" t="str">
        <f>IF(OR(LEFT(CD22,1)=CHAR(32),LEFT(CD22,1)=CHAR(9),LEFT(CD22,1)=CHAR(160),indenture(CD22)&gt;0),"NO","BOLD")&amp;CF22</f>
        <v>BOLD</v>
      </c>
      <c r="CH22" t="s">
        <v>4427</v>
      </c>
      <c r="CI22" t="s">
        <v>1311</v>
      </c>
      <c r="CJ22" t="str">
        <f t="shared" si="21"/>
        <v/>
      </c>
      <c r="CK22" t="str">
        <f>IF(OR(LEFT(CH22,1)=CHAR(32),LEFT(CH22,1)=CHAR(9),LEFT(CH22,1)=CHAR(160),indenture(CH22)&gt;0),"NO","BOLD")&amp;CJ22</f>
        <v>BOLD</v>
      </c>
      <c r="CL22" t="s">
        <v>4428</v>
      </c>
      <c r="CM22" t="s">
        <v>4429</v>
      </c>
      <c r="CN22" t="str">
        <f t="shared" si="22"/>
        <v/>
      </c>
      <c r="CO22" t="str">
        <f>IF(OR(LEFT(CL22,1)=CHAR(32),LEFT(CL22,1)=CHAR(9),LEFT(CL22,1)=CHAR(160),indenture(CL22)&gt;0),"NO","BOLD")&amp;CN22</f>
        <v>BOLD</v>
      </c>
      <c r="CP22" t="s">
        <v>4430</v>
      </c>
      <c r="CQ22" s="36" t="s">
        <v>8872</v>
      </c>
      <c r="CR22" t="str">
        <f t="shared" si="23"/>
        <v/>
      </c>
      <c r="CS22" t="str">
        <f>IF(OR(LEFT(CP22,1)=CHAR(32),LEFT(CP22,1)=CHAR(9),LEFT(CP22,1)=CHAR(160),indenture(CP22)&gt;0),"NO","BOLD")&amp;CR22</f>
        <v>BOLD</v>
      </c>
      <c r="CT22" t="s">
        <v>5232</v>
      </c>
      <c r="CU22" t="s">
        <v>5233</v>
      </c>
      <c r="CV22" t="str">
        <f t="shared" si="24"/>
        <v/>
      </c>
      <c r="CW22" t="str">
        <f>IF(OR(LEFT(CT22,1)=CHAR(32),LEFT(CT22,1)=CHAR(9),LEFT(CT22,1)=CHAR(160),indenture(CT22)&gt;0),"NO","BOLD")&amp;CV22</f>
        <v>BOLD</v>
      </c>
      <c r="CZ22" t="str">
        <f t="shared" si="25"/>
        <v/>
      </c>
      <c r="DA22" t="str">
        <f>IF(OR(LEFT(CX22,1)=CHAR(32),LEFT(CX22,1)=CHAR(9),LEFT(CX22,1)=CHAR(160),indenture(CX22)&gt;0),"NO","BOLD")&amp;CZ22</f>
        <v>BOLD</v>
      </c>
      <c r="DD22" t="str">
        <f t="shared" si="26"/>
        <v/>
      </c>
      <c r="DE22" t="str">
        <f>IF(OR(LEFT(DB22,1)=CHAR(32),LEFT(DB22,1)=CHAR(9),LEFT(DB22,1)=CHAR(160),indenture(DB22)&gt;0),"NO","BOLD")&amp;DD22</f>
        <v>BOLD</v>
      </c>
      <c r="DH22" t="str">
        <f t="shared" si="27"/>
        <v/>
      </c>
      <c r="DI22" t="str">
        <f>IF(OR(LEFT(DF22,1)=CHAR(32),LEFT(DF22,1)=CHAR(9),LEFT(DF22,1)=CHAR(160),indenture(DF22)&gt;0),"NO","BOLD")&amp;DH22</f>
        <v>BOLD</v>
      </c>
      <c r="DJ22" t="s">
        <v>5234</v>
      </c>
      <c r="DK22" t="s">
        <v>5235</v>
      </c>
      <c r="DL22" t="str">
        <f t="shared" si="28"/>
        <v/>
      </c>
      <c r="DM22" t="str">
        <f>IF(OR(LEFT(DJ22,1)=CHAR(32),LEFT(DJ22,1)=CHAR(9),LEFT(DJ22,1)=CHAR(160),indenture(DJ22)&gt;0),"NO","BOLD")&amp;DL22</f>
        <v>BOLD</v>
      </c>
      <c r="DN22" t="s">
        <v>5236</v>
      </c>
      <c r="DO22" t="s">
        <v>5237</v>
      </c>
      <c r="DP22" t="str">
        <f t="shared" si="29"/>
        <v/>
      </c>
      <c r="DQ22" t="str">
        <f>IF(OR(LEFT(DN22,1)=CHAR(32),LEFT(DN22,1)=CHAR(9),LEFT(DN22,1)=CHAR(160),indenture(DN22)&gt;0),"NO","BOLD")&amp;DP22</f>
        <v>BOLD</v>
      </c>
      <c r="DR22" t="s">
        <v>4964</v>
      </c>
      <c r="DS22" t="s">
        <v>5238</v>
      </c>
      <c r="DT22" t="str">
        <f t="shared" si="30"/>
        <v/>
      </c>
      <c r="DU22" t="str">
        <f>IF(OR(LEFT(DR22,1)=CHAR(32),LEFT(DR22,1)=CHAR(9),LEFT(DR22,1)=CHAR(160),indenture(DR22)&gt;0),"NO","BOLD")&amp;DT22</f>
        <v>NO</v>
      </c>
      <c r="DX22" t="str">
        <f t="shared" si="31"/>
        <v/>
      </c>
      <c r="DY22" t="str">
        <f>IF(OR(LEFT(DV22,1)=CHAR(32),LEFT(DV22,1)=CHAR(9),LEFT(DV22,1)=CHAR(160),indenture(DV22)&gt;0),"NO","BOLD")&amp;DX22</f>
        <v>BOLD</v>
      </c>
      <c r="DZ22" t="s">
        <v>5239</v>
      </c>
      <c r="EA22" t="s">
        <v>5240</v>
      </c>
      <c r="EB22" t="str">
        <f t="shared" si="32"/>
        <v/>
      </c>
      <c r="EC22" t="str">
        <f>IF(OR(LEFT(DZ22,1)=CHAR(32),LEFT(DZ22,1)=CHAR(9),LEFT(DZ22,1)=CHAR(160),indenture(DZ22)&gt;0),"NO","BOLD")&amp;EB22</f>
        <v>BOLD</v>
      </c>
      <c r="ED22" t="s">
        <v>5241</v>
      </c>
      <c r="EE22" t="s">
        <v>5242</v>
      </c>
      <c r="EF22" t="str">
        <f t="shared" si="33"/>
        <v/>
      </c>
      <c r="EG22" t="str">
        <f>IF(OR(LEFT(ED22,1)=CHAR(32),LEFT(ED22,1)=CHAR(9),LEFT(ED22,1)=CHAR(160),indenture(ED22)&gt;0),"NO","BOLD")&amp;EF22</f>
        <v>BOLD</v>
      </c>
      <c r="EJ22" t="str">
        <f t="shared" si="34"/>
        <v/>
      </c>
      <c r="EK22" t="str">
        <f>IF(OR(LEFT(EH22,1)=CHAR(32),LEFT(EH22,1)=CHAR(9),LEFT(EH22,1)=CHAR(160),indenture(EH22)&gt;0),"NO","BOLD")&amp;EJ22</f>
        <v>BOLD</v>
      </c>
      <c r="EL22" t="s">
        <v>5243</v>
      </c>
      <c r="EM22" t="s">
        <v>5244</v>
      </c>
      <c r="EN22" t="str">
        <f t="shared" si="35"/>
        <v/>
      </c>
      <c r="EO22" t="str">
        <f>IF(OR(LEFT(EL22,1)=CHAR(32),LEFT(EL22,1)=CHAR(9),LEFT(EL22,1)=CHAR(160),indenture(EL22)&gt;0),"NO","BOLD")&amp;EN22</f>
        <v>NO</v>
      </c>
      <c r="EP22" t="s">
        <v>5781</v>
      </c>
      <c r="EQ22" s="36" t="s">
        <v>8872</v>
      </c>
      <c r="ER22" t="str">
        <f t="shared" si="36"/>
        <v/>
      </c>
      <c r="ES22" t="str">
        <f>IF(OR(LEFT(EP22,1)=CHAR(32),LEFT(EP22,1)=CHAR(9),LEFT(EP22,1)=CHAR(160),indenture(EP22)&gt;0),"NO","BOLD")&amp;ER22</f>
        <v>BOLD</v>
      </c>
      <c r="ET22" t="s">
        <v>5782</v>
      </c>
      <c r="EU22" s="36" t="s">
        <v>8872</v>
      </c>
      <c r="EV22" t="str">
        <f t="shared" si="37"/>
        <v/>
      </c>
      <c r="EW22" t="str">
        <f>IF(OR(LEFT(ET22,1)=CHAR(32),LEFT(ET22,1)=CHAR(9),LEFT(ET22,1)=CHAR(160),indenture(ET22)&gt;0),"NO","BOLD")&amp;EV22</f>
        <v>BOLD</v>
      </c>
      <c r="EX22" t="s">
        <v>5783</v>
      </c>
      <c r="EY22" t="s">
        <v>5784</v>
      </c>
      <c r="EZ22" t="str">
        <f t="shared" si="38"/>
        <v/>
      </c>
      <c r="FA22" t="str">
        <f>IF(OR(LEFT(EX22,1)=CHAR(32),LEFT(EX22,1)=CHAR(9),LEFT(EX22,1)=CHAR(160),indenture(EX22)&gt;0),"NO","BOLD")&amp;EZ22</f>
        <v>BOLD</v>
      </c>
      <c r="FB22" t="s">
        <v>5785</v>
      </c>
      <c r="FC22" t="s">
        <v>5786</v>
      </c>
      <c r="FD22" t="str">
        <f t="shared" si="39"/>
        <v/>
      </c>
      <c r="FE22" t="str">
        <f>IF(OR(LEFT(FB22,1)=CHAR(32),LEFT(FB22,1)=CHAR(9),LEFT(FB22,1)=CHAR(160),indenture(FB22)&gt;0),"NO","BOLD")&amp;FD22</f>
        <v>BOLD</v>
      </c>
      <c r="FH22" t="str">
        <f t="shared" si="40"/>
        <v/>
      </c>
      <c r="FI22" t="str">
        <f>IF(OR(LEFT(FF22,1)=CHAR(32),LEFT(FF22,1)=CHAR(9),LEFT(FF22,1)=CHAR(160),indenture(FF22)&gt;0),"NO","BOLD")&amp;FH22</f>
        <v>BOLD</v>
      </c>
      <c r="FJ22" t="s">
        <v>5595</v>
      </c>
      <c r="FK22" t="s">
        <v>5787</v>
      </c>
      <c r="FL22" t="str">
        <f t="shared" si="41"/>
        <v/>
      </c>
      <c r="FM22" t="str">
        <f>IF(OR(LEFT(FJ22,1)=CHAR(32),LEFT(FJ22,1)=CHAR(9),LEFT(FJ22,1)=CHAR(160),indenture(FJ22)&gt;0),"NO","BOLD")&amp;FL22</f>
        <v>BOLD</v>
      </c>
      <c r="FN22" t="s">
        <v>5788</v>
      </c>
      <c r="FO22" t="s">
        <v>5789</v>
      </c>
      <c r="FP22" t="str">
        <f t="shared" si="42"/>
        <v/>
      </c>
      <c r="FQ22" t="str">
        <f>IF(OR(LEFT(FN22,1)=CHAR(32),LEFT(FN22,1)=CHAR(9),LEFT(FN22,1)=CHAR(160),indenture(FN22)&gt;0),"NO","BOLD")&amp;FP22</f>
        <v>BOLD</v>
      </c>
      <c r="FT22" t="str">
        <f t="shared" si="43"/>
        <v/>
      </c>
      <c r="FU22" t="str">
        <f>IF(OR(LEFT(FR22,1)=CHAR(32),LEFT(FR22,1)=CHAR(9),LEFT(FR22,1)=CHAR(160),indenture(FR22)&gt;0),"NO","BOLD")&amp;FT22</f>
        <v>BOLD</v>
      </c>
      <c r="FX22" t="str">
        <f t="shared" si="44"/>
        <v/>
      </c>
      <c r="FY22" t="str">
        <f>IF(OR(LEFT(FV22,1)=CHAR(32),LEFT(FV22,1)=CHAR(9),LEFT(FV22,1)=CHAR(160),indenture(FV22)&gt;0),"NO","BOLD")&amp;FX22</f>
        <v>BOLD</v>
      </c>
      <c r="GB22" t="str">
        <f t="shared" si="45"/>
        <v/>
      </c>
      <c r="GC22" t="str">
        <f>IF(OR(LEFT(FZ22,1)=CHAR(32),LEFT(FZ22,1)=CHAR(9),LEFT(FZ22,1)=CHAR(160),indenture(FZ22)&gt;0),"NO","BOLD")&amp;GB22</f>
        <v>BOLD</v>
      </c>
      <c r="GF22" t="str">
        <f t="shared" si="46"/>
        <v/>
      </c>
      <c r="GG22" t="str">
        <f>IF(OR(LEFT(GD22,1)=CHAR(32),LEFT(GD22,1)=CHAR(9),LEFT(GD22,1)=CHAR(160),indenture(GD22)&gt;0),"NO","BOLD")&amp;GF22</f>
        <v>BOLD</v>
      </c>
      <c r="GJ22" t="str">
        <f t="shared" si="47"/>
        <v/>
      </c>
      <c r="GK22" t="str">
        <f>IF(OR(LEFT(GH22,1)=CHAR(32),LEFT(GH22,1)=CHAR(9),LEFT(GH22,1)=CHAR(160),indenture(GH22)&gt;0),"NO","BOLD")&amp;GJ22</f>
        <v>BOLD</v>
      </c>
      <c r="GL22" t="s">
        <v>5851</v>
      </c>
      <c r="GM22" t="s">
        <v>5852</v>
      </c>
      <c r="GN22" t="str">
        <f t="shared" si="48"/>
        <v/>
      </c>
      <c r="GO22" t="str">
        <f>IF(OR(LEFT(GL22,1)=CHAR(32),LEFT(GL22,1)=CHAR(9),LEFT(GL22,1)=CHAR(160),indenture(GL22)&gt;0),"NO","BOLD")&amp;GN22</f>
        <v>BOLD</v>
      </c>
      <c r="GR22" t="str">
        <f t="shared" si="68"/>
        <v/>
      </c>
      <c r="GS22" t="str">
        <f>IF(OR(LEFT(GP20,1)=CHAR(32),LEFT(GP20,1)=CHAR(9),LEFT(GP20,1)=CHAR(160),indenture(GP20)&gt;0),"NO","BOLD")&amp;GR22</f>
        <v>BOLD</v>
      </c>
      <c r="GT22" t="s">
        <v>6351</v>
      </c>
      <c r="GU22" s="36" t="s">
        <v>8872</v>
      </c>
      <c r="GV22" t="str">
        <f t="shared" si="49"/>
        <v/>
      </c>
      <c r="GW22" t="str">
        <f>IF(OR(LEFT(GT22,1)=CHAR(32),LEFT(GT22,1)=CHAR(9),LEFT(GT22,1)=CHAR(160),indenture(GT22)&gt;0),"NO","BOLD")&amp;GV22</f>
        <v>BOLD</v>
      </c>
      <c r="GZ22" t="str">
        <f t="shared" si="50"/>
        <v/>
      </c>
      <c r="HA22" t="str">
        <f>IF(OR(LEFT(GX22,1)=CHAR(32),LEFT(GX22,1)=CHAR(9),LEFT(GX22,1)=CHAR(160),indenture(GX22)&gt;0),"NO","BOLD")&amp;GZ22</f>
        <v>BOLD</v>
      </c>
      <c r="HB22" t="s">
        <v>6352</v>
      </c>
      <c r="HC22" t="s">
        <v>6353</v>
      </c>
      <c r="HD22" t="str">
        <f t="shared" si="51"/>
        <v/>
      </c>
      <c r="HE22" t="str">
        <f>IF(OR(LEFT(HB22,1)=CHAR(32),LEFT(HB22,1)=CHAR(9),LEFT(HB22,1)=CHAR(160),indenture(HB22)&gt;0),"NO","BOLD")&amp;HD22</f>
        <v>BOLD</v>
      </c>
      <c r="HF22" t="s">
        <v>5517</v>
      </c>
      <c r="HG22" t="s">
        <v>425</v>
      </c>
      <c r="HH22" t="str">
        <f t="shared" si="52"/>
        <v/>
      </c>
      <c r="HI22" t="str">
        <f>IF(OR(LEFT(HF22,1)=CHAR(32),LEFT(HF22,1)=CHAR(9),LEFT(HF22,1)=CHAR(160),indenture(HF22)&gt;0),"NO","BOLD")&amp;HH22</f>
        <v>BOLD</v>
      </c>
      <c r="HL22" t="str">
        <f t="shared" si="53"/>
        <v/>
      </c>
      <c r="HM22" t="str">
        <f>IF(OR(LEFT(HJ22,1)=CHAR(32),LEFT(HJ22,1)=CHAR(9),LEFT(HJ22,1)=CHAR(160),indenture(HJ22)&gt;0),"NO","BOLD")&amp;HL22</f>
        <v>BOLD</v>
      </c>
      <c r="HP22" t="str">
        <f t="shared" si="54"/>
        <v/>
      </c>
      <c r="HQ22" t="str">
        <f>IF(OR(LEFT(HN22,1)=CHAR(32),LEFT(HN22,1)=CHAR(9),LEFT(HN22,1)=CHAR(160),indenture(HN22)&gt;0),"NO","BOLD")&amp;HP22</f>
        <v>BOLD</v>
      </c>
      <c r="HR22" t="s">
        <v>6354</v>
      </c>
      <c r="HS22" t="s">
        <v>6355</v>
      </c>
      <c r="HT22" t="str">
        <f t="shared" si="55"/>
        <v/>
      </c>
      <c r="HU22" t="str">
        <f>IF(OR(LEFT(HR22,1)=CHAR(32),LEFT(HR22,1)=CHAR(9),LEFT(HR22,1)=CHAR(160),indenture(HR22)&gt;0),"NO","BOLD")&amp;HT22</f>
        <v>BOLD</v>
      </c>
      <c r="HX22" t="str">
        <f t="shared" si="56"/>
        <v/>
      </c>
      <c r="HY22" t="str">
        <f>IF(OR(LEFT(HV22,1)=CHAR(32),LEFT(HV22,1)=CHAR(9),LEFT(HV22,1)=CHAR(160),indenture(HV22)&gt;0),"NO","BOLD")&amp;HX22</f>
        <v>BOLD</v>
      </c>
      <c r="HZ22" t="s">
        <v>645</v>
      </c>
      <c r="IA22" t="s">
        <v>8330</v>
      </c>
      <c r="IB22" t="str">
        <f t="shared" si="57"/>
        <v/>
      </c>
      <c r="IC22" t="str">
        <f>IF(OR(LEFT(HZ22,1)=CHAR(32),LEFT(HZ22,1)=CHAR(9),LEFT(HZ22,1)=CHAR(160),indenture(HZ22)&gt;0),"NO","BOLD")&amp;IB22</f>
        <v>BOLD</v>
      </c>
      <c r="ID22" t="s">
        <v>8508</v>
      </c>
      <c r="IE22" t="s">
        <v>8509</v>
      </c>
      <c r="IF22" t="str">
        <f t="shared" si="58"/>
        <v/>
      </c>
      <c r="IG22" t="str">
        <f>IF(OR(LEFT(ID22,1)=CHAR(32),LEFT(ID22,1)=CHAR(9),LEFT(ID22,1)=CHAR(160),indenture(ID22)&gt;0),"NO","BOLD")&amp;IF22</f>
        <v>BOLD</v>
      </c>
      <c r="IH22" t="s">
        <v>1121</v>
      </c>
      <c r="II22" t="s">
        <v>1122</v>
      </c>
      <c r="IJ22" t="str">
        <f t="shared" si="59"/>
        <v/>
      </c>
      <c r="IK22" t="str">
        <f>IF(OR(LEFT(IH22,1)=CHAR(32),LEFT(IH22,1)=CHAR(9),LEFT(IH22,1)=CHAR(160),indenture(IH22)&gt;0),"NO","BOLD")&amp;IJ22</f>
        <v>BOLD</v>
      </c>
      <c r="IL22" t="s">
        <v>8611</v>
      </c>
      <c r="IM22" t="s">
        <v>8612</v>
      </c>
      <c r="IN22" t="str">
        <f t="shared" si="60"/>
        <v/>
      </c>
      <c r="IO22" t="str">
        <f>IF(OR(LEFT(IL22,1)=CHAR(32),LEFT(IL22,1)=CHAR(9),LEFT(IL22,1)=CHAR(160),indenture(IL22)&gt;0),"NO","BOLD")&amp;IN22</f>
        <v>BOLD</v>
      </c>
      <c r="IP22" t="s">
        <v>8647</v>
      </c>
      <c r="IQ22" t="s">
        <v>8670</v>
      </c>
      <c r="IR22" t="str">
        <f t="shared" si="61"/>
        <v/>
      </c>
      <c r="IS22" t="str">
        <f>IF(OR(LEFT(IP22,1)=CHAR(32),LEFT(IP22,1)=CHAR(9),LEFT(IP22,1)=CHAR(160),indenture(IP22)&gt;0),"NO","BOLD")&amp;IR22</f>
        <v>BOLD</v>
      </c>
      <c r="IZ22" t="str">
        <f t="shared" si="63"/>
        <v/>
      </c>
      <c r="JA22" t="str">
        <f>IF(OR(LEFT(IX22,1)=CHAR(32),LEFT(IX22,1)=CHAR(9),LEFT(IX22,1)=CHAR(160),indenture(IX22)&gt;0),"NO","BOLD")&amp;IZ22</f>
        <v>BOLD</v>
      </c>
      <c r="JB22" t="s">
        <v>645</v>
      </c>
      <c r="JC22" t="s">
        <v>8330</v>
      </c>
      <c r="JD22" t="str">
        <f t="shared" si="64"/>
        <v/>
      </c>
      <c r="JE22" t="str">
        <f>IF(OR(LEFT(JB22,1)=CHAR(32),LEFT(JB22,1)=CHAR(9),LEFT(JB22,1)=CHAR(160),indenture(JB22)&gt;0),"NO","BOLD")&amp;JD22</f>
        <v>BOLD</v>
      </c>
      <c r="JJ22" t="s">
        <v>8995</v>
      </c>
      <c r="JK22" t="s">
        <v>8996</v>
      </c>
      <c r="JL22" t="str">
        <f t="shared" si="66"/>
        <v/>
      </c>
      <c r="JM22" t="str">
        <f>IF(OR(LEFT(JJ22,1)=CHAR(32),LEFT(JJ22,1)=CHAR(9),LEFT(JJ22,1)=CHAR(160),indenture(JJ22)&gt;0),"NO","BOLD")&amp;JL22</f>
        <v>BOLD</v>
      </c>
      <c r="JO22" s="27" t="s">
        <v>8865</v>
      </c>
      <c r="JP22" s="27" t="s">
        <v>8866</v>
      </c>
      <c r="JQ22" t="str">
        <f t="shared" si="67"/>
        <v/>
      </c>
      <c r="JR22" t="str">
        <f>IF(OR(LEFT(JO22,1)=CHAR(32),LEFT(JO22,1)=CHAR(9),LEFT(JO22,1)=CHAR(160),indenture(JO22)&gt;0),"NO","BOLD")&amp;JQ22</f>
        <v>BOLD</v>
      </c>
    </row>
    <row r="23" spans="1:278">
      <c r="A23">
        <v>22</v>
      </c>
      <c r="D23" t="str">
        <f t="shared" si="2"/>
        <v/>
      </c>
      <c r="E23" t="str">
        <f>IF(OR(LEFT(B23,1)=CHAR(32),LEFT(B23,1)=CHAR(9),LEFT(B23,1)=CHAR(160),indenture(B23)&gt;0),"NO","BOLD")&amp;D23</f>
        <v>BOLD</v>
      </c>
      <c r="F23" t="s">
        <v>3675</v>
      </c>
      <c r="G23" s="36" t="s">
        <v>8872</v>
      </c>
      <c r="H23" t="str">
        <f t="shared" si="3"/>
        <v/>
      </c>
      <c r="I23" t="str">
        <f>IF(OR(LEFT(F23,1)=CHAR(32),LEFT(F23,1)=CHAR(9),LEFT(F23,1)=CHAR(160),indenture(F23)&gt;0),"NO","BOLD")&amp;H23</f>
        <v>BOLD</v>
      </c>
      <c r="J23" t="s">
        <v>3676</v>
      </c>
      <c r="K23" t="s">
        <v>3547</v>
      </c>
      <c r="L23" t="str">
        <f t="shared" si="0"/>
        <v/>
      </c>
      <c r="M23" t="str">
        <f>IF(OR(LEFT(J23,1)=CHAR(32),LEFT(J23,1)=CHAR(9),LEFT(J23,1)=CHAR(160),indenture(J23)&gt;0),"NO","BOLD")&amp;L23</f>
        <v>BOLD</v>
      </c>
      <c r="N23" t="s">
        <v>3677</v>
      </c>
      <c r="O23" t="s">
        <v>3411</v>
      </c>
      <c r="P23" t="str">
        <f t="shared" si="1"/>
        <v/>
      </c>
      <c r="Q23" t="str">
        <f>IF(OR(LEFT(N23,1)=CHAR(32),LEFT(N23,1)=CHAR(9),LEFT(N23,1)=CHAR(160),indenture(N23)&gt;0),"NO","BOLD")&amp;P23</f>
        <v>BOLD</v>
      </c>
      <c r="R23" t="s">
        <v>3441</v>
      </c>
      <c r="S23" t="s">
        <v>3442</v>
      </c>
      <c r="T23" t="str">
        <f t="shared" si="4"/>
        <v/>
      </c>
      <c r="U23" t="str">
        <f>IF(OR(LEFT(R23,1)=CHAR(32),LEFT(R23,1)=CHAR(9),LEFT(R23,1)=CHAR(160),indenture(R23)&gt;0),"NO","BOLD")&amp;T23</f>
        <v>BOLD</v>
      </c>
      <c r="V23" t="s">
        <v>3678</v>
      </c>
      <c r="W23" t="s">
        <v>3679</v>
      </c>
      <c r="X23" t="str">
        <f t="shared" si="5"/>
        <v/>
      </c>
      <c r="Y23" t="str">
        <f>IF(OR(LEFT(V23,1)=CHAR(32),LEFT(V23,1)=CHAR(9),LEFT(V23,1)=CHAR(160),indenture(V23)&gt;0),"NO","BOLD")&amp;X23</f>
        <v>BOLD</v>
      </c>
      <c r="Z23" t="s">
        <v>3680</v>
      </c>
      <c r="AA23" t="s">
        <v>3681</v>
      </c>
      <c r="AB23" t="str">
        <f t="shared" si="6"/>
        <v/>
      </c>
      <c r="AC23" t="str">
        <f>IF(OR(LEFT(Z23,1)=CHAR(32),LEFT(Z23,1)=CHAR(9),LEFT(Z23,1)=CHAR(160),indenture(Z23)&gt;0),"NO","BOLD")&amp;AB23</f>
        <v>BOLD</v>
      </c>
      <c r="AD23" t="s">
        <v>3614</v>
      </c>
      <c r="AE23" t="s">
        <v>3615</v>
      </c>
      <c r="AF23" t="str">
        <f t="shared" si="7"/>
        <v/>
      </c>
      <c r="AG23" t="str">
        <f>IF(OR(LEFT(AD23,1)=CHAR(32),LEFT(AD23,1)=CHAR(9),LEFT(AD23,1)=CHAR(160),indenture(AD23)&gt;0),"NO","BOLD")&amp;AF23</f>
        <v>BOLD</v>
      </c>
      <c r="AH23" t="s">
        <v>3639</v>
      </c>
      <c r="AI23" t="s">
        <v>3682</v>
      </c>
      <c r="AJ23" t="str">
        <f t="shared" si="8"/>
        <v/>
      </c>
      <c r="AK23" t="str">
        <f>IF(OR(LEFT(AH23,1)=CHAR(32),LEFT(AH23,1)=CHAR(9),LEFT(AH23,1)=CHAR(160),indenture(AH23)&gt;0),"NO","BOLD")&amp;AJ23</f>
        <v>BOLD</v>
      </c>
      <c r="AL23" t="s">
        <v>3683</v>
      </c>
      <c r="AM23" t="s">
        <v>3684</v>
      </c>
      <c r="AN23" t="str">
        <f t="shared" si="9"/>
        <v/>
      </c>
      <c r="AO23" t="str">
        <f>IF(OR(LEFT(AL23,1)=CHAR(32),LEFT(AL23,1)=CHAR(9),LEFT(AL23,1)=CHAR(160),indenture(AL23)&gt;0),"NO","BOLD")&amp;AN23</f>
        <v>BOLD</v>
      </c>
      <c r="AP23" t="s">
        <v>3685</v>
      </c>
      <c r="AQ23" t="s">
        <v>3686</v>
      </c>
      <c r="AR23" t="str">
        <f t="shared" si="10"/>
        <v/>
      </c>
      <c r="AS23" t="str">
        <f>IF(OR(LEFT(AP23,1)=CHAR(32),LEFT(AP23,1)=CHAR(9),LEFT(AP23,1)=CHAR(160),indenture(AP23)&gt;0),"NO","BOLD")&amp;AR23</f>
        <v>BOLD</v>
      </c>
      <c r="AT23" t="s">
        <v>1320</v>
      </c>
      <c r="AU23" s="36" t="s">
        <v>8872</v>
      </c>
      <c r="AV23" t="str">
        <f t="shared" si="11"/>
        <v/>
      </c>
      <c r="AW23" t="str">
        <f>IF(OR(LEFT(AT23,1)=CHAR(32),LEFT(AT23,1)=CHAR(9),LEFT(AT23,1)=CHAR(160),indenture(AT23)&gt;0),"NO","BOLD")&amp;AV23</f>
        <v>BOLD</v>
      </c>
      <c r="AZ23" t="str">
        <f t="shared" si="12"/>
        <v/>
      </c>
      <c r="BA23" t="str">
        <f>IF(OR(LEFT(AX23,1)=CHAR(32),LEFT(AX23,1)=CHAR(9),LEFT(AX23,1)=CHAR(160),indenture(AX23)&gt;0),"NO","BOLD")&amp;AZ23</f>
        <v>BOLD</v>
      </c>
      <c r="BB23" t="s">
        <v>4431</v>
      </c>
      <c r="BC23" s="36" t="s">
        <v>8872</v>
      </c>
      <c r="BD23" t="str">
        <f t="shared" si="13"/>
        <v/>
      </c>
      <c r="BE23" t="str">
        <f>IF(OR(LEFT(BB23,1)=CHAR(32),LEFT(BB23,1)=CHAR(9),LEFT(BB23,1)=CHAR(160),indenture(BB23)&gt;0),"NO","BOLD")&amp;BD23</f>
        <v>NO</v>
      </c>
      <c r="BF23" t="s">
        <v>4432</v>
      </c>
      <c r="BG23" t="s">
        <v>1393</v>
      </c>
      <c r="BH23" t="str">
        <f t="shared" si="14"/>
        <v/>
      </c>
      <c r="BI23" t="str">
        <f>IF(OR(LEFT(BF23,1)=CHAR(32),LEFT(BF23,1)=CHAR(9),LEFT(BF23,1)=CHAR(160),indenture(BF23)&gt;0),"NO","BOLD")&amp;BH23</f>
        <v>BOLD</v>
      </c>
      <c r="BJ23" t="s">
        <v>1352</v>
      </c>
      <c r="BK23" t="s">
        <v>1353</v>
      </c>
      <c r="BL23" t="str">
        <f t="shared" si="15"/>
        <v/>
      </c>
      <c r="BM23" t="str">
        <f>IF(OR(LEFT(BJ23,1)=CHAR(32),LEFT(BJ23,1)=CHAR(9),LEFT(BJ23,1)=CHAR(160),indenture(BJ23)&gt;0),"NO","BOLD")&amp;BL23</f>
        <v>BOLD</v>
      </c>
      <c r="BN23" t="s">
        <v>4259</v>
      </c>
      <c r="BO23" t="s">
        <v>4433</v>
      </c>
      <c r="BP23" t="str">
        <f t="shared" si="16"/>
        <v/>
      </c>
      <c r="BQ23" t="str">
        <f>IF(OR(LEFT(BN23,1)=CHAR(32),LEFT(BN23,1)=CHAR(9),LEFT(BN23,1)=CHAR(160),indenture(BN23)&gt;0),"NO","BOLD")&amp;BP23</f>
        <v>NO</v>
      </c>
      <c r="BT23" t="str">
        <f t="shared" si="17"/>
        <v/>
      </c>
      <c r="BU23" t="str">
        <f>IF(OR(LEFT(BR23,1)=CHAR(32),LEFT(BR23,1)=CHAR(9),LEFT(BR23,1)=CHAR(160),indenture(BR23)&gt;0),"NO","BOLD")&amp;BT23</f>
        <v>BOLD</v>
      </c>
      <c r="BV23" t="s">
        <v>4299</v>
      </c>
      <c r="BW23" t="s">
        <v>4434</v>
      </c>
      <c r="BX23" t="str">
        <f t="shared" si="18"/>
        <v/>
      </c>
      <c r="BY23" t="str">
        <f>IF(OR(LEFT(BV23,1)=CHAR(32),LEFT(BV23,1)=CHAR(9),LEFT(BV23,1)=CHAR(160),indenture(BV23)&gt;0),"NO","BOLD")&amp;BX23</f>
        <v>NO</v>
      </c>
      <c r="BZ23" t="s">
        <v>4311</v>
      </c>
      <c r="CA23" t="s">
        <v>4435</v>
      </c>
      <c r="CB23" t="str">
        <f t="shared" si="19"/>
        <v/>
      </c>
      <c r="CC23" t="str">
        <f>IF(OR(LEFT(BZ23,1)=CHAR(32),LEFT(BZ23,1)=CHAR(9),LEFT(BZ23,1)=CHAR(160),indenture(BZ23)&gt;0),"NO","BOLD")&amp;CB23</f>
        <v>NO</v>
      </c>
      <c r="CD23" t="s">
        <v>4219</v>
      </c>
      <c r="CE23" t="s">
        <v>4436</v>
      </c>
      <c r="CF23" t="str">
        <f t="shared" si="20"/>
        <v/>
      </c>
      <c r="CG23" t="str">
        <f>IF(OR(LEFT(CD23,1)=CHAR(32),LEFT(CD23,1)=CHAR(9),LEFT(CD23,1)=CHAR(160),indenture(CD23)&gt;0),"NO","BOLD")&amp;CF23</f>
        <v>NO</v>
      </c>
      <c r="CH23" t="s">
        <v>4437</v>
      </c>
      <c r="CI23" t="s">
        <v>1313</v>
      </c>
      <c r="CJ23" t="str">
        <f t="shared" si="21"/>
        <v/>
      </c>
      <c r="CK23" t="str">
        <f>IF(OR(LEFT(CH23,1)=CHAR(32),LEFT(CH23,1)=CHAR(9),LEFT(CH23,1)=CHAR(160),indenture(CH23)&gt;0),"NO","BOLD")&amp;CJ23</f>
        <v>BOLD</v>
      </c>
      <c r="CN23" t="str">
        <f t="shared" si="22"/>
        <v/>
      </c>
      <c r="CO23" t="str">
        <f>IF(OR(LEFT(CL23,1)=CHAR(32),LEFT(CL23,1)=CHAR(9),LEFT(CL23,1)=CHAR(160),indenture(CL23)&gt;0),"NO","BOLD")&amp;CN23</f>
        <v>BOLD</v>
      </c>
      <c r="CP23" t="s">
        <v>4430</v>
      </c>
      <c r="CQ23" t="s">
        <v>4438</v>
      </c>
      <c r="CR23" t="str">
        <f t="shared" si="23"/>
        <v/>
      </c>
      <c r="CS23" t="str">
        <f>IF(OR(LEFT(CP23,1)=CHAR(32),LEFT(CP23,1)=CHAR(9),LEFT(CP23,1)=CHAR(160),indenture(CP23)&gt;0),"NO","BOLD")&amp;CR23</f>
        <v>BOLD</v>
      </c>
      <c r="CT23" t="s">
        <v>5245</v>
      </c>
      <c r="CU23" t="s">
        <v>5246</v>
      </c>
      <c r="CV23" t="str">
        <f t="shared" si="24"/>
        <v/>
      </c>
      <c r="CW23" t="str">
        <f>IF(OR(LEFT(CT23,1)=CHAR(32),LEFT(CT23,1)=CHAR(9),LEFT(CT23,1)=CHAR(160),indenture(CT23)&gt;0),"NO","BOLD")&amp;CV23</f>
        <v>BOLD</v>
      </c>
      <c r="CZ23" t="str">
        <f t="shared" si="25"/>
        <v/>
      </c>
      <c r="DA23" t="str">
        <f>IF(OR(LEFT(CX23,1)=CHAR(32),LEFT(CX23,1)=CHAR(9),LEFT(CX23,1)=CHAR(160),indenture(CX23)&gt;0),"NO","BOLD")&amp;CZ23</f>
        <v>BOLD</v>
      </c>
      <c r="DD23" t="str">
        <f t="shared" si="26"/>
        <v/>
      </c>
      <c r="DE23" t="str">
        <f>IF(OR(LEFT(DB23,1)=CHAR(32),LEFT(DB23,1)=CHAR(9),LEFT(DB23,1)=CHAR(160),indenture(DB23)&gt;0),"NO","BOLD")&amp;DD23</f>
        <v>BOLD</v>
      </c>
      <c r="DH23" t="str">
        <f t="shared" si="27"/>
        <v/>
      </c>
      <c r="DI23" t="str">
        <f>IF(OR(LEFT(DF23,1)=CHAR(32),LEFT(DF23,1)=CHAR(9),LEFT(DF23,1)=CHAR(160),indenture(DF23)&gt;0),"NO","BOLD")&amp;DH23</f>
        <v>BOLD</v>
      </c>
      <c r="DJ23" t="s">
        <v>5247</v>
      </c>
      <c r="DK23" t="s">
        <v>5248</v>
      </c>
      <c r="DL23" t="str">
        <f t="shared" si="28"/>
        <v/>
      </c>
      <c r="DM23" t="str">
        <f>IF(OR(LEFT(DJ23,1)=CHAR(32),LEFT(DJ23,1)=CHAR(9),LEFT(DJ23,1)=CHAR(160),indenture(DJ23)&gt;0),"NO","BOLD")&amp;DL23</f>
        <v>BOLD</v>
      </c>
      <c r="DN23" t="s">
        <v>5249</v>
      </c>
      <c r="DO23" t="s">
        <v>5250</v>
      </c>
      <c r="DP23" t="str">
        <f t="shared" si="29"/>
        <v/>
      </c>
      <c r="DQ23" t="str">
        <f>IF(OR(LEFT(DN23,1)=CHAR(32),LEFT(DN23,1)=CHAR(9),LEFT(DN23,1)=CHAR(160),indenture(DN23)&gt;0),"NO","BOLD")&amp;DP23</f>
        <v>BOLD</v>
      </c>
      <c r="DR23" t="s">
        <v>5251</v>
      </c>
      <c r="DS23" t="s">
        <v>5252</v>
      </c>
      <c r="DT23" t="str">
        <f t="shared" si="30"/>
        <v/>
      </c>
      <c r="DU23" t="str">
        <f>IF(OR(LEFT(DR23,1)=CHAR(32),LEFT(DR23,1)=CHAR(9),LEFT(DR23,1)=CHAR(160),indenture(DR23)&gt;0),"NO","BOLD")&amp;DT23</f>
        <v>NO</v>
      </c>
      <c r="DX23" t="str">
        <f t="shared" si="31"/>
        <v/>
      </c>
      <c r="DY23" t="str">
        <f>IF(OR(LEFT(DV23,1)=CHAR(32),LEFT(DV23,1)=CHAR(9),LEFT(DV23,1)=CHAR(160),indenture(DV23)&gt;0),"NO","BOLD")&amp;DX23</f>
        <v>BOLD</v>
      </c>
      <c r="EB23" t="str">
        <f t="shared" si="32"/>
        <v/>
      </c>
      <c r="EC23" t="str">
        <f>IF(OR(LEFT(DZ23,1)=CHAR(32),LEFT(DZ23,1)=CHAR(9),LEFT(DZ23,1)=CHAR(160),indenture(DZ23)&gt;0),"NO","BOLD")&amp;EB23</f>
        <v>BOLD</v>
      </c>
      <c r="ED23" t="s">
        <v>5253</v>
      </c>
      <c r="EE23" t="s">
        <v>5254</v>
      </c>
      <c r="EF23" t="str">
        <f t="shared" si="33"/>
        <v/>
      </c>
      <c r="EG23" t="str">
        <f>IF(OR(LEFT(ED23,1)=CHAR(32),LEFT(ED23,1)=CHAR(9),LEFT(ED23,1)=CHAR(160),indenture(ED23)&gt;0),"NO","BOLD")&amp;EF23</f>
        <v>BOLD</v>
      </c>
      <c r="EJ23" t="str">
        <f t="shared" si="34"/>
        <v/>
      </c>
      <c r="EK23" t="str">
        <f>IF(OR(LEFT(EH23,1)=CHAR(32),LEFT(EH23,1)=CHAR(9),LEFT(EH23,1)=CHAR(160),indenture(EH23)&gt;0),"NO","BOLD")&amp;EJ23</f>
        <v>BOLD</v>
      </c>
      <c r="EL23" t="s">
        <v>5255</v>
      </c>
      <c r="EM23" t="s">
        <v>5256</v>
      </c>
      <c r="EN23" t="str">
        <f t="shared" si="35"/>
        <v/>
      </c>
      <c r="EO23" t="str">
        <f>IF(OR(LEFT(EL23,1)=CHAR(32),LEFT(EL23,1)=CHAR(9),LEFT(EL23,1)=CHAR(160),indenture(EL23)&gt;0),"NO","BOLD")&amp;EN23</f>
        <v>NO</v>
      </c>
      <c r="EP23" t="s">
        <v>5790</v>
      </c>
      <c r="EQ23" t="s">
        <v>5791</v>
      </c>
      <c r="ER23" t="str">
        <f t="shared" si="36"/>
        <v/>
      </c>
      <c r="ES23" t="str">
        <f>IF(OR(LEFT(EP23,1)=CHAR(32),LEFT(EP23,1)=CHAR(9),LEFT(EP23,1)=CHAR(160),indenture(EP23)&gt;0),"NO","BOLD")&amp;ER23</f>
        <v>BOLD</v>
      </c>
      <c r="ET23" t="s">
        <v>5792</v>
      </c>
      <c r="EU23" t="s">
        <v>5793</v>
      </c>
      <c r="EV23" t="str">
        <f t="shared" si="37"/>
        <v/>
      </c>
      <c r="EW23" t="str">
        <f>IF(OR(LEFT(ET23,1)=CHAR(32),LEFT(ET23,1)=CHAR(9),LEFT(ET23,1)=CHAR(160),indenture(ET23)&gt;0),"NO","BOLD")&amp;EV23</f>
        <v>BOLD</v>
      </c>
      <c r="EX23" t="s">
        <v>5794</v>
      </c>
      <c r="EY23" t="s">
        <v>5795</v>
      </c>
      <c r="EZ23" t="str">
        <f t="shared" si="38"/>
        <v/>
      </c>
      <c r="FA23" t="str">
        <f>IF(OR(LEFT(EX23,1)=CHAR(32),LEFT(EX23,1)=CHAR(9),LEFT(EX23,1)=CHAR(160),indenture(EX23)&gt;0),"NO","BOLD")&amp;EZ23</f>
        <v>BOLD</v>
      </c>
      <c r="FB23" t="s">
        <v>5796</v>
      </c>
      <c r="FC23" t="s">
        <v>5797</v>
      </c>
      <c r="FD23" t="str">
        <f t="shared" si="39"/>
        <v/>
      </c>
      <c r="FE23" t="str">
        <f>IF(OR(LEFT(FB23,1)=CHAR(32),LEFT(FB23,1)=CHAR(9),LEFT(FB23,1)=CHAR(160),indenture(FB23)&gt;0),"NO","BOLD")&amp;FD23</f>
        <v>BOLD</v>
      </c>
      <c r="FF23" t="s">
        <v>5798</v>
      </c>
      <c r="FG23" s="36" t="s">
        <v>8872</v>
      </c>
      <c r="FH23" t="str">
        <f t="shared" si="40"/>
        <v/>
      </c>
      <c r="FI23" t="str">
        <f>IF(OR(LEFT(FF23,1)=CHAR(32),LEFT(FF23,1)=CHAR(9),LEFT(FF23,1)=CHAR(160),indenture(FF23)&gt;0),"NO","BOLD")&amp;FH23</f>
        <v>BOLD</v>
      </c>
      <c r="FL23" t="str">
        <f t="shared" si="41"/>
        <v/>
      </c>
      <c r="FM23" t="str">
        <f>IF(OR(LEFT(FJ23,1)=CHAR(32),LEFT(FJ23,1)=CHAR(9),LEFT(FJ23,1)=CHAR(160),indenture(FJ23)&gt;0),"NO","BOLD")&amp;FL23</f>
        <v>BOLD</v>
      </c>
      <c r="FP23" t="str">
        <f t="shared" si="42"/>
        <v/>
      </c>
      <c r="FQ23" t="str">
        <f>IF(OR(LEFT(FN23,1)=CHAR(32),LEFT(FN23,1)=CHAR(9),LEFT(FN23,1)=CHAR(160),indenture(FN23)&gt;0),"NO","BOLD")&amp;FP23</f>
        <v>BOLD</v>
      </c>
      <c r="FT23" t="str">
        <f t="shared" si="43"/>
        <v/>
      </c>
      <c r="FU23" t="str">
        <f>IF(OR(LEFT(FR23,1)=CHAR(32),LEFT(FR23,1)=CHAR(9),LEFT(FR23,1)=CHAR(160),indenture(FR23)&gt;0),"NO","BOLD")&amp;FT23</f>
        <v>BOLD</v>
      </c>
      <c r="FV23" t="s">
        <v>5799</v>
      </c>
      <c r="FW23" s="36" t="s">
        <v>8872</v>
      </c>
      <c r="FX23" t="str">
        <f t="shared" si="44"/>
        <v/>
      </c>
      <c r="FY23" t="str">
        <f>IF(OR(LEFT(FV23,1)=CHAR(32),LEFT(FV23,1)=CHAR(9),LEFT(FV23,1)=CHAR(160),indenture(FV23)&gt;0),"NO","BOLD")&amp;FX23</f>
        <v>BOLD</v>
      </c>
      <c r="GB23" t="str">
        <f t="shared" si="45"/>
        <v/>
      </c>
      <c r="GC23" t="str">
        <f>IF(OR(LEFT(FZ23,1)=CHAR(32),LEFT(FZ23,1)=CHAR(9),LEFT(FZ23,1)=CHAR(160),indenture(FZ23)&gt;0),"NO","BOLD")&amp;GB23</f>
        <v>BOLD</v>
      </c>
      <c r="GF23" t="str">
        <f t="shared" si="46"/>
        <v/>
      </c>
      <c r="GG23" t="str">
        <f>IF(OR(LEFT(GD23,1)=CHAR(32),LEFT(GD23,1)=CHAR(9),LEFT(GD23,1)=CHAR(160),indenture(GD23)&gt;0),"NO","BOLD")&amp;GF23</f>
        <v>BOLD</v>
      </c>
      <c r="GJ23" t="str">
        <f t="shared" si="47"/>
        <v/>
      </c>
      <c r="GK23" t="str">
        <f>IF(OR(LEFT(GH23,1)=CHAR(32),LEFT(GH23,1)=CHAR(9),LEFT(GH23,1)=CHAR(160),indenture(GH23)&gt;0),"NO","BOLD")&amp;GJ23</f>
        <v>BOLD</v>
      </c>
      <c r="GL23" t="s">
        <v>1004</v>
      </c>
      <c r="GM23" t="s">
        <v>808</v>
      </c>
      <c r="GN23" t="str">
        <f t="shared" si="48"/>
        <v/>
      </c>
      <c r="GO23" t="str">
        <f>IF(OR(LEFT(GL23,1)=CHAR(32),LEFT(GL23,1)=CHAR(9),LEFT(GL23,1)=CHAR(160),indenture(GL23)&gt;0),"NO","BOLD")&amp;GN23</f>
        <v>BOLD</v>
      </c>
      <c r="GP23" t="s">
        <v>1322</v>
      </c>
      <c r="GQ23" s="36" t="s">
        <v>8872</v>
      </c>
      <c r="GR23" t="str">
        <f t="shared" si="68"/>
        <v/>
      </c>
      <c r="GS23" t="str">
        <f>IF(OR(LEFT(GP21,1)=CHAR(32),LEFT(GP21,1)=CHAR(9),LEFT(GP21,1)=CHAR(160),indenture(GP21)&gt;0),"NO","BOLD")&amp;GR23</f>
        <v>BOLD</v>
      </c>
      <c r="GT23" t="s">
        <v>6358</v>
      </c>
      <c r="GU23" t="s">
        <v>6359</v>
      </c>
      <c r="GV23" t="str">
        <f t="shared" si="49"/>
        <v/>
      </c>
      <c r="GW23" t="str">
        <f>IF(OR(LEFT(GT23,1)=CHAR(32),LEFT(GT23,1)=CHAR(9),LEFT(GT23,1)=CHAR(160),indenture(GT23)&gt;0),"NO","BOLD")&amp;GV23</f>
        <v>NO</v>
      </c>
      <c r="GZ23" t="str">
        <f t="shared" si="50"/>
        <v/>
      </c>
      <c r="HA23" t="str">
        <f>IF(OR(LEFT(GX23,1)=CHAR(32),LEFT(GX23,1)=CHAR(9),LEFT(GX23,1)=CHAR(160),indenture(GX23)&gt;0),"NO","BOLD")&amp;GZ23</f>
        <v>BOLD</v>
      </c>
      <c r="HB23" t="s">
        <v>6360</v>
      </c>
      <c r="HC23" t="s">
        <v>6361</v>
      </c>
      <c r="HD23" t="str">
        <f t="shared" si="51"/>
        <v/>
      </c>
      <c r="HE23" t="str">
        <f>IF(OR(LEFT(HB23,1)=CHAR(32),LEFT(HB23,1)=CHAR(9),LEFT(HB23,1)=CHAR(160),indenture(HB23)&gt;0),"NO","BOLD")&amp;HD23</f>
        <v>BOLD</v>
      </c>
      <c r="HF23" t="s">
        <v>1245</v>
      </c>
      <c r="HG23" t="s">
        <v>1246</v>
      </c>
      <c r="HH23" t="str">
        <f t="shared" si="52"/>
        <v/>
      </c>
      <c r="HI23" t="str">
        <f>IF(OR(LEFT(HF23,1)=CHAR(32),LEFT(HF23,1)=CHAR(9),LEFT(HF23,1)=CHAR(160),indenture(HF23)&gt;0),"NO","BOLD")&amp;HH23</f>
        <v>BOLD</v>
      </c>
      <c r="HL23" t="str">
        <f t="shared" si="53"/>
        <v/>
      </c>
      <c r="HM23" t="str">
        <f>IF(OR(LEFT(HJ23,1)=CHAR(32),LEFT(HJ23,1)=CHAR(9),LEFT(HJ23,1)=CHAR(160),indenture(HJ23)&gt;0),"NO","BOLD")&amp;HL23</f>
        <v>BOLD</v>
      </c>
      <c r="HP23" t="str">
        <f t="shared" si="54"/>
        <v/>
      </c>
      <c r="HQ23" t="str">
        <f>IF(OR(LEFT(HN23,1)=CHAR(32),LEFT(HN23,1)=CHAR(9),LEFT(HN23,1)=CHAR(160),indenture(HN23)&gt;0),"NO","BOLD")&amp;HP23</f>
        <v>BOLD</v>
      </c>
      <c r="HT23" t="str">
        <f t="shared" si="55"/>
        <v/>
      </c>
      <c r="HU23" t="str">
        <f>IF(OR(LEFT(HR23,1)=CHAR(32),LEFT(HR23,1)=CHAR(9),LEFT(HR23,1)=CHAR(160),indenture(HR23)&gt;0),"NO","BOLD")&amp;HT23</f>
        <v>BOLD</v>
      </c>
      <c r="HV23" t="s">
        <v>8220</v>
      </c>
      <c r="HW23" s="36" t="s">
        <v>8872</v>
      </c>
      <c r="HX23" t="str">
        <f t="shared" si="56"/>
        <v/>
      </c>
      <c r="HY23" t="str">
        <f>IF(OR(LEFT(HV23,1)=CHAR(32),LEFT(HV23,1)=CHAR(9),LEFT(HV23,1)=CHAR(160),indenture(HV23)&gt;0),"NO","BOLD")&amp;HX23</f>
        <v>BOLD</v>
      </c>
      <c r="HZ23" t="s">
        <v>8331</v>
      </c>
      <c r="IA23" t="s">
        <v>8332</v>
      </c>
      <c r="IB23" t="str">
        <f t="shared" si="57"/>
        <v/>
      </c>
      <c r="IC23" t="str">
        <f>IF(OR(LEFT(HZ23,1)=CHAR(32),LEFT(HZ23,1)=CHAR(9),LEFT(HZ23,1)=CHAR(160),indenture(HZ23)&gt;0),"NO","BOLD")&amp;IB23</f>
        <v>BOLD</v>
      </c>
      <c r="ID23" t="s">
        <v>8510</v>
      </c>
      <c r="IE23" t="s">
        <v>8511</v>
      </c>
      <c r="IF23" t="str">
        <f t="shared" si="58"/>
        <v/>
      </c>
      <c r="IG23" t="str">
        <f>IF(OR(LEFT(ID23,1)=CHAR(32),LEFT(ID23,1)=CHAR(9),LEFT(ID23,1)=CHAR(160),indenture(ID23)&gt;0),"NO","BOLD")&amp;IF23</f>
        <v>BOLD</v>
      </c>
      <c r="IH23" t="s">
        <v>8218</v>
      </c>
      <c r="II23" t="s">
        <v>8144</v>
      </c>
      <c r="IJ23" t="str">
        <f t="shared" si="59"/>
        <v/>
      </c>
      <c r="IK23" t="str">
        <f>IF(OR(LEFT(IH23,1)=CHAR(32),LEFT(IH23,1)=CHAR(9),LEFT(IH23,1)=CHAR(160),indenture(IH23)&gt;0),"NO","BOLD")&amp;IJ23</f>
        <v>BOLD</v>
      </c>
      <c r="IL23" t="s">
        <v>8613</v>
      </c>
      <c r="IM23" s="36" t="s">
        <v>8872</v>
      </c>
      <c r="IN23" t="str">
        <f t="shared" si="60"/>
        <v/>
      </c>
      <c r="IO23" t="str">
        <f>IF(OR(LEFT(IL23,1)=CHAR(32),LEFT(IL23,1)=CHAR(9),LEFT(IL23,1)=CHAR(160),indenture(IL23)&gt;0),"NO","BOLD")&amp;IN23</f>
        <v>BOLD</v>
      </c>
      <c r="IP23" t="s">
        <v>8649</v>
      </c>
      <c r="IQ23" t="s">
        <v>8671</v>
      </c>
      <c r="IR23" t="str">
        <f t="shared" si="61"/>
        <v/>
      </c>
      <c r="IS23" t="str">
        <f>IF(OR(LEFT(IP23,1)=CHAR(32),LEFT(IP23,1)=CHAR(9),LEFT(IP23,1)=CHAR(160),indenture(IP23)&gt;0),"NO","BOLD")&amp;IR23</f>
        <v>BOLD</v>
      </c>
      <c r="IX23" t="s">
        <v>8220</v>
      </c>
      <c r="IY23" s="36" t="s">
        <v>8872</v>
      </c>
      <c r="IZ23" t="str">
        <f t="shared" si="63"/>
        <v/>
      </c>
      <c r="JA23" t="str">
        <f>IF(OR(LEFT(IX23,1)=CHAR(32),LEFT(IX23,1)=CHAR(9),LEFT(IX23,1)=CHAR(160),indenture(IX23)&gt;0),"NO","BOLD")&amp;IZ23</f>
        <v>BOLD</v>
      </c>
      <c r="JB23" t="s">
        <v>8331</v>
      </c>
      <c r="JC23" t="s">
        <v>8332</v>
      </c>
      <c r="JD23" t="str">
        <f t="shared" si="64"/>
        <v/>
      </c>
      <c r="JE23" t="str">
        <f>IF(OR(LEFT(JB23,1)=CHAR(32),LEFT(JB23,1)=CHAR(9),LEFT(JB23,1)=CHAR(160),indenture(JB23)&gt;0),"NO","BOLD")&amp;JD23</f>
        <v>BOLD</v>
      </c>
      <c r="JJ23" t="s">
        <v>8997</v>
      </c>
      <c r="JK23" t="s">
        <v>6458</v>
      </c>
      <c r="JL23" t="str">
        <f t="shared" si="66"/>
        <v/>
      </c>
      <c r="JM23" t="str">
        <f>IF(OR(LEFT(JJ23,1)=CHAR(32),LEFT(JJ23,1)=CHAR(9),LEFT(JJ23,1)=CHAR(160),indenture(JJ23)&gt;0),"NO","BOLD")&amp;JL23</f>
        <v>BOLD</v>
      </c>
      <c r="JO23" s="27"/>
      <c r="JP23" s="7"/>
      <c r="JQ23" t="str">
        <f t="shared" si="67"/>
        <v/>
      </c>
      <c r="JR23" t="str">
        <f>IF(OR(LEFT(JO23,1)=CHAR(32),LEFT(JO23,1)=CHAR(9),LEFT(JO23,1)=CHAR(160),indenture(JO23)&gt;0),"NO","BOLD")&amp;JQ23</f>
        <v>BOLD</v>
      </c>
    </row>
    <row r="24" spans="1:278">
      <c r="A24">
        <v>23</v>
      </c>
      <c r="D24" t="str">
        <f t="shared" si="2"/>
        <v/>
      </c>
      <c r="E24" t="str">
        <f>IF(OR(LEFT(B24,1)=CHAR(32),LEFT(B24,1)=CHAR(9),LEFT(B24,1)=CHAR(160),indenture(B24)&gt;0),"NO","BOLD")&amp;D24</f>
        <v>BOLD</v>
      </c>
      <c r="F24" t="s">
        <v>3687</v>
      </c>
      <c r="G24" t="s">
        <v>3688</v>
      </c>
      <c r="H24" t="str">
        <f t="shared" si="3"/>
        <v/>
      </c>
      <c r="I24" t="str">
        <f>IF(OR(LEFT(F24,1)=CHAR(32),LEFT(F24,1)=CHAR(9),LEFT(F24,1)=CHAR(160),indenture(F24)&gt;0),"NO","BOLD")&amp;H24</f>
        <v>BOLD</v>
      </c>
      <c r="J24" t="s">
        <v>3689</v>
      </c>
      <c r="K24" s="36" t="s">
        <v>8872</v>
      </c>
      <c r="L24" t="str">
        <f t="shared" si="0"/>
        <v/>
      </c>
      <c r="M24" t="str">
        <f>IF(OR(LEFT(J24,1)=CHAR(32),LEFT(J24,1)=CHAR(9),LEFT(J24,1)=CHAR(160),indenture(J24)&gt;0),"NO","BOLD")&amp;L24</f>
        <v>BOLD</v>
      </c>
      <c r="N24" t="s">
        <v>3690</v>
      </c>
      <c r="O24" s="36" t="s">
        <v>8872</v>
      </c>
      <c r="P24" t="str">
        <f t="shared" si="1"/>
        <v/>
      </c>
      <c r="Q24" t="str">
        <f>IF(OR(LEFT(N24,1)=CHAR(32),LEFT(N24,1)=CHAR(9),LEFT(N24,1)=CHAR(160),indenture(N24)&gt;0),"NO","BOLD")&amp;P24</f>
        <v>BOLD</v>
      </c>
      <c r="R24" t="s">
        <v>3691</v>
      </c>
      <c r="S24" t="s">
        <v>3373</v>
      </c>
      <c r="T24" t="str">
        <f t="shared" si="4"/>
        <v/>
      </c>
      <c r="U24" t="str">
        <f>IF(OR(LEFT(R24,1)=CHAR(32),LEFT(R24,1)=CHAR(9),LEFT(R24,1)=CHAR(160),indenture(R24)&gt;0),"NO","BOLD")&amp;T24</f>
        <v>BOLD</v>
      </c>
      <c r="V24" t="s">
        <v>3692</v>
      </c>
      <c r="W24" t="s">
        <v>3693</v>
      </c>
      <c r="X24" t="str">
        <f t="shared" si="5"/>
        <v/>
      </c>
      <c r="Y24" t="str">
        <f>IF(OR(LEFT(V24,1)=CHAR(32),LEFT(V24,1)=CHAR(9),LEFT(V24,1)=CHAR(160),indenture(V24)&gt;0),"NO","BOLD")&amp;X24</f>
        <v>BOLD</v>
      </c>
      <c r="AB24" t="str">
        <f t="shared" si="6"/>
        <v/>
      </c>
      <c r="AC24" t="str">
        <f>IF(OR(LEFT(Z24,1)=CHAR(32),LEFT(Z24,1)=CHAR(9),LEFT(Z24,1)=CHAR(160),indenture(Z24)&gt;0),"NO","BOLD")&amp;AB24</f>
        <v>BOLD</v>
      </c>
      <c r="AD24" t="s">
        <v>3404</v>
      </c>
      <c r="AE24" t="s">
        <v>3631</v>
      </c>
      <c r="AF24" t="str">
        <f t="shared" si="7"/>
        <v/>
      </c>
      <c r="AG24" t="str">
        <f>IF(OR(LEFT(AD24,1)=CHAR(32),LEFT(AD24,1)=CHAR(9),LEFT(AD24,1)=CHAR(160),indenture(AD24)&gt;0),"NO","BOLD")&amp;AF24</f>
        <v>BOLD</v>
      </c>
      <c r="AH24" t="s">
        <v>3657</v>
      </c>
      <c r="AI24" t="s">
        <v>3694</v>
      </c>
      <c r="AJ24" t="str">
        <f t="shared" si="8"/>
        <v/>
      </c>
      <c r="AK24" t="str">
        <f>IF(OR(LEFT(AH24,1)=CHAR(32),LEFT(AH24,1)=CHAR(9),LEFT(AH24,1)=CHAR(160),indenture(AH24)&gt;0),"NO","BOLD")&amp;AJ24</f>
        <v>BOLD</v>
      </c>
      <c r="AL24" t="s">
        <v>3695</v>
      </c>
      <c r="AM24" t="s">
        <v>3696</v>
      </c>
      <c r="AN24" t="str">
        <f t="shared" si="9"/>
        <v/>
      </c>
      <c r="AO24" t="str">
        <f>IF(OR(LEFT(AL24,1)=CHAR(32),LEFT(AL24,1)=CHAR(9),LEFT(AL24,1)=CHAR(160),indenture(AL24)&gt;0),"NO","BOLD")&amp;AN24</f>
        <v>BOLD</v>
      </c>
      <c r="AP24" t="s">
        <v>3697</v>
      </c>
      <c r="AQ24" t="s">
        <v>3698</v>
      </c>
      <c r="AR24" t="str">
        <f t="shared" si="10"/>
        <v/>
      </c>
      <c r="AS24" t="str">
        <f>IF(OR(LEFT(AP24,1)=CHAR(32),LEFT(AP24,1)=CHAR(9),LEFT(AP24,1)=CHAR(160),indenture(AP24)&gt;0),"NO","BOLD")&amp;AR24</f>
        <v>BOLD</v>
      </c>
      <c r="AT24" t="s">
        <v>3699</v>
      </c>
      <c r="AU24" t="s">
        <v>3430</v>
      </c>
      <c r="AV24" t="str">
        <f t="shared" si="11"/>
        <v/>
      </c>
      <c r="AW24" t="str">
        <f>IF(OR(LEFT(AT24,1)=CHAR(32),LEFT(AT24,1)=CHAR(9),LEFT(AT24,1)=CHAR(160),indenture(AT24)&gt;0),"NO","BOLD")&amp;AV24</f>
        <v>BOLD</v>
      </c>
      <c r="AZ24" t="str">
        <f t="shared" si="12"/>
        <v/>
      </c>
      <c r="BA24" t="str">
        <f>IF(OR(LEFT(AX24,1)=CHAR(32),LEFT(AX24,1)=CHAR(9),LEFT(AX24,1)=CHAR(160),indenture(AX24)&gt;0),"NO","BOLD")&amp;AZ24</f>
        <v>BOLD</v>
      </c>
      <c r="BB24" t="s">
        <v>4213</v>
      </c>
      <c r="BC24" t="s">
        <v>4439</v>
      </c>
      <c r="BD24" t="str">
        <f t="shared" si="13"/>
        <v/>
      </c>
      <c r="BE24" t="str">
        <f>IF(OR(LEFT(BB24,1)=CHAR(32),LEFT(BB24,1)=CHAR(9),LEFT(BB24,1)=CHAR(160),indenture(BB24)&gt;0),"NO","BOLD")&amp;BD24</f>
        <v>NO</v>
      </c>
      <c r="BF24" t="s">
        <v>4440</v>
      </c>
      <c r="BG24" t="s">
        <v>1394</v>
      </c>
      <c r="BH24" t="str">
        <f t="shared" si="14"/>
        <v/>
      </c>
      <c r="BI24" t="str">
        <f>IF(OR(LEFT(BF24,1)=CHAR(32),LEFT(BF24,1)=CHAR(9),LEFT(BF24,1)=CHAR(160),indenture(BF24)&gt;0),"NO","BOLD")&amp;BH24</f>
        <v>BOLD</v>
      </c>
      <c r="BL24" t="str">
        <f t="shared" si="15"/>
        <v/>
      </c>
      <c r="BM24" t="str">
        <f>IF(OR(LEFT(BJ24,1)=CHAR(32),LEFT(BJ24,1)=CHAR(9),LEFT(BJ24,1)=CHAR(160),indenture(BJ24)&gt;0),"NO","BOLD")&amp;BL24</f>
        <v>BOLD</v>
      </c>
      <c r="BP24" t="str">
        <f t="shared" si="16"/>
        <v/>
      </c>
      <c r="BQ24" t="str">
        <f>IF(OR(LEFT(BN24,1)=CHAR(32),LEFT(BN24,1)=CHAR(9),LEFT(BN24,1)=CHAR(160),indenture(BN24)&gt;0),"NO","BOLD")&amp;BP24</f>
        <v>BOLD</v>
      </c>
      <c r="BT24" t="str">
        <f t="shared" si="17"/>
        <v/>
      </c>
      <c r="BU24" t="str">
        <f>IF(OR(LEFT(BR24,1)=CHAR(32),LEFT(BR24,1)=CHAR(9),LEFT(BR24,1)=CHAR(160),indenture(BR24)&gt;0),"NO","BOLD")&amp;BT24</f>
        <v>BOLD</v>
      </c>
      <c r="BV24" t="s">
        <v>4311</v>
      </c>
      <c r="BW24" t="s">
        <v>4441</v>
      </c>
      <c r="BX24" t="str">
        <f t="shared" si="18"/>
        <v/>
      </c>
      <c r="BY24" t="str">
        <f>IF(OR(LEFT(BV24,1)=CHAR(32),LEFT(BV24,1)=CHAR(9),LEFT(BV24,1)=CHAR(160),indenture(BV24)&gt;0),"NO","BOLD")&amp;BX24</f>
        <v>NO</v>
      </c>
      <c r="BZ24" t="s">
        <v>4323</v>
      </c>
      <c r="CA24" t="s">
        <v>4442</v>
      </c>
      <c r="CB24" t="str">
        <f t="shared" si="19"/>
        <v/>
      </c>
      <c r="CC24" t="str">
        <f>IF(OR(LEFT(BZ24,1)=CHAR(32),LEFT(BZ24,1)=CHAR(9),LEFT(BZ24,1)=CHAR(160),indenture(BZ24)&gt;0),"NO","BOLD")&amp;CB24</f>
        <v>NO</v>
      </c>
      <c r="CD24" t="s">
        <v>4231</v>
      </c>
      <c r="CE24" t="s">
        <v>4443</v>
      </c>
      <c r="CF24" t="str">
        <f t="shared" si="20"/>
        <v/>
      </c>
      <c r="CG24" t="str">
        <f>IF(OR(LEFT(CD24,1)=CHAR(32),LEFT(CD24,1)=CHAR(9),LEFT(CD24,1)=CHAR(160),indenture(CD24)&gt;0),"NO","BOLD")&amp;CF24</f>
        <v>NO</v>
      </c>
      <c r="CH24" t="s">
        <v>4444</v>
      </c>
      <c r="CI24" t="s">
        <v>1314</v>
      </c>
      <c r="CJ24" t="str">
        <f t="shared" si="21"/>
        <v/>
      </c>
      <c r="CK24" t="str">
        <f>IF(OR(LEFT(CH24,1)=CHAR(32),LEFT(CH24,1)=CHAR(9),LEFT(CH24,1)=CHAR(160),indenture(CH24)&gt;0),"NO","BOLD")&amp;CJ24</f>
        <v>BOLD</v>
      </c>
      <c r="CL24" t="s">
        <v>4445</v>
      </c>
      <c r="CM24" s="36" t="s">
        <v>8872</v>
      </c>
      <c r="CN24" t="str">
        <f t="shared" si="22"/>
        <v/>
      </c>
      <c r="CO24" t="str">
        <f>IF(OR(LEFT(CL24,1)=CHAR(32),LEFT(CL24,1)=CHAR(9),LEFT(CL24,1)=CHAR(160),indenture(CL24)&gt;0),"NO","BOLD")&amp;CN24</f>
        <v>BOLD</v>
      </c>
      <c r="CP24" t="s">
        <v>4446</v>
      </c>
      <c r="CQ24" t="s">
        <v>4447</v>
      </c>
      <c r="CR24" t="str">
        <f t="shared" si="23"/>
        <v/>
      </c>
      <c r="CS24" t="str">
        <f>IF(OR(LEFT(CP24,1)=CHAR(32),LEFT(CP24,1)=CHAR(9),LEFT(CP24,1)=CHAR(160),indenture(CP24)&gt;0),"NO","BOLD")&amp;CR24</f>
        <v>BOLD</v>
      </c>
      <c r="CV24" t="str">
        <f t="shared" si="24"/>
        <v/>
      </c>
      <c r="CW24" t="str">
        <f>IF(OR(LEFT(CT24,1)=CHAR(32),LEFT(CT24,1)=CHAR(9),LEFT(CT24,1)=CHAR(160),indenture(CT24)&gt;0),"NO","BOLD")&amp;CV24</f>
        <v>BOLD</v>
      </c>
      <c r="CZ24" t="str">
        <f t="shared" si="25"/>
        <v/>
      </c>
      <c r="DA24" t="str">
        <f>IF(OR(LEFT(CX24,1)=CHAR(32),LEFT(CX24,1)=CHAR(9),LEFT(CX24,1)=CHAR(160),indenture(CX24)&gt;0),"NO","BOLD")&amp;CZ24</f>
        <v>BOLD</v>
      </c>
      <c r="DD24" t="str">
        <f t="shared" si="26"/>
        <v/>
      </c>
      <c r="DE24" t="str">
        <f>IF(OR(LEFT(DB24,1)=CHAR(32),LEFT(DB24,1)=CHAR(9),LEFT(DB24,1)=CHAR(160),indenture(DB24)&gt;0),"NO","BOLD")&amp;DD24</f>
        <v>BOLD</v>
      </c>
      <c r="DH24" t="str">
        <f t="shared" si="27"/>
        <v/>
      </c>
      <c r="DI24" t="str">
        <f>IF(OR(LEFT(DF24,1)=CHAR(32),LEFT(DF24,1)=CHAR(9),LEFT(DF24,1)=CHAR(160),indenture(DF24)&gt;0),"NO","BOLD")&amp;DH24</f>
        <v>BOLD</v>
      </c>
      <c r="DJ24" t="s">
        <v>5257</v>
      </c>
      <c r="DK24" t="s">
        <v>5258</v>
      </c>
      <c r="DL24" t="str">
        <f t="shared" si="28"/>
        <v/>
      </c>
      <c r="DM24" t="str">
        <f>IF(OR(LEFT(DJ24,1)=CHAR(32),LEFT(DJ24,1)=CHAR(9),LEFT(DJ24,1)=CHAR(160),indenture(DJ24)&gt;0),"NO","BOLD")&amp;DL24</f>
        <v>BOLD</v>
      </c>
      <c r="DN24" t="s">
        <v>5259</v>
      </c>
      <c r="DO24" t="s">
        <v>5260</v>
      </c>
      <c r="DP24" t="str">
        <f t="shared" si="29"/>
        <v/>
      </c>
      <c r="DQ24" t="str">
        <f>IF(OR(LEFT(DN24,1)=CHAR(32),LEFT(DN24,1)=CHAR(9),LEFT(DN24,1)=CHAR(160),indenture(DN24)&gt;0),"NO","BOLD")&amp;DP24</f>
        <v>BOLD</v>
      </c>
      <c r="DR24" t="s">
        <v>5007</v>
      </c>
      <c r="DS24" t="s">
        <v>5261</v>
      </c>
      <c r="DT24" t="str">
        <f t="shared" si="30"/>
        <v/>
      </c>
      <c r="DU24" t="str">
        <f>IF(OR(LEFT(DR24,1)=CHAR(32),LEFT(DR24,1)=CHAR(9),LEFT(DR24,1)=CHAR(160),indenture(DR24)&gt;0),"NO","BOLD")&amp;DT24</f>
        <v>NO</v>
      </c>
      <c r="DX24" t="str">
        <f t="shared" si="31"/>
        <v/>
      </c>
      <c r="DY24" t="str">
        <f>IF(OR(LEFT(DV24,1)=CHAR(32),LEFT(DV24,1)=CHAR(9),LEFT(DV24,1)=CHAR(160),indenture(DV24)&gt;0),"NO","BOLD")&amp;DX24</f>
        <v>BOLD</v>
      </c>
      <c r="DZ24" t="s">
        <v>1322</v>
      </c>
      <c r="EA24" s="36" t="s">
        <v>8872</v>
      </c>
      <c r="EB24" t="str">
        <f t="shared" si="32"/>
        <v/>
      </c>
      <c r="EC24" t="str">
        <f>IF(OR(LEFT(DZ24,1)=CHAR(32),LEFT(DZ24,1)=CHAR(9),LEFT(DZ24,1)=CHAR(160),indenture(DZ24)&gt;0),"NO","BOLD")&amp;EB24</f>
        <v>BOLD</v>
      </c>
      <c r="ED24" t="s">
        <v>5262</v>
      </c>
      <c r="EE24" t="s">
        <v>5263</v>
      </c>
      <c r="EF24" t="str">
        <f t="shared" si="33"/>
        <v/>
      </c>
      <c r="EG24" t="str">
        <f>IF(OR(LEFT(ED24,1)=CHAR(32),LEFT(ED24,1)=CHAR(9),LEFT(ED24,1)=CHAR(160),indenture(ED24)&gt;0),"NO","BOLD")&amp;EF24</f>
        <v>BOLD</v>
      </c>
      <c r="EJ24" t="str">
        <f t="shared" si="34"/>
        <v/>
      </c>
      <c r="EK24" t="str">
        <f>IF(OR(LEFT(EH24,1)=CHAR(32),LEFT(EH24,1)=CHAR(9),LEFT(EH24,1)=CHAR(160),indenture(EH24)&gt;0),"NO","BOLD")&amp;EJ24</f>
        <v>BOLD</v>
      </c>
      <c r="EL24" t="s">
        <v>5264</v>
      </c>
      <c r="EM24" t="s">
        <v>5265</v>
      </c>
      <c r="EN24" t="str">
        <f t="shared" si="35"/>
        <v/>
      </c>
      <c r="EO24" t="str">
        <f>IF(OR(LEFT(EL24,1)=CHAR(32),LEFT(EL24,1)=CHAR(9),LEFT(EL24,1)=CHAR(160),indenture(EL24)&gt;0),"NO","BOLD")&amp;EN24</f>
        <v>NO</v>
      </c>
      <c r="EP24" t="s">
        <v>5800</v>
      </c>
      <c r="EQ24" t="s">
        <v>5801</v>
      </c>
      <c r="ER24" t="str">
        <f t="shared" si="36"/>
        <v/>
      </c>
      <c r="ES24" t="str">
        <f>IF(OR(LEFT(EP24,1)=CHAR(32),LEFT(EP24,1)=CHAR(9),LEFT(EP24,1)=CHAR(160),indenture(EP24)&gt;0),"NO","BOLD")&amp;ER24</f>
        <v>BOLD</v>
      </c>
      <c r="ET24" t="s">
        <v>5802</v>
      </c>
      <c r="EU24" t="s">
        <v>5803</v>
      </c>
      <c r="EV24" t="str">
        <f t="shared" si="37"/>
        <v/>
      </c>
      <c r="EW24" t="str">
        <f>IF(OR(LEFT(ET24,1)=CHAR(32),LEFT(ET24,1)=CHAR(9),LEFT(ET24,1)=CHAR(160),indenture(ET24)&gt;0),"NO","BOLD")&amp;EV24</f>
        <v>BOLD</v>
      </c>
      <c r="EX24" t="s">
        <v>5804</v>
      </c>
      <c r="EY24" t="s">
        <v>5805</v>
      </c>
      <c r="EZ24" t="str">
        <f t="shared" si="38"/>
        <v/>
      </c>
      <c r="FA24" t="str">
        <f>IF(OR(LEFT(EX24,1)=CHAR(32),LEFT(EX24,1)=CHAR(9),LEFT(EX24,1)=CHAR(160),indenture(EX24)&gt;0),"NO","BOLD")&amp;EZ24</f>
        <v>BOLD</v>
      </c>
      <c r="FD24" t="str">
        <f t="shared" si="39"/>
        <v/>
      </c>
      <c r="FE24" t="str">
        <f>IF(OR(LEFT(FB24,1)=CHAR(32),LEFT(FB24,1)=CHAR(9),LEFT(FB24,1)=CHAR(160),indenture(FB24)&gt;0),"NO","BOLD")&amp;FD24</f>
        <v>BOLD</v>
      </c>
      <c r="FF24" t="s">
        <v>5806</v>
      </c>
      <c r="FG24" t="s">
        <v>5807</v>
      </c>
      <c r="FH24" t="str">
        <f t="shared" si="40"/>
        <v/>
      </c>
      <c r="FI24" t="str">
        <f>IF(OR(LEFT(FF24,1)=CHAR(32),LEFT(FF24,1)=CHAR(9),LEFT(FF24,1)=CHAR(160),indenture(FF24)&gt;0),"NO","BOLD")&amp;FH24</f>
        <v>BOLD</v>
      </c>
      <c r="FJ24" t="s">
        <v>5808</v>
      </c>
      <c r="FK24" s="36" t="s">
        <v>8872</v>
      </c>
      <c r="FL24" t="str">
        <f t="shared" si="41"/>
        <v/>
      </c>
      <c r="FM24" t="str">
        <f>IF(OR(LEFT(FJ24,1)=CHAR(32),LEFT(FJ24,1)=CHAR(9),LEFT(FJ24,1)=CHAR(160),indenture(FJ24)&gt;0),"NO","BOLD")&amp;FL24</f>
        <v>BOLD</v>
      </c>
      <c r="FN24" t="s">
        <v>5809</v>
      </c>
      <c r="FO24" t="s">
        <v>5810</v>
      </c>
      <c r="FP24" t="str">
        <f t="shared" si="42"/>
        <v/>
      </c>
      <c r="FQ24" t="str">
        <f>IF(OR(LEFT(FN24,1)=CHAR(32),LEFT(FN24,1)=CHAR(9),LEFT(FN24,1)=CHAR(160),indenture(FN24)&gt;0),"NO","BOLD")&amp;FP24</f>
        <v>BOLD</v>
      </c>
      <c r="FT24" t="str">
        <f t="shared" si="43"/>
        <v/>
      </c>
      <c r="FU24" t="str">
        <f>IF(OR(LEFT(FR24,1)=CHAR(32),LEFT(FR24,1)=CHAR(9),LEFT(FR24,1)=CHAR(160),indenture(FR24)&gt;0),"NO","BOLD")&amp;FT24</f>
        <v>BOLD</v>
      </c>
      <c r="FV24" t="s">
        <v>5811</v>
      </c>
      <c r="FW24" t="s">
        <v>286</v>
      </c>
      <c r="FX24" t="str">
        <f t="shared" si="44"/>
        <v/>
      </c>
      <c r="FY24" t="str">
        <f>IF(OR(LEFT(FV24,1)=CHAR(32),LEFT(FV24,1)=CHAR(9),LEFT(FV24,1)=CHAR(160),indenture(FV24)&gt;0),"NO","BOLD")&amp;FX24</f>
        <v>BOLD</v>
      </c>
      <c r="GB24" t="str">
        <f t="shared" si="45"/>
        <v/>
      </c>
      <c r="GC24" t="str">
        <f>IF(OR(LEFT(FZ24,1)=CHAR(32),LEFT(FZ24,1)=CHAR(9),LEFT(FZ24,1)=CHAR(160),indenture(FZ24)&gt;0),"NO","BOLD")&amp;GB24</f>
        <v>BOLD</v>
      </c>
      <c r="GF24" t="str">
        <f t="shared" si="46"/>
        <v/>
      </c>
      <c r="GG24" t="str">
        <f>IF(OR(LEFT(GD24,1)=CHAR(32),LEFT(GD24,1)=CHAR(9),LEFT(GD24,1)=CHAR(160),indenture(GD24)&gt;0),"NO","BOLD")&amp;GF24</f>
        <v>BOLD</v>
      </c>
      <c r="GJ24" t="str">
        <f t="shared" si="47"/>
        <v/>
      </c>
      <c r="GK24" t="str">
        <f>IF(OR(LEFT(GH24,1)=CHAR(32),LEFT(GH24,1)=CHAR(9),LEFT(GH24,1)=CHAR(160),indenture(GH24)&gt;0),"NO","BOLD")&amp;GJ24</f>
        <v>BOLD</v>
      </c>
      <c r="GL24" t="s">
        <v>5836</v>
      </c>
      <c r="GM24" t="s">
        <v>5837</v>
      </c>
      <c r="GN24" t="str">
        <f t="shared" si="48"/>
        <v/>
      </c>
      <c r="GO24" t="str">
        <f>IF(OR(LEFT(GL24,1)=CHAR(32),LEFT(GL24,1)=CHAR(9),LEFT(GL24,1)=CHAR(160),indenture(GL24)&gt;0),"NO","BOLD")&amp;GN24</f>
        <v>BOLD</v>
      </c>
      <c r="GP24" t="s">
        <v>6369</v>
      </c>
      <c r="GQ24" t="s">
        <v>6370</v>
      </c>
      <c r="GR24" t="str">
        <f t="shared" si="68"/>
        <v/>
      </c>
      <c r="GS24" t="str">
        <f>IF(OR(LEFT(GP22,1)=CHAR(32),LEFT(GP22,1)=CHAR(9),LEFT(GP22,1)=CHAR(160),indenture(GP22)&gt;0),"NO","BOLD")&amp;GR24</f>
        <v>BOLD</v>
      </c>
      <c r="GT24" t="s">
        <v>6362</v>
      </c>
      <c r="GU24" t="s">
        <v>6363</v>
      </c>
      <c r="GV24" t="str">
        <f t="shared" si="49"/>
        <v/>
      </c>
      <c r="GW24" t="str">
        <f>IF(OR(LEFT(GT24,1)=CHAR(32),LEFT(GT24,1)=CHAR(9),LEFT(GT24,1)=CHAR(160),indenture(GT24)&gt;0),"NO","BOLD")&amp;GV24</f>
        <v>NO</v>
      </c>
      <c r="GZ24" t="str">
        <f t="shared" si="50"/>
        <v/>
      </c>
      <c r="HA24" t="str">
        <f>IF(OR(LEFT(GX24,1)=CHAR(32),LEFT(GX24,1)=CHAR(9),LEFT(GX24,1)=CHAR(160),indenture(GX24)&gt;0),"NO","BOLD")&amp;GZ24</f>
        <v>BOLD</v>
      </c>
      <c r="HB24" t="s">
        <v>5129</v>
      </c>
      <c r="HC24" t="s">
        <v>6364</v>
      </c>
      <c r="HD24" t="str">
        <f t="shared" si="51"/>
        <v/>
      </c>
      <c r="HE24" t="str">
        <f>IF(OR(LEFT(HB24,1)=CHAR(32),LEFT(HB24,1)=CHAR(9),LEFT(HB24,1)=CHAR(160),indenture(HB24)&gt;0),"NO","BOLD")&amp;HD24</f>
        <v>BOLD</v>
      </c>
      <c r="HF24" t="s">
        <v>6116</v>
      </c>
      <c r="HG24" t="s">
        <v>6117</v>
      </c>
      <c r="HH24" t="str">
        <f t="shared" si="52"/>
        <v/>
      </c>
      <c r="HI24" t="str">
        <f>IF(OR(LEFT(HF24,1)=CHAR(32),LEFT(HF24,1)=CHAR(9),LEFT(HF24,1)=CHAR(160),indenture(HF24)&gt;0),"NO","BOLD")&amp;HH24</f>
        <v>BOLD</v>
      </c>
      <c r="HL24" t="str">
        <f t="shared" si="53"/>
        <v/>
      </c>
      <c r="HM24" t="str">
        <f>IF(OR(LEFT(HJ24,1)=CHAR(32),LEFT(HJ24,1)=CHAR(9),LEFT(HJ24,1)=CHAR(160),indenture(HJ24)&gt;0),"NO","BOLD")&amp;HL24</f>
        <v>BOLD</v>
      </c>
      <c r="HP24" t="str">
        <f t="shared" si="54"/>
        <v/>
      </c>
      <c r="HQ24" t="str">
        <f>IF(OR(LEFT(HN24,1)=CHAR(32),LEFT(HN24,1)=CHAR(9),LEFT(HN24,1)=CHAR(160),indenture(HN24)&gt;0),"NO","BOLD")&amp;HP24</f>
        <v>BOLD</v>
      </c>
      <c r="HT24" t="str">
        <f t="shared" si="55"/>
        <v/>
      </c>
      <c r="HU24" t="str">
        <f>IF(OR(LEFT(HR24,1)=CHAR(32),LEFT(HR24,1)=CHAR(9),LEFT(HR24,1)=CHAR(160),indenture(HR24)&gt;0),"NO","BOLD")&amp;HT24</f>
        <v>BOLD</v>
      </c>
      <c r="HV24" t="s">
        <v>8221</v>
      </c>
      <c r="HW24" t="s">
        <v>8146</v>
      </c>
      <c r="HX24" t="str">
        <f t="shared" si="56"/>
        <v/>
      </c>
      <c r="HY24" t="str">
        <f>IF(OR(LEFT(HV24,1)=CHAR(32),LEFT(HV24,1)=CHAR(9),LEFT(HV24,1)=CHAR(160),indenture(HV24)&gt;0),"NO","BOLD")&amp;HX24</f>
        <v>BOLD</v>
      </c>
      <c r="HZ24" t="s">
        <v>8333</v>
      </c>
      <c r="IA24" t="s">
        <v>8334</v>
      </c>
      <c r="IB24" t="str">
        <f t="shared" si="57"/>
        <v/>
      </c>
      <c r="IC24" t="str">
        <f>IF(OR(LEFT(HZ24,1)=CHAR(32),LEFT(HZ24,1)=CHAR(9),LEFT(HZ24,1)=CHAR(160),indenture(HZ24)&gt;0),"NO","BOLD")&amp;IB24</f>
        <v>BOLD</v>
      </c>
      <c r="ID24" t="s">
        <v>8512</v>
      </c>
      <c r="IE24" t="s">
        <v>8513</v>
      </c>
      <c r="IF24" t="str">
        <f t="shared" si="58"/>
        <v/>
      </c>
      <c r="IG24" t="str">
        <f>IF(OR(LEFT(ID24,1)=CHAR(32),LEFT(ID24,1)=CHAR(9),LEFT(ID24,1)=CHAR(160),indenture(ID24)&gt;0),"NO","BOLD")&amp;IF24</f>
        <v>BOLD</v>
      </c>
      <c r="IH24" t="s">
        <v>8219</v>
      </c>
      <c r="II24" t="s">
        <v>8145</v>
      </c>
      <c r="IJ24" t="str">
        <f t="shared" si="59"/>
        <v/>
      </c>
      <c r="IK24" t="str">
        <f>IF(OR(LEFT(IH24,1)=CHAR(32),LEFT(IH24,1)=CHAR(9),LEFT(IH24,1)=CHAR(160),indenture(IH24)&gt;0),"NO","BOLD")&amp;IJ24</f>
        <v>BOLD</v>
      </c>
      <c r="IL24" t="s">
        <v>8614</v>
      </c>
      <c r="IM24" t="s">
        <v>8615</v>
      </c>
      <c r="IN24" t="str">
        <f t="shared" si="60"/>
        <v/>
      </c>
      <c r="IO24" t="str">
        <f>IF(OR(LEFT(IL24,1)=CHAR(32),LEFT(IL24,1)=CHAR(9),LEFT(IL24,1)=CHAR(160),indenture(IL24)&gt;0),"NO","BOLD")&amp;IN24</f>
        <v>NO</v>
      </c>
      <c r="IP24" t="s">
        <v>8651</v>
      </c>
      <c r="IQ24" t="s">
        <v>8672</v>
      </c>
      <c r="IR24" t="str">
        <f t="shared" si="61"/>
        <v/>
      </c>
      <c r="IS24" t="str">
        <f>IF(OR(LEFT(IP24,1)=CHAR(32),LEFT(IP24,1)=CHAR(9),LEFT(IP24,1)=CHAR(160),indenture(IP24)&gt;0),"NO","BOLD")&amp;IR24</f>
        <v>BOLD</v>
      </c>
      <c r="IX24" t="s">
        <v>8221</v>
      </c>
      <c r="IY24" t="s">
        <v>8146</v>
      </c>
      <c r="IZ24" t="str">
        <f t="shared" si="63"/>
        <v/>
      </c>
      <c r="JA24" t="str">
        <f>IF(OR(LEFT(IX24,1)=CHAR(32),LEFT(IX24,1)=CHAR(9),LEFT(IX24,1)=CHAR(160),indenture(IX24)&gt;0),"NO","BOLD")&amp;IZ24</f>
        <v>BOLD</v>
      </c>
      <c r="JB24" t="s">
        <v>8333</v>
      </c>
      <c r="JC24" t="s">
        <v>8334</v>
      </c>
      <c r="JD24" t="str">
        <f t="shared" si="64"/>
        <v/>
      </c>
      <c r="JE24" t="str">
        <f>IF(OR(LEFT(JB24,1)=CHAR(32),LEFT(JB24,1)=CHAR(9),LEFT(JB24,1)=CHAR(160),indenture(JB24)&gt;0),"NO","BOLD")&amp;JD24</f>
        <v>BOLD</v>
      </c>
      <c r="JJ24" t="s">
        <v>8998</v>
      </c>
      <c r="JK24" t="s">
        <v>6307</v>
      </c>
      <c r="JL24" t="str">
        <f t="shared" si="66"/>
        <v/>
      </c>
      <c r="JM24" t="str">
        <f>IF(OR(LEFT(JJ24,1)=CHAR(32),LEFT(JJ24,1)=CHAR(9),LEFT(JJ24,1)=CHAR(160),indenture(JJ24)&gt;0),"NO","BOLD")&amp;JL24</f>
        <v>BOLD</v>
      </c>
      <c r="JO24" s="27" t="s">
        <v>8867</v>
      </c>
      <c r="JP24" s="27" t="s">
        <v>8868</v>
      </c>
      <c r="JQ24" t="str">
        <f t="shared" si="67"/>
        <v/>
      </c>
      <c r="JR24" t="str">
        <f>IF(OR(LEFT(JO24,1)=CHAR(32),LEFT(JO24,1)=CHAR(9),LEFT(JO24,1)=CHAR(160),indenture(JO24)&gt;0),"NO","BOLD")&amp;JQ24</f>
        <v>BOLD</v>
      </c>
    </row>
    <row r="25" spans="1:278">
      <c r="A25">
        <v>24</v>
      </c>
      <c r="D25" t="str">
        <f t="shared" si="2"/>
        <v/>
      </c>
      <c r="E25" t="str">
        <f>IF(OR(LEFT(B25,1)=CHAR(32),LEFT(B25,1)=CHAR(9),LEFT(B25,1)=CHAR(160),indenture(B25)&gt;0),"NO","BOLD")&amp;D25</f>
        <v>BOLD</v>
      </c>
      <c r="F25" t="s">
        <v>3700</v>
      </c>
      <c r="G25" t="s">
        <v>3701</v>
      </c>
      <c r="H25" t="str">
        <f t="shared" si="3"/>
        <v/>
      </c>
      <c r="I25" t="str">
        <f>IF(OR(LEFT(F25,1)=CHAR(32),LEFT(F25,1)=CHAR(9),LEFT(F25,1)=CHAR(160),indenture(F25)&gt;0),"NO","BOLD")&amp;H25</f>
        <v>BOLD</v>
      </c>
      <c r="J25" t="s">
        <v>3425</v>
      </c>
      <c r="K25" t="s">
        <v>3426</v>
      </c>
      <c r="L25" t="str">
        <f t="shared" si="0"/>
        <v/>
      </c>
      <c r="M25" t="str">
        <f>IF(OR(LEFT(J25,1)=CHAR(32),LEFT(J25,1)=CHAR(9),LEFT(J25,1)=CHAR(160),indenture(J25)&gt;0),"NO","BOLD")&amp;L25</f>
        <v>BOLD</v>
      </c>
      <c r="N25" t="s">
        <v>3408</v>
      </c>
      <c r="O25" t="s">
        <v>3409</v>
      </c>
      <c r="P25" t="str">
        <f t="shared" si="1"/>
        <v/>
      </c>
      <c r="Q25" t="str">
        <f>IF(OR(LEFT(N25,1)=CHAR(32),LEFT(N25,1)=CHAR(9),LEFT(N25,1)=CHAR(160),indenture(N25)&gt;0),"NO","BOLD")&amp;P25</f>
        <v>BOLD</v>
      </c>
      <c r="R25" t="s">
        <v>3391</v>
      </c>
      <c r="S25" t="s">
        <v>3392</v>
      </c>
      <c r="T25" t="str">
        <f t="shared" si="4"/>
        <v/>
      </c>
      <c r="U25" t="str">
        <f>IF(OR(LEFT(R25,1)=CHAR(32),LEFT(R25,1)=CHAR(9),LEFT(R25,1)=CHAR(160),indenture(R25)&gt;0),"NO","BOLD")&amp;T25</f>
        <v>BOLD</v>
      </c>
      <c r="V25" t="s">
        <v>3702</v>
      </c>
      <c r="W25" t="s">
        <v>3703</v>
      </c>
      <c r="X25" t="str">
        <f t="shared" si="5"/>
        <v/>
      </c>
      <c r="Y25" t="str">
        <f>IF(OR(LEFT(V25,1)=CHAR(32),LEFT(V25,1)=CHAR(9),LEFT(V25,1)=CHAR(160),indenture(V25)&gt;0),"NO","BOLD")&amp;X25</f>
        <v>BOLD</v>
      </c>
      <c r="AB25" t="str">
        <f t="shared" si="6"/>
        <v/>
      </c>
      <c r="AC25" t="str">
        <f>IF(OR(LEFT(Z25,1)=CHAR(32),LEFT(Z25,1)=CHAR(9),LEFT(Z25,1)=CHAR(160),indenture(Z25)&gt;0),"NO","BOLD")&amp;AB25</f>
        <v>BOLD</v>
      </c>
      <c r="AD25" t="s">
        <v>3648</v>
      </c>
      <c r="AE25" t="s">
        <v>3649</v>
      </c>
      <c r="AF25" t="str">
        <f t="shared" si="7"/>
        <v/>
      </c>
      <c r="AG25" t="str">
        <f>IF(OR(LEFT(AD25,1)=CHAR(32),LEFT(AD25,1)=CHAR(9),LEFT(AD25,1)=CHAR(160),indenture(AD25)&gt;0),"NO","BOLD")&amp;AF25</f>
        <v>BOLD</v>
      </c>
      <c r="AH25" t="s">
        <v>3671</v>
      </c>
      <c r="AI25" t="s">
        <v>3704</v>
      </c>
      <c r="AJ25" t="str">
        <f t="shared" si="8"/>
        <v/>
      </c>
      <c r="AK25" t="str">
        <f>IF(OR(LEFT(AH25,1)=CHAR(32),LEFT(AH25,1)=CHAR(9),LEFT(AH25,1)=CHAR(160),indenture(AH25)&gt;0),"NO","BOLD")&amp;AJ25</f>
        <v>BOLD</v>
      </c>
      <c r="AL25" t="s">
        <v>3705</v>
      </c>
      <c r="AM25" t="s">
        <v>3706</v>
      </c>
      <c r="AN25" t="str">
        <f t="shared" si="9"/>
        <v/>
      </c>
      <c r="AO25" t="str">
        <f>IF(OR(LEFT(AL25,1)=CHAR(32),LEFT(AL25,1)=CHAR(9),LEFT(AL25,1)=CHAR(160),indenture(AL25)&gt;0),"NO","BOLD")&amp;AN25</f>
        <v>BOLD</v>
      </c>
      <c r="AP25" t="s">
        <v>3707</v>
      </c>
      <c r="AQ25" t="s">
        <v>3708</v>
      </c>
      <c r="AR25" t="str">
        <f t="shared" si="10"/>
        <v/>
      </c>
      <c r="AS25" t="str">
        <f>IF(OR(LEFT(AP25,1)=CHAR(32),LEFT(AP25,1)=CHAR(9),LEFT(AP25,1)=CHAR(160),indenture(AP25)&gt;0),"NO","BOLD")&amp;AR25</f>
        <v>BOLD</v>
      </c>
      <c r="AT25" t="s">
        <v>3709</v>
      </c>
      <c r="AU25" t="s">
        <v>3499</v>
      </c>
      <c r="AV25" t="str">
        <f t="shared" si="11"/>
        <v/>
      </c>
      <c r="AW25" t="str">
        <f>IF(OR(LEFT(AT25,1)=CHAR(32),LEFT(AT25,1)=CHAR(9),LEFT(AT25,1)=CHAR(160),indenture(AT25)&gt;0),"NO","BOLD")&amp;AV25</f>
        <v>BOLD</v>
      </c>
      <c r="AZ25" t="str">
        <f t="shared" si="12"/>
        <v/>
      </c>
      <c r="BA25" t="str">
        <f>IF(OR(LEFT(AX25,1)=CHAR(32),LEFT(AX25,1)=CHAR(9),LEFT(AX25,1)=CHAR(160),indenture(AX25)&gt;0),"NO","BOLD")&amp;AZ25</f>
        <v>BOLD</v>
      </c>
      <c r="BB25" t="s">
        <v>4353</v>
      </c>
      <c r="BC25" t="s">
        <v>4448</v>
      </c>
      <c r="BD25" t="str">
        <f t="shared" si="13"/>
        <v/>
      </c>
      <c r="BE25" t="str">
        <f>IF(OR(LEFT(BB25,1)=CHAR(32),LEFT(BB25,1)=CHAR(9),LEFT(BB25,1)=CHAR(160),indenture(BB25)&gt;0),"NO","BOLD")&amp;BD25</f>
        <v>NO</v>
      </c>
      <c r="BH25" t="str">
        <f t="shared" si="14"/>
        <v/>
      </c>
      <c r="BI25" t="str">
        <f>IF(OR(LEFT(BF25,1)=CHAR(32),LEFT(BF25,1)=CHAR(9),LEFT(BF25,1)=CHAR(160),indenture(BF25)&gt;0),"NO","BOLD")&amp;BH25</f>
        <v>BOLD</v>
      </c>
      <c r="BL25" t="str">
        <f t="shared" si="15"/>
        <v/>
      </c>
      <c r="BM25" t="str">
        <f>IF(OR(LEFT(BJ25,1)=CHAR(32),LEFT(BJ25,1)=CHAR(9),LEFT(BJ25,1)=CHAR(160),indenture(BJ25)&gt;0),"NO","BOLD")&amp;BL25</f>
        <v>BOLD</v>
      </c>
      <c r="BN25" t="s">
        <v>4449</v>
      </c>
      <c r="BO25" s="36" t="s">
        <v>8872</v>
      </c>
      <c r="BP25" t="str">
        <f t="shared" si="16"/>
        <v/>
      </c>
      <c r="BQ25" t="str">
        <f>IF(OR(LEFT(BN25,1)=CHAR(32),LEFT(BN25,1)=CHAR(9),LEFT(BN25,1)=CHAR(160),indenture(BN25)&gt;0),"NO","BOLD")&amp;BP25</f>
        <v>BOLD</v>
      </c>
      <c r="BT25" t="str">
        <f t="shared" si="17"/>
        <v/>
      </c>
      <c r="BU25" t="str">
        <f>IF(OR(LEFT(BR25,1)=CHAR(32),LEFT(BR25,1)=CHAR(9),LEFT(BR25,1)=CHAR(160),indenture(BR25)&gt;0),"NO","BOLD")&amp;BT25</f>
        <v>BOLD</v>
      </c>
      <c r="BV25" t="s">
        <v>4323</v>
      </c>
      <c r="BW25" t="s">
        <v>4450</v>
      </c>
      <c r="BX25" t="str">
        <f t="shared" si="18"/>
        <v/>
      </c>
      <c r="BY25" t="str">
        <f>IF(OR(LEFT(BV25,1)=CHAR(32),LEFT(BV25,1)=CHAR(9),LEFT(BV25,1)=CHAR(160),indenture(BV25)&gt;0),"NO","BOLD")&amp;BX25</f>
        <v>NO</v>
      </c>
      <c r="BZ25" t="s">
        <v>4333</v>
      </c>
      <c r="CA25" t="s">
        <v>4451</v>
      </c>
      <c r="CB25" t="str">
        <f t="shared" si="19"/>
        <v/>
      </c>
      <c r="CC25" t="str">
        <f>IF(OR(LEFT(BZ25,1)=CHAR(32),LEFT(BZ25,1)=CHAR(9),LEFT(BZ25,1)=CHAR(160),indenture(BZ25)&gt;0),"NO","BOLD")&amp;CB25</f>
        <v>NO</v>
      </c>
      <c r="CD25" t="s">
        <v>4246</v>
      </c>
      <c r="CE25" t="s">
        <v>4452</v>
      </c>
      <c r="CF25" t="str">
        <f t="shared" si="20"/>
        <v/>
      </c>
      <c r="CG25" t="str">
        <f>IF(OR(LEFT(CD25,1)=CHAR(32),LEFT(CD25,1)=CHAR(9),LEFT(CD25,1)=CHAR(160),indenture(CD25)&gt;0),"NO","BOLD")&amp;CF25</f>
        <v>NO</v>
      </c>
      <c r="CH25" t="s">
        <v>4453</v>
      </c>
      <c r="CI25" t="s">
        <v>1315</v>
      </c>
      <c r="CJ25" t="str">
        <f t="shared" si="21"/>
        <v/>
      </c>
      <c r="CK25" t="str">
        <f>IF(OR(LEFT(CH25,1)=CHAR(32),LEFT(CH25,1)=CHAR(9),LEFT(CH25,1)=CHAR(160),indenture(CH25)&gt;0),"NO","BOLD")&amp;CJ25</f>
        <v>BOLD</v>
      </c>
      <c r="CL25" t="s">
        <v>4454</v>
      </c>
      <c r="CM25" t="s">
        <v>4455</v>
      </c>
      <c r="CN25" t="str">
        <f t="shared" si="22"/>
        <v/>
      </c>
      <c r="CO25" t="str">
        <f>IF(OR(LEFT(CL25,1)=CHAR(32),LEFT(CL25,1)=CHAR(9),LEFT(CL25,1)=CHAR(160),indenture(CL25)&gt;0),"NO","BOLD")&amp;CN25</f>
        <v>BOLD</v>
      </c>
      <c r="CR25" t="str">
        <f t="shared" si="23"/>
        <v/>
      </c>
      <c r="CS25" t="str">
        <f>IF(OR(LEFT(CP25,1)=CHAR(32),LEFT(CP25,1)=CHAR(9),LEFT(CP25,1)=CHAR(160),indenture(CP25)&gt;0),"NO","BOLD")&amp;CR25</f>
        <v>BOLD</v>
      </c>
      <c r="CT25" t="s">
        <v>5266</v>
      </c>
      <c r="CU25" s="36" t="s">
        <v>8872</v>
      </c>
      <c r="CV25" t="str">
        <f t="shared" si="24"/>
        <v/>
      </c>
      <c r="CW25" t="str">
        <f>IF(OR(LEFT(CT25,1)=CHAR(32),LEFT(CT25,1)=CHAR(9),LEFT(CT25,1)=CHAR(160),indenture(CT25)&gt;0),"NO","BOLD")&amp;CV25</f>
        <v>BOLD</v>
      </c>
      <c r="CZ25" t="str">
        <f t="shared" si="25"/>
        <v/>
      </c>
      <c r="DA25" t="str">
        <f>IF(OR(LEFT(CX25,1)=CHAR(32),LEFT(CX25,1)=CHAR(9),LEFT(CX25,1)=CHAR(160),indenture(CX25)&gt;0),"NO","BOLD")&amp;CZ25</f>
        <v>BOLD</v>
      </c>
      <c r="DD25" t="str">
        <f t="shared" si="26"/>
        <v/>
      </c>
      <c r="DE25" t="str">
        <f>IF(OR(LEFT(DB25,1)=CHAR(32),LEFT(DB25,1)=CHAR(9),LEFT(DB25,1)=CHAR(160),indenture(DB25)&gt;0),"NO","BOLD")&amp;DD25</f>
        <v>BOLD</v>
      </c>
      <c r="DH25" t="str">
        <f t="shared" si="27"/>
        <v/>
      </c>
      <c r="DI25" t="str">
        <f>IF(OR(LEFT(DF25,1)=CHAR(32),LEFT(DF25,1)=CHAR(9),LEFT(DF25,1)=CHAR(160),indenture(DF25)&gt;0),"NO","BOLD")&amp;DH25</f>
        <v>BOLD</v>
      </c>
      <c r="DJ25" t="s">
        <v>5267</v>
      </c>
      <c r="DK25" t="s">
        <v>5268</v>
      </c>
      <c r="DL25" t="str">
        <f t="shared" si="28"/>
        <v/>
      </c>
      <c r="DM25" t="str">
        <f>IF(OR(LEFT(DJ25,1)=CHAR(32),LEFT(DJ25,1)=CHAR(9),LEFT(DJ25,1)=CHAR(160),indenture(DJ25)&gt;0),"NO","BOLD")&amp;DL25</f>
        <v>BOLD</v>
      </c>
      <c r="DN25" t="s">
        <v>5269</v>
      </c>
      <c r="DO25" t="s">
        <v>5270</v>
      </c>
      <c r="DP25" t="str">
        <f t="shared" si="29"/>
        <v/>
      </c>
      <c r="DQ25" t="str">
        <f>IF(OR(LEFT(DN25,1)=CHAR(32),LEFT(DN25,1)=CHAR(9),LEFT(DN25,1)=CHAR(160),indenture(DN25)&gt;0),"NO","BOLD")&amp;DP25</f>
        <v>BOLD</v>
      </c>
      <c r="DR25" t="s">
        <v>5022</v>
      </c>
      <c r="DS25" t="s">
        <v>5271</v>
      </c>
      <c r="DT25" t="str">
        <f t="shared" si="30"/>
        <v/>
      </c>
      <c r="DU25" t="str">
        <f>IF(OR(LEFT(DR25,1)=CHAR(32),LEFT(DR25,1)=CHAR(9),LEFT(DR25,1)=CHAR(160),indenture(DR25)&gt;0),"NO","BOLD")&amp;DT25</f>
        <v>NO</v>
      </c>
      <c r="DX25" t="str">
        <f t="shared" si="31"/>
        <v/>
      </c>
      <c r="DY25" t="str">
        <f>IF(OR(LEFT(DV25,1)=CHAR(32),LEFT(DV25,1)=CHAR(9),LEFT(DV25,1)=CHAR(160),indenture(DV25)&gt;0),"NO","BOLD")&amp;DX25</f>
        <v>BOLD</v>
      </c>
      <c r="DZ25" t="s">
        <v>5272</v>
      </c>
      <c r="EA25" t="s">
        <v>5273</v>
      </c>
      <c r="EB25" t="str">
        <f t="shared" si="32"/>
        <v/>
      </c>
      <c r="EC25" t="str">
        <f>IF(OR(LEFT(DZ25,1)=CHAR(32),LEFT(DZ25,1)=CHAR(9),LEFT(DZ25,1)=CHAR(160),indenture(DZ25)&gt;0),"NO","BOLD")&amp;EB25</f>
        <v>BOLD</v>
      </c>
      <c r="ED25" t="s">
        <v>5274</v>
      </c>
      <c r="EE25" t="s">
        <v>5275</v>
      </c>
      <c r="EF25" t="str">
        <f t="shared" si="33"/>
        <v/>
      </c>
      <c r="EG25" t="str">
        <f>IF(OR(LEFT(ED25,1)=CHAR(32),LEFT(ED25,1)=CHAR(9),LEFT(ED25,1)=CHAR(160),indenture(ED25)&gt;0),"NO","BOLD")&amp;EF25</f>
        <v>BOLD</v>
      </c>
      <c r="EJ25" t="str">
        <f t="shared" si="34"/>
        <v/>
      </c>
      <c r="EK25" t="str">
        <f>IF(OR(LEFT(EH25,1)=CHAR(32),LEFT(EH25,1)=CHAR(9),LEFT(EH25,1)=CHAR(160),indenture(EH25)&gt;0),"NO","BOLD")&amp;EJ25</f>
        <v>BOLD</v>
      </c>
      <c r="EL25" t="s">
        <v>5276</v>
      </c>
      <c r="EM25" t="s">
        <v>5277</v>
      </c>
      <c r="EN25" t="str">
        <f t="shared" si="35"/>
        <v/>
      </c>
      <c r="EO25" t="str">
        <f>IF(OR(LEFT(EL25,1)=CHAR(32),LEFT(EL25,1)=CHAR(9),LEFT(EL25,1)=CHAR(160),indenture(EL25)&gt;0),"NO","BOLD")&amp;EN25</f>
        <v>NO</v>
      </c>
      <c r="EP25" t="s">
        <v>5812</v>
      </c>
      <c r="EQ25" t="s">
        <v>5813</v>
      </c>
      <c r="ER25" t="str">
        <f t="shared" si="36"/>
        <v/>
      </c>
      <c r="ES25" t="str">
        <f>IF(OR(LEFT(EP25,1)=CHAR(32),LEFT(EP25,1)=CHAR(9),LEFT(EP25,1)=CHAR(160),indenture(EP25)&gt;0),"NO","BOLD")&amp;ER25</f>
        <v>BOLD</v>
      </c>
      <c r="EV25" t="str">
        <f t="shared" si="37"/>
        <v/>
      </c>
      <c r="EW25" t="str">
        <f>IF(OR(LEFT(ET25,1)=CHAR(32),LEFT(ET25,1)=CHAR(9),LEFT(ET25,1)=CHAR(160),indenture(ET25)&gt;0),"NO","BOLD")&amp;EV25</f>
        <v>BOLD</v>
      </c>
      <c r="EX25" t="s">
        <v>5814</v>
      </c>
      <c r="EY25" t="s">
        <v>5815</v>
      </c>
      <c r="EZ25" t="str">
        <f t="shared" si="38"/>
        <v/>
      </c>
      <c r="FA25" t="str">
        <f>IF(OR(LEFT(EX25,1)=CHAR(32),LEFT(EX25,1)=CHAR(9),LEFT(EX25,1)=CHAR(160),indenture(EX25)&gt;0),"NO","BOLD")&amp;EZ25</f>
        <v>BOLD</v>
      </c>
      <c r="FD25" t="str">
        <f t="shared" si="39"/>
        <v/>
      </c>
      <c r="FE25" t="str">
        <f>IF(OR(LEFT(FB25,1)=CHAR(32),LEFT(FB25,1)=CHAR(9),LEFT(FB25,1)=CHAR(160),indenture(FB25)&gt;0),"NO","BOLD")&amp;FD25</f>
        <v>BOLD</v>
      </c>
      <c r="FF25" t="s">
        <v>5816</v>
      </c>
      <c r="FG25" t="s">
        <v>5817</v>
      </c>
      <c r="FH25" t="str">
        <f t="shared" si="40"/>
        <v/>
      </c>
      <c r="FI25" t="str">
        <f>IF(OR(LEFT(FF25,1)=CHAR(32),LEFT(FF25,1)=CHAR(9),LEFT(FF25,1)=CHAR(160),indenture(FF25)&gt;0),"NO","BOLD")&amp;FH25</f>
        <v>BOLD</v>
      </c>
      <c r="FJ25" t="s">
        <v>5487</v>
      </c>
      <c r="FK25" t="s">
        <v>5818</v>
      </c>
      <c r="FL25" t="str">
        <f t="shared" si="41"/>
        <v/>
      </c>
      <c r="FM25" t="str">
        <f>IF(OR(LEFT(FJ25,1)=CHAR(32),LEFT(FJ25,1)=CHAR(9),LEFT(FJ25,1)=CHAR(160),indenture(FJ25)&gt;0),"NO","BOLD")&amp;FL25</f>
        <v>BOLD</v>
      </c>
      <c r="FN25" t="s">
        <v>5819</v>
      </c>
      <c r="FO25" t="s">
        <v>5820</v>
      </c>
      <c r="FP25" t="str">
        <f t="shared" si="42"/>
        <v/>
      </c>
      <c r="FQ25" t="str">
        <f>IF(OR(LEFT(FN25,1)=CHAR(32),LEFT(FN25,1)=CHAR(9),LEFT(FN25,1)=CHAR(160),indenture(FN25)&gt;0),"NO","BOLD")&amp;FP25</f>
        <v>BOLD</v>
      </c>
      <c r="FT25" t="str">
        <f t="shared" si="43"/>
        <v/>
      </c>
      <c r="FU25" t="str">
        <f>IF(OR(LEFT(FR25,1)=CHAR(32),LEFT(FR25,1)=CHAR(9),LEFT(FR25,1)=CHAR(160),indenture(FR25)&gt;0),"NO","BOLD")&amp;FT25</f>
        <v>BOLD</v>
      </c>
      <c r="FV25" t="s">
        <v>5481</v>
      </c>
      <c r="FW25" t="s">
        <v>1136</v>
      </c>
      <c r="FX25" t="str">
        <f t="shared" si="44"/>
        <v/>
      </c>
      <c r="FY25" t="str">
        <f>IF(OR(LEFT(FV25,1)=CHAR(32),LEFT(FV25,1)=CHAR(9),LEFT(FV25,1)=CHAR(160),indenture(FV25)&gt;0),"NO","BOLD")&amp;FX25</f>
        <v>BOLD</v>
      </c>
      <c r="GB25" t="str">
        <f t="shared" si="45"/>
        <v/>
      </c>
      <c r="GC25" t="str">
        <f>IF(OR(LEFT(FZ25,1)=CHAR(32),LEFT(FZ25,1)=CHAR(9),LEFT(FZ25,1)=CHAR(160),indenture(FZ25)&gt;0),"NO","BOLD")&amp;GB25</f>
        <v>BOLD</v>
      </c>
      <c r="GF25" t="str">
        <f t="shared" si="46"/>
        <v/>
      </c>
      <c r="GG25" t="str">
        <f>IF(OR(LEFT(GD25,1)=CHAR(32),LEFT(GD25,1)=CHAR(9),LEFT(GD25,1)=CHAR(160),indenture(GD25)&gt;0),"NO","BOLD")&amp;GF25</f>
        <v>BOLD</v>
      </c>
      <c r="GJ25" t="str">
        <f t="shared" si="47"/>
        <v/>
      </c>
      <c r="GK25" t="str">
        <f>IF(OR(LEFT(GH25,1)=CHAR(32),LEFT(GH25,1)=CHAR(9),LEFT(GH25,1)=CHAR(160),indenture(GH25)&gt;0),"NO","BOLD")&amp;GJ25</f>
        <v>BOLD</v>
      </c>
      <c r="GN25" t="str">
        <f t="shared" si="48"/>
        <v/>
      </c>
      <c r="GO25" t="str">
        <f>IF(OR(LEFT(GL25,1)=CHAR(32),LEFT(GL25,1)=CHAR(9),LEFT(GL25,1)=CHAR(160),indenture(GL25)&gt;0),"NO","BOLD")&amp;GN25</f>
        <v>BOLD</v>
      </c>
      <c r="GP25" t="s">
        <v>6375</v>
      </c>
      <c r="GQ25" t="s">
        <v>6376</v>
      </c>
      <c r="GR25" t="str">
        <f t="shared" si="68"/>
        <v/>
      </c>
      <c r="GS25" t="str">
        <f>IF(OR(LEFT(GP23,1)=CHAR(32),LEFT(GP23,1)=CHAR(9),LEFT(GP23,1)=CHAR(160),indenture(GP23)&gt;0),"NO","BOLD")&amp;GR25</f>
        <v>BOLD</v>
      </c>
      <c r="GT25" t="s">
        <v>6365</v>
      </c>
      <c r="GU25" t="s">
        <v>6366</v>
      </c>
      <c r="GV25" t="str">
        <f t="shared" si="49"/>
        <v/>
      </c>
      <c r="GW25" t="str">
        <f>IF(OR(LEFT(GT25,1)=CHAR(32),LEFT(GT25,1)=CHAR(9),LEFT(GT25,1)=CHAR(160),indenture(GT25)&gt;0),"NO","BOLD")&amp;GV25</f>
        <v>NO</v>
      </c>
      <c r="GZ25" t="str">
        <f t="shared" si="50"/>
        <v/>
      </c>
      <c r="HA25" t="str">
        <f>IF(OR(LEFT(GX25,1)=CHAR(32),LEFT(GX25,1)=CHAR(9),LEFT(GX25,1)=CHAR(160),indenture(GX25)&gt;0),"NO","BOLD")&amp;GZ25</f>
        <v>BOLD</v>
      </c>
      <c r="HB25" t="s">
        <v>6367</v>
      </c>
      <c r="HC25" t="s">
        <v>6368</v>
      </c>
      <c r="HD25" t="str">
        <f t="shared" si="51"/>
        <v/>
      </c>
      <c r="HE25" t="str">
        <f>IF(OR(LEFT(HB25,1)=CHAR(32),LEFT(HB25,1)=CHAR(9),LEFT(HB25,1)=CHAR(160),indenture(HB25)&gt;0),"NO","BOLD")&amp;HD25</f>
        <v>BOLD</v>
      </c>
      <c r="HH25" t="str">
        <f t="shared" si="52"/>
        <v/>
      </c>
      <c r="HI25" t="str">
        <f>IF(OR(LEFT(HF25,1)=CHAR(32),LEFT(HF25,1)=CHAR(9),LEFT(HF25,1)=CHAR(160),indenture(HF25)&gt;0),"NO","BOLD")&amp;HH25</f>
        <v>BOLD</v>
      </c>
      <c r="HL25" t="str">
        <f t="shared" si="53"/>
        <v/>
      </c>
      <c r="HM25" t="str">
        <f>IF(OR(LEFT(HJ25,1)=CHAR(32),LEFT(HJ25,1)=CHAR(9),LEFT(HJ25,1)=CHAR(160),indenture(HJ25)&gt;0),"NO","BOLD")&amp;HL25</f>
        <v>BOLD</v>
      </c>
      <c r="HP25" t="str">
        <f t="shared" si="54"/>
        <v/>
      </c>
      <c r="HQ25" t="str">
        <f>IF(OR(LEFT(HN25,1)=CHAR(32),LEFT(HN25,1)=CHAR(9),LEFT(HN25,1)=CHAR(160),indenture(HN25)&gt;0),"NO","BOLD")&amp;HP25</f>
        <v>BOLD</v>
      </c>
      <c r="HT25" t="str">
        <f t="shared" si="55"/>
        <v/>
      </c>
      <c r="HU25" t="str">
        <f>IF(OR(LEFT(HR25,1)=CHAR(32),LEFT(HR25,1)=CHAR(9),LEFT(HR25,1)=CHAR(160),indenture(HR25)&gt;0),"NO","BOLD")&amp;HT25</f>
        <v>BOLD</v>
      </c>
      <c r="HV25" t="s">
        <v>1113</v>
      </c>
      <c r="HW25" t="s">
        <v>1114</v>
      </c>
      <c r="HX25" t="str">
        <f t="shared" si="56"/>
        <v/>
      </c>
      <c r="HY25" t="str">
        <f>IF(OR(LEFT(HV25,1)=CHAR(32),LEFT(HV25,1)=CHAR(9),LEFT(HV25,1)=CHAR(160),indenture(HV25)&gt;0),"NO","BOLD")&amp;HX25</f>
        <v>BOLD</v>
      </c>
      <c r="HZ25" t="s">
        <v>8335</v>
      </c>
      <c r="IA25" t="s">
        <v>8336</v>
      </c>
      <c r="IB25" t="str">
        <f t="shared" si="57"/>
        <v/>
      </c>
      <c r="IC25" t="str">
        <f>IF(OR(LEFT(HZ25,1)=CHAR(32),LEFT(HZ25,1)=CHAR(9),LEFT(HZ25,1)=CHAR(160),indenture(HZ25)&gt;0),"NO","BOLD")&amp;IB25</f>
        <v>BOLD</v>
      </c>
      <c r="ID25" t="s">
        <v>8514</v>
      </c>
      <c r="IE25" t="s">
        <v>8515</v>
      </c>
      <c r="IF25" t="str">
        <f t="shared" si="58"/>
        <v/>
      </c>
      <c r="IG25" t="str">
        <f>IF(OR(LEFT(ID25,1)=CHAR(32),LEFT(ID25,1)=CHAR(9),LEFT(ID25,1)=CHAR(160),indenture(ID25)&gt;0),"NO","BOLD")&amp;IF25</f>
        <v>BOLD</v>
      </c>
      <c r="IJ25" t="str">
        <f t="shared" si="59"/>
        <v/>
      </c>
      <c r="IK25" t="str">
        <f>IF(OR(LEFT(IH25,1)=CHAR(32),LEFT(IH25,1)=CHAR(9),LEFT(IH25,1)=CHAR(160),indenture(IH25)&gt;0),"NO","BOLD")&amp;IJ25</f>
        <v>BOLD</v>
      </c>
      <c r="IL25" t="s">
        <v>8616</v>
      </c>
      <c r="IM25" t="s">
        <v>8617</v>
      </c>
      <c r="IN25" t="str">
        <f t="shared" si="60"/>
        <v/>
      </c>
      <c r="IO25" t="str">
        <f>IF(OR(LEFT(IL25,1)=CHAR(32),LEFT(IL25,1)=CHAR(9),LEFT(IL25,1)=CHAR(160),indenture(IL25)&gt;0),"NO","BOLD")&amp;IN25</f>
        <v>NO</v>
      </c>
      <c r="IP25" t="s">
        <v>8673</v>
      </c>
      <c r="IQ25" t="s">
        <v>8674</v>
      </c>
      <c r="IR25" t="str">
        <f t="shared" si="61"/>
        <v/>
      </c>
      <c r="IS25" t="str">
        <f>IF(OR(LEFT(IP25,1)=CHAR(32),LEFT(IP25,1)=CHAR(9),LEFT(IP25,1)=CHAR(160),indenture(IP25)&gt;0),"NO","BOLD")&amp;IR25</f>
        <v>BOLD</v>
      </c>
      <c r="IX25" t="s">
        <v>1113</v>
      </c>
      <c r="IY25" t="s">
        <v>1114</v>
      </c>
      <c r="IZ25" t="str">
        <f t="shared" si="63"/>
        <v/>
      </c>
      <c r="JA25" t="str">
        <f>IF(OR(LEFT(IX25,1)=CHAR(32),LEFT(IX25,1)=CHAR(9),LEFT(IX25,1)=CHAR(160),indenture(IX25)&gt;0),"NO","BOLD")&amp;IZ25</f>
        <v>BOLD</v>
      </c>
      <c r="JB25" t="s">
        <v>8335</v>
      </c>
      <c r="JC25" t="s">
        <v>8336</v>
      </c>
      <c r="JD25" t="str">
        <f t="shared" si="64"/>
        <v/>
      </c>
      <c r="JE25" t="str">
        <f>IF(OR(LEFT(JB25,1)=CHAR(32),LEFT(JB25,1)=CHAR(9),LEFT(JB25,1)=CHAR(160),indenture(JB25)&gt;0),"NO","BOLD")&amp;JD25</f>
        <v>BOLD</v>
      </c>
      <c r="JL25" t="str">
        <f t="shared" si="66"/>
        <v/>
      </c>
      <c r="JM25" t="str">
        <f>IF(OR(LEFT(JJ25,1)=CHAR(32),LEFT(JJ25,1)=CHAR(9),LEFT(JJ25,1)=CHAR(160),indenture(JJ25)&gt;0),"NO","BOLD")&amp;JL25</f>
        <v>BOLD</v>
      </c>
      <c r="JO25" s="27" t="s">
        <v>8869</v>
      </c>
      <c r="JP25" s="27" t="s">
        <v>8870</v>
      </c>
      <c r="JQ25" t="str">
        <f t="shared" si="67"/>
        <v/>
      </c>
      <c r="JR25" t="str">
        <f>IF(OR(LEFT(JO25,1)=CHAR(32),LEFT(JO25,1)=CHAR(9),LEFT(JO25,1)=CHAR(160),indenture(JO25)&gt;0),"NO","BOLD")&amp;JQ25</f>
        <v>BOLD</v>
      </c>
    </row>
    <row r="26" spans="1:278">
      <c r="A26">
        <v>25</v>
      </c>
      <c r="D26" t="str">
        <f t="shared" si="2"/>
        <v/>
      </c>
      <c r="E26" t="str">
        <f>IF(OR(LEFT(B26,1)=CHAR(32),LEFT(B26,1)=CHAR(9),LEFT(B26,1)=CHAR(160),indenture(B26)&gt;0),"NO","BOLD")&amp;D26</f>
        <v>BOLD</v>
      </c>
      <c r="F26" t="s">
        <v>3710</v>
      </c>
      <c r="G26" t="s">
        <v>3711</v>
      </c>
      <c r="H26" t="str">
        <f t="shared" si="3"/>
        <v/>
      </c>
      <c r="I26" t="str">
        <f>IF(OR(LEFT(F26,1)=CHAR(32),LEFT(F26,1)=CHAR(9),LEFT(F26,1)=CHAR(160),indenture(F26)&gt;0),"NO","BOLD")&amp;H26</f>
        <v>BOLD</v>
      </c>
      <c r="J26" t="s">
        <v>3712</v>
      </c>
      <c r="K26" t="s">
        <v>3679</v>
      </c>
      <c r="L26" t="str">
        <f t="shared" si="0"/>
        <v/>
      </c>
      <c r="M26" t="str">
        <f>IF(OR(LEFT(J26,1)=CHAR(32),LEFT(J26,1)=CHAR(9),LEFT(J26,1)=CHAR(160),indenture(J26)&gt;0),"NO","BOLD")&amp;L26</f>
        <v>BOLD</v>
      </c>
      <c r="N26" t="s">
        <v>3713</v>
      </c>
      <c r="O26" t="s">
        <v>3545</v>
      </c>
      <c r="P26" t="str">
        <f t="shared" si="1"/>
        <v/>
      </c>
      <c r="Q26" t="str">
        <f>IF(OR(LEFT(N26,1)=CHAR(32),LEFT(N26,1)=CHAR(9),LEFT(N26,1)=CHAR(160),indenture(N26)&gt;0),"NO","BOLD")&amp;P26</f>
        <v>BOLD</v>
      </c>
      <c r="R26" t="s">
        <v>3714</v>
      </c>
      <c r="S26" s="36" t="s">
        <v>8872</v>
      </c>
      <c r="T26" t="str">
        <f t="shared" si="4"/>
        <v/>
      </c>
      <c r="U26" t="str">
        <f>IF(OR(LEFT(R26,1)=CHAR(32),LEFT(R26,1)=CHAR(9),LEFT(R26,1)=CHAR(160),indenture(R26)&gt;0),"NO","BOLD")&amp;T26</f>
        <v>BOLD</v>
      </c>
      <c r="V26" t="s">
        <v>3715</v>
      </c>
      <c r="W26" t="s">
        <v>3716</v>
      </c>
      <c r="X26" t="str">
        <f t="shared" si="5"/>
        <v/>
      </c>
      <c r="Y26" t="str">
        <f>IF(OR(LEFT(V26,1)=CHAR(32),LEFT(V26,1)=CHAR(9),LEFT(V26,1)=CHAR(160),indenture(V26)&gt;0),"NO","BOLD")&amp;X26</f>
        <v>BOLD</v>
      </c>
      <c r="AB26" t="str">
        <f t="shared" si="6"/>
        <v/>
      </c>
      <c r="AC26" t="str">
        <f>IF(OR(LEFT(Z26,1)=CHAR(32),LEFT(Z26,1)=CHAR(9),LEFT(Z26,1)=CHAR(160),indenture(Z26)&gt;0),"NO","BOLD")&amp;AB26</f>
        <v>BOLD</v>
      </c>
      <c r="AD26" t="s">
        <v>3662</v>
      </c>
      <c r="AE26" t="s">
        <v>3663</v>
      </c>
      <c r="AF26" t="str">
        <f t="shared" si="7"/>
        <v/>
      </c>
      <c r="AG26" t="str">
        <f>IF(OR(LEFT(AD26,1)=CHAR(32),LEFT(AD26,1)=CHAR(9),LEFT(AD26,1)=CHAR(160),indenture(AD26)&gt;0),"NO","BOLD")&amp;AF26</f>
        <v>BOLD</v>
      </c>
      <c r="AH26" t="s">
        <v>3683</v>
      </c>
      <c r="AI26" t="s">
        <v>3717</v>
      </c>
      <c r="AJ26" t="str">
        <f t="shared" si="8"/>
        <v/>
      </c>
      <c r="AK26" t="str">
        <f>IF(OR(LEFT(AH26,1)=CHAR(32),LEFT(AH26,1)=CHAR(9),LEFT(AH26,1)=CHAR(160),indenture(AH26)&gt;0),"NO","BOLD")&amp;AJ26</f>
        <v>BOLD</v>
      </c>
      <c r="AL26" t="s">
        <v>3718</v>
      </c>
      <c r="AM26" t="s">
        <v>3719</v>
      </c>
      <c r="AN26" t="str">
        <f t="shared" si="9"/>
        <v/>
      </c>
      <c r="AO26" t="str">
        <f>IF(OR(LEFT(AL26,1)=CHAR(32),LEFT(AL26,1)=CHAR(9),LEFT(AL26,1)=CHAR(160),indenture(AL26)&gt;0),"NO","BOLD")&amp;AN26</f>
        <v>BOLD</v>
      </c>
      <c r="AP26" t="s">
        <v>3720</v>
      </c>
      <c r="AQ26" t="s">
        <v>3721</v>
      </c>
      <c r="AR26" t="str">
        <f t="shared" si="10"/>
        <v/>
      </c>
      <c r="AS26" t="str">
        <f>IF(OR(LEFT(AP26,1)=CHAR(32),LEFT(AP26,1)=CHAR(9),LEFT(AP26,1)=CHAR(160),indenture(AP26)&gt;0),"NO","BOLD")&amp;AR26</f>
        <v>BOLD</v>
      </c>
      <c r="AV26" t="str">
        <f t="shared" si="11"/>
        <v/>
      </c>
      <c r="AW26" t="str">
        <f>IF(OR(LEFT(AT26,1)=CHAR(32),LEFT(AT26,1)=CHAR(9),LEFT(AT26,1)=CHAR(160),indenture(AT26)&gt;0),"NO","BOLD")&amp;AV26</f>
        <v>BOLD</v>
      </c>
      <c r="AZ26" t="str">
        <f t="shared" si="12"/>
        <v/>
      </c>
      <c r="BA26" t="str">
        <f>IF(OR(LEFT(AX26,1)=CHAR(32),LEFT(AX26,1)=CHAR(9),LEFT(AX26,1)=CHAR(160),indenture(AX26)&gt;0),"NO","BOLD")&amp;AZ26</f>
        <v>BOLD</v>
      </c>
      <c r="BB26" t="s">
        <v>4361</v>
      </c>
      <c r="BC26" t="s">
        <v>4456</v>
      </c>
      <c r="BD26" t="str">
        <f t="shared" si="13"/>
        <v/>
      </c>
      <c r="BE26" t="str">
        <f>IF(OR(LEFT(BB26,1)=CHAR(32),LEFT(BB26,1)=CHAR(9),LEFT(BB26,1)=CHAR(160),indenture(BB26)&gt;0),"NO","BOLD")&amp;BD26</f>
        <v>NO</v>
      </c>
      <c r="BH26" t="str">
        <f t="shared" si="14"/>
        <v/>
      </c>
      <c r="BI26" t="str">
        <f>IF(OR(LEFT(BF26,1)=CHAR(32),LEFT(BF26,1)=CHAR(9),LEFT(BF26,1)=CHAR(160),indenture(BF26)&gt;0),"NO","BOLD")&amp;BH26</f>
        <v>BOLD</v>
      </c>
      <c r="BL26" t="str">
        <f t="shared" si="15"/>
        <v/>
      </c>
      <c r="BM26" t="str">
        <f>IF(OR(LEFT(BJ26,1)=CHAR(32),LEFT(BJ26,1)=CHAR(9),LEFT(BJ26,1)=CHAR(160),indenture(BJ26)&gt;0),"NO","BOLD")&amp;BL26</f>
        <v>BOLD</v>
      </c>
      <c r="BN26" t="s">
        <v>4217</v>
      </c>
      <c r="BO26" t="s">
        <v>4457</v>
      </c>
      <c r="BP26" t="str">
        <f t="shared" si="16"/>
        <v/>
      </c>
      <c r="BQ26" t="str">
        <f>IF(OR(LEFT(BN26,1)=CHAR(32),LEFT(BN26,1)=CHAR(9),LEFT(BN26,1)=CHAR(160),indenture(BN26)&gt;0),"NO","BOLD")&amp;BP26</f>
        <v>NO</v>
      </c>
      <c r="BT26" t="str">
        <f t="shared" si="17"/>
        <v/>
      </c>
      <c r="BU26" t="str">
        <f>IF(OR(LEFT(BR26,1)=CHAR(32),LEFT(BR26,1)=CHAR(9),LEFT(BR26,1)=CHAR(160),indenture(BR26)&gt;0),"NO","BOLD")&amp;BT26</f>
        <v>BOLD</v>
      </c>
      <c r="BV26" t="s">
        <v>4333</v>
      </c>
      <c r="BW26" t="s">
        <v>4458</v>
      </c>
      <c r="BX26" t="str">
        <f t="shared" si="18"/>
        <v/>
      </c>
      <c r="BY26" t="str">
        <f>IF(OR(LEFT(BV26,1)=CHAR(32),LEFT(BV26,1)=CHAR(9),LEFT(BV26,1)=CHAR(160),indenture(BV26)&gt;0),"NO","BOLD")&amp;BX26</f>
        <v>NO</v>
      </c>
      <c r="CB26" t="str">
        <f t="shared" si="19"/>
        <v/>
      </c>
      <c r="CC26" t="str">
        <f>IF(OR(LEFT(BZ26,1)=CHAR(32),LEFT(BZ26,1)=CHAR(9),LEFT(BZ26,1)=CHAR(160),indenture(BZ26)&gt;0),"NO","BOLD")&amp;CB26</f>
        <v>BOLD</v>
      </c>
      <c r="CD26" t="s">
        <v>4261</v>
      </c>
      <c r="CE26" t="s">
        <v>4459</v>
      </c>
      <c r="CF26" t="str">
        <f t="shared" si="20"/>
        <v/>
      </c>
      <c r="CG26" t="str">
        <f>IF(OR(LEFT(CD26,1)=CHAR(32),LEFT(CD26,1)=CHAR(9),LEFT(CD26,1)=CHAR(160),indenture(CD26)&gt;0),"NO","BOLD")&amp;CF26</f>
        <v>NO</v>
      </c>
      <c r="CH26" t="s">
        <v>4460</v>
      </c>
      <c r="CI26" t="s">
        <v>1317</v>
      </c>
      <c r="CJ26" t="str">
        <f t="shared" si="21"/>
        <v/>
      </c>
      <c r="CK26" t="str">
        <f>IF(OR(LEFT(CH26,1)=CHAR(32),LEFT(CH26,1)=CHAR(9),LEFT(CH26,1)=CHAR(160),indenture(CH26)&gt;0),"NO","BOLD")&amp;CJ26</f>
        <v>BOLD</v>
      </c>
      <c r="CL26" t="s">
        <v>4461</v>
      </c>
      <c r="CM26" t="s">
        <v>4462</v>
      </c>
      <c r="CN26" t="str">
        <f t="shared" si="22"/>
        <v/>
      </c>
      <c r="CO26" t="str">
        <f>IF(OR(LEFT(CL26,1)=CHAR(32),LEFT(CL26,1)=CHAR(9),LEFT(CL26,1)=CHAR(160),indenture(CL26)&gt;0),"NO","BOLD")&amp;CN26</f>
        <v>NO</v>
      </c>
      <c r="CP26" t="s">
        <v>4463</v>
      </c>
      <c r="CQ26" s="36" t="s">
        <v>8872</v>
      </c>
      <c r="CR26" t="str">
        <f t="shared" si="23"/>
        <v/>
      </c>
      <c r="CS26" t="str">
        <f>IF(OR(LEFT(CP26,1)=CHAR(32),LEFT(CP26,1)=CHAR(9),LEFT(CP26,1)=CHAR(160),indenture(CP26)&gt;0),"NO","BOLD")&amp;CR26</f>
        <v>BOLD</v>
      </c>
      <c r="CT26" t="s">
        <v>5278</v>
      </c>
      <c r="CU26" t="s">
        <v>5279</v>
      </c>
      <c r="CV26" t="str">
        <f t="shared" si="24"/>
        <v/>
      </c>
      <c r="CW26" t="str">
        <f>IF(OR(LEFT(CT26,1)=CHAR(32),LEFT(CT26,1)=CHAR(9),LEFT(CT26,1)=CHAR(160),indenture(CT26)&gt;0),"NO","BOLD")&amp;CV26</f>
        <v>BOLD</v>
      </c>
      <c r="CZ26" t="str">
        <f t="shared" si="25"/>
        <v/>
      </c>
      <c r="DA26" t="str">
        <f>IF(OR(LEFT(CX26,1)=CHAR(32),LEFT(CX26,1)=CHAR(9),LEFT(CX26,1)=CHAR(160),indenture(CX26)&gt;0),"NO","BOLD")&amp;CZ26</f>
        <v>BOLD</v>
      </c>
      <c r="DD26" t="str">
        <f t="shared" si="26"/>
        <v/>
      </c>
      <c r="DE26" t="str">
        <f>IF(OR(LEFT(DB26,1)=CHAR(32),LEFT(DB26,1)=CHAR(9),LEFT(DB26,1)=CHAR(160),indenture(DB26)&gt;0),"NO","BOLD")&amp;DD26</f>
        <v>BOLD</v>
      </c>
      <c r="DH26" t="str">
        <f t="shared" si="27"/>
        <v/>
      </c>
      <c r="DI26" t="str">
        <f>IF(OR(LEFT(DF26,1)=CHAR(32),LEFT(DF26,1)=CHAR(9),LEFT(DF26,1)=CHAR(160),indenture(DF26)&gt;0),"NO","BOLD")&amp;DH26</f>
        <v>BOLD</v>
      </c>
      <c r="DJ26" t="s">
        <v>5280</v>
      </c>
      <c r="DK26" t="s">
        <v>5281</v>
      </c>
      <c r="DL26" t="str">
        <f t="shared" si="28"/>
        <v/>
      </c>
      <c r="DM26" t="str">
        <f>IF(OR(LEFT(DJ26,1)=CHAR(32),LEFT(DJ26,1)=CHAR(9),LEFT(DJ26,1)=CHAR(160),indenture(DJ26)&gt;0),"NO","BOLD")&amp;DL26</f>
        <v>BOLD</v>
      </c>
      <c r="DN26" t="s">
        <v>5282</v>
      </c>
      <c r="DO26" t="s">
        <v>5283</v>
      </c>
      <c r="DP26" t="str">
        <f t="shared" si="29"/>
        <v/>
      </c>
      <c r="DQ26" t="str">
        <f>IF(OR(LEFT(DN26,1)=CHAR(32),LEFT(DN26,1)=CHAR(9),LEFT(DN26,1)=CHAR(160),indenture(DN26)&gt;0),"NO","BOLD")&amp;DP26</f>
        <v>BOLD</v>
      </c>
      <c r="DR26" t="s">
        <v>5037</v>
      </c>
      <c r="DS26" t="s">
        <v>5284</v>
      </c>
      <c r="DT26" t="str">
        <f t="shared" si="30"/>
        <v/>
      </c>
      <c r="DU26" t="str">
        <f>IF(OR(LEFT(DR26,1)=CHAR(32),LEFT(DR26,1)=CHAR(9),LEFT(DR26,1)=CHAR(160),indenture(DR26)&gt;0),"NO","BOLD")&amp;DT26</f>
        <v>NO</v>
      </c>
      <c r="DX26" t="str">
        <f t="shared" si="31"/>
        <v/>
      </c>
      <c r="DY26" t="str">
        <f>IF(OR(LEFT(DV26,1)=CHAR(32),LEFT(DV26,1)=CHAR(9),LEFT(DV26,1)=CHAR(160),indenture(DV26)&gt;0),"NO","BOLD")&amp;DX26</f>
        <v>BOLD</v>
      </c>
      <c r="DZ26" t="s">
        <v>5285</v>
      </c>
      <c r="EA26" t="s">
        <v>5286</v>
      </c>
      <c r="EB26" t="str">
        <f t="shared" si="32"/>
        <v/>
      </c>
      <c r="EC26" t="str">
        <f>IF(OR(LEFT(DZ26,1)=CHAR(32),LEFT(DZ26,1)=CHAR(9),LEFT(DZ26,1)=CHAR(160),indenture(DZ26)&gt;0),"NO","BOLD")&amp;EB26</f>
        <v>BOLD</v>
      </c>
      <c r="ED26" t="s">
        <v>5287</v>
      </c>
      <c r="EE26" t="s">
        <v>5288</v>
      </c>
      <c r="EF26" t="str">
        <f t="shared" si="33"/>
        <v/>
      </c>
      <c r="EG26" t="str">
        <f>IF(OR(LEFT(ED26,1)=CHAR(32),LEFT(ED26,1)=CHAR(9),LEFT(ED26,1)=CHAR(160),indenture(ED26)&gt;0),"NO","BOLD")&amp;EF26</f>
        <v>BOLD</v>
      </c>
      <c r="EJ26" t="str">
        <f t="shared" si="34"/>
        <v/>
      </c>
      <c r="EK26" t="str">
        <f>IF(OR(LEFT(EH26,1)=CHAR(32),LEFT(EH26,1)=CHAR(9),LEFT(EH26,1)=CHAR(160),indenture(EH26)&gt;0),"NO","BOLD")&amp;EJ26</f>
        <v>BOLD</v>
      </c>
      <c r="EL26" t="s">
        <v>5289</v>
      </c>
      <c r="EM26" t="s">
        <v>5290</v>
      </c>
      <c r="EN26" t="str">
        <f t="shared" si="35"/>
        <v/>
      </c>
      <c r="EO26" t="str">
        <f>IF(OR(LEFT(EL26,1)=CHAR(32),LEFT(EL26,1)=CHAR(9),LEFT(EL26,1)=CHAR(160),indenture(EL26)&gt;0),"NO","BOLD")&amp;EN26</f>
        <v>NO</v>
      </c>
      <c r="EP26" t="s">
        <v>5821</v>
      </c>
      <c r="EQ26" t="s">
        <v>5822</v>
      </c>
      <c r="ER26" t="str">
        <f t="shared" si="36"/>
        <v/>
      </c>
      <c r="ES26" t="str">
        <f>IF(OR(LEFT(EP26,1)=CHAR(32),LEFT(EP26,1)=CHAR(9),LEFT(EP26,1)=CHAR(160),indenture(EP26)&gt;0),"NO","BOLD")&amp;ER26</f>
        <v>BOLD</v>
      </c>
      <c r="ET26" t="s">
        <v>5823</v>
      </c>
      <c r="EU26" t="s">
        <v>5824</v>
      </c>
      <c r="EV26" t="str">
        <f t="shared" si="37"/>
        <v/>
      </c>
      <c r="EW26" t="str">
        <f>IF(OR(LEFT(ET26,1)=CHAR(32),LEFT(ET26,1)=CHAR(9),LEFT(ET26,1)=CHAR(160),indenture(ET26)&gt;0),"NO","BOLD")&amp;EV26</f>
        <v>BOLD</v>
      </c>
      <c r="EX26" t="s">
        <v>5825</v>
      </c>
      <c r="EY26" t="s">
        <v>5826</v>
      </c>
      <c r="EZ26" t="str">
        <f t="shared" si="38"/>
        <v/>
      </c>
      <c r="FA26" t="str">
        <f>IF(OR(LEFT(EX26,1)=CHAR(32),LEFT(EX26,1)=CHAR(9),LEFT(EX26,1)=CHAR(160),indenture(EX26)&gt;0),"NO","BOLD")&amp;EZ26</f>
        <v>BOLD</v>
      </c>
      <c r="FD26" t="str">
        <f t="shared" si="39"/>
        <v/>
      </c>
      <c r="FE26" t="str">
        <f>IF(OR(LEFT(FB26,1)=CHAR(32),LEFT(FB26,1)=CHAR(9),LEFT(FB26,1)=CHAR(160),indenture(FB26)&gt;0),"NO","BOLD")&amp;FD26</f>
        <v>BOLD</v>
      </c>
      <c r="FF26" t="s">
        <v>5827</v>
      </c>
      <c r="FG26" t="s">
        <v>5828</v>
      </c>
      <c r="FH26" t="str">
        <f t="shared" si="40"/>
        <v/>
      </c>
      <c r="FI26" t="str">
        <f>IF(OR(LEFT(FF26,1)=CHAR(32),LEFT(FF26,1)=CHAR(9),LEFT(FF26,1)=CHAR(160),indenture(FF26)&gt;0),"NO","BOLD")&amp;FH26</f>
        <v>BOLD</v>
      </c>
      <c r="FJ26" t="s">
        <v>5507</v>
      </c>
      <c r="FK26" t="s">
        <v>5829</v>
      </c>
      <c r="FL26" t="str">
        <f t="shared" si="41"/>
        <v/>
      </c>
      <c r="FM26" t="str">
        <f>IF(OR(LEFT(FJ26,1)=CHAR(32),LEFT(FJ26,1)=CHAR(9),LEFT(FJ26,1)=CHAR(160),indenture(FJ26)&gt;0),"NO","BOLD")&amp;FL26</f>
        <v>BOLD</v>
      </c>
      <c r="FP26" t="str">
        <f t="shared" si="42"/>
        <v/>
      </c>
      <c r="FQ26" t="str">
        <f>IF(OR(LEFT(FN26,1)=CHAR(32),LEFT(FN26,1)=CHAR(9),LEFT(FN26,1)=CHAR(160),indenture(FN26)&gt;0),"NO","BOLD")&amp;FP26</f>
        <v>BOLD</v>
      </c>
      <c r="FT26" t="str">
        <f t="shared" si="43"/>
        <v/>
      </c>
      <c r="FU26" t="str">
        <f>IF(OR(LEFT(FR26,1)=CHAR(32),LEFT(FR26,1)=CHAR(9),LEFT(FR26,1)=CHAR(160),indenture(FR26)&gt;0),"NO","BOLD")&amp;FT26</f>
        <v>BOLD</v>
      </c>
      <c r="FV26" t="s">
        <v>5499</v>
      </c>
      <c r="FW26" t="s">
        <v>5500</v>
      </c>
      <c r="FX26" t="str">
        <f t="shared" si="44"/>
        <v/>
      </c>
      <c r="FY26" t="str">
        <f>IF(OR(LEFT(FV26,1)=CHAR(32),LEFT(FV26,1)=CHAR(9),LEFT(FV26,1)=CHAR(160),indenture(FV26)&gt;0),"NO","BOLD")&amp;FX26</f>
        <v>BOLD</v>
      </c>
      <c r="GB26" t="str">
        <f t="shared" si="45"/>
        <v/>
      </c>
      <c r="GC26" t="str">
        <f>IF(OR(LEFT(FZ26,1)=CHAR(32),LEFT(FZ26,1)=CHAR(9),LEFT(FZ26,1)=CHAR(160),indenture(FZ26)&gt;0),"NO","BOLD")&amp;GB26</f>
        <v>BOLD</v>
      </c>
      <c r="GF26" t="str">
        <f t="shared" si="46"/>
        <v/>
      </c>
      <c r="GG26" t="str">
        <f>IF(OR(LEFT(GD26,1)=CHAR(32),LEFT(GD26,1)=CHAR(9),LEFT(GD26,1)=CHAR(160),indenture(GD26)&gt;0),"NO","BOLD")&amp;GF26</f>
        <v>BOLD</v>
      </c>
      <c r="GJ26" t="str">
        <f t="shared" si="47"/>
        <v/>
      </c>
      <c r="GK26" t="str">
        <f>IF(OR(LEFT(GH26,1)=CHAR(32),LEFT(GH26,1)=CHAR(9),LEFT(GH26,1)=CHAR(160),indenture(GH26)&gt;0),"NO","BOLD")&amp;GJ26</f>
        <v>BOLD</v>
      </c>
      <c r="GL26" t="s">
        <v>6326</v>
      </c>
      <c r="GM26" s="36" t="s">
        <v>8872</v>
      </c>
      <c r="GN26" t="str">
        <f t="shared" si="48"/>
        <v/>
      </c>
      <c r="GO26" t="str">
        <f>IF(OR(LEFT(GL26,1)=CHAR(32),LEFT(GL26,1)=CHAR(9),LEFT(GL26,1)=CHAR(160),indenture(GL26)&gt;0),"NO","BOLD")&amp;GN26</f>
        <v>BOLD</v>
      </c>
      <c r="GP26" t="s">
        <v>6380</v>
      </c>
      <c r="GQ26" t="s">
        <v>6381</v>
      </c>
      <c r="GR26" t="str">
        <f t="shared" si="68"/>
        <v/>
      </c>
      <c r="GS26" t="str">
        <f>IF(OR(LEFT(GP24,1)=CHAR(32),LEFT(GP24,1)=CHAR(9),LEFT(GP24,1)=CHAR(160),indenture(GP24)&gt;0),"NO","BOLD")&amp;GR26</f>
        <v>BOLD</v>
      </c>
      <c r="GT26" t="s">
        <v>6371</v>
      </c>
      <c r="GU26" t="s">
        <v>6372</v>
      </c>
      <c r="GV26" t="str">
        <f t="shared" si="49"/>
        <v/>
      </c>
      <c r="GW26" t="str">
        <f>IF(OR(LEFT(GT26,1)=CHAR(32),LEFT(GT26,1)=CHAR(9),LEFT(GT26,1)=CHAR(160),indenture(GT26)&gt;0),"NO","BOLD")&amp;GV26</f>
        <v>NO</v>
      </c>
      <c r="GZ26" t="str">
        <f t="shared" si="50"/>
        <v/>
      </c>
      <c r="HA26" t="str">
        <f>IF(OR(LEFT(GX26,1)=CHAR(32),LEFT(GX26,1)=CHAR(9),LEFT(GX26,1)=CHAR(160),indenture(GX26)&gt;0),"NO","BOLD")&amp;GZ26</f>
        <v>BOLD</v>
      </c>
      <c r="HB26" t="s">
        <v>6373</v>
      </c>
      <c r="HC26" t="s">
        <v>6374</v>
      </c>
      <c r="HD26" t="str">
        <f t="shared" si="51"/>
        <v/>
      </c>
      <c r="HE26" t="str">
        <f>IF(OR(LEFT(HB26,1)=CHAR(32),LEFT(HB26,1)=CHAR(9),LEFT(HB26,1)=CHAR(160),indenture(HB26)&gt;0),"NO","BOLD")&amp;HD26</f>
        <v>BOLD</v>
      </c>
      <c r="HF26" t="s">
        <v>1322</v>
      </c>
      <c r="HG26" s="36" t="s">
        <v>8872</v>
      </c>
      <c r="HH26" t="str">
        <f t="shared" si="52"/>
        <v/>
      </c>
      <c r="HI26" t="str">
        <f>IF(OR(LEFT(HF26,1)=CHAR(32),LEFT(HF26,1)=CHAR(9),LEFT(HF26,1)=CHAR(160),indenture(HF26)&gt;0),"NO","BOLD")&amp;HH26</f>
        <v>BOLD</v>
      </c>
      <c r="HL26" t="str">
        <f t="shared" si="53"/>
        <v/>
      </c>
      <c r="HM26" t="str">
        <f>IF(OR(LEFT(HJ26,1)=CHAR(32),LEFT(HJ26,1)=CHAR(9),LEFT(HJ26,1)=CHAR(160),indenture(HJ26)&gt;0),"NO","BOLD")&amp;HL26</f>
        <v>BOLD</v>
      </c>
      <c r="HP26" t="str">
        <f t="shared" si="54"/>
        <v/>
      </c>
      <c r="HQ26" t="str">
        <f>IF(OR(LEFT(HN26,1)=CHAR(32),LEFT(HN26,1)=CHAR(9),LEFT(HN26,1)=CHAR(160),indenture(HN26)&gt;0),"NO","BOLD")&amp;HP26</f>
        <v>BOLD</v>
      </c>
      <c r="HT26" t="str">
        <f t="shared" si="55"/>
        <v/>
      </c>
      <c r="HU26" t="str">
        <f>IF(OR(LEFT(HR26,1)=CHAR(32),LEFT(HR26,1)=CHAR(9),LEFT(HR26,1)=CHAR(160),indenture(HR26)&gt;0),"NO","BOLD")&amp;HT26</f>
        <v>BOLD</v>
      </c>
      <c r="HV26" t="s">
        <v>8222</v>
      </c>
      <c r="HW26" t="s">
        <v>8147</v>
      </c>
      <c r="HX26" t="str">
        <f t="shared" si="56"/>
        <v/>
      </c>
      <c r="HY26" t="str">
        <f>IF(OR(LEFT(HV26,1)=CHAR(32),LEFT(HV26,1)=CHAR(9),LEFT(HV26,1)=CHAR(160),indenture(HV26)&gt;0),"NO","BOLD")&amp;HX26</f>
        <v>BOLD</v>
      </c>
      <c r="HZ26" t="s">
        <v>8337</v>
      </c>
      <c r="IA26" t="s">
        <v>8338</v>
      </c>
      <c r="IB26" t="str">
        <f t="shared" si="57"/>
        <v/>
      </c>
      <c r="IC26" t="str">
        <f>IF(OR(LEFT(HZ26,1)=CHAR(32),LEFT(HZ26,1)=CHAR(9),LEFT(HZ26,1)=CHAR(160),indenture(HZ26)&gt;0),"NO","BOLD")&amp;IB26</f>
        <v>BOLD</v>
      </c>
      <c r="ID26" t="s">
        <v>8516</v>
      </c>
      <c r="IE26" t="s">
        <v>8517</v>
      </c>
      <c r="IF26" t="str">
        <f t="shared" si="58"/>
        <v/>
      </c>
      <c r="IG26" t="str">
        <f>IF(OR(LEFT(ID26,1)=CHAR(32),LEFT(ID26,1)=CHAR(9),LEFT(ID26,1)=CHAR(160),indenture(ID26)&gt;0),"NO","BOLD")&amp;IF26</f>
        <v>BOLD</v>
      </c>
      <c r="IH26" t="s">
        <v>8220</v>
      </c>
      <c r="II26" s="36" t="s">
        <v>8872</v>
      </c>
      <c r="IJ26" t="str">
        <f t="shared" si="59"/>
        <v/>
      </c>
      <c r="IK26" t="str">
        <f>IF(OR(LEFT(IH26,1)=CHAR(32),LEFT(IH26,1)=CHAR(9),LEFT(IH26,1)=CHAR(160),indenture(IH26)&gt;0),"NO","BOLD")&amp;IJ26</f>
        <v>BOLD</v>
      </c>
      <c r="IL26" t="s">
        <v>8618</v>
      </c>
      <c r="IM26" t="s">
        <v>8619</v>
      </c>
      <c r="IN26" t="str">
        <f t="shared" si="60"/>
        <v/>
      </c>
      <c r="IO26" t="str">
        <f>IF(OR(LEFT(IL26,1)=CHAR(32),LEFT(IL26,1)=CHAR(9),LEFT(IL26,1)=CHAR(160),indenture(IL26)&gt;0),"NO","BOLD")&amp;IN26</f>
        <v>NO</v>
      </c>
      <c r="IR26" t="str">
        <f t="shared" si="61"/>
        <v/>
      </c>
      <c r="IS26" t="str">
        <f>IF(OR(LEFT(IP26,1)=CHAR(32),LEFT(IP26,1)=CHAR(9),LEFT(IP26,1)=CHAR(160),indenture(IP26)&gt;0),"NO","BOLD")&amp;IR26</f>
        <v>BOLD</v>
      </c>
      <c r="IX26" t="s">
        <v>8222</v>
      </c>
      <c r="IY26" t="s">
        <v>8147</v>
      </c>
      <c r="IZ26" t="str">
        <f t="shared" si="63"/>
        <v/>
      </c>
      <c r="JA26" t="str">
        <f>IF(OR(LEFT(IX26,1)=CHAR(32),LEFT(IX26,1)=CHAR(9),LEFT(IX26,1)=CHAR(160),indenture(IX26)&gt;0),"NO","BOLD")&amp;IZ26</f>
        <v>BOLD</v>
      </c>
      <c r="JB26" t="s">
        <v>8337</v>
      </c>
      <c r="JC26" t="s">
        <v>8338</v>
      </c>
      <c r="JD26" t="str">
        <f t="shared" si="64"/>
        <v/>
      </c>
      <c r="JE26" t="str">
        <f>IF(OR(LEFT(JB26,1)=CHAR(32),LEFT(JB26,1)=CHAR(9),LEFT(JB26,1)=CHAR(160),indenture(JB26)&gt;0),"NO","BOLD")&amp;JD26</f>
        <v>BOLD</v>
      </c>
      <c r="JJ26" t="s">
        <v>8999</v>
      </c>
      <c r="JK26" s="36" t="s">
        <v>8872</v>
      </c>
      <c r="JL26" t="str">
        <f t="shared" si="66"/>
        <v/>
      </c>
      <c r="JM26" t="str">
        <f>IF(OR(LEFT(JJ26,1)=CHAR(32),LEFT(JJ26,1)=CHAR(9),LEFT(JJ26,1)=CHAR(160),indenture(JJ26)&gt;0),"NO","BOLD")&amp;JL26</f>
        <v>BOLD</v>
      </c>
      <c r="JO26" s="27"/>
      <c r="JP26" s="7"/>
      <c r="JQ26" t="str">
        <f t="shared" si="67"/>
        <v/>
      </c>
      <c r="JR26" t="str">
        <f>IF(OR(LEFT(JO26,1)=CHAR(32),LEFT(JO26,1)=CHAR(9),LEFT(JO26,1)=CHAR(160),indenture(JO26)&gt;0),"NO","BOLD")&amp;JQ26</f>
        <v>BOLD</v>
      </c>
    </row>
    <row r="27" spans="1:278">
      <c r="A27">
        <v>26</v>
      </c>
      <c r="D27" t="str">
        <f t="shared" si="2"/>
        <v/>
      </c>
      <c r="E27" t="str">
        <f>IF(OR(LEFT(B27,1)=CHAR(32),LEFT(B27,1)=CHAR(9),LEFT(B27,1)=CHAR(160),indenture(B27)&gt;0),"NO","BOLD")&amp;D27</f>
        <v>BOLD</v>
      </c>
      <c r="F27" t="s">
        <v>3722</v>
      </c>
      <c r="G27" t="s">
        <v>3723</v>
      </c>
      <c r="H27" t="str">
        <f t="shared" si="3"/>
        <v/>
      </c>
      <c r="I27" t="str">
        <f>IF(OR(LEFT(F27,1)=CHAR(32),LEFT(F27,1)=CHAR(9),LEFT(F27,1)=CHAR(160),indenture(F27)&gt;0),"NO","BOLD")&amp;H27</f>
        <v>BOLD</v>
      </c>
      <c r="J27" t="s">
        <v>3724</v>
      </c>
      <c r="K27" s="36" t="s">
        <v>8872</v>
      </c>
      <c r="L27" t="str">
        <f t="shared" si="0"/>
        <v/>
      </c>
      <c r="M27" t="str">
        <f>IF(OR(LEFT(J27,1)=CHAR(32),LEFT(J27,1)=CHAR(9),LEFT(J27,1)=CHAR(160),indenture(J27)&gt;0),"NO","BOLD")&amp;L27</f>
        <v>BOLD</v>
      </c>
      <c r="N27" t="s">
        <v>3725</v>
      </c>
      <c r="O27" s="36" t="s">
        <v>8872</v>
      </c>
      <c r="P27" t="str">
        <f t="shared" si="1"/>
        <v/>
      </c>
      <c r="Q27" t="str">
        <f>IF(OR(LEFT(N27,1)=CHAR(32),LEFT(N27,1)=CHAR(9),LEFT(N27,1)=CHAR(160),indenture(N27)&gt;0),"NO","BOLD")&amp;P27</f>
        <v>BOLD</v>
      </c>
      <c r="R27" t="s">
        <v>3370</v>
      </c>
      <c r="S27" t="s">
        <v>3371</v>
      </c>
      <c r="T27" t="str">
        <f t="shared" si="4"/>
        <v/>
      </c>
      <c r="U27" t="str">
        <f>IF(OR(LEFT(R27,1)=CHAR(32),LEFT(R27,1)=CHAR(9),LEFT(R27,1)=CHAR(160),indenture(R27)&gt;0),"NO","BOLD")&amp;T27</f>
        <v>BOLD</v>
      </c>
      <c r="V27" t="s">
        <v>3726</v>
      </c>
      <c r="W27" t="s">
        <v>3727</v>
      </c>
      <c r="X27" t="str">
        <f t="shared" si="5"/>
        <v/>
      </c>
      <c r="Y27" t="str">
        <f>IF(OR(LEFT(V27,1)=CHAR(32),LEFT(V27,1)=CHAR(9),LEFT(V27,1)=CHAR(160),indenture(V27)&gt;0),"NO","BOLD")&amp;X27</f>
        <v>BOLD</v>
      </c>
      <c r="AB27" t="str">
        <f t="shared" si="6"/>
        <v/>
      </c>
      <c r="AC27" t="str">
        <f>IF(OR(LEFT(Z27,1)=CHAR(32),LEFT(Z27,1)=CHAR(9),LEFT(Z27,1)=CHAR(160),indenture(Z27)&gt;0),"NO","BOLD")&amp;AB27</f>
        <v>BOLD</v>
      </c>
      <c r="AD27" t="s">
        <v>3728</v>
      </c>
      <c r="AE27" t="s">
        <v>3729</v>
      </c>
      <c r="AF27" t="str">
        <f t="shared" si="7"/>
        <v/>
      </c>
      <c r="AG27" t="str">
        <f>IF(OR(LEFT(AD27,1)=CHAR(32),LEFT(AD27,1)=CHAR(9),LEFT(AD27,1)=CHAR(160),indenture(AD27)&gt;0),"NO","BOLD")&amp;AF27</f>
        <v>BOLD</v>
      </c>
      <c r="AH27" t="s">
        <v>3695</v>
      </c>
      <c r="AI27" t="s">
        <v>3730</v>
      </c>
      <c r="AJ27" t="str">
        <f t="shared" si="8"/>
        <v/>
      </c>
      <c r="AK27" t="str">
        <f>IF(OR(LEFT(AH27,1)=CHAR(32),LEFT(AH27,1)=CHAR(9),LEFT(AH27,1)=CHAR(160),indenture(AH27)&gt;0),"NO","BOLD")&amp;AJ27</f>
        <v>BOLD</v>
      </c>
      <c r="AL27" t="s">
        <v>3385</v>
      </c>
      <c r="AM27" t="s">
        <v>3450</v>
      </c>
      <c r="AN27" t="str">
        <f t="shared" si="9"/>
        <v/>
      </c>
      <c r="AO27" t="str">
        <f>IF(OR(LEFT(AL27,1)=CHAR(32),LEFT(AL27,1)=CHAR(9),LEFT(AL27,1)=CHAR(160),indenture(AL27)&gt;0),"NO","BOLD")&amp;AN27</f>
        <v>BOLD</v>
      </c>
      <c r="AP27" t="s">
        <v>3731</v>
      </c>
      <c r="AQ27" t="s">
        <v>3732</v>
      </c>
      <c r="AR27" t="str">
        <f t="shared" si="10"/>
        <v/>
      </c>
      <c r="AS27" t="str">
        <f>IF(OR(LEFT(AP27,1)=CHAR(32),LEFT(AP27,1)=CHAR(9),LEFT(AP27,1)=CHAR(160),indenture(AP27)&gt;0),"NO","BOLD")&amp;AR27</f>
        <v>BOLD</v>
      </c>
      <c r="AT27" t="s">
        <v>3733</v>
      </c>
      <c r="AU27" s="36" t="s">
        <v>8872</v>
      </c>
      <c r="AV27" t="str">
        <f t="shared" si="11"/>
        <v/>
      </c>
      <c r="AW27" t="str">
        <f>IF(OR(LEFT(AT27,1)=CHAR(32),LEFT(AT27,1)=CHAR(9),LEFT(AT27,1)=CHAR(160),indenture(AT27)&gt;0),"NO","BOLD")&amp;AV27</f>
        <v>BOLD</v>
      </c>
      <c r="AZ27" t="str">
        <f t="shared" si="12"/>
        <v/>
      </c>
      <c r="BA27" t="str">
        <f>IF(OR(LEFT(AX27,1)=CHAR(32),LEFT(AX27,1)=CHAR(9),LEFT(AX27,1)=CHAR(160),indenture(AX27)&gt;0),"NO","BOLD")&amp;AZ27</f>
        <v>BOLD</v>
      </c>
      <c r="BB27" t="s">
        <v>4370</v>
      </c>
      <c r="BC27" t="s">
        <v>4464</v>
      </c>
      <c r="BD27" t="str">
        <f t="shared" si="13"/>
        <v/>
      </c>
      <c r="BE27" t="str">
        <f>IF(OR(LEFT(BB27,1)=CHAR(32),LEFT(BB27,1)=CHAR(9),LEFT(BB27,1)=CHAR(160),indenture(BB27)&gt;0),"NO","BOLD")&amp;BD27</f>
        <v>NO</v>
      </c>
      <c r="BH27" t="str">
        <f t="shared" si="14"/>
        <v/>
      </c>
      <c r="BI27" t="str">
        <f>IF(OR(LEFT(BF27,1)=CHAR(32),LEFT(BF27,1)=CHAR(9),LEFT(BF27,1)=CHAR(160),indenture(BF27)&gt;0),"NO","BOLD")&amp;BH27</f>
        <v>BOLD</v>
      </c>
      <c r="BL27" t="str">
        <f t="shared" si="15"/>
        <v/>
      </c>
      <c r="BM27" t="str">
        <f>IF(OR(LEFT(BJ27,1)=CHAR(32),LEFT(BJ27,1)=CHAR(9),LEFT(BJ27,1)=CHAR(160),indenture(BJ27)&gt;0),"NO","BOLD")&amp;BL27</f>
        <v>BOLD</v>
      </c>
      <c r="BN27" t="s">
        <v>4229</v>
      </c>
      <c r="BO27" t="s">
        <v>4465</v>
      </c>
      <c r="BP27" t="str">
        <f t="shared" si="16"/>
        <v/>
      </c>
      <c r="BQ27" t="str">
        <f>IF(OR(LEFT(BN27,1)=CHAR(32),LEFT(BN27,1)=CHAR(9),LEFT(BN27,1)=CHAR(160),indenture(BN27)&gt;0),"NO","BOLD")&amp;BP27</f>
        <v>NO</v>
      </c>
      <c r="BT27" t="str">
        <f t="shared" si="17"/>
        <v/>
      </c>
      <c r="BU27" t="str">
        <f>IF(OR(LEFT(BR27,1)=CHAR(32),LEFT(BR27,1)=CHAR(9),LEFT(BR27,1)=CHAR(160),indenture(BR27)&gt;0),"NO","BOLD")&amp;BT27</f>
        <v>BOLD</v>
      </c>
      <c r="BX27" t="str">
        <f t="shared" si="18"/>
        <v/>
      </c>
      <c r="BY27" t="str">
        <f>IF(OR(LEFT(BV27,1)=CHAR(32),LEFT(BV27,1)=CHAR(9),LEFT(BV27,1)=CHAR(160),indenture(BV27)&gt;0),"NO","BOLD")&amp;BX27</f>
        <v>BOLD</v>
      </c>
      <c r="BZ27" t="s">
        <v>4274</v>
      </c>
      <c r="CA27" s="36" t="s">
        <v>8872</v>
      </c>
      <c r="CB27" t="str">
        <f t="shared" si="19"/>
        <v/>
      </c>
      <c r="CC27" t="str">
        <f>IF(OR(LEFT(BZ27,1)=CHAR(32),LEFT(BZ27,1)=CHAR(9),LEFT(BZ27,1)=CHAR(160),indenture(BZ27)&gt;0),"NO","BOLD")&amp;CB27</f>
        <v>BOLD</v>
      </c>
      <c r="CD27" t="s">
        <v>4275</v>
      </c>
      <c r="CE27" t="s">
        <v>4466</v>
      </c>
      <c r="CF27" t="str">
        <f t="shared" si="20"/>
        <v/>
      </c>
      <c r="CG27" t="str">
        <f>IF(OR(LEFT(CD27,1)=CHAR(32),LEFT(CD27,1)=CHAR(9),LEFT(CD27,1)=CHAR(160),indenture(CD27)&gt;0),"NO","BOLD")&amp;CF27</f>
        <v>NO</v>
      </c>
      <c r="CH27" t="s">
        <v>4467</v>
      </c>
      <c r="CI27" t="s">
        <v>1319</v>
      </c>
      <c r="CJ27" t="str">
        <f t="shared" si="21"/>
        <v/>
      </c>
      <c r="CK27" t="str">
        <f>IF(OR(LEFT(CH27,1)=CHAR(32),LEFT(CH27,1)=CHAR(9),LEFT(CH27,1)=CHAR(160),indenture(CH27)&gt;0),"NO","BOLD")&amp;CJ27</f>
        <v>BOLD</v>
      </c>
      <c r="CL27" t="s">
        <v>4468</v>
      </c>
      <c r="CM27" t="s">
        <v>4469</v>
      </c>
      <c r="CN27" t="str">
        <f t="shared" si="22"/>
        <v/>
      </c>
      <c r="CO27" t="str">
        <f>IF(OR(LEFT(CL27,1)=CHAR(32),LEFT(CL27,1)=CHAR(9),LEFT(CL27,1)=CHAR(160),indenture(CL27)&gt;0),"NO","BOLD")&amp;CN27</f>
        <v>NO</v>
      </c>
      <c r="CP27" t="s">
        <v>4470</v>
      </c>
      <c r="CQ27" t="s">
        <v>4471</v>
      </c>
      <c r="CR27" t="str">
        <f t="shared" si="23"/>
        <v/>
      </c>
      <c r="CS27" t="str">
        <f>IF(OR(LEFT(CP27,1)=CHAR(32),LEFT(CP27,1)=CHAR(9),LEFT(CP27,1)=CHAR(160),indenture(CP27)&gt;0),"NO","BOLD")&amp;CR27</f>
        <v>BOLD</v>
      </c>
      <c r="CT27" t="s">
        <v>5291</v>
      </c>
      <c r="CU27" t="s">
        <v>5292</v>
      </c>
      <c r="CV27" t="str">
        <f t="shared" si="24"/>
        <v/>
      </c>
      <c r="CW27" t="str">
        <f>IF(OR(LEFT(CT27,1)=CHAR(32),LEFT(CT27,1)=CHAR(9),LEFT(CT27,1)=CHAR(160),indenture(CT27)&gt;0),"NO","BOLD")&amp;CV27</f>
        <v>BOLD</v>
      </c>
      <c r="CZ27" t="str">
        <f t="shared" si="25"/>
        <v/>
      </c>
      <c r="DA27" t="str">
        <f>IF(OR(LEFT(CX27,1)=CHAR(32),LEFT(CX27,1)=CHAR(9),LEFT(CX27,1)=CHAR(160),indenture(CX27)&gt;0),"NO","BOLD")&amp;CZ27</f>
        <v>BOLD</v>
      </c>
      <c r="DD27" t="str">
        <f t="shared" si="26"/>
        <v/>
      </c>
      <c r="DE27" t="str">
        <f>IF(OR(LEFT(DB27,1)=CHAR(32),LEFT(DB27,1)=CHAR(9),LEFT(DB27,1)=CHAR(160),indenture(DB27)&gt;0),"NO","BOLD")&amp;DD27</f>
        <v>BOLD</v>
      </c>
      <c r="DH27" t="str">
        <f t="shared" si="27"/>
        <v/>
      </c>
      <c r="DI27" t="str">
        <f>IF(OR(LEFT(DF27,1)=CHAR(32),LEFT(DF27,1)=CHAR(9),LEFT(DF27,1)=CHAR(160),indenture(DF27)&gt;0),"NO","BOLD")&amp;DH27</f>
        <v>BOLD</v>
      </c>
      <c r="DL27" t="str">
        <f t="shared" si="28"/>
        <v/>
      </c>
      <c r="DM27" t="str">
        <f>IF(OR(LEFT(DJ27,1)=CHAR(32),LEFT(DJ27,1)=CHAR(9),LEFT(DJ27,1)=CHAR(160),indenture(DJ27)&gt;0),"NO","BOLD")&amp;DL27</f>
        <v>BOLD</v>
      </c>
      <c r="DP27" t="str">
        <f t="shared" si="29"/>
        <v/>
      </c>
      <c r="DQ27" t="str">
        <f>IF(OR(LEFT(DN27,1)=CHAR(32),LEFT(DN27,1)=CHAR(9),LEFT(DN27,1)=CHAR(160),indenture(DN27)&gt;0),"NO","BOLD")&amp;DP27</f>
        <v>BOLD</v>
      </c>
      <c r="DR27" t="s">
        <v>5053</v>
      </c>
      <c r="DS27" t="s">
        <v>5293</v>
      </c>
      <c r="DT27" t="str">
        <f t="shared" si="30"/>
        <v/>
      </c>
      <c r="DU27" t="str">
        <f>IF(OR(LEFT(DR27,1)=CHAR(32),LEFT(DR27,1)=CHAR(9),LEFT(DR27,1)=CHAR(160),indenture(DR27)&gt;0),"NO","BOLD")&amp;DT27</f>
        <v>NO</v>
      </c>
      <c r="DX27" t="str">
        <f t="shared" si="31"/>
        <v/>
      </c>
      <c r="DY27" t="str">
        <f>IF(OR(LEFT(DV27,1)=CHAR(32),LEFT(DV27,1)=CHAR(9),LEFT(DV27,1)=CHAR(160),indenture(DV27)&gt;0),"NO","BOLD")&amp;DX27</f>
        <v>BOLD</v>
      </c>
      <c r="DZ27" t="s">
        <v>5294</v>
      </c>
      <c r="EA27" t="s">
        <v>5295</v>
      </c>
      <c r="EB27" t="str">
        <f t="shared" si="32"/>
        <v/>
      </c>
      <c r="EC27" t="str">
        <f>IF(OR(LEFT(DZ27,1)=CHAR(32),LEFT(DZ27,1)=CHAR(9),LEFT(DZ27,1)=CHAR(160),indenture(DZ27)&gt;0),"NO","BOLD")&amp;EB27</f>
        <v>BOLD</v>
      </c>
      <c r="EF27" t="str">
        <f t="shared" si="33"/>
        <v/>
      </c>
      <c r="EG27" t="str">
        <f>IF(OR(LEFT(ED27,1)=CHAR(32),LEFT(ED27,1)=CHAR(9),LEFT(ED27,1)=CHAR(160),indenture(ED27)&gt;0),"NO","BOLD")&amp;EF27</f>
        <v>BOLD</v>
      </c>
      <c r="EJ27" t="str">
        <f t="shared" si="34"/>
        <v/>
      </c>
      <c r="EK27" t="str">
        <f>IF(OR(LEFT(EH27,1)=CHAR(32),LEFT(EH27,1)=CHAR(9),LEFT(EH27,1)=CHAR(160),indenture(EH27)&gt;0),"NO","BOLD")&amp;EJ27</f>
        <v>BOLD</v>
      </c>
      <c r="EL27" t="s">
        <v>5296</v>
      </c>
      <c r="EM27" t="s">
        <v>5297</v>
      </c>
      <c r="EN27" t="str">
        <f t="shared" si="35"/>
        <v/>
      </c>
      <c r="EO27" t="str">
        <f>IF(OR(LEFT(EL27,1)=CHAR(32),LEFT(EL27,1)=CHAR(9),LEFT(EL27,1)=CHAR(160),indenture(EL27)&gt;0),"NO","BOLD")&amp;EN27</f>
        <v>NO</v>
      </c>
      <c r="EP27" t="s">
        <v>5830</v>
      </c>
      <c r="EQ27" t="s">
        <v>5831</v>
      </c>
      <c r="ER27" t="str">
        <f t="shared" si="36"/>
        <v/>
      </c>
      <c r="ES27" t="str">
        <f>IF(OR(LEFT(EP27,1)=CHAR(32),LEFT(EP27,1)=CHAR(9),LEFT(EP27,1)=CHAR(160),indenture(EP27)&gt;0),"NO","BOLD")&amp;ER27</f>
        <v>BOLD</v>
      </c>
      <c r="ET27" t="s">
        <v>5832</v>
      </c>
      <c r="EU27" t="s">
        <v>5833</v>
      </c>
      <c r="EV27" t="str">
        <f t="shared" si="37"/>
        <v/>
      </c>
      <c r="EW27" t="str">
        <f>IF(OR(LEFT(ET27,1)=CHAR(32),LEFT(ET27,1)=CHAR(9),LEFT(ET27,1)=CHAR(160),indenture(ET27)&gt;0),"NO","BOLD")&amp;EV27</f>
        <v>BOLD</v>
      </c>
      <c r="EZ27" t="str">
        <f t="shared" si="38"/>
        <v/>
      </c>
      <c r="FA27" t="str">
        <f>IF(OR(LEFT(EX27,1)=CHAR(32),LEFT(EX27,1)=CHAR(9),LEFT(EX27,1)=CHAR(160),indenture(EX27)&gt;0),"NO","BOLD")&amp;EZ27</f>
        <v>BOLD</v>
      </c>
      <c r="FD27" t="str">
        <f t="shared" si="39"/>
        <v/>
      </c>
      <c r="FE27" t="str">
        <f>IF(OR(LEFT(FB27,1)=CHAR(32),LEFT(FB27,1)=CHAR(9),LEFT(FB27,1)=CHAR(160),indenture(FB27)&gt;0),"NO","BOLD")&amp;FD27</f>
        <v>BOLD</v>
      </c>
      <c r="FH27" t="str">
        <f t="shared" si="40"/>
        <v/>
      </c>
      <c r="FI27" t="str">
        <f>IF(OR(LEFT(FF27,1)=CHAR(32),LEFT(FF27,1)=CHAR(9),LEFT(FF27,1)=CHAR(160),indenture(FF27)&gt;0),"NO","BOLD")&amp;FH27</f>
        <v>BOLD</v>
      </c>
      <c r="FJ27" t="s">
        <v>5834</v>
      </c>
      <c r="FK27" t="s">
        <v>5835</v>
      </c>
      <c r="FL27" t="str">
        <f t="shared" si="41"/>
        <v/>
      </c>
      <c r="FM27" t="str">
        <f>IF(OR(LEFT(FJ27,1)=CHAR(32),LEFT(FJ27,1)=CHAR(9),LEFT(FJ27,1)=CHAR(160),indenture(FJ27)&gt;0),"NO","BOLD")&amp;FL27</f>
        <v>BOLD</v>
      </c>
      <c r="FN27" t="s">
        <v>4952</v>
      </c>
      <c r="FO27" s="36" t="s">
        <v>8872</v>
      </c>
      <c r="FP27" t="str">
        <f t="shared" si="42"/>
        <v/>
      </c>
      <c r="FQ27" t="str">
        <f>IF(OR(LEFT(FN27,1)=CHAR(32),LEFT(FN27,1)=CHAR(9),LEFT(FN27,1)=CHAR(160),indenture(FN27)&gt;0),"NO","BOLD")&amp;FP27</f>
        <v>BOLD</v>
      </c>
      <c r="FT27" t="str">
        <f t="shared" si="43"/>
        <v/>
      </c>
      <c r="FU27" t="str">
        <f>IF(OR(LEFT(FR27,1)=CHAR(32),LEFT(FR27,1)=CHAR(9),LEFT(FR27,1)=CHAR(160),indenture(FR27)&gt;0),"NO","BOLD")&amp;FT27</f>
        <v>BOLD</v>
      </c>
      <c r="FV27" t="s">
        <v>5836</v>
      </c>
      <c r="FW27" t="s">
        <v>5837</v>
      </c>
      <c r="FX27" t="str">
        <f t="shared" si="44"/>
        <v/>
      </c>
      <c r="FY27" t="str">
        <f>IF(OR(LEFT(FV27,1)=CHAR(32),LEFT(FV27,1)=CHAR(9),LEFT(FV27,1)=CHAR(160),indenture(FV27)&gt;0),"NO","BOLD")&amp;FX27</f>
        <v>BOLD</v>
      </c>
      <c r="GB27" t="str">
        <f t="shared" si="45"/>
        <v/>
      </c>
      <c r="GC27" t="str">
        <f>IF(OR(LEFT(FZ27,1)=CHAR(32),LEFT(FZ27,1)=CHAR(9),LEFT(FZ27,1)=CHAR(160),indenture(FZ27)&gt;0),"NO","BOLD")&amp;GB27</f>
        <v>BOLD</v>
      </c>
      <c r="GF27" t="str">
        <f t="shared" si="46"/>
        <v/>
      </c>
      <c r="GG27" t="str">
        <f>IF(OR(LEFT(GD27,1)=CHAR(32),LEFT(GD27,1)=CHAR(9),LEFT(GD27,1)=CHAR(160),indenture(GD27)&gt;0),"NO","BOLD")&amp;GF27</f>
        <v>BOLD</v>
      </c>
      <c r="GJ27" t="str">
        <f t="shared" si="47"/>
        <v/>
      </c>
      <c r="GK27" t="str">
        <f>IF(OR(LEFT(GH27,1)=CHAR(32),LEFT(GH27,1)=CHAR(9),LEFT(GH27,1)=CHAR(160),indenture(GH27)&gt;0),"NO","BOLD")&amp;GJ27</f>
        <v>BOLD</v>
      </c>
      <c r="GL27" t="s">
        <v>3254</v>
      </c>
      <c r="GM27" t="s">
        <v>438</v>
      </c>
      <c r="GN27" t="str">
        <f t="shared" si="48"/>
        <v/>
      </c>
      <c r="GO27" t="str">
        <f>IF(OR(LEFT(GL27,1)=CHAR(32),LEFT(GL27,1)=CHAR(9),LEFT(GL27,1)=CHAR(160),indenture(GL27)&gt;0),"NO","BOLD")&amp;GN27</f>
        <v>BOLD</v>
      </c>
      <c r="GP27" t="s">
        <v>6387</v>
      </c>
      <c r="GQ27" t="s">
        <v>6388</v>
      </c>
      <c r="GR27" t="str">
        <f t="shared" si="68"/>
        <v/>
      </c>
      <c r="GS27" t="str">
        <f>IF(OR(LEFT(GP25,1)=CHAR(32),LEFT(GP25,1)=CHAR(9),LEFT(GP25,1)=CHAR(160),indenture(GP25)&gt;0),"NO","BOLD")&amp;GR27</f>
        <v>BOLD</v>
      </c>
      <c r="GT27" t="s">
        <v>6377</v>
      </c>
      <c r="GU27" s="36" t="s">
        <v>8872</v>
      </c>
      <c r="GV27" t="str">
        <f t="shared" si="49"/>
        <v/>
      </c>
      <c r="GW27" t="str">
        <f>IF(OR(LEFT(GT27,1)=CHAR(32),LEFT(GT27,1)=CHAR(9),LEFT(GT27,1)=CHAR(160),indenture(GT27)&gt;0),"NO","BOLD")&amp;GV27</f>
        <v>BOLD</v>
      </c>
      <c r="GZ27" t="str">
        <f t="shared" si="50"/>
        <v/>
      </c>
      <c r="HA27" t="str">
        <f>IF(OR(LEFT(GX27,1)=CHAR(32),LEFT(GX27,1)=CHAR(9),LEFT(GX27,1)=CHAR(160),indenture(GX27)&gt;0),"NO","BOLD")&amp;GZ27</f>
        <v>BOLD</v>
      </c>
      <c r="HD27" t="str">
        <f t="shared" si="51"/>
        <v/>
      </c>
      <c r="HE27" t="str">
        <f>IF(OR(LEFT(HB27,1)=CHAR(32),LEFT(HB27,1)=CHAR(9),LEFT(HB27,1)=CHAR(160),indenture(HB27)&gt;0),"NO","BOLD")&amp;HD27</f>
        <v>BOLD</v>
      </c>
      <c r="HF27" t="s">
        <v>6378</v>
      </c>
      <c r="HG27" t="s">
        <v>6379</v>
      </c>
      <c r="HH27" t="str">
        <f t="shared" si="52"/>
        <v/>
      </c>
      <c r="HI27" t="str">
        <f>IF(OR(LEFT(HF27,1)=CHAR(32),LEFT(HF27,1)=CHAR(9),LEFT(HF27,1)=CHAR(160),indenture(HF27)&gt;0),"NO","BOLD")&amp;HH27</f>
        <v>BOLD</v>
      </c>
      <c r="HL27" t="str">
        <f t="shared" si="53"/>
        <v/>
      </c>
      <c r="HM27" t="str">
        <f>IF(OR(LEFT(HJ27,1)=CHAR(32),LEFT(HJ27,1)=CHAR(9),LEFT(HJ27,1)=CHAR(160),indenture(HJ27)&gt;0),"NO","BOLD")&amp;HL27</f>
        <v>BOLD</v>
      </c>
      <c r="HP27" t="str">
        <f t="shared" si="54"/>
        <v/>
      </c>
      <c r="HQ27" t="str">
        <f>IF(OR(LEFT(HN27,1)=CHAR(32),LEFT(HN27,1)=CHAR(9),LEFT(HN27,1)=CHAR(160),indenture(HN27)&gt;0),"NO","BOLD")&amp;HP27</f>
        <v>BOLD</v>
      </c>
      <c r="HT27" t="str">
        <f t="shared" si="55"/>
        <v/>
      </c>
      <c r="HU27" t="str">
        <f>IF(OR(LEFT(HR27,1)=CHAR(32),LEFT(HR27,1)=CHAR(9),LEFT(HR27,1)=CHAR(160),indenture(HR27)&gt;0),"NO","BOLD")&amp;HT27</f>
        <v>BOLD</v>
      </c>
      <c r="HV27" t="s">
        <v>8223</v>
      </c>
      <c r="HW27" t="s">
        <v>8148</v>
      </c>
      <c r="HX27" t="str">
        <f t="shared" si="56"/>
        <v/>
      </c>
      <c r="HY27" t="str">
        <f>IF(OR(LEFT(HV27,1)=CHAR(32),LEFT(HV27,1)=CHAR(9),LEFT(HV27,1)=CHAR(160),indenture(HV27)&gt;0),"NO","BOLD")&amp;HX27</f>
        <v>BOLD</v>
      </c>
      <c r="HZ27" t="s">
        <v>8339</v>
      </c>
      <c r="IA27" t="s">
        <v>8340</v>
      </c>
      <c r="IB27" t="str">
        <f t="shared" si="57"/>
        <v/>
      </c>
      <c r="IC27" t="str">
        <f>IF(OR(LEFT(HZ27,1)=CHAR(32),LEFT(HZ27,1)=CHAR(9),LEFT(HZ27,1)=CHAR(160),indenture(HZ27)&gt;0),"NO","BOLD")&amp;IB27</f>
        <v>BOLD</v>
      </c>
      <c r="ID27" t="s">
        <v>8518</v>
      </c>
      <c r="IE27" t="s">
        <v>8519</v>
      </c>
      <c r="IF27" t="str">
        <f t="shared" si="58"/>
        <v/>
      </c>
      <c r="IG27" t="str">
        <f>IF(OR(LEFT(ID27,1)=CHAR(32),LEFT(ID27,1)=CHAR(9),LEFT(ID27,1)=CHAR(160),indenture(ID27)&gt;0),"NO","BOLD")&amp;IF27</f>
        <v>BOLD</v>
      </c>
      <c r="IH27" t="s">
        <v>8221</v>
      </c>
      <c r="II27" t="s">
        <v>8146</v>
      </c>
      <c r="IJ27" t="str">
        <f t="shared" si="59"/>
        <v/>
      </c>
      <c r="IK27" t="str">
        <f>IF(OR(LEFT(IH27,1)=CHAR(32),LEFT(IH27,1)=CHAR(9),LEFT(IH27,1)=CHAR(160),indenture(IH27)&gt;0),"NO","BOLD")&amp;IJ27</f>
        <v>BOLD</v>
      </c>
      <c r="IL27" t="s">
        <v>8620</v>
      </c>
      <c r="IM27" t="s">
        <v>8621</v>
      </c>
      <c r="IN27" t="str">
        <f t="shared" si="60"/>
        <v/>
      </c>
      <c r="IO27" t="str">
        <f>IF(OR(LEFT(IL27,1)=CHAR(32),LEFT(IL27,1)=CHAR(9),LEFT(IL27,1)=CHAR(160),indenture(IL27)&gt;0),"NO","BOLD")&amp;IN27</f>
        <v>NO</v>
      </c>
      <c r="IP27" t="s">
        <v>8675</v>
      </c>
      <c r="IQ27" s="36" t="s">
        <v>8872</v>
      </c>
      <c r="IR27" t="str">
        <f t="shared" si="61"/>
        <v/>
      </c>
      <c r="IS27" t="str">
        <f>IF(OR(LEFT(IP27,1)=CHAR(32),LEFT(IP27,1)=CHAR(9),LEFT(IP27,1)=CHAR(160),indenture(IP27)&gt;0),"NO","BOLD")&amp;IR27</f>
        <v>BOLD</v>
      </c>
      <c r="IX27" t="s">
        <v>8223</v>
      </c>
      <c r="IY27" t="s">
        <v>8148</v>
      </c>
      <c r="IZ27" t="str">
        <f t="shared" si="63"/>
        <v/>
      </c>
      <c r="JA27" t="str">
        <f>IF(OR(LEFT(IX27,1)=CHAR(32),LEFT(IX27,1)=CHAR(9),LEFT(IX27,1)=CHAR(160),indenture(IX27)&gt;0),"NO","BOLD")&amp;IZ27</f>
        <v>BOLD</v>
      </c>
      <c r="JB27" t="s">
        <v>8339</v>
      </c>
      <c r="JC27" t="s">
        <v>8340</v>
      </c>
      <c r="JD27" t="str">
        <f t="shared" si="64"/>
        <v/>
      </c>
      <c r="JE27" t="str">
        <f>IF(OR(LEFT(JB27,1)=CHAR(32),LEFT(JB27,1)=CHAR(9),LEFT(JB27,1)=CHAR(160),indenture(JB27)&gt;0),"NO","BOLD")&amp;JD27</f>
        <v>BOLD</v>
      </c>
      <c r="JJ27" t="s">
        <v>6378</v>
      </c>
      <c r="JK27" t="s">
        <v>6379</v>
      </c>
      <c r="JL27" t="str">
        <f t="shared" si="66"/>
        <v/>
      </c>
      <c r="JM27" t="str">
        <f>IF(OR(LEFT(JJ27,1)=CHAR(32),LEFT(JJ27,1)=CHAR(9),LEFT(JJ27,1)=CHAR(160),indenture(JJ27)&gt;0),"NO","BOLD")&amp;JL27</f>
        <v>BOLD</v>
      </c>
      <c r="JO27" s="26" t="s">
        <v>5471</v>
      </c>
      <c r="JP27" s="36" t="s">
        <v>8872</v>
      </c>
      <c r="JQ27" t="str">
        <f t="shared" si="67"/>
        <v/>
      </c>
      <c r="JR27" t="str">
        <f>IF(OR(LEFT(JO27,1)=CHAR(32),LEFT(JO27,1)=CHAR(9),LEFT(JO27,1)=CHAR(160),indenture(JO27)&gt;0),"NO","BOLD")&amp;JQ27</f>
        <v>BOLD</v>
      </c>
    </row>
    <row r="28" spans="1:278">
      <c r="A28">
        <v>27</v>
      </c>
      <c r="D28" t="str">
        <f t="shared" si="2"/>
        <v/>
      </c>
      <c r="E28" t="str">
        <f>IF(OR(LEFT(B28,1)=CHAR(32),LEFT(B28,1)=CHAR(9),LEFT(B28,1)=CHAR(160),indenture(B28)&gt;0),"NO","BOLD")&amp;D28</f>
        <v>BOLD</v>
      </c>
      <c r="F28" t="s">
        <v>3734</v>
      </c>
      <c r="G28" t="s">
        <v>3735</v>
      </c>
      <c r="H28" t="str">
        <f t="shared" si="3"/>
        <v/>
      </c>
      <c r="I28" t="str">
        <f>IF(OR(LEFT(F28,1)=CHAR(32),LEFT(F28,1)=CHAR(9),LEFT(F28,1)=CHAR(160),indenture(F28)&gt;0),"NO","BOLD")&amp;H28</f>
        <v>BOLD</v>
      </c>
      <c r="J28" t="s">
        <v>3736</v>
      </c>
      <c r="K28" t="s">
        <v>3737</v>
      </c>
      <c r="L28" t="str">
        <f t="shared" si="0"/>
        <v/>
      </c>
      <c r="M28" t="str">
        <f>IF(OR(LEFT(J28,1)=CHAR(32),LEFT(J28,1)=CHAR(9),LEFT(J28,1)=CHAR(160),indenture(J28)&gt;0),"NO","BOLD")&amp;L28</f>
        <v>BOLD</v>
      </c>
      <c r="N28" t="s">
        <v>3738</v>
      </c>
      <c r="O28" t="s">
        <v>3739</v>
      </c>
      <c r="P28" t="str">
        <f t="shared" si="1"/>
        <v/>
      </c>
      <c r="Q28" t="str">
        <f>IF(OR(LEFT(N28,1)=CHAR(32),LEFT(N28,1)=CHAR(9),LEFT(N28,1)=CHAR(160),indenture(N28)&gt;0),"NO","BOLD")&amp;P28</f>
        <v>BOLD</v>
      </c>
      <c r="R28" t="s">
        <v>3713</v>
      </c>
      <c r="S28" t="s">
        <v>3529</v>
      </c>
      <c r="T28" t="str">
        <f t="shared" si="4"/>
        <v/>
      </c>
      <c r="U28" t="str">
        <f>IF(OR(LEFT(R28,1)=CHAR(32),LEFT(R28,1)=CHAR(9),LEFT(R28,1)=CHAR(160),indenture(R28)&gt;0),"NO","BOLD")&amp;T28</f>
        <v>BOLD</v>
      </c>
      <c r="V28" t="s">
        <v>3740</v>
      </c>
      <c r="W28" t="s">
        <v>3741</v>
      </c>
      <c r="X28" t="str">
        <f t="shared" si="5"/>
        <v/>
      </c>
      <c r="Y28" t="str">
        <f>IF(OR(LEFT(V28,1)=CHAR(32),LEFT(V28,1)=CHAR(9),LEFT(V28,1)=CHAR(160),indenture(V28)&gt;0),"NO","BOLD")&amp;X28</f>
        <v>BOLD</v>
      </c>
      <c r="AB28" t="str">
        <f t="shared" si="6"/>
        <v/>
      </c>
      <c r="AC28" t="str">
        <f>IF(OR(LEFT(Z28,1)=CHAR(32),LEFT(Z28,1)=CHAR(9),LEFT(Z28,1)=CHAR(160),indenture(Z28)&gt;0),"NO","BOLD")&amp;AB28</f>
        <v>BOLD</v>
      </c>
      <c r="AD28" t="s">
        <v>3742</v>
      </c>
      <c r="AE28" t="s">
        <v>3743</v>
      </c>
      <c r="AF28" t="str">
        <f t="shared" si="7"/>
        <v/>
      </c>
      <c r="AG28" t="str">
        <f>IF(OR(LEFT(AD28,1)=CHAR(32),LEFT(AD28,1)=CHAR(9),LEFT(AD28,1)=CHAR(160),indenture(AD28)&gt;0),"NO","BOLD")&amp;AF28</f>
        <v>BOLD</v>
      </c>
      <c r="AH28" t="s">
        <v>3705</v>
      </c>
      <c r="AI28" t="s">
        <v>3744</v>
      </c>
      <c r="AJ28" t="str">
        <f t="shared" si="8"/>
        <v/>
      </c>
      <c r="AK28" t="str">
        <f>IF(OR(LEFT(AH28,1)=CHAR(32),LEFT(AH28,1)=CHAR(9),LEFT(AH28,1)=CHAR(160),indenture(AH28)&gt;0),"NO","BOLD")&amp;AJ28</f>
        <v>BOLD</v>
      </c>
      <c r="AL28" t="s">
        <v>3404</v>
      </c>
      <c r="AM28" t="s">
        <v>3464</v>
      </c>
      <c r="AN28" t="str">
        <f t="shared" si="9"/>
        <v/>
      </c>
      <c r="AO28" t="str">
        <f>IF(OR(LEFT(AL28,1)=CHAR(32),LEFT(AL28,1)=CHAR(9),LEFT(AL28,1)=CHAR(160),indenture(AL28)&gt;0),"NO","BOLD")&amp;AN28</f>
        <v>BOLD</v>
      </c>
      <c r="AP28" t="s">
        <v>3745</v>
      </c>
      <c r="AQ28" t="s">
        <v>3746</v>
      </c>
      <c r="AR28" t="str">
        <f t="shared" si="10"/>
        <v/>
      </c>
      <c r="AS28" t="str">
        <f>IF(OR(LEFT(AP28,1)=CHAR(32),LEFT(AP28,1)=CHAR(9),LEFT(AP28,1)=CHAR(160),indenture(AP28)&gt;0),"NO","BOLD")&amp;AR28</f>
        <v>BOLD</v>
      </c>
      <c r="AV28" t="str">
        <f t="shared" si="11"/>
        <v/>
      </c>
      <c r="AW28" t="str">
        <f>IF(OR(LEFT(AT28,1)=CHAR(32),LEFT(AT28,1)=CHAR(9),LEFT(AT28,1)=CHAR(160),indenture(AT28)&gt;0),"NO","BOLD")&amp;AV28</f>
        <v>BOLD</v>
      </c>
      <c r="AZ28" t="str">
        <f t="shared" si="12"/>
        <v/>
      </c>
      <c r="BA28" t="str">
        <f>IF(OR(LEFT(AX28,1)=CHAR(32),LEFT(AX28,1)=CHAR(9),LEFT(AX28,1)=CHAR(160),indenture(AX28)&gt;0),"NO","BOLD")&amp;AZ28</f>
        <v>BOLD</v>
      </c>
      <c r="BB28" t="s">
        <v>4380</v>
      </c>
      <c r="BC28" t="s">
        <v>4472</v>
      </c>
      <c r="BD28" t="str">
        <f t="shared" si="13"/>
        <v/>
      </c>
      <c r="BE28" t="str">
        <f>IF(OR(LEFT(BB28,1)=CHAR(32),LEFT(BB28,1)=CHAR(9),LEFT(BB28,1)=CHAR(160),indenture(BB28)&gt;0),"NO","BOLD")&amp;BD28</f>
        <v>NO</v>
      </c>
      <c r="BH28" t="str">
        <f t="shared" si="14"/>
        <v/>
      </c>
      <c r="BI28" t="str">
        <f>IF(OR(LEFT(BF28,1)=CHAR(32),LEFT(BF28,1)=CHAR(9),LEFT(BF28,1)=CHAR(160),indenture(BF28)&gt;0),"NO","BOLD")&amp;BH28</f>
        <v>BOLD</v>
      </c>
      <c r="BL28" t="str">
        <f t="shared" si="15"/>
        <v/>
      </c>
      <c r="BM28" t="str">
        <f>IF(OR(LEFT(BJ28,1)=CHAR(32),LEFT(BJ28,1)=CHAR(9),LEFT(BJ28,1)=CHAR(160),indenture(BJ28)&gt;0),"NO","BOLD")&amp;BL28</f>
        <v>BOLD</v>
      </c>
      <c r="BN28" t="s">
        <v>4244</v>
      </c>
      <c r="BO28" t="s">
        <v>4473</v>
      </c>
      <c r="BP28" t="str">
        <f t="shared" si="16"/>
        <v/>
      </c>
      <c r="BQ28" t="str">
        <f>IF(OR(LEFT(BN28,1)=CHAR(32),LEFT(BN28,1)=CHAR(9),LEFT(BN28,1)=CHAR(160),indenture(BN28)&gt;0),"NO","BOLD")&amp;BP28</f>
        <v>NO</v>
      </c>
      <c r="BT28" t="str">
        <f t="shared" si="17"/>
        <v/>
      </c>
      <c r="BU28" t="str">
        <f>IF(OR(LEFT(BR28,1)=CHAR(32),LEFT(BR28,1)=CHAR(9),LEFT(BR28,1)=CHAR(160),indenture(BR28)&gt;0),"NO","BOLD")&amp;BT28</f>
        <v>BOLD</v>
      </c>
      <c r="BV28" t="s">
        <v>4330</v>
      </c>
      <c r="BW28" s="36" t="s">
        <v>8872</v>
      </c>
      <c r="BX28" t="str">
        <f t="shared" si="18"/>
        <v/>
      </c>
      <c r="BY28" t="str">
        <f>IF(OR(LEFT(BV28,1)=CHAR(32),LEFT(BV28,1)=CHAR(9),LEFT(BV28,1)=CHAR(160),indenture(BV28)&gt;0),"NO","BOLD")&amp;BX28</f>
        <v>NO</v>
      </c>
      <c r="BZ28" t="s">
        <v>4219</v>
      </c>
      <c r="CA28" t="s">
        <v>4474</v>
      </c>
      <c r="CB28" t="str">
        <f t="shared" si="19"/>
        <v/>
      </c>
      <c r="CC28" t="str">
        <f>IF(OR(LEFT(BZ28,1)=CHAR(32),LEFT(BZ28,1)=CHAR(9),LEFT(BZ28,1)=CHAR(160),indenture(BZ28)&gt;0),"NO","BOLD")&amp;CB28</f>
        <v>NO</v>
      </c>
      <c r="CD28" t="s">
        <v>4288</v>
      </c>
      <c r="CE28" t="s">
        <v>4475</v>
      </c>
      <c r="CF28" t="str">
        <f t="shared" si="20"/>
        <v/>
      </c>
      <c r="CG28" t="str">
        <f>IF(OR(LEFT(CD28,1)=CHAR(32),LEFT(CD28,1)=CHAR(9),LEFT(CD28,1)=CHAR(160),indenture(CD28)&gt;0),"NO","BOLD")&amp;CF28</f>
        <v>NO</v>
      </c>
      <c r="CH28" t="s">
        <v>4476</v>
      </c>
      <c r="CI28" t="s">
        <v>1321</v>
      </c>
      <c r="CJ28" t="str">
        <f t="shared" si="21"/>
        <v/>
      </c>
      <c r="CK28" t="str">
        <f>IF(OR(LEFT(CH28,1)=CHAR(32),LEFT(CH28,1)=CHAR(9),LEFT(CH28,1)=CHAR(160),indenture(CH28)&gt;0),"NO","BOLD")&amp;CJ28</f>
        <v>BOLD</v>
      </c>
      <c r="CL28" t="s">
        <v>4477</v>
      </c>
      <c r="CM28" t="s">
        <v>4478</v>
      </c>
      <c r="CN28" t="str">
        <f t="shared" si="22"/>
        <v/>
      </c>
      <c r="CO28" t="str">
        <f>IF(OR(LEFT(CL28,1)=CHAR(32),LEFT(CL28,1)=CHAR(9),LEFT(CL28,1)=CHAR(160),indenture(CL28)&gt;0),"NO","BOLD")&amp;CN28</f>
        <v>BOLD</v>
      </c>
      <c r="CP28" t="s">
        <v>4479</v>
      </c>
      <c r="CQ28" t="s">
        <v>3529</v>
      </c>
      <c r="CR28" t="str">
        <f t="shared" si="23"/>
        <v/>
      </c>
      <c r="CS28" t="str">
        <f>IF(OR(LEFT(CP28,1)=CHAR(32),LEFT(CP28,1)=CHAR(9),LEFT(CP28,1)=CHAR(160),indenture(CP28)&gt;0),"NO","BOLD")&amp;CR28</f>
        <v>BOLD</v>
      </c>
      <c r="CT28" t="s">
        <v>5298</v>
      </c>
      <c r="CU28" t="s">
        <v>5299</v>
      </c>
      <c r="CV28" t="str">
        <f t="shared" si="24"/>
        <v/>
      </c>
      <c r="CW28" t="str">
        <f>IF(OR(LEFT(CT28,1)=CHAR(32),LEFT(CT28,1)=CHAR(9),LEFT(CT28,1)=CHAR(160),indenture(CT28)&gt;0),"NO","BOLD")&amp;CV28</f>
        <v>BOLD</v>
      </c>
      <c r="CZ28" t="str">
        <f t="shared" si="25"/>
        <v/>
      </c>
      <c r="DA28" t="str">
        <f>IF(OR(LEFT(CX28,1)=CHAR(32),LEFT(CX28,1)=CHAR(9),LEFT(CX28,1)=CHAR(160),indenture(CX28)&gt;0),"NO","BOLD")&amp;CZ28</f>
        <v>BOLD</v>
      </c>
      <c r="DD28" t="str">
        <f t="shared" si="26"/>
        <v/>
      </c>
      <c r="DE28" t="str">
        <f>IF(OR(LEFT(DB28,1)=CHAR(32),LEFT(DB28,1)=CHAR(9),LEFT(DB28,1)=CHAR(160),indenture(DB28)&gt;0),"NO","BOLD")&amp;DD28</f>
        <v>BOLD</v>
      </c>
      <c r="DH28" t="str">
        <f t="shared" si="27"/>
        <v/>
      </c>
      <c r="DI28" t="str">
        <f>IF(OR(LEFT(DF28,1)=CHAR(32),LEFT(DF28,1)=CHAR(9),LEFT(DF28,1)=CHAR(160),indenture(DF28)&gt;0),"NO","BOLD")&amp;DH28</f>
        <v>BOLD</v>
      </c>
      <c r="DL28" t="str">
        <f t="shared" si="28"/>
        <v/>
      </c>
      <c r="DM28" t="str">
        <f>IF(OR(LEFT(DJ28,1)=CHAR(32),LEFT(DJ28,1)=CHAR(9),LEFT(DJ28,1)=CHAR(160),indenture(DJ28)&gt;0),"NO","BOLD")&amp;DL28</f>
        <v>BOLD</v>
      </c>
      <c r="DN28" t="s">
        <v>1322</v>
      </c>
      <c r="DO28" s="36" t="s">
        <v>8872</v>
      </c>
      <c r="DP28" t="str">
        <f t="shared" si="29"/>
        <v/>
      </c>
      <c r="DQ28" t="str">
        <f>IF(OR(LEFT(DN28,1)=CHAR(32),LEFT(DN28,1)=CHAR(9),LEFT(DN28,1)=CHAR(160),indenture(DN28)&gt;0),"NO","BOLD")&amp;DP28</f>
        <v>BOLD</v>
      </c>
      <c r="DR28" t="s">
        <v>5071</v>
      </c>
      <c r="DS28" t="s">
        <v>5300</v>
      </c>
      <c r="DT28" t="str">
        <f t="shared" si="30"/>
        <v/>
      </c>
      <c r="DU28" t="str">
        <f>IF(OR(LEFT(DR28,1)=CHAR(32),LEFT(DR28,1)=CHAR(9),LEFT(DR28,1)=CHAR(160),indenture(DR28)&gt;0),"NO","BOLD")&amp;DT28</f>
        <v>NO</v>
      </c>
      <c r="DX28" t="str">
        <f t="shared" si="31"/>
        <v/>
      </c>
      <c r="DY28" t="str">
        <f>IF(OR(LEFT(DV28,1)=CHAR(32),LEFT(DV28,1)=CHAR(9),LEFT(DV28,1)=CHAR(160),indenture(DV28)&gt;0),"NO","BOLD")&amp;DX28</f>
        <v>BOLD</v>
      </c>
      <c r="DZ28" t="s">
        <v>5301</v>
      </c>
      <c r="EA28" t="s">
        <v>5302</v>
      </c>
      <c r="EB28" t="str">
        <f t="shared" si="32"/>
        <v/>
      </c>
      <c r="EC28" t="str">
        <f>IF(OR(LEFT(DZ28,1)=CHAR(32),LEFT(DZ28,1)=CHAR(9),LEFT(DZ28,1)=CHAR(160),indenture(DZ28)&gt;0),"NO","BOLD")&amp;EB28</f>
        <v>BOLD</v>
      </c>
      <c r="ED28" t="s">
        <v>5303</v>
      </c>
      <c r="EE28" s="36" t="s">
        <v>8872</v>
      </c>
      <c r="EF28" t="str">
        <f t="shared" si="33"/>
        <v/>
      </c>
      <c r="EG28" t="str">
        <f>IF(OR(LEFT(ED28,1)=CHAR(32),LEFT(ED28,1)=CHAR(9),LEFT(ED28,1)=CHAR(160),indenture(ED28)&gt;0),"NO","BOLD")&amp;EF28</f>
        <v>BOLD</v>
      </c>
      <c r="EJ28" t="str">
        <f t="shared" si="34"/>
        <v/>
      </c>
      <c r="EK28" t="str">
        <f>IF(OR(LEFT(EH28,1)=CHAR(32),LEFT(EH28,1)=CHAR(9),LEFT(EH28,1)=CHAR(160),indenture(EH28)&gt;0),"NO","BOLD")&amp;EJ28</f>
        <v>BOLD</v>
      </c>
      <c r="EN28" t="str">
        <f t="shared" si="35"/>
        <v/>
      </c>
      <c r="EO28" t="str">
        <f>IF(OR(LEFT(EL28,1)=CHAR(32),LEFT(EL28,1)=CHAR(9),LEFT(EL28,1)=CHAR(160),indenture(EL28)&gt;0),"NO","BOLD")&amp;EN28</f>
        <v>BOLD</v>
      </c>
      <c r="EP28" t="s">
        <v>5838</v>
      </c>
      <c r="EQ28" t="s">
        <v>5839</v>
      </c>
      <c r="ER28" t="str">
        <f t="shared" si="36"/>
        <v/>
      </c>
      <c r="ES28" t="str">
        <f>IF(OR(LEFT(EP28,1)=CHAR(32),LEFT(EP28,1)=CHAR(9),LEFT(EP28,1)=CHAR(160),indenture(EP28)&gt;0),"NO","BOLD")&amp;ER28</f>
        <v>BOLD</v>
      </c>
      <c r="EV28" t="str">
        <f t="shared" si="37"/>
        <v/>
      </c>
      <c r="EW28" t="str">
        <f>IF(OR(LEFT(ET28,1)=CHAR(32),LEFT(ET28,1)=CHAR(9),LEFT(ET28,1)=CHAR(160),indenture(ET28)&gt;0),"NO","BOLD")&amp;EV28</f>
        <v>BOLD</v>
      </c>
      <c r="EX28" t="s">
        <v>5840</v>
      </c>
      <c r="EY28" t="s">
        <v>684</v>
      </c>
      <c r="EZ28" t="str">
        <f t="shared" si="38"/>
        <v/>
      </c>
      <c r="FA28" t="str">
        <f>IF(OR(LEFT(EX28,1)=CHAR(32),LEFT(EX28,1)=CHAR(9),LEFT(EX28,1)=CHAR(160),indenture(EX28)&gt;0),"NO","BOLD")&amp;EZ28</f>
        <v>BOLD</v>
      </c>
      <c r="FD28" t="str">
        <f t="shared" si="39"/>
        <v/>
      </c>
      <c r="FE28" t="str">
        <f>IF(OR(LEFT(FB28,1)=CHAR(32),LEFT(FB28,1)=CHAR(9),LEFT(FB28,1)=CHAR(160),indenture(FB28)&gt;0),"NO","BOLD")&amp;FD28</f>
        <v>BOLD</v>
      </c>
      <c r="FF28" t="s">
        <v>5841</v>
      </c>
      <c r="FG28" s="36" t="s">
        <v>8872</v>
      </c>
      <c r="FH28" t="str">
        <f t="shared" si="40"/>
        <v/>
      </c>
      <c r="FI28" t="str">
        <f>IF(OR(LEFT(FF28,1)=CHAR(32),LEFT(FF28,1)=CHAR(9),LEFT(FF28,1)=CHAR(160),indenture(FF28)&gt;0),"NO","BOLD")&amp;FH28</f>
        <v>BOLD</v>
      </c>
      <c r="FJ28" t="s">
        <v>5595</v>
      </c>
      <c r="FK28" t="s">
        <v>5842</v>
      </c>
      <c r="FL28" t="str">
        <f t="shared" si="41"/>
        <v/>
      </c>
      <c r="FM28" t="str">
        <f>IF(OR(LEFT(FJ28,1)=CHAR(32),LEFT(FJ28,1)=CHAR(9),LEFT(FJ28,1)=CHAR(160),indenture(FJ28)&gt;0),"NO","BOLD")&amp;FL28</f>
        <v>BOLD</v>
      </c>
      <c r="FN28" t="s">
        <v>112</v>
      </c>
      <c r="FO28" t="s">
        <v>113</v>
      </c>
      <c r="FP28" t="str">
        <f t="shared" si="42"/>
        <v/>
      </c>
      <c r="FQ28" t="str">
        <f>IF(OR(LEFT(FN28,1)=CHAR(32),LEFT(FN28,1)=CHAR(9),LEFT(FN28,1)=CHAR(160),indenture(FN28)&gt;0),"NO","BOLD")&amp;FP28</f>
        <v>BOLD</v>
      </c>
      <c r="FT28" t="str">
        <f t="shared" si="43"/>
        <v/>
      </c>
      <c r="FU28" t="str">
        <f>IF(OR(LEFT(FR28,1)=CHAR(32),LEFT(FR28,1)=CHAR(9),LEFT(FR28,1)=CHAR(160),indenture(FR28)&gt;0),"NO","BOLD")&amp;FT28</f>
        <v>BOLD</v>
      </c>
      <c r="FV28" t="s">
        <v>1004</v>
      </c>
      <c r="FW28" t="s">
        <v>808</v>
      </c>
      <c r="FX28" t="str">
        <f t="shared" si="44"/>
        <v/>
      </c>
      <c r="FY28" t="str">
        <f>IF(OR(LEFT(FV28,1)=CHAR(32),LEFT(FV28,1)=CHAR(9),LEFT(FV28,1)=CHAR(160),indenture(FV28)&gt;0),"NO","BOLD")&amp;FX28</f>
        <v>BOLD</v>
      </c>
      <c r="GB28" t="str">
        <f t="shared" si="45"/>
        <v/>
      </c>
      <c r="GC28" t="str">
        <f>IF(OR(LEFT(FZ28,1)=CHAR(32),LEFT(FZ28,1)=CHAR(9),LEFT(FZ28,1)=CHAR(160),indenture(FZ28)&gt;0),"NO","BOLD")&amp;GB28</f>
        <v>BOLD</v>
      </c>
      <c r="GF28" t="str">
        <f t="shared" si="46"/>
        <v/>
      </c>
      <c r="GG28" t="str">
        <f>IF(OR(LEFT(GD28,1)=CHAR(32),LEFT(GD28,1)=CHAR(9),LEFT(GD28,1)=CHAR(160),indenture(GD28)&gt;0),"NO","BOLD")&amp;GF28</f>
        <v>BOLD</v>
      </c>
      <c r="GJ28" t="str">
        <f t="shared" si="47"/>
        <v/>
      </c>
      <c r="GK28" t="str">
        <f>IF(OR(LEFT(GH28,1)=CHAR(32),LEFT(GH28,1)=CHAR(9),LEFT(GH28,1)=CHAR(160),indenture(GH28)&gt;0),"NO","BOLD")&amp;GJ28</f>
        <v>BOLD</v>
      </c>
      <c r="GL28" t="s">
        <v>4901</v>
      </c>
      <c r="GM28" t="s">
        <v>4902</v>
      </c>
      <c r="GN28" t="str">
        <f t="shared" si="48"/>
        <v/>
      </c>
      <c r="GO28" t="str">
        <f>IF(OR(LEFT(GL28,1)=CHAR(32),LEFT(GL28,1)=CHAR(9),LEFT(GL28,1)=CHAR(160),indenture(GL28)&gt;0),"NO","BOLD")&amp;GN28</f>
        <v>BOLD</v>
      </c>
      <c r="GP28" t="s">
        <v>6395</v>
      </c>
      <c r="GQ28" t="s">
        <v>6396</v>
      </c>
      <c r="GR28" t="str">
        <f t="shared" si="68"/>
        <v/>
      </c>
      <c r="GS28" t="str">
        <f>IF(OR(LEFT(GP26,1)=CHAR(32),LEFT(GP26,1)=CHAR(9),LEFT(GP26,1)=CHAR(160),indenture(GP26)&gt;0),"NO","BOLD")&amp;GR28</f>
        <v>BOLD</v>
      </c>
      <c r="GT28" t="s">
        <v>6382</v>
      </c>
      <c r="GU28" t="s">
        <v>6383</v>
      </c>
      <c r="GV28" t="str">
        <f t="shared" si="49"/>
        <v/>
      </c>
      <c r="GW28" t="str">
        <f>IF(OR(LEFT(GT28,1)=CHAR(32),LEFT(GT28,1)=CHAR(9),LEFT(GT28,1)=CHAR(160),indenture(GT28)&gt;0),"NO","BOLD")&amp;GV28</f>
        <v>NO</v>
      </c>
      <c r="GZ28" t="str">
        <f t="shared" si="50"/>
        <v/>
      </c>
      <c r="HA28" t="str">
        <f>IF(OR(LEFT(GX28,1)=CHAR(32),LEFT(GX28,1)=CHAR(9),LEFT(GX28,1)=CHAR(160),indenture(GX28)&gt;0),"NO","BOLD")&amp;GZ28</f>
        <v>BOLD</v>
      </c>
      <c r="HB28" t="s">
        <v>6384</v>
      </c>
      <c r="HC28" s="36" t="s">
        <v>8872</v>
      </c>
      <c r="HD28" t="str">
        <f t="shared" si="51"/>
        <v/>
      </c>
      <c r="HE28" t="str">
        <f>IF(OR(LEFT(HB28,1)=CHAR(32),LEFT(HB28,1)=CHAR(9),LEFT(HB28,1)=CHAR(160),indenture(HB28)&gt;0),"NO","BOLD")&amp;HD28</f>
        <v>BOLD</v>
      </c>
      <c r="HF28" t="s">
        <v>6385</v>
      </c>
      <c r="HG28" t="s">
        <v>6386</v>
      </c>
      <c r="HH28" t="str">
        <f t="shared" si="52"/>
        <v/>
      </c>
      <c r="HI28" t="str">
        <f>IF(OR(LEFT(HF28,1)=CHAR(32),LEFT(HF28,1)=CHAR(9),LEFT(HF28,1)=CHAR(160),indenture(HF28)&gt;0),"NO","BOLD")&amp;HH28</f>
        <v>BOLD</v>
      </c>
      <c r="HL28" t="str">
        <f t="shared" si="53"/>
        <v/>
      </c>
      <c r="HM28" t="str">
        <f>IF(OR(LEFT(HJ28,1)=CHAR(32),LEFT(HJ28,1)=CHAR(9),LEFT(HJ28,1)=CHAR(160),indenture(HJ28)&gt;0),"NO","BOLD")&amp;HL28</f>
        <v>BOLD</v>
      </c>
      <c r="HP28" t="str">
        <f t="shared" si="54"/>
        <v/>
      </c>
      <c r="HQ28" t="str">
        <f>IF(OR(LEFT(HN28,1)=CHAR(32),LEFT(HN28,1)=CHAR(9),LEFT(HN28,1)=CHAR(160),indenture(HN28)&gt;0),"NO","BOLD")&amp;HP28</f>
        <v>BOLD</v>
      </c>
      <c r="HT28" t="str">
        <f t="shared" si="55"/>
        <v/>
      </c>
      <c r="HU28" t="str">
        <f>IF(OR(LEFT(HR28,1)=CHAR(32),LEFT(HR28,1)=CHAR(9),LEFT(HR28,1)=CHAR(160),indenture(HR28)&gt;0),"NO","BOLD")&amp;HT28</f>
        <v>BOLD</v>
      </c>
      <c r="HV28" t="s">
        <v>8224</v>
      </c>
      <c r="HW28" t="s">
        <v>8149</v>
      </c>
      <c r="HX28" t="str">
        <f t="shared" si="56"/>
        <v/>
      </c>
      <c r="HY28" t="str">
        <f>IF(OR(LEFT(HV28,1)=CHAR(32),LEFT(HV28,1)=CHAR(9),LEFT(HV28,1)=CHAR(160),indenture(HV28)&gt;0),"NO","BOLD")&amp;HX28</f>
        <v>BOLD</v>
      </c>
      <c r="HZ28" t="s">
        <v>8341</v>
      </c>
      <c r="IA28" t="s">
        <v>8342</v>
      </c>
      <c r="IB28" t="str">
        <f t="shared" si="57"/>
        <v/>
      </c>
      <c r="IC28" t="str">
        <f>IF(OR(LEFT(HZ28,1)=CHAR(32),LEFT(HZ28,1)=CHAR(9),LEFT(HZ28,1)=CHAR(160),indenture(HZ28)&gt;0),"NO","BOLD")&amp;IB28</f>
        <v>BOLD</v>
      </c>
      <c r="ID28" t="s">
        <v>8520</v>
      </c>
      <c r="IE28" t="s">
        <v>8521</v>
      </c>
      <c r="IF28" t="str">
        <f t="shared" si="58"/>
        <v/>
      </c>
      <c r="IG28" t="str">
        <f>IF(OR(LEFT(ID28,1)=CHAR(32),LEFT(ID28,1)=CHAR(9),LEFT(ID28,1)=CHAR(160),indenture(ID28)&gt;0),"NO","BOLD")&amp;IF28</f>
        <v>BOLD</v>
      </c>
      <c r="IH28" t="s">
        <v>8584</v>
      </c>
      <c r="II28" t="s">
        <v>1114</v>
      </c>
      <c r="IJ28" t="str">
        <f t="shared" si="59"/>
        <v/>
      </c>
      <c r="IK28" t="str">
        <f>IF(OR(LEFT(IH28,1)=CHAR(32),LEFT(IH28,1)=CHAR(9),LEFT(IH28,1)=CHAR(160),indenture(IH28)&gt;0),"NO","BOLD")&amp;IJ28</f>
        <v>BOLD</v>
      </c>
      <c r="IL28" t="s">
        <v>8622</v>
      </c>
      <c r="IM28" s="36" t="s">
        <v>8872</v>
      </c>
      <c r="IN28" t="str">
        <f t="shared" si="60"/>
        <v/>
      </c>
      <c r="IO28" t="str">
        <f>IF(OR(LEFT(IL28,1)=CHAR(32),LEFT(IL28,1)=CHAR(9),LEFT(IL28,1)=CHAR(160),indenture(IL28)&gt;0),"NO","BOLD")&amp;IN28</f>
        <v>BOLD</v>
      </c>
      <c r="IP28" t="s">
        <v>8676</v>
      </c>
      <c r="IQ28" t="s">
        <v>8677</v>
      </c>
      <c r="IR28" t="str">
        <f t="shared" si="61"/>
        <v/>
      </c>
      <c r="IS28" t="str">
        <f>IF(OR(LEFT(IP28,1)=CHAR(32),LEFT(IP28,1)=CHAR(9),LEFT(IP28,1)=CHAR(160),indenture(IP28)&gt;0),"NO","BOLD")&amp;IR28</f>
        <v>BOLD</v>
      </c>
      <c r="IX28" t="s">
        <v>8224</v>
      </c>
      <c r="IY28" t="s">
        <v>8149</v>
      </c>
      <c r="IZ28" t="str">
        <f t="shared" si="63"/>
        <v/>
      </c>
      <c r="JA28" t="str">
        <f>IF(OR(LEFT(IX28,1)=CHAR(32),LEFT(IX28,1)=CHAR(9),LEFT(IX28,1)=CHAR(160),indenture(IX28)&gt;0),"NO","BOLD")&amp;IZ28</f>
        <v>BOLD</v>
      </c>
      <c r="JB28" t="s">
        <v>8341</v>
      </c>
      <c r="JC28" t="s">
        <v>8342</v>
      </c>
      <c r="JD28" t="str">
        <f t="shared" si="64"/>
        <v/>
      </c>
      <c r="JE28" t="str">
        <f>IF(OR(LEFT(JB28,1)=CHAR(32),LEFT(JB28,1)=CHAR(9),LEFT(JB28,1)=CHAR(160),indenture(JB28)&gt;0),"NO","BOLD")&amp;JD28</f>
        <v>BOLD</v>
      </c>
      <c r="JJ28" t="s">
        <v>9000</v>
      </c>
      <c r="JK28" t="s">
        <v>6386</v>
      </c>
      <c r="JL28" t="str">
        <f t="shared" si="66"/>
        <v/>
      </c>
      <c r="JM28" t="str">
        <f>IF(OR(LEFT(JJ28,1)=CHAR(32),LEFT(JJ28,1)=CHAR(9),LEFT(JJ28,1)=CHAR(160),indenture(JJ28)&gt;0),"NO","BOLD")&amp;JL28</f>
        <v>BOLD</v>
      </c>
      <c r="JO28" s="27"/>
      <c r="JP28" s="7"/>
      <c r="JQ28" t="str">
        <f t="shared" si="67"/>
        <v/>
      </c>
      <c r="JR28" t="str">
        <f>IF(OR(LEFT(JO28,1)=CHAR(32),LEFT(JO28,1)=CHAR(9),LEFT(JO28,1)=CHAR(160),indenture(JO28)&gt;0),"NO","BOLD")&amp;JQ28</f>
        <v>BOLD</v>
      </c>
    </row>
    <row r="29" spans="1:278">
      <c r="A29">
        <v>28</v>
      </c>
      <c r="D29" t="str">
        <f t="shared" si="2"/>
        <v/>
      </c>
      <c r="E29" t="str">
        <f>IF(OR(LEFT(B29,1)=CHAR(32),LEFT(B29,1)=CHAR(9),LEFT(B29,1)=CHAR(160),indenture(B29)&gt;0),"NO","BOLD")&amp;D29</f>
        <v>BOLD</v>
      </c>
      <c r="F29" t="s">
        <v>3747</v>
      </c>
      <c r="G29" t="s">
        <v>3748</v>
      </c>
      <c r="H29" t="str">
        <f t="shared" si="3"/>
        <v/>
      </c>
      <c r="I29" t="str">
        <f>IF(OR(LEFT(F29,1)=CHAR(32),LEFT(F29,1)=CHAR(9),LEFT(F29,1)=CHAR(160),indenture(F29)&gt;0),"NO","BOLD")&amp;H29</f>
        <v>BOLD</v>
      </c>
      <c r="J29" t="s">
        <v>3749</v>
      </c>
      <c r="K29" t="s">
        <v>3750</v>
      </c>
      <c r="L29" t="str">
        <f t="shared" si="0"/>
        <v/>
      </c>
      <c r="M29" t="str">
        <f>IF(OR(LEFT(J29,1)=CHAR(32),LEFT(J29,1)=CHAR(9),LEFT(J29,1)=CHAR(160),indenture(J29)&gt;0),"NO","BOLD")&amp;L29</f>
        <v>BOLD</v>
      </c>
      <c r="N29" t="s">
        <v>3751</v>
      </c>
      <c r="O29" t="s">
        <v>3752</v>
      </c>
      <c r="P29" t="str">
        <f t="shared" si="1"/>
        <v/>
      </c>
      <c r="Q29" t="str">
        <f>IF(OR(LEFT(N29,1)=CHAR(32),LEFT(N29,1)=CHAR(9),LEFT(N29,1)=CHAR(160),indenture(N29)&gt;0),"NO","BOLD")&amp;P29</f>
        <v>BOLD</v>
      </c>
      <c r="R29" t="s">
        <v>3753</v>
      </c>
      <c r="S29" s="36" t="s">
        <v>8872</v>
      </c>
      <c r="T29" t="str">
        <f t="shared" si="4"/>
        <v/>
      </c>
      <c r="U29" t="str">
        <f>IF(OR(LEFT(R29,1)=CHAR(32),LEFT(R29,1)=CHAR(9),LEFT(R29,1)=CHAR(160),indenture(R29)&gt;0),"NO","BOLD")&amp;T29</f>
        <v>BOLD</v>
      </c>
      <c r="V29" t="s">
        <v>3754</v>
      </c>
      <c r="W29" t="s">
        <v>3755</v>
      </c>
      <c r="X29" t="str">
        <f t="shared" si="5"/>
        <v/>
      </c>
      <c r="Y29" t="str">
        <f>IF(OR(LEFT(V29,1)=CHAR(32),LEFT(V29,1)=CHAR(9),LEFT(V29,1)=CHAR(160),indenture(V29)&gt;0),"NO","BOLD")&amp;X29</f>
        <v>BOLD</v>
      </c>
      <c r="AB29" t="str">
        <f t="shared" si="6"/>
        <v/>
      </c>
      <c r="AC29" t="str">
        <f>IF(OR(LEFT(Z29,1)=CHAR(32),LEFT(Z29,1)=CHAR(9),LEFT(Z29,1)=CHAR(160),indenture(Z29)&gt;0),"NO","BOLD")&amp;AB29</f>
        <v>BOLD</v>
      </c>
      <c r="AD29" t="s">
        <v>3756</v>
      </c>
      <c r="AE29" t="s">
        <v>3757</v>
      </c>
      <c r="AF29" t="str">
        <f t="shared" si="7"/>
        <v/>
      </c>
      <c r="AG29" t="str">
        <f>IF(OR(LEFT(AD29,1)=CHAR(32),LEFT(AD29,1)=CHAR(9),LEFT(AD29,1)=CHAR(160),indenture(AD29)&gt;0),"NO","BOLD")&amp;AF29</f>
        <v>BOLD</v>
      </c>
      <c r="AH29" t="s">
        <v>3718</v>
      </c>
      <c r="AI29" t="s">
        <v>3758</v>
      </c>
      <c r="AJ29" t="str">
        <f t="shared" si="8"/>
        <v/>
      </c>
      <c r="AK29" t="str">
        <f>IF(OR(LEFT(AH29,1)=CHAR(32),LEFT(AH29,1)=CHAR(9),LEFT(AH29,1)=CHAR(160),indenture(AH29)&gt;0),"NO","BOLD")&amp;AJ29</f>
        <v>BOLD</v>
      </c>
      <c r="AL29" t="s">
        <v>3421</v>
      </c>
      <c r="AM29" t="s">
        <v>3480</v>
      </c>
      <c r="AN29" t="str">
        <f t="shared" si="9"/>
        <v/>
      </c>
      <c r="AO29" t="str">
        <f>IF(OR(LEFT(AL29,1)=CHAR(32),LEFT(AL29,1)=CHAR(9),LEFT(AL29,1)=CHAR(160),indenture(AL29)&gt;0),"NO","BOLD")&amp;AN29</f>
        <v>BOLD</v>
      </c>
      <c r="AP29" t="s">
        <v>3759</v>
      </c>
      <c r="AQ29" t="s">
        <v>3760</v>
      </c>
      <c r="AR29" t="str">
        <f t="shared" si="10"/>
        <v/>
      </c>
      <c r="AS29" t="str">
        <f>IF(OR(LEFT(AP29,1)=CHAR(32),LEFT(AP29,1)=CHAR(9),LEFT(AP29,1)=CHAR(160),indenture(AP29)&gt;0),"NO","BOLD")&amp;AR29</f>
        <v>BOLD</v>
      </c>
      <c r="AT29" t="s">
        <v>1318</v>
      </c>
      <c r="AU29" s="36" t="s">
        <v>8872</v>
      </c>
      <c r="AV29" t="str">
        <f t="shared" si="11"/>
        <v/>
      </c>
      <c r="AW29" t="str">
        <f>IF(OR(LEFT(AT29,1)=CHAR(32),LEFT(AT29,1)=CHAR(9),LEFT(AT29,1)=CHAR(160),indenture(AT29)&gt;0),"NO","BOLD")&amp;AV29</f>
        <v>BOLD</v>
      </c>
      <c r="AZ29" t="str">
        <f t="shared" si="12"/>
        <v/>
      </c>
      <c r="BA29" t="str">
        <f>IF(OR(LEFT(AX29,1)=CHAR(32),LEFT(AX29,1)=CHAR(9),LEFT(AX29,1)=CHAR(160),indenture(AX29)&gt;0),"NO","BOLD")&amp;AZ29</f>
        <v>BOLD</v>
      </c>
      <c r="BB29" t="s">
        <v>4389</v>
      </c>
      <c r="BC29" t="s">
        <v>4480</v>
      </c>
      <c r="BD29" t="str">
        <f t="shared" si="13"/>
        <v/>
      </c>
      <c r="BE29" t="str">
        <f>IF(OR(LEFT(BB29,1)=CHAR(32),LEFT(BB29,1)=CHAR(9),LEFT(BB29,1)=CHAR(160),indenture(BB29)&gt;0),"NO","BOLD")&amp;BD29</f>
        <v>NO</v>
      </c>
      <c r="BH29" t="str">
        <f t="shared" si="14"/>
        <v/>
      </c>
      <c r="BI29" t="str">
        <f>IF(OR(LEFT(BF29,1)=CHAR(32),LEFT(BF29,1)=CHAR(9),LEFT(BF29,1)=CHAR(160),indenture(BF29)&gt;0),"NO","BOLD")&amp;BH29</f>
        <v>BOLD</v>
      </c>
      <c r="BL29" t="str">
        <f t="shared" si="15"/>
        <v/>
      </c>
      <c r="BM29" t="str">
        <f>IF(OR(LEFT(BJ29,1)=CHAR(32),LEFT(BJ29,1)=CHAR(9),LEFT(BJ29,1)=CHAR(160),indenture(BJ29)&gt;0),"NO","BOLD")&amp;BL29</f>
        <v>BOLD</v>
      </c>
      <c r="BN29" t="s">
        <v>4259</v>
      </c>
      <c r="BO29" t="s">
        <v>4481</v>
      </c>
      <c r="BP29" t="str">
        <f t="shared" si="16"/>
        <v/>
      </c>
      <c r="BQ29" t="str">
        <f>IF(OR(LEFT(BN29,1)=CHAR(32),LEFT(BN29,1)=CHAR(9),LEFT(BN29,1)=CHAR(160),indenture(BN29)&gt;0),"NO","BOLD")&amp;BP29</f>
        <v>NO</v>
      </c>
      <c r="BT29" t="str">
        <f t="shared" si="17"/>
        <v/>
      </c>
      <c r="BU29" t="str">
        <f>IF(OR(LEFT(BR29,1)=CHAR(32),LEFT(BR29,1)=CHAR(9),LEFT(BR29,1)=CHAR(160),indenture(BR29)&gt;0),"NO","BOLD")&amp;BT29</f>
        <v>BOLD</v>
      </c>
      <c r="BV29" t="s">
        <v>4482</v>
      </c>
      <c r="BW29" t="s">
        <v>4483</v>
      </c>
      <c r="BX29" t="str">
        <f t="shared" si="18"/>
        <v/>
      </c>
      <c r="BY29" t="str">
        <f>IF(OR(LEFT(BV29,1)=CHAR(32),LEFT(BV29,1)=CHAR(9),LEFT(BV29,1)=CHAR(160),indenture(BV29)&gt;0),"NO","BOLD")&amp;BX29</f>
        <v>NO</v>
      </c>
      <c r="BZ29" t="s">
        <v>4231</v>
      </c>
      <c r="CA29" t="s">
        <v>4484</v>
      </c>
      <c r="CB29" t="str">
        <f t="shared" si="19"/>
        <v/>
      </c>
      <c r="CC29" t="str">
        <f>IF(OR(LEFT(BZ29,1)=CHAR(32),LEFT(BZ29,1)=CHAR(9),LEFT(BZ29,1)=CHAR(160),indenture(BZ29)&gt;0),"NO","BOLD")&amp;CB29</f>
        <v>NO</v>
      </c>
      <c r="CD29" t="s">
        <v>4299</v>
      </c>
      <c r="CE29" t="s">
        <v>4485</v>
      </c>
      <c r="CF29" t="str">
        <f t="shared" si="20"/>
        <v/>
      </c>
      <c r="CG29" t="str">
        <f>IF(OR(LEFT(CD29,1)=CHAR(32),LEFT(CD29,1)=CHAR(9),LEFT(CD29,1)=CHAR(160),indenture(CD29)&gt;0),"NO","BOLD")&amp;CF29</f>
        <v>NO</v>
      </c>
      <c r="CH29" t="s">
        <v>4486</v>
      </c>
      <c r="CI29" t="s">
        <v>1323</v>
      </c>
      <c r="CJ29" t="str">
        <f t="shared" si="21"/>
        <v/>
      </c>
      <c r="CK29" t="str">
        <f>IF(OR(LEFT(CH29,1)=CHAR(32),LEFT(CH29,1)=CHAR(9),LEFT(CH29,1)=CHAR(160),indenture(CH29)&gt;0),"NO","BOLD")&amp;CJ29</f>
        <v>BOLD</v>
      </c>
      <c r="CL29" t="s">
        <v>4487</v>
      </c>
      <c r="CM29" t="s">
        <v>4488</v>
      </c>
      <c r="CN29" t="str">
        <f t="shared" si="22"/>
        <v/>
      </c>
      <c r="CO29" t="str">
        <f>IF(OR(LEFT(CL29,1)=CHAR(32),LEFT(CL29,1)=CHAR(9),LEFT(CL29,1)=CHAR(160),indenture(CL29)&gt;0),"NO","BOLD")&amp;CN29</f>
        <v>NO</v>
      </c>
      <c r="CP29" t="s">
        <v>4489</v>
      </c>
      <c r="CQ29" t="s">
        <v>3764</v>
      </c>
      <c r="CR29" t="str">
        <f t="shared" si="23"/>
        <v/>
      </c>
      <c r="CS29" t="str">
        <f>IF(OR(LEFT(CP29,1)=CHAR(32),LEFT(CP29,1)=CHAR(9),LEFT(CP29,1)=CHAR(160),indenture(CP29)&gt;0),"NO","BOLD")&amp;CR29</f>
        <v>BOLD</v>
      </c>
      <c r="CT29" t="s">
        <v>5304</v>
      </c>
      <c r="CU29" t="s">
        <v>5305</v>
      </c>
      <c r="CV29" t="str">
        <f t="shared" si="24"/>
        <v/>
      </c>
      <c r="CW29" t="str">
        <f>IF(OR(LEFT(CT29,1)=CHAR(32),LEFT(CT29,1)=CHAR(9),LEFT(CT29,1)=CHAR(160),indenture(CT29)&gt;0),"NO","BOLD")&amp;CV29</f>
        <v>BOLD</v>
      </c>
      <c r="CZ29" t="str">
        <f t="shared" si="25"/>
        <v/>
      </c>
      <c r="DA29" t="str">
        <f>IF(OR(LEFT(CX29,1)=CHAR(32),LEFT(CX29,1)=CHAR(9),LEFT(CX29,1)=CHAR(160),indenture(CX29)&gt;0),"NO","BOLD")&amp;CZ29</f>
        <v>BOLD</v>
      </c>
      <c r="DD29" t="str">
        <f t="shared" si="26"/>
        <v/>
      </c>
      <c r="DE29" t="str">
        <f>IF(OR(LEFT(DB29,1)=CHAR(32),LEFT(DB29,1)=CHAR(9),LEFT(DB29,1)=CHAR(160),indenture(DB29)&gt;0),"NO","BOLD")&amp;DD29</f>
        <v>BOLD</v>
      </c>
      <c r="DH29" t="str">
        <f t="shared" si="27"/>
        <v/>
      </c>
      <c r="DI29" t="str">
        <f>IF(OR(LEFT(DF29,1)=CHAR(32),LEFT(DF29,1)=CHAR(9),LEFT(DF29,1)=CHAR(160),indenture(DF29)&gt;0),"NO","BOLD")&amp;DH29</f>
        <v>BOLD</v>
      </c>
      <c r="DL29" t="str">
        <f t="shared" si="28"/>
        <v/>
      </c>
      <c r="DM29" t="str">
        <f>IF(OR(LEFT(DJ29,1)=CHAR(32),LEFT(DJ29,1)=CHAR(9),LEFT(DJ29,1)=CHAR(160),indenture(DJ29)&gt;0),"NO","BOLD")&amp;DL29</f>
        <v>BOLD</v>
      </c>
      <c r="DN29" t="s">
        <v>5306</v>
      </c>
      <c r="DO29" t="s">
        <v>5307</v>
      </c>
      <c r="DP29" t="str">
        <f t="shared" si="29"/>
        <v/>
      </c>
      <c r="DQ29" t="str">
        <f>IF(OR(LEFT(DN29,1)=CHAR(32),LEFT(DN29,1)=CHAR(9),LEFT(DN29,1)=CHAR(160),indenture(DN29)&gt;0),"NO","BOLD")&amp;DP29</f>
        <v>BOLD</v>
      </c>
      <c r="DT29" t="str">
        <f t="shared" si="30"/>
        <v/>
      </c>
      <c r="DU29" t="str">
        <f>IF(OR(LEFT(DR29,1)=CHAR(32),LEFT(DR29,1)=CHAR(9),LEFT(DR29,1)=CHAR(160),indenture(DR29)&gt;0),"NO","BOLD")&amp;DT29</f>
        <v>BOLD</v>
      </c>
      <c r="DX29" t="str">
        <f t="shared" si="31"/>
        <v/>
      </c>
      <c r="DY29" t="str">
        <f>IF(OR(LEFT(DV29,1)=CHAR(32),LEFT(DV29,1)=CHAR(9),LEFT(DV29,1)=CHAR(160),indenture(DV29)&gt;0),"NO","BOLD")&amp;DX29</f>
        <v>BOLD</v>
      </c>
      <c r="DZ29" t="s">
        <v>5308</v>
      </c>
      <c r="EA29" t="s">
        <v>5309</v>
      </c>
      <c r="EB29" t="str">
        <f t="shared" si="32"/>
        <v/>
      </c>
      <c r="EC29" t="str">
        <f>IF(OR(LEFT(DZ29,1)=CHAR(32),LEFT(DZ29,1)=CHAR(9),LEFT(DZ29,1)=CHAR(160),indenture(DZ29)&gt;0),"NO","BOLD")&amp;EB29</f>
        <v>BOLD</v>
      </c>
      <c r="ED29" t="s">
        <v>5310</v>
      </c>
      <c r="EE29" t="s">
        <v>5311</v>
      </c>
      <c r="EF29" t="str">
        <f t="shared" si="33"/>
        <v/>
      </c>
      <c r="EG29" t="str">
        <f>IF(OR(LEFT(ED29,1)=CHAR(32),LEFT(ED29,1)=CHAR(9),LEFT(ED29,1)=CHAR(160),indenture(ED29)&gt;0),"NO","BOLD")&amp;EF29</f>
        <v>BOLD</v>
      </c>
      <c r="EJ29" t="str">
        <f t="shared" si="34"/>
        <v/>
      </c>
      <c r="EK29" t="str">
        <f>IF(OR(LEFT(EH29,1)=CHAR(32),LEFT(EH29,1)=CHAR(9),LEFT(EH29,1)=CHAR(160),indenture(EH29)&gt;0),"NO","BOLD")&amp;EJ29</f>
        <v>BOLD</v>
      </c>
      <c r="EL29" t="s">
        <v>5312</v>
      </c>
      <c r="EM29" s="36" t="s">
        <v>8872</v>
      </c>
      <c r="EN29" t="str">
        <f t="shared" si="35"/>
        <v/>
      </c>
      <c r="EO29" t="str">
        <f>IF(OR(LEFT(EL29,1)=CHAR(32),LEFT(EL29,1)=CHAR(9),LEFT(EL29,1)=CHAR(160),indenture(EL29)&gt;0),"NO","BOLD")&amp;EN29</f>
        <v>BOLD</v>
      </c>
      <c r="EP29" t="s">
        <v>5843</v>
      </c>
      <c r="EQ29" t="s">
        <v>5844</v>
      </c>
      <c r="ER29" t="str">
        <f t="shared" si="36"/>
        <v/>
      </c>
      <c r="ES29" t="str">
        <f>IF(OR(LEFT(EP29,1)=CHAR(32),LEFT(EP29,1)=CHAR(9),LEFT(EP29,1)=CHAR(160),indenture(EP29)&gt;0),"NO","BOLD")&amp;ER29</f>
        <v>BOLD</v>
      </c>
      <c r="ET29" t="s">
        <v>5845</v>
      </c>
      <c r="EU29" t="s">
        <v>5846</v>
      </c>
      <c r="EV29" t="str">
        <f t="shared" si="37"/>
        <v/>
      </c>
      <c r="EW29" t="str">
        <f>IF(OR(LEFT(ET29,1)=CHAR(32),LEFT(ET29,1)=CHAR(9),LEFT(ET29,1)=CHAR(160),indenture(ET29)&gt;0),"NO","BOLD")&amp;EV29</f>
        <v>BOLD</v>
      </c>
      <c r="EX29" t="s">
        <v>5847</v>
      </c>
      <c r="EY29" t="s">
        <v>5848</v>
      </c>
      <c r="EZ29" t="str">
        <f t="shared" si="38"/>
        <v/>
      </c>
      <c r="FA29" t="str">
        <f>IF(OR(LEFT(EX29,1)=CHAR(32),LEFT(EX29,1)=CHAR(9),LEFT(EX29,1)=CHAR(160),indenture(EX29)&gt;0),"NO","BOLD")&amp;EZ29</f>
        <v>BOLD</v>
      </c>
      <c r="FD29" t="str">
        <f t="shared" si="39"/>
        <v/>
      </c>
      <c r="FE29" t="str">
        <f>IF(OR(LEFT(FB29,1)=CHAR(32),LEFT(FB29,1)=CHAR(9),LEFT(FB29,1)=CHAR(160),indenture(FB29)&gt;0),"NO","BOLD")&amp;FD29</f>
        <v>BOLD</v>
      </c>
      <c r="FF29" t="s">
        <v>5849</v>
      </c>
      <c r="FG29" t="s">
        <v>5850</v>
      </c>
      <c r="FH29" t="str">
        <f t="shared" si="40"/>
        <v/>
      </c>
      <c r="FI29" t="str">
        <f>IF(OR(LEFT(FF29,1)=CHAR(32),LEFT(FF29,1)=CHAR(9),LEFT(FF29,1)=CHAR(160),indenture(FF29)&gt;0),"NO","BOLD")&amp;FH29</f>
        <v>BOLD</v>
      </c>
      <c r="FL29" t="str">
        <f t="shared" si="41"/>
        <v/>
      </c>
      <c r="FM29" t="str">
        <f>IF(OR(LEFT(FJ29,1)=CHAR(32),LEFT(FJ29,1)=CHAR(9),LEFT(FJ29,1)=CHAR(160),indenture(FJ29)&gt;0),"NO","BOLD")&amp;FL29</f>
        <v>BOLD</v>
      </c>
      <c r="FN29" t="s">
        <v>142</v>
      </c>
      <c r="FO29" t="s">
        <v>143</v>
      </c>
      <c r="FP29" t="str">
        <f t="shared" si="42"/>
        <v/>
      </c>
      <c r="FQ29" t="str">
        <f>IF(OR(LEFT(FN29,1)=CHAR(32),LEFT(FN29,1)=CHAR(9),LEFT(FN29,1)=CHAR(160),indenture(FN29)&gt;0),"NO","BOLD")&amp;FP29</f>
        <v>BOLD</v>
      </c>
      <c r="FT29" t="str">
        <f t="shared" si="43"/>
        <v/>
      </c>
      <c r="FU29" t="str">
        <f>IF(OR(LEFT(FR29,1)=CHAR(32),LEFT(FR29,1)=CHAR(9),LEFT(FR29,1)=CHAR(160),indenture(FR29)&gt;0),"NO","BOLD")&amp;FT29</f>
        <v>BOLD</v>
      </c>
      <c r="FV29" t="s">
        <v>5851</v>
      </c>
      <c r="FW29" t="s">
        <v>5852</v>
      </c>
      <c r="FX29" t="str">
        <f t="shared" si="44"/>
        <v/>
      </c>
      <c r="FY29" t="str">
        <f>IF(OR(LEFT(FV29,1)=CHAR(32),LEFT(FV29,1)=CHAR(9),LEFT(FV29,1)=CHAR(160),indenture(FV29)&gt;0),"NO","BOLD")&amp;FX29</f>
        <v>BOLD</v>
      </c>
      <c r="GB29" t="str">
        <f t="shared" si="45"/>
        <v/>
      </c>
      <c r="GC29" t="str">
        <f>IF(OR(LEFT(FZ29,1)=CHAR(32),LEFT(FZ29,1)=CHAR(9),LEFT(FZ29,1)=CHAR(160),indenture(FZ29)&gt;0),"NO","BOLD")&amp;GB29</f>
        <v>BOLD</v>
      </c>
      <c r="GF29" t="str">
        <f t="shared" si="46"/>
        <v/>
      </c>
      <c r="GG29" t="str">
        <f>IF(OR(LEFT(GD29,1)=CHAR(32),LEFT(GD29,1)=CHAR(9),LEFT(GD29,1)=CHAR(160),indenture(GD29)&gt;0),"NO","BOLD")&amp;GF29</f>
        <v>BOLD</v>
      </c>
      <c r="GJ29" t="str">
        <f t="shared" si="47"/>
        <v/>
      </c>
      <c r="GK29" t="str">
        <f>IF(OR(LEFT(GH29,1)=CHAR(32),LEFT(GH29,1)=CHAR(9),LEFT(GH29,1)=CHAR(160),indenture(GH29)&gt;0),"NO","BOLD")&amp;GJ29</f>
        <v>BOLD</v>
      </c>
      <c r="GL29" t="s">
        <v>6356</v>
      </c>
      <c r="GM29" t="s">
        <v>6357</v>
      </c>
      <c r="GN29" t="str">
        <f t="shared" si="48"/>
        <v/>
      </c>
      <c r="GO29" t="str">
        <f>IF(OR(LEFT(GL29,1)=CHAR(32),LEFT(GL29,1)=CHAR(9),LEFT(GL29,1)=CHAR(160),indenture(GL29)&gt;0),"NO","BOLD")&amp;GN29</f>
        <v>BOLD</v>
      </c>
      <c r="GP29" t="s">
        <v>6401</v>
      </c>
      <c r="GQ29" t="s">
        <v>6402</v>
      </c>
      <c r="GR29" t="str">
        <f t="shared" si="68"/>
        <v/>
      </c>
      <c r="GS29" t="str">
        <f>IF(OR(LEFT(GP27,1)=CHAR(32),LEFT(GP27,1)=CHAR(9),LEFT(GP27,1)=CHAR(160),indenture(GP27)&gt;0),"NO","BOLD")&amp;GR29</f>
        <v>BOLD</v>
      </c>
      <c r="GT29" t="s">
        <v>6389</v>
      </c>
      <c r="GU29" t="s">
        <v>6390</v>
      </c>
      <c r="GV29" t="str">
        <f t="shared" si="49"/>
        <v/>
      </c>
      <c r="GW29" t="str">
        <f>IF(OR(LEFT(GT29,1)=CHAR(32),LEFT(GT29,1)=CHAR(9),LEFT(GT29,1)=CHAR(160),indenture(GT29)&gt;0),"NO","BOLD")&amp;GV29</f>
        <v>NO</v>
      </c>
      <c r="GZ29" t="str">
        <f t="shared" si="50"/>
        <v/>
      </c>
      <c r="HA29" t="str">
        <f>IF(OR(LEFT(GX29,1)=CHAR(32),LEFT(GX29,1)=CHAR(9),LEFT(GX29,1)=CHAR(160),indenture(GX29)&gt;0),"NO","BOLD")&amp;GZ29</f>
        <v>BOLD</v>
      </c>
      <c r="HB29" t="s">
        <v>6391</v>
      </c>
      <c r="HC29" t="s">
        <v>6392</v>
      </c>
      <c r="HD29" t="str">
        <f t="shared" si="51"/>
        <v/>
      </c>
      <c r="HE29" t="str">
        <f>IF(OR(LEFT(HB29,1)=CHAR(32),LEFT(HB29,1)=CHAR(9),LEFT(HB29,1)=CHAR(160),indenture(HB29)&gt;0),"NO","BOLD")&amp;HD29</f>
        <v>BOLD</v>
      </c>
      <c r="HF29" t="s">
        <v>6393</v>
      </c>
      <c r="HG29" t="s">
        <v>6394</v>
      </c>
      <c r="HH29" t="str">
        <f t="shared" si="52"/>
        <v/>
      </c>
      <c r="HI29" t="str">
        <f>IF(OR(LEFT(HF29,1)=CHAR(32),LEFT(HF29,1)=CHAR(9),LEFT(HF29,1)=CHAR(160),indenture(HF29)&gt;0),"NO","BOLD")&amp;HH29</f>
        <v>BOLD</v>
      </c>
      <c r="HL29" t="str">
        <f t="shared" si="53"/>
        <v/>
      </c>
      <c r="HM29" t="str">
        <f>IF(OR(LEFT(HJ29,1)=CHAR(32),LEFT(HJ29,1)=CHAR(9),LEFT(HJ29,1)=CHAR(160),indenture(HJ29)&gt;0),"NO","BOLD")&amp;HL29</f>
        <v>BOLD</v>
      </c>
      <c r="HP29" t="str">
        <f t="shared" si="54"/>
        <v/>
      </c>
      <c r="HQ29" t="str">
        <f>IF(OR(LEFT(HN29,1)=CHAR(32),LEFT(HN29,1)=CHAR(9),LEFT(HN29,1)=CHAR(160),indenture(HN29)&gt;0),"NO","BOLD")&amp;HP29</f>
        <v>BOLD</v>
      </c>
      <c r="HT29" t="str">
        <f t="shared" si="55"/>
        <v/>
      </c>
      <c r="HU29" t="str">
        <f>IF(OR(LEFT(HR29,1)=CHAR(32),LEFT(HR29,1)=CHAR(9),LEFT(HR29,1)=CHAR(160),indenture(HR29)&gt;0),"NO","BOLD")&amp;HT29</f>
        <v>BOLD</v>
      </c>
      <c r="HV29" t="s">
        <v>1109</v>
      </c>
      <c r="HW29" t="s">
        <v>1110</v>
      </c>
      <c r="HX29" t="str">
        <f t="shared" si="56"/>
        <v/>
      </c>
      <c r="HY29" t="str">
        <f>IF(OR(LEFT(HV29,1)=CHAR(32),LEFT(HV29,1)=CHAR(9),LEFT(HV29,1)=CHAR(160),indenture(HV29)&gt;0),"NO","BOLD")&amp;HX29</f>
        <v>BOLD</v>
      </c>
      <c r="HZ29" t="s">
        <v>8343</v>
      </c>
      <c r="IA29" t="s">
        <v>8344</v>
      </c>
      <c r="IB29" t="str">
        <f t="shared" si="57"/>
        <v/>
      </c>
      <c r="IC29" t="str">
        <f>IF(OR(LEFT(HZ29,1)=CHAR(32),LEFT(HZ29,1)=CHAR(9),LEFT(HZ29,1)=CHAR(160),indenture(HZ29)&gt;0),"NO","BOLD")&amp;IB29</f>
        <v>BOLD</v>
      </c>
      <c r="ID29" t="s">
        <v>8522</v>
      </c>
      <c r="IE29" t="s">
        <v>8523</v>
      </c>
      <c r="IF29" t="str">
        <f t="shared" si="58"/>
        <v/>
      </c>
      <c r="IG29" t="str">
        <f>IF(OR(LEFT(ID29,1)=CHAR(32),LEFT(ID29,1)=CHAR(9),LEFT(ID29,1)=CHAR(160),indenture(ID29)&gt;0),"NO","BOLD")&amp;IF29</f>
        <v>BOLD</v>
      </c>
      <c r="IH29" t="s">
        <v>8222</v>
      </c>
      <c r="II29" t="s">
        <v>8147</v>
      </c>
      <c r="IJ29" t="str">
        <f t="shared" si="59"/>
        <v/>
      </c>
      <c r="IK29" t="str">
        <f>IF(OR(LEFT(IH29,1)=CHAR(32),LEFT(IH29,1)=CHAR(9),LEFT(IH29,1)=CHAR(160),indenture(IH29)&gt;0),"NO","BOLD")&amp;IJ29</f>
        <v>BOLD</v>
      </c>
      <c r="IL29" t="s">
        <v>8623</v>
      </c>
      <c r="IM29" t="s">
        <v>8624</v>
      </c>
      <c r="IN29" t="str">
        <f t="shared" si="60"/>
        <v/>
      </c>
      <c r="IO29" t="str">
        <f>IF(OR(LEFT(IL29,1)=CHAR(32),LEFT(IL29,1)=CHAR(9),LEFT(IL29,1)=CHAR(160),indenture(IL29)&gt;0),"NO","BOLD")&amp;IN29</f>
        <v>NO</v>
      </c>
      <c r="IP29" t="s">
        <v>8678</v>
      </c>
      <c r="IQ29" t="s">
        <v>8679</v>
      </c>
      <c r="IR29" t="str">
        <f t="shared" si="61"/>
        <v/>
      </c>
      <c r="IS29" t="str">
        <f>IF(OR(LEFT(IP29,1)=CHAR(32),LEFT(IP29,1)=CHAR(9),LEFT(IP29,1)=CHAR(160),indenture(IP29)&gt;0),"NO","BOLD")&amp;IR29</f>
        <v>BOLD</v>
      </c>
      <c r="IX29" t="s">
        <v>1109</v>
      </c>
      <c r="IY29" t="s">
        <v>1110</v>
      </c>
      <c r="IZ29" t="str">
        <f t="shared" si="63"/>
        <v/>
      </c>
      <c r="JA29" t="str">
        <f>IF(OR(LEFT(IX29,1)=CHAR(32),LEFT(IX29,1)=CHAR(9),LEFT(IX29,1)=CHAR(160),indenture(IX29)&gt;0),"NO","BOLD")&amp;IZ29</f>
        <v>BOLD</v>
      </c>
      <c r="JB29" t="s">
        <v>8343</v>
      </c>
      <c r="JC29" t="s">
        <v>8344</v>
      </c>
      <c r="JD29" t="str">
        <f t="shared" si="64"/>
        <v/>
      </c>
      <c r="JE29" t="str">
        <f>IF(OR(LEFT(JB29,1)=CHAR(32),LEFT(JB29,1)=CHAR(9),LEFT(JB29,1)=CHAR(160),indenture(JB29)&gt;0),"NO","BOLD")&amp;JD29</f>
        <v>BOLD</v>
      </c>
      <c r="JJ29" t="s">
        <v>9001</v>
      </c>
      <c r="JK29" t="s">
        <v>6394</v>
      </c>
      <c r="JL29" t="str">
        <f t="shared" si="66"/>
        <v/>
      </c>
      <c r="JM29" t="str">
        <f>IF(OR(LEFT(JJ29,1)=CHAR(32),LEFT(JJ29,1)=CHAR(9),LEFT(JJ29,1)=CHAR(160),indenture(JJ29)&gt;0),"NO","BOLD")&amp;JL29</f>
        <v>BOLD</v>
      </c>
      <c r="JO29" s="27" t="s">
        <v>5481</v>
      </c>
      <c r="JP29" s="27" t="s">
        <v>1136</v>
      </c>
      <c r="JQ29" t="str">
        <f t="shared" si="67"/>
        <v/>
      </c>
      <c r="JR29" t="str">
        <f>IF(OR(LEFT(JO29,1)=CHAR(32),LEFT(JO29,1)=CHAR(9),LEFT(JO29,1)=CHAR(160),indenture(JO29)&gt;0),"NO","BOLD")&amp;JQ29</f>
        <v>BOLD</v>
      </c>
    </row>
    <row r="30" spans="1:278">
      <c r="A30">
        <v>29</v>
      </c>
      <c r="D30" t="str">
        <f t="shared" si="2"/>
        <v/>
      </c>
      <c r="E30" t="str">
        <f>IF(OR(LEFT(B30,1)=CHAR(32),LEFT(B30,1)=CHAR(9),LEFT(B30,1)=CHAR(160),indenture(B30)&gt;0),"NO","BOLD")&amp;D30</f>
        <v>BOLD</v>
      </c>
      <c r="F30" t="s">
        <v>3761</v>
      </c>
      <c r="G30" t="s">
        <v>3762</v>
      </c>
      <c r="H30" t="str">
        <f t="shared" si="3"/>
        <v/>
      </c>
      <c r="I30" t="str">
        <f>IF(OR(LEFT(F30,1)=CHAR(32),LEFT(F30,1)=CHAR(9),LEFT(F30,1)=CHAR(160),indenture(F30)&gt;0),"NO","BOLD")&amp;H30</f>
        <v>BOLD</v>
      </c>
      <c r="P30" t="str">
        <f t="shared" ref="P30:P67" si="69">IF(OR(ISNUMBER(SEARCH("Diluted EPS",N30)),ISNUMBER(SEARCH("Earnings Per Share",N30)),ISNUMBER(SEARCH("Basic EPS",N30)),ISNUMBER(SEARCH("Diluted Share",N30)),ISNUMBER(SEARCH("Basic Share",N30))),"EPS","")</f>
        <v/>
      </c>
      <c r="Q30" t="str">
        <f>IF(OR(LEFT(N30,1)=CHAR(32),LEFT(N30,1)=CHAR(9),LEFT(N30,1)=CHAR(160),indenture(N30)&gt;0),"NO","BOLD")&amp;P30</f>
        <v>BOLD</v>
      </c>
      <c r="R30" t="s">
        <v>3763</v>
      </c>
      <c r="S30" t="s">
        <v>3764</v>
      </c>
      <c r="T30" t="str">
        <f t="shared" si="4"/>
        <v/>
      </c>
      <c r="U30" t="str">
        <f>IF(OR(LEFT(R30,1)=CHAR(32),LEFT(R30,1)=CHAR(9),LEFT(R30,1)=CHAR(160),indenture(R30)&gt;0),"NO","BOLD")&amp;T30</f>
        <v>BOLD</v>
      </c>
      <c r="V30" t="s">
        <v>3765</v>
      </c>
      <c r="W30" t="s">
        <v>3766</v>
      </c>
      <c r="X30" t="str">
        <f t="shared" si="5"/>
        <v/>
      </c>
      <c r="Y30" t="str">
        <f>IF(OR(LEFT(V30,1)=CHAR(32),LEFT(V30,1)=CHAR(9),LEFT(V30,1)=CHAR(160),indenture(V30)&gt;0),"NO","BOLD")&amp;X30</f>
        <v>BOLD</v>
      </c>
      <c r="AB30" t="str">
        <f t="shared" si="6"/>
        <v/>
      </c>
      <c r="AC30" t="str">
        <f>IF(OR(LEFT(Z30,1)=CHAR(32),LEFT(Z30,1)=CHAR(9),LEFT(Z30,1)=CHAR(160),indenture(Z30)&gt;0),"NO","BOLD")&amp;AB30</f>
        <v>BOLD</v>
      </c>
      <c r="AD30" t="s">
        <v>3767</v>
      </c>
      <c r="AE30" t="s">
        <v>3768</v>
      </c>
      <c r="AF30" t="str">
        <f t="shared" si="7"/>
        <v/>
      </c>
      <c r="AG30" t="str">
        <f>IF(OR(LEFT(AD30,1)=CHAR(32),LEFT(AD30,1)=CHAR(9),LEFT(AD30,1)=CHAR(160),indenture(AD30)&gt;0),"NO","BOLD")&amp;AF30</f>
        <v>BOLD</v>
      </c>
      <c r="AH30" t="s">
        <v>3385</v>
      </c>
      <c r="AI30" t="s">
        <v>3386</v>
      </c>
      <c r="AJ30" t="str">
        <f t="shared" si="8"/>
        <v/>
      </c>
      <c r="AK30" t="str">
        <f>IF(OR(LEFT(AH30,1)=CHAR(32),LEFT(AH30,1)=CHAR(9),LEFT(AH30,1)=CHAR(160),indenture(AH30)&gt;0),"NO","BOLD")&amp;AJ30</f>
        <v>BOLD</v>
      </c>
      <c r="AL30" t="s">
        <v>3769</v>
      </c>
      <c r="AM30" t="s">
        <v>3770</v>
      </c>
      <c r="AN30" t="str">
        <f t="shared" si="9"/>
        <v/>
      </c>
      <c r="AO30" t="str">
        <f>IF(OR(LEFT(AL30,1)=CHAR(32),LEFT(AL30,1)=CHAR(9),LEFT(AL30,1)=CHAR(160),indenture(AL30)&gt;0),"NO","BOLD")&amp;AN30</f>
        <v>BOLD</v>
      </c>
      <c r="AP30" t="s">
        <v>3771</v>
      </c>
      <c r="AQ30" t="s">
        <v>3772</v>
      </c>
      <c r="AR30" t="str">
        <f t="shared" si="10"/>
        <v/>
      </c>
      <c r="AS30" t="str">
        <f>IF(OR(LEFT(AP30,1)=CHAR(32),LEFT(AP30,1)=CHAR(9),LEFT(AP30,1)=CHAR(160),indenture(AP30)&gt;0),"NO","BOLD")&amp;AR30</f>
        <v>BOLD</v>
      </c>
      <c r="AT30" t="s">
        <v>3714</v>
      </c>
      <c r="AU30" t="s">
        <v>3371</v>
      </c>
      <c r="AV30" t="str">
        <f t="shared" si="11"/>
        <v/>
      </c>
      <c r="AW30" t="str">
        <f>IF(OR(LEFT(AT30,1)=CHAR(32),LEFT(AT30,1)=CHAR(9),LEFT(AT30,1)=CHAR(160),indenture(AT30)&gt;0),"NO","BOLD")&amp;AV30</f>
        <v>BOLD</v>
      </c>
      <c r="AZ30" t="str">
        <f t="shared" si="12"/>
        <v/>
      </c>
      <c r="BA30" t="str">
        <f>IF(OR(LEFT(AX30,1)=CHAR(32),LEFT(AX30,1)=CHAR(9),LEFT(AX30,1)=CHAR(160),indenture(AX30)&gt;0),"NO","BOLD")&amp;AZ30</f>
        <v>BOLD</v>
      </c>
      <c r="BB30" t="s">
        <v>4399</v>
      </c>
      <c r="BC30" t="s">
        <v>4490</v>
      </c>
      <c r="BD30" t="str">
        <f t="shared" si="13"/>
        <v/>
      </c>
      <c r="BE30" t="str">
        <f>IF(OR(LEFT(BB30,1)=CHAR(32),LEFT(BB30,1)=CHAR(9),LEFT(BB30,1)=CHAR(160),indenture(BB30)&gt;0),"NO","BOLD")&amp;BD30</f>
        <v>NO</v>
      </c>
      <c r="BH30" t="str">
        <f t="shared" si="14"/>
        <v/>
      </c>
      <c r="BI30" t="str">
        <f>IF(OR(LEFT(BF30,1)=CHAR(32),LEFT(BF30,1)=CHAR(9),LEFT(BF30,1)=CHAR(160),indenture(BF30)&gt;0),"NO","BOLD")&amp;BH30</f>
        <v>BOLD</v>
      </c>
      <c r="BL30" t="str">
        <f t="shared" si="15"/>
        <v/>
      </c>
      <c r="BM30" t="str">
        <f>IF(OR(LEFT(BJ30,1)=CHAR(32),LEFT(BJ30,1)=CHAR(9),LEFT(BJ30,1)=CHAR(160),indenture(BJ30)&gt;0),"NO","BOLD")&amp;BL30</f>
        <v>BOLD</v>
      </c>
      <c r="BN30" t="s">
        <v>4491</v>
      </c>
      <c r="BO30" t="s">
        <v>4492</v>
      </c>
      <c r="BP30" t="str">
        <f t="shared" si="16"/>
        <v/>
      </c>
      <c r="BQ30" t="str">
        <f>IF(OR(LEFT(BN30,1)=CHAR(32),LEFT(BN30,1)=CHAR(9),LEFT(BN30,1)=CHAR(160),indenture(BN30)&gt;0),"NO","BOLD")&amp;BP30</f>
        <v>NO</v>
      </c>
      <c r="BT30" t="str">
        <f t="shared" si="17"/>
        <v/>
      </c>
      <c r="BU30" t="str">
        <f>IF(OR(LEFT(BR30,1)=CHAR(32),LEFT(BR30,1)=CHAR(9),LEFT(BR30,1)=CHAR(160),indenture(BR30)&gt;0),"NO","BOLD")&amp;BT30</f>
        <v>BOLD</v>
      </c>
      <c r="BV30" t="s">
        <v>4493</v>
      </c>
      <c r="BW30" t="s">
        <v>4494</v>
      </c>
      <c r="BX30" t="str">
        <f t="shared" si="18"/>
        <v/>
      </c>
      <c r="BY30" t="str">
        <f>IF(OR(LEFT(BV30,1)=CHAR(32),LEFT(BV30,1)=CHAR(9),LEFT(BV30,1)=CHAR(160),indenture(BV30)&gt;0),"NO","BOLD")&amp;BX30</f>
        <v>NO</v>
      </c>
      <c r="BZ30" t="s">
        <v>4246</v>
      </c>
      <c r="CA30" t="s">
        <v>4495</v>
      </c>
      <c r="CB30" t="str">
        <f t="shared" si="19"/>
        <v/>
      </c>
      <c r="CC30" t="str">
        <f>IF(OR(LEFT(BZ30,1)=CHAR(32),LEFT(BZ30,1)=CHAR(9),LEFT(BZ30,1)=CHAR(160),indenture(BZ30)&gt;0),"NO","BOLD")&amp;CB30</f>
        <v>NO</v>
      </c>
      <c r="CD30" t="s">
        <v>4311</v>
      </c>
      <c r="CE30" t="s">
        <v>4496</v>
      </c>
      <c r="CF30" t="str">
        <f t="shared" si="20"/>
        <v/>
      </c>
      <c r="CG30" t="str">
        <f>IF(OR(LEFT(CD30,1)=CHAR(32),LEFT(CD30,1)=CHAR(9),LEFT(CD30,1)=CHAR(160),indenture(CD30)&gt;0),"NO","BOLD")&amp;CF30</f>
        <v>NO</v>
      </c>
      <c r="CH30" t="s">
        <v>4497</v>
      </c>
      <c r="CI30" t="s">
        <v>1307</v>
      </c>
      <c r="CJ30" t="str">
        <f t="shared" si="21"/>
        <v/>
      </c>
      <c r="CK30" t="str">
        <f>IF(OR(LEFT(CH30,1)=CHAR(32),LEFT(CH30,1)=CHAR(9),LEFT(CH30,1)=CHAR(160),indenture(CH30)&gt;0),"NO","BOLD")&amp;CJ30</f>
        <v>BOLD</v>
      </c>
      <c r="CL30" t="s">
        <v>4498</v>
      </c>
      <c r="CM30" t="s">
        <v>4499</v>
      </c>
      <c r="CN30" t="str">
        <f t="shared" si="22"/>
        <v/>
      </c>
      <c r="CO30" t="str">
        <f>IF(OR(LEFT(CL30,1)=CHAR(32),LEFT(CL30,1)=CHAR(9),LEFT(CL30,1)=CHAR(160),indenture(CL30)&gt;0),"NO","BOLD")&amp;CN30</f>
        <v>NO</v>
      </c>
      <c r="CP30" t="s">
        <v>4500</v>
      </c>
      <c r="CQ30" t="s">
        <v>3430</v>
      </c>
      <c r="CR30" t="str">
        <f t="shared" si="23"/>
        <v/>
      </c>
      <c r="CS30" t="str">
        <f>IF(OR(LEFT(CP30,1)=CHAR(32),LEFT(CP30,1)=CHAR(9),LEFT(CP30,1)=CHAR(160),indenture(CP30)&gt;0),"NO","BOLD")&amp;CR30</f>
        <v>BOLD</v>
      </c>
      <c r="CV30" t="str">
        <f t="shared" si="24"/>
        <v/>
      </c>
      <c r="CW30" t="str">
        <f>IF(OR(LEFT(CT30,1)=CHAR(32),LEFT(CT30,1)=CHAR(9),LEFT(CT30,1)=CHAR(160),indenture(CT30)&gt;0),"NO","BOLD")&amp;CV30</f>
        <v>BOLD</v>
      </c>
      <c r="CZ30" t="str">
        <f t="shared" si="25"/>
        <v/>
      </c>
      <c r="DA30" t="str">
        <f>IF(OR(LEFT(CX30,1)=CHAR(32),LEFT(CX30,1)=CHAR(9),LEFT(CX30,1)=CHAR(160),indenture(CX30)&gt;0),"NO","BOLD")&amp;CZ30</f>
        <v>BOLD</v>
      </c>
      <c r="DD30" t="str">
        <f t="shared" si="26"/>
        <v/>
      </c>
      <c r="DE30" t="str">
        <f>IF(OR(LEFT(DB30,1)=CHAR(32),LEFT(DB30,1)=CHAR(9),LEFT(DB30,1)=CHAR(160),indenture(DB30)&gt;0),"NO","BOLD")&amp;DD30</f>
        <v>BOLD</v>
      </c>
      <c r="DH30" t="str">
        <f t="shared" si="27"/>
        <v/>
      </c>
      <c r="DI30" t="str">
        <f>IF(OR(LEFT(DF30,1)=CHAR(32),LEFT(DF30,1)=CHAR(9),LEFT(DF30,1)=CHAR(160),indenture(DF30)&gt;0),"NO","BOLD")&amp;DH30</f>
        <v>BOLD</v>
      </c>
      <c r="DL30" t="str">
        <f t="shared" si="28"/>
        <v/>
      </c>
      <c r="DM30" t="str">
        <f>IF(OR(LEFT(DJ30,1)=CHAR(32),LEFT(DJ30,1)=CHAR(9),LEFT(DJ30,1)=CHAR(160),indenture(DJ30)&gt;0),"NO","BOLD")&amp;DL30</f>
        <v>BOLD</v>
      </c>
      <c r="DN30" t="s">
        <v>5313</v>
      </c>
      <c r="DO30" t="s">
        <v>5314</v>
      </c>
      <c r="DP30" t="str">
        <f t="shared" si="29"/>
        <v/>
      </c>
      <c r="DQ30" t="str">
        <f>IF(OR(LEFT(DN30,1)=CHAR(32),LEFT(DN30,1)=CHAR(9),LEFT(DN30,1)=CHAR(160),indenture(DN30)&gt;0),"NO","BOLD")&amp;DP30</f>
        <v>BOLD</v>
      </c>
      <c r="DR30" t="s">
        <v>5315</v>
      </c>
      <c r="DS30" s="36" t="s">
        <v>8872</v>
      </c>
      <c r="DT30" t="str">
        <f t="shared" si="30"/>
        <v/>
      </c>
      <c r="DU30" t="str">
        <f>IF(OR(LEFT(DR30,1)=CHAR(32),LEFT(DR30,1)=CHAR(9),LEFT(DR30,1)=CHAR(160),indenture(DR30)&gt;0),"NO","BOLD")&amp;DT30</f>
        <v>BOLD</v>
      </c>
      <c r="DX30" t="str">
        <f t="shared" si="31"/>
        <v/>
      </c>
      <c r="DY30" t="str">
        <f>IF(OR(LEFT(DV30,1)=CHAR(32),LEFT(DV30,1)=CHAR(9),LEFT(DV30,1)=CHAR(160),indenture(DV30)&gt;0),"NO","BOLD")&amp;DX30</f>
        <v>BOLD</v>
      </c>
      <c r="DZ30" t="s">
        <v>5316</v>
      </c>
      <c r="EA30" t="s">
        <v>5317</v>
      </c>
      <c r="EB30" t="str">
        <f t="shared" si="32"/>
        <v/>
      </c>
      <c r="EC30" t="str">
        <f>IF(OR(LEFT(DZ30,1)=CHAR(32),LEFT(DZ30,1)=CHAR(9),LEFT(DZ30,1)=CHAR(160),indenture(DZ30)&gt;0),"NO","BOLD")&amp;EB30</f>
        <v>BOLD</v>
      </c>
      <c r="ED30" t="s">
        <v>5318</v>
      </c>
      <c r="EE30" t="s">
        <v>5319</v>
      </c>
      <c r="EF30" t="str">
        <f t="shared" si="33"/>
        <v/>
      </c>
      <c r="EG30" t="str">
        <f>IF(OR(LEFT(ED30,1)=CHAR(32),LEFT(ED30,1)=CHAR(9),LEFT(ED30,1)=CHAR(160),indenture(ED30)&gt;0),"NO","BOLD")&amp;EF30</f>
        <v>BOLD</v>
      </c>
      <c r="EJ30" t="str">
        <f t="shared" si="34"/>
        <v/>
      </c>
      <c r="EK30" t="str">
        <f>IF(OR(LEFT(EH30,1)=CHAR(32),LEFT(EH30,1)=CHAR(9),LEFT(EH30,1)=CHAR(160),indenture(EH30)&gt;0),"NO","BOLD")&amp;EJ30</f>
        <v>BOLD</v>
      </c>
      <c r="EL30" t="s">
        <v>5320</v>
      </c>
      <c r="EM30" t="s">
        <v>4971</v>
      </c>
      <c r="EN30" t="str">
        <f t="shared" si="35"/>
        <v/>
      </c>
      <c r="EO30" t="str">
        <f>IF(OR(LEFT(EL30,1)=CHAR(32),LEFT(EL30,1)=CHAR(9),LEFT(EL30,1)=CHAR(160),indenture(EL30)&gt;0),"NO","BOLD")&amp;EN30</f>
        <v>NO</v>
      </c>
      <c r="EP30" t="s">
        <v>5853</v>
      </c>
      <c r="EQ30" t="s">
        <v>5854</v>
      </c>
      <c r="ER30" t="str">
        <f t="shared" si="36"/>
        <v/>
      </c>
      <c r="ES30" t="str">
        <f>IF(OR(LEFT(EP30,1)=CHAR(32),LEFT(EP30,1)=CHAR(9),LEFT(EP30,1)=CHAR(160),indenture(EP30)&gt;0),"NO","BOLD")&amp;ER30</f>
        <v>BOLD</v>
      </c>
      <c r="ET30" t="s">
        <v>5855</v>
      </c>
      <c r="EU30" t="s">
        <v>5856</v>
      </c>
      <c r="EV30" t="str">
        <f t="shared" si="37"/>
        <v/>
      </c>
      <c r="EW30" t="str">
        <f>IF(OR(LEFT(ET30,1)=CHAR(32),LEFT(ET30,1)=CHAR(9),LEFT(ET30,1)=CHAR(160),indenture(ET30)&gt;0),"NO","BOLD")&amp;EV30</f>
        <v>BOLD</v>
      </c>
      <c r="EX30" t="s">
        <v>5857</v>
      </c>
      <c r="EY30" t="s">
        <v>5858</v>
      </c>
      <c r="EZ30" t="str">
        <f t="shared" si="38"/>
        <v/>
      </c>
      <c r="FA30" t="str">
        <f>IF(OR(LEFT(EX30,1)=CHAR(32),LEFT(EX30,1)=CHAR(9),LEFT(EX30,1)=CHAR(160),indenture(EX30)&gt;0),"NO","BOLD")&amp;EZ30</f>
        <v>BOLD</v>
      </c>
      <c r="FD30" t="str">
        <f t="shared" si="39"/>
        <v/>
      </c>
      <c r="FE30" t="str">
        <f>IF(OR(LEFT(FB30,1)=CHAR(32),LEFT(FB30,1)=CHAR(9),LEFT(FB30,1)=CHAR(160),indenture(FB30)&gt;0),"NO","BOLD")&amp;FD30</f>
        <v>BOLD</v>
      </c>
      <c r="FF30" t="s">
        <v>5859</v>
      </c>
      <c r="FG30" t="s">
        <v>5860</v>
      </c>
      <c r="FH30" t="str">
        <f t="shared" si="40"/>
        <v/>
      </c>
      <c r="FI30" t="str">
        <f>IF(OR(LEFT(FF30,1)=CHAR(32),LEFT(FF30,1)=CHAR(9),LEFT(FF30,1)=CHAR(160),indenture(FF30)&gt;0),"NO","BOLD")&amp;FH30</f>
        <v>BOLD</v>
      </c>
      <c r="FJ30" t="s">
        <v>1411</v>
      </c>
      <c r="FK30" s="36" t="s">
        <v>8872</v>
      </c>
      <c r="FL30" t="str">
        <f t="shared" si="41"/>
        <v/>
      </c>
      <c r="FM30" t="str">
        <f>IF(OR(LEFT(FJ30,1)=CHAR(32),LEFT(FJ30,1)=CHAR(9),LEFT(FJ30,1)=CHAR(160),indenture(FJ30)&gt;0),"NO","BOLD")&amp;FL30</f>
        <v>BOLD</v>
      </c>
      <c r="FP30" t="str">
        <f t="shared" si="42"/>
        <v/>
      </c>
      <c r="FQ30" t="str">
        <f>IF(OR(LEFT(FN30,1)=CHAR(32),LEFT(FN30,1)=CHAR(9),LEFT(FN30,1)=CHAR(160),indenture(FN30)&gt;0),"NO","BOLD")&amp;FP30</f>
        <v>BOLD</v>
      </c>
      <c r="FT30" t="str">
        <f t="shared" si="43"/>
        <v/>
      </c>
      <c r="FU30" t="str">
        <f>IF(OR(LEFT(FR30,1)=CHAR(32),LEFT(FR30,1)=CHAR(9),LEFT(FR30,1)=CHAR(160),indenture(FR30)&gt;0),"NO","BOLD")&amp;FT30</f>
        <v>BOLD</v>
      </c>
      <c r="FV30" t="s">
        <v>5486</v>
      </c>
      <c r="FW30" t="s">
        <v>843</v>
      </c>
      <c r="FX30" t="str">
        <f t="shared" si="44"/>
        <v/>
      </c>
      <c r="FY30" t="str">
        <f>IF(OR(LEFT(FV30,1)=CHAR(32),LEFT(FV30,1)=CHAR(9),LEFT(FV30,1)=CHAR(160),indenture(FV30)&gt;0),"NO","BOLD")&amp;FX30</f>
        <v>BOLD</v>
      </c>
      <c r="GB30" t="str">
        <f t="shared" si="45"/>
        <v/>
      </c>
      <c r="GC30" t="str">
        <f>IF(OR(LEFT(FZ30,1)=CHAR(32),LEFT(FZ30,1)=CHAR(9),LEFT(FZ30,1)=CHAR(160),indenture(FZ30)&gt;0),"NO","BOLD")&amp;GB30</f>
        <v>BOLD</v>
      </c>
      <c r="GF30" t="str">
        <f t="shared" si="46"/>
        <v/>
      </c>
      <c r="GG30" t="str">
        <f>IF(OR(LEFT(GD30,1)=CHAR(32),LEFT(GD30,1)=CHAR(9),LEFT(GD30,1)=CHAR(160),indenture(GD30)&gt;0),"NO","BOLD")&amp;GF30</f>
        <v>BOLD</v>
      </c>
      <c r="GJ30" t="str">
        <f t="shared" si="47"/>
        <v/>
      </c>
      <c r="GK30" t="str">
        <f>IF(OR(LEFT(GH30,1)=CHAR(32),LEFT(GH30,1)=CHAR(9),LEFT(GH30,1)=CHAR(160),indenture(GH30)&gt;0),"NO","BOLD")&amp;GJ30</f>
        <v>BOLD</v>
      </c>
      <c r="GL30" t="s">
        <v>6350</v>
      </c>
      <c r="GM30" t="s">
        <v>5956</v>
      </c>
      <c r="GN30" t="str">
        <f t="shared" si="48"/>
        <v/>
      </c>
      <c r="GO30" t="str">
        <f>IF(OR(LEFT(GL30,1)=CHAR(32),LEFT(GL30,1)=CHAR(9),LEFT(GL30,1)=CHAR(160),indenture(GL30)&gt;0),"NO","BOLD")&amp;GN30</f>
        <v>BOLD</v>
      </c>
      <c r="GP30" t="s">
        <v>6409</v>
      </c>
      <c r="GQ30" t="s">
        <v>6410</v>
      </c>
      <c r="GR30" t="str">
        <f t="shared" si="68"/>
        <v/>
      </c>
      <c r="GS30" t="str">
        <f>IF(OR(LEFT(GP28,1)=CHAR(32),LEFT(GP28,1)=CHAR(9),LEFT(GP28,1)=CHAR(160),indenture(GP28)&gt;0),"NO","BOLD")&amp;GR30</f>
        <v>BOLD</v>
      </c>
      <c r="GT30" t="s">
        <v>6397</v>
      </c>
      <c r="GU30" t="s">
        <v>6398</v>
      </c>
      <c r="GV30" t="str">
        <f t="shared" si="49"/>
        <v/>
      </c>
      <c r="GW30" t="str">
        <f>IF(OR(LEFT(GT30,1)=CHAR(32),LEFT(GT30,1)=CHAR(9),LEFT(GT30,1)=CHAR(160),indenture(GT30)&gt;0),"NO","BOLD")&amp;GV30</f>
        <v>NO</v>
      </c>
      <c r="GZ30" t="str">
        <f t="shared" si="50"/>
        <v/>
      </c>
      <c r="HA30" t="str">
        <f>IF(OR(LEFT(GX30,1)=CHAR(32),LEFT(GX30,1)=CHAR(9),LEFT(GX30,1)=CHAR(160),indenture(GX30)&gt;0),"NO","BOLD")&amp;GZ30</f>
        <v>BOLD</v>
      </c>
      <c r="HB30" t="s">
        <v>6399</v>
      </c>
      <c r="HC30" t="s">
        <v>6400</v>
      </c>
      <c r="HD30" t="str">
        <f t="shared" si="51"/>
        <v/>
      </c>
      <c r="HE30" t="str">
        <f>IF(OR(LEFT(HB30,1)=CHAR(32),LEFT(HB30,1)=CHAR(9),LEFT(HB30,1)=CHAR(160),indenture(HB30)&gt;0),"NO","BOLD")&amp;HD30</f>
        <v>BOLD</v>
      </c>
      <c r="HF30" t="s">
        <v>5101</v>
      </c>
      <c r="HG30" t="s">
        <v>6298</v>
      </c>
      <c r="HH30" t="str">
        <f t="shared" si="52"/>
        <v/>
      </c>
      <c r="HI30" t="str">
        <f>IF(OR(LEFT(HF30,1)=CHAR(32),LEFT(HF30,1)=CHAR(9),LEFT(HF30,1)=CHAR(160),indenture(HF30)&gt;0),"NO","BOLD")&amp;HH30</f>
        <v>BOLD</v>
      </c>
      <c r="HL30" t="str">
        <f t="shared" si="53"/>
        <v/>
      </c>
      <c r="HM30" t="str">
        <f>IF(OR(LEFT(HJ30,1)=CHAR(32),LEFT(HJ30,1)=CHAR(9),LEFT(HJ30,1)=CHAR(160),indenture(HJ30)&gt;0),"NO","BOLD")&amp;HL30</f>
        <v>BOLD</v>
      </c>
      <c r="HP30" t="str">
        <f t="shared" si="54"/>
        <v/>
      </c>
      <c r="HQ30" t="str">
        <f>IF(OR(LEFT(HN30,1)=CHAR(32),LEFT(HN30,1)=CHAR(9),LEFT(HN30,1)=CHAR(160),indenture(HN30)&gt;0),"NO","BOLD")&amp;HP30</f>
        <v>BOLD</v>
      </c>
      <c r="HT30" t="str">
        <f t="shared" si="55"/>
        <v/>
      </c>
      <c r="HU30" t="str">
        <f>IF(OR(LEFT(HR30,1)=CHAR(32),LEFT(HR30,1)=CHAR(9),LEFT(HR30,1)=CHAR(160),indenture(HR30)&gt;0),"NO","BOLD")&amp;HT30</f>
        <v>BOLD</v>
      </c>
      <c r="HV30" t="s">
        <v>8225</v>
      </c>
      <c r="HW30" t="s">
        <v>8150</v>
      </c>
      <c r="HX30" t="str">
        <f t="shared" si="56"/>
        <v/>
      </c>
      <c r="HY30" t="str">
        <f>IF(OR(LEFT(HV30,1)=CHAR(32),LEFT(HV30,1)=CHAR(9),LEFT(HV30,1)=CHAR(160),indenture(HV30)&gt;0),"NO","BOLD")&amp;HX30</f>
        <v>BOLD</v>
      </c>
      <c r="IB30" t="str">
        <f t="shared" si="57"/>
        <v/>
      </c>
      <c r="IC30" t="str">
        <f>IF(OR(LEFT(HZ30,1)=CHAR(32),LEFT(HZ30,1)=CHAR(9),LEFT(HZ30,1)=CHAR(160),indenture(HZ30)&gt;0),"NO","BOLD")&amp;IB30</f>
        <v>BOLD</v>
      </c>
      <c r="ID30" t="s">
        <v>8524</v>
      </c>
      <c r="IE30" t="s">
        <v>8525</v>
      </c>
      <c r="IF30" t="str">
        <f t="shared" si="58"/>
        <v/>
      </c>
      <c r="IG30" t="str">
        <f>IF(OR(LEFT(ID30,1)=CHAR(32),LEFT(ID30,1)=CHAR(9),LEFT(ID30,1)=CHAR(160),indenture(ID30)&gt;0),"NO","BOLD")&amp;IF30</f>
        <v>BOLD</v>
      </c>
      <c r="IH30" t="s">
        <v>8223</v>
      </c>
      <c r="II30" t="s">
        <v>8148</v>
      </c>
      <c r="IJ30" t="str">
        <f t="shared" si="59"/>
        <v/>
      </c>
      <c r="IK30" t="str">
        <f>IF(OR(LEFT(IH30,1)=CHAR(32),LEFT(IH30,1)=CHAR(9),LEFT(IH30,1)=CHAR(160),indenture(IH30)&gt;0),"NO","BOLD")&amp;IJ30</f>
        <v>BOLD</v>
      </c>
      <c r="IL30" t="s">
        <v>8625</v>
      </c>
      <c r="IM30" t="s">
        <v>8626</v>
      </c>
      <c r="IN30" t="str">
        <f t="shared" si="60"/>
        <v/>
      </c>
      <c r="IO30" t="str">
        <f>IF(OR(LEFT(IL30,1)=CHAR(32),LEFT(IL30,1)=CHAR(9),LEFT(IL30,1)=CHAR(160),indenture(IL30)&gt;0),"NO","BOLD")&amp;IN30</f>
        <v>NO</v>
      </c>
      <c r="IP30" t="s">
        <v>8680</v>
      </c>
      <c r="IQ30" t="s">
        <v>8681</v>
      </c>
      <c r="IR30" t="str">
        <f t="shared" si="61"/>
        <v/>
      </c>
      <c r="IS30" t="str">
        <f>IF(OR(LEFT(IP30,1)=CHAR(32),LEFT(IP30,1)=CHAR(9),LEFT(IP30,1)=CHAR(160),indenture(IP30)&gt;0),"NO","BOLD")&amp;IR30</f>
        <v>BOLD</v>
      </c>
      <c r="IX30" t="s">
        <v>8225</v>
      </c>
      <c r="IY30" t="s">
        <v>8150</v>
      </c>
      <c r="IZ30" t="str">
        <f t="shared" si="63"/>
        <v/>
      </c>
      <c r="JA30" t="str">
        <f>IF(OR(LEFT(IX30,1)=CHAR(32),LEFT(IX30,1)=CHAR(9),LEFT(IX30,1)=CHAR(160),indenture(IX30)&gt;0),"NO","BOLD")&amp;IZ30</f>
        <v>BOLD</v>
      </c>
      <c r="JD30" t="str">
        <f t="shared" si="64"/>
        <v/>
      </c>
      <c r="JE30" t="str">
        <f>IF(OR(LEFT(JB30,1)=CHAR(32),LEFT(JB30,1)=CHAR(9),LEFT(JB30,1)=CHAR(160),indenture(JB30)&gt;0),"NO","BOLD")&amp;JD30</f>
        <v>BOLD</v>
      </c>
      <c r="JL30" t="str">
        <f t="shared" si="66"/>
        <v/>
      </c>
      <c r="JM30" t="str">
        <f>IF(OR(LEFT(JJ30,1)=CHAR(32),LEFT(JJ30,1)=CHAR(9),LEFT(JJ30,1)=CHAR(160),indenture(JJ30)&gt;0),"NO","BOLD")&amp;JL30</f>
        <v>BOLD</v>
      </c>
      <c r="JO30" s="27" t="s">
        <v>5499</v>
      </c>
      <c r="JP30" s="27" t="s">
        <v>5500</v>
      </c>
      <c r="JQ30" t="str">
        <f t="shared" si="67"/>
        <v/>
      </c>
      <c r="JR30" t="str">
        <f>IF(OR(LEFT(JO30,1)=CHAR(32),LEFT(JO30,1)=CHAR(9),LEFT(JO30,1)=CHAR(160),indenture(JO30)&gt;0),"NO","BOLD")&amp;JQ30</f>
        <v>BOLD</v>
      </c>
    </row>
    <row r="31" spans="1:278">
      <c r="A31">
        <v>30</v>
      </c>
      <c r="D31" t="str">
        <f t="shared" si="2"/>
        <v/>
      </c>
      <c r="E31" t="str">
        <f>IF(OR(LEFT(B31,1)=CHAR(32),LEFT(B31,1)=CHAR(9),LEFT(B31,1)=CHAR(160),indenture(B31)&gt;0),"NO","BOLD")&amp;D31</f>
        <v>BOLD</v>
      </c>
      <c r="F31" t="s">
        <v>3773</v>
      </c>
      <c r="G31" t="s">
        <v>3774</v>
      </c>
      <c r="H31" t="str">
        <f t="shared" si="3"/>
        <v/>
      </c>
      <c r="I31" t="str">
        <f>IF(OR(LEFT(F31,1)=CHAR(32),LEFT(F31,1)=CHAR(9),LEFT(F31,1)=CHAR(160),indenture(F31)&gt;0),"NO","BOLD")&amp;H31</f>
        <v>BOLD</v>
      </c>
      <c r="P31" t="str">
        <f t="shared" si="69"/>
        <v/>
      </c>
      <c r="Q31" t="str">
        <f>IF(OR(LEFT(N31,1)=CHAR(32),LEFT(N31,1)=CHAR(9),LEFT(N31,1)=CHAR(160),indenture(N31)&gt;0),"NO","BOLD")&amp;P31</f>
        <v>BOLD</v>
      </c>
      <c r="R31" t="s">
        <v>3775</v>
      </c>
      <c r="S31" t="s">
        <v>3776</v>
      </c>
      <c r="T31" t="str">
        <f t="shared" si="4"/>
        <v/>
      </c>
      <c r="U31" t="str">
        <f>IF(OR(LEFT(R31,1)=CHAR(32),LEFT(R31,1)=CHAR(9),LEFT(R31,1)=CHAR(160),indenture(R31)&gt;0),"NO","BOLD")&amp;T31</f>
        <v>BOLD</v>
      </c>
      <c r="V31" t="s">
        <v>3777</v>
      </c>
      <c r="W31" t="s">
        <v>3778</v>
      </c>
      <c r="X31" t="str">
        <f t="shared" si="5"/>
        <v/>
      </c>
      <c r="Y31" t="str">
        <f>IF(OR(LEFT(V31,1)=CHAR(32),LEFT(V31,1)=CHAR(9),LEFT(V31,1)=CHAR(160),indenture(V31)&gt;0),"NO","BOLD")&amp;X31</f>
        <v>BOLD</v>
      </c>
      <c r="AB31" t="str">
        <f t="shared" si="6"/>
        <v/>
      </c>
      <c r="AC31" t="str">
        <f>IF(OR(LEFT(Z31,1)=CHAR(32),LEFT(Z31,1)=CHAR(9),LEFT(Z31,1)=CHAR(160),indenture(Z31)&gt;0),"NO","BOLD")&amp;AB31</f>
        <v>BOLD</v>
      </c>
      <c r="AD31" t="s">
        <v>3779</v>
      </c>
      <c r="AE31" t="s">
        <v>3780</v>
      </c>
      <c r="AF31" t="str">
        <f t="shared" si="7"/>
        <v/>
      </c>
      <c r="AG31" t="str">
        <f>IF(OR(LEFT(AD31,1)=CHAR(32),LEFT(AD31,1)=CHAR(9),LEFT(AD31,1)=CHAR(160),indenture(AD31)&gt;0),"NO","BOLD")&amp;AF31</f>
        <v>BOLD</v>
      </c>
      <c r="AH31" t="s">
        <v>3404</v>
      </c>
      <c r="AI31" t="s">
        <v>3405</v>
      </c>
      <c r="AJ31" t="str">
        <f t="shared" si="8"/>
        <v/>
      </c>
      <c r="AK31" t="str">
        <f>IF(OR(LEFT(AH31,1)=CHAR(32),LEFT(AH31,1)=CHAR(9),LEFT(AH31,1)=CHAR(160),indenture(AH31)&gt;0),"NO","BOLD")&amp;AJ31</f>
        <v>BOLD</v>
      </c>
      <c r="AL31" t="s">
        <v>3781</v>
      </c>
      <c r="AM31" t="s">
        <v>3782</v>
      </c>
      <c r="AN31" t="str">
        <f t="shared" si="9"/>
        <v/>
      </c>
      <c r="AO31" t="str">
        <f>IF(OR(LEFT(AL31,1)=CHAR(32),LEFT(AL31,1)=CHAR(9),LEFT(AL31,1)=CHAR(160),indenture(AL31)&gt;0),"NO","BOLD")&amp;AN31</f>
        <v>BOLD</v>
      </c>
      <c r="AP31" t="s">
        <v>3783</v>
      </c>
      <c r="AQ31" t="s">
        <v>3784</v>
      </c>
      <c r="AR31" t="str">
        <f t="shared" si="10"/>
        <v/>
      </c>
      <c r="AS31" t="str">
        <f>IF(OR(LEFT(AP31,1)=CHAR(32),LEFT(AP31,1)=CHAR(9),LEFT(AP31,1)=CHAR(160),indenture(AP31)&gt;0),"NO","BOLD")&amp;AR31</f>
        <v>BOLD</v>
      </c>
      <c r="AT31" t="s">
        <v>3690</v>
      </c>
      <c r="AU31" t="s">
        <v>3409</v>
      </c>
      <c r="AV31" t="str">
        <f t="shared" si="11"/>
        <v/>
      </c>
      <c r="AW31" t="str">
        <f>IF(OR(LEFT(AT31,1)=CHAR(32),LEFT(AT31,1)=CHAR(9),LEFT(AT31,1)=CHAR(160),indenture(AT31)&gt;0),"NO","BOLD")&amp;AV31</f>
        <v>BOLD</v>
      </c>
      <c r="AZ31" t="str">
        <f t="shared" si="12"/>
        <v/>
      </c>
      <c r="BA31" t="str">
        <f>IF(OR(LEFT(AX31,1)=CHAR(32),LEFT(AX31,1)=CHAR(9),LEFT(AX31,1)=CHAR(160),indenture(AX31)&gt;0),"NO","BOLD")&amp;AZ31</f>
        <v>BOLD</v>
      </c>
      <c r="BB31" t="s">
        <v>4411</v>
      </c>
      <c r="BC31" t="s">
        <v>4501</v>
      </c>
      <c r="BD31" t="str">
        <f t="shared" si="13"/>
        <v/>
      </c>
      <c r="BE31" t="str">
        <f>IF(OR(LEFT(BB31,1)=CHAR(32),LEFT(BB31,1)=CHAR(9),LEFT(BB31,1)=CHAR(160),indenture(BB31)&gt;0),"NO","BOLD")&amp;BD31</f>
        <v>NO</v>
      </c>
      <c r="BH31" t="str">
        <f t="shared" si="14"/>
        <v/>
      </c>
      <c r="BI31" t="str">
        <f>IF(OR(LEFT(BF31,1)=CHAR(32),LEFT(BF31,1)=CHAR(9),LEFT(BF31,1)=CHAR(160),indenture(BF31)&gt;0),"NO","BOLD")&amp;BH31</f>
        <v>BOLD</v>
      </c>
      <c r="BL31" t="str">
        <f t="shared" si="15"/>
        <v/>
      </c>
      <c r="BM31" t="str">
        <f>IF(OR(LEFT(BJ31,1)=CHAR(32),LEFT(BJ31,1)=CHAR(9),LEFT(BJ31,1)=CHAR(160),indenture(BJ31)&gt;0),"NO","BOLD")&amp;BL31</f>
        <v>BOLD</v>
      </c>
      <c r="BN31" t="s">
        <v>4502</v>
      </c>
      <c r="BO31" t="s">
        <v>4503</v>
      </c>
      <c r="BP31" t="str">
        <f t="shared" si="16"/>
        <v/>
      </c>
      <c r="BQ31" t="str">
        <f>IF(OR(LEFT(BN31,1)=CHAR(32),LEFT(BN31,1)=CHAR(9),LEFT(BN31,1)=CHAR(160),indenture(BN31)&gt;0),"NO","BOLD")&amp;BP31</f>
        <v>NO</v>
      </c>
      <c r="BT31" t="str">
        <f t="shared" si="17"/>
        <v/>
      </c>
      <c r="BU31" t="str">
        <f>IF(OR(LEFT(BR31,1)=CHAR(32),LEFT(BR31,1)=CHAR(9),LEFT(BR31,1)=CHAR(160),indenture(BR31)&gt;0),"NO","BOLD")&amp;BT31</f>
        <v>BOLD</v>
      </c>
      <c r="BV31" t="s">
        <v>4504</v>
      </c>
      <c r="BW31" t="s">
        <v>4505</v>
      </c>
      <c r="BX31" t="str">
        <f t="shared" si="18"/>
        <v/>
      </c>
      <c r="BY31" t="str">
        <f>IF(OR(LEFT(BV31,1)=CHAR(32),LEFT(BV31,1)=CHAR(9),LEFT(BV31,1)=CHAR(160),indenture(BV31)&gt;0),"NO","BOLD")&amp;BX31</f>
        <v>NO</v>
      </c>
      <c r="BZ31" t="s">
        <v>4261</v>
      </c>
      <c r="CA31" t="s">
        <v>4506</v>
      </c>
      <c r="CB31" t="str">
        <f t="shared" si="19"/>
        <v/>
      </c>
      <c r="CC31" t="str">
        <f>IF(OR(LEFT(BZ31,1)=CHAR(32),LEFT(BZ31,1)=CHAR(9),LEFT(BZ31,1)=CHAR(160),indenture(BZ31)&gt;0),"NO","BOLD")&amp;CB31</f>
        <v>NO</v>
      </c>
      <c r="CD31" t="s">
        <v>4323</v>
      </c>
      <c r="CE31" t="s">
        <v>4507</v>
      </c>
      <c r="CF31" t="str">
        <f t="shared" si="20"/>
        <v/>
      </c>
      <c r="CG31" t="str">
        <f>IF(OR(LEFT(CD31,1)=CHAR(32),LEFT(CD31,1)=CHAR(9),LEFT(CD31,1)=CHAR(160),indenture(CD31)&gt;0),"NO","BOLD")&amp;CF31</f>
        <v>NO</v>
      </c>
      <c r="CJ31" t="str">
        <f t="shared" si="21"/>
        <v/>
      </c>
      <c r="CK31" t="str">
        <f>IF(OR(LEFT(CH31,1)=CHAR(32),LEFT(CH31,1)=CHAR(9),LEFT(CH31,1)=CHAR(160),indenture(CH31)&gt;0),"NO","BOLD")&amp;CJ31</f>
        <v>BOLD</v>
      </c>
      <c r="CL31" t="s">
        <v>4508</v>
      </c>
      <c r="CM31" t="s">
        <v>4509</v>
      </c>
      <c r="CN31" t="str">
        <f t="shared" si="22"/>
        <v/>
      </c>
      <c r="CO31" t="str">
        <f>IF(OR(LEFT(CL31,1)=CHAR(32),LEFT(CL31,1)=CHAR(9),LEFT(CL31,1)=CHAR(160),indenture(CL31)&gt;0),"NO","BOLD")&amp;CN31</f>
        <v>BOLD</v>
      </c>
      <c r="CP31" t="s">
        <v>4510</v>
      </c>
      <c r="CQ31" t="s">
        <v>3371</v>
      </c>
      <c r="CR31" t="str">
        <f t="shared" si="23"/>
        <v/>
      </c>
      <c r="CS31" t="str">
        <f>IF(OR(LEFT(CP31,1)=CHAR(32),LEFT(CP31,1)=CHAR(9),LEFT(CP31,1)=CHAR(160),indenture(CP31)&gt;0),"NO","BOLD")&amp;CR31</f>
        <v>BOLD</v>
      </c>
      <c r="CV31" t="str">
        <f t="shared" si="24"/>
        <v/>
      </c>
      <c r="CW31" t="str">
        <f>IF(OR(LEFT(CT31,1)=CHAR(32),LEFT(CT31,1)=CHAR(9),LEFT(CT31,1)=CHAR(160),indenture(CT31)&gt;0),"NO","BOLD")&amp;CV31</f>
        <v>BOLD</v>
      </c>
      <c r="CZ31" t="str">
        <f t="shared" si="25"/>
        <v/>
      </c>
      <c r="DA31" t="str">
        <f>IF(OR(LEFT(CX31,1)=CHAR(32),LEFT(CX31,1)=CHAR(9),LEFT(CX31,1)=CHAR(160),indenture(CX31)&gt;0),"NO","BOLD")&amp;CZ31</f>
        <v>BOLD</v>
      </c>
      <c r="DD31" t="str">
        <f t="shared" si="26"/>
        <v/>
      </c>
      <c r="DE31" t="str">
        <f>IF(OR(LEFT(DB31,1)=CHAR(32),LEFT(DB31,1)=CHAR(9),LEFT(DB31,1)=CHAR(160),indenture(DB31)&gt;0),"NO","BOLD")&amp;DD31</f>
        <v>BOLD</v>
      </c>
      <c r="DH31" t="str">
        <f t="shared" si="27"/>
        <v/>
      </c>
      <c r="DI31" t="str">
        <f>IF(OR(LEFT(DF31,1)=CHAR(32),LEFT(DF31,1)=CHAR(9),LEFT(DF31,1)=CHAR(160),indenture(DF31)&gt;0),"NO","BOLD")&amp;DH31</f>
        <v>BOLD</v>
      </c>
      <c r="DL31" t="str">
        <f t="shared" si="28"/>
        <v/>
      </c>
      <c r="DM31" t="str">
        <f>IF(OR(LEFT(DJ31,1)=CHAR(32),LEFT(DJ31,1)=CHAR(9),LEFT(DJ31,1)=CHAR(160),indenture(DJ31)&gt;0),"NO","BOLD")&amp;DL31</f>
        <v>BOLD</v>
      </c>
      <c r="DN31" t="s">
        <v>5321</v>
      </c>
      <c r="DO31" t="s">
        <v>5322</v>
      </c>
      <c r="DP31" t="str">
        <f t="shared" si="29"/>
        <v/>
      </c>
      <c r="DQ31" t="str">
        <f>IF(OR(LEFT(DN31,1)=CHAR(32),LEFT(DN31,1)=CHAR(9),LEFT(DN31,1)=CHAR(160),indenture(DN31)&gt;0),"NO","BOLD")&amp;DP31</f>
        <v>BOLD</v>
      </c>
      <c r="DR31" t="s">
        <v>5323</v>
      </c>
      <c r="DS31" t="s">
        <v>5324</v>
      </c>
      <c r="DT31" t="str">
        <f t="shared" si="30"/>
        <v/>
      </c>
      <c r="DU31" t="str">
        <f>IF(OR(LEFT(DR31,1)=CHAR(32),LEFT(DR31,1)=CHAR(9),LEFT(DR31,1)=CHAR(160),indenture(DR31)&gt;0),"NO","BOLD")&amp;DT31</f>
        <v>NO</v>
      </c>
      <c r="DX31" t="str">
        <f t="shared" si="31"/>
        <v/>
      </c>
      <c r="DY31" t="str">
        <f>IF(OR(LEFT(DV31,1)=CHAR(32),LEFT(DV31,1)=CHAR(9),LEFT(DV31,1)=CHAR(160),indenture(DV31)&gt;0),"NO","BOLD")&amp;DX31</f>
        <v>BOLD</v>
      </c>
      <c r="DZ31" t="s">
        <v>5325</v>
      </c>
      <c r="EA31" t="s">
        <v>5326</v>
      </c>
      <c r="EB31" t="str">
        <f t="shared" si="32"/>
        <v/>
      </c>
      <c r="EC31" t="str">
        <f>IF(OR(LEFT(DZ31,1)=CHAR(32),LEFT(DZ31,1)=CHAR(9),LEFT(DZ31,1)=CHAR(160),indenture(DZ31)&gt;0),"NO","BOLD")&amp;EB31</f>
        <v>BOLD</v>
      </c>
      <c r="ED31" t="s">
        <v>5327</v>
      </c>
      <c r="EE31" t="s">
        <v>5328</v>
      </c>
      <c r="EF31" t="str">
        <f t="shared" si="33"/>
        <v/>
      </c>
      <c r="EG31" t="str">
        <f>IF(OR(LEFT(ED31,1)=CHAR(32),LEFT(ED31,1)=CHAR(9),LEFT(ED31,1)=CHAR(160),indenture(ED31)&gt;0),"NO","BOLD")&amp;EF31</f>
        <v>BOLD</v>
      </c>
      <c r="EJ31" t="str">
        <f t="shared" si="34"/>
        <v/>
      </c>
      <c r="EK31" t="str">
        <f>IF(OR(LEFT(EH31,1)=CHAR(32),LEFT(EH31,1)=CHAR(9),LEFT(EH31,1)=CHAR(160),indenture(EH31)&gt;0),"NO","BOLD")&amp;EJ31</f>
        <v>BOLD</v>
      </c>
      <c r="EL31" t="s">
        <v>5329</v>
      </c>
      <c r="EM31" t="s">
        <v>5330</v>
      </c>
      <c r="EN31" t="str">
        <f t="shared" si="35"/>
        <v/>
      </c>
      <c r="EO31" t="str">
        <f>IF(OR(LEFT(EL31,1)=CHAR(32),LEFT(EL31,1)=CHAR(9),LEFT(EL31,1)=CHAR(160),indenture(EL31)&gt;0),"NO","BOLD")&amp;EN31</f>
        <v>NO</v>
      </c>
      <c r="ER31" t="str">
        <f t="shared" si="36"/>
        <v/>
      </c>
      <c r="ES31" t="str">
        <f>IF(OR(LEFT(EP31,1)=CHAR(32),LEFT(EP31,1)=CHAR(9),LEFT(EP31,1)=CHAR(160),indenture(EP31)&gt;0),"NO","BOLD")&amp;ER31</f>
        <v>BOLD</v>
      </c>
      <c r="EV31" t="str">
        <f t="shared" si="37"/>
        <v/>
      </c>
      <c r="EW31" t="str">
        <f>IF(OR(LEFT(ET31,1)=CHAR(32),LEFT(ET31,1)=CHAR(9),LEFT(ET31,1)=CHAR(160),indenture(ET31)&gt;0),"NO","BOLD")&amp;EV31</f>
        <v>BOLD</v>
      </c>
      <c r="EX31" t="s">
        <v>5861</v>
      </c>
      <c r="EY31" t="s">
        <v>5862</v>
      </c>
      <c r="EZ31" t="str">
        <f t="shared" si="38"/>
        <v/>
      </c>
      <c r="FA31" t="str">
        <f>IF(OR(LEFT(EX31,1)=CHAR(32),LEFT(EX31,1)=CHAR(9),LEFT(EX31,1)=CHAR(160),indenture(EX31)&gt;0),"NO","BOLD")&amp;EZ31</f>
        <v>BOLD</v>
      </c>
      <c r="FD31" t="str">
        <f t="shared" si="39"/>
        <v/>
      </c>
      <c r="FE31" t="str">
        <f>IF(OR(LEFT(FB31,1)=CHAR(32),LEFT(FB31,1)=CHAR(9),LEFT(FB31,1)=CHAR(160),indenture(FB31)&gt;0),"NO","BOLD")&amp;FD31</f>
        <v>BOLD</v>
      </c>
      <c r="FF31" t="s">
        <v>5863</v>
      </c>
      <c r="FG31" t="s">
        <v>5864</v>
      </c>
      <c r="FH31" t="str">
        <f t="shared" si="40"/>
        <v/>
      </c>
      <c r="FI31" t="str">
        <f>IF(OR(LEFT(FF31,1)=CHAR(32),LEFT(FF31,1)=CHAR(9),LEFT(FF31,1)=CHAR(160),indenture(FF31)&gt;0),"NO","BOLD")&amp;FH31</f>
        <v>BOLD</v>
      </c>
      <c r="FJ31" t="s">
        <v>5497</v>
      </c>
      <c r="FK31" t="s">
        <v>5498</v>
      </c>
      <c r="FL31" t="str">
        <f t="shared" si="41"/>
        <v/>
      </c>
      <c r="FM31" t="str">
        <f>IF(OR(LEFT(FJ31,1)=CHAR(32),LEFT(FJ31,1)=CHAR(9),LEFT(FJ31,1)=CHAR(160),indenture(FJ31)&gt;0),"NO","BOLD")&amp;FL31</f>
        <v>BOLD</v>
      </c>
      <c r="FN31" t="s">
        <v>1322</v>
      </c>
      <c r="FO31" s="36" t="s">
        <v>8872</v>
      </c>
      <c r="FP31" t="str">
        <f t="shared" si="42"/>
        <v/>
      </c>
      <c r="FQ31" t="str">
        <f>IF(OR(LEFT(FN31,1)=CHAR(32),LEFT(FN31,1)=CHAR(9),LEFT(FN31,1)=CHAR(160),indenture(FN31)&gt;0),"NO","BOLD")&amp;FP31</f>
        <v>BOLD</v>
      </c>
      <c r="FT31" t="str">
        <f t="shared" si="43"/>
        <v/>
      </c>
      <c r="FU31" t="str">
        <f>IF(OR(LEFT(FR31,1)=CHAR(32),LEFT(FR31,1)=CHAR(9),LEFT(FR31,1)=CHAR(160),indenture(FR31)&gt;0),"NO","BOLD")&amp;FT31</f>
        <v>BOLD</v>
      </c>
      <c r="FV31" t="s">
        <v>5613</v>
      </c>
      <c r="FW31" t="s">
        <v>5614</v>
      </c>
      <c r="FX31" t="str">
        <f t="shared" si="44"/>
        <v/>
      </c>
      <c r="FY31" t="str">
        <f>IF(OR(LEFT(FV31,1)=CHAR(32),LEFT(FV31,1)=CHAR(9),LEFT(FV31,1)=CHAR(160),indenture(FV31)&gt;0),"NO","BOLD")&amp;FX31</f>
        <v>BOLD</v>
      </c>
      <c r="GB31" t="str">
        <f t="shared" si="45"/>
        <v/>
      </c>
      <c r="GC31" t="str">
        <f>IF(OR(LEFT(FZ31,1)=CHAR(32),LEFT(FZ31,1)=CHAR(9),LEFT(FZ31,1)=CHAR(160),indenture(FZ31)&gt;0),"NO","BOLD")&amp;GB31</f>
        <v>BOLD</v>
      </c>
      <c r="GF31" t="str">
        <f t="shared" si="46"/>
        <v/>
      </c>
      <c r="GG31" t="str">
        <f>IF(OR(LEFT(GD31,1)=CHAR(32),LEFT(GD31,1)=CHAR(9),LEFT(GD31,1)=CHAR(160),indenture(GD31)&gt;0),"NO","BOLD")&amp;GF31</f>
        <v>BOLD</v>
      </c>
      <c r="GJ31" t="str">
        <f t="shared" si="47"/>
        <v/>
      </c>
      <c r="GK31" t="str">
        <f>IF(OR(LEFT(GH31,1)=CHAR(32),LEFT(GH31,1)=CHAR(9),LEFT(GH31,1)=CHAR(160),indenture(GH31)&gt;0),"NO","BOLD")&amp;GJ31</f>
        <v>BOLD</v>
      </c>
      <c r="GN31" t="str">
        <f t="shared" si="48"/>
        <v/>
      </c>
      <c r="GO31" t="str">
        <f>IF(OR(LEFT(GL31,1)=CHAR(32),LEFT(GL31,1)=CHAR(9),LEFT(GL31,1)=CHAR(160),indenture(GL31)&gt;0),"NO","BOLD")&amp;GN31</f>
        <v>BOLD</v>
      </c>
      <c r="GP31" t="s">
        <v>6417</v>
      </c>
      <c r="GQ31" t="s">
        <v>6418</v>
      </c>
      <c r="GR31" t="str">
        <f t="shared" si="68"/>
        <v/>
      </c>
      <c r="GS31" t="str">
        <f>IF(OR(LEFT(GP29,1)=CHAR(32),LEFT(GP29,1)=CHAR(9),LEFT(GP29,1)=CHAR(160),indenture(GP29)&gt;0),"NO","BOLD")&amp;GR31</f>
        <v>BOLD</v>
      </c>
      <c r="GT31" t="s">
        <v>6403</v>
      </c>
      <c r="GU31" t="s">
        <v>6404</v>
      </c>
      <c r="GV31" t="str">
        <f t="shared" si="49"/>
        <v/>
      </c>
      <c r="GW31" t="str">
        <f>IF(OR(LEFT(GT31,1)=CHAR(32),LEFT(GT31,1)=CHAR(9),LEFT(GT31,1)=CHAR(160),indenture(GT31)&gt;0),"NO","BOLD")&amp;GV31</f>
        <v>NO</v>
      </c>
      <c r="GZ31" t="str">
        <f t="shared" si="50"/>
        <v/>
      </c>
      <c r="HA31" t="str">
        <f>IF(OR(LEFT(GX31,1)=CHAR(32),LEFT(GX31,1)=CHAR(9),LEFT(GX31,1)=CHAR(160),indenture(GX31)&gt;0),"NO","BOLD")&amp;GZ31</f>
        <v>BOLD</v>
      </c>
      <c r="HB31" t="s">
        <v>6405</v>
      </c>
      <c r="HC31" t="s">
        <v>6406</v>
      </c>
      <c r="HD31" t="str">
        <f t="shared" si="51"/>
        <v/>
      </c>
      <c r="HE31" t="str">
        <f>IF(OR(LEFT(HB31,1)=CHAR(32),LEFT(HB31,1)=CHAR(9),LEFT(HB31,1)=CHAR(160),indenture(HB31)&gt;0),"NO","BOLD")&amp;HD31</f>
        <v>BOLD</v>
      </c>
      <c r="HF31" t="s">
        <v>6407</v>
      </c>
      <c r="HG31" t="s">
        <v>6408</v>
      </c>
      <c r="HH31" t="str">
        <f t="shared" si="52"/>
        <v/>
      </c>
      <c r="HI31" t="str">
        <f>IF(OR(LEFT(HF31,1)=CHAR(32),LEFT(HF31,1)=CHAR(9),LEFT(HF31,1)=CHAR(160),indenture(HF31)&gt;0),"NO","BOLD")&amp;HH31</f>
        <v>BOLD</v>
      </c>
      <c r="HL31" t="str">
        <f t="shared" si="53"/>
        <v/>
      </c>
      <c r="HM31" t="str">
        <f>IF(OR(LEFT(HJ31,1)=CHAR(32),LEFT(HJ31,1)=CHAR(9),LEFT(HJ31,1)=CHAR(160),indenture(HJ31)&gt;0),"NO","BOLD")&amp;HL31</f>
        <v>BOLD</v>
      </c>
      <c r="HP31" t="str">
        <f t="shared" si="54"/>
        <v/>
      </c>
      <c r="HQ31" t="str">
        <f>IF(OR(LEFT(HN31,1)=CHAR(32),LEFT(HN31,1)=CHAR(9),LEFT(HN31,1)=CHAR(160),indenture(HN31)&gt;0),"NO","BOLD")&amp;HP31</f>
        <v>BOLD</v>
      </c>
      <c r="HT31" t="str">
        <f t="shared" si="55"/>
        <v/>
      </c>
      <c r="HU31" t="str">
        <f>IF(OR(LEFT(HR31,1)=CHAR(32),LEFT(HR31,1)=CHAR(9),LEFT(HR31,1)=CHAR(160),indenture(HR31)&gt;0),"NO","BOLD")&amp;HT31</f>
        <v>BOLD</v>
      </c>
      <c r="HV31" t="s">
        <v>8226</v>
      </c>
      <c r="HW31" t="s">
        <v>8151</v>
      </c>
      <c r="HX31" t="str">
        <f t="shared" si="56"/>
        <v/>
      </c>
      <c r="HY31" t="str">
        <f>IF(OR(LEFT(HV31,1)=CHAR(32),LEFT(HV31,1)=CHAR(9),LEFT(HV31,1)=CHAR(160),indenture(HV31)&gt;0),"NO","BOLD")&amp;HX31</f>
        <v>BOLD</v>
      </c>
      <c r="HZ31" t="s">
        <v>8345</v>
      </c>
      <c r="IA31" s="36" t="s">
        <v>8872</v>
      </c>
      <c r="IB31" t="str">
        <f t="shared" si="57"/>
        <v/>
      </c>
      <c r="IC31" t="str">
        <f>IF(OR(LEFT(HZ31,1)=CHAR(32),LEFT(HZ31,1)=CHAR(9),LEFT(HZ31,1)=CHAR(160),indenture(HZ31)&gt;0),"NO","BOLD")&amp;IB31</f>
        <v>BOLD</v>
      </c>
      <c r="ID31" t="s">
        <v>8526</v>
      </c>
      <c r="IE31" t="s">
        <v>8527</v>
      </c>
      <c r="IF31" t="str">
        <f t="shared" si="58"/>
        <v/>
      </c>
      <c r="IG31" t="str">
        <f>IF(OR(LEFT(ID31,1)=CHAR(32),LEFT(ID31,1)=CHAR(9),LEFT(ID31,1)=CHAR(160),indenture(ID31)&gt;0),"NO","BOLD")&amp;IF31</f>
        <v>BOLD</v>
      </c>
      <c r="IH31" t="s">
        <v>8224</v>
      </c>
      <c r="II31" t="s">
        <v>8149</v>
      </c>
      <c r="IJ31" t="str">
        <f t="shared" si="59"/>
        <v/>
      </c>
      <c r="IK31" t="str">
        <f>IF(OR(LEFT(IH31,1)=CHAR(32),LEFT(IH31,1)=CHAR(9),LEFT(IH31,1)=CHAR(160),indenture(IH31)&gt;0),"NO","BOLD")&amp;IJ31</f>
        <v>BOLD</v>
      </c>
      <c r="IL31" t="s">
        <v>8627</v>
      </c>
      <c r="IM31" t="s">
        <v>8628</v>
      </c>
      <c r="IN31" t="str">
        <f t="shared" si="60"/>
        <v/>
      </c>
      <c r="IO31" t="str">
        <f>IF(OR(LEFT(IL31,1)=CHAR(32),LEFT(IL31,1)=CHAR(9),LEFT(IL31,1)=CHAR(160),indenture(IL31)&gt;0),"NO","BOLD")&amp;IN31</f>
        <v>NO</v>
      </c>
      <c r="IP31" t="s">
        <v>8682</v>
      </c>
      <c r="IQ31" t="s">
        <v>8683</v>
      </c>
      <c r="IR31" t="str">
        <f t="shared" si="61"/>
        <v/>
      </c>
      <c r="IS31" t="str">
        <f>IF(OR(LEFT(IP31,1)=CHAR(32),LEFT(IP31,1)=CHAR(9),LEFT(IP31,1)=CHAR(160),indenture(IP31)&gt;0),"NO","BOLD")&amp;IR31</f>
        <v>NO</v>
      </c>
      <c r="IX31" t="s">
        <v>8226</v>
      </c>
      <c r="IY31" t="s">
        <v>8151</v>
      </c>
      <c r="IZ31" t="str">
        <f t="shared" si="63"/>
        <v/>
      </c>
      <c r="JA31" t="str">
        <f>IF(OR(LEFT(IX31,1)=CHAR(32),LEFT(IX31,1)=CHAR(9),LEFT(IX31,1)=CHAR(160),indenture(IX31)&gt;0),"NO","BOLD")&amp;IZ31</f>
        <v>BOLD</v>
      </c>
      <c r="JB31" t="s">
        <v>8345</v>
      </c>
      <c r="JC31" s="36" t="s">
        <v>8872</v>
      </c>
      <c r="JD31" t="str">
        <f t="shared" si="64"/>
        <v/>
      </c>
      <c r="JE31" t="str">
        <f>IF(OR(LEFT(JB31,1)=CHAR(32),LEFT(JB31,1)=CHAR(9),LEFT(JB31,1)=CHAR(160),indenture(JB31)&gt;0),"NO","BOLD")&amp;JD31</f>
        <v>BOLD</v>
      </c>
      <c r="JJ31" t="s">
        <v>5101</v>
      </c>
      <c r="JK31" t="s">
        <v>6298</v>
      </c>
      <c r="JL31" t="str">
        <f t="shared" si="66"/>
        <v/>
      </c>
      <c r="JM31" t="str">
        <f>IF(OR(LEFT(JJ31,1)=CHAR(32),LEFT(JJ31,1)=CHAR(9),LEFT(JJ31,1)=CHAR(160),indenture(JJ31)&gt;0),"NO","BOLD")&amp;JL31</f>
        <v>BOLD</v>
      </c>
      <c r="JO31" s="27"/>
      <c r="JP31" s="7"/>
      <c r="JQ31" t="str">
        <f t="shared" si="67"/>
        <v/>
      </c>
      <c r="JR31" t="str">
        <f>IF(OR(LEFT(JO31,1)=CHAR(32),LEFT(JO31,1)=CHAR(9),LEFT(JO31,1)=CHAR(160),indenture(JO31)&gt;0),"NO","BOLD")&amp;JQ31</f>
        <v>BOLD</v>
      </c>
    </row>
    <row r="32" spans="1:278">
      <c r="A32">
        <v>31</v>
      </c>
      <c r="D32" t="str">
        <f t="shared" si="2"/>
        <v/>
      </c>
      <c r="E32" t="str">
        <f>IF(OR(LEFT(B32,1)=CHAR(32),LEFT(B32,1)=CHAR(9),LEFT(B32,1)=CHAR(160),indenture(B32)&gt;0),"NO","BOLD")&amp;D32</f>
        <v>BOLD</v>
      </c>
      <c r="F32" t="s">
        <v>3785</v>
      </c>
      <c r="G32" t="s">
        <v>3786</v>
      </c>
      <c r="H32" t="str">
        <f t="shared" si="3"/>
        <v/>
      </c>
      <c r="I32" t="str">
        <f>IF(OR(LEFT(F32,1)=CHAR(32),LEFT(F32,1)=CHAR(9),LEFT(F32,1)=CHAR(160),indenture(F32)&gt;0),"NO","BOLD")&amp;H32</f>
        <v>BOLD</v>
      </c>
      <c r="P32" t="str">
        <f t="shared" si="69"/>
        <v/>
      </c>
      <c r="Q32" t="str">
        <f>IF(OR(LEFT(N32,1)=CHAR(32),LEFT(N32,1)=CHAR(9),LEFT(N32,1)=CHAR(160),indenture(N32)&gt;0),"NO","BOLD")&amp;P32</f>
        <v>BOLD</v>
      </c>
      <c r="T32" t="str">
        <f t="shared" si="4"/>
        <v/>
      </c>
      <c r="U32" t="str">
        <f>IF(OR(LEFT(R32,1)=CHAR(32),LEFT(R32,1)=CHAR(9),LEFT(R32,1)=CHAR(160),indenture(R32)&gt;0),"NO","BOLD")&amp;T32</f>
        <v>BOLD</v>
      </c>
      <c r="V32" t="s">
        <v>3787</v>
      </c>
      <c r="W32" t="s">
        <v>3788</v>
      </c>
      <c r="X32" t="str">
        <f t="shared" si="5"/>
        <v/>
      </c>
      <c r="Y32" t="str">
        <f>IF(OR(LEFT(V32,1)=CHAR(32),LEFT(V32,1)=CHAR(9),LEFT(V32,1)=CHAR(160),indenture(V32)&gt;0),"NO","BOLD")&amp;X32</f>
        <v>BOLD</v>
      </c>
      <c r="AB32" t="str">
        <f t="shared" si="6"/>
        <v/>
      </c>
      <c r="AC32" t="str">
        <f>IF(OR(LEFT(Z32,1)=CHAR(32),LEFT(Z32,1)=CHAR(9),LEFT(Z32,1)=CHAR(160),indenture(Z32)&gt;0),"NO","BOLD")&amp;AB32</f>
        <v>BOLD</v>
      </c>
      <c r="AD32" t="s">
        <v>3789</v>
      </c>
      <c r="AE32" t="s">
        <v>3790</v>
      </c>
      <c r="AF32" t="str">
        <f t="shared" si="7"/>
        <v/>
      </c>
      <c r="AG32" t="str">
        <f>IF(OR(LEFT(AD32,1)=CHAR(32),LEFT(AD32,1)=CHAR(9),LEFT(AD32,1)=CHAR(160),indenture(AD32)&gt;0),"NO","BOLD")&amp;AF32</f>
        <v>BOLD</v>
      </c>
      <c r="AH32" t="s">
        <v>3421</v>
      </c>
      <c r="AI32" t="s">
        <v>3422</v>
      </c>
      <c r="AJ32" t="str">
        <f t="shared" si="8"/>
        <v/>
      </c>
      <c r="AK32" t="str">
        <f>IF(OR(LEFT(AH32,1)=CHAR(32),LEFT(AH32,1)=CHAR(9),LEFT(AH32,1)=CHAR(160),indenture(AH32)&gt;0),"NO","BOLD")&amp;AJ32</f>
        <v>BOLD</v>
      </c>
      <c r="AL32" t="s">
        <v>3791</v>
      </c>
      <c r="AM32" t="s">
        <v>3792</v>
      </c>
      <c r="AN32" t="str">
        <f t="shared" si="9"/>
        <v/>
      </c>
      <c r="AO32" t="str">
        <f>IF(OR(LEFT(AL32,1)=CHAR(32),LEFT(AL32,1)=CHAR(9),LEFT(AL32,1)=CHAR(160),indenture(AL32)&gt;0),"NO","BOLD")&amp;AN32</f>
        <v>BOLD</v>
      </c>
      <c r="AP32" t="s">
        <v>3793</v>
      </c>
      <c r="AQ32" t="s">
        <v>3794</v>
      </c>
      <c r="AR32" t="str">
        <f t="shared" si="10"/>
        <v/>
      </c>
      <c r="AS32" t="str">
        <f>IF(OR(LEFT(AP32,1)=CHAR(32),LEFT(AP32,1)=CHAR(9),LEFT(AP32,1)=CHAR(160),indenture(AP32)&gt;0),"NO","BOLD")&amp;AR32</f>
        <v>BOLD</v>
      </c>
      <c r="AV32" t="str">
        <f t="shared" si="11"/>
        <v/>
      </c>
      <c r="AW32" t="str">
        <f>IF(OR(LEFT(AT32,1)=CHAR(32),LEFT(AT32,1)=CHAR(9),LEFT(AT32,1)=CHAR(160),indenture(AT32)&gt;0),"NO","BOLD")&amp;AV32</f>
        <v>BOLD</v>
      </c>
      <c r="AZ32" t="str">
        <f t="shared" si="12"/>
        <v/>
      </c>
      <c r="BA32" t="str">
        <f>IF(OR(LEFT(AX32,1)=CHAR(32),LEFT(AX32,1)=CHAR(9),LEFT(AX32,1)=CHAR(160),indenture(AX32)&gt;0),"NO","BOLD")&amp;AZ32</f>
        <v>BOLD</v>
      </c>
      <c r="BD32" t="str">
        <f t="shared" si="13"/>
        <v/>
      </c>
      <c r="BE32" t="str">
        <f>IF(OR(LEFT(BB32,1)=CHAR(32),LEFT(BB32,1)=CHAR(9),LEFT(BB32,1)=CHAR(160),indenture(BB32)&gt;0),"NO","BOLD")&amp;BD32</f>
        <v>BOLD</v>
      </c>
      <c r="BH32" t="str">
        <f t="shared" si="14"/>
        <v/>
      </c>
      <c r="BI32" t="str">
        <f>IF(OR(LEFT(BF32,1)=CHAR(32),LEFT(BF32,1)=CHAR(9),LEFT(BF32,1)=CHAR(160),indenture(BF32)&gt;0),"NO","BOLD")&amp;BH32</f>
        <v>BOLD</v>
      </c>
      <c r="BL32" t="str">
        <f t="shared" si="15"/>
        <v/>
      </c>
      <c r="BM32" t="str">
        <f>IF(OR(LEFT(BJ32,1)=CHAR(32),LEFT(BJ32,1)=CHAR(9),LEFT(BJ32,1)=CHAR(160),indenture(BJ32)&gt;0),"NO","BOLD")&amp;BL32</f>
        <v>BOLD</v>
      </c>
      <c r="BP32" t="str">
        <f t="shared" si="16"/>
        <v/>
      </c>
      <c r="BQ32" t="str">
        <f>IF(OR(LEFT(BN32,1)=CHAR(32),LEFT(BN32,1)=CHAR(9),LEFT(BN32,1)=CHAR(160),indenture(BN32)&gt;0),"NO","BOLD")&amp;BP32</f>
        <v>BOLD</v>
      </c>
      <c r="BT32" t="str">
        <f t="shared" si="17"/>
        <v/>
      </c>
      <c r="BU32" t="str">
        <f>IF(OR(LEFT(BR32,1)=CHAR(32),LEFT(BR32,1)=CHAR(9),LEFT(BR32,1)=CHAR(160),indenture(BR32)&gt;0),"NO","BOLD")&amp;BT32</f>
        <v>BOLD</v>
      </c>
      <c r="BV32" t="s">
        <v>4511</v>
      </c>
      <c r="BW32" t="s">
        <v>4512</v>
      </c>
      <c r="BX32" t="str">
        <f t="shared" si="18"/>
        <v/>
      </c>
      <c r="BY32" t="str">
        <f>IF(OR(LEFT(BV32,1)=CHAR(32),LEFT(BV32,1)=CHAR(9),LEFT(BV32,1)=CHAR(160),indenture(BV32)&gt;0),"NO","BOLD")&amp;BX32</f>
        <v>NO</v>
      </c>
      <c r="BZ32" t="s">
        <v>4275</v>
      </c>
      <c r="CA32" t="s">
        <v>4513</v>
      </c>
      <c r="CB32" t="str">
        <f t="shared" si="19"/>
        <v/>
      </c>
      <c r="CC32" t="str">
        <f>IF(OR(LEFT(BZ32,1)=CHAR(32),LEFT(BZ32,1)=CHAR(9),LEFT(BZ32,1)=CHAR(160),indenture(BZ32)&gt;0),"NO","BOLD")&amp;CB32</f>
        <v>NO</v>
      </c>
      <c r="CD32" t="s">
        <v>4333</v>
      </c>
      <c r="CE32" t="s">
        <v>4514</v>
      </c>
      <c r="CF32" t="str">
        <f t="shared" si="20"/>
        <v/>
      </c>
      <c r="CG32" t="str">
        <f>IF(OR(LEFT(CD32,1)=CHAR(32),LEFT(CD32,1)=CHAR(9),LEFT(CD32,1)=CHAR(160),indenture(CD32)&gt;0),"NO","BOLD")&amp;CF32</f>
        <v>NO</v>
      </c>
      <c r="CH32" t="s">
        <v>1325</v>
      </c>
      <c r="CI32" t="s">
        <v>1326</v>
      </c>
      <c r="CJ32" t="str">
        <f t="shared" si="21"/>
        <v/>
      </c>
      <c r="CK32" t="str">
        <f>IF(OR(LEFT(CH32,1)=CHAR(32),LEFT(CH32,1)=CHAR(9),LEFT(CH32,1)=CHAR(160),indenture(CH32)&gt;0),"NO","BOLD")&amp;CJ32</f>
        <v>BOLD</v>
      </c>
      <c r="CN32" t="str">
        <f t="shared" si="22"/>
        <v/>
      </c>
      <c r="CO32" t="str">
        <f>IF(OR(LEFT(CL32,1)=CHAR(32),LEFT(CL32,1)=CHAR(9),LEFT(CL32,1)=CHAR(160),indenture(CL32)&gt;0),"NO","BOLD")&amp;CN32</f>
        <v>BOLD</v>
      </c>
      <c r="CP32" t="s">
        <v>4515</v>
      </c>
      <c r="CQ32" t="s">
        <v>4516</v>
      </c>
      <c r="CR32" t="str">
        <f t="shared" si="23"/>
        <v/>
      </c>
      <c r="CS32" t="str">
        <f>IF(OR(LEFT(CP32,1)=CHAR(32),LEFT(CP32,1)=CHAR(9),LEFT(CP32,1)=CHAR(160),indenture(CP32)&gt;0),"NO","BOLD")&amp;CR32</f>
        <v>BOLD</v>
      </c>
      <c r="CV32" t="str">
        <f t="shared" si="24"/>
        <v/>
      </c>
      <c r="CW32" t="str">
        <f>IF(OR(LEFT(CT32,1)=CHAR(32),LEFT(CT32,1)=CHAR(9),LEFT(CT32,1)=CHAR(160),indenture(CT32)&gt;0),"NO","BOLD")&amp;CV32</f>
        <v>BOLD</v>
      </c>
      <c r="CZ32" t="str">
        <f t="shared" si="25"/>
        <v/>
      </c>
      <c r="DA32" t="str">
        <f>IF(OR(LEFT(CX32,1)=CHAR(32),LEFT(CX32,1)=CHAR(9),LEFT(CX32,1)=CHAR(160),indenture(CX32)&gt;0),"NO","BOLD")&amp;CZ32</f>
        <v>BOLD</v>
      </c>
      <c r="DD32" t="str">
        <f t="shared" si="26"/>
        <v/>
      </c>
      <c r="DE32" t="str">
        <f>IF(OR(LEFT(DB32,1)=CHAR(32),LEFT(DB32,1)=CHAR(9),LEFT(DB32,1)=CHAR(160),indenture(DB32)&gt;0),"NO","BOLD")&amp;DD32</f>
        <v>BOLD</v>
      </c>
      <c r="DH32" t="str">
        <f t="shared" si="27"/>
        <v/>
      </c>
      <c r="DI32" t="str">
        <f>IF(OR(LEFT(DF32,1)=CHAR(32),LEFT(DF32,1)=CHAR(9),LEFT(DF32,1)=CHAR(160),indenture(DF32)&gt;0),"NO","BOLD")&amp;DH32</f>
        <v>BOLD</v>
      </c>
      <c r="DL32" t="str">
        <f t="shared" si="28"/>
        <v/>
      </c>
      <c r="DM32" t="str">
        <f>IF(OR(LEFT(DJ32,1)=CHAR(32),LEFT(DJ32,1)=CHAR(9),LEFT(DJ32,1)=CHAR(160),indenture(DJ32)&gt;0),"NO","BOLD")&amp;DL32</f>
        <v>BOLD</v>
      </c>
      <c r="DN32" t="s">
        <v>5331</v>
      </c>
      <c r="DO32" t="s">
        <v>5332</v>
      </c>
      <c r="DP32" t="str">
        <f t="shared" si="29"/>
        <v/>
      </c>
      <c r="DQ32" t="str">
        <f>IF(OR(LEFT(DN32,1)=CHAR(32),LEFT(DN32,1)=CHAR(9),LEFT(DN32,1)=CHAR(160),indenture(DN32)&gt;0),"NO","BOLD")&amp;DP32</f>
        <v>BOLD</v>
      </c>
      <c r="DR32" t="s">
        <v>5333</v>
      </c>
      <c r="DS32" t="s">
        <v>5334</v>
      </c>
      <c r="DT32" t="str">
        <f t="shared" si="30"/>
        <v/>
      </c>
      <c r="DU32" t="str">
        <f>IF(OR(LEFT(DR32,1)=CHAR(32),LEFT(DR32,1)=CHAR(9),LEFT(DR32,1)=CHAR(160),indenture(DR32)&gt;0),"NO","BOLD")&amp;DT32</f>
        <v>NO</v>
      </c>
      <c r="DX32" t="str">
        <f t="shared" si="31"/>
        <v/>
      </c>
      <c r="DY32" t="str">
        <f>IF(OR(LEFT(DV32,1)=CHAR(32),LEFT(DV32,1)=CHAR(9),LEFT(DV32,1)=CHAR(160),indenture(DV32)&gt;0),"NO","BOLD")&amp;DX32</f>
        <v>BOLD</v>
      </c>
      <c r="DZ32" t="s">
        <v>5335</v>
      </c>
      <c r="EA32" t="s">
        <v>5336</v>
      </c>
      <c r="EB32" t="str">
        <f t="shared" si="32"/>
        <v/>
      </c>
      <c r="EC32" t="str">
        <f>IF(OR(LEFT(DZ32,1)=CHAR(32),LEFT(DZ32,1)=CHAR(9),LEFT(DZ32,1)=CHAR(160),indenture(DZ32)&gt;0),"NO","BOLD")&amp;EB32</f>
        <v>BOLD</v>
      </c>
      <c r="ED32" t="s">
        <v>5337</v>
      </c>
      <c r="EE32" t="s">
        <v>5338</v>
      </c>
      <c r="EF32" t="str">
        <f t="shared" si="33"/>
        <v/>
      </c>
      <c r="EG32" t="str">
        <f>IF(OR(LEFT(ED32,1)=CHAR(32),LEFT(ED32,1)=CHAR(9),LEFT(ED32,1)=CHAR(160),indenture(ED32)&gt;0),"NO","BOLD")&amp;EF32</f>
        <v>BOLD</v>
      </c>
      <c r="EJ32" t="str">
        <f t="shared" si="34"/>
        <v/>
      </c>
      <c r="EK32" t="str">
        <f>IF(OR(LEFT(EH32,1)=CHAR(32),LEFT(EH32,1)=CHAR(9),LEFT(EH32,1)=CHAR(160),indenture(EH32)&gt;0),"NO","BOLD")&amp;EJ32</f>
        <v>BOLD</v>
      </c>
      <c r="EL32" t="s">
        <v>5339</v>
      </c>
      <c r="EM32" t="s">
        <v>5340</v>
      </c>
      <c r="EN32" t="str">
        <f t="shared" si="35"/>
        <v/>
      </c>
      <c r="EO32" t="str">
        <f>IF(OR(LEFT(EL32,1)=CHAR(32),LEFT(EL32,1)=CHAR(9),LEFT(EL32,1)=CHAR(160),indenture(EL32)&gt;0),"NO","BOLD")&amp;EN32</f>
        <v>NO</v>
      </c>
      <c r="EP32" t="s">
        <v>5865</v>
      </c>
      <c r="EQ32" s="36" t="s">
        <v>8872</v>
      </c>
      <c r="ER32" t="str">
        <f t="shared" si="36"/>
        <v/>
      </c>
      <c r="ES32" t="str">
        <f>IF(OR(LEFT(EP32,1)=CHAR(32),LEFT(EP32,1)=CHAR(9),LEFT(EP32,1)=CHAR(160),indenture(EP32)&gt;0),"NO","BOLD")&amp;ER32</f>
        <v>BOLD</v>
      </c>
      <c r="ET32" t="s">
        <v>1797</v>
      </c>
      <c r="EU32" t="s">
        <v>843</v>
      </c>
      <c r="EV32" t="str">
        <f t="shared" si="37"/>
        <v/>
      </c>
      <c r="EW32" t="str">
        <f>IF(OR(LEFT(ET32,1)=CHAR(32),LEFT(ET32,1)=CHAR(9),LEFT(ET32,1)=CHAR(160),indenture(ET32)&gt;0),"NO","BOLD")&amp;EV32</f>
        <v>BOLD</v>
      </c>
      <c r="EX32" t="s">
        <v>5607</v>
      </c>
      <c r="EY32" t="s">
        <v>5866</v>
      </c>
      <c r="EZ32" t="str">
        <f t="shared" si="38"/>
        <v/>
      </c>
      <c r="FA32" t="str">
        <f>IF(OR(LEFT(EX32,1)=CHAR(32),LEFT(EX32,1)=CHAR(9),LEFT(EX32,1)=CHAR(160),indenture(EX32)&gt;0),"NO","BOLD")&amp;EZ32</f>
        <v>BOLD</v>
      </c>
      <c r="FD32" t="str">
        <f t="shared" si="39"/>
        <v/>
      </c>
      <c r="FE32" t="str">
        <f>IF(OR(LEFT(FB32,1)=CHAR(32),LEFT(FB32,1)=CHAR(9),LEFT(FB32,1)=CHAR(160),indenture(FB32)&gt;0),"NO","BOLD")&amp;FD32</f>
        <v>BOLD</v>
      </c>
      <c r="FF32" t="s">
        <v>5867</v>
      </c>
      <c r="FG32" t="s">
        <v>5868</v>
      </c>
      <c r="FH32" t="str">
        <f t="shared" si="40"/>
        <v/>
      </c>
      <c r="FI32" t="str">
        <f>IF(OR(LEFT(FF32,1)=CHAR(32),LEFT(FF32,1)=CHAR(9),LEFT(FF32,1)=CHAR(160),indenture(FF32)&gt;0),"NO","BOLD")&amp;FH32</f>
        <v>BOLD</v>
      </c>
      <c r="FJ32" t="s">
        <v>5517</v>
      </c>
      <c r="FK32" t="s">
        <v>425</v>
      </c>
      <c r="FL32" t="str">
        <f t="shared" si="41"/>
        <v/>
      </c>
      <c r="FM32" t="str">
        <f>IF(OR(LEFT(FJ32,1)=CHAR(32),LEFT(FJ32,1)=CHAR(9),LEFT(FJ32,1)=CHAR(160),indenture(FJ32)&gt;0),"NO","BOLD")&amp;FL32</f>
        <v>BOLD</v>
      </c>
      <c r="FN32" t="s">
        <v>5869</v>
      </c>
      <c r="FO32" t="s">
        <v>5870</v>
      </c>
      <c r="FP32" t="str">
        <f t="shared" si="42"/>
        <v/>
      </c>
      <c r="FQ32" t="str">
        <f>IF(OR(LEFT(FN32,1)=CHAR(32),LEFT(FN32,1)=CHAR(9),LEFT(FN32,1)=CHAR(160),indenture(FN32)&gt;0),"NO","BOLD")&amp;FP32</f>
        <v>BOLD</v>
      </c>
      <c r="FT32" t="str">
        <f t="shared" si="43"/>
        <v/>
      </c>
      <c r="FU32" t="str">
        <f>IF(OR(LEFT(FR32,1)=CHAR(32),LEFT(FR32,1)=CHAR(9),LEFT(FR32,1)=CHAR(160),indenture(FR32)&gt;0),"NO","BOLD")&amp;FT32</f>
        <v>BOLD</v>
      </c>
      <c r="FV32" t="s">
        <v>3254</v>
      </c>
      <c r="FW32" t="s">
        <v>4898</v>
      </c>
      <c r="FX32" t="str">
        <f t="shared" si="44"/>
        <v/>
      </c>
      <c r="FY32" t="str">
        <f>IF(OR(LEFT(FV32,1)=CHAR(32),LEFT(FV32,1)=CHAR(9),LEFT(FV32,1)=CHAR(160),indenture(FV32)&gt;0),"NO","BOLD")&amp;FX32</f>
        <v>BOLD</v>
      </c>
      <c r="GB32" t="str">
        <f t="shared" si="45"/>
        <v/>
      </c>
      <c r="GC32" t="str">
        <f>IF(OR(LEFT(FZ32,1)=CHAR(32),LEFT(FZ32,1)=CHAR(9),LEFT(FZ32,1)=CHAR(160),indenture(FZ32)&gt;0),"NO","BOLD")&amp;GB32</f>
        <v>BOLD</v>
      </c>
      <c r="GF32" t="str">
        <f t="shared" si="46"/>
        <v/>
      </c>
      <c r="GG32" t="str">
        <f>IF(OR(LEFT(GD32,1)=CHAR(32),LEFT(GD32,1)=CHAR(9),LEFT(GD32,1)=CHAR(160),indenture(GD32)&gt;0),"NO","BOLD")&amp;GF32</f>
        <v>BOLD</v>
      </c>
      <c r="GJ32" t="str">
        <f t="shared" si="47"/>
        <v/>
      </c>
      <c r="GK32" t="str">
        <f>IF(OR(LEFT(GH32,1)=CHAR(32),LEFT(GH32,1)=CHAR(9),LEFT(GH32,1)=CHAR(160),indenture(GH32)&gt;0),"NO","BOLD")&amp;GJ32</f>
        <v>BOLD</v>
      </c>
      <c r="GN32" t="str">
        <f t="shared" si="48"/>
        <v/>
      </c>
      <c r="GO32" t="str">
        <f>IF(OR(LEFT(GL32,1)=CHAR(32),LEFT(GL32,1)=CHAR(9),LEFT(GL32,1)=CHAR(160),indenture(GL32)&gt;0),"NO","BOLD")&amp;GN32</f>
        <v>BOLD</v>
      </c>
      <c r="GP32" t="s">
        <v>6424</v>
      </c>
      <c r="GQ32" t="s">
        <v>6425</v>
      </c>
      <c r="GR32" t="str">
        <f t="shared" si="68"/>
        <v/>
      </c>
      <c r="GS32" t="str">
        <f>IF(OR(LEFT(GP30,1)=CHAR(32),LEFT(GP30,1)=CHAR(9),LEFT(GP30,1)=CHAR(160),indenture(GP30)&gt;0),"NO","BOLD")&amp;GR32</f>
        <v>BOLD</v>
      </c>
      <c r="GT32" t="s">
        <v>6411</v>
      </c>
      <c r="GU32" t="s">
        <v>6412</v>
      </c>
      <c r="GV32" t="str">
        <f t="shared" si="49"/>
        <v/>
      </c>
      <c r="GW32" t="str">
        <f>IF(OR(LEFT(GT32,1)=CHAR(32),LEFT(GT32,1)=CHAR(9),LEFT(GT32,1)=CHAR(160),indenture(GT32)&gt;0),"NO","BOLD")&amp;GV32</f>
        <v>NO</v>
      </c>
      <c r="GZ32" t="str">
        <f t="shared" si="50"/>
        <v/>
      </c>
      <c r="HA32" t="str">
        <f>IF(OR(LEFT(GX32,1)=CHAR(32),LEFT(GX32,1)=CHAR(9),LEFT(GX32,1)=CHAR(160),indenture(GX32)&gt;0),"NO","BOLD")&amp;GZ32</f>
        <v>BOLD</v>
      </c>
      <c r="HB32" t="s">
        <v>6413</v>
      </c>
      <c r="HC32" t="s">
        <v>6414</v>
      </c>
      <c r="HD32" t="str">
        <f t="shared" si="51"/>
        <v/>
      </c>
      <c r="HE32" t="str">
        <f>IF(OR(LEFT(HB32,1)=CHAR(32),LEFT(HB32,1)=CHAR(9),LEFT(HB32,1)=CHAR(160),indenture(HB32)&gt;0),"NO","BOLD")&amp;HD32</f>
        <v>BOLD</v>
      </c>
      <c r="HF32" t="s">
        <v>6415</v>
      </c>
      <c r="HG32" t="s">
        <v>6416</v>
      </c>
      <c r="HH32" t="str">
        <f t="shared" si="52"/>
        <v/>
      </c>
      <c r="HI32" t="str">
        <f>IF(OR(LEFT(HF32,1)=CHAR(32),LEFT(HF32,1)=CHAR(9),LEFT(HF32,1)=CHAR(160),indenture(HF32)&gt;0),"NO","BOLD")&amp;HH32</f>
        <v>BOLD</v>
      </c>
      <c r="HL32" t="str">
        <f t="shared" si="53"/>
        <v/>
      </c>
      <c r="HM32" t="str">
        <f>IF(OR(LEFT(HJ32,1)=CHAR(32),LEFT(HJ32,1)=CHAR(9),LEFT(HJ32,1)=CHAR(160),indenture(HJ32)&gt;0),"NO","BOLD")&amp;HL32</f>
        <v>BOLD</v>
      </c>
      <c r="HP32" t="str">
        <f t="shared" si="54"/>
        <v/>
      </c>
      <c r="HQ32" t="str">
        <f>IF(OR(LEFT(HN32,1)=CHAR(32),LEFT(HN32,1)=CHAR(9),LEFT(HN32,1)=CHAR(160),indenture(HN32)&gt;0),"NO","BOLD")&amp;HP32</f>
        <v>BOLD</v>
      </c>
      <c r="HT32" t="str">
        <f t="shared" si="55"/>
        <v/>
      </c>
      <c r="HU32" t="str">
        <f>IF(OR(LEFT(HR32,1)=CHAR(32),LEFT(HR32,1)=CHAR(9),LEFT(HR32,1)=CHAR(160),indenture(HR32)&gt;0),"NO","BOLD")&amp;HT32</f>
        <v>BOLD</v>
      </c>
      <c r="HV32" t="s">
        <v>8227</v>
      </c>
      <c r="HW32" t="s">
        <v>8152</v>
      </c>
      <c r="HX32" t="str">
        <f t="shared" si="56"/>
        <v/>
      </c>
      <c r="HY32" t="str">
        <f>IF(OR(LEFT(HV32,1)=CHAR(32),LEFT(HV32,1)=CHAR(9),LEFT(HV32,1)=CHAR(160),indenture(HV32)&gt;0),"NO","BOLD")&amp;HX32</f>
        <v>BOLD</v>
      </c>
      <c r="HZ32" t="s">
        <v>8346</v>
      </c>
      <c r="IA32" t="s">
        <v>8347</v>
      </c>
      <c r="IB32" t="str">
        <f t="shared" si="57"/>
        <v/>
      </c>
      <c r="IC32" t="str">
        <f>IF(OR(LEFT(HZ32,1)=CHAR(32),LEFT(HZ32,1)=CHAR(9),LEFT(HZ32,1)=CHAR(160),indenture(HZ32)&gt;0),"NO","BOLD")&amp;IB32</f>
        <v>BOLD</v>
      </c>
      <c r="ID32" t="s">
        <v>5644</v>
      </c>
      <c r="IE32" t="s">
        <v>5645</v>
      </c>
      <c r="IF32" t="str">
        <f t="shared" si="58"/>
        <v/>
      </c>
      <c r="IG32" t="str">
        <f>IF(OR(LEFT(ID32,1)=CHAR(32),LEFT(ID32,1)=CHAR(9),LEFT(ID32,1)=CHAR(160),indenture(ID32)&gt;0),"NO","BOLD")&amp;IF32</f>
        <v>BOLD</v>
      </c>
      <c r="IH32" t="s">
        <v>1109</v>
      </c>
      <c r="II32" t="s">
        <v>1110</v>
      </c>
      <c r="IJ32" t="str">
        <f t="shared" si="59"/>
        <v/>
      </c>
      <c r="IK32" t="str">
        <f>IF(OR(LEFT(IH32,1)=CHAR(32),LEFT(IH32,1)=CHAR(9),LEFT(IH32,1)=CHAR(160),indenture(IH32)&gt;0),"NO","BOLD")&amp;IJ32</f>
        <v>BOLD</v>
      </c>
      <c r="IL32" t="s">
        <v>8629</v>
      </c>
      <c r="IM32" t="s">
        <v>8630</v>
      </c>
      <c r="IN32" t="str">
        <f t="shared" si="60"/>
        <v/>
      </c>
      <c r="IO32" t="str">
        <f>IF(OR(LEFT(IL32,1)=CHAR(32),LEFT(IL32,1)=CHAR(9),LEFT(IL32,1)=CHAR(160),indenture(IL32)&gt;0),"NO","BOLD")&amp;IN32</f>
        <v>NO</v>
      </c>
      <c r="IP32" t="s">
        <v>8684</v>
      </c>
      <c r="IQ32" t="s">
        <v>8685</v>
      </c>
      <c r="IR32" t="str">
        <f t="shared" si="61"/>
        <v/>
      </c>
      <c r="IS32" t="str">
        <f>IF(OR(LEFT(IP32,1)=CHAR(32),LEFT(IP32,1)=CHAR(9),LEFT(IP32,1)=CHAR(160),indenture(IP32)&gt;0),"NO","BOLD")&amp;IR32</f>
        <v>NO</v>
      </c>
      <c r="IX32" t="s">
        <v>8227</v>
      </c>
      <c r="IY32" t="s">
        <v>8152</v>
      </c>
      <c r="IZ32" t="str">
        <f t="shared" si="63"/>
        <v/>
      </c>
      <c r="JA32" t="str">
        <f>IF(OR(LEFT(IX32,1)=CHAR(32),LEFT(IX32,1)=CHAR(9),LEFT(IX32,1)=CHAR(160),indenture(IX32)&gt;0),"NO","BOLD")&amp;IZ32</f>
        <v>BOLD</v>
      </c>
      <c r="JB32" t="s">
        <v>8346</v>
      </c>
      <c r="JC32" t="s">
        <v>8347</v>
      </c>
      <c r="JD32" t="str">
        <f t="shared" si="64"/>
        <v/>
      </c>
      <c r="JE32" t="str">
        <f>IF(OR(LEFT(JB32,1)=CHAR(32),LEFT(JB32,1)=CHAR(9),LEFT(JB32,1)=CHAR(160),indenture(JB32)&gt;0),"NO","BOLD")&amp;JD32</f>
        <v>BOLD</v>
      </c>
      <c r="JL32" t="str">
        <f t="shared" si="66"/>
        <v/>
      </c>
      <c r="JM32" t="str">
        <f>IF(OR(LEFT(JJ32,1)=CHAR(32),LEFT(JJ32,1)=CHAR(9),LEFT(JJ32,1)=CHAR(160),indenture(JJ32)&gt;0),"NO","BOLD")&amp;JL32</f>
        <v>BOLD</v>
      </c>
      <c r="JO32" s="27" t="s">
        <v>5518</v>
      </c>
      <c r="JP32" s="27" t="s">
        <v>5519</v>
      </c>
      <c r="JQ32" t="str">
        <f t="shared" si="67"/>
        <v/>
      </c>
      <c r="JR32" t="str">
        <f>IF(OR(LEFT(JO32,1)=CHAR(32),LEFT(JO32,1)=CHAR(9),LEFT(JO32,1)=CHAR(160),indenture(JO32)&gt;0),"NO","BOLD")&amp;JQ32</f>
        <v>BOLD</v>
      </c>
    </row>
    <row r="33" spans="1:273">
      <c r="A33">
        <v>32</v>
      </c>
      <c r="D33" t="str">
        <f t="shared" si="2"/>
        <v/>
      </c>
      <c r="E33" t="str">
        <f>IF(OR(LEFT(B33,1)=CHAR(32),LEFT(B33,1)=CHAR(9),LEFT(B33,1)=CHAR(160),indenture(B33)&gt;0),"NO","BOLD")&amp;D33</f>
        <v>BOLD</v>
      </c>
      <c r="F33" t="s">
        <v>3795</v>
      </c>
      <c r="G33" t="s">
        <v>3796</v>
      </c>
      <c r="H33" t="str">
        <f t="shared" si="3"/>
        <v/>
      </c>
      <c r="I33" t="str">
        <f>IF(OR(LEFT(F33,1)=CHAR(32),LEFT(F33,1)=CHAR(9),LEFT(F33,1)=CHAR(160),indenture(F33)&gt;0),"NO","BOLD")&amp;H33</f>
        <v>BOLD</v>
      </c>
      <c r="P33" t="str">
        <f t="shared" si="69"/>
        <v/>
      </c>
      <c r="Q33" t="str">
        <f>IF(OR(LEFT(N33,1)=CHAR(32),LEFT(N33,1)=CHAR(9),LEFT(N33,1)=CHAR(160),indenture(N33)&gt;0),"NO","BOLD")&amp;P33</f>
        <v>BOLD</v>
      </c>
      <c r="T33" t="str">
        <f t="shared" si="4"/>
        <v/>
      </c>
      <c r="U33" t="str">
        <f>IF(OR(LEFT(R33,1)=CHAR(32),LEFT(R33,1)=CHAR(9),LEFT(R33,1)=CHAR(160),indenture(R33)&gt;0),"NO","BOLD")&amp;T33</f>
        <v>BOLD</v>
      </c>
      <c r="X33" t="str">
        <f t="shared" si="5"/>
        <v/>
      </c>
      <c r="Y33" t="str">
        <f>IF(OR(LEFT(V33,1)=CHAR(32),LEFT(V33,1)=CHAR(9),LEFT(V33,1)=CHAR(160),indenture(V33)&gt;0),"NO","BOLD")&amp;X33</f>
        <v>BOLD</v>
      </c>
      <c r="AB33" t="str">
        <f t="shared" si="6"/>
        <v/>
      </c>
      <c r="AC33" t="str">
        <f>IF(OR(LEFT(Z33,1)=CHAR(32),LEFT(Z33,1)=CHAR(9),LEFT(Z33,1)=CHAR(160),indenture(Z33)&gt;0),"NO","BOLD")&amp;AB33</f>
        <v>BOLD</v>
      </c>
      <c r="AD33" t="s">
        <v>3797</v>
      </c>
      <c r="AE33" t="s">
        <v>3798</v>
      </c>
      <c r="AF33" t="str">
        <f t="shared" si="7"/>
        <v/>
      </c>
      <c r="AG33" t="str">
        <f>IF(OR(LEFT(AD33,1)=CHAR(32),LEFT(AD33,1)=CHAR(9),LEFT(AD33,1)=CHAR(160),indenture(AD33)&gt;0),"NO","BOLD")&amp;AF33</f>
        <v>BOLD</v>
      </c>
      <c r="AH33" t="s">
        <v>3791</v>
      </c>
      <c r="AI33" t="s">
        <v>3799</v>
      </c>
      <c r="AJ33" t="str">
        <f t="shared" si="8"/>
        <v/>
      </c>
      <c r="AK33" t="str">
        <f>IF(OR(LEFT(AH33,1)=CHAR(32),LEFT(AH33,1)=CHAR(9),LEFT(AH33,1)=CHAR(160),indenture(AH33)&gt;0),"NO","BOLD")&amp;AJ33</f>
        <v>BOLD</v>
      </c>
      <c r="AL33" t="s">
        <v>3800</v>
      </c>
      <c r="AM33" t="s">
        <v>3801</v>
      </c>
      <c r="AN33" t="str">
        <f t="shared" si="9"/>
        <v/>
      </c>
      <c r="AO33" t="str">
        <f>IF(OR(LEFT(AL33,1)=CHAR(32),LEFT(AL33,1)=CHAR(9),LEFT(AL33,1)=CHAR(160),indenture(AL33)&gt;0),"NO","BOLD")&amp;AN33</f>
        <v>BOLD</v>
      </c>
      <c r="AP33" t="s">
        <v>3802</v>
      </c>
      <c r="AQ33" t="s">
        <v>3803</v>
      </c>
      <c r="AR33" t="str">
        <f t="shared" si="10"/>
        <v/>
      </c>
      <c r="AS33" t="str">
        <f>IF(OR(LEFT(AP33,1)=CHAR(32),LEFT(AP33,1)=CHAR(9),LEFT(AP33,1)=CHAR(160),indenture(AP33)&gt;0),"NO","BOLD")&amp;AR33</f>
        <v>BOLD</v>
      </c>
      <c r="AV33" t="str">
        <f t="shared" si="11"/>
        <v/>
      </c>
      <c r="AW33" t="str">
        <f>IF(OR(LEFT(AT33,1)=CHAR(32),LEFT(AT33,1)=CHAR(9),LEFT(AT33,1)=CHAR(160),indenture(AT33)&gt;0),"NO","BOLD")&amp;AV33</f>
        <v>BOLD</v>
      </c>
      <c r="AZ33" t="str">
        <f t="shared" si="12"/>
        <v/>
      </c>
      <c r="BA33" t="str">
        <f>IF(OR(LEFT(AX33,1)=CHAR(32),LEFT(AX33,1)=CHAR(9),LEFT(AX33,1)=CHAR(160),indenture(AX33)&gt;0),"NO","BOLD")&amp;AZ33</f>
        <v>BOLD</v>
      </c>
      <c r="BB33" t="s">
        <v>4391</v>
      </c>
      <c r="BC33" s="36" t="s">
        <v>8872</v>
      </c>
      <c r="BD33" t="str">
        <f t="shared" si="13"/>
        <v/>
      </c>
      <c r="BE33" t="str">
        <f>IF(OR(LEFT(BB33,1)=CHAR(32),LEFT(BB33,1)=CHAR(9),LEFT(BB33,1)=CHAR(160),indenture(BB33)&gt;0),"NO","BOLD")&amp;BD33</f>
        <v>BOLD</v>
      </c>
      <c r="BH33" t="str">
        <f t="shared" si="14"/>
        <v/>
      </c>
      <c r="BI33" t="str">
        <f>IF(OR(LEFT(BF33,1)=CHAR(32),LEFT(BF33,1)=CHAR(9),LEFT(BF33,1)=CHAR(160),indenture(BF33)&gt;0),"NO","BOLD")&amp;BH33</f>
        <v>BOLD</v>
      </c>
      <c r="BL33" t="str">
        <f t="shared" si="15"/>
        <v/>
      </c>
      <c r="BM33" t="str">
        <f>IF(OR(LEFT(BJ33,1)=CHAR(32),LEFT(BJ33,1)=CHAR(9),LEFT(BJ33,1)=CHAR(160),indenture(BJ33)&gt;0),"NO","BOLD")&amp;BL33</f>
        <v>BOLD</v>
      </c>
      <c r="BN33" t="s">
        <v>4517</v>
      </c>
      <c r="BO33" s="36" t="s">
        <v>8872</v>
      </c>
      <c r="BP33" t="str">
        <f t="shared" si="16"/>
        <v/>
      </c>
      <c r="BQ33" t="str">
        <f>IF(OR(LEFT(BN33,1)=CHAR(32),LEFT(BN33,1)=CHAR(9),LEFT(BN33,1)=CHAR(160),indenture(BN33)&gt;0),"NO","BOLD")&amp;BP33</f>
        <v>BOLD</v>
      </c>
      <c r="BT33" t="str">
        <f t="shared" si="17"/>
        <v/>
      </c>
      <c r="BU33" t="str">
        <f>IF(OR(LEFT(BR33,1)=CHAR(32),LEFT(BR33,1)=CHAR(9),LEFT(BR33,1)=CHAR(160),indenture(BR33)&gt;0),"NO","BOLD")&amp;BT33</f>
        <v>BOLD</v>
      </c>
      <c r="BV33" t="s">
        <v>4518</v>
      </c>
      <c r="BW33" t="s">
        <v>4519</v>
      </c>
      <c r="BX33" t="str">
        <f t="shared" si="18"/>
        <v/>
      </c>
      <c r="BY33" t="str">
        <f>IF(OR(LEFT(BV33,1)=CHAR(32),LEFT(BV33,1)=CHAR(9),LEFT(BV33,1)=CHAR(160),indenture(BV33)&gt;0),"NO","BOLD")&amp;BX33</f>
        <v>NO</v>
      </c>
      <c r="BZ33" t="s">
        <v>4288</v>
      </c>
      <c r="CA33" t="s">
        <v>4520</v>
      </c>
      <c r="CB33" t="str">
        <f t="shared" si="19"/>
        <v/>
      </c>
      <c r="CC33" t="str">
        <f>IF(OR(LEFT(BZ33,1)=CHAR(32),LEFT(BZ33,1)=CHAR(9),LEFT(BZ33,1)=CHAR(160),indenture(BZ33)&gt;0),"NO","BOLD")&amp;CB33</f>
        <v>NO</v>
      </c>
      <c r="CF33" t="str">
        <f t="shared" si="20"/>
        <v/>
      </c>
      <c r="CG33" t="str">
        <f>IF(OR(LEFT(CD33,1)=CHAR(32),LEFT(CD33,1)=CHAR(9),LEFT(CD33,1)=CHAR(160),indenture(CD33)&gt;0),"NO","BOLD")&amp;CF33</f>
        <v>BOLD</v>
      </c>
      <c r="CH33" t="s">
        <v>4521</v>
      </c>
      <c r="CI33" t="s">
        <v>4522</v>
      </c>
      <c r="CJ33" t="str">
        <f t="shared" si="21"/>
        <v/>
      </c>
      <c r="CK33" t="str">
        <f>IF(OR(LEFT(CH33,1)=CHAR(32),LEFT(CH33,1)=CHAR(9),LEFT(CH33,1)=CHAR(160),indenture(CH33)&gt;0),"NO","BOLD")&amp;CJ33</f>
        <v>BOLD</v>
      </c>
      <c r="CL33" t="s">
        <v>4523</v>
      </c>
      <c r="CM33" s="36" t="s">
        <v>8872</v>
      </c>
      <c r="CN33" t="str">
        <f t="shared" si="22"/>
        <v/>
      </c>
      <c r="CO33" t="str">
        <f>IF(OR(LEFT(CL33,1)=CHAR(32),LEFT(CL33,1)=CHAR(9),LEFT(CL33,1)=CHAR(160),indenture(CL33)&gt;0),"NO","BOLD")&amp;CN33</f>
        <v>BOLD</v>
      </c>
      <c r="CP33" t="s">
        <v>4524</v>
      </c>
      <c r="CQ33" t="s">
        <v>3545</v>
      </c>
      <c r="CR33" t="str">
        <f t="shared" si="23"/>
        <v/>
      </c>
      <c r="CS33" t="str">
        <f>IF(OR(LEFT(CP33,1)=CHAR(32),LEFT(CP33,1)=CHAR(9),LEFT(CP33,1)=CHAR(160),indenture(CP33)&gt;0),"NO","BOLD")&amp;CR33</f>
        <v>BOLD</v>
      </c>
      <c r="CV33" t="str">
        <f t="shared" si="24"/>
        <v/>
      </c>
      <c r="CW33" t="str">
        <f>IF(OR(LEFT(CT33,1)=CHAR(32),LEFT(CT33,1)=CHAR(9),LEFT(CT33,1)=CHAR(160),indenture(CT33)&gt;0),"NO","BOLD")&amp;CV33</f>
        <v>BOLD</v>
      </c>
      <c r="CZ33" t="str">
        <f t="shared" si="25"/>
        <v/>
      </c>
      <c r="DA33" t="str">
        <f>IF(OR(LEFT(CX33,1)=CHAR(32),LEFT(CX33,1)=CHAR(9),LEFT(CX33,1)=CHAR(160),indenture(CX33)&gt;0),"NO","BOLD")&amp;CZ33</f>
        <v>BOLD</v>
      </c>
      <c r="DD33" t="str">
        <f t="shared" si="26"/>
        <v/>
      </c>
      <c r="DE33" t="str">
        <f>IF(OR(LEFT(DB33,1)=CHAR(32),LEFT(DB33,1)=CHAR(9),LEFT(DB33,1)=CHAR(160),indenture(DB33)&gt;0),"NO","BOLD")&amp;DD33</f>
        <v>BOLD</v>
      </c>
      <c r="DH33" t="str">
        <f t="shared" si="27"/>
        <v/>
      </c>
      <c r="DI33" t="str">
        <f>IF(OR(LEFT(DF33,1)=CHAR(32),LEFT(DF33,1)=CHAR(9),LEFT(DF33,1)=CHAR(160),indenture(DF33)&gt;0),"NO","BOLD")&amp;DH33</f>
        <v>BOLD</v>
      </c>
      <c r="DL33" t="str">
        <f t="shared" si="28"/>
        <v/>
      </c>
      <c r="DM33" t="str">
        <f>IF(OR(LEFT(DJ33,1)=CHAR(32),LEFT(DJ33,1)=CHAR(9),LEFT(DJ33,1)=CHAR(160),indenture(DJ33)&gt;0),"NO","BOLD")&amp;DL33</f>
        <v>BOLD</v>
      </c>
      <c r="DN33" t="s">
        <v>5341</v>
      </c>
      <c r="DO33" t="s">
        <v>5342</v>
      </c>
      <c r="DP33" t="str">
        <f t="shared" si="29"/>
        <v/>
      </c>
      <c r="DQ33" t="str">
        <f>IF(OR(LEFT(DN33,1)=CHAR(32),LEFT(DN33,1)=CHAR(9),LEFT(DN33,1)=CHAR(160),indenture(DN33)&gt;0),"NO","BOLD")&amp;DP33</f>
        <v>BOLD</v>
      </c>
      <c r="DR33" t="s">
        <v>5343</v>
      </c>
      <c r="DS33" t="s">
        <v>5344</v>
      </c>
      <c r="DT33" t="str">
        <f t="shared" si="30"/>
        <v/>
      </c>
      <c r="DU33" t="str">
        <f>IF(OR(LEFT(DR33,1)=CHAR(32),LEFT(DR33,1)=CHAR(9),LEFT(DR33,1)=CHAR(160),indenture(DR33)&gt;0),"NO","BOLD")&amp;DT33</f>
        <v>NO</v>
      </c>
      <c r="DX33" t="str">
        <f t="shared" si="31"/>
        <v/>
      </c>
      <c r="DY33" t="str">
        <f>IF(OR(LEFT(DV33,1)=CHAR(32),LEFT(DV33,1)=CHAR(9),LEFT(DV33,1)=CHAR(160),indenture(DV33)&gt;0),"NO","BOLD")&amp;DX33</f>
        <v>BOLD</v>
      </c>
      <c r="DZ33" t="s">
        <v>5345</v>
      </c>
      <c r="EA33" t="s">
        <v>5346</v>
      </c>
      <c r="EB33" t="str">
        <f t="shared" si="32"/>
        <v/>
      </c>
      <c r="EC33" t="str">
        <f>IF(OR(LEFT(DZ33,1)=CHAR(32),LEFT(DZ33,1)=CHAR(9),LEFT(DZ33,1)=CHAR(160),indenture(DZ33)&gt;0),"NO","BOLD")&amp;EB33</f>
        <v>BOLD</v>
      </c>
      <c r="ED33" t="s">
        <v>5347</v>
      </c>
      <c r="EE33" t="s">
        <v>5348</v>
      </c>
      <c r="EF33" t="str">
        <f t="shared" si="33"/>
        <v/>
      </c>
      <c r="EG33" t="str">
        <f>IF(OR(LEFT(ED33,1)=CHAR(32),LEFT(ED33,1)=CHAR(9),LEFT(ED33,1)=CHAR(160),indenture(ED33)&gt;0),"NO","BOLD")&amp;EF33</f>
        <v>BOLD</v>
      </c>
      <c r="EJ33" t="str">
        <f t="shared" si="34"/>
        <v/>
      </c>
      <c r="EK33" t="str">
        <f>IF(OR(LEFT(EH33,1)=CHAR(32),LEFT(EH33,1)=CHAR(9),LEFT(EH33,1)=CHAR(160),indenture(EH33)&gt;0),"NO","BOLD")&amp;EJ33</f>
        <v>BOLD</v>
      </c>
      <c r="EL33" t="s">
        <v>5349</v>
      </c>
      <c r="EM33" t="s">
        <v>5350</v>
      </c>
      <c r="EN33" t="str">
        <f t="shared" si="35"/>
        <v/>
      </c>
      <c r="EO33" t="str">
        <f>IF(OR(LEFT(EL33,1)=CHAR(32),LEFT(EL33,1)=CHAR(9),LEFT(EL33,1)=CHAR(160),indenture(EL33)&gt;0),"NO","BOLD")&amp;EN33</f>
        <v>NO</v>
      </c>
      <c r="EP33" t="s">
        <v>5871</v>
      </c>
      <c r="EQ33" t="s">
        <v>5872</v>
      </c>
      <c r="ER33" t="str">
        <f t="shared" si="36"/>
        <v/>
      </c>
      <c r="ES33" t="str">
        <f>IF(OR(LEFT(EP33,1)=CHAR(32),LEFT(EP33,1)=CHAR(9),LEFT(EP33,1)=CHAR(160),indenture(EP33)&gt;0),"NO","BOLD")&amp;ER33</f>
        <v>BOLD</v>
      </c>
      <c r="ET33" t="s">
        <v>5873</v>
      </c>
      <c r="EU33" t="s">
        <v>5614</v>
      </c>
      <c r="EV33" t="str">
        <f t="shared" si="37"/>
        <v/>
      </c>
      <c r="EW33" t="str">
        <f>IF(OR(LEFT(ET33,1)=CHAR(32),LEFT(ET33,1)=CHAR(9),LEFT(ET33,1)=CHAR(160),indenture(ET33)&gt;0),"NO","BOLD")&amp;EV33</f>
        <v>BOLD</v>
      </c>
      <c r="EZ33" t="str">
        <f t="shared" si="38"/>
        <v/>
      </c>
      <c r="FA33" t="str">
        <f>IF(OR(LEFT(EX33,1)=CHAR(32),LEFT(EX33,1)=CHAR(9),LEFT(EX33,1)=CHAR(160),indenture(EX33)&gt;0),"NO","BOLD")&amp;EZ33</f>
        <v>BOLD</v>
      </c>
      <c r="FD33" t="str">
        <f t="shared" si="39"/>
        <v/>
      </c>
      <c r="FE33" t="str">
        <f>IF(OR(LEFT(FB33,1)=CHAR(32),LEFT(FB33,1)=CHAR(9),LEFT(FB33,1)=CHAR(160),indenture(FB33)&gt;0),"NO","BOLD")&amp;FD33</f>
        <v>BOLD</v>
      </c>
      <c r="FH33" t="str">
        <f t="shared" si="40"/>
        <v/>
      </c>
      <c r="FI33" t="str">
        <f>IF(OR(LEFT(FF33,1)=CHAR(32),LEFT(FF33,1)=CHAR(9),LEFT(FF33,1)=CHAR(160),indenture(FF33)&gt;0),"NO","BOLD")&amp;FH33</f>
        <v>BOLD</v>
      </c>
      <c r="FJ33" t="s">
        <v>1245</v>
      </c>
      <c r="FK33" t="s">
        <v>1246</v>
      </c>
      <c r="FL33" t="str">
        <f t="shared" si="41"/>
        <v/>
      </c>
      <c r="FM33" t="str">
        <f>IF(OR(LEFT(FJ33,1)=CHAR(32),LEFT(FJ33,1)=CHAR(9),LEFT(FJ33,1)=CHAR(160),indenture(FJ33)&gt;0),"NO","BOLD")&amp;FL33</f>
        <v>BOLD</v>
      </c>
      <c r="FN33" t="s">
        <v>5874</v>
      </c>
      <c r="FO33" t="s">
        <v>5875</v>
      </c>
      <c r="FP33" t="str">
        <f t="shared" si="42"/>
        <v/>
      </c>
      <c r="FQ33" t="str">
        <f>IF(OR(LEFT(FN33,1)=CHAR(32),LEFT(FN33,1)=CHAR(9),LEFT(FN33,1)=CHAR(160),indenture(FN33)&gt;0),"NO","BOLD")&amp;FP33</f>
        <v>NO</v>
      </c>
      <c r="FT33" t="str">
        <f t="shared" si="43"/>
        <v/>
      </c>
      <c r="FU33" t="str">
        <f>IF(OR(LEFT(FR33,1)=CHAR(32),LEFT(FR33,1)=CHAR(9),LEFT(FR33,1)=CHAR(160),indenture(FR33)&gt;0),"NO","BOLD")&amp;FT33</f>
        <v>BOLD</v>
      </c>
      <c r="FV33" t="s">
        <v>5876</v>
      </c>
      <c r="FW33" t="s">
        <v>5877</v>
      </c>
      <c r="FX33" t="str">
        <f t="shared" si="44"/>
        <v/>
      </c>
      <c r="FY33" t="str">
        <f>IF(OR(LEFT(FV33,1)=CHAR(32),LEFT(FV33,1)=CHAR(9),LEFT(FV33,1)=CHAR(160),indenture(FV33)&gt;0),"NO","BOLD")&amp;FX33</f>
        <v>BOLD</v>
      </c>
      <c r="GB33" t="str">
        <f t="shared" si="45"/>
        <v/>
      </c>
      <c r="GC33" t="str">
        <f>IF(OR(LEFT(FZ33,1)=CHAR(32),LEFT(FZ33,1)=CHAR(9),LEFT(FZ33,1)=CHAR(160),indenture(FZ33)&gt;0),"NO","BOLD")&amp;GB33</f>
        <v>BOLD</v>
      </c>
      <c r="GF33" t="str">
        <f t="shared" si="46"/>
        <v/>
      </c>
      <c r="GG33" t="str">
        <f>IF(OR(LEFT(GD33,1)=CHAR(32),LEFT(GD33,1)=CHAR(9),LEFT(GD33,1)=CHAR(160),indenture(GD33)&gt;0),"NO","BOLD")&amp;GF33</f>
        <v>BOLD</v>
      </c>
      <c r="GJ33" t="str">
        <f t="shared" si="47"/>
        <v/>
      </c>
      <c r="GK33" t="str">
        <f>IF(OR(LEFT(GH33,1)=CHAR(32),LEFT(GH33,1)=CHAR(9),LEFT(GH33,1)=CHAR(160),indenture(GH33)&gt;0),"NO","BOLD")&amp;GJ33</f>
        <v>BOLD</v>
      </c>
      <c r="GN33" t="str">
        <f t="shared" si="48"/>
        <v/>
      </c>
      <c r="GO33" t="str">
        <f>IF(OR(LEFT(GL33,1)=CHAR(32),LEFT(GL33,1)=CHAR(9),LEFT(GL33,1)=CHAR(160),indenture(GL33)&gt;0),"NO","BOLD")&amp;GN33</f>
        <v>BOLD</v>
      </c>
      <c r="GP33" t="s">
        <v>6430</v>
      </c>
      <c r="GQ33" t="s">
        <v>6431</v>
      </c>
      <c r="GR33" t="str">
        <f t="shared" si="68"/>
        <v/>
      </c>
      <c r="GS33" t="str">
        <f>IF(OR(LEFT(GP31,1)=CHAR(32),LEFT(GP31,1)=CHAR(9),LEFT(GP31,1)=CHAR(160),indenture(GP31)&gt;0),"NO","BOLD")&amp;GR33</f>
        <v>BOLD</v>
      </c>
      <c r="GT33" t="s">
        <v>6419</v>
      </c>
      <c r="GV33" t="str">
        <f t="shared" si="49"/>
        <v/>
      </c>
      <c r="GW33" t="str">
        <f>IF(OR(LEFT(GT33,1)=CHAR(32),LEFT(GT33,1)=CHAR(9),LEFT(GT33,1)=CHAR(160),indenture(GT33)&gt;0),"NO","BOLD")&amp;GV33</f>
        <v>BOLD</v>
      </c>
      <c r="GZ33" t="str">
        <f t="shared" si="50"/>
        <v/>
      </c>
      <c r="HA33" t="str">
        <f>IF(OR(LEFT(GX33,1)=CHAR(32),LEFT(GX33,1)=CHAR(9),LEFT(GX33,1)=CHAR(160),indenture(GX33)&gt;0),"NO","BOLD")&amp;GZ33</f>
        <v>BOLD</v>
      </c>
      <c r="HB33" t="s">
        <v>6420</v>
      </c>
      <c r="HC33" t="s">
        <v>6421</v>
      </c>
      <c r="HD33" t="str">
        <f t="shared" si="51"/>
        <v/>
      </c>
      <c r="HE33" t="str">
        <f>IF(OR(LEFT(HB33,1)=CHAR(32),LEFT(HB33,1)=CHAR(9),LEFT(HB33,1)=CHAR(160),indenture(HB33)&gt;0),"NO","BOLD")&amp;HD33</f>
        <v>BOLD</v>
      </c>
      <c r="HF33" t="s">
        <v>6422</v>
      </c>
      <c r="HG33" t="s">
        <v>6423</v>
      </c>
      <c r="HH33" t="str">
        <f t="shared" si="52"/>
        <v/>
      </c>
      <c r="HI33" t="str">
        <f>IF(OR(LEFT(HF33,1)=CHAR(32),LEFT(HF33,1)=CHAR(9),LEFT(HF33,1)=CHAR(160),indenture(HF33)&gt;0),"NO","BOLD")&amp;HH33</f>
        <v>BOLD</v>
      </c>
      <c r="HL33" t="str">
        <f t="shared" si="53"/>
        <v/>
      </c>
      <c r="HM33" t="str">
        <f>IF(OR(LEFT(HJ33,1)=CHAR(32),LEFT(HJ33,1)=CHAR(9),LEFT(HJ33,1)=CHAR(160),indenture(HJ33)&gt;0),"NO","BOLD")&amp;HL33</f>
        <v>BOLD</v>
      </c>
      <c r="HP33" t="str">
        <f t="shared" si="54"/>
        <v/>
      </c>
      <c r="HQ33" t="str">
        <f>IF(OR(LEFT(HN33,1)=CHAR(32),LEFT(HN33,1)=CHAR(9),LEFT(HN33,1)=CHAR(160),indenture(HN33)&gt;0),"NO","BOLD")&amp;HP33</f>
        <v>BOLD</v>
      </c>
      <c r="HT33" t="str">
        <f t="shared" si="55"/>
        <v/>
      </c>
      <c r="HU33" t="str">
        <f>IF(OR(LEFT(HR33,1)=CHAR(32),LEFT(HR33,1)=CHAR(9),LEFT(HR33,1)=CHAR(160),indenture(HR33)&gt;0),"NO","BOLD")&amp;HT33</f>
        <v>BOLD</v>
      </c>
      <c r="HV33" t="s">
        <v>8228</v>
      </c>
      <c r="HW33" t="s">
        <v>8153</v>
      </c>
      <c r="HX33" t="str">
        <f t="shared" si="56"/>
        <v/>
      </c>
      <c r="HY33" t="str">
        <f>IF(OR(LEFT(HV33,1)=CHAR(32),LEFT(HV33,1)=CHAR(9),LEFT(HV33,1)=CHAR(160),indenture(HV33)&gt;0),"NO","BOLD")&amp;HX33</f>
        <v>BOLD</v>
      </c>
      <c r="HZ33" t="s">
        <v>8348</v>
      </c>
      <c r="IA33" t="s">
        <v>8349</v>
      </c>
      <c r="IB33" t="str">
        <f t="shared" si="57"/>
        <v/>
      </c>
      <c r="IC33" t="str">
        <f>IF(OR(LEFT(HZ33,1)=CHAR(32),LEFT(HZ33,1)=CHAR(9),LEFT(HZ33,1)=CHAR(160),indenture(HZ33)&gt;0),"NO","BOLD")&amp;IB33</f>
        <v>BOLD</v>
      </c>
      <c r="ID33" t="s">
        <v>8528</v>
      </c>
      <c r="IE33" t="s">
        <v>8529</v>
      </c>
      <c r="IF33" t="str">
        <f t="shared" si="58"/>
        <v/>
      </c>
      <c r="IG33" t="str">
        <f>IF(OR(LEFT(ID33,1)=CHAR(32),LEFT(ID33,1)=CHAR(9),LEFT(ID33,1)=CHAR(160),indenture(ID33)&gt;0),"NO","BOLD")&amp;IF33</f>
        <v>BOLD</v>
      </c>
      <c r="IH33" t="s">
        <v>8225</v>
      </c>
      <c r="II33" t="s">
        <v>8150</v>
      </c>
      <c r="IJ33" t="str">
        <f t="shared" si="59"/>
        <v/>
      </c>
      <c r="IK33" t="str">
        <f>IF(OR(LEFT(IH33,1)=CHAR(32),LEFT(IH33,1)=CHAR(9),LEFT(IH33,1)=CHAR(160),indenture(IH33)&gt;0),"NO","BOLD")&amp;IJ33</f>
        <v>BOLD</v>
      </c>
      <c r="IL33" t="s">
        <v>8631</v>
      </c>
      <c r="IM33" t="s">
        <v>8632</v>
      </c>
      <c r="IN33" t="str">
        <f t="shared" si="60"/>
        <v/>
      </c>
      <c r="IO33" t="str">
        <f>IF(OR(LEFT(IL33,1)=CHAR(32),LEFT(IL33,1)=CHAR(9),LEFT(IL33,1)=CHAR(160),indenture(IL33)&gt;0),"NO","BOLD")&amp;IN33</f>
        <v>NO</v>
      </c>
      <c r="IP33" t="s">
        <v>8686</v>
      </c>
      <c r="IQ33" t="s">
        <v>8687</v>
      </c>
      <c r="IR33" t="str">
        <f t="shared" si="61"/>
        <v/>
      </c>
      <c r="IS33" t="str">
        <f>IF(OR(LEFT(IP33,1)=CHAR(32),LEFT(IP33,1)=CHAR(9),LEFT(IP33,1)=CHAR(160),indenture(IP33)&gt;0),"NO","BOLD")&amp;IR33</f>
        <v>NO</v>
      </c>
      <c r="IX33" t="s">
        <v>8228</v>
      </c>
      <c r="IY33" t="s">
        <v>8153</v>
      </c>
      <c r="IZ33" t="str">
        <f t="shared" si="63"/>
        <v/>
      </c>
      <c r="JA33" t="str">
        <f>IF(OR(LEFT(IX33,1)=CHAR(32),LEFT(IX33,1)=CHAR(9),LEFT(IX33,1)=CHAR(160),indenture(IX33)&gt;0),"NO","BOLD")&amp;IZ33</f>
        <v>BOLD</v>
      </c>
      <c r="JB33" t="s">
        <v>8348</v>
      </c>
      <c r="JC33" t="s">
        <v>8349</v>
      </c>
      <c r="JD33" t="str">
        <f t="shared" si="64"/>
        <v/>
      </c>
      <c r="JE33" t="str">
        <f>IF(OR(LEFT(JB33,1)=CHAR(32),LEFT(JB33,1)=CHAR(9),LEFT(JB33,1)=CHAR(160),indenture(JB33)&gt;0),"NO","BOLD")&amp;JD33</f>
        <v>BOLD</v>
      </c>
      <c r="JJ33" t="s">
        <v>9002</v>
      </c>
      <c r="JK33" t="s">
        <v>6416</v>
      </c>
      <c r="JL33" t="str">
        <f t="shared" si="66"/>
        <v/>
      </c>
      <c r="JM33" t="str">
        <f>IF(OR(LEFT(JJ33,1)=CHAR(32),LEFT(JJ33,1)=CHAR(9),LEFT(JJ33,1)=CHAR(160),indenture(JJ33)&gt;0),"NO","BOLD")&amp;JL33</f>
        <v>BOLD</v>
      </c>
    </row>
    <row r="34" spans="1:273">
      <c r="A34">
        <v>33</v>
      </c>
      <c r="D34" t="str">
        <f t="shared" si="2"/>
        <v/>
      </c>
      <c r="E34" t="str">
        <f>IF(OR(LEFT(B34,1)=CHAR(32),LEFT(B34,1)=CHAR(9),LEFT(B34,1)=CHAR(160),indenture(B34)&gt;0),"NO","BOLD")&amp;D34</f>
        <v>BOLD</v>
      </c>
      <c r="F34" t="s">
        <v>3804</v>
      </c>
      <c r="G34" t="s">
        <v>3805</v>
      </c>
      <c r="H34" t="str">
        <f t="shared" si="3"/>
        <v/>
      </c>
      <c r="I34" t="str">
        <f>IF(OR(LEFT(F34,1)=CHAR(32),LEFT(F34,1)=CHAR(9),LEFT(F34,1)=CHAR(160),indenture(F34)&gt;0),"NO","BOLD")&amp;H34</f>
        <v>BOLD</v>
      </c>
      <c r="P34" t="str">
        <f t="shared" si="69"/>
        <v/>
      </c>
      <c r="Q34" t="str">
        <f>IF(OR(LEFT(N34,1)=CHAR(32),LEFT(N34,1)=CHAR(9),LEFT(N34,1)=CHAR(160),indenture(N34)&gt;0),"NO","BOLD")&amp;P34</f>
        <v>BOLD</v>
      </c>
      <c r="T34" t="str">
        <f t="shared" si="4"/>
        <v/>
      </c>
      <c r="U34" t="str">
        <f>IF(OR(LEFT(R34,1)=CHAR(32),LEFT(R34,1)=CHAR(9),LEFT(R34,1)=CHAR(160),indenture(R34)&gt;0),"NO","BOLD")&amp;T34</f>
        <v>BOLD</v>
      </c>
      <c r="X34" t="str">
        <f t="shared" si="5"/>
        <v/>
      </c>
      <c r="Y34" t="str">
        <f>IF(OR(LEFT(V34,1)=CHAR(32),LEFT(V34,1)=CHAR(9),LEFT(V34,1)=CHAR(160),indenture(V34)&gt;0),"NO","BOLD")&amp;X34</f>
        <v>BOLD</v>
      </c>
      <c r="AB34" t="str">
        <f t="shared" si="6"/>
        <v/>
      </c>
      <c r="AC34" t="str">
        <f>IF(OR(LEFT(Z34,1)=CHAR(32),LEFT(Z34,1)=CHAR(9),LEFT(Z34,1)=CHAR(160),indenture(Z34)&gt;0),"NO","BOLD")&amp;AB34</f>
        <v>BOLD</v>
      </c>
      <c r="AD34" t="s">
        <v>3806</v>
      </c>
      <c r="AE34" t="s">
        <v>3807</v>
      </c>
      <c r="AF34" t="str">
        <f t="shared" si="7"/>
        <v/>
      </c>
      <c r="AG34" t="str">
        <f>IF(OR(LEFT(AD34,1)=CHAR(32),LEFT(AD34,1)=CHAR(9),LEFT(AD34,1)=CHAR(160),indenture(AD34)&gt;0),"NO","BOLD")&amp;AF34</f>
        <v>BOLD</v>
      </c>
      <c r="AH34" t="s">
        <v>3800</v>
      </c>
      <c r="AI34" t="s">
        <v>3808</v>
      </c>
      <c r="AJ34" t="str">
        <f t="shared" si="8"/>
        <v/>
      </c>
      <c r="AK34" t="str">
        <f>IF(OR(LEFT(AH34,1)=CHAR(32),LEFT(AH34,1)=CHAR(9),LEFT(AH34,1)=CHAR(160),indenture(AH34)&gt;0),"NO","BOLD")&amp;AJ34</f>
        <v>BOLD</v>
      </c>
      <c r="AL34" t="s">
        <v>3809</v>
      </c>
      <c r="AM34" t="s">
        <v>3810</v>
      </c>
      <c r="AN34" t="str">
        <f t="shared" si="9"/>
        <v/>
      </c>
      <c r="AO34" t="str">
        <f>IF(OR(LEFT(AL34,1)=CHAR(32),LEFT(AL34,1)=CHAR(9),LEFT(AL34,1)=CHAR(160),indenture(AL34)&gt;0),"NO","BOLD")&amp;AN34</f>
        <v>BOLD</v>
      </c>
      <c r="AP34" t="s">
        <v>3811</v>
      </c>
      <c r="AQ34" t="s">
        <v>3812</v>
      </c>
      <c r="AR34" t="str">
        <f t="shared" si="10"/>
        <v/>
      </c>
      <c r="AS34" t="str">
        <f>IF(OR(LEFT(AP34,1)=CHAR(32),LEFT(AP34,1)=CHAR(9),LEFT(AP34,1)=CHAR(160),indenture(AP34)&gt;0),"NO","BOLD")&amp;AR34</f>
        <v>BOLD</v>
      </c>
      <c r="AV34" t="str">
        <f t="shared" si="11"/>
        <v/>
      </c>
      <c r="AW34" t="str">
        <f>IF(OR(LEFT(AT34,1)=CHAR(32),LEFT(AT34,1)=CHAR(9),LEFT(AT34,1)=CHAR(160),indenture(AT34)&gt;0),"NO","BOLD")&amp;AV34</f>
        <v>BOLD</v>
      </c>
      <c r="AZ34" t="str">
        <f t="shared" si="12"/>
        <v/>
      </c>
      <c r="BA34" t="str">
        <f>IF(OR(LEFT(AX34,1)=CHAR(32),LEFT(AX34,1)=CHAR(9),LEFT(AX34,1)=CHAR(160),indenture(AX34)&gt;0),"NO","BOLD")&amp;AZ34</f>
        <v>BOLD</v>
      </c>
      <c r="BB34" t="s">
        <v>4213</v>
      </c>
      <c r="BC34" t="s">
        <v>4525</v>
      </c>
      <c r="BD34" t="str">
        <f t="shared" si="13"/>
        <v/>
      </c>
      <c r="BE34" t="str">
        <f>IF(OR(LEFT(BB34,1)=CHAR(32),LEFT(BB34,1)=CHAR(9),LEFT(BB34,1)=CHAR(160),indenture(BB34)&gt;0),"NO","BOLD")&amp;BD34</f>
        <v>NO</v>
      </c>
      <c r="BH34" t="str">
        <f t="shared" si="14"/>
        <v/>
      </c>
      <c r="BI34" t="str">
        <f>IF(OR(LEFT(BF34,1)=CHAR(32),LEFT(BF34,1)=CHAR(9),LEFT(BF34,1)=CHAR(160),indenture(BF34)&gt;0),"NO","BOLD")&amp;BH34</f>
        <v>BOLD</v>
      </c>
      <c r="BL34" t="str">
        <f t="shared" si="15"/>
        <v/>
      </c>
      <c r="BM34" t="str">
        <f>IF(OR(LEFT(BJ34,1)=CHAR(32),LEFT(BJ34,1)=CHAR(9),LEFT(BJ34,1)=CHAR(160),indenture(BJ34)&gt;0),"NO","BOLD")&amp;BL34</f>
        <v>BOLD</v>
      </c>
      <c r="BN34" t="s">
        <v>4217</v>
      </c>
      <c r="BO34" t="s">
        <v>4526</v>
      </c>
      <c r="BP34" t="str">
        <f t="shared" si="16"/>
        <v/>
      </c>
      <c r="BQ34" t="str">
        <f>IF(OR(LEFT(BN34,1)=CHAR(32),LEFT(BN34,1)=CHAR(9),LEFT(BN34,1)=CHAR(160),indenture(BN34)&gt;0),"NO","BOLD")&amp;BP34</f>
        <v>NO</v>
      </c>
      <c r="BT34" t="str">
        <f t="shared" si="17"/>
        <v/>
      </c>
      <c r="BU34" t="str">
        <f>IF(OR(LEFT(BR34,1)=CHAR(32),LEFT(BR34,1)=CHAR(9),LEFT(BR34,1)=CHAR(160),indenture(BR34)&gt;0),"NO","BOLD")&amp;BT34</f>
        <v>BOLD</v>
      </c>
      <c r="BV34" t="s">
        <v>4527</v>
      </c>
      <c r="BW34" t="s">
        <v>4528</v>
      </c>
      <c r="BX34" t="str">
        <f t="shared" si="18"/>
        <v/>
      </c>
      <c r="BY34" t="str">
        <f>IF(OR(LEFT(BV34,1)=CHAR(32),LEFT(BV34,1)=CHAR(9),LEFT(BV34,1)=CHAR(160),indenture(BV34)&gt;0),"NO","BOLD")&amp;BX34</f>
        <v>NO</v>
      </c>
      <c r="BZ34" t="s">
        <v>4299</v>
      </c>
      <c r="CA34" t="s">
        <v>4529</v>
      </c>
      <c r="CB34" t="str">
        <f t="shared" si="19"/>
        <v/>
      </c>
      <c r="CC34" t="str">
        <f>IF(OR(LEFT(BZ34,1)=CHAR(32),LEFT(BZ34,1)=CHAR(9),LEFT(BZ34,1)=CHAR(160),indenture(BZ34)&gt;0),"NO","BOLD")&amp;CB34</f>
        <v>NO</v>
      </c>
      <c r="CD34" t="s">
        <v>4330</v>
      </c>
      <c r="CE34" s="36" t="s">
        <v>8872</v>
      </c>
      <c r="CF34" t="str">
        <f t="shared" si="20"/>
        <v/>
      </c>
      <c r="CG34" t="str">
        <f>IF(OR(LEFT(CD34,1)=CHAR(32),LEFT(CD34,1)=CHAR(9),LEFT(CD34,1)=CHAR(160),indenture(CD34)&gt;0),"NO","BOLD")&amp;CF34</f>
        <v>NO</v>
      </c>
      <c r="CH34" t="s">
        <v>4530</v>
      </c>
      <c r="CI34" t="s">
        <v>4531</v>
      </c>
      <c r="CJ34" t="str">
        <f t="shared" si="21"/>
        <v/>
      </c>
      <c r="CK34" t="str">
        <f>IF(OR(LEFT(CH34,1)=CHAR(32),LEFT(CH34,1)=CHAR(9),LEFT(CH34,1)=CHAR(160),indenture(CH34)&gt;0),"NO","BOLD")&amp;CJ34</f>
        <v>BOLD</v>
      </c>
      <c r="CL34" t="s">
        <v>4532</v>
      </c>
      <c r="CM34" t="s">
        <v>4533</v>
      </c>
      <c r="CN34" t="str">
        <f t="shared" si="22"/>
        <v/>
      </c>
      <c r="CO34" t="str">
        <f>IF(OR(LEFT(CL34,1)=CHAR(32),LEFT(CL34,1)=CHAR(9),LEFT(CL34,1)=CHAR(160),indenture(CL34)&gt;0),"NO","BOLD")&amp;CN34</f>
        <v>BOLD</v>
      </c>
      <c r="CP34" t="s">
        <v>4534</v>
      </c>
      <c r="CQ34" t="s">
        <v>3739</v>
      </c>
      <c r="CR34" t="str">
        <f t="shared" si="23"/>
        <v/>
      </c>
      <c r="CS34" t="str">
        <f>IF(OR(LEFT(CP34,1)=CHAR(32),LEFT(CP34,1)=CHAR(9),LEFT(CP34,1)=CHAR(160),indenture(CP34)&gt;0),"NO","BOLD")&amp;CR34</f>
        <v>BOLD</v>
      </c>
      <c r="CV34" t="str">
        <f t="shared" si="24"/>
        <v/>
      </c>
      <c r="CW34" t="str">
        <f>IF(OR(LEFT(CT34,1)=CHAR(32),LEFT(CT34,1)=CHAR(9),LEFT(CT34,1)=CHAR(160),indenture(CT34)&gt;0),"NO","BOLD")&amp;CV34</f>
        <v>BOLD</v>
      </c>
      <c r="CZ34" t="str">
        <f t="shared" si="25"/>
        <v/>
      </c>
      <c r="DA34" t="str">
        <f>IF(OR(LEFT(CX34,1)=CHAR(32),LEFT(CX34,1)=CHAR(9),LEFT(CX34,1)=CHAR(160),indenture(CX34)&gt;0),"NO","BOLD")&amp;CZ34</f>
        <v>BOLD</v>
      </c>
      <c r="DD34" t="str">
        <f t="shared" si="26"/>
        <v/>
      </c>
      <c r="DE34" t="str">
        <f>IF(OR(LEFT(DB34,1)=CHAR(32),LEFT(DB34,1)=CHAR(9),LEFT(DB34,1)=CHAR(160),indenture(DB34)&gt;0),"NO","BOLD")&amp;DD34</f>
        <v>BOLD</v>
      </c>
      <c r="DH34" t="str">
        <f t="shared" si="27"/>
        <v/>
      </c>
      <c r="DI34" t="str">
        <f>IF(OR(LEFT(DF34,1)=CHAR(32),LEFT(DF34,1)=CHAR(9),LEFT(DF34,1)=CHAR(160),indenture(DF34)&gt;0),"NO","BOLD")&amp;DH34</f>
        <v>BOLD</v>
      </c>
      <c r="DL34" t="str">
        <f t="shared" si="28"/>
        <v/>
      </c>
      <c r="DM34" t="str">
        <f>IF(OR(LEFT(DJ34,1)=CHAR(32),LEFT(DJ34,1)=CHAR(9),LEFT(DJ34,1)=CHAR(160),indenture(DJ34)&gt;0),"NO","BOLD")&amp;DL34</f>
        <v>BOLD</v>
      </c>
      <c r="DP34" t="str">
        <f t="shared" si="29"/>
        <v/>
      </c>
      <c r="DQ34" t="str">
        <f>IF(OR(LEFT(DN34,1)=CHAR(32),LEFT(DN34,1)=CHAR(9),LEFT(DN34,1)=CHAR(160),indenture(DN34)&gt;0),"NO","BOLD")&amp;DP34</f>
        <v>BOLD</v>
      </c>
      <c r="DR34" t="s">
        <v>5351</v>
      </c>
      <c r="DS34" t="s">
        <v>5352</v>
      </c>
      <c r="DT34" t="str">
        <f t="shared" si="30"/>
        <v/>
      </c>
      <c r="DU34" t="str">
        <f>IF(OR(LEFT(DR34,1)=CHAR(32),LEFT(DR34,1)=CHAR(9),LEFT(DR34,1)=CHAR(160),indenture(DR34)&gt;0),"NO","BOLD")&amp;DT34</f>
        <v>NO</v>
      </c>
      <c r="DX34" t="str">
        <f t="shared" si="31"/>
        <v/>
      </c>
      <c r="DY34" t="str">
        <f>IF(OR(LEFT(DV34,1)=CHAR(32),LEFT(DV34,1)=CHAR(9),LEFT(DV34,1)=CHAR(160),indenture(DV34)&gt;0),"NO","BOLD")&amp;DX34</f>
        <v>BOLD</v>
      </c>
      <c r="EB34" t="str">
        <f t="shared" si="32"/>
        <v/>
      </c>
      <c r="EC34" t="str">
        <f>IF(OR(LEFT(DZ34,1)=CHAR(32),LEFT(DZ34,1)=CHAR(9),LEFT(DZ34,1)=CHAR(160),indenture(DZ34)&gt;0),"NO","BOLD")&amp;EB34</f>
        <v>BOLD</v>
      </c>
      <c r="ED34" t="s">
        <v>5353</v>
      </c>
      <c r="EE34" t="s">
        <v>5354</v>
      </c>
      <c r="EF34" t="str">
        <f t="shared" si="33"/>
        <v/>
      </c>
      <c r="EG34" t="str">
        <f>IF(OR(LEFT(ED34,1)=CHAR(32),LEFT(ED34,1)=CHAR(9),LEFT(ED34,1)=CHAR(160),indenture(ED34)&gt;0),"NO","BOLD")&amp;EF34</f>
        <v>BOLD</v>
      </c>
      <c r="EJ34" t="str">
        <f t="shared" si="34"/>
        <v/>
      </c>
      <c r="EK34" t="str">
        <f>IF(OR(LEFT(EH34,1)=CHAR(32),LEFT(EH34,1)=CHAR(9),LEFT(EH34,1)=CHAR(160),indenture(EH34)&gt;0),"NO","BOLD")&amp;EJ34</f>
        <v>BOLD</v>
      </c>
      <c r="EL34" t="s">
        <v>5355</v>
      </c>
      <c r="EM34" t="s">
        <v>5356</v>
      </c>
      <c r="EN34" t="str">
        <f t="shared" si="35"/>
        <v/>
      </c>
      <c r="EO34" t="str">
        <f>IF(OR(LEFT(EL34,1)=CHAR(32),LEFT(EL34,1)=CHAR(9),LEFT(EL34,1)=CHAR(160),indenture(EL34)&gt;0),"NO","BOLD")&amp;EN34</f>
        <v>NO</v>
      </c>
      <c r="EP34" t="s">
        <v>5878</v>
      </c>
      <c r="EQ34" t="s">
        <v>5879</v>
      </c>
      <c r="ER34" t="str">
        <f t="shared" si="36"/>
        <v/>
      </c>
      <c r="ES34" t="str">
        <f>IF(OR(LEFT(EP34,1)=CHAR(32),LEFT(EP34,1)=CHAR(9),LEFT(EP34,1)=CHAR(160),indenture(EP34)&gt;0),"NO","BOLD")&amp;ER34</f>
        <v>BOLD</v>
      </c>
      <c r="EV34" t="str">
        <f t="shared" si="37"/>
        <v/>
      </c>
      <c r="EW34" t="str">
        <f>IF(OR(LEFT(ET34,1)=CHAR(32),LEFT(ET34,1)=CHAR(9),LEFT(ET34,1)=CHAR(160),indenture(ET34)&gt;0),"NO","BOLD")&amp;EV34</f>
        <v>BOLD</v>
      </c>
      <c r="EX34" t="s">
        <v>5880</v>
      </c>
      <c r="EY34" s="36" t="s">
        <v>8872</v>
      </c>
      <c r="EZ34" t="str">
        <f t="shared" si="38"/>
        <v/>
      </c>
      <c r="FA34" t="str">
        <f>IF(OR(LEFT(EX34,1)=CHAR(32),LEFT(EX34,1)=CHAR(9),LEFT(EX34,1)=CHAR(160),indenture(EX34)&gt;0),"NO","BOLD")&amp;EZ34</f>
        <v>BOLD</v>
      </c>
      <c r="FD34" t="str">
        <f t="shared" si="39"/>
        <v/>
      </c>
      <c r="FE34" t="str">
        <f>IF(OR(LEFT(FB34,1)=CHAR(32),LEFT(FB34,1)=CHAR(9),LEFT(FB34,1)=CHAR(160),indenture(FB34)&gt;0),"NO","BOLD")&amp;FD34</f>
        <v>BOLD</v>
      </c>
      <c r="FF34" t="s">
        <v>5881</v>
      </c>
      <c r="FG34" s="36" t="s">
        <v>8872</v>
      </c>
      <c r="FH34" t="str">
        <f t="shared" si="40"/>
        <v/>
      </c>
      <c r="FI34" t="str">
        <f>IF(OR(LEFT(FF34,1)=CHAR(32),LEFT(FF34,1)=CHAR(9),LEFT(FF34,1)=CHAR(160),indenture(FF34)&gt;0),"NO","BOLD")&amp;FH34</f>
        <v>BOLD</v>
      </c>
      <c r="FJ34" t="s">
        <v>5552</v>
      </c>
      <c r="FK34" t="s">
        <v>1252</v>
      </c>
      <c r="FL34" t="str">
        <f t="shared" si="41"/>
        <v/>
      </c>
      <c r="FM34" t="str">
        <f>IF(OR(LEFT(FJ34,1)=CHAR(32),LEFT(FJ34,1)=CHAR(9),LEFT(FJ34,1)=CHAR(160),indenture(FJ34)&gt;0),"NO","BOLD")&amp;FL34</f>
        <v>BOLD</v>
      </c>
      <c r="FN34" t="s">
        <v>5882</v>
      </c>
      <c r="FO34" t="s">
        <v>5883</v>
      </c>
      <c r="FP34" t="str">
        <f t="shared" si="42"/>
        <v/>
      </c>
      <c r="FQ34" t="str">
        <f>IF(OR(LEFT(FN34,1)=CHAR(32),LEFT(FN34,1)=CHAR(9),LEFT(FN34,1)=CHAR(160),indenture(FN34)&gt;0),"NO","BOLD")&amp;FP34</f>
        <v>NO</v>
      </c>
      <c r="FT34" t="str">
        <f t="shared" si="43"/>
        <v/>
      </c>
      <c r="FU34" t="str">
        <f>IF(OR(LEFT(FR34,1)=CHAR(32),LEFT(FR34,1)=CHAR(9),LEFT(FR34,1)=CHAR(160),indenture(FR34)&gt;0),"NO","BOLD")&amp;FT34</f>
        <v>BOLD</v>
      </c>
      <c r="FV34" t="s">
        <v>5884</v>
      </c>
      <c r="FW34" t="s">
        <v>5885</v>
      </c>
      <c r="FX34" t="str">
        <f t="shared" si="44"/>
        <v/>
      </c>
      <c r="FY34" t="str">
        <f>IF(OR(LEFT(FV34,1)=CHAR(32),LEFT(FV34,1)=CHAR(9),LEFT(FV34,1)=CHAR(160),indenture(FV34)&gt;0),"NO","BOLD")&amp;FX34</f>
        <v>BOLD</v>
      </c>
      <c r="GB34" t="str">
        <f t="shared" si="45"/>
        <v/>
      </c>
      <c r="GC34" t="str">
        <f>IF(OR(LEFT(FZ34,1)=CHAR(32),LEFT(FZ34,1)=CHAR(9),LEFT(FZ34,1)=CHAR(160),indenture(FZ34)&gt;0),"NO","BOLD")&amp;GB34</f>
        <v>BOLD</v>
      </c>
      <c r="GF34" t="str">
        <f t="shared" si="46"/>
        <v/>
      </c>
      <c r="GG34" t="str">
        <f>IF(OR(LEFT(GD34,1)=CHAR(32),LEFT(GD34,1)=CHAR(9),LEFT(GD34,1)=CHAR(160),indenture(GD34)&gt;0),"NO","BOLD")&amp;GF34</f>
        <v>BOLD</v>
      </c>
      <c r="GJ34" t="str">
        <f t="shared" si="47"/>
        <v/>
      </c>
      <c r="GK34" t="str">
        <f>IF(OR(LEFT(GH34,1)=CHAR(32),LEFT(GH34,1)=CHAR(9),LEFT(GH34,1)=CHAR(160),indenture(GH34)&gt;0),"NO","BOLD")&amp;GJ34</f>
        <v>BOLD</v>
      </c>
      <c r="GN34" t="str">
        <f t="shared" si="48"/>
        <v/>
      </c>
      <c r="GO34" t="str">
        <f>IF(OR(LEFT(GL34,1)=CHAR(32),LEFT(GL34,1)=CHAR(9),LEFT(GL34,1)=CHAR(160),indenture(GL34)&gt;0),"NO","BOLD")&amp;GN34</f>
        <v>BOLD</v>
      </c>
      <c r="GP34" t="s">
        <v>6435</v>
      </c>
      <c r="GQ34" t="s">
        <v>6436</v>
      </c>
      <c r="GR34" t="str">
        <f t="shared" si="68"/>
        <v/>
      </c>
      <c r="GS34" t="str">
        <f>IF(OR(LEFT(GP32,1)=CHAR(32),LEFT(GP32,1)=CHAR(9),LEFT(GP32,1)=CHAR(160),indenture(GP32)&gt;0),"NO","BOLD")&amp;GR34</f>
        <v>BOLD</v>
      </c>
      <c r="GT34" t="s">
        <v>6426</v>
      </c>
      <c r="GU34" t="s">
        <v>6427</v>
      </c>
      <c r="GV34" t="str">
        <f t="shared" si="49"/>
        <v/>
      </c>
      <c r="GW34" t="str">
        <f>IF(OR(LEFT(GT34,1)=CHAR(32),LEFT(GT34,1)=CHAR(9),LEFT(GT34,1)=CHAR(160),indenture(GT34)&gt;0),"NO","BOLD")&amp;GV34</f>
        <v>NO</v>
      </c>
      <c r="GZ34" t="str">
        <f t="shared" si="50"/>
        <v/>
      </c>
      <c r="HA34" t="str">
        <f>IF(OR(LEFT(GX34,1)=CHAR(32),LEFT(GX34,1)=CHAR(9),LEFT(GX34,1)=CHAR(160),indenture(GX34)&gt;0),"NO","BOLD")&amp;GZ34</f>
        <v>BOLD</v>
      </c>
      <c r="HD34" t="str">
        <f t="shared" si="51"/>
        <v/>
      </c>
      <c r="HE34" t="str">
        <f>IF(OR(LEFT(HB34,1)=CHAR(32),LEFT(HB34,1)=CHAR(9),LEFT(HB34,1)=CHAR(160),indenture(HB34)&gt;0),"NO","BOLD")&amp;HD34</f>
        <v>BOLD</v>
      </c>
      <c r="HF34" t="s">
        <v>6428</v>
      </c>
      <c r="HG34" t="s">
        <v>6429</v>
      </c>
      <c r="HH34" t="str">
        <f t="shared" si="52"/>
        <v/>
      </c>
      <c r="HI34" t="str">
        <f>IF(OR(LEFT(HF34,1)=CHAR(32),LEFT(HF34,1)=CHAR(9),LEFT(HF34,1)=CHAR(160),indenture(HF34)&gt;0),"NO","BOLD")&amp;HH34</f>
        <v>BOLD</v>
      </c>
      <c r="HL34" t="str">
        <f t="shared" si="53"/>
        <v/>
      </c>
      <c r="HM34" t="str">
        <f>IF(OR(LEFT(HJ34,1)=CHAR(32),LEFT(HJ34,1)=CHAR(9),LEFT(HJ34,1)=CHAR(160),indenture(HJ34)&gt;0),"NO","BOLD")&amp;HL34</f>
        <v>BOLD</v>
      </c>
      <c r="HP34" t="str">
        <f t="shared" si="54"/>
        <v/>
      </c>
      <c r="HQ34" t="str">
        <f>IF(OR(LEFT(HN34,1)=CHAR(32),LEFT(HN34,1)=CHAR(9),LEFT(HN34,1)=CHAR(160),indenture(HN34)&gt;0),"NO","BOLD")&amp;HP34</f>
        <v>BOLD</v>
      </c>
      <c r="HT34" t="str">
        <f t="shared" si="55"/>
        <v/>
      </c>
      <c r="HU34" t="str">
        <f>IF(OR(LEFT(HR34,1)=CHAR(32),LEFT(HR34,1)=CHAR(9),LEFT(HR34,1)=CHAR(160),indenture(HR34)&gt;0),"NO","BOLD")&amp;HT34</f>
        <v>BOLD</v>
      </c>
      <c r="HV34" t="s">
        <v>1117</v>
      </c>
      <c r="HW34" t="s">
        <v>1118</v>
      </c>
      <c r="HX34" t="str">
        <f t="shared" si="56"/>
        <v/>
      </c>
      <c r="HY34" t="str">
        <f>IF(OR(LEFT(HV34,1)=CHAR(32),LEFT(HV34,1)=CHAR(9),LEFT(HV34,1)=CHAR(160),indenture(HV34)&gt;0),"NO","BOLD")&amp;HX34</f>
        <v>BOLD</v>
      </c>
      <c r="HZ34" t="s">
        <v>8350</v>
      </c>
      <c r="IA34" t="s">
        <v>8351</v>
      </c>
      <c r="IB34" t="str">
        <f t="shared" si="57"/>
        <v/>
      </c>
      <c r="IC34" t="str">
        <f>IF(OR(LEFT(HZ34,1)=CHAR(32),LEFT(HZ34,1)=CHAR(9),LEFT(HZ34,1)=CHAR(160),indenture(HZ34)&gt;0),"NO","BOLD")&amp;IB34</f>
        <v>BOLD</v>
      </c>
      <c r="ID34" t="s">
        <v>5664</v>
      </c>
      <c r="IE34" t="s">
        <v>5665</v>
      </c>
      <c r="IF34" t="str">
        <f t="shared" si="58"/>
        <v/>
      </c>
      <c r="IG34" t="str">
        <f>IF(OR(LEFT(ID34,1)=CHAR(32),LEFT(ID34,1)=CHAR(9),LEFT(ID34,1)=CHAR(160),indenture(ID34)&gt;0),"NO","BOLD")&amp;IF34</f>
        <v>BOLD</v>
      </c>
      <c r="IH34" t="s">
        <v>8226</v>
      </c>
      <c r="II34" t="s">
        <v>8151</v>
      </c>
      <c r="IJ34" t="str">
        <f t="shared" si="59"/>
        <v/>
      </c>
      <c r="IK34" t="str">
        <f>IF(OR(LEFT(IH34,1)=CHAR(32),LEFT(IH34,1)=CHAR(9),LEFT(IH34,1)=CHAR(160),indenture(IH34)&gt;0),"NO","BOLD")&amp;IJ34</f>
        <v>BOLD</v>
      </c>
      <c r="IL34" t="s">
        <v>8633</v>
      </c>
      <c r="IM34" t="s">
        <v>8634</v>
      </c>
      <c r="IN34" t="str">
        <f t="shared" si="60"/>
        <v/>
      </c>
      <c r="IO34" t="str">
        <f>IF(OR(LEFT(IL34,1)=CHAR(32),LEFT(IL34,1)=CHAR(9),LEFT(IL34,1)=CHAR(160),indenture(IL34)&gt;0),"NO","BOLD")&amp;IN34</f>
        <v>NO</v>
      </c>
      <c r="IP34" t="s">
        <v>8688</v>
      </c>
      <c r="IQ34" t="s">
        <v>8689</v>
      </c>
      <c r="IR34" t="str">
        <f t="shared" si="61"/>
        <v/>
      </c>
      <c r="IS34" t="str">
        <f>IF(OR(LEFT(IP34,1)=CHAR(32),LEFT(IP34,1)=CHAR(9),LEFT(IP34,1)=CHAR(160),indenture(IP34)&gt;0),"NO","BOLD")&amp;IR34</f>
        <v>NO</v>
      </c>
      <c r="IX34" t="s">
        <v>1117</v>
      </c>
      <c r="IY34" t="s">
        <v>1118</v>
      </c>
      <c r="IZ34" t="str">
        <f t="shared" si="63"/>
        <v/>
      </c>
      <c r="JA34" t="str">
        <f>IF(OR(LEFT(IX34,1)=CHAR(32),LEFT(IX34,1)=CHAR(9),LEFT(IX34,1)=CHAR(160),indenture(IX34)&gt;0),"NO","BOLD")&amp;IZ34</f>
        <v>BOLD</v>
      </c>
      <c r="JB34" t="s">
        <v>8350</v>
      </c>
      <c r="JC34" t="s">
        <v>8351</v>
      </c>
      <c r="JD34" t="str">
        <f t="shared" si="64"/>
        <v/>
      </c>
      <c r="JE34" t="str">
        <f>IF(OR(LEFT(JB34,1)=CHAR(32),LEFT(JB34,1)=CHAR(9),LEFT(JB34,1)=CHAR(160),indenture(JB34)&gt;0),"NO","BOLD")&amp;JD34</f>
        <v>BOLD</v>
      </c>
      <c r="JJ34" t="s">
        <v>9003</v>
      </c>
      <c r="JK34" t="s">
        <v>6408</v>
      </c>
      <c r="JL34" t="str">
        <f t="shared" si="66"/>
        <v/>
      </c>
      <c r="JM34" t="str">
        <f>IF(OR(LEFT(JJ34,1)=CHAR(32),LEFT(JJ34,1)=CHAR(9),LEFT(JJ34,1)=CHAR(160),indenture(JJ34)&gt;0),"NO","BOLD")&amp;JL34</f>
        <v>BOLD</v>
      </c>
    </row>
    <row r="35" spans="1:273">
      <c r="A35">
        <v>34</v>
      </c>
      <c r="D35" t="str">
        <f t="shared" si="2"/>
        <v/>
      </c>
      <c r="E35" t="str">
        <f>IF(OR(LEFT(B35,1)=CHAR(32),LEFT(B35,1)=CHAR(9),LEFT(B35,1)=CHAR(160),indenture(B35)&gt;0),"NO","BOLD")&amp;D35</f>
        <v>BOLD</v>
      </c>
      <c r="F35" t="s">
        <v>3813</v>
      </c>
      <c r="G35" t="s">
        <v>3814</v>
      </c>
      <c r="H35" t="str">
        <f t="shared" si="3"/>
        <v/>
      </c>
      <c r="I35" t="str">
        <f>IF(OR(LEFT(F35,1)=CHAR(32),LEFT(F35,1)=CHAR(9),LEFT(F35,1)=CHAR(160),indenture(F35)&gt;0),"NO","BOLD")&amp;H35</f>
        <v>BOLD</v>
      </c>
      <c r="P35" t="str">
        <f t="shared" si="69"/>
        <v/>
      </c>
      <c r="Q35" t="str">
        <f>IF(OR(LEFT(N35,1)=CHAR(32),LEFT(N35,1)=CHAR(9),LEFT(N35,1)=CHAR(160),indenture(N35)&gt;0),"NO","BOLD")&amp;P35</f>
        <v>BOLD</v>
      </c>
      <c r="T35" t="str">
        <f t="shared" si="4"/>
        <v/>
      </c>
      <c r="U35" t="str">
        <f>IF(OR(LEFT(R35,1)=CHAR(32),LEFT(R35,1)=CHAR(9),LEFT(R35,1)=CHAR(160),indenture(R35)&gt;0),"NO","BOLD")&amp;T35</f>
        <v>BOLD</v>
      </c>
      <c r="X35" t="str">
        <f t="shared" si="5"/>
        <v/>
      </c>
      <c r="Y35" t="str">
        <f>IF(OR(LEFT(V35,1)=CHAR(32),LEFT(V35,1)=CHAR(9),LEFT(V35,1)=CHAR(160),indenture(V35)&gt;0),"NO","BOLD")&amp;X35</f>
        <v>BOLD</v>
      </c>
      <c r="AB35" t="str">
        <f t="shared" si="6"/>
        <v/>
      </c>
      <c r="AC35" t="str">
        <f>IF(OR(LEFT(Z35,1)=CHAR(32),LEFT(Z35,1)=CHAR(9),LEFT(Z35,1)=CHAR(160),indenture(Z35)&gt;0),"NO","BOLD")&amp;AB35</f>
        <v>BOLD</v>
      </c>
      <c r="AD35" t="s">
        <v>3815</v>
      </c>
      <c r="AE35" t="s">
        <v>3816</v>
      </c>
      <c r="AF35" t="str">
        <f t="shared" si="7"/>
        <v/>
      </c>
      <c r="AG35" t="str">
        <f>IF(OR(LEFT(AD35,1)=CHAR(32),LEFT(AD35,1)=CHAR(9),LEFT(AD35,1)=CHAR(160),indenture(AD35)&gt;0),"NO","BOLD")&amp;AF35</f>
        <v>BOLD</v>
      </c>
      <c r="AH35" t="s">
        <v>3809</v>
      </c>
      <c r="AI35" t="s">
        <v>3817</v>
      </c>
      <c r="AJ35" t="str">
        <f t="shared" si="8"/>
        <v/>
      </c>
      <c r="AK35" t="str">
        <f>IF(OR(LEFT(AH35,1)=CHAR(32),LEFT(AH35,1)=CHAR(9),LEFT(AH35,1)=CHAR(160),indenture(AH35)&gt;0),"NO","BOLD")&amp;AJ35</f>
        <v>BOLD</v>
      </c>
      <c r="AL35" t="s">
        <v>3818</v>
      </c>
      <c r="AM35" t="s">
        <v>3819</v>
      </c>
      <c r="AN35" t="str">
        <f t="shared" si="9"/>
        <v/>
      </c>
      <c r="AO35" t="str">
        <f>IF(OR(LEFT(AL35,1)=CHAR(32),LEFT(AL35,1)=CHAR(9),LEFT(AL35,1)=CHAR(160),indenture(AL35)&gt;0),"NO","BOLD")&amp;AN35</f>
        <v>BOLD</v>
      </c>
      <c r="AP35" t="s">
        <v>3820</v>
      </c>
      <c r="AQ35" t="s">
        <v>3821</v>
      </c>
      <c r="AR35" t="str">
        <f t="shared" si="10"/>
        <v/>
      </c>
      <c r="AS35" t="str">
        <f>IF(OR(LEFT(AP35,1)=CHAR(32),LEFT(AP35,1)=CHAR(9),LEFT(AP35,1)=CHAR(160),indenture(AP35)&gt;0),"NO","BOLD")&amp;AR35</f>
        <v>BOLD</v>
      </c>
      <c r="AV35" t="str">
        <f t="shared" si="11"/>
        <v/>
      </c>
      <c r="AW35" t="str">
        <f>IF(OR(LEFT(AT35,1)=CHAR(32),LEFT(AT35,1)=CHAR(9),LEFT(AT35,1)=CHAR(160),indenture(AT35)&gt;0),"NO","BOLD")&amp;AV35</f>
        <v>BOLD</v>
      </c>
      <c r="AZ35" t="str">
        <f t="shared" si="12"/>
        <v/>
      </c>
      <c r="BA35" t="str">
        <f>IF(OR(LEFT(AX35,1)=CHAR(32),LEFT(AX35,1)=CHAR(9),LEFT(AX35,1)=CHAR(160),indenture(AX35)&gt;0),"NO","BOLD")&amp;AZ35</f>
        <v>BOLD</v>
      </c>
      <c r="BB35" t="s">
        <v>4226</v>
      </c>
      <c r="BC35" t="s">
        <v>4535</v>
      </c>
      <c r="BD35" t="str">
        <f t="shared" si="13"/>
        <v/>
      </c>
      <c r="BE35" t="str">
        <f>IF(OR(LEFT(BB35,1)=CHAR(32),LEFT(BB35,1)=CHAR(9),LEFT(BB35,1)=CHAR(160),indenture(BB35)&gt;0),"NO","BOLD")&amp;BD35</f>
        <v>NO</v>
      </c>
      <c r="BH35" t="str">
        <f t="shared" si="14"/>
        <v/>
      </c>
      <c r="BI35" t="str">
        <f>IF(OR(LEFT(BF35,1)=CHAR(32),LEFT(BF35,1)=CHAR(9),LEFT(BF35,1)=CHAR(160),indenture(BF35)&gt;0),"NO","BOLD")&amp;BH35</f>
        <v>BOLD</v>
      </c>
      <c r="BL35" t="str">
        <f t="shared" si="15"/>
        <v/>
      </c>
      <c r="BM35" t="str">
        <f>IF(OR(LEFT(BJ35,1)=CHAR(32),LEFT(BJ35,1)=CHAR(9),LEFT(BJ35,1)=CHAR(160),indenture(BJ35)&gt;0),"NO","BOLD")&amp;BL35</f>
        <v>BOLD</v>
      </c>
      <c r="BN35" t="s">
        <v>4229</v>
      </c>
      <c r="BO35" t="s">
        <v>4536</v>
      </c>
      <c r="BP35" t="str">
        <f t="shared" si="16"/>
        <v/>
      </c>
      <c r="BQ35" t="str">
        <f>IF(OR(LEFT(BN35,1)=CHAR(32),LEFT(BN35,1)=CHAR(9),LEFT(BN35,1)=CHAR(160),indenture(BN35)&gt;0),"NO","BOLD")&amp;BP35</f>
        <v>NO</v>
      </c>
      <c r="BT35" t="str">
        <f t="shared" si="17"/>
        <v/>
      </c>
      <c r="BU35" t="str">
        <f>IF(OR(LEFT(BR35,1)=CHAR(32),LEFT(BR35,1)=CHAR(9),LEFT(BR35,1)=CHAR(160),indenture(BR35)&gt;0),"NO","BOLD")&amp;BT35</f>
        <v>BOLD</v>
      </c>
      <c r="BV35" t="s">
        <v>4537</v>
      </c>
      <c r="BW35" t="s">
        <v>4538</v>
      </c>
      <c r="BX35" t="str">
        <f t="shared" si="18"/>
        <v/>
      </c>
      <c r="BY35" t="str">
        <f>IF(OR(LEFT(BV35,1)=CHAR(32),LEFT(BV35,1)=CHAR(9),LEFT(BV35,1)=CHAR(160),indenture(BV35)&gt;0),"NO","BOLD")&amp;BX35</f>
        <v>NO</v>
      </c>
      <c r="BZ35" t="s">
        <v>4311</v>
      </c>
      <c r="CA35" t="s">
        <v>4539</v>
      </c>
      <c r="CB35" t="str">
        <f t="shared" si="19"/>
        <v/>
      </c>
      <c r="CC35" t="str">
        <f>IF(OR(LEFT(BZ35,1)=CHAR(32),LEFT(BZ35,1)=CHAR(9),LEFT(BZ35,1)=CHAR(160),indenture(BZ35)&gt;0),"NO","BOLD")&amp;CB35</f>
        <v>NO</v>
      </c>
      <c r="CD35" t="s">
        <v>4482</v>
      </c>
      <c r="CE35" t="s">
        <v>4540</v>
      </c>
      <c r="CF35" t="str">
        <f t="shared" si="20"/>
        <v/>
      </c>
      <c r="CG35" t="str">
        <f>IF(OR(LEFT(CD35,1)=CHAR(32),LEFT(CD35,1)=CHAR(9),LEFT(CD35,1)=CHAR(160),indenture(CD35)&gt;0),"NO","BOLD")&amp;CF35</f>
        <v>NO</v>
      </c>
      <c r="CH35" t="s">
        <v>4384</v>
      </c>
      <c r="CI35" t="s">
        <v>1328</v>
      </c>
      <c r="CJ35" t="str">
        <f t="shared" si="21"/>
        <v/>
      </c>
      <c r="CK35" t="str">
        <f>IF(OR(LEFT(CH35,1)=CHAR(32),LEFT(CH35,1)=CHAR(9),LEFT(CH35,1)=CHAR(160),indenture(CH35)&gt;0),"NO","BOLD")&amp;CJ35</f>
        <v>BOLD</v>
      </c>
      <c r="CL35" t="s">
        <v>4541</v>
      </c>
      <c r="CM35" t="s">
        <v>4542</v>
      </c>
      <c r="CN35" t="str">
        <f t="shared" si="22"/>
        <v/>
      </c>
      <c r="CO35" t="str">
        <f>IF(OR(LEFT(CL35,1)=CHAR(32),LEFT(CL35,1)=CHAR(9),LEFT(CL35,1)=CHAR(160),indenture(CL35)&gt;0),"NO","BOLD")&amp;CN35</f>
        <v>NO</v>
      </c>
      <c r="CP35" t="s">
        <v>4543</v>
      </c>
      <c r="CQ35" t="s">
        <v>3499</v>
      </c>
      <c r="CR35" t="str">
        <f t="shared" si="23"/>
        <v/>
      </c>
      <c r="CS35" t="str">
        <f>IF(OR(LEFT(CP35,1)=CHAR(32),LEFT(CP35,1)=CHAR(9),LEFT(CP35,1)=CHAR(160),indenture(CP35)&gt;0),"NO","BOLD")&amp;CR35</f>
        <v>BOLD</v>
      </c>
      <c r="CV35" t="str">
        <f t="shared" si="24"/>
        <v/>
      </c>
      <c r="CW35" t="str">
        <f>IF(OR(LEFT(CT35,1)=CHAR(32),LEFT(CT35,1)=CHAR(9),LEFT(CT35,1)=CHAR(160),indenture(CT35)&gt;0),"NO","BOLD")&amp;CV35</f>
        <v>BOLD</v>
      </c>
      <c r="CZ35" t="str">
        <f t="shared" si="25"/>
        <v/>
      </c>
      <c r="DA35" t="str">
        <f>IF(OR(LEFT(CX35,1)=CHAR(32),LEFT(CX35,1)=CHAR(9),LEFT(CX35,1)=CHAR(160),indenture(CX35)&gt;0),"NO","BOLD")&amp;CZ35</f>
        <v>BOLD</v>
      </c>
      <c r="DD35" t="str">
        <f t="shared" si="26"/>
        <v/>
      </c>
      <c r="DE35" t="str">
        <f>IF(OR(LEFT(DB35,1)=CHAR(32),LEFT(DB35,1)=CHAR(9),LEFT(DB35,1)=CHAR(160),indenture(DB35)&gt;0),"NO","BOLD")&amp;DD35</f>
        <v>BOLD</v>
      </c>
      <c r="DH35" t="str">
        <f t="shared" si="27"/>
        <v/>
      </c>
      <c r="DI35" t="str">
        <f>IF(OR(LEFT(DF35,1)=CHAR(32),LEFT(DF35,1)=CHAR(9),LEFT(DF35,1)=CHAR(160),indenture(DF35)&gt;0),"NO","BOLD")&amp;DH35</f>
        <v>BOLD</v>
      </c>
      <c r="DL35" t="str">
        <f t="shared" si="28"/>
        <v/>
      </c>
      <c r="DM35" t="str">
        <f>IF(OR(LEFT(DJ35,1)=CHAR(32),LEFT(DJ35,1)=CHAR(9),LEFT(DJ35,1)=CHAR(160),indenture(DJ35)&gt;0),"NO","BOLD")&amp;DL35</f>
        <v>BOLD</v>
      </c>
      <c r="DP35" t="str">
        <f t="shared" si="29"/>
        <v/>
      </c>
      <c r="DQ35" t="str">
        <f>IF(OR(LEFT(DN35,1)=CHAR(32),LEFT(DN35,1)=CHAR(9),LEFT(DN35,1)=CHAR(160),indenture(DN35)&gt;0),"NO","BOLD")&amp;DP35</f>
        <v>BOLD</v>
      </c>
      <c r="DR35" t="s">
        <v>5357</v>
      </c>
      <c r="DS35" t="s">
        <v>5358</v>
      </c>
      <c r="DT35" t="str">
        <f t="shared" si="30"/>
        <v/>
      </c>
      <c r="DU35" t="str">
        <f>IF(OR(LEFT(DR35,1)=CHAR(32),LEFT(DR35,1)=CHAR(9),LEFT(DR35,1)=CHAR(160),indenture(DR35)&gt;0),"NO","BOLD")&amp;DT35</f>
        <v>NO</v>
      </c>
      <c r="DX35" t="str">
        <f t="shared" si="31"/>
        <v/>
      </c>
      <c r="DY35" t="str">
        <f>IF(OR(LEFT(DV35,1)=CHAR(32),LEFT(DV35,1)=CHAR(9),LEFT(DV35,1)=CHAR(160),indenture(DV35)&gt;0),"NO","BOLD")&amp;DX35</f>
        <v>BOLD</v>
      </c>
      <c r="EB35" t="str">
        <f t="shared" si="32"/>
        <v/>
      </c>
      <c r="EC35" t="str">
        <f>IF(OR(LEFT(DZ35,1)=CHAR(32),LEFT(DZ35,1)=CHAR(9),LEFT(DZ35,1)=CHAR(160),indenture(DZ35)&gt;0),"NO","BOLD")&amp;EB35</f>
        <v>BOLD</v>
      </c>
      <c r="EF35" t="str">
        <f t="shared" si="33"/>
        <v/>
      </c>
      <c r="EG35" t="str">
        <f>IF(OR(LEFT(ED35,1)=CHAR(32),LEFT(ED35,1)=CHAR(9),LEFT(ED35,1)=CHAR(160),indenture(ED35)&gt;0),"NO","BOLD")&amp;EF35</f>
        <v>BOLD</v>
      </c>
      <c r="EJ35" t="str">
        <f t="shared" si="34"/>
        <v/>
      </c>
      <c r="EK35" t="str">
        <f>IF(OR(LEFT(EH35,1)=CHAR(32),LEFT(EH35,1)=CHAR(9),LEFT(EH35,1)=CHAR(160),indenture(EH35)&gt;0),"NO","BOLD")&amp;EJ35</f>
        <v>BOLD</v>
      </c>
      <c r="EL35" t="s">
        <v>5359</v>
      </c>
      <c r="EM35" t="s">
        <v>5360</v>
      </c>
      <c r="EN35" t="str">
        <f t="shared" si="35"/>
        <v/>
      </c>
      <c r="EO35" t="str">
        <f>IF(OR(LEFT(EL35,1)=CHAR(32),LEFT(EL35,1)=CHAR(9),LEFT(EL35,1)=CHAR(160),indenture(EL35)&gt;0),"NO","BOLD")&amp;EN35</f>
        <v>NO</v>
      </c>
      <c r="EP35" t="s">
        <v>5886</v>
      </c>
      <c r="EQ35" t="s">
        <v>5887</v>
      </c>
      <c r="ER35" t="str">
        <f t="shared" si="36"/>
        <v/>
      </c>
      <c r="ES35" t="str">
        <f>IF(OR(LEFT(EP35,1)=CHAR(32),LEFT(EP35,1)=CHAR(9),LEFT(EP35,1)=CHAR(160),indenture(EP35)&gt;0),"NO","BOLD")&amp;ER35</f>
        <v>BOLD</v>
      </c>
      <c r="EV35" t="str">
        <f t="shared" si="37"/>
        <v/>
      </c>
      <c r="EW35" t="str">
        <f>IF(OR(LEFT(ET35,1)=CHAR(32),LEFT(ET35,1)=CHAR(9),LEFT(ET35,1)=CHAR(160),indenture(ET35)&gt;0),"NO","BOLD")&amp;EV35</f>
        <v>BOLD</v>
      </c>
      <c r="EX35" t="s">
        <v>5888</v>
      </c>
      <c r="EY35" t="s">
        <v>5889</v>
      </c>
      <c r="EZ35" t="str">
        <f t="shared" si="38"/>
        <v/>
      </c>
      <c r="FA35" t="str">
        <f>IF(OR(LEFT(EX35,1)=CHAR(32),LEFT(EX35,1)=CHAR(9),LEFT(EX35,1)=CHAR(160),indenture(EX35)&gt;0),"NO","BOLD")&amp;EZ35</f>
        <v>BOLD</v>
      </c>
      <c r="FD35" t="str">
        <f t="shared" si="39"/>
        <v/>
      </c>
      <c r="FE35" t="str">
        <f>IF(OR(LEFT(FB35,1)=CHAR(32),LEFT(FB35,1)=CHAR(9),LEFT(FB35,1)=CHAR(160),indenture(FB35)&gt;0),"NO","BOLD")&amp;FD35</f>
        <v>BOLD</v>
      </c>
      <c r="FF35" t="s">
        <v>5890</v>
      </c>
      <c r="FG35" t="s">
        <v>5891</v>
      </c>
      <c r="FH35" t="str">
        <f t="shared" si="40"/>
        <v/>
      </c>
      <c r="FI35" t="str">
        <f>IF(OR(LEFT(FF35,1)=CHAR(32),LEFT(FF35,1)=CHAR(9),LEFT(FF35,1)=CHAR(160),indenture(FF35)&gt;0),"NO","BOLD")&amp;FH35</f>
        <v>BOLD</v>
      </c>
      <c r="FL35" t="str">
        <f t="shared" si="41"/>
        <v/>
      </c>
      <c r="FM35" t="str">
        <f>IF(OR(LEFT(FJ35,1)=CHAR(32),LEFT(FJ35,1)=CHAR(9),LEFT(FJ35,1)=CHAR(160),indenture(FJ35)&gt;0),"NO","BOLD")&amp;FL35</f>
        <v>BOLD</v>
      </c>
      <c r="FP35" t="str">
        <f t="shared" si="42"/>
        <v/>
      </c>
      <c r="FQ35" t="str">
        <f>IF(OR(LEFT(FN35,1)=CHAR(32),LEFT(FN35,1)=CHAR(9),LEFT(FN35,1)=CHAR(160),indenture(FN35)&gt;0),"NO","BOLD")&amp;FP35</f>
        <v>BOLD</v>
      </c>
      <c r="FT35" t="str">
        <f t="shared" si="43"/>
        <v/>
      </c>
      <c r="FU35" t="str">
        <f>IF(OR(LEFT(FR35,1)=CHAR(32),LEFT(FR35,1)=CHAR(9),LEFT(FR35,1)=CHAR(160),indenture(FR35)&gt;0),"NO","BOLD")&amp;FT35</f>
        <v>BOLD</v>
      </c>
      <c r="FV35" t="s">
        <v>5892</v>
      </c>
      <c r="FW35" t="s">
        <v>5893</v>
      </c>
      <c r="FX35" t="str">
        <f t="shared" si="44"/>
        <v/>
      </c>
      <c r="FY35" t="str">
        <f>IF(OR(LEFT(FV35,1)=CHAR(32),LEFT(FV35,1)=CHAR(9),LEFT(FV35,1)=CHAR(160),indenture(FV35)&gt;0),"NO","BOLD")&amp;FX35</f>
        <v>BOLD</v>
      </c>
      <c r="GB35" t="str">
        <f t="shared" si="45"/>
        <v/>
      </c>
      <c r="GC35" t="str">
        <f>IF(OR(LEFT(FZ35,1)=CHAR(32),LEFT(FZ35,1)=CHAR(9),LEFT(FZ35,1)=CHAR(160),indenture(FZ35)&gt;0),"NO","BOLD")&amp;GB35</f>
        <v>BOLD</v>
      </c>
      <c r="GF35" t="str">
        <f t="shared" si="46"/>
        <v/>
      </c>
      <c r="GG35" t="str">
        <f>IF(OR(LEFT(GD35,1)=CHAR(32),LEFT(GD35,1)=CHAR(9),LEFT(GD35,1)=CHAR(160),indenture(GD35)&gt;0),"NO","BOLD")&amp;GF35</f>
        <v>BOLD</v>
      </c>
      <c r="GJ35" t="str">
        <f t="shared" si="47"/>
        <v/>
      </c>
      <c r="GK35" t="str">
        <f>IF(OR(LEFT(GH35,1)=CHAR(32),LEFT(GH35,1)=CHAR(9),LEFT(GH35,1)=CHAR(160),indenture(GH35)&gt;0),"NO","BOLD")&amp;GJ35</f>
        <v>BOLD</v>
      </c>
      <c r="GN35" t="str">
        <f t="shared" si="48"/>
        <v/>
      </c>
      <c r="GO35" t="str">
        <f>IF(OR(LEFT(GL35,1)=CHAR(32),LEFT(GL35,1)=CHAR(9),LEFT(GL35,1)=CHAR(160),indenture(GL35)&gt;0),"NO","BOLD")&amp;GN35</f>
        <v>BOLD</v>
      </c>
      <c r="GP35" t="s">
        <v>6443</v>
      </c>
      <c r="GQ35" t="s">
        <v>6444</v>
      </c>
      <c r="GR35" t="str">
        <f t="shared" si="68"/>
        <v/>
      </c>
      <c r="GS35" t="str">
        <f>IF(OR(LEFT(GP33,1)=CHAR(32),LEFT(GP33,1)=CHAR(9),LEFT(GP33,1)=CHAR(160),indenture(GP33)&gt;0),"NO","BOLD")&amp;GR35</f>
        <v>BOLD</v>
      </c>
      <c r="GT35" t="s">
        <v>6432</v>
      </c>
      <c r="GU35" t="s">
        <v>6433</v>
      </c>
      <c r="GV35" t="str">
        <f t="shared" si="49"/>
        <v/>
      </c>
      <c r="GW35" t="str">
        <f>IF(OR(LEFT(GT35,1)=CHAR(32),LEFT(GT35,1)=CHAR(9),LEFT(GT35,1)=CHAR(160),indenture(GT35)&gt;0),"NO","BOLD")&amp;GV35</f>
        <v>NO</v>
      </c>
      <c r="GZ35" t="str">
        <f t="shared" si="50"/>
        <v/>
      </c>
      <c r="HA35" t="str">
        <f>IF(OR(LEFT(GX35,1)=CHAR(32),LEFT(GX35,1)=CHAR(9),LEFT(GX35,1)=CHAR(160),indenture(GX35)&gt;0),"NO","BOLD")&amp;GZ35</f>
        <v>BOLD</v>
      </c>
      <c r="HB35" t="s">
        <v>6434</v>
      </c>
      <c r="HC35" s="36" t="s">
        <v>8872</v>
      </c>
      <c r="HD35" t="str">
        <f t="shared" si="51"/>
        <v/>
      </c>
      <c r="HE35" t="str">
        <f>IF(OR(LEFT(HB35,1)=CHAR(32),LEFT(HB35,1)=CHAR(9),LEFT(HB35,1)=CHAR(160),indenture(HB35)&gt;0),"NO","BOLD")&amp;HD35</f>
        <v>BOLD</v>
      </c>
      <c r="HH35" t="str">
        <f t="shared" si="52"/>
        <v/>
      </c>
      <c r="HI35" t="str">
        <f>IF(OR(LEFT(HF35,1)=CHAR(32),LEFT(HF35,1)=CHAR(9),LEFT(HF35,1)=CHAR(160),indenture(HF35)&gt;0),"NO","BOLD")&amp;HH35</f>
        <v>BOLD</v>
      </c>
      <c r="HL35" t="str">
        <f t="shared" si="53"/>
        <v/>
      </c>
      <c r="HM35" t="str">
        <f>IF(OR(LEFT(HJ35,1)=CHAR(32),LEFT(HJ35,1)=CHAR(9),LEFT(HJ35,1)=CHAR(160),indenture(HJ35)&gt;0),"NO","BOLD")&amp;HL35</f>
        <v>BOLD</v>
      </c>
      <c r="HP35" t="str">
        <f t="shared" si="54"/>
        <v/>
      </c>
      <c r="HQ35" t="str">
        <f>IF(OR(LEFT(HN35,1)=CHAR(32),LEFT(HN35,1)=CHAR(9),LEFT(HN35,1)=CHAR(160),indenture(HN35)&gt;0),"NO","BOLD")&amp;HP35</f>
        <v>BOLD</v>
      </c>
      <c r="HT35" t="str">
        <f t="shared" si="55"/>
        <v/>
      </c>
      <c r="HU35" t="str">
        <f>IF(OR(LEFT(HR35,1)=CHAR(32),LEFT(HR35,1)=CHAR(9),LEFT(HR35,1)=CHAR(160),indenture(HR35)&gt;0),"NO","BOLD")&amp;HT35</f>
        <v>BOLD</v>
      </c>
      <c r="HV35" t="s">
        <v>8229</v>
      </c>
      <c r="HW35" t="s">
        <v>1120</v>
      </c>
      <c r="HX35" t="str">
        <f t="shared" si="56"/>
        <v/>
      </c>
      <c r="HY35" t="str">
        <f>IF(OR(LEFT(HV35,1)=CHAR(32),LEFT(HV35,1)=CHAR(9),LEFT(HV35,1)=CHAR(160),indenture(HV35)&gt;0),"NO","BOLD")&amp;HX35</f>
        <v>BOLD</v>
      </c>
      <c r="HZ35" t="s">
        <v>8352</v>
      </c>
      <c r="IA35" t="s">
        <v>8353</v>
      </c>
      <c r="IB35" t="str">
        <f t="shared" si="57"/>
        <v/>
      </c>
      <c r="IC35" t="str">
        <f>IF(OR(LEFT(HZ35,1)=CHAR(32),LEFT(HZ35,1)=CHAR(9),LEFT(HZ35,1)=CHAR(160),indenture(HZ35)&gt;0),"NO","BOLD")&amp;IB35</f>
        <v>BOLD</v>
      </c>
      <c r="ID35" t="s">
        <v>8530</v>
      </c>
      <c r="IE35" t="s">
        <v>8531</v>
      </c>
      <c r="IF35" t="str">
        <f t="shared" si="58"/>
        <v/>
      </c>
      <c r="IG35" t="str">
        <f>IF(OR(LEFT(ID35,1)=CHAR(32),LEFT(ID35,1)=CHAR(9),LEFT(ID35,1)=CHAR(160),indenture(ID35)&gt;0),"NO","BOLD")&amp;IF35</f>
        <v>BOLD</v>
      </c>
      <c r="IH35" t="s">
        <v>8227</v>
      </c>
      <c r="II35" t="s">
        <v>8152</v>
      </c>
      <c r="IJ35" t="str">
        <f t="shared" si="59"/>
        <v/>
      </c>
      <c r="IK35" t="str">
        <f>IF(OR(LEFT(IH35,1)=CHAR(32),LEFT(IH35,1)=CHAR(9),LEFT(IH35,1)=CHAR(160),indenture(IH35)&gt;0),"NO","BOLD")&amp;IJ35</f>
        <v>BOLD</v>
      </c>
      <c r="IL35" t="s">
        <v>8635</v>
      </c>
      <c r="IM35" t="s">
        <v>8636</v>
      </c>
      <c r="IN35" t="str">
        <f t="shared" si="60"/>
        <v/>
      </c>
      <c r="IO35" t="str">
        <f>IF(OR(LEFT(IL35,1)=CHAR(32),LEFT(IL35,1)=CHAR(9),LEFT(IL35,1)=CHAR(160),indenture(IL35)&gt;0),"NO","BOLD")&amp;IN35</f>
        <v>NO</v>
      </c>
      <c r="IP35" t="s">
        <v>8690</v>
      </c>
      <c r="IQ35" t="s">
        <v>8691</v>
      </c>
      <c r="IR35" t="str">
        <f t="shared" si="61"/>
        <v/>
      </c>
      <c r="IS35" t="str">
        <f>IF(OR(LEFT(IP35,1)=CHAR(32),LEFT(IP35,1)=CHAR(9),LEFT(IP35,1)=CHAR(160),indenture(IP35)&gt;0),"NO","BOLD")&amp;IR35</f>
        <v>NO</v>
      </c>
      <c r="IX35" t="s">
        <v>8229</v>
      </c>
      <c r="IY35" t="s">
        <v>1120</v>
      </c>
      <c r="IZ35" t="str">
        <f t="shared" si="63"/>
        <v/>
      </c>
      <c r="JA35" t="str">
        <f>IF(OR(LEFT(IX35,1)=CHAR(32),LEFT(IX35,1)=CHAR(9),LEFT(IX35,1)=CHAR(160),indenture(IX35)&gt;0),"NO","BOLD")&amp;IZ35</f>
        <v>BOLD</v>
      </c>
      <c r="JB35" t="s">
        <v>8352</v>
      </c>
      <c r="JC35" t="s">
        <v>8353</v>
      </c>
      <c r="JD35" t="str">
        <f t="shared" si="64"/>
        <v/>
      </c>
      <c r="JE35" t="str">
        <f>IF(OR(LEFT(JB35,1)=CHAR(32),LEFT(JB35,1)=CHAR(9),LEFT(JB35,1)=CHAR(160),indenture(JB35)&gt;0),"NO","BOLD")&amp;JD35</f>
        <v>BOLD</v>
      </c>
      <c r="JL35" t="str">
        <f t="shared" si="66"/>
        <v/>
      </c>
      <c r="JM35" t="str">
        <f>IF(OR(LEFT(JJ35,1)=CHAR(32),LEFT(JJ35,1)=CHAR(9),LEFT(JJ35,1)=CHAR(160),indenture(JJ35)&gt;0),"NO","BOLD")&amp;JL35</f>
        <v>BOLD</v>
      </c>
    </row>
    <row r="36" spans="1:273">
      <c r="A36">
        <v>35</v>
      </c>
      <c r="D36" t="str">
        <f t="shared" si="2"/>
        <v/>
      </c>
      <c r="E36" t="str">
        <f>IF(OR(LEFT(B36,1)=CHAR(32),LEFT(B36,1)=CHAR(9),LEFT(B36,1)=CHAR(160),indenture(B36)&gt;0),"NO","BOLD")&amp;D36</f>
        <v>BOLD</v>
      </c>
      <c r="F36" t="s">
        <v>3822</v>
      </c>
      <c r="G36" t="s">
        <v>3823</v>
      </c>
      <c r="H36" t="str">
        <f t="shared" si="3"/>
        <v/>
      </c>
      <c r="I36" t="str">
        <f>IF(OR(LEFT(F36,1)=CHAR(32),LEFT(F36,1)=CHAR(9),LEFT(F36,1)=CHAR(160),indenture(F36)&gt;0),"NO","BOLD")&amp;H36</f>
        <v>BOLD</v>
      </c>
      <c r="P36" t="str">
        <f t="shared" si="69"/>
        <v/>
      </c>
      <c r="Q36" t="str">
        <f>IF(OR(LEFT(N36,1)=CHAR(32),LEFT(N36,1)=CHAR(9),LEFT(N36,1)=CHAR(160),indenture(N36)&gt;0),"NO","BOLD")&amp;P36</f>
        <v>BOLD</v>
      </c>
      <c r="T36" t="str">
        <f t="shared" si="4"/>
        <v/>
      </c>
      <c r="U36" t="str">
        <f>IF(OR(LEFT(R36,1)=CHAR(32),LEFT(R36,1)=CHAR(9),LEFT(R36,1)=CHAR(160),indenture(R36)&gt;0),"NO","BOLD")&amp;T36</f>
        <v>BOLD</v>
      </c>
      <c r="X36" t="str">
        <f t="shared" si="5"/>
        <v/>
      </c>
      <c r="Y36" t="str">
        <f>IF(OR(LEFT(V36,1)=CHAR(32),LEFT(V36,1)=CHAR(9),LEFT(V36,1)=CHAR(160),indenture(V36)&gt;0),"NO","BOLD")&amp;X36</f>
        <v>BOLD</v>
      </c>
      <c r="AB36" t="str">
        <f t="shared" si="6"/>
        <v/>
      </c>
      <c r="AC36" t="str">
        <f>IF(OR(LEFT(Z36,1)=CHAR(32),LEFT(Z36,1)=CHAR(9),LEFT(Z36,1)=CHAR(160),indenture(Z36)&gt;0),"NO","BOLD")&amp;AB36</f>
        <v>BOLD</v>
      </c>
      <c r="AD36" t="s">
        <v>3824</v>
      </c>
      <c r="AE36" t="s">
        <v>3825</v>
      </c>
      <c r="AF36" t="str">
        <f t="shared" si="7"/>
        <v/>
      </c>
      <c r="AG36" t="str">
        <f>IF(OR(LEFT(AD36,1)=CHAR(32),LEFT(AD36,1)=CHAR(9),LEFT(AD36,1)=CHAR(160),indenture(AD36)&gt;0),"NO","BOLD")&amp;AF36</f>
        <v>BOLD</v>
      </c>
      <c r="AH36" t="s">
        <v>3818</v>
      </c>
      <c r="AI36" t="s">
        <v>3826</v>
      </c>
      <c r="AJ36" t="str">
        <f t="shared" si="8"/>
        <v/>
      </c>
      <c r="AK36" t="str">
        <f>IF(OR(LEFT(AH36,1)=CHAR(32),LEFT(AH36,1)=CHAR(9),LEFT(AH36,1)=CHAR(160),indenture(AH36)&gt;0),"NO","BOLD")&amp;AJ36</f>
        <v>BOLD</v>
      </c>
      <c r="AL36" t="s">
        <v>3827</v>
      </c>
      <c r="AM36" t="s">
        <v>3828</v>
      </c>
      <c r="AN36" t="str">
        <f t="shared" si="9"/>
        <v/>
      </c>
      <c r="AO36" t="str">
        <f>IF(OR(LEFT(AL36,1)=CHAR(32),LEFT(AL36,1)=CHAR(9),LEFT(AL36,1)=CHAR(160),indenture(AL36)&gt;0),"NO","BOLD")&amp;AN36</f>
        <v>BOLD</v>
      </c>
      <c r="AP36" t="s">
        <v>3829</v>
      </c>
      <c r="AQ36" t="s">
        <v>3830</v>
      </c>
      <c r="AR36" t="str">
        <f t="shared" si="10"/>
        <v/>
      </c>
      <c r="AS36" t="str">
        <f>IF(OR(LEFT(AP36,1)=CHAR(32),LEFT(AP36,1)=CHAR(9),LEFT(AP36,1)=CHAR(160),indenture(AP36)&gt;0),"NO","BOLD")&amp;AR36</f>
        <v>BOLD</v>
      </c>
      <c r="AV36" t="str">
        <f t="shared" si="11"/>
        <v/>
      </c>
      <c r="AW36" t="str">
        <f>IF(OR(LEFT(AT36,1)=CHAR(32),LEFT(AT36,1)=CHAR(9),LEFT(AT36,1)=CHAR(160),indenture(AT36)&gt;0),"NO","BOLD")&amp;AV36</f>
        <v>BOLD</v>
      </c>
      <c r="AZ36" t="str">
        <f t="shared" si="12"/>
        <v/>
      </c>
      <c r="BA36" t="str">
        <f>IF(OR(LEFT(AX36,1)=CHAR(32),LEFT(AX36,1)=CHAR(9),LEFT(AX36,1)=CHAR(160),indenture(AX36)&gt;0),"NO","BOLD")&amp;AZ36</f>
        <v>BOLD</v>
      </c>
      <c r="BB36" t="s">
        <v>4240</v>
      </c>
      <c r="BC36" t="s">
        <v>4544</v>
      </c>
      <c r="BD36" t="str">
        <f t="shared" si="13"/>
        <v/>
      </c>
      <c r="BE36" t="str">
        <f>IF(OR(LEFT(BB36,1)=CHAR(32),LEFT(BB36,1)=CHAR(9),LEFT(BB36,1)=CHAR(160),indenture(BB36)&gt;0),"NO","BOLD")&amp;BD36</f>
        <v>NO</v>
      </c>
      <c r="BH36" t="str">
        <f t="shared" si="14"/>
        <v/>
      </c>
      <c r="BI36" t="str">
        <f>IF(OR(LEFT(BF36,1)=CHAR(32),LEFT(BF36,1)=CHAR(9),LEFT(BF36,1)=CHAR(160),indenture(BF36)&gt;0),"NO","BOLD")&amp;BH36</f>
        <v>BOLD</v>
      </c>
      <c r="BL36" t="str">
        <f t="shared" si="15"/>
        <v/>
      </c>
      <c r="BM36" t="str">
        <f>IF(OR(LEFT(BJ36,1)=CHAR(32),LEFT(BJ36,1)=CHAR(9),LEFT(BJ36,1)=CHAR(160),indenture(BJ36)&gt;0),"NO","BOLD")&amp;BL36</f>
        <v>BOLD</v>
      </c>
      <c r="BN36" t="s">
        <v>4244</v>
      </c>
      <c r="BO36" t="s">
        <v>4545</v>
      </c>
      <c r="BP36" t="str">
        <f t="shared" si="16"/>
        <v/>
      </c>
      <c r="BQ36" t="str">
        <f>IF(OR(LEFT(BN36,1)=CHAR(32),LEFT(BN36,1)=CHAR(9),LEFT(BN36,1)=CHAR(160),indenture(BN36)&gt;0),"NO","BOLD")&amp;BP36</f>
        <v>NO</v>
      </c>
      <c r="BT36" t="str">
        <f t="shared" si="17"/>
        <v/>
      </c>
      <c r="BU36" t="str">
        <f>IF(OR(LEFT(BR36,1)=CHAR(32),LEFT(BR36,1)=CHAR(9),LEFT(BR36,1)=CHAR(160),indenture(BR36)&gt;0),"NO","BOLD")&amp;BT36</f>
        <v>BOLD</v>
      </c>
      <c r="BV36" t="s">
        <v>4546</v>
      </c>
      <c r="BW36" t="s">
        <v>4547</v>
      </c>
      <c r="BX36" t="str">
        <f t="shared" si="18"/>
        <v/>
      </c>
      <c r="BY36" t="str">
        <f>IF(OR(LEFT(BV36,1)=CHAR(32),LEFT(BV36,1)=CHAR(9),LEFT(BV36,1)=CHAR(160),indenture(BV36)&gt;0),"NO","BOLD")&amp;BX36</f>
        <v>NO</v>
      </c>
      <c r="BZ36" t="s">
        <v>4323</v>
      </c>
      <c r="CA36" t="s">
        <v>4548</v>
      </c>
      <c r="CB36" t="str">
        <f t="shared" si="19"/>
        <v/>
      </c>
      <c r="CC36" t="str">
        <f>IF(OR(LEFT(BZ36,1)=CHAR(32),LEFT(BZ36,1)=CHAR(9),LEFT(BZ36,1)=CHAR(160),indenture(BZ36)&gt;0),"NO","BOLD")&amp;CB36</f>
        <v>NO</v>
      </c>
      <c r="CD36" t="s">
        <v>4493</v>
      </c>
      <c r="CE36" t="s">
        <v>4549</v>
      </c>
      <c r="CF36" t="str">
        <f t="shared" si="20"/>
        <v/>
      </c>
      <c r="CG36" t="str">
        <f>IF(OR(LEFT(CD36,1)=CHAR(32),LEFT(CD36,1)=CHAR(9),LEFT(CD36,1)=CHAR(160),indenture(CD36)&gt;0),"NO","BOLD")&amp;CF36</f>
        <v>NO</v>
      </c>
      <c r="CJ36" t="str">
        <f t="shared" si="21"/>
        <v/>
      </c>
      <c r="CK36" t="str">
        <f>IF(OR(LEFT(CH36,1)=CHAR(32),LEFT(CH36,1)=CHAR(9),LEFT(CH36,1)=CHAR(160),indenture(CH36)&gt;0),"NO","BOLD")&amp;CJ36</f>
        <v>BOLD</v>
      </c>
      <c r="CL36" t="s">
        <v>4550</v>
      </c>
      <c r="CM36" t="s">
        <v>4551</v>
      </c>
      <c r="CN36" t="str">
        <f t="shared" si="22"/>
        <v/>
      </c>
      <c r="CO36" t="str">
        <f>IF(OR(LEFT(CL36,1)=CHAR(32),LEFT(CL36,1)=CHAR(9),LEFT(CL36,1)=CHAR(160),indenture(CL36)&gt;0),"NO","BOLD")&amp;CN36</f>
        <v>NO</v>
      </c>
      <c r="CP36" t="s">
        <v>4552</v>
      </c>
      <c r="CQ36" t="s">
        <v>3409</v>
      </c>
      <c r="CR36" t="str">
        <f t="shared" si="23"/>
        <v/>
      </c>
      <c r="CS36" t="str">
        <f>IF(OR(LEFT(CP36,1)=CHAR(32),LEFT(CP36,1)=CHAR(9),LEFT(CP36,1)=CHAR(160),indenture(CP36)&gt;0),"NO","BOLD")&amp;CR36</f>
        <v>BOLD</v>
      </c>
      <c r="CV36" t="str">
        <f t="shared" si="24"/>
        <v/>
      </c>
      <c r="CW36" t="str">
        <f>IF(OR(LEFT(CT36,1)=CHAR(32),LEFT(CT36,1)=CHAR(9),LEFT(CT36,1)=CHAR(160),indenture(CT36)&gt;0),"NO","BOLD")&amp;CV36</f>
        <v>BOLD</v>
      </c>
      <c r="CZ36" t="str">
        <f t="shared" si="25"/>
        <v/>
      </c>
      <c r="DA36" t="str">
        <f>IF(OR(LEFT(CX36,1)=CHAR(32),LEFT(CX36,1)=CHAR(9),LEFT(CX36,1)=CHAR(160),indenture(CX36)&gt;0),"NO","BOLD")&amp;CZ36</f>
        <v>BOLD</v>
      </c>
      <c r="DD36" t="str">
        <f t="shared" si="26"/>
        <v/>
      </c>
      <c r="DE36" t="str">
        <f>IF(OR(LEFT(DB36,1)=CHAR(32),LEFT(DB36,1)=CHAR(9),LEFT(DB36,1)=CHAR(160),indenture(DB36)&gt;0),"NO","BOLD")&amp;DD36</f>
        <v>BOLD</v>
      </c>
      <c r="DH36" t="str">
        <f t="shared" si="27"/>
        <v/>
      </c>
      <c r="DI36" t="str">
        <f>IF(OR(LEFT(DF36,1)=CHAR(32),LEFT(DF36,1)=CHAR(9),LEFT(DF36,1)=CHAR(160),indenture(DF36)&gt;0),"NO","BOLD")&amp;DH36</f>
        <v>BOLD</v>
      </c>
      <c r="DL36" t="str">
        <f t="shared" si="28"/>
        <v/>
      </c>
      <c r="DM36" t="str">
        <f>IF(OR(LEFT(DJ36,1)=CHAR(32),LEFT(DJ36,1)=CHAR(9),LEFT(DJ36,1)=CHAR(160),indenture(DJ36)&gt;0),"NO","BOLD")&amp;DL36</f>
        <v>BOLD</v>
      </c>
      <c r="DP36" t="str">
        <f t="shared" si="29"/>
        <v/>
      </c>
      <c r="DQ36" t="str">
        <f>IF(OR(LEFT(DN36,1)=CHAR(32),LEFT(DN36,1)=CHAR(9),LEFT(DN36,1)=CHAR(160),indenture(DN36)&gt;0),"NO","BOLD")&amp;DP36</f>
        <v>BOLD</v>
      </c>
      <c r="DR36" t="s">
        <v>5361</v>
      </c>
      <c r="DS36" t="s">
        <v>5362</v>
      </c>
      <c r="DT36" t="str">
        <f t="shared" si="30"/>
        <v/>
      </c>
      <c r="DU36" t="str">
        <f>IF(OR(LEFT(DR36,1)=CHAR(32),LEFT(DR36,1)=CHAR(9),LEFT(DR36,1)=CHAR(160),indenture(DR36)&gt;0),"NO","BOLD")&amp;DT36</f>
        <v>NO</v>
      </c>
      <c r="DX36" t="str">
        <f t="shared" si="31"/>
        <v/>
      </c>
      <c r="DY36" t="str">
        <f>IF(OR(LEFT(DV36,1)=CHAR(32),LEFT(DV36,1)=CHAR(9),LEFT(DV36,1)=CHAR(160),indenture(DV36)&gt;0),"NO","BOLD")&amp;DX36</f>
        <v>BOLD</v>
      </c>
      <c r="EB36" t="str">
        <f t="shared" si="32"/>
        <v/>
      </c>
      <c r="EC36" t="str">
        <f>IF(OR(LEFT(DZ36,1)=CHAR(32),LEFT(DZ36,1)=CHAR(9),LEFT(DZ36,1)=CHAR(160),indenture(DZ36)&gt;0),"NO","BOLD")&amp;EB36</f>
        <v>BOLD</v>
      </c>
      <c r="ED36" t="s">
        <v>5363</v>
      </c>
      <c r="EE36" s="36" t="s">
        <v>8872</v>
      </c>
      <c r="EF36" t="str">
        <f t="shared" si="33"/>
        <v/>
      </c>
      <c r="EG36" t="str">
        <f>IF(OR(LEFT(ED36,1)=CHAR(32),LEFT(ED36,1)=CHAR(9),LEFT(ED36,1)=CHAR(160),indenture(ED36)&gt;0),"NO","BOLD")&amp;EF36</f>
        <v>BOLD</v>
      </c>
      <c r="EJ36" t="str">
        <f t="shared" si="34"/>
        <v/>
      </c>
      <c r="EK36" t="str">
        <f>IF(OR(LEFT(EH36,1)=CHAR(32),LEFT(EH36,1)=CHAR(9),LEFT(EH36,1)=CHAR(160),indenture(EH36)&gt;0),"NO","BOLD")&amp;EJ36</f>
        <v>BOLD</v>
      </c>
      <c r="EL36" t="s">
        <v>5364</v>
      </c>
      <c r="EM36" t="s">
        <v>5365</v>
      </c>
      <c r="EN36" t="str">
        <f t="shared" si="35"/>
        <v/>
      </c>
      <c r="EO36" t="str">
        <f>IF(OR(LEFT(EL36,1)=CHAR(32),LEFT(EL36,1)=CHAR(9),LEFT(EL36,1)=CHAR(160),indenture(EL36)&gt;0),"NO","BOLD")&amp;EN36</f>
        <v>NO</v>
      </c>
      <c r="EP36" t="s">
        <v>5894</v>
      </c>
      <c r="EQ36" t="s">
        <v>5895</v>
      </c>
      <c r="ER36" t="str">
        <f t="shared" si="36"/>
        <v/>
      </c>
      <c r="ES36" t="str">
        <f>IF(OR(LEFT(EP36,1)=CHAR(32),LEFT(EP36,1)=CHAR(9),LEFT(EP36,1)=CHAR(160),indenture(EP36)&gt;0),"NO","BOLD")&amp;ER36</f>
        <v>BOLD</v>
      </c>
      <c r="EV36" t="str">
        <f t="shared" si="37"/>
        <v/>
      </c>
      <c r="EW36" t="str">
        <f>IF(OR(LEFT(ET36,1)=CHAR(32),LEFT(ET36,1)=CHAR(9),LEFT(ET36,1)=CHAR(160),indenture(ET36)&gt;0),"NO","BOLD")&amp;EV36</f>
        <v>BOLD</v>
      </c>
      <c r="EX36" t="s">
        <v>5896</v>
      </c>
      <c r="EY36" t="s">
        <v>5897</v>
      </c>
      <c r="EZ36" t="str">
        <f t="shared" si="38"/>
        <v/>
      </c>
      <c r="FA36" t="str">
        <f>IF(OR(LEFT(EX36,1)=CHAR(32),LEFT(EX36,1)=CHAR(9),LEFT(EX36,1)=CHAR(160),indenture(EX36)&gt;0),"NO","BOLD")&amp;EZ36</f>
        <v>BOLD</v>
      </c>
      <c r="FD36" t="str">
        <f t="shared" si="39"/>
        <v/>
      </c>
      <c r="FE36" t="str">
        <f>IF(OR(LEFT(FB36,1)=CHAR(32),LEFT(FB36,1)=CHAR(9),LEFT(FB36,1)=CHAR(160),indenture(FB36)&gt;0),"NO","BOLD")&amp;FD36</f>
        <v>BOLD</v>
      </c>
      <c r="FF36" t="s">
        <v>5898</v>
      </c>
      <c r="FG36" t="s">
        <v>5899</v>
      </c>
      <c r="FH36" t="str">
        <f t="shared" si="40"/>
        <v/>
      </c>
      <c r="FI36" t="str">
        <f>IF(OR(LEFT(FF36,1)=CHAR(32),LEFT(FF36,1)=CHAR(9),LEFT(FF36,1)=CHAR(160),indenture(FF36)&gt;0),"NO","BOLD")&amp;FH36</f>
        <v>BOLD</v>
      </c>
      <c r="FJ36" t="s">
        <v>5900</v>
      </c>
      <c r="FK36" s="36" t="s">
        <v>8872</v>
      </c>
      <c r="FL36" t="str">
        <f t="shared" si="41"/>
        <v/>
      </c>
      <c r="FM36" t="str">
        <f>IF(OR(LEFT(FJ36,1)=CHAR(32),LEFT(FJ36,1)=CHAR(9),LEFT(FJ36,1)=CHAR(160),indenture(FJ36)&gt;0),"NO","BOLD")&amp;FL36</f>
        <v>BOLD</v>
      </c>
      <c r="FN36" t="s">
        <v>5901</v>
      </c>
      <c r="FO36" t="s">
        <v>5902</v>
      </c>
      <c r="FP36" t="str">
        <f t="shared" si="42"/>
        <v/>
      </c>
      <c r="FQ36" t="str">
        <f>IF(OR(LEFT(FN36,1)=CHAR(32),LEFT(FN36,1)=CHAR(9),LEFT(FN36,1)=CHAR(160),indenture(FN36)&gt;0),"NO","BOLD")&amp;FP36</f>
        <v>BOLD</v>
      </c>
      <c r="FT36" t="str">
        <f t="shared" si="43"/>
        <v/>
      </c>
      <c r="FU36" t="str">
        <f>IF(OR(LEFT(FR36,1)=CHAR(32),LEFT(FR36,1)=CHAR(9),LEFT(FR36,1)=CHAR(160),indenture(FR36)&gt;0),"NO","BOLD")&amp;FT36</f>
        <v>BOLD</v>
      </c>
      <c r="FX36" t="str">
        <f t="shared" si="44"/>
        <v/>
      </c>
      <c r="FY36" t="str">
        <f>IF(OR(LEFT(FV36,1)=CHAR(32),LEFT(FV36,1)=CHAR(9),LEFT(FV36,1)=CHAR(160),indenture(FV36)&gt;0),"NO","BOLD")&amp;FX36</f>
        <v>BOLD</v>
      </c>
      <c r="GB36" t="str">
        <f t="shared" si="45"/>
        <v/>
      </c>
      <c r="GC36" t="str">
        <f>IF(OR(LEFT(FZ36,1)=CHAR(32),LEFT(FZ36,1)=CHAR(9),LEFT(FZ36,1)=CHAR(160),indenture(FZ36)&gt;0),"NO","BOLD")&amp;GB36</f>
        <v>BOLD</v>
      </c>
      <c r="GF36" t="str">
        <f t="shared" si="46"/>
        <v/>
      </c>
      <c r="GG36" t="str">
        <f>IF(OR(LEFT(GD36,1)=CHAR(32),LEFT(GD36,1)=CHAR(9),LEFT(GD36,1)=CHAR(160),indenture(GD36)&gt;0),"NO","BOLD")&amp;GF36</f>
        <v>BOLD</v>
      </c>
      <c r="GJ36" t="str">
        <f t="shared" si="47"/>
        <v/>
      </c>
      <c r="GK36" t="str">
        <f>IF(OR(LEFT(GH36,1)=CHAR(32),LEFT(GH36,1)=CHAR(9),LEFT(GH36,1)=CHAR(160),indenture(GH36)&gt;0),"NO","BOLD")&amp;GJ36</f>
        <v>BOLD</v>
      </c>
      <c r="GN36" t="str">
        <f t="shared" si="48"/>
        <v/>
      </c>
      <c r="GO36" t="str">
        <f>IF(OR(LEFT(GL36,1)=CHAR(32),LEFT(GL36,1)=CHAR(9),LEFT(GL36,1)=CHAR(160),indenture(GL36)&gt;0),"NO","BOLD")&amp;GN36</f>
        <v>BOLD</v>
      </c>
      <c r="GP36" t="s">
        <v>6158</v>
      </c>
      <c r="GQ36" t="s">
        <v>6159</v>
      </c>
      <c r="GR36" t="str">
        <f t="shared" si="68"/>
        <v/>
      </c>
      <c r="GS36" t="str">
        <f>IF(OR(LEFT(GP34,1)=CHAR(32),LEFT(GP34,1)=CHAR(9),LEFT(GP34,1)=CHAR(160),indenture(GP34)&gt;0),"NO","BOLD")&amp;GR36</f>
        <v>BOLD</v>
      </c>
      <c r="GT36" t="s">
        <v>6437</v>
      </c>
      <c r="GU36" t="s">
        <v>6438</v>
      </c>
      <c r="GV36" t="str">
        <f t="shared" si="49"/>
        <v/>
      </c>
      <c r="GW36" t="str">
        <f>IF(OR(LEFT(GT36,1)=CHAR(32),LEFT(GT36,1)=CHAR(9),LEFT(GT36,1)=CHAR(160),indenture(GT36)&gt;0),"NO","BOLD")&amp;GV36</f>
        <v>NO</v>
      </c>
      <c r="GZ36" t="str">
        <f t="shared" si="50"/>
        <v/>
      </c>
      <c r="HA36" t="str">
        <f>IF(OR(LEFT(GX36,1)=CHAR(32),LEFT(GX36,1)=CHAR(9),LEFT(GX36,1)=CHAR(160),indenture(GX36)&gt;0),"NO","BOLD")&amp;GZ36</f>
        <v>BOLD</v>
      </c>
      <c r="HB36" t="s">
        <v>6439</v>
      </c>
      <c r="HC36" t="s">
        <v>6440</v>
      </c>
      <c r="HD36" t="str">
        <f t="shared" si="51"/>
        <v/>
      </c>
      <c r="HE36" t="str">
        <f>IF(OR(LEFT(HB36,1)=CHAR(32),LEFT(HB36,1)=CHAR(9),LEFT(HB36,1)=CHAR(160),indenture(HB36)&gt;0),"NO","BOLD")&amp;HD36</f>
        <v>BOLD</v>
      </c>
      <c r="HF36" t="s">
        <v>6441</v>
      </c>
      <c r="HG36" t="s">
        <v>6442</v>
      </c>
      <c r="HH36" t="str">
        <f t="shared" si="52"/>
        <v/>
      </c>
      <c r="HI36" t="str">
        <f>IF(OR(LEFT(HF36,1)=CHAR(32),LEFT(HF36,1)=CHAR(9),LEFT(HF36,1)=CHAR(160),indenture(HF36)&gt;0),"NO","BOLD")&amp;HH36</f>
        <v>BOLD</v>
      </c>
      <c r="HL36" t="str">
        <f t="shared" si="53"/>
        <v/>
      </c>
      <c r="HM36" t="str">
        <f>IF(OR(LEFT(HJ36,1)=CHAR(32),LEFT(HJ36,1)=CHAR(9),LEFT(HJ36,1)=CHAR(160),indenture(HJ36)&gt;0),"NO","BOLD")&amp;HL36</f>
        <v>BOLD</v>
      </c>
      <c r="HP36" t="str">
        <f t="shared" si="54"/>
        <v/>
      </c>
      <c r="HQ36" t="str">
        <f>IF(OR(LEFT(HN36,1)=CHAR(32),LEFT(HN36,1)=CHAR(9),LEFT(HN36,1)=CHAR(160),indenture(HN36)&gt;0),"NO","BOLD")&amp;HP36</f>
        <v>BOLD</v>
      </c>
      <c r="HT36" t="str">
        <f t="shared" si="55"/>
        <v/>
      </c>
      <c r="HU36" t="str">
        <f>IF(OR(LEFT(HR36,1)=CHAR(32),LEFT(HR36,1)=CHAR(9),LEFT(HR36,1)=CHAR(160),indenture(HR36)&gt;0),"NO","BOLD")&amp;HT36</f>
        <v>BOLD</v>
      </c>
      <c r="HV36" t="s">
        <v>8230</v>
      </c>
      <c r="HW36" t="s">
        <v>8154</v>
      </c>
      <c r="HX36" t="str">
        <f t="shared" si="56"/>
        <v/>
      </c>
      <c r="HY36" t="str">
        <f>IF(OR(LEFT(HV36,1)=CHAR(32),LEFT(HV36,1)=CHAR(9),LEFT(HV36,1)=CHAR(160),indenture(HV36)&gt;0),"NO","BOLD")&amp;HX36</f>
        <v>BOLD</v>
      </c>
      <c r="HZ36" t="s">
        <v>8354</v>
      </c>
      <c r="IA36" t="s">
        <v>8355</v>
      </c>
      <c r="IB36" t="str">
        <f t="shared" si="57"/>
        <v/>
      </c>
      <c r="IC36" t="str">
        <f>IF(OR(LEFT(HZ36,1)=CHAR(32),LEFT(HZ36,1)=CHAR(9),LEFT(HZ36,1)=CHAR(160),indenture(HZ36)&gt;0),"NO","BOLD")&amp;IB36</f>
        <v>BOLD</v>
      </c>
      <c r="ID36" t="s">
        <v>8489</v>
      </c>
      <c r="IE36" t="s">
        <v>8532</v>
      </c>
      <c r="IF36" t="str">
        <f t="shared" si="58"/>
        <v/>
      </c>
      <c r="IG36" t="str">
        <f>IF(OR(LEFT(ID36,1)=CHAR(32),LEFT(ID36,1)=CHAR(9),LEFT(ID36,1)=CHAR(160),indenture(ID36)&gt;0),"NO","BOLD")&amp;IF36</f>
        <v>BOLD</v>
      </c>
      <c r="IH36" t="s">
        <v>8228</v>
      </c>
      <c r="II36" t="s">
        <v>8153</v>
      </c>
      <c r="IJ36" t="str">
        <f t="shared" si="59"/>
        <v/>
      </c>
      <c r="IK36" t="str">
        <f>IF(OR(LEFT(IH36,1)=CHAR(32),LEFT(IH36,1)=CHAR(9),LEFT(IH36,1)=CHAR(160),indenture(IH36)&gt;0),"NO","BOLD")&amp;IJ36</f>
        <v>BOLD</v>
      </c>
      <c r="IL36" t="s">
        <v>8637</v>
      </c>
      <c r="IM36" t="s">
        <v>8638</v>
      </c>
      <c r="IN36" t="str">
        <f t="shared" si="60"/>
        <v/>
      </c>
      <c r="IO36" t="str">
        <f>IF(OR(LEFT(IL36,1)=CHAR(32),LEFT(IL36,1)=CHAR(9),LEFT(IL36,1)=CHAR(160),indenture(IL36)&gt;0),"NO","BOLD")&amp;IN36</f>
        <v>NO</v>
      </c>
      <c r="IP36" t="s">
        <v>8692</v>
      </c>
      <c r="IQ36" t="s">
        <v>8693</v>
      </c>
      <c r="IR36" t="str">
        <f t="shared" si="61"/>
        <v/>
      </c>
      <c r="IS36" t="str">
        <f>IF(OR(LEFT(IP36,1)=CHAR(32),LEFT(IP36,1)=CHAR(9),LEFT(IP36,1)=CHAR(160),indenture(IP36)&gt;0),"NO","BOLD")&amp;IR36</f>
        <v>NO</v>
      </c>
      <c r="IX36" t="s">
        <v>8230</v>
      </c>
      <c r="IY36" t="s">
        <v>8154</v>
      </c>
      <c r="IZ36" t="str">
        <f t="shared" si="63"/>
        <v/>
      </c>
      <c r="JA36" t="str">
        <f>IF(OR(LEFT(IX36,1)=CHAR(32),LEFT(IX36,1)=CHAR(9),LEFT(IX36,1)=CHAR(160),indenture(IX36)&gt;0),"NO","BOLD")&amp;IZ36</f>
        <v>BOLD</v>
      </c>
      <c r="JB36" t="s">
        <v>8354</v>
      </c>
      <c r="JC36" t="s">
        <v>8355</v>
      </c>
      <c r="JD36" t="str">
        <f t="shared" si="64"/>
        <v/>
      </c>
      <c r="JE36" t="str">
        <f>IF(OR(LEFT(JB36,1)=CHAR(32),LEFT(JB36,1)=CHAR(9),LEFT(JB36,1)=CHAR(160),indenture(JB36)&gt;0),"NO","BOLD")&amp;JD36</f>
        <v>BOLD</v>
      </c>
      <c r="JL36" t="str">
        <f t="shared" si="66"/>
        <v/>
      </c>
      <c r="JM36" t="str">
        <f>IF(OR(LEFT(JJ36,1)=CHAR(32),LEFT(JJ36,1)=CHAR(9),LEFT(JJ36,1)=CHAR(160),indenture(JJ36)&gt;0),"NO","BOLD")&amp;JL36</f>
        <v>BOLD</v>
      </c>
    </row>
    <row r="37" spans="1:273">
      <c r="A37">
        <v>36</v>
      </c>
      <c r="D37" t="str">
        <f t="shared" si="2"/>
        <v/>
      </c>
      <c r="E37" t="str">
        <f>IF(OR(LEFT(B37,1)=CHAR(32),LEFT(B37,1)=CHAR(9),LEFT(B37,1)=CHAR(160),indenture(B37)&gt;0),"NO","BOLD")&amp;D37</f>
        <v>BOLD</v>
      </c>
      <c r="F37" t="s">
        <v>3831</v>
      </c>
      <c r="G37" t="s">
        <v>3832</v>
      </c>
      <c r="H37" t="str">
        <f t="shared" si="3"/>
        <v/>
      </c>
      <c r="I37" t="str">
        <f>IF(OR(LEFT(F37,1)=CHAR(32),LEFT(F37,1)=CHAR(9),LEFT(F37,1)=CHAR(160),indenture(F37)&gt;0),"NO","BOLD")&amp;H37</f>
        <v>BOLD</v>
      </c>
      <c r="P37" t="str">
        <f t="shared" si="69"/>
        <v/>
      </c>
      <c r="Q37" t="str">
        <f>IF(OR(LEFT(N37,1)=CHAR(32),LEFT(N37,1)=CHAR(9),LEFT(N37,1)=CHAR(160),indenture(N37)&gt;0),"NO","BOLD")&amp;P37</f>
        <v>BOLD</v>
      </c>
      <c r="T37" t="str">
        <f t="shared" si="4"/>
        <v/>
      </c>
      <c r="U37" t="str">
        <f>IF(OR(LEFT(R37,1)=CHAR(32),LEFT(R37,1)=CHAR(9),LEFT(R37,1)=CHAR(160),indenture(R37)&gt;0),"NO","BOLD")&amp;T37</f>
        <v>BOLD</v>
      </c>
      <c r="X37" t="str">
        <f t="shared" si="5"/>
        <v/>
      </c>
      <c r="Y37" t="str">
        <f>IF(OR(LEFT(V37,1)=CHAR(32),LEFT(V37,1)=CHAR(9),LEFT(V37,1)=CHAR(160),indenture(V37)&gt;0),"NO","BOLD")&amp;X37</f>
        <v>BOLD</v>
      </c>
      <c r="AB37" t="str">
        <f t="shared" si="6"/>
        <v/>
      </c>
      <c r="AC37" t="str">
        <f>IF(OR(LEFT(Z37,1)=CHAR(32),LEFT(Z37,1)=CHAR(9),LEFT(Z37,1)=CHAR(160),indenture(Z37)&gt;0),"NO","BOLD")&amp;AB37</f>
        <v>BOLD</v>
      </c>
      <c r="AD37" t="s">
        <v>3833</v>
      </c>
      <c r="AE37" s="36" t="s">
        <v>8872</v>
      </c>
      <c r="AF37" t="str">
        <f t="shared" si="7"/>
        <v/>
      </c>
      <c r="AG37" t="str">
        <f>IF(OR(LEFT(AD37,1)=CHAR(32),LEFT(AD37,1)=CHAR(9),LEFT(AD37,1)=CHAR(160),indenture(AD37)&gt;0),"NO","BOLD")&amp;AF37</f>
        <v>BOLD</v>
      </c>
      <c r="AH37" t="s">
        <v>3827</v>
      </c>
      <c r="AI37" t="s">
        <v>3834</v>
      </c>
      <c r="AJ37" t="str">
        <f t="shared" si="8"/>
        <v/>
      </c>
      <c r="AK37" t="str">
        <f>IF(OR(LEFT(AH37,1)=CHAR(32),LEFT(AH37,1)=CHAR(9),LEFT(AH37,1)=CHAR(160),indenture(AH37)&gt;0),"NO","BOLD")&amp;AJ37</f>
        <v>BOLD</v>
      </c>
      <c r="AL37" t="s">
        <v>3835</v>
      </c>
      <c r="AM37" t="s">
        <v>3836</v>
      </c>
      <c r="AN37" t="str">
        <f t="shared" si="9"/>
        <v/>
      </c>
      <c r="AO37" t="str">
        <f>IF(OR(LEFT(AL37,1)=CHAR(32),LEFT(AL37,1)=CHAR(9),LEFT(AL37,1)=CHAR(160),indenture(AL37)&gt;0),"NO","BOLD")&amp;AN37</f>
        <v>BOLD</v>
      </c>
      <c r="AP37" t="s">
        <v>3837</v>
      </c>
      <c r="AQ37" t="s">
        <v>3838</v>
      </c>
      <c r="AR37" t="str">
        <f t="shared" si="10"/>
        <v/>
      </c>
      <c r="AS37" t="str">
        <f>IF(OR(LEFT(AP37,1)=CHAR(32),LEFT(AP37,1)=CHAR(9),LEFT(AP37,1)=CHAR(160),indenture(AP37)&gt;0),"NO","BOLD")&amp;AR37</f>
        <v>BOLD</v>
      </c>
      <c r="AV37" t="str">
        <f t="shared" si="11"/>
        <v/>
      </c>
      <c r="AW37" t="str">
        <f>IF(OR(LEFT(AT37,1)=CHAR(32),LEFT(AT37,1)=CHAR(9),LEFT(AT37,1)=CHAR(160),indenture(AT37)&gt;0),"NO","BOLD")&amp;AV37</f>
        <v>BOLD</v>
      </c>
      <c r="AZ37" t="str">
        <f t="shared" si="12"/>
        <v/>
      </c>
      <c r="BA37" t="str">
        <f>IF(OR(LEFT(AX37,1)=CHAR(32),LEFT(AX37,1)=CHAR(9),LEFT(AX37,1)=CHAR(160),indenture(AX37)&gt;0),"NO","BOLD")&amp;AZ37</f>
        <v>BOLD</v>
      </c>
      <c r="BB37" t="s">
        <v>4255</v>
      </c>
      <c r="BC37" t="s">
        <v>4553</v>
      </c>
      <c r="BD37" t="str">
        <f t="shared" si="13"/>
        <v/>
      </c>
      <c r="BE37" t="str">
        <f>IF(OR(LEFT(BB37,1)=CHAR(32),LEFT(BB37,1)=CHAR(9),LEFT(BB37,1)=CHAR(160),indenture(BB37)&gt;0),"NO","BOLD")&amp;BD37</f>
        <v>NO</v>
      </c>
      <c r="BH37" t="str">
        <f t="shared" si="14"/>
        <v/>
      </c>
      <c r="BI37" t="str">
        <f>IF(OR(LEFT(BF37,1)=CHAR(32),LEFT(BF37,1)=CHAR(9),LEFT(BF37,1)=CHAR(160),indenture(BF37)&gt;0),"NO","BOLD")&amp;BH37</f>
        <v>BOLD</v>
      </c>
      <c r="BL37" t="str">
        <f t="shared" si="15"/>
        <v/>
      </c>
      <c r="BM37" t="str">
        <f>IF(OR(LEFT(BJ37,1)=CHAR(32),LEFT(BJ37,1)=CHAR(9),LEFT(BJ37,1)=CHAR(160),indenture(BJ37)&gt;0),"NO","BOLD")&amp;BL37</f>
        <v>BOLD</v>
      </c>
      <c r="BN37" t="s">
        <v>4259</v>
      </c>
      <c r="BO37" t="s">
        <v>4554</v>
      </c>
      <c r="BP37" t="str">
        <f t="shared" si="16"/>
        <v/>
      </c>
      <c r="BQ37" t="str">
        <f>IF(OR(LEFT(BN37,1)=CHAR(32),LEFT(BN37,1)=CHAR(9),LEFT(BN37,1)=CHAR(160),indenture(BN37)&gt;0),"NO","BOLD")&amp;BP37</f>
        <v>NO</v>
      </c>
      <c r="BT37" t="str">
        <f t="shared" si="17"/>
        <v/>
      </c>
      <c r="BU37" t="str">
        <f>IF(OR(LEFT(BR37,1)=CHAR(32),LEFT(BR37,1)=CHAR(9),LEFT(BR37,1)=CHAR(160),indenture(BR37)&gt;0),"NO","BOLD")&amp;BT37</f>
        <v>BOLD</v>
      </c>
      <c r="BV37" t="s">
        <v>4555</v>
      </c>
      <c r="BW37" t="s">
        <v>4556</v>
      </c>
      <c r="BX37" t="str">
        <f t="shared" si="18"/>
        <v/>
      </c>
      <c r="BY37" t="str">
        <f>IF(OR(LEFT(BV37,1)=CHAR(32),LEFT(BV37,1)=CHAR(9),LEFT(BV37,1)=CHAR(160),indenture(BV37)&gt;0),"NO","BOLD")&amp;BX37</f>
        <v>NO</v>
      </c>
      <c r="BZ37" t="s">
        <v>4333</v>
      </c>
      <c r="CA37" t="s">
        <v>4557</v>
      </c>
      <c r="CB37" t="str">
        <f t="shared" si="19"/>
        <v/>
      </c>
      <c r="CC37" t="str">
        <f>IF(OR(LEFT(BZ37,1)=CHAR(32),LEFT(BZ37,1)=CHAR(9),LEFT(BZ37,1)=CHAR(160),indenture(BZ37)&gt;0),"NO","BOLD")&amp;CB37</f>
        <v>NO</v>
      </c>
      <c r="CD37" t="s">
        <v>4504</v>
      </c>
      <c r="CE37" t="s">
        <v>4558</v>
      </c>
      <c r="CF37" t="str">
        <f t="shared" si="20"/>
        <v/>
      </c>
      <c r="CG37" t="str">
        <f>IF(OR(LEFT(CD37,1)=CHAR(32),LEFT(CD37,1)=CHAR(9),LEFT(CD37,1)=CHAR(160),indenture(CD37)&gt;0),"NO","BOLD")&amp;CF37</f>
        <v>NO</v>
      </c>
      <c r="CH37" t="s">
        <v>4559</v>
      </c>
      <c r="CI37" s="36" t="s">
        <v>8872</v>
      </c>
      <c r="CJ37" t="str">
        <f t="shared" si="21"/>
        <v/>
      </c>
      <c r="CK37" t="str">
        <f>IF(OR(LEFT(CH37,1)=CHAR(32),LEFT(CH37,1)=CHAR(9),LEFT(CH37,1)=CHAR(160),indenture(CH37)&gt;0),"NO","BOLD")&amp;CJ37</f>
        <v>BOLD</v>
      </c>
      <c r="CL37" t="s">
        <v>4560</v>
      </c>
      <c r="CM37" t="s">
        <v>4561</v>
      </c>
      <c r="CN37" t="str">
        <f t="shared" si="22"/>
        <v/>
      </c>
      <c r="CO37" t="str">
        <f>IF(OR(LEFT(CL37,1)=CHAR(32),LEFT(CL37,1)=CHAR(9),LEFT(CL37,1)=CHAR(160),indenture(CL37)&gt;0),"NO","BOLD")&amp;CN37</f>
        <v>BOLD</v>
      </c>
      <c r="CP37" t="s">
        <v>4562</v>
      </c>
      <c r="CQ37" t="s">
        <v>3578</v>
      </c>
      <c r="CR37" t="str">
        <f t="shared" si="23"/>
        <v/>
      </c>
      <c r="CS37" t="str">
        <f>IF(OR(LEFT(CP37,1)=CHAR(32),LEFT(CP37,1)=CHAR(9),LEFT(CP37,1)=CHAR(160),indenture(CP37)&gt;0),"NO","BOLD")&amp;CR37</f>
        <v>BOLD</v>
      </c>
      <c r="CV37" t="str">
        <f t="shared" si="24"/>
        <v/>
      </c>
      <c r="CW37" t="str">
        <f>IF(OR(LEFT(CT37,1)=CHAR(32),LEFT(CT37,1)=CHAR(9),LEFT(CT37,1)=CHAR(160),indenture(CT37)&gt;0),"NO","BOLD")&amp;CV37</f>
        <v>BOLD</v>
      </c>
      <c r="CZ37" t="str">
        <f t="shared" si="25"/>
        <v/>
      </c>
      <c r="DA37" t="str">
        <f>IF(OR(LEFT(CX37,1)=CHAR(32),LEFT(CX37,1)=CHAR(9),LEFT(CX37,1)=CHAR(160),indenture(CX37)&gt;0),"NO","BOLD")&amp;CZ37</f>
        <v>BOLD</v>
      </c>
      <c r="DD37" t="str">
        <f t="shared" si="26"/>
        <v/>
      </c>
      <c r="DE37" t="str">
        <f>IF(OR(LEFT(DB37,1)=CHAR(32),LEFT(DB37,1)=CHAR(9),LEFT(DB37,1)=CHAR(160),indenture(DB37)&gt;0),"NO","BOLD")&amp;DD37</f>
        <v>BOLD</v>
      </c>
      <c r="DH37" t="str">
        <f t="shared" si="27"/>
        <v/>
      </c>
      <c r="DI37" t="str">
        <f>IF(OR(LEFT(DF37,1)=CHAR(32),LEFT(DF37,1)=CHAR(9),LEFT(DF37,1)=CHAR(160),indenture(DF37)&gt;0),"NO","BOLD")&amp;DH37</f>
        <v>BOLD</v>
      </c>
      <c r="DL37" t="str">
        <f t="shared" si="28"/>
        <v/>
      </c>
      <c r="DM37" t="str">
        <f>IF(OR(LEFT(DJ37,1)=CHAR(32),LEFT(DJ37,1)=CHAR(9),LEFT(DJ37,1)=CHAR(160),indenture(DJ37)&gt;0),"NO","BOLD")&amp;DL37</f>
        <v>BOLD</v>
      </c>
      <c r="DP37" t="str">
        <f t="shared" si="29"/>
        <v/>
      </c>
      <c r="DQ37" t="str">
        <f>IF(OR(LEFT(DN37,1)=CHAR(32),LEFT(DN37,1)=CHAR(9),LEFT(DN37,1)=CHAR(160),indenture(DN37)&gt;0),"NO","BOLD")&amp;DP37</f>
        <v>BOLD</v>
      </c>
      <c r="DT37" t="str">
        <f t="shared" si="30"/>
        <v/>
      </c>
      <c r="DU37" t="str">
        <f>IF(OR(LEFT(DR37,1)=CHAR(32),LEFT(DR37,1)=CHAR(9),LEFT(DR37,1)=CHAR(160),indenture(DR37)&gt;0),"NO","BOLD")&amp;DT37</f>
        <v>BOLD</v>
      </c>
      <c r="DX37" t="str">
        <f t="shared" si="31"/>
        <v/>
      </c>
      <c r="DY37" t="str">
        <f>IF(OR(LEFT(DV37,1)=CHAR(32),LEFT(DV37,1)=CHAR(9),LEFT(DV37,1)=CHAR(160),indenture(DV37)&gt;0),"NO","BOLD")&amp;DX37</f>
        <v>BOLD</v>
      </c>
      <c r="EB37" t="str">
        <f t="shared" si="32"/>
        <v/>
      </c>
      <c r="EC37" t="str">
        <f>IF(OR(LEFT(DZ37,1)=CHAR(32),LEFT(DZ37,1)=CHAR(9),LEFT(DZ37,1)=CHAR(160),indenture(DZ37)&gt;0),"NO","BOLD")&amp;EB37</f>
        <v>BOLD</v>
      </c>
      <c r="ED37" t="s">
        <v>5366</v>
      </c>
      <c r="EE37" t="s">
        <v>5367</v>
      </c>
      <c r="EF37" t="str">
        <f t="shared" si="33"/>
        <v/>
      </c>
      <c r="EG37" t="str">
        <f>IF(OR(LEFT(ED37,1)=CHAR(32),LEFT(ED37,1)=CHAR(9),LEFT(ED37,1)=CHAR(160),indenture(ED37)&gt;0),"NO","BOLD")&amp;EF37</f>
        <v>BOLD</v>
      </c>
      <c r="EJ37" t="str">
        <f t="shared" si="34"/>
        <v/>
      </c>
      <c r="EK37" t="str">
        <f>IF(OR(LEFT(EH37,1)=CHAR(32),LEFT(EH37,1)=CHAR(9),LEFT(EH37,1)=CHAR(160),indenture(EH37)&gt;0),"NO","BOLD")&amp;EJ37</f>
        <v>BOLD</v>
      </c>
      <c r="EN37" t="str">
        <f t="shared" si="35"/>
        <v/>
      </c>
      <c r="EO37" t="str">
        <f>IF(OR(LEFT(EL37,1)=CHAR(32),LEFT(EL37,1)=CHAR(9),LEFT(EL37,1)=CHAR(160),indenture(EL37)&gt;0),"NO","BOLD")&amp;EN37</f>
        <v>BOLD</v>
      </c>
      <c r="EP37" t="s">
        <v>5903</v>
      </c>
      <c r="EQ37" t="s">
        <v>5904</v>
      </c>
      <c r="ER37" t="str">
        <f t="shared" si="36"/>
        <v/>
      </c>
      <c r="ES37" t="str">
        <f>IF(OR(LEFT(EP37,1)=CHAR(32),LEFT(EP37,1)=CHAR(9),LEFT(EP37,1)=CHAR(160),indenture(EP37)&gt;0),"NO","BOLD")&amp;ER37</f>
        <v>BOLD</v>
      </c>
      <c r="EV37" t="str">
        <f t="shared" si="37"/>
        <v/>
      </c>
      <c r="EW37" t="str">
        <f>IF(OR(LEFT(ET37,1)=CHAR(32),LEFT(ET37,1)=CHAR(9),LEFT(ET37,1)=CHAR(160),indenture(ET37)&gt;0),"NO","BOLD")&amp;EV37</f>
        <v>BOLD</v>
      </c>
      <c r="EX37" t="s">
        <v>5905</v>
      </c>
      <c r="EY37" t="s">
        <v>5906</v>
      </c>
      <c r="EZ37" t="str">
        <f t="shared" si="38"/>
        <v/>
      </c>
      <c r="FA37" t="str">
        <f>IF(OR(LEFT(EX37,1)=CHAR(32),LEFT(EX37,1)=CHAR(9),LEFT(EX37,1)=CHAR(160),indenture(EX37)&gt;0),"NO","BOLD")&amp;EZ37</f>
        <v>BOLD</v>
      </c>
      <c r="FD37" t="str">
        <f t="shared" si="39"/>
        <v/>
      </c>
      <c r="FE37" t="str">
        <f>IF(OR(LEFT(FB37,1)=CHAR(32),LEFT(FB37,1)=CHAR(9),LEFT(FB37,1)=CHAR(160),indenture(FB37)&gt;0),"NO","BOLD")&amp;FD37</f>
        <v>BOLD</v>
      </c>
      <c r="FF37" t="s">
        <v>5907</v>
      </c>
      <c r="FG37" t="s">
        <v>5908</v>
      </c>
      <c r="FH37" t="str">
        <f t="shared" si="40"/>
        <v/>
      </c>
      <c r="FI37" t="str">
        <f>IF(OR(LEFT(FF37,1)=CHAR(32),LEFT(FF37,1)=CHAR(9),LEFT(FF37,1)=CHAR(160),indenture(FF37)&gt;0),"NO","BOLD")&amp;FH37</f>
        <v>BOLD</v>
      </c>
      <c r="FJ37" t="s">
        <v>5909</v>
      </c>
      <c r="FK37" t="s">
        <v>5910</v>
      </c>
      <c r="FL37" t="str">
        <f t="shared" si="41"/>
        <v/>
      </c>
      <c r="FM37" t="str">
        <f>IF(OR(LEFT(FJ37,1)=CHAR(32),LEFT(FJ37,1)=CHAR(9),LEFT(FJ37,1)=CHAR(160),indenture(FJ37)&gt;0),"NO","BOLD")&amp;FL37</f>
        <v>BOLD</v>
      </c>
      <c r="FN37" t="s">
        <v>5911</v>
      </c>
      <c r="FO37" t="s">
        <v>5912</v>
      </c>
      <c r="FP37" t="str">
        <f t="shared" si="42"/>
        <v/>
      </c>
      <c r="FQ37" t="str">
        <f>IF(OR(LEFT(FN37,1)=CHAR(32),LEFT(FN37,1)=CHAR(9),LEFT(FN37,1)=CHAR(160),indenture(FN37)&gt;0),"NO","BOLD")&amp;FP37</f>
        <v>NO</v>
      </c>
      <c r="FT37" t="str">
        <f t="shared" si="43"/>
        <v/>
      </c>
      <c r="FU37" t="str">
        <f>IF(OR(LEFT(FR37,1)=CHAR(32),LEFT(FR37,1)=CHAR(9),LEFT(FR37,1)=CHAR(160),indenture(FR37)&gt;0),"NO","BOLD")&amp;FT37</f>
        <v>BOLD</v>
      </c>
      <c r="FV37" t="s">
        <v>5913</v>
      </c>
      <c r="FW37" s="36" t="s">
        <v>8872</v>
      </c>
      <c r="FX37" t="str">
        <f t="shared" si="44"/>
        <v/>
      </c>
      <c r="FY37" t="str">
        <f>IF(OR(LEFT(FV37,1)=CHAR(32),LEFT(FV37,1)=CHAR(9),LEFT(FV37,1)=CHAR(160),indenture(FV37)&gt;0),"NO","BOLD")&amp;FX37</f>
        <v>BOLD</v>
      </c>
      <c r="GB37" t="str">
        <f t="shared" si="45"/>
        <v/>
      </c>
      <c r="GC37" t="str">
        <f>IF(OR(LEFT(FZ37,1)=CHAR(32),LEFT(FZ37,1)=CHAR(9),LEFT(FZ37,1)=CHAR(160),indenture(FZ37)&gt;0),"NO","BOLD")&amp;GB37</f>
        <v>BOLD</v>
      </c>
      <c r="GF37" t="str">
        <f t="shared" si="46"/>
        <v/>
      </c>
      <c r="GG37" t="str">
        <f>IF(OR(LEFT(GD37,1)=CHAR(32),LEFT(GD37,1)=CHAR(9),LEFT(GD37,1)=CHAR(160),indenture(GD37)&gt;0),"NO","BOLD")&amp;GF37</f>
        <v>BOLD</v>
      </c>
      <c r="GJ37" t="str">
        <f t="shared" si="47"/>
        <v/>
      </c>
      <c r="GK37" t="str">
        <f>IF(OR(LEFT(GH37,1)=CHAR(32),LEFT(GH37,1)=CHAR(9),LEFT(GH37,1)=CHAR(160),indenture(GH37)&gt;0),"NO","BOLD")&amp;GJ37</f>
        <v>BOLD</v>
      </c>
      <c r="GN37" t="str">
        <f t="shared" si="48"/>
        <v/>
      </c>
      <c r="GO37" t="str">
        <f>IF(OR(LEFT(GL37,1)=CHAR(32),LEFT(GL37,1)=CHAR(9),LEFT(GL37,1)=CHAR(160),indenture(GL37)&gt;0),"NO","BOLD")&amp;GN37</f>
        <v>BOLD</v>
      </c>
      <c r="GP37" t="s">
        <v>6453</v>
      </c>
      <c r="GQ37" t="s">
        <v>6454</v>
      </c>
      <c r="GR37" t="str">
        <f t="shared" si="68"/>
        <v/>
      </c>
      <c r="GS37" t="str">
        <f>IF(OR(LEFT(GP35,1)=CHAR(32),LEFT(GP35,1)=CHAR(9),LEFT(GP35,1)=CHAR(160),indenture(GP35)&gt;0),"NO","BOLD")&amp;GR37</f>
        <v>BOLD</v>
      </c>
      <c r="GT37" t="s">
        <v>6445</v>
      </c>
      <c r="GU37" t="s">
        <v>6446</v>
      </c>
      <c r="GV37" t="str">
        <f t="shared" si="49"/>
        <v/>
      </c>
      <c r="GW37" t="str">
        <f>IF(OR(LEFT(GT37,1)=CHAR(32),LEFT(GT37,1)=CHAR(9),LEFT(GT37,1)=CHAR(160),indenture(GT37)&gt;0),"NO","BOLD")&amp;GV37</f>
        <v>NO</v>
      </c>
      <c r="GZ37" t="str">
        <f t="shared" si="50"/>
        <v/>
      </c>
      <c r="HA37" t="str">
        <f>IF(OR(LEFT(GX37,1)=CHAR(32),LEFT(GX37,1)=CHAR(9),LEFT(GX37,1)=CHAR(160),indenture(GX37)&gt;0),"NO","BOLD")&amp;GZ37</f>
        <v>BOLD</v>
      </c>
      <c r="HB37" t="s">
        <v>6447</v>
      </c>
      <c r="HC37" t="s">
        <v>6448</v>
      </c>
      <c r="HD37" t="str">
        <f t="shared" si="51"/>
        <v/>
      </c>
      <c r="HE37" t="str">
        <f>IF(OR(LEFT(HB37,1)=CHAR(32),LEFT(HB37,1)=CHAR(9),LEFT(HB37,1)=CHAR(160),indenture(HB37)&gt;0),"NO","BOLD")&amp;HD37</f>
        <v>BOLD</v>
      </c>
      <c r="HF37" t="s">
        <v>6449</v>
      </c>
      <c r="HG37" t="s">
        <v>6450</v>
      </c>
      <c r="HH37" t="str">
        <f t="shared" si="52"/>
        <v/>
      </c>
      <c r="HI37" t="str">
        <f>IF(OR(LEFT(HF37,1)=CHAR(32),LEFT(HF37,1)=CHAR(9),LEFT(HF37,1)=CHAR(160),indenture(HF37)&gt;0),"NO","BOLD")&amp;HH37</f>
        <v>BOLD</v>
      </c>
      <c r="HL37" t="str">
        <f t="shared" si="53"/>
        <v/>
      </c>
      <c r="HM37" t="str">
        <f>IF(OR(LEFT(HJ37,1)=CHAR(32),LEFT(HJ37,1)=CHAR(9),LEFT(HJ37,1)=CHAR(160),indenture(HJ37)&gt;0),"NO","BOLD")&amp;HL37</f>
        <v>BOLD</v>
      </c>
      <c r="HP37" t="str">
        <f t="shared" si="54"/>
        <v/>
      </c>
      <c r="HQ37" t="str">
        <f>IF(OR(LEFT(HN37,1)=CHAR(32),LEFT(HN37,1)=CHAR(9),LEFT(HN37,1)=CHAR(160),indenture(HN37)&gt;0),"NO","BOLD")&amp;HP37</f>
        <v>BOLD</v>
      </c>
      <c r="HT37" t="str">
        <f t="shared" si="55"/>
        <v/>
      </c>
      <c r="HU37" t="str">
        <f>IF(OR(LEFT(HR37,1)=CHAR(32),LEFT(HR37,1)=CHAR(9),LEFT(HR37,1)=CHAR(160),indenture(HR37)&gt;0),"NO","BOLD")&amp;HT37</f>
        <v>BOLD</v>
      </c>
      <c r="HV37" t="s">
        <v>8231</v>
      </c>
      <c r="HW37" t="s">
        <v>8155</v>
      </c>
      <c r="HX37" t="str">
        <f t="shared" si="56"/>
        <v/>
      </c>
      <c r="HY37" t="str">
        <f>IF(OR(LEFT(HV37,1)=CHAR(32),LEFT(HV37,1)=CHAR(9),LEFT(HV37,1)=CHAR(160),indenture(HV37)&gt;0),"NO","BOLD")&amp;HX37</f>
        <v>BOLD</v>
      </c>
      <c r="HZ37" t="s">
        <v>8356</v>
      </c>
      <c r="IA37" t="s">
        <v>8357</v>
      </c>
      <c r="IB37" t="str">
        <f t="shared" si="57"/>
        <v/>
      </c>
      <c r="IC37" t="str">
        <f>IF(OR(LEFT(HZ37,1)=CHAR(32),LEFT(HZ37,1)=CHAR(9),LEFT(HZ37,1)=CHAR(160),indenture(HZ37)&gt;0),"NO","BOLD")&amp;IB37</f>
        <v>BOLD</v>
      </c>
      <c r="ID37" t="s">
        <v>8491</v>
      </c>
      <c r="IE37" t="s">
        <v>8533</v>
      </c>
      <c r="IF37" t="str">
        <f t="shared" si="58"/>
        <v/>
      </c>
      <c r="IG37" t="str">
        <f>IF(OR(LEFT(ID37,1)=CHAR(32),LEFT(ID37,1)=CHAR(9),LEFT(ID37,1)=CHAR(160),indenture(ID37)&gt;0),"NO","BOLD")&amp;IF37</f>
        <v>BOLD</v>
      </c>
      <c r="IH37" t="s">
        <v>1117</v>
      </c>
      <c r="II37" t="s">
        <v>1118</v>
      </c>
      <c r="IJ37" t="str">
        <f t="shared" si="59"/>
        <v/>
      </c>
      <c r="IK37" t="str">
        <f>IF(OR(LEFT(IH37,1)=CHAR(32),LEFT(IH37,1)=CHAR(9),LEFT(IH37,1)=CHAR(160),indenture(IH37)&gt;0),"NO","BOLD")&amp;IJ37</f>
        <v>BOLD</v>
      </c>
      <c r="IL37" t="s">
        <v>8639</v>
      </c>
      <c r="IM37" t="s">
        <v>8640</v>
      </c>
      <c r="IN37" t="str">
        <f t="shared" si="60"/>
        <v/>
      </c>
      <c r="IO37" t="str">
        <f>IF(OR(LEFT(IL37,1)=CHAR(32),LEFT(IL37,1)=CHAR(9),LEFT(IL37,1)=CHAR(160),indenture(IL37)&gt;0),"NO","BOLD")&amp;IN37</f>
        <v>NO</v>
      </c>
      <c r="IP37" t="s">
        <v>8694</v>
      </c>
      <c r="IQ37" t="s">
        <v>8695</v>
      </c>
      <c r="IR37" t="str">
        <f t="shared" si="61"/>
        <v/>
      </c>
      <c r="IS37" t="str">
        <f>IF(OR(LEFT(IP37,1)=CHAR(32),LEFT(IP37,1)=CHAR(9),LEFT(IP37,1)=CHAR(160),indenture(IP37)&gt;0),"NO","BOLD")&amp;IR37</f>
        <v>NO</v>
      </c>
      <c r="IX37" t="s">
        <v>8231</v>
      </c>
      <c r="IY37" t="s">
        <v>8155</v>
      </c>
      <c r="IZ37" t="str">
        <f t="shared" si="63"/>
        <v/>
      </c>
      <c r="JA37" t="str">
        <f>IF(OR(LEFT(IX37,1)=CHAR(32),LEFT(IX37,1)=CHAR(9),LEFT(IX37,1)=CHAR(160),indenture(IX37)&gt;0),"NO","BOLD")&amp;IZ37</f>
        <v>BOLD</v>
      </c>
      <c r="JB37" t="s">
        <v>8356</v>
      </c>
      <c r="JC37" t="s">
        <v>8357</v>
      </c>
      <c r="JD37" t="str">
        <f t="shared" si="64"/>
        <v/>
      </c>
      <c r="JE37" t="str">
        <f>IF(OR(LEFT(JB37,1)=CHAR(32),LEFT(JB37,1)=CHAR(9),LEFT(JB37,1)=CHAR(160),indenture(JB37)&gt;0),"NO","BOLD")&amp;JD37</f>
        <v>BOLD</v>
      </c>
      <c r="JL37" t="str">
        <f t="shared" si="66"/>
        <v/>
      </c>
      <c r="JM37" t="str">
        <f>IF(OR(LEFT(JJ37,1)=CHAR(32),LEFT(JJ37,1)=CHAR(9),LEFT(JJ37,1)=CHAR(160),indenture(JJ37)&gt;0),"NO","BOLD")&amp;JL37</f>
        <v>BOLD</v>
      </c>
    </row>
    <row r="38" spans="1:273">
      <c r="A38">
        <v>37</v>
      </c>
      <c r="D38" t="str">
        <f t="shared" si="2"/>
        <v/>
      </c>
      <c r="E38" t="str">
        <f>IF(OR(LEFT(B38,1)=CHAR(32),LEFT(B38,1)=CHAR(9),LEFT(B38,1)=CHAR(160),indenture(B38)&gt;0),"NO","BOLD")&amp;D38</f>
        <v>BOLD</v>
      </c>
      <c r="F38" t="s">
        <v>3839</v>
      </c>
      <c r="G38" t="s">
        <v>3840</v>
      </c>
      <c r="H38" t="str">
        <f t="shared" si="3"/>
        <v/>
      </c>
      <c r="I38" t="str">
        <f>IF(OR(LEFT(F38,1)=CHAR(32),LEFT(F38,1)=CHAR(9),LEFT(F38,1)=CHAR(160),indenture(F38)&gt;0),"NO","BOLD")&amp;H38</f>
        <v>BOLD</v>
      </c>
      <c r="P38" t="str">
        <f t="shared" si="69"/>
        <v/>
      </c>
      <c r="Q38" t="str">
        <f>IF(OR(LEFT(N38,1)=CHAR(32),LEFT(N38,1)=CHAR(9),LEFT(N38,1)=CHAR(160),indenture(N38)&gt;0),"NO","BOLD")&amp;P38</f>
        <v>BOLD</v>
      </c>
      <c r="T38" t="str">
        <f t="shared" si="4"/>
        <v/>
      </c>
      <c r="U38" t="str">
        <f>IF(OR(LEFT(R38,1)=CHAR(32),LEFT(R38,1)=CHAR(9),LEFT(R38,1)=CHAR(160),indenture(R38)&gt;0),"NO","BOLD")&amp;T38</f>
        <v>BOLD</v>
      </c>
      <c r="X38" t="str">
        <f t="shared" si="5"/>
        <v/>
      </c>
      <c r="Y38" t="str">
        <f>IF(OR(LEFT(V38,1)=CHAR(32),LEFT(V38,1)=CHAR(9),LEFT(V38,1)=CHAR(160),indenture(V38)&gt;0),"NO","BOLD")&amp;X38</f>
        <v>BOLD</v>
      </c>
      <c r="AB38" t="str">
        <f t="shared" si="6"/>
        <v/>
      </c>
      <c r="AC38" t="str">
        <f>IF(OR(LEFT(Z38,1)=CHAR(32),LEFT(Z38,1)=CHAR(9),LEFT(Z38,1)=CHAR(160),indenture(Z38)&gt;0),"NO","BOLD")&amp;AB38</f>
        <v>BOLD</v>
      </c>
      <c r="AD38" t="s">
        <v>3528</v>
      </c>
      <c r="AE38" t="s">
        <v>3764</v>
      </c>
      <c r="AF38" t="str">
        <f t="shared" si="7"/>
        <v/>
      </c>
      <c r="AG38" t="str">
        <f>IF(OR(LEFT(AD38,1)=CHAR(32),LEFT(AD38,1)=CHAR(9),LEFT(AD38,1)=CHAR(160),indenture(AD38)&gt;0),"NO","BOLD")&amp;AF38</f>
        <v>BOLD</v>
      </c>
      <c r="AH38" t="s">
        <v>3835</v>
      </c>
      <c r="AI38" t="s">
        <v>3841</v>
      </c>
      <c r="AJ38" t="str">
        <f t="shared" si="8"/>
        <v/>
      </c>
      <c r="AK38" t="str">
        <f>IF(OR(LEFT(AH38,1)=CHAR(32),LEFT(AH38,1)=CHAR(9),LEFT(AH38,1)=CHAR(160),indenture(AH38)&gt;0),"NO","BOLD")&amp;AJ38</f>
        <v>BOLD</v>
      </c>
      <c r="AL38" t="s">
        <v>3842</v>
      </c>
      <c r="AM38" t="s">
        <v>3843</v>
      </c>
      <c r="AN38" t="str">
        <f t="shared" si="9"/>
        <v/>
      </c>
      <c r="AO38" t="str">
        <f>IF(OR(LEFT(AL38,1)=CHAR(32),LEFT(AL38,1)=CHAR(9),LEFT(AL38,1)=CHAR(160),indenture(AL38)&gt;0),"NO","BOLD")&amp;AN38</f>
        <v>BOLD</v>
      </c>
      <c r="AP38" t="s">
        <v>3844</v>
      </c>
      <c r="AQ38" t="s">
        <v>3845</v>
      </c>
      <c r="AR38" t="str">
        <f t="shared" si="10"/>
        <v/>
      </c>
      <c r="AS38" t="str">
        <f>IF(OR(LEFT(AP38,1)=CHAR(32),LEFT(AP38,1)=CHAR(9),LEFT(AP38,1)=CHAR(160),indenture(AP38)&gt;0),"NO","BOLD")&amp;AR38</f>
        <v>BOLD</v>
      </c>
      <c r="AV38" t="str">
        <f t="shared" si="11"/>
        <v/>
      </c>
      <c r="AW38" t="str">
        <f>IF(OR(LEFT(AT38,1)=CHAR(32),LEFT(AT38,1)=CHAR(9),LEFT(AT38,1)=CHAR(160),indenture(AT38)&gt;0),"NO","BOLD")&amp;AV38</f>
        <v>BOLD</v>
      </c>
      <c r="AZ38" t="str">
        <f t="shared" si="12"/>
        <v/>
      </c>
      <c r="BA38" t="str">
        <f>IF(OR(LEFT(AX38,1)=CHAR(32),LEFT(AX38,1)=CHAR(9),LEFT(AX38,1)=CHAR(160),indenture(AX38)&gt;0),"NO","BOLD")&amp;AZ38</f>
        <v>BOLD</v>
      </c>
      <c r="BB38" t="s">
        <v>4270</v>
      </c>
      <c r="BC38" t="s">
        <v>4563</v>
      </c>
      <c r="BD38" t="str">
        <f t="shared" si="13"/>
        <v/>
      </c>
      <c r="BE38" t="str">
        <f>IF(OR(LEFT(BB38,1)=CHAR(32),LEFT(BB38,1)=CHAR(9),LEFT(BB38,1)=CHAR(160),indenture(BB38)&gt;0),"NO","BOLD")&amp;BD38</f>
        <v>NO</v>
      </c>
      <c r="BH38" t="str">
        <f t="shared" si="14"/>
        <v/>
      </c>
      <c r="BI38" t="str">
        <f>IF(OR(LEFT(BF38,1)=CHAR(32),LEFT(BF38,1)=CHAR(9),LEFT(BF38,1)=CHAR(160),indenture(BF38)&gt;0),"NO","BOLD")&amp;BH38</f>
        <v>BOLD</v>
      </c>
      <c r="BL38" t="str">
        <f t="shared" si="15"/>
        <v/>
      </c>
      <c r="BM38" t="str">
        <f>IF(OR(LEFT(BJ38,1)=CHAR(32),LEFT(BJ38,1)=CHAR(9),LEFT(BJ38,1)=CHAR(160),indenture(BJ38)&gt;0),"NO","BOLD")&amp;BL38</f>
        <v>BOLD</v>
      </c>
      <c r="BN38" t="s">
        <v>4564</v>
      </c>
      <c r="BO38" t="s">
        <v>4565</v>
      </c>
      <c r="BP38" t="str">
        <f t="shared" si="16"/>
        <v/>
      </c>
      <c r="BQ38" t="str">
        <f>IF(OR(LEFT(BN38,1)=CHAR(32),LEFT(BN38,1)=CHAR(9),LEFT(BN38,1)=CHAR(160),indenture(BN38)&gt;0),"NO","BOLD")&amp;BP38</f>
        <v>NO</v>
      </c>
      <c r="BT38" t="str">
        <f t="shared" si="17"/>
        <v/>
      </c>
      <c r="BU38" t="str">
        <f>IF(OR(LEFT(BR38,1)=CHAR(32),LEFT(BR38,1)=CHAR(9),LEFT(BR38,1)=CHAR(160),indenture(BR38)&gt;0),"NO","BOLD")&amp;BT38</f>
        <v>BOLD</v>
      </c>
      <c r="BV38" t="s">
        <v>4566</v>
      </c>
      <c r="BW38" t="s">
        <v>4567</v>
      </c>
      <c r="BX38" t="str">
        <f t="shared" si="18"/>
        <v/>
      </c>
      <c r="BY38" t="str">
        <f>IF(OR(LEFT(BV38,1)=CHAR(32),LEFT(BV38,1)=CHAR(9),LEFT(BV38,1)=CHAR(160),indenture(BV38)&gt;0),"NO","BOLD")&amp;BX38</f>
        <v>NO</v>
      </c>
      <c r="CB38" t="str">
        <f t="shared" si="19"/>
        <v/>
      </c>
      <c r="CC38" t="str">
        <f>IF(OR(LEFT(BZ38,1)=CHAR(32),LEFT(BZ38,1)=CHAR(9),LEFT(BZ38,1)=CHAR(160),indenture(BZ38)&gt;0),"NO","BOLD")&amp;CB38</f>
        <v>BOLD</v>
      </c>
      <c r="CD38" t="s">
        <v>4511</v>
      </c>
      <c r="CE38" t="s">
        <v>4568</v>
      </c>
      <c r="CF38" t="str">
        <f t="shared" si="20"/>
        <v/>
      </c>
      <c r="CG38" t="str">
        <f>IF(OR(LEFT(CD38,1)=CHAR(32),LEFT(CD38,1)=CHAR(9),LEFT(CD38,1)=CHAR(160),indenture(CD38)&gt;0),"NO","BOLD")&amp;CF38</f>
        <v>NO</v>
      </c>
      <c r="CH38" t="s">
        <v>4569</v>
      </c>
      <c r="CI38" t="s">
        <v>1358</v>
      </c>
      <c r="CJ38" t="str">
        <f t="shared" si="21"/>
        <v/>
      </c>
      <c r="CK38" t="str">
        <f>IF(OR(LEFT(CH38,1)=CHAR(32),LEFT(CH38,1)=CHAR(9),LEFT(CH38,1)=CHAR(160),indenture(CH38)&gt;0),"NO","BOLD")&amp;CJ38</f>
        <v>BOLD</v>
      </c>
      <c r="CL38" t="s">
        <v>4570</v>
      </c>
      <c r="CM38" t="s">
        <v>4571</v>
      </c>
      <c r="CN38" t="str">
        <f t="shared" si="22"/>
        <v/>
      </c>
      <c r="CO38" t="str">
        <f>IF(OR(LEFT(CL38,1)=CHAR(32),LEFT(CL38,1)=CHAR(9),LEFT(CL38,1)=CHAR(160),indenture(CL38)&gt;0),"NO","BOLD")&amp;CN38</f>
        <v>NO</v>
      </c>
      <c r="CP38" t="s">
        <v>4572</v>
      </c>
      <c r="CQ38" t="s">
        <v>3862</v>
      </c>
      <c r="CR38" t="str">
        <f t="shared" si="23"/>
        <v/>
      </c>
      <c r="CS38" t="str">
        <f>IF(OR(LEFT(CP38,1)=CHAR(32),LEFT(CP38,1)=CHAR(9),LEFT(CP38,1)=CHAR(160),indenture(CP38)&gt;0),"NO","BOLD")&amp;CR38</f>
        <v>BOLD</v>
      </c>
      <c r="CV38" t="str">
        <f t="shared" si="24"/>
        <v/>
      </c>
      <c r="CW38" t="str">
        <f>IF(OR(LEFT(CT38,1)=CHAR(32),LEFT(CT38,1)=CHAR(9),LEFT(CT38,1)=CHAR(160),indenture(CT38)&gt;0),"NO","BOLD")&amp;CV38</f>
        <v>BOLD</v>
      </c>
      <c r="CZ38" t="str">
        <f t="shared" si="25"/>
        <v/>
      </c>
      <c r="DA38" t="str">
        <f>IF(OR(LEFT(CX38,1)=CHAR(32),LEFT(CX38,1)=CHAR(9),LEFT(CX38,1)=CHAR(160),indenture(CX38)&gt;0),"NO","BOLD")&amp;CZ38</f>
        <v>BOLD</v>
      </c>
      <c r="DD38" t="str">
        <f t="shared" si="26"/>
        <v/>
      </c>
      <c r="DE38" t="str">
        <f>IF(OR(LEFT(DB38,1)=CHAR(32),LEFT(DB38,1)=CHAR(9),LEFT(DB38,1)=CHAR(160),indenture(DB38)&gt;0),"NO","BOLD")&amp;DD38</f>
        <v>BOLD</v>
      </c>
      <c r="DH38" t="str">
        <f t="shared" si="27"/>
        <v/>
      </c>
      <c r="DI38" t="str">
        <f>IF(OR(LEFT(DF38,1)=CHAR(32),LEFT(DF38,1)=CHAR(9),LEFT(DF38,1)=CHAR(160),indenture(DF38)&gt;0),"NO","BOLD")&amp;DH38</f>
        <v>BOLD</v>
      </c>
      <c r="DL38" t="str">
        <f t="shared" si="28"/>
        <v/>
      </c>
      <c r="DM38" t="str">
        <f>IF(OR(LEFT(DJ38,1)=CHAR(32),LEFT(DJ38,1)=CHAR(9),LEFT(DJ38,1)=CHAR(160),indenture(DJ38)&gt;0),"NO","BOLD")&amp;DL38</f>
        <v>BOLD</v>
      </c>
      <c r="DP38" t="str">
        <f t="shared" si="29"/>
        <v/>
      </c>
      <c r="DQ38" t="str">
        <f>IF(OR(LEFT(DN38,1)=CHAR(32),LEFT(DN38,1)=CHAR(9),LEFT(DN38,1)=CHAR(160),indenture(DN38)&gt;0),"NO","BOLD")&amp;DP38</f>
        <v>BOLD</v>
      </c>
      <c r="DR38" t="s">
        <v>5368</v>
      </c>
      <c r="DS38" s="36" t="s">
        <v>8872</v>
      </c>
      <c r="DT38" t="str">
        <f t="shared" si="30"/>
        <v/>
      </c>
      <c r="DU38" t="str">
        <f>IF(OR(LEFT(DR38,1)=CHAR(32),LEFT(DR38,1)=CHAR(9),LEFT(DR38,1)=CHAR(160),indenture(DR38)&gt;0),"NO","BOLD")&amp;DT38</f>
        <v>BOLD</v>
      </c>
      <c r="DX38" t="str">
        <f t="shared" si="31"/>
        <v/>
      </c>
      <c r="DY38" t="str">
        <f>IF(OR(LEFT(DV38,1)=CHAR(32),LEFT(DV38,1)=CHAR(9),LEFT(DV38,1)=CHAR(160),indenture(DV38)&gt;0),"NO","BOLD")&amp;DX38</f>
        <v>BOLD</v>
      </c>
      <c r="EB38" t="str">
        <f t="shared" si="32"/>
        <v/>
      </c>
      <c r="EC38" t="str">
        <f>IF(OR(LEFT(DZ38,1)=CHAR(32),LEFT(DZ38,1)=CHAR(9),LEFT(DZ38,1)=CHAR(160),indenture(DZ38)&gt;0),"NO","BOLD")&amp;EB38</f>
        <v>BOLD</v>
      </c>
      <c r="ED38" t="s">
        <v>5369</v>
      </c>
      <c r="EE38" t="s">
        <v>5370</v>
      </c>
      <c r="EF38" t="str">
        <f t="shared" si="33"/>
        <v/>
      </c>
      <c r="EG38" t="str">
        <f>IF(OR(LEFT(ED38,1)=CHAR(32),LEFT(ED38,1)=CHAR(9),LEFT(ED38,1)=CHAR(160),indenture(ED38)&gt;0),"NO","BOLD")&amp;EF38</f>
        <v>BOLD</v>
      </c>
      <c r="EJ38" t="str">
        <f t="shared" si="34"/>
        <v/>
      </c>
      <c r="EK38" t="str">
        <f>IF(OR(LEFT(EH38,1)=CHAR(32),LEFT(EH38,1)=CHAR(9),LEFT(EH38,1)=CHAR(160),indenture(EH38)&gt;0),"NO","BOLD")&amp;EJ38</f>
        <v>BOLD</v>
      </c>
      <c r="EL38" t="s">
        <v>5371</v>
      </c>
      <c r="EM38" s="36" t="s">
        <v>8872</v>
      </c>
      <c r="EN38" t="str">
        <f t="shared" si="35"/>
        <v/>
      </c>
      <c r="EO38" t="str">
        <f>IF(OR(LEFT(EL38,1)=CHAR(32),LEFT(EL38,1)=CHAR(9),LEFT(EL38,1)=CHAR(160),indenture(EL38)&gt;0),"NO","BOLD")&amp;EN38</f>
        <v>BOLD</v>
      </c>
      <c r="EP38" t="s">
        <v>5914</v>
      </c>
      <c r="EQ38" t="s">
        <v>5915</v>
      </c>
      <c r="ER38" t="str">
        <f t="shared" si="36"/>
        <v/>
      </c>
      <c r="ES38" t="str">
        <f>IF(OR(LEFT(EP38,1)=CHAR(32),LEFT(EP38,1)=CHAR(9),LEFT(EP38,1)=CHAR(160),indenture(EP38)&gt;0),"NO","BOLD")&amp;ER38</f>
        <v>BOLD</v>
      </c>
      <c r="EV38" t="str">
        <f t="shared" si="37"/>
        <v/>
      </c>
      <c r="EW38" t="str">
        <f>IF(OR(LEFT(ET38,1)=CHAR(32),LEFT(ET38,1)=CHAR(9),LEFT(ET38,1)=CHAR(160),indenture(ET38)&gt;0),"NO","BOLD")&amp;EV38</f>
        <v>BOLD</v>
      </c>
      <c r="EX38" t="s">
        <v>5916</v>
      </c>
      <c r="EY38" t="s">
        <v>5917</v>
      </c>
      <c r="EZ38" t="str">
        <f t="shared" si="38"/>
        <v/>
      </c>
      <c r="FA38" t="str">
        <f>IF(OR(LEFT(EX38,1)=CHAR(32),LEFT(EX38,1)=CHAR(9),LEFT(EX38,1)=CHAR(160),indenture(EX38)&gt;0),"NO","BOLD")&amp;EZ38</f>
        <v>BOLD</v>
      </c>
      <c r="FD38" t="str">
        <f t="shared" si="39"/>
        <v/>
      </c>
      <c r="FE38" t="str">
        <f>IF(OR(LEFT(FB38,1)=CHAR(32),LEFT(FB38,1)=CHAR(9),LEFT(FB38,1)=CHAR(160),indenture(FB38)&gt;0),"NO","BOLD")&amp;FD38</f>
        <v>BOLD</v>
      </c>
      <c r="FH38" t="str">
        <f t="shared" si="40"/>
        <v/>
      </c>
      <c r="FI38" t="str">
        <f>IF(OR(LEFT(FF38,1)=CHAR(32),LEFT(FF38,1)=CHAR(9),LEFT(FF38,1)=CHAR(160),indenture(FF38)&gt;0),"NO","BOLD")&amp;FH38</f>
        <v>BOLD</v>
      </c>
      <c r="FJ38" t="s">
        <v>5918</v>
      </c>
      <c r="FK38" t="s">
        <v>5919</v>
      </c>
      <c r="FL38" t="str">
        <f t="shared" si="41"/>
        <v/>
      </c>
      <c r="FM38" t="str">
        <f>IF(OR(LEFT(FJ38,1)=CHAR(32),LEFT(FJ38,1)=CHAR(9),LEFT(FJ38,1)=CHAR(160),indenture(FJ38)&gt;0),"NO","BOLD")&amp;FL38</f>
        <v>BOLD</v>
      </c>
      <c r="FN38" t="s">
        <v>5920</v>
      </c>
      <c r="FO38" t="s">
        <v>5921</v>
      </c>
      <c r="FP38" t="str">
        <f t="shared" si="42"/>
        <v/>
      </c>
      <c r="FQ38" t="str">
        <f>IF(OR(LEFT(FN38,1)=CHAR(32),LEFT(FN38,1)=CHAR(9),LEFT(FN38,1)=CHAR(160),indenture(FN38)&gt;0),"NO","BOLD")&amp;FP38</f>
        <v>NO</v>
      </c>
      <c r="FT38" t="str">
        <f t="shared" si="43"/>
        <v/>
      </c>
      <c r="FU38" t="str">
        <f>IF(OR(LEFT(FR38,1)=CHAR(32),LEFT(FR38,1)=CHAR(9),LEFT(FR38,1)=CHAR(160),indenture(FR38)&gt;0),"NO","BOLD")&amp;FT38</f>
        <v>BOLD</v>
      </c>
      <c r="FV38" t="s">
        <v>5493</v>
      </c>
      <c r="FW38" t="s">
        <v>5922</v>
      </c>
      <c r="FX38" t="str">
        <f t="shared" si="44"/>
        <v/>
      </c>
      <c r="FY38" t="str">
        <f>IF(OR(LEFT(FV38,1)=CHAR(32),LEFT(FV38,1)=CHAR(9),LEFT(FV38,1)=CHAR(160),indenture(FV38)&gt;0),"NO","BOLD")&amp;FX38</f>
        <v>NO</v>
      </c>
      <c r="GB38" t="str">
        <f t="shared" si="45"/>
        <v/>
      </c>
      <c r="GC38" t="str">
        <f>IF(OR(LEFT(FZ38,1)=CHAR(32),LEFT(FZ38,1)=CHAR(9),LEFT(FZ38,1)=CHAR(160),indenture(FZ38)&gt;0),"NO","BOLD")&amp;GB38</f>
        <v>BOLD</v>
      </c>
      <c r="GF38" t="str">
        <f t="shared" si="46"/>
        <v/>
      </c>
      <c r="GG38" t="str">
        <f>IF(OR(LEFT(GD38,1)=CHAR(32),LEFT(GD38,1)=CHAR(9),LEFT(GD38,1)=CHAR(160),indenture(GD38)&gt;0),"NO","BOLD")&amp;GF38</f>
        <v>BOLD</v>
      </c>
      <c r="GJ38" t="str">
        <f t="shared" si="47"/>
        <v/>
      </c>
      <c r="GK38" t="str">
        <f>IF(OR(LEFT(GH38,1)=CHAR(32),LEFT(GH38,1)=CHAR(9),LEFT(GH38,1)=CHAR(160),indenture(GH38)&gt;0),"NO","BOLD")&amp;GJ38</f>
        <v>BOLD</v>
      </c>
      <c r="GN38" t="str">
        <f t="shared" si="48"/>
        <v/>
      </c>
      <c r="GO38" t="str">
        <f>IF(OR(LEFT(GL38,1)=CHAR(32),LEFT(GL38,1)=CHAR(9),LEFT(GL38,1)=CHAR(160),indenture(GL38)&gt;0),"NO","BOLD")&amp;GN38</f>
        <v>BOLD</v>
      </c>
      <c r="GP38" t="s">
        <v>6459</v>
      </c>
      <c r="GQ38" t="s">
        <v>6460</v>
      </c>
      <c r="GR38" t="str">
        <f t="shared" si="68"/>
        <v/>
      </c>
      <c r="GS38" t="str">
        <f>IF(OR(LEFT(GP36,1)=CHAR(32),LEFT(GP36,1)=CHAR(9),LEFT(GP36,1)=CHAR(160),indenture(GP36)&gt;0),"NO","BOLD")&amp;GR38</f>
        <v>BOLD</v>
      </c>
      <c r="GV38" t="str">
        <f t="shared" si="49"/>
        <v/>
      </c>
      <c r="GW38" t="str">
        <f>IF(OR(LEFT(GT38,1)=CHAR(32),LEFT(GT38,1)=CHAR(9),LEFT(GT38,1)=CHAR(160),indenture(GT38)&gt;0),"NO","BOLD")&amp;GV38</f>
        <v>BOLD</v>
      </c>
      <c r="GZ38" t="str">
        <f t="shared" si="50"/>
        <v/>
      </c>
      <c r="HA38" t="str">
        <f>IF(OR(LEFT(GX38,1)=CHAR(32),LEFT(GX38,1)=CHAR(9),LEFT(GX38,1)=CHAR(160),indenture(GX38)&gt;0),"NO","BOLD")&amp;GZ38</f>
        <v>BOLD</v>
      </c>
      <c r="HB38" t="s">
        <v>6451</v>
      </c>
      <c r="HC38" t="s">
        <v>6452</v>
      </c>
      <c r="HD38" t="str">
        <f t="shared" si="51"/>
        <v/>
      </c>
      <c r="HE38" t="str">
        <f>IF(OR(LEFT(HB38,1)=CHAR(32),LEFT(HB38,1)=CHAR(9),LEFT(HB38,1)=CHAR(160),indenture(HB38)&gt;0),"NO","BOLD")&amp;HD38</f>
        <v>BOLD</v>
      </c>
      <c r="HH38" t="str">
        <f t="shared" si="52"/>
        <v/>
      </c>
      <c r="HI38" t="str">
        <f>IF(OR(LEFT(HF38,1)=CHAR(32),LEFT(HF38,1)=CHAR(9),LEFT(HF38,1)=CHAR(160),indenture(HF38)&gt;0),"NO","BOLD")&amp;HH38</f>
        <v>BOLD</v>
      </c>
      <c r="HL38" t="str">
        <f t="shared" si="53"/>
        <v/>
      </c>
      <c r="HM38" t="str">
        <f>IF(OR(LEFT(HJ38,1)=CHAR(32),LEFT(HJ38,1)=CHAR(9),LEFT(HJ38,1)=CHAR(160),indenture(HJ38)&gt;0),"NO","BOLD")&amp;HL38</f>
        <v>BOLD</v>
      </c>
      <c r="HP38" t="str">
        <f t="shared" si="54"/>
        <v/>
      </c>
      <c r="HQ38" t="str">
        <f>IF(OR(LEFT(HN38,1)=CHAR(32),LEFT(HN38,1)=CHAR(9),LEFT(HN38,1)=CHAR(160),indenture(HN38)&gt;0),"NO","BOLD")&amp;HP38</f>
        <v>BOLD</v>
      </c>
      <c r="HT38" t="str">
        <f t="shared" si="55"/>
        <v/>
      </c>
      <c r="HU38" t="str">
        <f>IF(OR(LEFT(HR38,1)=CHAR(32),LEFT(HR38,1)=CHAR(9),LEFT(HR38,1)=CHAR(160),indenture(HR38)&gt;0),"NO","BOLD")&amp;HT38</f>
        <v>BOLD</v>
      </c>
      <c r="HV38" t="s">
        <v>8232</v>
      </c>
      <c r="HW38" t="s">
        <v>8156</v>
      </c>
      <c r="HX38" t="str">
        <f t="shared" si="56"/>
        <v/>
      </c>
      <c r="HY38" t="str">
        <f>IF(OR(LEFT(HV38,1)=CHAR(32),LEFT(HV38,1)=CHAR(9),LEFT(HV38,1)=CHAR(160),indenture(HV38)&gt;0),"NO","BOLD")&amp;HX38</f>
        <v>BOLD</v>
      </c>
      <c r="HZ38" t="s">
        <v>8343</v>
      </c>
      <c r="IA38" t="s">
        <v>8358</v>
      </c>
      <c r="IB38" t="str">
        <f t="shared" si="57"/>
        <v/>
      </c>
      <c r="IC38" t="str">
        <f>IF(OR(LEFT(HZ38,1)=CHAR(32),LEFT(HZ38,1)=CHAR(9),LEFT(HZ38,1)=CHAR(160),indenture(HZ38)&gt;0),"NO","BOLD")&amp;IB38</f>
        <v>BOLD</v>
      </c>
      <c r="ID38" t="s">
        <v>8493</v>
      </c>
      <c r="IE38" t="s">
        <v>8534</v>
      </c>
      <c r="IF38" t="str">
        <f t="shared" si="58"/>
        <v/>
      </c>
      <c r="IG38" t="str">
        <f>IF(OR(LEFT(ID38,1)=CHAR(32),LEFT(ID38,1)=CHAR(9),LEFT(ID38,1)=CHAR(160),indenture(ID38)&gt;0),"NO","BOLD")&amp;IF38</f>
        <v>BOLD</v>
      </c>
      <c r="IH38" t="s">
        <v>8229</v>
      </c>
      <c r="II38" t="s">
        <v>1120</v>
      </c>
      <c r="IJ38" t="str">
        <f t="shared" si="59"/>
        <v/>
      </c>
      <c r="IK38" t="str">
        <f>IF(OR(LEFT(IH38,1)=CHAR(32),LEFT(IH38,1)=CHAR(9),LEFT(IH38,1)=CHAR(160),indenture(IH38)&gt;0),"NO","BOLD")&amp;IJ38</f>
        <v>BOLD</v>
      </c>
      <c r="IN38" t="str">
        <f t="shared" si="60"/>
        <v/>
      </c>
      <c r="IO38" t="str">
        <f>IF(OR(LEFT(IL38,1)=CHAR(32),LEFT(IL38,1)=CHAR(9),LEFT(IL38,1)=CHAR(160),indenture(IL38)&gt;0),"NO","BOLD")&amp;IN38</f>
        <v>BOLD</v>
      </c>
      <c r="IP38" t="s">
        <v>8696</v>
      </c>
      <c r="IQ38" t="s">
        <v>8697</v>
      </c>
      <c r="IR38" t="str">
        <f t="shared" si="61"/>
        <v/>
      </c>
      <c r="IS38" t="str">
        <f>IF(OR(LEFT(IP38,1)=CHAR(32),LEFT(IP38,1)=CHAR(9),LEFT(IP38,1)=CHAR(160),indenture(IP38)&gt;0),"NO","BOLD")&amp;IR38</f>
        <v>BOLD</v>
      </c>
      <c r="IX38" t="s">
        <v>8232</v>
      </c>
      <c r="IY38" t="s">
        <v>8156</v>
      </c>
      <c r="IZ38" t="str">
        <f t="shared" si="63"/>
        <v/>
      </c>
      <c r="JA38" t="str">
        <f>IF(OR(LEFT(IX38,1)=CHAR(32),LEFT(IX38,1)=CHAR(9),LEFT(IX38,1)=CHAR(160),indenture(IX38)&gt;0),"NO","BOLD")&amp;IZ38</f>
        <v>BOLD</v>
      </c>
      <c r="JB38" t="s">
        <v>8343</v>
      </c>
      <c r="JC38" t="s">
        <v>8358</v>
      </c>
      <c r="JD38" t="str">
        <f t="shared" si="64"/>
        <v/>
      </c>
      <c r="JE38" t="str">
        <f>IF(OR(LEFT(JB38,1)=CHAR(32),LEFT(JB38,1)=CHAR(9),LEFT(JB38,1)=CHAR(160),indenture(JB38)&gt;0),"NO","BOLD")&amp;JD38</f>
        <v>BOLD</v>
      </c>
      <c r="JL38" t="str">
        <f t="shared" si="66"/>
        <v/>
      </c>
      <c r="JM38" t="str">
        <f>IF(OR(LEFT(JJ38,1)=CHAR(32),LEFT(JJ38,1)=CHAR(9),LEFT(JJ38,1)=CHAR(160),indenture(JJ38)&gt;0),"NO","BOLD")&amp;JL38</f>
        <v>BOLD</v>
      </c>
    </row>
    <row r="39" spans="1:273">
      <c r="A39">
        <v>38</v>
      </c>
      <c r="D39" t="str">
        <f t="shared" si="2"/>
        <v/>
      </c>
      <c r="E39" t="str">
        <f>IF(OR(LEFT(B39,1)=CHAR(32),LEFT(B39,1)=CHAR(9),LEFT(B39,1)=CHAR(160),indenture(B39)&gt;0),"NO","BOLD")&amp;D39</f>
        <v>BOLD</v>
      </c>
      <c r="F39" t="s">
        <v>3846</v>
      </c>
      <c r="G39" t="s">
        <v>3847</v>
      </c>
      <c r="H39" t="str">
        <f t="shared" si="3"/>
        <v/>
      </c>
      <c r="I39" t="str">
        <f>IF(OR(LEFT(F39,1)=CHAR(32),LEFT(F39,1)=CHAR(9),LEFT(F39,1)=CHAR(160),indenture(F39)&gt;0),"NO","BOLD")&amp;H39</f>
        <v>BOLD</v>
      </c>
      <c r="P39" t="str">
        <f t="shared" si="69"/>
        <v/>
      </c>
      <c r="Q39" t="str">
        <f>IF(OR(LEFT(N39,1)=CHAR(32),LEFT(N39,1)=CHAR(9),LEFT(N39,1)=CHAR(160),indenture(N39)&gt;0),"NO","BOLD")&amp;P39</f>
        <v>BOLD</v>
      </c>
      <c r="T39" t="str">
        <f t="shared" si="4"/>
        <v/>
      </c>
      <c r="U39" t="str">
        <f>IF(OR(LEFT(R39,1)=CHAR(32),LEFT(R39,1)=CHAR(9),LEFT(R39,1)=CHAR(160),indenture(R39)&gt;0),"NO","BOLD")&amp;T39</f>
        <v>BOLD</v>
      </c>
      <c r="X39" t="str">
        <f t="shared" si="5"/>
        <v/>
      </c>
      <c r="Y39" t="str">
        <f>IF(OR(LEFT(V39,1)=CHAR(32),LEFT(V39,1)=CHAR(9),LEFT(V39,1)=CHAR(160),indenture(V39)&gt;0),"NO","BOLD")&amp;X39</f>
        <v>BOLD</v>
      </c>
      <c r="AB39" t="str">
        <f t="shared" si="6"/>
        <v/>
      </c>
      <c r="AC39" t="str">
        <f>IF(OR(LEFT(Z39,1)=CHAR(32),LEFT(Z39,1)=CHAR(9),LEFT(Z39,1)=CHAR(160),indenture(Z39)&gt;0),"NO","BOLD")&amp;AB39</f>
        <v>BOLD</v>
      </c>
      <c r="AD39" t="s">
        <v>3544</v>
      </c>
      <c r="AE39" t="s">
        <v>3739</v>
      </c>
      <c r="AF39" t="str">
        <f t="shared" si="7"/>
        <v/>
      </c>
      <c r="AG39" t="str">
        <f>IF(OR(LEFT(AD39,1)=CHAR(32),LEFT(AD39,1)=CHAR(9),LEFT(AD39,1)=CHAR(160),indenture(AD39)&gt;0),"NO","BOLD")&amp;AF39</f>
        <v>BOLD</v>
      </c>
      <c r="AH39" t="s">
        <v>3842</v>
      </c>
      <c r="AI39" t="s">
        <v>3848</v>
      </c>
      <c r="AJ39" t="str">
        <f t="shared" si="8"/>
        <v/>
      </c>
      <c r="AK39" t="str">
        <f>IF(OR(LEFT(AH39,1)=CHAR(32),LEFT(AH39,1)=CHAR(9),LEFT(AH39,1)=CHAR(160),indenture(AH39)&gt;0),"NO","BOLD")&amp;AJ39</f>
        <v>BOLD</v>
      </c>
      <c r="AL39" t="s">
        <v>3849</v>
      </c>
      <c r="AM39" t="s">
        <v>3850</v>
      </c>
      <c r="AN39" t="str">
        <f t="shared" si="9"/>
        <v/>
      </c>
      <c r="AO39" t="str">
        <f>IF(OR(LEFT(AL39,1)=CHAR(32),LEFT(AL39,1)=CHAR(9),LEFT(AL39,1)=CHAR(160),indenture(AL39)&gt;0),"NO","BOLD")&amp;AN39</f>
        <v>BOLD</v>
      </c>
      <c r="AP39" t="s">
        <v>3851</v>
      </c>
      <c r="AQ39" s="36" t="s">
        <v>8872</v>
      </c>
      <c r="AR39" t="str">
        <f t="shared" si="10"/>
        <v/>
      </c>
      <c r="AS39" t="str">
        <f>IF(OR(LEFT(AP39,1)=CHAR(32),LEFT(AP39,1)=CHAR(9),LEFT(AP39,1)=CHAR(160),indenture(AP39)&gt;0),"NO","BOLD")&amp;AR39</f>
        <v>BOLD</v>
      </c>
      <c r="AV39" t="str">
        <f t="shared" si="11"/>
        <v/>
      </c>
      <c r="AW39" t="str">
        <f>IF(OR(LEFT(AT39,1)=CHAR(32),LEFT(AT39,1)=CHAR(9),LEFT(AT39,1)=CHAR(160),indenture(AT39)&gt;0),"NO","BOLD")&amp;AV39</f>
        <v>BOLD</v>
      </c>
      <c r="AZ39" t="str">
        <f t="shared" si="12"/>
        <v/>
      </c>
      <c r="BA39" t="str">
        <f>IF(OR(LEFT(AX39,1)=CHAR(32),LEFT(AX39,1)=CHAR(9),LEFT(AX39,1)=CHAR(160),indenture(AX39)&gt;0),"NO","BOLD")&amp;AZ39</f>
        <v>BOLD</v>
      </c>
      <c r="BB39" t="s">
        <v>4257</v>
      </c>
      <c r="BC39" t="s">
        <v>4573</v>
      </c>
      <c r="BD39" t="str">
        <f t="shared" si="13"/>
        <v/>
      </c>
      <c r="BE39" t="str">
        <f>IF(OR(LEFT(BB39,1)=CHAR(32),LEFT(BB39,1)=CHAR(9),LEFT(BB39,1)=CHAR(160),indenture(BB39)&gt;0),"NO","BOLD")&amp;BD39</f>
        <v>NO</v>
      </c>
      <c r="BH39" t="str">
        <f t="shared" si="14"/>
        <v/>
      </c>
      <c r="BI39" t="str">
        <f>IF(OR(LEFT(BF39,1)=CHAR(32),LEFT(BF39,1)=CHAR(9),LEFT(BF39,1)=CHAR(160),indenture(BF39)&gt;0),"NO","BOLD")&amp;BH39</f>
        <v>BOLD</v>
      </c>
      <c r="BL39" t="str">
        <f t="shared" si="15"/>
        <v/>
      </c>
      <c r="BM39" t="str">
        <f>IF(OR(LEFT(BJ39,1)=CHAR(32),LEFT(BJ39,1)=CHAR(9),LEFT(BJ39,1)=CHAR(160),indenture(BJ39)&gt;0),"NO","BOLD")&amp;BL39</f>
        <v>BOLD</v>
      </c>
      <c r="BP39" t="str">
        <f t="shared" si="16"/>
        <v/>
      </c>
      <c r="BQ39" t="str">
        <f>IF(OR(LEFT(BN39,1)=CHAR(32),LEFT(BN39,1)=CHAR(9),LEFT(BN39,1)=CHAR(160),indenture(BN39)&gt;0),"NO","BOLD")&amp;BP39</f>
        <v>BOLD</v>
      </c>
      <c r="BT39" t="str">
        <f t="shared" si="17"/>
        <v/>
      </c>
      <c r="BU39" t="str">
        <f>IF(OR(LEFT(BR39,1)=CHAR(32),LEFT(BR39,1)=CHAR(9),LEFT(BR39,1)=CHAR(160),indenture(BR39)&gt;0),"NO","BOLD")&amp;BT39</f>
        <v>BOLD</v>
      </c>
      <c r="BX39" t="str">
        <f t="shared" si="18"/>
        <v/>
      </c>
      <c r="BY39" t="str">
        <f>IF(OR(LEFT(BV39,1)=CHAR(32),LEFT(BV39,1)=CHAR(9),LEFT(BV39,1)=CHAR(160),indenture(BV39)&gt;0),"NO","BOLD")&amp;BX39</f>
        <v>BOLD</v>
      </c>
      <c r="BZ39" t="s">
        <v>4332</v>
      </c>
      <c r="CA39" s="36" t="s">
        <v>8872</v>
      </c>
      <c r="CB39" t="str">
        <f t="shared" si="19"/>
        <v/>
      </c>
      <c r="CC39" t="str">
        <f>IF(OR(LEFT(BZ39,1)=CHAR(32),LEFT(BZ39,1)=CHAR(9),LEFT(BZ39,1)=CHAR(160),indenture(BZ39)&gt;0),"NO","BOLD")&amp;CB39</f>
        <v>BOLD</v>
      </c>
      <c r="CD39" t="s">
        <v>4518</v>
      </c>
      <c r="CE39" t="s">
        <v>4574</v>
      </c>
      <c r="CF39" t="str">
        <f t="shared" si="20"/>
        <v/>
      </c>
      <c r="CG39" t="str">
        <f>IF(OR(LEFT(CD39,1)=CHAR(32),LEFT(CD39,1)=CHAR(9),LEFT(CD39,1)=CHAR(160),indenture(CD39)&gt;0),"NO","BOLD")&amp;CF39</f>
        <v>NO</v>
      </c>
      <c r="CH39" t="s">
        <v>4575</v>
      </c>
      <c r="CI39" t="s">
        <v>1359</v>
      </c>
      <c r="CJ39" t="str">
        <f t="shared" si="21"/>
        <v/>
      </c>
      <c r="CK39" t="str">
        <f>IF(OR(LEFT(CH39,1)=CHAR(32),LEFT(CH39,1)=CHAR(9),LEFT(CH39,1)=CHAR(160),indenture(CH39)&gt;0),"NO","BOLD")&amp;CJ39</f>
        <v>BOLD</v>
      </c>
      <c r="CL39" t="s">
        <v>4576</v>
      </c>
      <c r="CM39" t="s">
        <v>4577</v>
      </c>
      <c r="CN39" t="str">
        <f t="shared" si="22"/>
        <v/>
      </c>
      <c r="CO39" t="str">
        <f>IF(OR(LEFT(CL39,1)=CHAR(32),LEFT(CL39,1)=CHAR(9),LEFT(CL39,1)=CHAR(160),indenture(CL39)&gt;0),"NO","BOLD")&amp;CN39</f>
        <v>NO</v>
      </c>
      <c r="CP39" t="s">
        <v>4578</v>
      </c>
      <c r="CQ39" t="s">
        <v>3533</v>
      </c>
      <c r="CR39" t="str">
        <f t="shared" si="23"/>
        <v/>
      </c>
      <c r="CS39" t="str">
        <f>IF(OR(LEFT(CP39,1)=CHAR(32),LEFT(CP39,1)=CHAR(9),LEFT(CP39,1)=CHAR(160),indenture(CP39)&gt;0),"NO","BOLD")&amp;CR39</f>
        <v>BOLD</v>
      </c>
      <c r="CV39" t="str">
        <f t="shared" si="24"/>
        <v/>
      </c>
      <c r="CW39" t="str">
        <f>IF(OR(LEFT(CT39,1)=CHAR(32),LEFT(CT39,1)=CHAR(9),LEFT(CT39,1)=CHAR(160),indenture(CT39)&gt;0),"NO","BOLD")&amp;CV39</f>
        <v>BOLD</v>
      </c>
      <c r="CZ39" t="str">
        <f t="shared" si="25"/>
        <v/>
      </c>
      <c r="DA39" t="str">
        <f>IF(OR(LEFT(CX39,1)=CHAR(32),LEFT(CX39,1)=CHAR(9),LEFT(CX39,1)=CHAR(160),indenture(CX39)&gt;0),"NO","BOLD")&amp;CZ39</f>
        <v>BOLD</v>
      </c>
      <c r="DD39" t="str">
        <f t="shared" si="26"/>
        <v/>
      </c>
      <c r="DE39" t="str">
        <f>IF(OR(LEFT(DB39,1)=CHAR(32),LEFT(DB39,1)=CHAR(9),LEFT(DB39,1)=CHAR(160),indenture(DB39)&gt;0),"NO","BOLD")&amp;DD39</f>
        <v>BOLD</v>
      </c>
      <c r="DH39" t="str">
        <f t="shared" si="27"/>
        <v/>
      </c>
      <c r="DI39" t="str">
        <f>IF(OR(LEFT(DF39,1)=CHAR(32),LEFT(DF39,1)=CHAR(9),LEFT(DF39,1)=CHAR(160),indenture(DF39)&gt;0),"NO","BOLD")&amp;DH39</f>
        <v>BOLD</v>
      </c>
      <c r="DL39" t="str">
        <f t="shared" si="28"/>
        <v/>
      </c>
      <c r="DM39" t="str">
        <f>IF(OR(LEFT(DJ39,1)=CHAR(32),LEFT(DJ39,1)=CHAR(9),LEFT(DJ39,1)=CHAR(160),indenture(DJ39)&gt;0),"NO","BOLD")&amp;DL39</f>
        <v>BOLD</v>
      </c>
      <c r="DP39" t="str">
        <f t="shared" si="29"/>
        <v/>
      </c>
      <c r="DQ39" t="str">
        <f>IF(OR(LEFT(DN39,1)=CHAR(32),LEFT(DN39,1)=CHAR(9),LEFT(DN39,1)=CHAR(160),indenture(DN39)&gt;0),"NO","BOLD")&amp;DP39</f>
        <v>BOLD</v>
      </c>
      <c r="DR39" t="s">
        <v>5372</v>
      </c>
      <c r="DS39" t="s">
        <v>5373</v>
      </c>
      <c r="DT39" t="str">
        <f t="shared" si="30"/>
        <v/>
      </c>
      <c r="DU39" t="str">
        <f>IF(OR(LEFT(DR39,1)=CHAR(32),LEFT(DR39,1)=CHAR(9),LEFT(DR39,1)=CHAR(160),indenture(DR39)&gt;0),"NO","BOLD")&amp;DT39</f>
        <v>NO</v>
      </c>
      <c r="DX39" t="str">
        <f t="shared" si="31"/>
        <v/>
      </c>
      <c r="DY39" t="str">
        <f>IF(OR(LEFT(DV39,1)=CHAR(32),LEFT(DV39,1)=CHAR(9),LEFT(DV39,1)=CHAR(160),indenture(DV39)&gt;0),"NO","BOLD")&amp;DX39</f>
        <v>BOLD</v>
      </c>
      <c r="EB39" t="str">
        <f t="shared" si="32"/>
        <v/>
      </c>
      <c r="EC39" t="str">
        <f>IF(OR(LEFT(DZ39,1)=CHAR(32),LEFT(DZ39,1)=CHAR(9),LEFT(DZ39,1)=CHAR(160),indenture(DZ39)&gt;0),"NO","BOLD")&amp;EB39</f>
        <v>BOLD</v>
      </c>
      <c r="ED39" t="s">
        <v>5374</v>
      </c>
      <c r="EE39" t="s">
        <v>5375</v>
      </c>
      <c r="EF39" t="str">
        <f t="shared" si="33"/>
        <v/>
      </c>
      <c r="EG39" t="str">
        <f>IF(OR(LEFT(ED39,1)=CHAR(32),LEFT(ED39,1)=CHAR(9),LEFT(ED39,1)=CHAR(160),indenture(ED39)&gt;0),"NO","BOLD")&amp;EF39</f>
        <v>BOLD</v>
      </c>
      <c r="EJ39" t="str">
        <f t="shared" si="34"/>
        <v/>
      </c>
      <c r="EK39" t="str">
        <f>IF(OR(LEFT(EH39,1)=CHAR(32),LEFT(EH39,1)=CHAR(9),LEFT(EH39,1)=CHAR(160),indenture(EH39)&gt;0),"NO","BOLD")&amp;EJ39</f>
        <v>BOLD</v>
      </c>
      <c r="EL39" t="s">
        <v>5376</v>
      </c>
      <c r="EM39" t="s">
        <v>5377</v>
      </c>
      <c r="EN39" t="str">
        <f t="shared" si="35"/>
        <v/>
      </c>
      <c r="EO39" t="str">
        <f>IF(OR(LEFT(EL39,1)=CHAR(32),LEFT(EL39,1)=CHAR(9),LEFT(EL39,1)=CHAR(160),indenture(EL39)&gt;0),"NO","BOLD")&amp;EN39</f>
        <v>NO</v>
      </c>
      <c r="ER39" t="str">
        <f t="shared" si="36"/>
        <v/>
      </c>
      <c r="ES39" t="str">
        <f>IF(OR(LEFT(EP39,1)=CHAR(32),LEFT(EP39,1)=CHAR(9),LEFT(EP39,1)=CHAR(160),indenture(EP39)&gt;0),"NO","BOLD")&amp;ER39</f>
        <v>BOLD</v>
      </c>
      <c r="EV39" t="str">
        <f t="shared" si="37"/>
        <v/>
      </c>
      <c r="EW39" t="str">
        <f>IF(OR(LEFT(ET39,1)=CHAR(32),LEFT(ET39,1)=CHAR(9),LEFT(ET39,1)=CHAR(160),indenture(ET39)&gt;0),"NO","BOLD")&amp;EV39</f>
        <v>BOLD</v>
      </c>
      <c r="EX39" t="s">
        <v>5923</v>
      </c>
      <c r="EY39" t="s">
        <v>5924</v>
      </c>
      <c r="EZ39" t="str">
        <f t="shared" si="38"/>
        <v/>
      </c>
      <c r="FA39" t="str">
        <f>IF(OR(LEFT(EX39,1)=CHAR(32),LEFT(EX39,1)=CHAR(9),LEFT(EX39,1)=CHAR(160),indenture(EX39)&gt;0),"NO","BOLD")&amp;EZ39</f>
        <v>BOLD</v>
      </c>
      <c r="FD39" t="str">
        <f t="shared" si="39"/>
        <v/>
      </c>
      <c r="FE39" t="str">
        <f>IF(OR(LEFT(FB39,1)=CHAR(32),LEFT(FB39,1)=CHAR(9),LEFT(FB39,1)=CHAR(160),indenture(FB39)&gt;0),"NO","BOLD")&amp;FD39</f>
        <v>BOLD</v>
      </c>
      <c r="FF39" t="s">
        <v>5480</v>
      </c>
      <c r="FG39" s="36" t="s">
        <v>8872</v>
      </c>
      <c r="FH39" t="str">
        <f t="shared" si="40"/>
        <v/>
      </c>
      <c r="FI39" t="str">
        <f>IF(OR(LEFT(FF39,1)=CHAR(32),LEFT(FF39,1)=CHAR(9),LEFT(FF39,1)=CHAR(160),indenture(FF39)&gt;0),"NO","BOLD")&amp;FH39</f>
        <v>BOLD</v>
      </c>
      <c r="FL39" t="str">
        <f t="shared" si="41"/>
        <v/>
      </c>
      <c r="FM39" t="str">
        <f>IF(OR(LEFT(FJ39,1)=CHAR(32),LEFT(FJ39,1)=CHAR(9),LEFT(FJ39,1)=CHAR(160),indenture(FJ39)&gt;0),"NO","BOLD")&amp;FL39</f>
        <v>BOLD</v>
      </c>
      <c r="FP39" t="str">
        <f t="shared" si="42"/>
        <v/>
      </c>
      <c r="FQ39" t="str">
        <f>IF(OR(LEFT(FN39,1)=CHAR(32),LEFT(FN39,1)=CHAR(9),LEFT(FN39,1)=CHAR(160),indenture(FN39)&gt;0),"NO","BOLD")&amp;FP39</f>
        <v>BOLD</v>
      </c>
      <c r="FT39" t="str">
        <f t="shared" si="43"/>
        <v/>
      </c>
      <c r="FU39" t="str">
        <f>IF(OR(LEFT(FR39,1)=CHAR(32),LEFT(FR39,1)=CHAR(9),LEFT(FR39,1)=CHAR(160),indenture(FR39)&gt;0),"NO","BOLD")&amp;FT39</f>
        <v>BOLD</v>
      </c>
      <c r="FV39" t="s">
        <v>5513</v>
      </c>
      <c r="FW39" t="s">
        <v>5925</v>
      </c>
      <c r="FX39" t="str">
        <f t="shared" si="44"/>
        <v/>
      </c>
      <c r="FY39" t="str">
        <f>IF(OR(LEFT(FV39,1)=CHAR(32),LEFT(FV39,1)=CHAR(9),LEFT(FV39,1)=CHAR(160),indenture(FV39)&gt;0),"NO","BOLD")&amp;FX39</f>
        <v>NO</v>
      </c>
      <c r="GB39" t="str">
        <f t="shared" si="45"/>
        <v/>
      </c>
      <c r="GC39" t="str">
        <f>IF(OR(LEFT(FZ39,1)=CHAR(32),LEFT(FZ39,1)=CHAR(9),LEFT(FZ39,1)=CHAR(160),indenture(FZ39)&gt;0),"NO","BOLD")&amp;GB39</f>
        <v>BOLD</v>
      </c>
      <c r="GF39" t="str">
        <f t="shared" si="46"/>
        <v/>
      </c>
      <c r="GG39" t="str">
        <f>IF(OR(LEFT(GD39,1)=CHAR(32),LEFT(GD39,1)=CHAR(9),LEFT(GD39,1)=CHAR(160),indenture(GD39)&gt;0),"NO","BOLD")&amp;GF39</f>
        <v>BOLD</v>
      </c>
      <c r="GJ39" t="str">
        <f t="shared" si="47"/>
        <v/>
      </c>
      <c r="GK39" t="str">
        <f>IF(OR(LEFT(GH39,1)=CHAR(32),LEFT(GH39,1)=CHAR(9),LEFT(GH39,1)=CHAR(160),indenture(GH39)&gt;0),"NO","BOLD")&amp;GJ39</f>
        <v>BOLD</v>
      </c>
      <c r="GN39" t="str">
        <f t="shared" si="48"/>
        <v/>
      </c>
      <c r="GO39" t="str">
        <f>IF(OR(LEFT(GL39,1)=CHAR(32),LEFT(GL39,1)=CHAR(9),LEFT(GL39,1)=CHAR(160),indenture(GL39)&gt;0),"NO","BOLD")&amp;GN39</f>
        <v>BOLD</v>
      </c>
      <c r="GP39" t="s">
        <v>6463</v>
      </c>
      <c r="GQ39" t="s">
        <v>6464</v>
      </c>
      <c r="GR39" t="str">
        <f t="shared" si="68"/>
        <v/>
      </c>
      <c r="GS39" t="str">
        <f>IF(OR(LEFT(GP37,1)=CHAR(32),LEFT(GP37,1)=CHAR(9),LEFT(GP37,1)=CHAR(160),indenture(GP37)&gt;0),"NO","BOLD")&amp;GR39</f>
        <v>BOLD</v>
      </c>
      <c r="GT39" t="s">
        <v>3257</v>
      </c>
      <c r="GU39" s="36" t="s">
        <v>8872</v>
      </c>
      <c r="GV39" t="str">
        <f t="shared" si="49"/>
        <v/>
      </c>
      <c r="GW39" t="str">
        <f>IF(OR(LEFT(GT39,1)=CHAR(32),LEFT(GT39,1)=CHAR(9),LEFT(GT39,1)=CHAR(160),indenture(GT39)&gt;0),"NO","BOLD")&amp;GV39</f>
        <v>BOLD</v>
      </c>
      <c r="GZ39" t="str">
        <f t="shared" si="50"/>
        <v/>
      </c>
      <c r="HA39" t="str">
        <f>IF(OR(LEFT(GX39,1)=CHAR(32),LEFT(GX39,1)=CHAR(9),LEFT(GX39,1)=CHAR(160),indenture(GX39)&gt;0),"NO","BOLD")&amp;GZ39</f>
        <v>BOLD</v>
      </c>
      <c r="HB39" t="s">
        <v>6455</v>
      </c>
      <c r="HC39" t="s">
        <v>6456</v>
      </c>
      <c r="HD39" t="str">
        <f t="shared" si="51"/>
        <v/>
      </c>
      <c r="HE39" t="str">
        <f>IF(OR(LEFT(HB39,1)=CHAR(32),LEFT(HB39,1)=CHAR(9),LEFT(HB39,1)=CHAR(160),indenture(HB39)&gt;0),"NO","BOLD")&amp;HD39</f>
        <v>BOLD</v>
      </c>
      <c r="HF39" t="s">
        <v>6457</v>
      </c>
      <c r="HG39" t="s">
        <v>6458</v>
      </c>
      <c r="HH39" t="str">
        <f t="shared" si="52"/>
        <v/>
      </c>
      <c r="HI39" t="str">
        <f>IF(OR(LEFT(HF39,1)=CHAR(32),LEFT(HF39,1)=CHAR(9),LEFT(HF39,1)=CHAR(160),indenture(HF39)&gt;0),"NO","BOLD")&amp;HH39</f>
        <v>BOLD</v>
      </c>
      <c r="HL39" t="str">
        <f t="shared" si="53"/>
        <v/>
      </c>
      <c r="HM39" t="str">
        <f>IF(OR(LEFT(HJ39,1)=CHAR(32),LEFT(HJ39,1)=CHAR(9),LEFT(HJ39,1)=CHAR(160),indenture(HJ39)&gt;0),"NO","BOLD")&amp;HL39</f>
        <v>BOLD</v>
      </c>
      <c r="HP39" t="str">
        <f t="shared" si="54"/>
        <v/>
      </c>
      <c r="HQ39" t="str">
        <f>IF(OR(LEFT(HN39,1)=CHAR(32),LEFT(HN39,1)=CHAR(9),LEFT(HN39,1)=CHAR(160),indenture(HN39)&gt;0),"NO","BOLD")&amp;HP39</f>
        <v>BOLD</v>
      </c>
      <c r="HT39" t="str">
        <f t="shared" si="55"/>
        <v/>
      </c>
      <c r="HU39" t="str">
        <f>IF(OR(LEFT(HR39,1)=CHAR(32),LEFT(HR39,1)=CHAR(9),LEFT(HR39,1)=CHAR(160),indenture(HR39)&gt;0),"NO","BOLD")&amp;HT39</f>
        <v>BOLD</v>
      </c>
      <c r="HV39" t="s">
        <v>8233</v>
      </c>
      <c r="HW39" t="s">
        <v>8157</v>
      </c>
      <c r="HX39" t="str">
        <f t="shared" si="56"/>
        <v/>
      </c>
      <c r="HY39" t="str">
        <f>IF(OR(LEFT(HV39,1)=CHAR(32),LEFT(HV39,1)=CHAR(9),LEFT(HV39,1)=CHAR(160),indenture(HV39)&gt;0),"NO","BOLD")&amp;HX39</f>
        <v>BOLD</v>
      </c>
      <c r="IB39" t="str">
        <f t="shared" si="57"/>
        <v/>
      </c>
      <c r="IC39" t="str">
        <f>IF(OR(LEFT(HZ39,1)=CHAR(32),LEFT(HZ39,1)=CHAR(9),LEFT(HZ39,1)=CHAR(160),indenture(HZ39)&gt;0),"NO","BOLD")&amp;IB39</f>
        <v>BOLD</v>
      </c>
      <c r="ID39" t="s">
        <v>8495</v>
      </c>
      <c r="IE39" t="s">
        <v>8535</v>
      </c>
      <c r="IF39" t="str">
        <f t="shared" si="58"/>
        <v/>
      </c>
      <c r="IG39" t="str">
        <f>IF(OR(LEFT(ID39,1)=CHAR(32),LEFT(ID39,1)=CHAR(9),LEFT(ID39,1)=CHAR(160),indenture(ID39)&gt;0),"NO","BOLD")&amp;IF39</f>
        <v>BOLD</v>
      </c>
      <c r="IH39" t="s">
        <v>8230</v>
      </c>
      <c r="II39" t="s">
        <v>8154</v>
      </c>
      <c r="IJ39" t="str">
        <f t="shared" si="59"/>
        <v/>
      </c>
      <c r="IK39" t="str">
        <f>IF(OR(LEFT(IH39,1)=CHAR(32),LEFT(IH39,1)=CHAR(9),LEFT(IH39,1)=CHAR(160),indenture(IH39)&gt;0),"NO","BOLD")&amp;IJ39</f>
        <v>BOLD</v>
      </c>
      <c r="IL39" t="s">
        <v>8641</v>
      </c>
      <c r="IM39" s="36" t="s">
        <v>8872</v>
      </c>
      <c r="IN39" t="str">
        <f t="shared" si="60"/>
        <v/>
      </c>
      <c r="IO39" t="str">
        <f>IF(OR(LEFT(IL39,1)=CHAR(32),LEFT(IL39,1)=CHAR(9),LEFT(IL39,1)=CHAR(160),indenture(IL39)&gt;0),"NO","BOLD")&amp;IN39</f>
        <v>BOLD</v>
      </c>
      <c r="IP39" t="s">
        <v>8698</v>
      </c>
      <c r="IQ39" t="s">
        <v>8699</v>
      </c>
      <c r="IR39" t="str">
        <f t="shared" si="61"/>
        <v/>
      </c>
      <c r="IS39" t="str">
        <f>IF(OR(LEFT(IP39,1)=CHAR(32),LEFT(IP39,1)=CHAR(9),LEFT(IP39,1)=CHAR(160),indenture(IP39)&gt;0),"NO","BOLD")&amp;IR39</f>
        <v>NO</v>
      </c>
      <c r="IX39" t="s">
        <v>8233</v>
      </c>
      <c r="IY39" t="s">
        <v>8157</v>
      </c>
      <c r="IZ39" t="str">
        <f t="shared" si="63"/>
        <v/>
      </c>
      <c r="JA39" t="str">
        <f>IF(OR(LEFT(IX39,1)=CHAR(32),LEFT(IX39,1)=CHAR(9),LEFT(IX39,1)=CHAR(160),indenture(IX39)&gt;0),"NO","BOLD")&amp;IZ39</f>
        <v>BOLD</v>
      </c>
      <c r="JD39" t="str">
        <f t="shared" si="64"/>
        <v/>
      </c>
      <c r="JE39" t="str">
        <f>IF(OR(LEFT(JB39,1)=CHAR(32),LEFT(JB39,1)=CHAR(9),LEFT(JB39,1)=CHAR(160),indenture(JB39)&gt;0),"NO","BOLD")&amp;JD39</f>
        <v>BOLD</v>
      </c>
      <c r="JL39" t="str">
        <f t="shared" si="66"/>
        <v/>
      </c>
      <c r="JM39" t="str">
        <f>IF(OR(LEFT(JJ39,1)=CHAR(32),LEFT(JJ39,1)=CHAR(9),LEFT(JJ39,1)=CHAR(160),indenture(JJ39)&gt;0),"NO","BOLD")&amp;JL39</f>
        <v>BOLD</v>
      </c>
    </row>
    <row r="40" spans="1:273">
      <c r="A40">
        <v>39</v>
      </c>
      <c r="D40" t="str">
        <f t="shared" si="2"/>
        <v/>
      </c>
      <c r="E40" t="str">
        <f>IF(OR(LEFT(B40,1)=CHAR(32),LEFT(B40,1)=CHAR(9),LEFT(B40,1)=CHAR(160),indenture(B40)&gt;0),"NO","BOLD")&amp;D40</f>
        <v>BOLD</v>
      </c>
      <c r="F40" t="s">
        <v>3852</v>
      </c>
      <c r="G40" t="s">
        <v>3853</v>
      </c>
      <c r="H40" t="str">
        <f t="shared" si="3"/>
        <v/>
      </c>
      <c r="I40" t="str">
        <f>IF(OR(LEFT(F40,1)=CHAR(32),LEFT(F40,1)=CHAR(9),LEFT(F40,1)=CHAR(160),indenture(F40)&gt;0),"NO","BOLD")&amp;H40</f>
        <v>BOLD</v>
      </c>
      <c r="P40" t="str">
        <f t="shared" si="69"/>
        <v/>
      </c>
      <c r="Q40" t="str">
        <f>IF(OR(LEFT(N40,1)=CHAR(32),LEFT(N40,1)=CHAR(9),LEFT(N40,1)=CHAR(160),indenture(N40)&gt;0),"NO","BOLD")&amp;P40</f>
        <v>BOLD</v>
      </c>
      <c r="T40" t="str">
        <f t="shared" si="4"/>
        <v/>
      </c>
      <c r="U40" t="str">
        <f>IF(OR(LEFT(R40,1)=CHAR(32),LEFT(R40,1)=CHAR(9),LEFT(R40,1)=CHAR(160),indenture(R40)&gt;0),"NO","BOLD")&amp;T40</f>
        <v>BOLD</v>
      </c>
      <c r="X40" t="str">
        <f t="shared" si="5"/>
        <v/>
      </c>
      <c r="Y40" t="str">
        <f>IF(OR(LEFT(V40,1)=CHAR(32),LEFT(V40,1)=CHAR(9),LEFT(V40,1)=CHAR(160),indenture(V40)&gt;0),"NO","BOLD")&amp;X40</f>
        <v>BOLD</v>
      </c>
      <c r="AB40" t="str">
        <f t="shared" si="6"/>
        <v/>
      </c>
      <c r="AC40" t="str">
        <f>IF(OR(LEFT(Z40,1)=CHAR(32),LEFT(Z40,1)=CHAR(9),LEFT(Z40,1)=CHAR(160),indenture(Z40)&gt;0),"NO","BOLD")&amp;AB40</f>
        <v>BOLD</v>
      </c>
      <c r="AD40" t="s">
        <v>3559</v>
      </c>
      <c r="AE40" t="s">
        <v>3854</v>
      </c>
      <c r="AF40" t="str">
        <f t="shared" si="7"/>
        <v/>
      </c>
      <c r="AG40" t="str">
        <f>IF(OR(LEFT(AD40,1)=CHAR(32),LEFT(AD40,1)=CHAR(9),LEFT(AD40,1)=CHAR(160),indenture(AD40)&gt;0),"NO","BOLD")&amp;AF40</f>
        <v>BOLD</v>
      </c>
      <c r="AH40" t="s">
        <v>3849</v>
      </c>
      <c r="AI40" t="s">
        <v>3855</v>
      </c>
      <c r="AJ40" t="str">
        <f t="shared" si="8"/>
        <v/>
      </c>
      <c r="AK40" t="str">
        <f>IF(OR(LEFT(AH40,1)=CHAR(32),LEFT(AH40,1)=CHAR(9),LEFT(AH40,1)=CHAR(160),indenture(AH40)&gt;0),"NO","BOLD")&amp;AJ40</f>
        <v>BOLD</v>
      </c>
      <c r="AL40" t="s">
        <v>3856</v>
      </c>
      <c r="AM40" t="s">
        <v>3857</v>
      </c>
      <c r="AN40" t="str">
        <f t="shared" si="9"/>
        <v/>
      </c>
      <c r="AO40" t="str">
        <f>IF(OR(LEFT(AL40,1)=CHAR(32),LEFT(AL40,1)=CHAR(9),LEFT(AL40,1)=CHAR(160),indenture(AL40)&gt;0),"NO","BOLD")&amp;AN40</f>
        <v>BOLD</v>
      </c>
      <c r="AP40" t="s">
        <v>3858</v>
      </c>
      <c r="AQ40" t="s">
        <v>3859</v>
      </c>
      <c r="AR40" t="str">
        <f t="shared" si="10"/>
        <v/>
      </c>
      <c r="AS40" t="str">
        <f>IF(OR(LEFT(AP40,1)=CHAR(32),LEFT(AP40,1)=CHAR(9),LEFT(AP40,1)=CHAR(160),indenture(AP40)&gt;0),"NO","BOLD")&amp;AR40</f>
        <v>BOLD</v>
      </c>
      <c r="AV40" t="str">
        <f t="shared" si="11"/>
        <v/>
      </c>
      <c r="AW40" t="str">
        <f>IF(OR(LEFT(AT40,1)=CHAR(32),LEFT(AT40,1)=CHAR(9),LEFT(AT40,1)=CHAR(160),indenture(AT40)&gt;0),"NO","BOLD")&amp;AV40</f>
        <v>BOLD</v>
      </c>
      <c r="AZ40" t="str">
        <f t="shared" si="12"/>
        <v/>
      </c>
      <c r="BA40" t="str">
        <f>IF(OR(LEFT(AX40,1)=CHAR(32),LEFT(AX40,1)=CHAR(9),LEFT(AX40,1)=CHAR(160),indenture(AX40)&gt;0),"NO","BOLD")&amp;AZ40</f>
        <v>BOLD</v>
      </c>
      <c r="BB40" t="s">
        <v>859</v>
      </c>
      <c r="BC40" t="s">
        <v>4579</v>
      </c>
      <c r="BD40" t="str">
        <f t="shared" si="13"/>
        <v/>
      </c>
      <c r="BE40" t="str">
        <f>IF(OR(LEFT(BB40,1)=CHAR(32),LEFT(BB40,1)=CHAR(9),LEFT(BB40,1)=CHAR(160),indenture(BB40)&gt;0),"NO","BOLD")&amp;BD40</f>
        <v>NO</v>
      </c>
      <c r="BH40" t="str">
        <f t="shared" si="14"/>
        <v/>
      </c>
      <c r="BI40" t="str">
        <f>IF(OR(LEFT(BF40,1)=CHAR(32),LEFT(BF40,1)=CHAR(9),LEFT(BF40,1)=CHAR(160),indenture(BF40)&gt;0),"NO","BOLD")&amp;BH40</f>
        <v>BOLD</v>
      </c>
      <c r="BL40" t="str">
        <f t="shared" si="15"/>
        <v/>
      </c>
      <c r="BM40" t="str">
        <f>IF(OR(LEFT(BJ40,1)=CHAR(32),LEFT(BJ40,1)=CHAR(9),LEFT(BJ40,1)=CHAR(160),indenture(BJ40)&gt;0),"NO","BOLD")&amp;BL40</f>
        <v>BOLD</v>
      </c>
      <c r="BN40" t="s">
        <v>4580</v>
      </c>
      <c r="BO40" s="36" t="s">
        <v>8872</v>
      </c>
      <c r="BP40" t="str">
        <f t="shared" si="16"/>
        <v/>
      </c>
      <c r="BQ40" t="str">
        <f>IF(OR(LEFT(BN40,1)=CHAR(32),LEFT(BN40,1)=CHAR(9),LEFT(BN40,1)=CHAR(160),indenture(BN40)&gt;0),"NO","BOLD")&amp;BP40</f>
        <v>BOLD</v>
      </c>
      <c r="BT40" t="str">
        <f t="shared" si="17"/>
        <v/>
      </c>
      <c r="BU40" t="str">
        <f>IF(OR(LEFT(BR40,1)=CHAR(32),LEFT(BR40,1)=CHAR(9),LEFT(BR40,1)=CHAR(160),indenture(BR40)&gt;0),"NO","BOLD")&amp;BT40</f>
        <v>BOLD</v>
      </c>
      <c r="BV40" t="s">
        <v>4431</v>
      </c>
      <c r="BW40" s="36" t="s">
        <v>8872</v>
      </c>
      <c r="BX40" t="str">
        <f t="shared" si="18"/>
        <v/>
      </c>
      <c r="BY40" t="str">
        <f>IF(OR(LEFT(BV40,1)=CHAR(32),LEFT(BV40,1)=CHAR(9),LEFT(BV40,1)=CHAR(160),indenture(BV40)&gt;0),"NO","BOLD")&amp;BX40</f>
        <v>NO</v>
      </c>
      <c r="BZ40" t="s">
        <v>4219</v>
      </c>
      <c r="CA40" t="s">
        <v>4581</v>
      </c>
      <c r="CB40" t="str">
        <f t="shared" si="19"/>
        <v/>
      </c>
      <c r="CC40" t="str">
        <f>IF(OR(LEFT(BZ40,1)=CHAR(32),LEFT(BZ40,1)=CHAR(9),LEFT(BZ40,1)=CHAR(160),indenture(BZ40)&gt;0),"NO","BOLD")&amp;CB40</f>
        <v>NO</v>
      </c>
      <c r="CD40" t="s">
        <v>4527</v>
      </c>
      <c r="CE40" t="s">
        <v>4582</v>
      </c>
      <c r="CF40" t="str">
        <f t="shared" si="20"/>
        <v/>
      </c>
      <c r="CG40" t="str">
        <f>IF(OR(LEFT(CD40,1)=CHAR(32),LEFT(CD40,1)=CHAR(9),LEFT(CD40,1)=CHAR(160),indenture(CD40)&gt;0),"NO","BOLD")&amp;CF40</f>
        <v>NO</v>
      </c>
      <c r="CJ40" t="str">
        <f t="shared" si="21"/>
        <v/>
      </c>
      <c r="CK40" t="str">
        <f>IF(OR(LEFT(CH40,1)=CHAR(32),LEFT(CH40,1)=CHAR(9),LEFT(CH40,1)=CHAR(160),indenture(CH40)&gt;0),"NO","BOLD")&amp;CJ40</f>
        <v>BOLD</v>
      </c>
      <c r="CL40" t="s">
        <v>4583</v>
      </c>
      <c r="CM40" t="s">
        <v>4584</v>
      </c>
      <c r="CN40" t="str">
        <f t="shared" si="22"/>
        <v/>
      </c>
      <c r="CO40" t="str">
        <f>IF(OR(LEFT(CL40,1)=CHAR(32),LEFT(CL40,1)=CHAR(9),LEFT(CL40,1)=CHAR(160),indenture(CL40)&gt;0),"NO","BOLD")&amp;CN40</f>
        <v>BOLD</v>
      </c>
      <c r="CP40" t="s">
        <v>4585</v>
      </c>
      <c r="CQ40" t="s">
        <v>4586</v>
      </c>
      <c r="CR40" t="str">
        <f t="shared" si="23"/>
        <v/>
      </c>
      <c r="CS40" t="str">
        <f>IF(OR(LEFT(CP40,1)=CHAR(32),LEFT(CP40,1)=CHAR(9),LEFT(CP40,1)=CHAR(160),indenture(CP40)&gt;0),"NO","BOLD")&amp;CR40</f>
        <v>BOLD</v>
      </c>
      <c r="CV40" t="str">
        <f t="shared" si="24"/>
        <v/>
      </c>
      <c r="CW40" t="str">
        <f>IF(OR(LEFT(CT40,1)=CHAR(32),LEFT(CT40,1)=CHAR(9),LEFT(CT40,1)=CHAR(160),indenture(CT40)&gt;0),"NO","BOLD")&amp;CV40</f>
        <v>BOLD</v>
      </c>
      <c r="CZ40" t="str">
        <f t="shared" si="25"/>
        <v/>
      </c>
      <c r="DA40" t="str">
        <f>IF(OR(LEFT(CX40,1)=CHAR(32),LEFT(CX40,1)=CHAR(9),LEFT(CX40,1)=CHAR(160),indenture(CX40)&gt;0),"NO","BOLD")&amp;CZ40</f>
        <v>BOLD</v>
      </c>
      <c r="DD40" t="str">
        <f t="shared" si="26"/>
        <v/>
      </c>
      <c r="DE40" t="str">
        <f>IF(OR(LEFT(DB40,1)=CHAR(32),LEFT(DB40,1)=CHAR(9),LEFT(DB40,1)=CHAR(160),indenture(DB40)&gt;0),"NO","BOLD")&amp;DD40</f>
        <v>BOLD</v>
      </c>
      <c r="DH40" t="str">
        <f t="shared" si="27"/>
        <v/>
      </c>
      <c r="DI40" t="str">
        <f>IF(OR(LEFT(DF40,1)=CHAR(32),LEFT(DF40,1)=CHAR(9),LEFT(DF40,1)=CHAR(160),indenture(DF40)&gt;0),"NO","BOLD")&amp;DH40</f>
        <v>BOLD</v>
      </c>
      <c r="DL40" t="str">
        <f t="shared" si="28"/>
        <v/>
      </c>
      <c r="DM40" t="str">
        <f>IF(OR(LEFT(DJ40,1)=CHAR(32),LEFT(DJ40,1)=CHAR(9),LEFT(DJ40,1)=CHAR(160),indenture(DJ40)&gt;0),"NO","BOLD")&amp;DL40</f>
        <v>BOLD</v>
      </c>
      <c r="DP40" t="str">
        <f t="shared" si="29"/>
        <v/>
      </c>
      <c r="DQ40" t="str">
        <f>IF(OR(LEFT(DN40,1)=CHAR(32),LEFT(DN40,1)=CHAR(9),LEFT(DN40,1)=CHAR(160),indenture(DN40)&gt;0),"NO","BOLD")&amp;DP40</f>
        <v>BOLD</v>
      </c>
      <c r="DR40" t="s">
        <v>5378</v>
      </c>
      <c r="DS40" t="s">
        <v>5379</v>
      </c>
      <c r="DT40" t="str">
        <f t="shared" si="30"/>
        <v/>
      </c>
      <c r="DU40" t="str">
        <f>IF(OR(LEFT(DR40,1)=CHAR(32),LEFT(DR40,1)=CHAR(9),LEFT(DR40,1)=CHAR(160),indenture(DR40)&gt;0),"NO","BOLD")&amp;DT40</f>
        <v>NO</v>
      </c>
      <c r="DX40" t="str">
        <f t="shared" si="31"/>
        <v/>
      </c>
      <c r="DY40" t="str">
        <f>IF(OR(LEFT(DV40,1)=CHAR(32),LEFT(DV40,1)=CHAR(9),LEFT(DV40,1)=CHAR(160),indenture(DV40)&gt;0),"NO","BOLD")&amp;DX40</f>
        <v>BOLD</v>
      </c>
      <c r="EB40" t="str">
        <f t="shared" si="32"/>
        <v/>
      </c>
      <c r="EC40" t="str">
        <f>IF(OR(LEFT(DZ40,1)=CHAR(32),LEFT(DZ40,1)=CHAR(9),LEFT(DZ40,1)=CHAR(160),indenture(DZ40)&gt;0),"NO","BOLD")&amp;EB40</f>
        <v>BOLD</v>
      </c>
      <c r="ED40" t="s">
        <v>5380</v>
      </c>
      <c r="EE40" t="s">
        <v>5381</v>
      </c>
      <c r="EF40" t="str">
        <f t="shared" si="33"/>
        <v/>
      </c>
      <c r="EG40" t="str">
        <f>IF(OR(LEFT(ED40,1)=CHAR(32),LEFT(ED40,1)=CHAR(9),LEFT(ED40,1)=CHAR(160),indenture(ED40)&gt;0),"NO","BOLD")&amp;EF40</f>
        <v>BOLD</v>
      </c>
      <c r="EJ40" t="str">
        <f t="shared" si="34"/>
        <v/>
      </c>
      <c r="EK40" t="str">
        <f>IF(OR(LEFT(EH40,1)=CHAR(32),LEFT(EH40,1)=CHAR(9),LEFT(EH40,1)=CHAR(160),indenture(EH40)&gt;0),"NO","BOLD")&amp;EJ40</f>
        <v>BOLD</v>
      </c>
      <c r="EL40" t="s">
        <v>5382</v>
      </c>
      <c r="EM40" t="s">
        <v>5383</v>
      </c>
      <c r="EN40" t="str">
        <f t="shared" si="35"/>
        <v/>
      </c>
      <c r="EO40" t="str">
        <f>IF(OR(LEFT(EL40,1)=CHAR(32),LEFT(EL40,1)=CHAR(9),LEFT(EL40,1)=CHAR(160),indenture(EL40)&gt;0),"NO","BOLD")&amp;EN40</f>
        <v>NO</v>
      </c>
      <c r="EP40" t="s">
        <v>5926</v>
      </c>
      <c r="EQ40" s="36" t="s">
        <v>8872</v>
      </c>
      <c r="ER40" t="str">
        <f t="shared" si="36"/>
        <v/>
      </c>
      <c r="ES40" t="str">
        <f>IF(OR(LEFT(EP40,1)=CHAR(32),LEFT(EP40,1)=CHAR(9),LEFT(EP40,1)=CHAR(160),indenture(EP40)&gt;0),"NO","BOLD")&amp;ER40</f>
        <v>BOLD</v>
      </c>
      <c r="EV40" t="str">
        <f t="shared" si="37"/>
        <v/>
      </c>
      <c r="EW40" t="str">
        <f>IF(OR(LEFT(ET40,1)=CHAR(32),LEFT(ET40,1)=CHAR(9),LEFT(ET40,1)=CHAR(160),indenture(ET40)&gt;0),"NO","BOLD")&amp;EV40</f>
        <v>BOLD</v>
      </c>
      <c r="EZ40" t="str">
        <f t="shared" si="38"/>
        <v/>
      </c>
      <c r="FA40" t="str">
        <f>IF(OR(LEFT(EX40,1)=CHAR(32),LEFT(EX40,1)=CHAR(9),LEFT(EX40,1)=CHAR(160),indenture(EX40)&gt;0),"NO","BOLD")&amp;EZ40</f>
        <v>BOLD</v>
      </c>
      <c r="FD40" t="str">
        <f t="shared" si="39"/>
        <v/>
      </c>
      <c r="FE40" t="str">
        <f>IF(OR(LEFT(FB40,1)=CHAR(32),LEFT(FB40,1)=CHAR(9),LEFT(FB40,1)=CHAR(160),indenture(FB40)&gt;0),"NO","BOLD")&amp;FD40</f>
        <v>BOLD</v>
      </c>
      <c r="FF40" t="s">
        <v>5927</v>
      </c>
      <c r="FG40" t="s">
        <v>5928</v>
      </c>
      <c r="FH40" t="str">
        <f t="shared" si="40"/>
        <v/>
      </c>
      <c r="FI40" t="str">
        <f>IF(OR(LEFT(FF40,1)=CHAR(32),LEFT(FF40,1)=CHAR(9),LEFT(FF40,1)=CHAR(160),indenture(FF40)&gt;0),"NO","BOLD")&amp;FH40</f>
        <v>BOLD</v>
      </c>
      <c r="FL40" t="str">
        <f t="shared" si="41"/>
        <v/>
      </c>
      <c r="FM40" t="str">
        <f>IF(OR(LEFT(FJ40,1)=CHAR(32),LEFT(FJ40,1)=CHAR(9),LEFT(FJ40,1)=CHAR(160),indenture(FJ40)&gt;0),"NO","BOLD")&amp;FL40</f>
        <v>BOLD</v>
      </c>
      <c r="FN40" t="s">
        <v>5929</v>
      </c>
      <c r="FO40" t="s">
        <v>5930</v>
      </c>
      <c r="FP40" t="str">
        <f t="shared" si="42"/>
        <v/>
      </c>
      <c r="FQ40" t="str">
        <f>IF(OR(LEFT(FN40,1)=CHAR(32),LEFT(FN40,1)=CHAR(9),LEFT(FN40,1)=CHAR(160),indenture(FN40)&gt;0),"NO","BOLD")&amp;FP40</f>
        <v>BOLD</v>
      </c>
      <c r="FT40" t="str">
        <f t="shared" si="43"/>
        <v/>
      </c>
      <c r="FU40" t="str">
        <f>IF(OR(LEFT(FR40,1)=CHAR(32),LEFT(FR40,1)=CHAR(9),LEFT(FR40,1)=CHAR(160),indenture(FR40)&gt;0),"NO","BOLD")&amp;FT40</f>
        <v>BOLD</v>
      </c>
      <c r="FV40" t="s">
        <v>5531</v>
      </c>
      <c r="FW40" t="s">
        <v>5931</v>
      </c>
      <c r="FX40" t="str">
        <f t="shared" si="44"/>
        <v/>
      </c>
      <c r="FY40" t="str">
        <f>IF(OR(LEFT(FV40,1)=CHAR(32),LEFT(FV40,1)=CHAR(9),LEFT(FV40,1)=CHAR(160),indenture(FV40)&gt;0),"NO","BOLD")&amp;FX40</f>
        <v>NO</v>
      </c>
      <c r="GB40" t="str">
        <f t="shared" si="45"/>
        <v/>
      </c>
      <c r="GC40" t="str">
        <f>IF(OR(LEFT(FZ40,1)=CHAR(32),LEFT(FZ40,1)=CHAR(9),LEFT(FZ40,1)=CHAR(160),indenture(FZ40)&gt;0),"NO","BOLD")&amp;GB40</f>
        <v>BOLD</v>
      </c>
      <c r="GF40" t="str">
        <f t="shared" si="46"/>
        <v/>
      </c>
      <c r="GG40" t="str">
        <f>IF(OR(LEFT(GD40,1)=CHAR(32),LEFT(GD40,1)=CHAR(9),LEFT(GD40,1)=CHAR(160),indenture(GD40)&gt;0),"NO","BOLD")&amp;GF40</f>
        <v>BOLD</v>
      </c>
      <c r="GJ40" t="str">
        <f t="shared" si="47"/>
        <v/>
      </c>
      <c r="GK40" t="str">
        <f>IF(OR(LEFT(GH40,1)=CHAR(32),LEFT(GH40,1)=CHAR(9),LEFT(GH40,1)=CHAR(160),indenture(GH40)&gt;0),"NO","BOLD")&amp;GJ40</f>
        <v>BOLD</v>
      </c>
      <c r="GN40" t="str">
        <f t="shared" si="48"/>
        <v/>
      </c>
      <c r="GO40" t="str">
        <f>IF(OR(LEFT(GL40,1)=CHAR(32),LEFT(GL40,1)=CHAR(9),LEFT(GL40,1)=CHAR(160),indenture(GL40)&gt;0),"NO","BOLD")&amp;GN40</f>
        <v>BOLD</v>
      </c>
      <c r="GR40" t="str">
        <f t="shared" si="68"/>
        <v/>
      </c>
      <c r="GS40" t="str">
        <f>IF(OR(LEFT(GP38,1)=CHAR(32),LEFT(GP38,1)=CHAR(9),LEFT(GP38,1)=CHAR(160),indenture(GP38)&gt;0),"NO","BOLD")&amp;GR40</f>
        <v>BOLD</v>
      </c>
      <c r="GT40" t="s">
        <v>4960</v>
      </c>
      <c r="GU40" t="s">
        <v>4961</v>
      </c>
      <c r="GV40" t="str">
        <f t="shared" si="49"/>
        <v/>
      </c>
      <c r="GW40" t="str">
        <f>IF(OR(LEFT(GT40,1)=CHAR(32),LEFT(GT40,1)=CHAR(9),LEFT(GT40,1)=CHAR(160),indenture(GT40)&gt;0),"NO","BOLD")&amp;GV40</f>
        <v>BOLD</v>
      </c>
      <c r="GZ40" t="str">
        <f t="shared" si="50"/>
        <v/>
      </c>
      <c r="HA40" t="str">
        <f>IF(OR(LEFT(GX40,1)=CHAR(32),LEFT(GX40,1)=CHAR(9),LEFT(GX40,1)=CHAR(160),indenture(GX40)&gt;0),"NO","BOLD")&amp;GZ40</f>
        <v>BOLD</v>
      </c>
      <c r="HB40" t="s">
        <v>6461</v>
      </c>
      <c r="HC40" t="s">
        <v>6462</v>
      </c>
      <c r="HD40" t="str">
        <f t="shared" si="51"/>
        <v/>
      </c>
      <c r="HE40" t="str">
        <f>IF(OR(LEFT(HB40,1)=CHAR(32),LEFT(HB40,1)=CHAR(9),LEFT(HB40,1)=CHAR(160),indenture(HB40)&gt;0),"NO","BOLD")&amp;HD40</f>
        <v>BOLD</v>
      </c>
      <c r="HH40" t="str">
        <f t="shared" si="52"/>
        <v/>
      </c>
      <c r="HI40" t="str">
        <f>IF(OR(LEFT(HF40,1)=CHAR(32),LEFT(HF40,1)=CHAR(9),LEFT(HF40,1)=CHAR(160),indenture(HF40)&gt;0),"NO","BOLD")&amp;HH40</f>
        <v>BOLD</v>
      </c>
      <c r="HL40" t="str">
        <f t="shared" si="53"/>
        <v/>
      </c>
      <c r="HM40" t="str">
        <f>IF(OR(LEFT(HJ40,1)=CHAR(32),LEFT(HJ40,1)=CHAR(9),LEFT(HJ40,1)=CHAR(160),indenture(HJ40)&gt;0),"NO","BOLD")&amp;HL40</f>
        <v>BOLD</v>
      </c>
      <c r="HP40" t="str">
        <f t="shared" si="54"/>
        <v/>
      </c>
      <c r="HQ40" t="str">
        <f>IF(OR(LEFT(HN40,1)=CHAR(32),LEFT(HN40,1)=CHAR(9),LEFT(HN40,1)=CHAR(160),indenture(HN40)&gt;0),"NO","BOLD")&amp;HP40</f>
        <v>BOLD</v>
      </c>
      <c r="HT40" t="str">
        <f t="shared" si="55"/>
        <v/>
      </c>
      <c r="HU40" t="str">
        <f>IF(OR(LEFT(HR40,1)=CHAR(32),LEFT(HR40,1)=CHAR(9),LEFT(HR40,1)=CHAR(160),indenture(HR40)&gt;0),"NO","BOLD")&amp;HT40</f>
        <v>BOLD</v>
      </c>
      <c r="HV40" t="s">
        <v>8234</v>
      </c>
      <c r="HW40" t="s">
        <v>8158</v>
      </c>
      <c r="HX40" t="str">
        <f t="shared" si="56"/>
        <v/>
      </c>
      <c r="HY40" t="str">
        <f>IF(OR(LEFT(HV40,1)=CHAR(32),LEFT(HV40,1)=CHAR(9),LEFT(HV40,1)=CHAR(160),indenture(HV40)&gt;0),"NO","BOLD")&amp;HX40</f>
        <v>BOLD</v>
      </c>
      <c r="HZ40" t="s">
        <v>8359</v>
      </c>
      <c r="IA40" s="36" t="s">
        <v>8872</v>
      </c>
      <c r="IB40" t="str">
        <f t="shared" si="57"/>
        <v/>
      </c>
      <c r="IC40" t="str">
        <f>IF(OR(LEFT(HZ40,1)=CHAR(32),LEFT(HZ40,1)=CHAR(9),LEFT(HZ40,1)=CHAR(160),indenture(HZ40)&gt;0),"NO","BOLD")&amp;IB40</f>
        <v>BOLD</v>
      </c>
      <c r="IH40" t="s">
        <v>8231</v>
      </c>
      <c r="II40" t="s">
        <v>8155</v>
      </c>
      <c r="IJ40" t="str">
        <f t="shared" si="59"/>
        <v/>
      </c>
      <c r="IK40" t="str">
        <f>IF(OR(LEFT(IH40,1)=CHAR(32),LEFT(IH40,1)=CHAR(9),LEFT(IH40,1)=CHAR(160),indenture(IH40)&gt;0),"NO","BOLD")&amp;IJ40</f>
        <v>BOLD</v>
      </c>
      <c r="IL40" t="s">
        <v>8586</v>
      </c>
      <c r="IM40" t="s">
        <v>8642</v>
      </c>
      <c r="IN40" t="str">
        <f t="shared" si="60"/>
        <v/>
      </c>
      <c r="IO40" t="str">
        <f>IF(OR(LEFT(IL40,1)=CHAR(32),LEFT(IL40,1)=CHAR(9),LEFT(IL40,1)=CHAR(160),indenture(IL40)&gt;0),"NO","BOLD")&amp;IN40</f>
        <v>BOLD</v>
      </c>
      <c r="IP40" t="s">
        <v>8700</v>
      </c>
      <c r="IQ40" t="s">
        <v>8701</v>
      </c>
      <c r="IR40" t="str">
        <f t="shared" si="61"/>
        <v/>
      </c>
      <c r="IS40" t="str">
        <f>IF(OR(LEFT(IP40,1)=CHAR(32),LEFT(IP40,1)=CHAR(9),LEFT(IP40,1)=CHAR(160),indenture(IP40)&gt;0),"NO","BOLD")&amp;IR40</f>
        <v>NO</v>
      </c>
      <c r="IX40" t="s">
        <v>8234</v>
      </c>
      <c r="IY40" t="s">
        <v>8158</v>
      </c>
      <c r="IZ40" t="str">
        <f t="shared" si="63"/>
        <v/>
      </c>
      <c r="JA40" t="str">
        <f>IF(OR(LEFT(IX40,1)=CHAR(32),LEFT(IX40,1)=CHAR(9),LEFT(IX40,1)=CHAR(160),indenture(IX40)&gt;0),"NO","BOLD")&amp;IZ40</f>
        <v>BOLD</v>
      </c>
      <c r="JB40" t="s">
        <v>8359</v>
      </c>
      <c r="JC40" s="36" t="s">
        <v>8872</v>
      </c>
      <c r="JD40" t="str">
        <f t="shared" si="64"/>
        <v/>
      </c>
      <c r="JE40" t="str">
        <f>IF(OR(LEFT(JB40,1)=CHAR(32),LEFT(JB40,1)=CHAR(9),LEFT(JB40,1)=CHAR(160),indenture(JB40)&gt;0),"NO","BOLD")&amp;JD40</f>
        <v>BOLD</v>
      </c>
      <c r="JL40" t="str">
        <f t="shared" si="66"/>
        <v/>
      </c>
      <c r="JM40" t="str">
        <f>IF(OR(LEFT(JJ40,1)=CHAR(32),LEFT(JJ40,1)=CHAR(9),LEFT(JJ40,1)=CHAR(160),indenture(JJ40)&gt;0),"NO","BOLD")&amp;JL40</f>
        <v>BOLD</v>
      </c>
    </row>
    <row r="41" spans="1:273">
      <c r="A41">
        <v>40</v>
      </c>
      <c r="D41" t="str">
        <f t="shared" si="2"/>
        <v/>
      </c>
      <c r="E41" t="str">
        <f>IF(OR(LEFT(B41,1)=CHAR(32),LEFT(B41,1)=CHAR(9),LEFT(B41,1)=CHAR(160),indenture(B41)&gt;0),"NO","BOLD")&amp;D41</f>
        <v>BOLD</v>
      </c>
      <c r="F41" t="s">
        <v>3860</v>
      </c>
      <c r="G41" t="s">
        <v>3861</v>
      </c>
      <c r="H41" t="str">
        <f t="shared" si="3"/>
        <v/>
      </c>
      <c r="I41" t="str">
        <f>IF(OR(LEFT(F41,1)=CHAR(32),LEFT(F41,1)=CHAR(9),LEFT(F41,1)=CHAR(160),indenture(F41)&gt;0),"NO","BOLD")&amp;H41</f>
        <v>BOLD</v>
      </c>
      <c r="P41" t="str">
        <f t="shared" si="69"/>
        <v/>
      </c>
      <c r="Q41" t="str">
        <f>IF(OR(LEFT(N41,1)=CHAR(32),LEFT(N41,1)=CHAR(9),LEFT(N41,1)=CHAR(160),indenture(N41)&gt;0),"NO","BOLD")&amp;P41</f>
        <v>BOLD</v>
      </c>
      <c r="T41" t="str">
        <f t="shared" si="4"/>
        <v/>
      </c>
      <c r="U41" t="str">
        <f>IF(OR(LEFT(R41,1)=CHAR(32),LEFT(R41,1)=CHAR(9),LEFT(R41,1)=CHAR(160),indenture(R41)&gt;0),"NO","BOLD")&amp;T41</f>
        <v>BOLD</v>
      </c>
      <c r="X41" t="str">
        <f t="shared" si="5"/>
        <v/>
      </c>
      <c r="Y41" t="str">
        <f>IF(OR(LEFT(V41,1)=CHAR(32),LEFT(V41,1)=CHAR(9),LEFT(V41,1)=CHAR(160),indenture(V41)&gt;0),"NO","BOLD")&amp;X41</f>
        <v>BOLD</v>
      </c>
      <c r="AB41" t="str">
        <f t="shared" si="6"/>
        <v/>
      </c>
      <c r="AC41" t="str">
        <f>IF(OR(LEFT(Z41,1)=CHAR(32),LEFT(Z41,1)=CHAR(9),LEFT(Z41,1)=CHAR(160),indenture(Z41)&gt;0),"NO","BOLD")&amp;AB41</f>
        <v>BOLD</v>
      </c>
      <c r="AD41" t="s">
        <v>3577</v>
      </c>
      <c r="AE41" t="s">
        <v>3862</v>
      </c>
      <c r="AF41" t="str">
        <f t="shared" si="7"/>
        <v/>
      </c>
      <c r="AG41" t="str">
        <f>IF(OR(LEFT(AD41,1)=CHAR(32),LEFT(AD41,1)=CHAR(9),LEFT(AD41,1)=CHAR(160),indenture(AD41)&gt;0),"NO","BOLD")&amp;AF41</f>
        <v>BOLD</v>
      </c>
      <c r="AH41" t="s">
        <v>3856</v>
      </c>
      <c r="AI41" t="s">
        <v>3863</v>
      </c>
      <c r="AJ41" t="str">
        <f t="shared" si="8"/>
        <v/>
      </c>
      <c r="AK41" t="str">
        <f>IF(OR(LEFT(AH41,1)=CHAR(32),LEFT(AH41,1)=CHAR(9),LEFT(AH41,1)=CHAR(160),indenture(AH41)&gt;0),"NO","BOLD")&amp;AJ41</f>
        <v>BOLD</v>
      </c>
      <c r="AL41" t="s">
        <v>3864</v>
      </c>
      <c r="AM41" t="s">
        <v>3865</v>
      </c>
      <c r="AN41" t="str">
        <f t="shared" si="9"/>
        <v/>
      </c>
      <c r="AO41" t="str">
        <f>IF(OR(LEFT(AL41,1)=CHAR(32),LEFT(AL41,1)=CHAR(9),LEFT(AL41,1)=CHAR(160),indenture(AL41)&gt;0),"NO","BOLD")&amp;AN41</f>
        <v>BOLD</v>
      </c>
      <c r="AP41" t="s">
        <v>3866</v>
      </c>
      <c r="AQ41" t="s">
        <v>3867</v>
      </c>
      <c r="AR41" t="str">
        <f t="shared" si="10"/>
        <v/>
      </c>
      <c r="AS41" t="str">
        <f>IF(OR(LEFT(AP41,1)=CHAR(32),LEFT(AP41,1)=CHAR(9),LEFT(AP41,1)=CHAR(160),indenture(AP41)&gt;0),"NO","BOLD")&amp;AR41</f>
        <v>BOLD</v>
      </c>
      <c r="AV41" t="str">
        <f t="shared" si="11"/>
        <v/>
      </c>
      <c r="AW41" t="str">
        <f>IF(OR(LEFT(AT41,1)=CHAR(32),LEFT(AT41,1)=CHAR(9),LEFT(AT41,1)=CHAR(160),indenture(AT41)&gt;0),"NO","BOLD")&amp;AV41</f>
        <v>BOLD</v>
      </c>
      <c r="AZ41" t="str">
        <f t="shared" si="12"/>
        <v/>
      </c>
      <c r="BA41" t="str">
        <f>IF(OR(LEFT(AX41,1)=CHAR(32),LEFT(AX41,1)=CHAR(9),LEFT(AX41,1)=CHAR(160),indenture(AX41)&gt;0),"NO","BOLD")&amp;AZ41</f>
        <v>BOLD</v>
      </c>
      <c r="BB41" t="s">
        <v>4306</v>
      </c>
      <c r="BC41" t="s">
        <v>4587</v>
      </c>
      <c r="BD41" t="str">
        <f t="shared" si="13"/>
        <v/>
      </c>
      <c r="BE41" t="str">
        <f>IF(OR(LEFT(BB41,1)=CHAR(32),LEFT(BB41,1)=CHAR(9),LEFT(BB41,1)=CHAR(160),indenture(BB41)&gt;0),"NO","BOLD")&amp;BD41</f>
        <v>NO</v>
      </c>
      <c r="BH41" t="str">
        <f t="shared" si="14"/>
        <v/>
      </c>
      <c r="BI41" t="str">
        <f>IF(OR(LEFT(BF41,1)=CHAR(32),LEFT(BF41,1)=CHAR(9),LEFT(BF41,1)=CHAR(160),indenture(BF41)&gt;0),"NO","BOLD")&amp;BH41</f>
        <v>BOLD</v>
      </c>
      <c r="BL41" t="str">
        <f t="shared" si="15"/>
        <v/>
      </c>
      <c r="BM41" t="str">
        <f>IF(OR(LEFT(BJ41,1)=CHAR(32),LEFT(BJ41,1)=CHAR(9),LEFT(BJ41,1)=CHAR(160),indenture(BJ41)&gt;0),"NO","BOLD")&amp;BL41</f>
        <v>BOLD</v>
      </c>
      <c r="BN41" t="s">
        <v>4217</v>
      </c>
      <c r="BO41" t="s">
        <v>4588</v>
      </c>
      <c r="BP41" t="str">
        <f t="shared" si="16"/>
        <v/>
      </c>
      <c r="BQ41" t="str">
        <f>IF(OR(LEFT(BN41,1)=CHAR(32),LEFT(BN41,1)=CHAR(9),LEFT(BN41,1)=CHAR(160),indenture(BN41)&gt;0),"NO","BOLD")&amp;BP41</f>
        <v>NO</v>
      </c>
      <c r="BT41" t="str">
        <f t="shared" si="17"/>
        <v/>
      </c>
      <c r="BU41" t="str">
        <f>IF(OR(LEFT(BR41,1)=CHAR(32),LEFT(BR41,1)=CHAR(9),LEFT(BR41,1)=CHAR(160),indenture(BR41)&gt;0),"NO","BOLD")&amp;BT41</f>
        <v>BOLD</v>
      </c>
      <c r="BV41" t="s">
        <v>4482</v>
      </c>
      <c r="BW41" t="s">
        <v>4589</v>
      </c>
      <c r="BX41" t="str">
        <f t="shared" si="18"/>
        <v/>
      </c>
      <c r="BY41" t="str">
        <f>IF(OR(LEFT(BV41,1)=CHAR(32),LEFT(BV41,1)=CHAR(9),LEFT(BV41,1)=CHAR(160),indenture(BV41)&gt;0),"NO","BOLD")&amp;BX41</f>
        <v>NO</v>
      </c>
      <c r="BZ41" t="s">
        <v>4231</v>
      </c>
      <c r="CA41" t="s">
        <v>4590</v>
      </c>
      <c r="CB41" t="str">
        <f t="shared" si="19"/>
        <v/>
      </c>
      <c r="CC41" t="str">
        <f>IF(OR(LEFT(BZ41,1)=CHAR(32),LEFT(BZ41,1)=CHAR(9),LEFT(BZ41,1)=CHAR(160),indenture(BZ41)&gt;0),"NO","BOLD")&amp;CB41</f>
        <v>NO</v>
      </c>
      <c r="CD41" t="s">
        <v>4537</v>
      </c>
      <c r="CE41" t="s">
        <v>4591</v>
      </c>
      <c r="CF41" t="str">
        <f t="shared" si="20"/>
        <v/>
      </c>
      <c r="CG41" t="str">
        <f>IF(OR(LEFT(CD41,1)=CHAR(32),LEFT(CD41,1)=CHAR(9),LEFT(CD41,1)=CHAR(160),indenture(CD41)&gt;0),"NO","BOLD")&amp;CF41</f>
        <v>NO</v>
      </c>
      <c r="CH41" t="s">
        <v>1320</v>
      </c>
      <c r="CI41" s="36" t="s">
        <v>8872</v>
      </c>
      <c r="CJ41" t="str">
        <f t="shared" si="21"/>
        <v/>
      </c>
      <c r="CK41" t="str">
        <f>IF(OR(LEFT(CH41,1)=CHAR(32),LEFT(CH41,1)=CHAR(9),LEFT(CH41,1)=CHAR(160),indenture(CH41)&gt;0),"NO","BOLD")&amp;CJ41</f>
        <v>BOLD</v>
      </c>
      <c r="CN41" t="str">
        <f t="shared" si="22"/>
        <v/>
      </c>
      <c r="CO41" t="str">
        <f>IF(OR(LEFT(CL41,1)=CHAR(32),LEFT(CL41,1)=CHAR(9),LEFT(CL41,1)=CHAR(160),indenture(CL41)&gt;0),"NO","BOLD")&amp;CN41</f>
        <v>BOLD</v>
      </c>
      <c r="CP41" t="s">
        <v>4592</v>
      </c>
      <c r="CQ41" t="s">
        <v>3515</v>
      </c>
      <c r="CR41" t="str">
        <f t="shared" si="23"/>
        <v/>
      </c>
      <c r="CS41" t="str">
        <f>IF(OR(LEFT(CP41,1)=CHAR(32),LEFT(CP41,1)=CHAR(9),LEFT(CP41,1)=CHAR(160),indenture(CP41)&gt;0),"NO","BOLD")&amp;CR41</f>
        <v>BOLD</v>
      </c>
      <c r="CV41" t="str">
        <f t="shared" si="24"/>
        <v/>
      </c>
      <c r="CW41" t="str">
        <f>IF(OR(LEFT(CT41,1)=CHAR(32),LEFT(CT41,1)=CHAR(9),LEFT(CT41,1)=CHAR(160),indenture(CT41)&gt;0),"NO","BOLD")&amp;CV41</f>
        <v>BOLD</v>
      </c>
      <c r="CZ41" t="str">
        <f t="shared" si="25"/>
        <v/>
      </c>
      <c r="DA41" t="str">
        <f>IF(OR(LEFT(CX41,1)=CHAR(32),LEFT(CX41,1)=CHAR(9),LEFT(CX41,1)=CHAR(160),indenture(CX41)&gt;0),"NO","BOLD")&amp;CZ41</f>
        <v>BOLD</v>
      </c>
      <c r="DD41" t="str">
        <f t="shared" si="26"/>
        <v/>
      </c>
      <c r="DE41" t="str">
        <f>IF(OR(LEFT(DB41,1)=CHAR(32),LEFT(DB41,1)=CHAR(9),LEFT(DB41,1)=CHAR(160),indenture(DB41)&gt;0),"NO","BOLD")&amp;DD41</f>
        <v>BOLD</v>
      </c>
      <c r="DH41" t="str">
        <f t="shared" si="27"/>
        <v/>
      </c>
      <c r="DI41" t="str">
        <f>IF(OR(LEFT(DF41,1)=CHAR(32),LEFT(DF41,1)=CHAR(9),LEFT(DF41,1)=CHAR(160),indenture(DF41)&gt;0),"NO","BOLD")&amp;DH41</f>
        <v>BOLD</v>
      </c>
      <c r="DL41" t="str">
        <f t="shared" si="28"/>
        <v/>
      </c>
      <c r="DM41" t="str">
        <f>IF(OR(LEFT(DJ41,1)=CHAR(32),LEFT(DJ41,1)=CHAR(9),LEFT(DJ41,1)=CHAR(160),indenture(DJ41)&gt;0),"NO","BOLD")&amp;DL41</f>
        <v>BOLD</v>
      </c>
      <c r="DP41" t="str">
        <f t="shared" si="29"/>
        <v/>
      </c>
      <c r="DQ41" t="str">
        <f>IF(OR(LEFT(DN41,1)=CHAR(32),LEFT(DN41,1)=CHAR(9),LEFT(DN41,1)=CHAR(160),indenture(DN41)&gt;0),"NO","BOLD")&amp;DP41</f>
        <v>BOLD</v>
      </c>
      <c r="DT41" t="str">
        <f t="shared" si="30"/>
        <v/>
      </c>
      <c r="DU41" t="str">
        <f>IF(OR(LEFT(DR41,1)=CHAR(32),LEFT(DR41,1)=CHAR(9),LEFT(DR41,1)=CHAR(160),indenture(DR41)&gt;0),"NO","BOLD")&amp;DT41</f>
        <v>BOLD</v>
      </c>
      <c r="DX41" t="str">
        <f t="shared" si="31"/>
        <v/>
      </c>
      <c r="DY41" t="str">
        <f>IF(OR(LEFT(DV41,1)=CHAR(32),LEFT(DV41,1)=CHAR(9),LEFT(DV41,1)=CHAR(160),indenture(DV41)&gt;0),"NO","BOLD")&amp;DX41</f>
        <v>BOLD</v>
      </c>
      <c r="EB41" t="str">
        <f t="shared" si="32"/>
        <v/>
      </c>
      <c r="EC41" t="str">
        <f>IF(OR(LEFT(DZ41,1)=CHAR(32),LEFT(DZ41,1)=CHAR(9),LEFT(DZ41,1)=CHAR(160),indenture(DZ41)&gt;0),"NO","BOLD")&amp;EB41</f>
        <v>BOLD</v>
      </c>
      <c r="ED41" t="s">
        <v>5384</v>
      </c>
      <c r="EE41" t="s">
        <v>5385</v>
      </c>
      <c r="EF41" t="str">
        <f t="shared" si="33"/>
        <v/>
      </c>
      <c r="EG41" t="str">
        <f>IF(OR(LEFT(ED41,1)=CHAR(32),LEFT(ED41,1)=CHAR(9),LEFT(ED41,1)=CHAR(160),indenture(ED41)&gt;0),"NO","BOLD")&amp;EF41</f>
        <v>BOLD</v>
      </c>
      <c r="EJ41" t="str">
        <f t="shared" si="34"/>
        <v/>
      </c>
      <c r="EK41" t="str">
        <f>IF(OR(LEFT(EH41,1)=CHAR(32),LEFT(EH41,1)=CHAR(9),LEFT(EH41,1)=CHAR(160),indenture(EH41)&gt;0),"NO","BOLD")&amp;EJ41</f>
        <v>BOLD</v>
      </c>
      <c r="EL41" t="s">
        <v>5386</v>
      </c>
      <c r="EM41" t="s">
        <v>5387</v>
      </c>
      <c r="EN41" t="str">
        <f t="shared" si="35"/>
        <v/>
      </c>
      <c r="EO41" t="str">
        <f>IF(OR(LEFT(EL41,1)=CHAR(32),LEFT(EL41,1)=CHAR(9),LEFT(EL41,1)=CHAR(160),indenture(EL41)&gt;0),"NO","BOLD")&amp;EN41</f>
        <v>NO</v>
      </c>
      <c r="EP41" t="s">
        <v>5932</v>
      </c>
      <c r="EQ41" t="s">
        <v>5933</v>
      </c>
      <c r="ER41" t="str">
        <f t="shared" si="36"/>
        <v/>
      </c>
      <c r="ES41" t="str">
        <f>IF(OR(LEFT(EP41,1)=CHAR(32),LEFT(EP41,1)=CHAR(9),LEFT(EP41,1)=CHAR(160),indenture(EP41)&gt;0),"NO","BOLD")&amp;ER41</f>
        <v>BOLD</v>
      </c>
      <c r="EV41" t="str">
        <f t="shared" si="37"/>
        <v/>
      </c>
      <c r="EW41" t="str">
        <f>IF(OR(LEFT(ET41,1)=CHAR(32),LEFT(ET41,1)=CHAR(9),LEFT(ET41,1)=CHAR(160),indenture(ET41)&gt;0),"NO","BOLD")&amp;EV41</f>
        <v>BOLD</v>
      </c>
      <c r="EX41" t="s">
        <v>5934</v>
      </c>
      <c r="EY41" s="36" t="s">
        <v>8872</v>
      </c>
      <c r="EZ41" t="str">
        <f t="shared" si="38"/>
        <v/>
      </c>
      <c r="FA41" t="str">
        <f>IF(OR(LEFT(EX41,1)=CHAR(32),LEFT(EX41,1)=CHAR(9),LEFT(EX41,1)=CHAR(160),indenture(EX41)&gt;0),"NO","BOLD")&amp;EZ41</f>
        <v>BOLD</v>
      </c>
      <c r="FD41" t="str">
        <f t="shared" si="39"/>
        <v/>
      </c>
      <c r="FE41" t="str">
        <f>IF(OR(LEFT(FB41,1)=CHAR(32),LEFT(FB41,1)=CHAR(9),LEFT(FB41,1)=CHAR(160),indenture(FB41)&gt;0),"NO","BOLD")&amp;FD41</f>
        <v>BOLD</v>
      </c>
      <c r="FF41" t="s">
        <v>5935</v>
      </c>
      <c r="FG41" t="s">
        <v>5936</v>
      </c>
      <c r="FH41" t="str">
        <f t="shared" si="40"/>
        <v/>
      </c>
      <c r="FI41" t="str">
        <f>IF(OR(LEFT(FF41,1)=CHAR(32),LEFT(FF41,1)=CHAR(9),LEFT(FF41,1)=CHAR(160),indenture(FF41)&gt;0),"NO","BOLD")&amp;FH41</f>
        <v>BOLD</v>
      </c>
      <c r="FL41" t="str">
        <f t="shared" si="41"/>
        <v/>
      </c>
      <c r="FM41" t="str">
        <f>IF(OR(LEFT(FJ41,1)=CHAR(32),LEFT(FJ41,1)=CHAR(9),LEFT(FJ41,1)=CHAR(160),indenture(FJ41)&gt;0),"NO","BOLD")&amp;FL41</f>
        <v>BOLD</v>
      </c>
      <c r="FN41" t="s">
        <v>5937</v>
      </c>
      <c r="FP41" t="str">
        <f t="shared" si="42"/>
        <v/>
      </c>
      <c r="FQ41" t="str">
        <f>IF(OR(LEFT(FN41,1)=CHAR(32),LEFT(FN41,1)=CHAR(9),LEFT(FN41,1)=CHAR(160),indenture(FN41)&gt;0),"NO","BOLD")&amp;FP41</f>
        <v>NO</v>
      </c>
      <c r="FT41" t="str">
        <f t="shared" si="43"/>
        <v/>
      </c>
      <c r="FU41" t="str">
        <f>IF(OR(LEFT(FR41,1)=CHAR(32),LEFT(FR41,1)=CHAR(9),LEFT(FR41,1)=CHAR(160),indenture(FR41)&gt;0),"NO","BOLD")&amp;FT41</f>
        <v>BOLD</v>
      </c>
      <c r="FV41" t="s">
        <v>5548</v>
      </c>
      <c r="FW41" t="s">
        <v>5938</v>
      </c>
      <c r="FX41" t="str">
        <f t="shared" si="44"/>
        <v/>
      </c>
      <c r="FY41" t="str">
        <f>IF(OR(LEFT(FV41,1)=CHAR(32),LEFT(FV41,1)=CHAR(9),LEFT(FV41,1)=CHAR(160),indenture(FV41)&gt;0),"NO","BOLD")&amp;FX41</f>
        <v>NO</v>
      </c>
      <c r="GB41" t="str">
        <f t="shared" si="45"/>
        <v/>
      </c>
      <c r="GC41" t="str">
        <f>IF(OR(LEFT(FZ41,1)=CHAR(32),LEFT(FZ41,1)=CHAR(9),LEFT(FZ41,1)=CHAR(160),indenture(FZ41)&gt;0),"NO","BOLD")&amp;GB41</f>
        <v>BOLD</v>
      </c>
      <c r="GF41" t="str">
        <f t="shared" si="46"/>
        <v/>
      </c>
      <c r="GG41" t="str">
        <f>IF(OR(LEFT(GD41,1)=CHAR(32),LEFT(GD41,1)=CHAR(9),LEFT(GD41,1)=CHAR(160),indenture(GD41)&gt;0),"NO","BOLD")&amp;GF41</f>
        <v>BOLD</v>
      </c>
      <c r="GJ41" t="str">
        <f t="shared" si="47"/>
        <v/>
      </c>
      <c r="GK41" t="str">
        <f>IF(OR(LEFT(GH41,1)=CHAR(32),LEFT(GH41,1)=CHAR(9),LEFT(GH41,1)=CHAR(160),indenture(GH41)&gt;0),"NO","BOLD")&amp;GJ41</f>
        <v>BOLD</v>
      </c>
      <c r="GN41" t="str">
        <f t="shared" si="48"/>
        <v/>
      </c>
      <c r="GO41" t="str">
        <f>IF(OR(LEFT(GL41,1)=CHAR(32),LEFT(GL41,1)=CHAR(9),LEFT(GL41,1)=CHAR(160),indenture(GL41)&gt;0),"NO","BOLD")&amp;GN41</f>
        <v>BOLD</v>
      </c>
      <c r="GR41" t="str">
        <f t="shared" si="68"/>
        <v/>
      </c>
      <c r="GS41" t="str">
        <f>IF(OR(LEFT(GP39,1)=CHAR(32),LEFT(GP39,1)=CHAR(9),LEFT(GP39,1)=CHAR(160),indenture(GP39)&gt;0),"NO","BOLD")&amp;GR41</f>
        <v>BOLD</v>
      </c>
      <c r="GT41" t="s">
        <v>4983</v>
      </c>
      <c r="GU41" t="s">
        <v>4984</v>
      </c>
      <c r="GV41" t="str">
        <f t="shared" si="49"/>
        <v/>
      </c>
      <c r="GW41" t="str">
        <f>IF(OR(LEFT(GT41,1)=CHAR(32),LEFT(GT41,1)=CHAR(9),LEFT(GT41,1)=CHAR(160),indenture(GT41)&gt;0),"NO","BOLD")&amp;GV41</f>
        <v>BOLD</v>
      </c>
      <c r="GZ41" t="str">
        <f t="shared" si="50"/>
        <v/>
      </c>
      <c r="HA41" t="str">
        <f>IF(OR(LEFT(GX41,1)=CHAR(32),LEFT(GX41,1)=CHAR(9),LEFT(GX41,1)=CHAR(160),indenture(GX41)&gt;0),"NO","BOLD")&amp;GZ41</f>
        <v>BOLD</v>
      </c>
      <c r="HB41" t="s">
        <v>6465</v>
      </c>
      <c r="HC41" t="s">
        <v>6466</v>
      </c>
      <c r="HD41" t="str">
        <f t="shared" si="51"/>
        <v/>
      </c>
      <c r="HE41" t="str">
        <f>IF(OR(LEFT(HB41,1)=CHAR(32),LEFT(HB41,1)=CHAR(9),LEFT(HB41,1)=CHAR(160),indenture(HB41)&gt;0),"NO","BOLD")&amp;HD41</f>
        <v>BOLD</v>
      </c>
      <c r="HH41" t="str">
        <f t="shared" si="52"/>
        <v/>
      </c>
      <c r="HI41" t="str">
        <f>IF(OR(LEFT(HF41,1)=CHAR(32),LEFT(HF41,1)=CHAR(9),LEFT(HF41,1)=CHAR(160),indenture(HF41)&gt;0),"NO","BOLD")&amp;HH41</f>
        <v>BOLD</v>
      </c>
      <c r="HL41" t="str">
        <f t="shared" si="53"/>
        <v/>
      </c>
      <c r="HM41" t="str">
        <f>IF(OR(LEFT(HJ41,1)=CHAR(32),LEFT(HJ41,1)=CHAR(9),LEFT(HJ41,1)=CHAR(160),indenture(HJ41)&gt;0),"NO","BOLD")&amp;HL41</f>
        <v>BOLD</v>
      </c>
      <c r="HP41" t="str">
        <f t="shared" si="54"/>
        <v/>
      </c>
      <c r="HQ41" t="str">
        <f>IF(OR(LEFT(HN41,1)=CHAR(32),LEFT(HN41,1)=CHAR(9),LEFT(HN41,1)=CHAR(160),indenture(HN41)&gt;0),"NO","BOLD")&amp;HP41</f>
        <v>BOLD</v>
      </c>
      <c r="HT41" t="str">
        <f t="shared" si="55"/>
        <v/>
      </c>
      <c r="HU41" t="str">
        <f>IF(OR(LEFT(HR41,1)=CHAR(32),LEFT(HR41,1)=CHAR(9),LEFT(HR41,1)=CHAR(160),indenture(HR41)&gt;0),"NO","BOLD")&amp;HT41</f>
        <v>BOLD</v>
      </c>
      <c r="HV41" t="s">
        <v>8235</v>
      </c>
      <c r="HW41" t="s">
        <v>8159</v>
      </c>
      <c r="HX41" t="str">
        <f t="shared" si="56"/>
        <v/>
      </c>
      <c r="HY41" t="str">
        <f>IF(OR(LEFT(HV41,1)=CHAR(32),LEFT(HV41,1)=CHAR(9),LEFT(HV41,1)=CHAR(160),indenture(HV41)&gt;0),"NO","BOLD")&amp;HX41</f>
        <v>BOLD</v>
      </c>
      <c r="HZ41" t="s">
        <v>8360</v>
      </c>
      <c r="IA41" t="s">
        <v>8361</v>
      </c>
      <c r="IB41" t="str">
        <f t="shared" si="57"/>
        <v/>
      </c>
      <c r="IC41" t="str">
        <f>IF(OR(LEFT(HZ41,1)=CHAR(32),LEFT(HZ41,1)=CHAR(9),LEFT(HZ41,1)=CHAR(160),indenture(HZ41)&gt;0),"NO","BOLD")&amp;IB41</f>
        <v>BOLD</v>
      </c>
      <c r="IH41" t="s">
        <v>8232</v>
      </c>
      <c r="II41" t="s">
        <v>8156</v>
      </c>
      <c r="IJ41" t="str">
        <f t="shared" si="59"/>
        <v/>
      </c>
      <c r="IK41" t="str">
        <f>IF(OR(LEFT(IH41,1)=CHAR(32),LEFT(IH41,1)=CHAR(9),LEFT(IH41,1)=CHAR(160),indenture(IH41)&gt;0),"NO","BOLD")&amp;IJ41</f>
        <v>BOLD</v>
      </c>
      <c r="IL41" t="s">
        <v>1320</v>
      </c>
      <c r="IM41" t="s">
        <v>8643</v>
      </c>
      <c r="IN41" t="str">
        <f t="shared" si="60"/>
        <v/>
      </c>
      <c r="IO41" t="str">
        <f>IF(OR(LEFT(IL41,1)=CHAR(32),LEFT(IL41,1)=CHAR(9),LEFT(IL41,1)=CHAR(160),indenture(IL41)&gt;0),"NO","BOLD")&amp;IN41</f>
        <v>BOLD</v>
      </c>
      <c r="IP41" t="s">
        <v>8702</v>
      </c>
      <c r="IQ41" t="s">
        <v>8703</v>
      </c>
      <c r="IR41" t="str">
        <f t="shared" si="61"/>
        <v/>
      </c>
      <c r="IS41" t="str">
        <f>IF(OR(LEFT(IP41,1)=CHAR(32),LEFT(IP41,1)=CHAR(9),LEFT(IP41,1)=CHAR(160),indenture(IP41)&gt;0),"NO","BOLD")&amp;IR41</f>
        <v>NO</v>
      </c>
      <c r="IX41" t="s">
        <v>8235</v>
      </c>
      <c r="IY41" t="s">
        <v>8159</v>
      </c>
      <c r="IZ41" t="str">
        <f t="shared" si="63"/>
        <v/>
      </c>
      <c r="JA41" t="str">
        <f>IF(OR(LEFT(IX41,1)=CHAR(32),LEFT(IX41,1)=CHAR(9),LEFT(IX41,1)=CHAR(160),indenture(IX41)&gt;0),"NO","BOLD")&amp;IZ41</f>
        <v>BOLD</v>
      </c>
      <c r="JB41" t="s">
        <v>8360</v>
      </c>
      <c r="JC41" t="s">
        <v>8361</v>
      </c>
      <c r="JD41" t="str">
        <f t="shared" si="64"/>
        <v/>
      </c>
      <c r="JE41" t="str">
        <f>IF(OR(LEFT(JB41,1)=CHAR(32),LEFT(JB41,1)=CHAR(9),LEFT(JB41,1)=CHAR(160),indenture(JB41)&gt;0),"NO","BOLD")&amp;JD41</f>
        <v>BOLD</v>
      </c>
      <c r="JL41" t="str">
        <f t="shared" si="66"/>
        <v/>
      </c>
      <c r="JM41" t="str">
        <f>IF(OR(LEFT(JJ41,1)=CHAR(32),LEFT(JJ41,1)=CHAR(9),LEFT(JJ41,1)=CHAR(160),indenture(JJ41)&gt;0),"NO","BOLD")&amp;JL41</f>
        <v>BOLD</v>
      </c>
    </row>
    <row r="42" spans="1:273">
      <c r="A42">
        <v>41</v>
      </c>
      <c r="D42" t="str">
        <f t="shared" si="2"/>
        <v/>
      </c>
      <c r="E42" t="str">
        <f>IF(OR(LEFT(B42,1)=CHAR(32),LEFT(B42,1)=CHAR(9),LEFT(B42,1)=CHAR(160),indenture(B42)&gt;0),"NO","BOLD")&amp;D42</f>
        <v>BOLD</v>
      </c>
      <c r="F42" t="s">
        <v>3868</v>
      </c>
      <c r="G42" t="s">
        <v>3869</v>
      </c>
      <c r="H42" t="str">
        <f t="shared" si="3"/>
        <v/>
      </c>
      <c r="I42" t="str">
        <f>IF(OR(LEFT(F42,1)=CHAR(32),LEFT(F42,1)=CHAR(9),LEFT(F42,1)=CHAR(160),indenture(F42)&gt;0),"NO","BOLD")&amp;H42</f>
        <v>BOLD</v>
      </c>
      <c r="P42" t="str">
        <f t="shared" si="69"/>
        <v/>
      </c>
      <c r="Q42" t="str">
        <f>IF(OR(LEFT(N42,1)=CHAR(32),LEFT(N42,1)=CHAR(9),LEFT(N42,1)=CHAR(160),indenture(N42)&gt;0),"NO","BOLD")&amp;P42</f>
        <v>BOLD</v>
      </c>
      <c r="T42" t="str">
        <f t="shared" si="4"/>
        <v/>
      </c>
      <c r="U42" t="str">
        <f>IF(OR(LEFT(R42,1)=CHAR(32),LEFT(R42,1)=CHAR(9),LEFT(R42,1)=CHAR(160),indenture(R42)&gt;0),"NO","BOLD")&amp;T42</f>
        <v>BOLD</v>
      </c>
      <c r="X42" t="str">
        <f t="shared" si="5"/>
        <v/>
      </c>
      <c r="Y42" t="str">
        <f>IF(OR(LEFT(V42,1)=CHAR(32),LEFT(V42,1)=CHAR(9),LEFT(V42,1)=CHAR(160),indenture(V42)&gt;0),"NO","BOLD")&amp;X42</f>
        <v>BOLD</v>
      </c>
      <c r="AB42" t="str">
        <f t="shared" si="6"/>
        <v/>
      </c>
      <c r="AC42" t="str">
        <f>IF(OR(LEFT(Z42,1)=CHAR(32),LEFT(Z42,1)=CHAR(9),LEFT(Z42,1)=CHAR(160),indenture(Z42)&gt;0),"NO","BOLD")&amp;AB42</f>
        <v>BOLD</v>
      </c>
      <c r="AD42" t="s">
        <v>3616</v>
      </c>
      <c r="AE42" t="s">
        <v>3870</v>
      </c>
      <c r="AF42" t="str">
        <f t="shared" si="7"/>
        <v/>
      </c>
      <c r="AG42" t="str">
        <f>IF(OR(LEFT(AD42,1)=CHAR(32),LEFT(AD42,1)=CHAR(9),LEFT(AD42,1)=CHAR(160),indenture(AD42)&gt;0),"NO","BOLD")&amp;AF42</f>
        <v>BOLD</v>
      </c>
      <c r="AH42" t="s">
        <v>3864</v>
      </c>
      <c r="AI42" t="s">
        <v>3871</v>
      </c>
      <c r="AJ42" t="str">
        <f t="shared" si="8"/>
        <v/>
      </c>
      <c r="AK42" t="str">
        <f>IF(OR(LEFT(AH42,1)=CHAR(32),LEFT(AH42,1)=CHAR(9),LEFT(AH42,1)=CHAR(160),indenture(AH42)&gt;0),"NO","BOLD")&amp;AJ42</f>
        <v>BOLD</v>
      </c>
      <c r="AL42" t="s">
        <v>3872</v>
      </c>
      <c r="AM42" t="s">
        <v>3873</v>
      </c>
      <c r="AN42" t="str">
        <f t="shared" si="9"/>
        <v/>
      </c>
      <c r="AO42" t="str">
        <f>IF(OR(LEFT(AL42,1)=CHAR(32),LEFT(AL42,1)=CHAR(9),LEFT(AL42,1)=CHAR(160),indenture(AL42)&gt;0),"NO","BOLD")&amp;AN42</f>
        <v>BOLD</v>
      </c>
      <c r="AP42" t="s">
        <v>3874</v>
      </c>
      <c r="AQ42" t="s">
        <v>3875</v>
      </c>
      <c r="AR42" t="str">
        <f t="shared" si="10"/>
        <v/>
      </c>
      <c r="AS42" t="str">
        <f>IF(OR(LEFT(AP42,1)=CHAR(32),LEFT(AP42,1)=CHAR(9),LEFT(AP42,1)=CHAR(160),indenture(AP42)&gt;0),"NO","BOLD")&amp;AR42</f>
        <v>BOLD</v>
      </c>
      <c r="AV42" t="str">
        <f t="shared" si="11"/>
        <v/>
      </c>
      <c r="AW42" t="str">
        <f>IF(OR(LEFT(AT42,1)=CHAR(32),LEFT(AT42,1)=CHAR(9),LEFT(AT42,1)=CHAR(160),indenture(AT42)&gt;0),"NO","BOLD")&amp;AV42</f>
        <v>BOLD</v>
      </c>
      <c r="AZ42" t="str">
        <f t="shared" si="12"/>
        <v/>
      </c>
      <c r="BA42" t="str">
        <f>IF(OR(LEFT(AX42,1)=CHAR(32),LEFT(AX42,1)=CHAR(9),LEFT(AX42,1)=CHAR(160),indenture(AX42)&gt;0),"NO","BOLD")&amp;AZ42</f>
        <v>BOLD</v>
      </c>
      <c r="BD42" t="str">
        <f t="shared" si="13"/>
        <v/>
      </c>
      <c r="BE42" t="str">
        <f>IF(OR(LEFT(BB42,1)=CHAR(32),LEFT(BB42,1)=CHAR(9),LEFT(BB42,1)=CHAR(160),indenture(BB42)&gt;0),"NO","BOLD")&amp;BD42</f>
        <v>BOLD</v>
      </c>
      <c r="BH42" t="str">
        <f t="shared" si="14"/>
        <v/>
      </c>
      <c r="BI42" t="str">
        <f>IF(OR(LEFT(BF42,1)=CHAR(32),LEFT(BF42,1)=CHAR(9),LEFT(BF42,1)=CHAR(160),indenture(BF42)&gt;0),"NO","BOLD")&amp;BH42</f>
        <v>BOLD</v>
      </c>
      <c r="BL42" t="str">
        <f t="shared" si="15"/>
        <v/>
      </c>
      <c r="BM42" t="str">
        <f>IF(OR(LEFT(BJ42,1)=CHAR(32),LEFT(BJ42,1)=CHAR(9),LEFT(BJ42,1)=CHAR(160),indenture(BJ42)&gt;0),"NO","BOLD")&amp;BL42</f>
        <v>BOLD</v>
      </c>
      <c r="BN42" t="s">
        <v>4229</v>
      </c>
      <c r="BO42" t="s">
        <v>4593</v>
      </c>
      <c r="BP42" t="str">
        <f t="shared" si="16"/>
        <v/>
      </c>
      <c r="BQ42" t="str">
        <f>IF(OR(LEFT(BN42,1)=CHAR(32),LEFT(BN42,1)=CHAR(9),LEFT(BN42,1)=CHAR(160),indenture(BN42)&gt;0),"NO","BOLD")&amp;BP42</f>
        <v>NO</v>
      </c>
      <c r="BT42" t="str">
        <f t="shared" si="17"/>
        <v/>
      </c>
      <c r="BU42" t="str">
        <f>IF(OR(LEFT(BR42,1)=CHAR(32),LEFT(BR42,1)=CHAR(9),LEFT(BR42,1)=CHAR(160),indenture(BR42)&gt;0),"NO","BOLD")&amp;BT42</f>
        <v>BOLD</v>
      </c>
      <c r="BV42" t="s">
        <v>4493</v>
      </c>
      <c r="BW42" t="s">
        <v>4594</v>
      </c>
      <c r="BX42" t="str">
        <f t="shared" si="18"/>
        <v/>
      </c>
      <c r="BY42" t="str">
        <f>IF(OR(LEFT(BV42,1)=CHAR(32),LEFT(BV42,1)=CHAR(9),LEFT(BV42,1)=CHAR(160),indenture(BV42)&gt;0),"NO","BOLD")&amp;BX42</f>
        <v>NO</v>
      </c>
      <c r="BZ42" t="s">
        <v>4246</v>
      </c>
      <c r="CA42" t="s">
        <v>4595</v>
      </c>
      <c r="CB42" t="str">
        <f t="shared" si="19"/>
        <v/>
      </c>
      <c r="CC42" t="str">
        <f>IF(OR(LEFT(BZ42,1)=CHAR(32),LEFT(BZ42,1)=CHAR(9),LEFT(BZ42,1)=CHAR(160),indenture(BZ42)&gt;0),"NO","BOLD")&amp;CB42</f>
        <v>NO</v>
      </c>
      <c r="CD42" t="s">
        <v>4546</v>
      </c>
      <c r="CE42" t="s">
        <v>4596</v>
      </c>
      <c r="CF42" t="str">
        <f t="shared" si="20"/>
        <v/>
      </c>
      <c r="CG42" t="str">
        <f>IF(OR(LEFT(CD42,1)=CHAR(32),LEFT(CD42,1)=CHAR(9),LEFT(CD42,1)=CHAR(160),indenture(CD42)&gt;0),"NO","BOLD")&amp;CF42</f>
        <v>NO</v>
      </c>
      <c r="CH42" t="s">
        <v>4597</v>
      </c>
      <c r="CI42" t="s">
        <v>1340</v>
      </c>
      <c r="CJ42" t="str">
        <f t="shared" si="21"/>
        <v/>
      </c>
      <c r="CK42" t="str">
        <f>IF(OR(LEFT(CH42,1)=CHAR(32),LEFT(CH42,1)=CHAR(9),LEFT(CH42,1)=CHAR(160),indenture(CH42)&gt;0),"NO","BOLD")&amp;CJ42</f>
        <v>BOLD</v>
      </c>
      <c r="CL42" t="s">
        <v>4598</v>
      </c>
      <c r="CM42" s="36" t="s">
        <v>8872</v>
      </c>
      <c r="CN42" t="str">
        <f t="shared" si="22"/>
        <v/>
      </c>
      <c r="CO42" t="str">
        <f>IF(OR(LEFT(CL42,1)=CHAR(32),LEFT(CL42,1)=CHAR(9),LEFT(CL42,1)=CHAR(160),indenture(CL42)&gt;0),"NO","BOLD")&amp;CN42</f>
        <v>BOLD</v>
      </c>
      <c r="CP42" t="s">
        <v>4599</v>
      </c>
      <c r="CQ42" t="s">
        <v>4600</v>
      </c>
      <c r="CR42" t="str">
        <f t="shared" si="23"/>
        <v/>
      </c>
      <c r="CS42" t="str">
        <f>IF(OR(LEFT(CP42,1)=CHAR(32),LEFT(CP42,1)=CHAR(9),LEFT(CP42,1)=CHAR(160),indenture(CP42)&gt;0),"NO","BOLD")&amp;CR42</f>
        <v>BOLD</v>
      </c>
      <c r="CV42" t="str">
        <f t="shared" si="24"/>
        <v/>
      </c>
      <c r="CW42" t="str">
        <f>IF(OR(LEFT(CT42,1)=CHAR(32),LEFT(CT42,1)=CHAR(9),LEFT(CT42,1)=CHAR(160),indenture(CT42)&gt;0),"NO","BOLD")&amp;CV42</f>
        <v>BOLD</v>
      </c>
      <c r="CZ42" t="str">
        <f t="shared" si="25"/>
        <v/>
      </c>
      <c r="DA42" t="str">
        <f>IF(OR(LEFT(CX42,1)=CHAR(32),LEFT(CX42,1)=CHAR(9),LEFT(CX42,1)=CHAR(160),indenture(CX42)&gt;0),"NO","BOLD")&amp;CZ42</f>
        <v>BOLD</v>
      </c>
      <c r="DD42" t="str">
        <f t="shared" si="26"/>
        <v/>
      </c>
      <c r="DE42" t="str">
        <f>IF(OR(LEFT(DB42,1)=CHAR(32),LEFT(DB42,1)=CHAR(9),LEFT(DB42,1)=CHAR(160),indenture(DB42)&gt;0),"NO","BOLD")&amp;DD42</f>
        <v>BOLD</v>
      </c>
      <c r="DH42" t="str">
        <f t="shared" si="27"/>
        <v/>
      </c>
      <c r="DI42" t="str">
        <f>IF(OR(LEFT(DF42,1)=CHAR(32),LEFT(DF42,1)=CHAR(9),LEFT(DF42,1)=CHAR(160),indenture(DF42)&gt;0),"NO","BOLD")&amp;DH42</f>
        <v>BOLD</v>
      </c>
      <c r="DL42" t="str">
        <f t="shared" si="28"/>
        <v/>
      </c>
      <c r="DM42" t="str">
        <f>IF(OR(LEFT(DJ42,1)=CHAR(32),LEFT(DJ42,1)=CHAR(9),LEFT(DJ42,1)=CHAR(160),indenture(DJ42)&gt;0),"NO","BOLD")&amp;DL42</f>
        <v>BOLD</v>
      </c>
      <c r="DP42" t="str">
        <f t="shared" si="29"/>
        <v/>
      </c>
      <c r="DQ42" t="str">
        <f>IF(OR(LEFT(DN42,1)=CHAR(32),LEFT(DN42,1)=CHAR(9),LEFT(DN42,1)=CHAR(160),indenture(DN42)&gt;0),"NO","BOLD")&amp;DP42</f>
        <v>BOLD</v>
      </c>
      <c r="DR42" t="s">
        <v>5388</v>
      </c>
      <c r="DS42" s="36" t="s">
        <v>8872</v>
      </c>
      <c r="DT42" t="str">
        <f t="shared" si="30"/>
        <v/>
      </c>
      <c r="DU42" t="str">
        <f>IF(OR(LEFT(DR42,1)=CHAR(32),LEFT(DR42,1)=CHAR(9),LEFT(DR42,1)=CHAR(160),indenture(DR42)&gt;0),"NO","BOLD")&amp;DT42</f>
        <v>BOLD</v>
      </c>
      <c r="DX42" t="str">
        <f t="shared" si="31"/>
        <v/>
      </c>
      <c r="DY42" t="str">
        <f>IF(OR(LEFT(DV42,1)=CHAR(32),LEFT(DV42,1)=CHAR(9),LEFT(DV42,1)=CHAR(160),indenture(DV42)&gt;0),"NO","BOLD")&amp;DX42</f>
        <v>BOLD</v>
      </c>
      <c r="EB42" t="str">
        <f t="shared" si="32"/>
        <v/>
      </c>
      <c r="EC42" t="str">
        <f>IF(OR(LEFT(DZ42,1)=CHAR(32),LEFT(DZ42,1)=CHAR(9),LEFT(DZ42,1)=CHAR(160),indenture(DZ42)&gt;0),"NO","BOLD")&amp;EB42</f>
        <v>BOLD</v>
      </c>
      <c r="ED42" t="s">
        <v>5389</v>
      </c>
      <c r="EE42" t="s">
        <v>5390</v>
      </c>
      <c r="EF42" t="str">
        <f t="shared" si="33"/>
        <v/>
      </c>
      <c r="EG42" t="str">
        <f>IF(OR(LEFT(ED42,1)=CHAR(32),LEFT(ED42,1)=CHAR(9),LEFT(ED42,1)=CHAR(160),indenture(ED42)&gt;0),"NO","BOLD")&amp;EF42</f>
        <v>BOLD</v>
      </c>
      <c r="EJ42" t="str">
        <f t="shared" si="34"/>
        <v/>
      </c>
      <c r="EK42" t="str">
        <f>IF(OR(LEFT(EH42,1)=CHAR(32),LEFT(EH42,1)=CHAR(9),LEFT(EH42,1)=CHAR(160),indenture(EH42)&gt;0),"NO","BOLD")&amp;EJ42</f>
        <v>BOLD</v>
      </c>
      <c r="EL42" t="s">
        <v>5391</v>
      </c>
      <c r="EM42" t="s">
        <v>5392</v>
      </c>
      <c r="EN42" t="str">
        <f t="shared" si="35"/>
        <v/>
      </c>
      <c r="EO42" t="str">
        <f>IF(OR(LEFT(EL42,1)=CHAR(32),LEFT(EL42,1)=CHAR(9),LEFT(EL42,1)=CHAR(160),indenture(EL42)&gt;0),"NO","BOLD")&amp;EN42</f>
        <v>NO</v>
      </c>
      <c r="EP42" t="s">
        <v>5939</v>
      </c>
      <c r="EQ42" t="s">
        <v>5940</v>
      </c>
      <c r="ER42" t="str">
        <f t="shared" si="36"/>
        <v/>
      </c>
      <c r="ES42" t="str">
        <f>IF(OR(LEFT(EP42,1)=CHAR(32),LEFT(EP42,1)=CHAR(9),LEFT(EP42,1)=CHAR(160),indenture(EP42)&gt;0),"NO","BOLD")&amp;ER42</f>
        <v>BOLD</v>
      </c>
      <c r="EV42" t="str">
        <f t="shared" si="37"/>
        <v/>
      </c>
      <c r="EW42" t="str">
        <f>IF(OR(LEFT(ET42,1)=CHAR(32),LEFT(ET42,1)=CHAR(9),LEFT(ET42,1)=CHAR(160),indenture(ET42)&gt;0),"NO","BOLD")&amp;EV42</f>
        <v>BOLD</v>
      </c>
      <c r="EX42" t="s">
        <v>5941</v>
      </c>
      <c r="EY42" t="s">
        <v>5942</v>
      </c>
      <c r="EZ42" t="str">
        <f t="shared" si="38"/>
        <v/>
      </c>
      <c r="FA42" t="str">
        <f>IF(OR(LEFT(EX42,1)=CHAR(32),LEFT(EX42,1)=CHAR(9),LEFT(EX42,1)=CHAR(160),indenture(EX42)&gt;0),"NO","BOLD")&amp;EZ42</f>
        <v>BOLD</v>
      </c>
      <c r="FD42" t="str">
        <f t="shared" si="39"/>
        <v/>
      </c>
      <c r="FE42" t="str">
        <f>IF(OR(LEFT(FB42,1)=CHAR(32),LEFT(FB42,1)=CHAR(9),LEFT(FB42,1)=CHAR(160),indenture(FB42)&gt;0),"NO","BOLD")&amp;FD42</f>
        <v>BOLD</v>
      </c>
      <c r="FF42" t="s">
        <v>177</v>
      </c>
      <c r="FG42" t="s">
        <v>177</v>
      </c>
      <c r="FH42" t="str">
        <f t="shared" si="40"/>
        <v/>
      </c>
      <c r="FI42" t="str">
        <f>IF(OR(LEFT(FF42,1)=CHAR(32),LEFT(FF42,1)=CHAR(9),LEFT(FF42,1)=CHAR(160),indenture(FF42)&gt;0),"NO","BOLD")&amp;FH42</f>
        <v>BOLD</v>
      </c>
      <c r="FL42" t="str">
        <f t="shared" si="41"/>
        <v/>
      </c>
      <c r="FM42" t="str">
        <f>IF(OR(LEFT(FJ42,1)=CHAR(32),LEFT(FJ42,1)=CHAR(9),LEFT(FJ42,1)=CHAR(160),indenture(FJ42)&gt;0),"NO","BOLD")&amp;FL42</f>
        <v>BOLD</v>
      </c>
      <c r="FN42" t="s">
        <v>5943</v>
      </c>
      <c r="FO42" t="s">
        <v>5944</v>
      </c>
      <c r="FP42" t="str">
        <f t="shared" si="42"/>
        <v/>
      </c>
      <c r="FQ42" t="str">
        <f>IF(OR(LEFT(FN42,1)=CHAR(32),LEFT(FN42,1)=CHAR(9),LEFT(FN42,1)=CHAR(160),indenture(FN42)&gt;0),"NO","BOLD")&amp;FP42</f>
        <v>NO</v>
      </c>
      <c r="FT42" t="str">
        <f t="shared" si="43"/>
        <v/>
      </c>
      <c r="FU42" t="str">
        <f>IF(OR(LEFT(FR42,1)=CHAR(32),LEFT(FR42,1)=CHAR(9),LEFT(FR42,1)=CHAR(160),indenture(FR42)&gt;0),"NO","BOLD")&amp;FT42</f>
        <v>BOLD</v>
      </c>
      <c r="FV42" t="s">
        <v>5566</v>
      </c>
      <c r="FW42" t="s">
        <v>5945</v>
      </c>
      <c r="FX42" t="str">
        <f t="shared" si="44"/>
        <v/>
      </c>
      <c r="FY42" t="str">
        <f>IF(OR(LEFT(FV42,1)=CHAR(32),LEFT(FV42,1)=CHAR(9),LEFT(FV42,1)=CHAR(160),indenture(FV42)&gt;0),"NO","BOLD")&amp;FX42</f>
        <v>NO</v>
      </c>
      <c r="GB42" t="str">
        <f t="shared" si="45"/>
        <v/>
      </c>
      <c r="GC42" t="str">
        <f>IF(OR(LEFT(FZ42,1)=CHAR(32),LEFT(FZ42,1)=CHAR(9),LEFT(FZ42,1)=CHAR(160),indenture(FZ42)&gt;0),"NO","BOLD")&amp;GB42</f>
        <v>BOLD</v>
      </c>
      <c r="GF42" t="str">
        <f t="shared" si="46"/>
        <v/>
      </c>
      <c r="GG42" t="str">
        <f>IF(OR(LEFT(GD42,1)=CHAR(32),LEFT(GD42,1)=CHAR(9),LEFT(GD42,1)=CHAR(160),indenture(GD42)&gt;0),"NO","BOLD")&amp;GF42</f>
        <v>BOLD</v>
      </c>
      <c r="GJ42" t="str">
        <f t="shared" si="47"/>
        <v/>
      </c>
      <c r="GK42" t="str">
        <f>IF(OR(LEFT(GH42,1)=CHAR(32),LEFT(GH42,1)=CHAR(9),LEFT(GH42,1)=CHAR(160),indenture(GH42)&gt;0),"NO","BOLD")&amp;GJ42</f>
        <v>BOLD</v>
      </c>
      <c r="GN42" t="str">
        <f t="shared" si="48"/>
        <v/>
      </c>
      <c r="GO42" t="str">
        <f>IF(OR(LEFT(GL42,1)=CHAR(32),LEFT(GL42,1)=CHAR(9),LEFT(GL42,1)=CHAR(160),indenture(GL42)&gt;0),"NO","BOLD")&amp;GN42</f>
        <v>BOLD</v>
      </c>
      <c r="GR42" t="str">
        <f t="shared" ref="GR42:GR67" si="70">IF(OR(ISNUMBER(SEARCH("Diluted EPS",GP42)),ISNUMBER(SEARCH("Earnings Per Share",GP42)),ISNUMBER(SEARCH("Basic EPS",GP42)),ISNUMBER(SEARCH("Diluted Share",GP42)),ISNUMBER(SEARCH("Basic Share",GP42))),"EPS","")</f>
        <v/>
      </c>
      <c r="GS42" t="str">
        <f>IF(OR(LEFT(GP42,1)=CHAR(32),LEFT(GP42,1)=CHAR(9),LEFT(GP42,1)=CHAR(160),indenture(GP42)&gt;0),"NO","BOLD")&amp;GR42</f>
        <v>BOLD</v>
      </c>
      <c r="GT42" t="s">
        <v>5003</v>
      </c>
      <c r="GU42" t="s">
        <v>5004</v>
      </c>
      <c r="GV42" t="str">
        <f t="shared" si="49"/>
        <v/>
      </c>
      <c r="GW42" t="str">
        <f>IF(OR(LEFT(GT42,1)=CHAR(32),LEFT(GT42,1)=CHAR(9),LEFT(GT42,1)=CHAR(160),indenture(GT42)&gt;0),"NO","BOLD")&amp;GV42</f>
        <v>BOLD</v>
      </c>
      <c r="GZ42" t="str">
        <f t="shared" si="50"/>
        <v/>
      </c>
      <c r="HA42" t="str">
        <f>IF(OR(LEFT(GX42,1)=CHAR(32),LEFT(GX42,1)=CHAR(9),LEFT(GX42,1)=CHAR(160),indenture(GX42)&gt;0),"NO","BOLD")&amp;GZ42</f>
        <v>BOLD</v>
      </c>
      <c r="HD42" t="str">
        <f t="shared" si="51"/>
        <v/>
      </c>
      <c r="HE42" t="str">
        <f>IF(OR(LEFT(HB42,1)=CHAR(32),LEFT(HB42,1)=CHAR(9),LEFT(HB42,1)=CHAR(160),indenture(HB42)&gt;0),"NO","BOLD")&amp;HD42</f>
        <v>BOLD</v>
      </c>
      <c r="HH42" t="str">
        <f t="shared" si="52"/>
        <v/>
      </c>
      <c r="HI42" t="str">
        <f>IF(OR(LEFT(HF42,1)=CHAR(32),LEFT(HF42,1)=CHAR(9),LEFT(HF42,1)=CHAR(160),indenture(HF42)&gt;0),"NO","BOLD")&amp;HH42</f>
        <v>BOLD</v>
      </c>
      <c r="HL42" t="str">
        <f t="shared" si="53"/>
        <v/>
      </c>
      <c r="HM42" t="str">
        <f>IF(OR(LEFT(HJ42,1)=CHAR(32),LEFT(HJ42,1)=CHAR(9),LEFT(HJ42,1)=CHAR(160),indenture(HJ42)&gt;0),"NO","BOLD")&amp;HL42</f>
        <v>BOLD</v>
      </c>
      <c r="HP42" t="str">
        <f t="shared" si="54"/>
        <v/>
      </c>
      <c r="HQ42" t="str">
        <f>IF(OR(LEFT(HN42,1)=CHAR(32),LEFT(HN42,1)=CHAR(9),LEFT(HN42,1)=CHAR(160),indenture(HN42)&gt;0),"NO","BOLD")&amp;HP42</f>
        <v>BOLD</v>
      </c>
      <c r="HT42" t="str">
        <f t="shared" si="55"/>
        <v/>
      </c>
      <c r="HU42" t="str">
        <f>IF(OR(LEFT(HR42,1)=CHAR(32),LEFT(HR42,1)=CHAR(9),LEFT(HR42,1)=CHAR(160),indenture(HR42)&gt;0),"NO","BOLD")&amp;HT42</f>
        <v>BOLD</v>
      </c>
      <c r="HX42" t="str">
        <f t="shared" si="56"/>
        <v/>
      </c>
      <c r="HY42" t="str">
        <f>IF(OR(LEFT(HV42,1)=CHAR(32),LEFT(HV42,1)=CHAR(9),LEFT(HV42,1)=CHAR(160),indenture(HV42)&gt;0),"NO","BOLD")&amp;HX42</f>
        <v>BOLD</v>
      </c>
      <c r="HZ42" t="s">
        <v>8362</v>
      </c>
      <c r="IA42" t="s">
        <v>8363</v>
      </c>
      <c r="IB42" t="str">
        <f t="shared" si="57"/>
        <v/>
      </c>
      <c r="IC42" t="str">
        <f>IF(OR(LEFT(HZ42,1)=CHAR(32),LEFT(HZ42,1)=CHAR(9),LEFT(HZ42,1)=CHAR(160),indenture(HZ42)&gt;0),"NO","BOLD")&amp;IB42</f>
        <v>BOLD</v>
      </c>
      <c r="IH42" t="s">
        <v>8233</v>
      </c>
      <c r="II42" t="s">
        <v>8157</v>
      </c>
      <c r="IJ42" t="str">
        <f t="shared" si="59"/>
        <v/>
      </c>
      <c r="IK42" t="str">
        <f>IF(OR(LEFT(IH42,1)=CHAR(32),LEFT(IH42,1)=CHAR(9),LEFT(IH42,1)=CHAR(160),indenture(IH42)&gt;0),"NO","BOLD")&amp;IJ42</f>
        <v>BOLD</v>
      </c>
      <c r="IP42" t="s">
        <v>8704</v>
      </c>
      <c r="IQ42" t="s">
        <v>8705</v>
      </c>
      <c r="IR42" t="str">
        <f t="shared" si="61"/>
        <v/>
      </c>
      <c r="IS42" t="str">
        <f>IF(OR(LEFT(IP42,1)=CHAR(32),LEFT(IP42,1)=CHAR(9),LEFT(IP42,1)=CHAR(160),indenture(IP42)&gt;0),"NO","BOLD")&amp;IR42</f>
        <v>NO</v>
      </c>
      <c r="IZ42" t="str">
        <f t="shared" si="63"/>
        <v/>
      </c>
      <c r="JA42" t="str">
        <f>IF(OR(LEFT(IX42,1)=CHAR(32),LEFT(IX42,1)=CHAR(9),LEFT(IX42,1)=CHAR(160),indenture(IX42)&gt;0),"NO","BOLD")&amp;IZ42</f>
        <v>BOLD</v>
      </c>
      <c r="JB42" t="s">
        <v>8362</v>
      </c>
      <c r="JC42" t="s">
        <v>8363</v>
      </c>
      <c r="JD42" t="str">
        <f t="shared" si="64"/>
        <v/>
      </c>
      <c r="JE42" t="str">
        <f>IF(OR(LEFT(JB42,1)=CHAR(32),LEFT(JB42,1)=CHAR(9),LEFT(JB42,1)=CHAR(160),indenture(JB42)&gt;0),"NO","BOLD")&amp;JD42</f>
        <v>BOLD</v>
      </c>
      <c r="JL42" t="str">
        <f t="shared" si="66"/>
        <v/>
      </c>
      <c r="JM42" t="str">
        <f>IF(OR(LEFT(JJ42,1)=CHAR(32),LEFT(JJ42,1)=CHAR(9),LEFT(JJ42,1)=CHAR(160),indenture(JJ42)&gt;0),"NO","BOLD")&amp;JL42</f>
        <v>BOLD</v>
      </c>
    </row>
    <row r="43" spans="1:273">
      <c r="A43">
        <v>42</v>
      </c>
      <c r="D43" t="str">
        <f t="shared" si="2"/>
        <v/>
      </c>
      <c r="E43" t="str">
        <f>IF(OR(LEFT(B43,1)=CHAR(32),LEFT(B43,1)=CHAR(9),LEFT(B43,1)=CHAR(160),indenture(B43)&gt;0),"NO","BOLD")&amp;D43</f>
        <v>BOLD</v>
      </c>
      <c r="F43" t="s">
        <v>3876</v>
      </c>
      <c r="G43" t="s">
        <v>3877</v>
      </c>
      <c r="H43" t="str">
        <f t="shared" si="3"/>
        <v/>
      </c>
      <c r="I43" t="str">
        <f>IF(OR(LEFT(F43,1)=CHAR(32),LEFT(F43,1)=CHAR(9),LEFT(F43,1)=CHAR(160),indenture(F43)&gt;0),"NO","BOLD")&amp;H43</f>
        <v>BOLD</v>
      </c>
      <c r="P43" t="str">
        <f t="shared" si="69"/>
        <v/>
      </c>
      <c r="Q43" t="str">
        <f>IF(OR(LEFT(N43,1)=CHAR(32),LEFT(N43,1)=CHAR(9),LEFT(N43,1)=CHAR(160),indenture(N43)&gt;0),"NO","BOLD")&amp;P43</f>
        <v>BOLD</v>
      </c>
      <c r="T43" t="str">
        <f t="shared" si="4"/>
        <v/>
      </c>
      <c r="U43" t="str">
        <f>IF(OR(LEFT(R43,1)=CHAR(32),LEFT(R43,1)=CHAR(9),LEFT(R43,1)=CHAR(160),indenture(R43)&gt;0),"NO","BOLD")&amp;T43</f>
        <v>BOLD</v>
      </c>
      <c r="X43" t="str">
        <f t="shared" si="5"/>
        <v/>
      </c>
      <c r="Y43" t="str">
        <f>IF(OR(LEFT(V43,1)=CHAR(32),LEFT(V43,1)=CHAR(9),LEFT(V43,1)=CHAR(160),indenture(V43)&gt;0),"NO","BOLD")&amp;X43</f>
        <v>BOLD</v>
      </c>
      <c r="AB43" t="str">
        <f t="shared" si="6"/>
        <v/>
      </c>
      <c r="AC43" t="str">
        <f>IF(OR(LEFT(Z43,1)=CHAR(32),LEFT(Z43,1)=CHAR(9),LEFT(Z43,1)=CHAR(160),indenture(Z43)&gt;0),"NO","BOLD")&amp;AB43</f>
        <v>BOLD</v>
      </c>
      <c r="AD43" t="s">
        <v>3632</v>
      </c>
      <c r="AE43" t="s">
        <v>3878</v>
      </c>
      <c r="AF43" t="str">
        <f t="shared" si="7"/>
        <v/>
      </c>
      <c r="AG43" t="str">
        <f>IF(OR(LEFT(AD43,1)=CHAR(32),LEFT(AD43,1)=CHAR(9),LEFT(AD43,1)=CHAR(160),indenture(AD43)&gt;0),"NO","BOLD")&amp;AF43</f>
        <v>BOLD</v>
      </c>
      <c r="AH43" t="s">
        <v>3872</v>
      </c>
      <c r="AI43" t="s">
        <v>3879</v>
      </c>
      <c r="AJ43" t="str">
        <f t="shared" si="8"/>
        <v/>
      </c>
      <c r="AK43" t="str">
        <f>IF(OR(LEFT(AH43,1)=CHAR(32),LEFT(AH43,1)=CHAR(9),LEFT(AH43,1)=CHAR(160),indenture(AH43)&gt;0),"NO","BOLD")&amp;AJ43</f>
        <v>BOLD</v>
      </c>
      <c r="AL43" t="s">
        <v>3880</v>
      </c>
      <c r="AM43" t="s">
        <v>3881</v>
      </c>
      <c r="AN43" t="str">
        <f t="shared" si="9"/>
        <v/>
      </c>
      <c r="AO43" t="str">
        <f>IF(OR(LEFT(AL43,1)=CHAR(32),LEFT(AL43,1)=CHAR(9),LEFT(AL43,1)=CHAR(160),indenture(AL43)&gt;0),"NO","BOLD")&amp;AN43</f>
        <v>BOLD</v>
      </c>
      <c r="AP43" t="s">
        <v>3882</v>
      </c>
      <c r="AQ43" t="s">
        <v>3883</v>
      </c>
      <c r="AR43" t="str">
        <f t="shared" si="10"/>
        <v/>
      </c>
      <c r="AS43" t="str">
        <f>IF(OR(LEFT(AP43,1)=CHAR(32),LEFT(AP43,1)=CHAR(9),LEFT(AP43,1)=CHAR(160),indenture(AP43)&gt;0),"NO","BOLD")&amp;AR43</f>
        <v>BOLD</v>
      </c>
      <c r="AV43" t="str">
        <f t="shared" si="11"/>
        <v/>
      </c>
      <c r="AW43" t="str">
        <f>IF(OR(LEFT(AT43,1)=CHAR(32),LEFT(AT43,1)=CHAR(9),LEFT(AT43,1)=CHAR(160),indenture(AT43)&gt;0),"NO","BOLD")&amp;AV43</f>
        <v>BOLD</v>
      </c>
      <c r="AZ43" t="str">
        <f t="shared" si="12"/>
        <v/>
      </c>
      <c r="BA43" t="str">
        <f>IF(OR(LEFT(AX43,1)=CHAR(32),LEFT(AX43,1)=CHAR(9),LEFT(AX43,1)=CHAR(160),indenture(AX43)&gt;0),"NO","BOLD")&amp;AZ43</f>
        <v>BOLD</v>
      </c>
      <c r="BB43" t="s">
        <v>4449</v>
      </c>
      <c r="BC43" s="36" t="s">
        <v>8872</v>
      </c>
      <c r="BD43" t="str">
        <f t="shared" si="13"/>
        <v/>
      </c>
      <c r="BE43" t="str">
        <f>IF(OR(LEFT(BB43,1)=CHAR(32),LEFT(BB43,1)=CHAR(9),LEFT(BB43,1)=CHAR(160),indenture(BB43)&gt;0),"NO","BOLD")&amp;BD43</f>
        <v>BOLD</v>
      </c>
      <c r="BH43" t="str">
        <f t="shared" si="14"/>
        <v/>
      </c>
      <c r="BI43" t="str">
        <f>IF(OR(LEFT(BF43,1)=CHAR(32),LEFT(BF43,1)=CHAR(9),LEFT(BF43,1)=CHAR(160),indenture(BF43)&gt;0),"NO","BOLD")&amp;BH43</f>
        <v>BOLD</v>
      </c>
      <c r="BL43" t="str">
        <f t="shared" si="15"/>
        <v/>
      </c>
      <c r="BM43" t="str">
        <f>IF(OR(LEFT(BJ43,1)=CHAR(32),LEFT(BJ43,1)=CHAR(9),LEFT(BJ43,1)=CHAR(160),indenture(BJ43)&gt;0),"NO","BOLD")&amp;BL43</f>
        <v>BOLD</v>
      </c>
      <c r="BN43" t="s">
        <v>4244</v>
      </c>
      <c r="BO43" t="s">
        <v>4601</v>
      </c>
      <c r="BP43" t="str">
        <f t="shared" si="16"/>
        <v/>
      </c>
      <c r="BQ43" t="str">
        <f>IF(OR(LEFT(BN43,1)=CHAR(32),LEFT(BN43,1)=CHAR(9),LEFT(BN43,1)=CHAR(160),indenture(BN43)&gt;0),"NO","BOLD")&amp;BP43</f>
        <v>NO</v>
      </c>
      <c r="BT43" t="str">
        <f t="shared" si="17"/>
        <v/>
      </c>
      <c r="BU43" t="str">
        <f>IF(OR(LEFT(BR43,1)=CHAR(32),LEFT(BR43,1)=CHAR(9),LEFT(BR43,1)=CHAR(160),indenture(BR43)&gt;0),"NO","BOLD")&amp;BT43</f>
        <v>BOLD</v>
      </c>
      <c r="BV43" t="s">
        <v>4504</v>
      </c>
      <c r="BW43" t="s">
        <v>4602</v>
      </c>
      <c r="BX43" t="str">
        <f t="shared" si="18"/>
        <v/>
      </c>
      <c r="BY43" t="str">
        <f>IF(OR(LEFT(BV43,1)=CHAR(32),LEFT(BV43,1)=CHAR(9),LEFT(BV43,1)=CHAR(160),indenture(BV43)&gt;0),"NO","BOLD")&amp;BX43</f>
        <v>NO</v>
      </c>
      <c r="BZ43" t="s">
        <v>4261</v>
      </c>
      <c r="CA43" t="s">
        <v>4603</v>
      </c>
      <c r="CB43" t="str">
        <f t="shared" si="19"/>
        <v/>
      </c>
      <c r="CC43" t="str">
        <f>IF(OR(LEFT(BZ43,1)=CHAR(32),LEFT(BZ43,1)=CHAR(9),LEFT(BZ43,1)=CHAR(160),indenture(BZ43)&gt;0),"NO","BOLD")&amp;CB43</f>
        <v>NO</v>
      </c>
      <c r="CD43" t="s">
        <v>4555</v>
      </c>
      <c r="CE43" t="s">
        <v>4604</v>
      </c>
      <c r="CF43" t="str">
        <f t="shared" si="20"/>
        <v/>
      </c>
      <c r="CG43" t="str">
        <f>IF(OR(LEFT(CD43,1)=CHAR(32),LEFT(CD43,1)=CHAR(9),LEFT(CD43,1)=CHAR(160),indenture(CD43)&gt;0),"NO","BOLD")&amp;CF43</f>
        <v>NO</v>
      </c>
      <c r="CH43" t="s">
        <v>4605</v>
      </c>
      <c r="CI43" t="s">
        <v>1342</v>
      </c>
      <c r="CJ43" t="str">
        <f t="shared" si="21"/>
        <v/>
      </c>
      <c r="CK43" t="str">
        <f>IF(OR(LEFT(CH43,1)=CHAR(32),LEFT(CH43,1)=CHAR(9),LEFT(CH43,1)=CHAR(160),indenture(CH43)&gt;0),"NO","BOLD")&amp;CJ43</f>
        <v>BOLD</v>
      </c>
      <c r="CL43" t="s">
        <v>4606</v>
      </c>
      <c r="CM43" t="s">
        <v>4607</v>
      </c>
      <c r="CN43" t="str">
        <f t="shared" si="22"/>
        <v/>
      </c>
      <c r="CO43" t="str">
        <f>IF(OR(LEFT(CL43,1)=CHAR(32),LEFT(CL43,1)=CHAR(9),LEFT(CL43,1)=CHAR(160),indenture(CL43)&gt;0),"NO","BOLD")&amp;CN43</f>
        <v>BOLD</v>
      </c>
      <c r="CP43" t="s">
        <v>4608</v>
      </c>
      <c r="CQ43" t="s">
        <v>4609</v>
      </c>
      <c r="CR43" t="str">
        <f t="shared" si="23"/>
        <v/>
      </c>
      <c r="CS43" t="str">
        <f>IF(OR(LEFT(CP43,1)=CHAR(32),LEFT(CP43,1)=CHAR(9),LEFT(CP43,1)=CHAR(160),indenture(CP43)&gt;0),"NO","BOLD")&amp;CR43</f>
        <v>BOLD</v>
      </c>
      <c r="CV43" t="str">
        <f t="shared" si="24"/>
        <v/>
      </c>
      <c r="CW43" t="str">
        <f>IF(OR(LEFT(CT43,1)=CHAR(32),LEFT(CT43,1)=CHAR(9),LEFT(CT43,1)=CHAR(160),indenture(CT43)&gt;0),"NO","BOLD")&amp;CV43</f>
        <v>BOLD</v>
      </c>
      <c r="CZ43" t="str">
        <f t="shared" si="25"/>
        <v/>
      </c>
      <c r="DA43" t="str">
        <f>IF(OR(LEFT(CX43,1)=CHAR(32),LEFT(CX43,1)=CHAR(9),LEFT(CX43,1)=CHAR(160),indenture(CX43)&gt;0),"NO","BOLD")&amp;CZ43</f>
        <v>BOLD</v>
      </c>
      <c r="DD43" t="str">
        <f t="shared" si="26"/>
        <v/>
      </c>
      <c r="DE43" t="str">
        <f>IF(OR(LEFT(DB43,1)=CHAR(32),LEFT(DB43,1)=CHAR(9),LEFT(DB43,1)=CHAR(160),indenture(DB43)&gt;0),"NO","BOLD")&amp;DD43</f>
        <v>BOLD</v>
      </c>
      <c r="DH43" t="str">
        <f t="shared" si="27"/>
        <v/>
      </c>
      <c r="DI43" t="str">
        <f>IF(OR(LEFT(DF43,1)=CHAR(32),LEFT(DF43,1)=CHAR(9),LEFT(DF43,1)=CHAR(160),indenture(DF43)&gt;0),"NO","BOLD")&amp;DH43</f>
        <v>BOLD</v>
      </c>
      <c r="DL43" t="str">
        <f t="shared" si="28"/>
        <v/>
      </c>
      <c r="DM43" t="str">
        <f>IF(OR(LEFT(DJ43,1)=CHAR(32),LEFT(DJ43,1)=CHAR(9),LEFT(DJ43,1)=CHAR(160),indenture(DJ43)&gt;0),"NO","BOLD")&amp;DL43</f>
        <v>BOLD</v>
      </c>
      <c r="DP43" t="str">
        <f t="shared" si="29"/>
        <v/>
      </c>
      <c r="DQ43" t="str">
        <f>IF(OR(LEFT(DN43,1)=CHAR(32),LEFT(DN43,1)=CHAR(9),LEFT(DN43,1)=CHAR(160),indenture(DN43)&gt;0),"NO","BOLD")&amp;DP43</f>
        <v>BOLD</v>
      </c>
      <c r="DR43" t="s">
        <v>5393</v>
      </c>
      <c r="DS43" t="s">
        <v>5394</v>
      </c>
      <c r="DT43" t="str">
        <f t="shared" si="30"/>
        <v/>
      </c>
      <c r="DU43" t="str">
        <f>IF(OR(LEFT(DR43,1)=CHAR(32),LEFT(DR43,1)=CHAR(9),LEFT(DR43,1)=CHAR(160),indenture(DR43)&gt;0),"NO","BOLD")&amp;DT43</f>
        <v>NO</v>
      </c>
      <c r="DX43" t="str">
        <f t="shared" si="31"/>
        <v/>
      </c>
      <c r="DY43" t="str">
        <f>IF(OR(LEFT(DV43,1)=CHAR(32),LEFT(DV43,1)=CHAR(9),LEFT(DV43,1)=CHAR(160),indenture(DV43)&gt;0),"NO","BOLD")&amp;DX43</f>
        <v>BOLD</v>
      </c>
      <c r="EB43" t="str">
        <f t="shared" si="32"/>
        <v/>
      </c>
      <c r="EC43" t="str">
        <f>IF(OR(LEFT(DZ43,1)=CHAR(32),LEFT(DZ43,1)=CHAR(9),LEFT(DZ43,1)=CHAR(160),indenture(DZ43)&gt;0),"NO","BOLD")&amp;EB43</f>
        <v>BOLD</v>
      </c>
      <c r="ED43" t="s">
        <v>5395</v>
      </c>
      <c r="EE43" t="s">
        <v>5396</v>
      </c>
      <c r="EF43" t="str">
        <f t="shared" si="33"/>
        <v/>
      </c>
      <c r="EG43" t="str">
        <f>IF(OR(LEFT(ED43,1)=CHAR(32),LEFT(ED43,1)=CHAR(9),LEFT(ED43,1)=CHAR(160),indenture(ED43)&gt;0),"NO","BOLD")&amp;EF43</f>
        <v>BOLD</v>
      </c>
      <c r="EJ43" t="str">
        <f t="shared" si="34"/>
        <v/>
      </c>
      <c r="EK43" t="str">
        <f>IF(OR(LEFT(EH43,1)=CHAR(32),LEFT(EH43,1)=CHAR(9),LEFT(EH43,1)=CHAR(160),indenture(EH43)&gt;0),"NO","BOLD")&amp;EJ43</f>
        <v>BOLD</v>
      </c>
      <c r="EN43" t="str">
        <f t="shared" si="35"/>
        <v/>
      </c>
      <c r="EO43" t="str">
        <f>IF(OR(LEFT(EL43,1)=CHAR(32),LEFT(EL43,1)=CHAR(9),LEFT(EL43,1)=CHAR(160),indenture(EL43)&gt;0),"NO","BOLD")&amp;EN43</f>
        <v>BOLD</v>
      </c>
      <c r="ER43" t="str">
        <f t="shared" si="36"/>
        <v/>
      </c>
      <c r="ES43" t="str">
        <f>IF(OR(LEFT(EP43,1)=CHAR(32),LEFT(EP43,1)=CHAR(9),LEFT(EP43,1)=CHAR(160),indenture(EP43)&gt;0),"NO","BOLD")&amp;ER43</f>
        <v>BOLD</v>
      </c>
      <c r="EV43" t="str">
        <f t="shared" si="37"/>
        <v/>
      </c>
      <c r="EW43" t="str">
        <f>IF(OR(LEFT(ET43,1)=CHAR(32),LEFT(ET43,1)=CHAR(9),LEFT(ET43,1)=CHAR(160),indenture(ET43)&gt;0),"NO","BOLD")&amp;EV43</f>
        <v>BOLD</v>
      </c>
      <c r="EX43" t="s">
        <v>5946</v>
      </c>
      <c r="EY43" t="s">
        <v>5947</v>
      </c>
      <c r="EZ43" t="str">
        <f t="shared" si="38"/>
        <v/>
      </c>
      <c r="FA43" t="str">
        <f>IF(OR(LEFT(EX43,1)=CHAR(32),LEFT(EX43,1)=CHAR(9),LEFT(EX43,1)=CHAR(160),indenture(EX43)&gt;0),"NO","BOLD")&amp;EZ43</f>
        <v>BOLD</v>
      </c>
      <c r="FD43" t="str">
        <f t="shared" si="39"/>
        <v/>
      </c>
      <c r="FE43" t="str">
        <f>IF(OR(LEFT(FB43,1)=CHAR(32),LEFT(FB43,1)=CHAR(9),LEFT(FB43,1)=CHAR(160),indenture(FB43)&gt;0),"NO","BOLD")&amp;FD43</f>
        <v>BOLD</v>
      </c>
      <c r="FF43" t="s">
        <v>49</v>
      </c>
      <c r="FG43" t="s">
        <v>5948</v>
      </c>
      <c r="FH43" t="str">
        <f t="shared" si="40"/>
        <v/>
      </c>
      <c r="FI43" t="str">
        <f>IF(OR(LEFT(FF43,1)=CHAR(32),LEFT(FF43,1)=CHAR(9),LEFT(FF43,1)=CHAR(160),indenture(FF43)&gt;0),"NO","BOLD")&amp;FH43</f>
        <v>BOLD</v>
      </c>
      <c r="FL43" t="str">
        <f t="shared" si="41"/>
        <v/>
      </c>
      <c r="FM43" t="str">
        <f>IF(OR(LEFT(FJ43,1)=CHAR(32),LEFT(FJ43,1)=CHAR(9),LEFT(FJ43,1)=CHAR(160),indenture(FJ43)&gt;0),"NO","BOLD")&amp;FL43</f>
        <v>BOLD</v>
      </c>
      <c r="FP43" t="str">
        <f t="shared" si="42"/>
        <v/>
      </c>
      <c r="FQ43" t="str">
        <f>IF(OR(LEFT(FN43,1)=CHAR(32),LEFT(FN43,1)=CHAR(9),LEFT(FN43,1)=CHAR(160),indenture(FN43)&gt;0),"NO","BOLD")&amp;FP43</f>
        <v>BOLD</v>
      </c>
      <c r="FT43" t="str">
        <f t="shared" si="43"/>
        <v/>
      </c>
      <c r="FU43" t="str">
        <f>IF(OR(LEFT(FR43,1)=CHAR(32),LEFT(FR43,1)=CHAR(9),LEFT(FR43,1)=CHAR(160),indenture(FR43)&gt;0),"NO","BOLD")&amp;FT43</f>
        <v>BOLD</v>
      </c>
      <c r="FV43" t="s">
        <v>5582</v>
      </c>
      <c r="FW43" t="s">
        <v>5949</v>
      </c>
      <c r="FX43" t="str">
        <f t="shared" si="44"/>
        <v/>
      </c>
      <c r="FY43" t="str">
        <f>IF(OR(LEFT(FV43,1)=CHAR(32),LEFT(FV43,1)=CHAR(9),LEFT(FV43,1)=CHAR(160),indenture(FV43)&gt;0),"NO","BOLD")&amp;FX43</f>
        <v>NO</v>
      </c>
      <c r="GB43" t="str">
        <f t="shared" si="45"/>
        <v/>
      </c>
      <c r="GC43" t="str">
        <f>IF(OR(LEFT(FZ43,1)=CHAR(32),LEFT(FZ43,1)=CHAR(9),LEFT(FZ43,1)=CHAR(160),indenture(FZ43)&gt;0),"NO","BOLD")&amp;GB43</f>
        <v>BOLD</v>
      </c>
      <c r="GF43" t="str">
        <f t="shared" si="46"/>
        <v/>
      </c>
      <c r="GG43" t="str">
        <f>IF(OR(LEFT(GD43,1)=CHAR(32),LEFT(GD43,1)=CHAR(9),LEFT(GD43,1)=CHAR(160),indenture(GD43)&gt;0),"NO","BOLD")&amp;GF43</f>
        <v>BOLD</v>
      </c>
      <c r="GJ43" t="str">
        <f t="shared" si="47"/>
        <v/>
      </c>
      <c r="GK43" t="str">
        <f>IF(OR(LEFT(GH43,1)=CHAR(32),LEFT(GH43,1)=CHAR(9),LEFT(GH43,1)=CHAR(160),indenture(GH43)&gt;0),"NO","BOLD")&amp;GJ43</f>
        <v>BOLD</v>
      </c>
      <c r="GN43" t="str">
        <f t="shared" si="48"/>
        <v/>
      </c>
      <c r="GO43" t="str">
        <f>IF(OR(LEFT(GL43,1)=CHAR(32),LEFT(GL43,1)=CHAR(9),LEFT(GL43,1)=CHAR(160),indenture(GL43)&gt;0),"NO","BOLD")&amp;GN43</f>
        <v>BOLD</v>
      </c>
      <c r="GR43" t="str">
        <f t="shared" si="70"/>
        <v/>
      </c>
      <c r="GS43" t="str">
        <f>IF(OR(LEFT(GP43,1)=CHAR(32),LEFT(GP43,1)=CHAR(9),LEFT(GP43,1)=CHAR(160),indenture(GP43)&gt;0),"NO","BOLD")&amp;GR43</f>
        <v>BOLD</v>
      </c>
      <c r="GT43" t="s">
        <v>5018</v>
      </c>
      <c r="GU43" t="s">
        <v>5019</v>
      </c>
      <c r="GV43" t="str">
        <f t="shared" si="49"/>
        <v/>
      </c>
      <c r="GW43" t="str">
        <f>IF(OR(LEFT(GT43,1)=CHAR(32),LEFT(GT43,1)=CHAR(9),LEFT(GT43,1)=CHAR(160),indenture(GT43)&gt;0),"NO","BOLD")&amp;GV43</f>
        <v>BOLD</v>
      </c>
      <c r="GZ43" t="str">
        <f t="shared" si="50"/>
        <v/>
      </c>
      <c r="HA43" t="str">
        <f>IF(OR(LEFT(GX43,1)=CHAR(32),LEFT(GX43,1)=CHAR(9),LEFT(GX43,1)=CHAR(160),indenture(GX43)&gt;0),"NO","BOLD")&amp;GZ43</f>
        <v>BOLD</v>
      </c>
      <c r="HB43" t="s">
        <v>6467</v>
      </c>
      <c r="HC43" s="36" t="s">
        <v>8872</v>
      </c>
      <c r="HD43" t="str">
        <f t="shared" si="51"/>
        <v/>
      </c>
      <c r="HE43" t="str">
        <f>IF(OR(LEFT(HB43,1)=CHAR(32),LEFT(HB43,1)=CHAR(9),LEFT(HB43,1)=CHAR(160),indenture(HB43)&gt;0),"NO","BOLD")&amp;HD43</f>
        <v>BOLD</v>
      </c>
      <c r="HH43" t="str">
        <f t="shared" si="52"/>
        <v/>
      </c>
      <c r="HI43" t="str">
        <f>IF(OR(LEFT(HF43,1)=CHAR(32),LEFT(HF43,1)=CHAR(9),LEFT(HF43,1)=CHAR(160),indenture(HF43)&gt;0),"NO","BOLD")&amp;HH43</f>
        <v>BOLD</v>
      </c>
      <c r="HL43" t="str">
        <f t="shared" si="53"/>
        <v/>
      </c>
      <c r="HM43" t="str">
        <f>IF(OR(LEFT(HJ43,1)=CHAR(32),LEFT(HJ43,1)=CHAR(9),LEFT(HJ43,1)=CHAR(160),indenture(HJ43)&gt;0),"NO","BOLD")&amp;HL43</f>
        <v>BOLD</v>
      </c>
      <c r="HP43" t="str">
        <f t="shared" si="54"/>
        <v/>
      </c>
      <c r="HQ43" t="str">
        <f>IF(OR(LEFT(HN43,1)=CHAR(32),LEFT(HN43,1)=CHAR(9),LEFT(HN43,1)=CHAR(160),indenture(HN43)&gt;0),"NO","BOLD")&amp;HP43</f>
        <v>BOLD</v>
      </c>
      <c r="HT43" t="str">
        <f t="shared" si="55"/>
        <v/>
      </c>
      <c r="HU43" t="str">
        <f>IF(OR(LEFT(HR43,1)=CHAR(32),LEFT(HR43,1)=CHAR(9),LEFT(HR43,1)=CHAR(160),indenture(HR43)&gt;0),"NO","BOLD")&amp;HT43</f>
        <v>BOLD</v>
      </c>
      <c r="HV43" t="s">
        <v>8236</v>
      </c>
      <c r="HW43" s="36" t="s">
        <v>8872</v>
      </c>
      <c r="HX43" t="str">
        <f t="shared" si="56"/>
        <v/>
      </c>
      <c r="HY43" t="str">
        <f>IF(OR(LEFT(HV43,1)=CHAR(32),LEFT(HV43,1)=CHAR(9),LEFT(HV43,1)=CHAR(160),indenture(HV43)&gt;0),"NO","BOLD")&amp;HX43</f>
        <v>BOLD</v>
      </c>
      <c r="HZ43" t="s">
        <v>8364</v>
      </c>
      <c r="IA43" t="s">
        <v>8365</v>
      </c>
      <c r="IB43" t="str">
        <f t="shared" si="57"/>
        <v/>
      </c>
      <c r="IC43" t="str">
        <f>IF(OR(LEFT(HZ43,1)=CHAR(32),LEFT(HZ43,1)=CHAR(9),LEFT(HZ43,1)=CHAR(160),indenture(HZ43)&gt;0),"NO","BOLD")&amp;IB43</f>
        <v>BOLD</v>
      </c>
      <c r="IH43" t="s">
        <v>8234</v>
      </c>
      <c r="II43" t="s">
        <v>8158</v>
      </c>
      <c r="IJ43" t="str">
        <f t="shared" si="59"/>
        <v/>
      </c>
      <c r="IK43" t="str">
        <f>IF(OR(LEFT(IH43,1)=CHAR(32),LEFT(IH43,1)=CHAR(9),LEFT(IH43,1)=CHAR(160),indenture(IH43)&gt;0),"NO","BOLD")&amp;IJ43</f>
        <v>BOLD</v>
      </c>
      <c r="IP43" t="s">
        <v>8706</v>
      </c>
      <c r="IQ43" t="s">
        <v>8707</v>
      </c>
      <c r="IR43" t="str">
        <f t="shared" si="61"/>
        <v/>
      </c>
      <c r="IS43" t="str">
        <f>IF(OR(LEFT(IP43,1)=CHAR(32),LEFT(IP43,1)=CHAR(9),LEFT(IP43,1)=CHAR(160),indenture(IP43)&gt;0),"NO","BOLD")&amp;IR43</f>
        <v>NO</v>
      </c>
      <c r="IX43" t="s">
        <v>8236</v>
      </c>
      <c r="IY43" s="36" t="s">
        <v>8872</v>
      </c>
      <c r="IZ43" t="str">
        <f t="shared" si="63"/>
        <v/>
      </c>
      <c r="JA43" t="str">
        <f>IF(OR(LEFT(IX43,1)=CHAR(32),LEFT(IX43,1)=CHAR(9),LEFT(IX43,1)=CHAR(160),indenture(IX43)&gt;0),"NO","BOLD")&amp;IZ43</f>
        <v>BOLD</v>
      </c>
      <c r="JB43" t="s">
        <v>8364</v>
      </c>
      <c r="JC43" t="s">
        <v>8365</v>
      </c>
      <c r="JD43" t="str">
        <f t="shared" si="64"/>
        <v/>
      </c>
      <c r="JE43" t="str">
        <f>IF(OR(LEFT(JB43,1)=CHAR(32),LEFT(JB43,1)=CHAR(9),LEFT(JB43,1)=CHAR(160),indenture(JB43)&gt;0),"NO","BOLD")&amp;JD43</f>
        <v>BOLD</v>
      </c>
      <c r="JL43" t="str">
        <f t="shared" si="66"/>
        <v/>
      </c>
      <c r="JM43" t="str">
        <f>IF(OR(LEFT(JJ43,1)=CHAR(32),LEFT(JJ43,1)=CHAR(9),LEFT(JJ43,1)=CHAR(160),indenture(JJ43)&gt;0),"NO","BOLD")&amp;JL43</f>
        <v>BOLD</v>
      </c>
    </row>
    <row r="44" spans="1:273">
      <c r="A44">
        <v>43</v>
      </c>
      <c r="D44" t="str">
        <f t="shared" si="2"/>
        <v/>
      </c>
      <c r="E44" t="str">
        <f>IF(OR(LEFT(B44,1)=CHAR(32),LEFT(B44,1)=CHAR(9),LEFT(B44,1)=CHAR(160),indenture(B44)&gt;0),"NO","BOLD")&amp;D44</f>
        <v>BOLD</v>
      </c>
      <c r="F44" t="s">
        <v>3884</v>
      </c>
      <c r="G44" t="s">
        <v>3885</v>
      </c>
      <c r="H44" t="str">
        <f t="shared" si="3"/>
        <v/>
      </c>
      <c r="I44" t="str">
        <f>IF(OR(LEFT(F44,1)=CHAR(32),LEFT(F44,1)=CHAR(9),LEFT(F44,1)=CHAR(160),indenture(F44)&gt;0),"NO","BOLD")&amp;H44</f>
        <v>BOLD</v>
      </c>
      <c r="P44" t="str">
        <f t="shared" si="69"/>
        <v/>
      </c>
      <c r="Q44" t="str">
        <f>IF(OR(LEFT(N44,1)=CHAR(32),LEFT(N44,1)=CHAR(9),LEFT(N44,1)=CHAR(160),indenture(N44)&gt;0),"NO","BOLD")&amp;P44</f>
        <v>BOLD</v>
      </c>
      <c r="T44" t="str">
        <f t="shared" si="4"/>
        <v/>
      </c>
      <c r="U44" t="str">
        <f>IF(OR(LEFT(R44,1)=CHAR(32),LEFT(R44,1)=CHAR(9),LEFT(R44,1)=CHAR(160),indenture(R44)&gt;0),"NO","BOLD")&amp;T44</f>
        <v>BOLD</v>
      </c>
      <c r="X44" t="str">
        <f t="shared" si="5"/>
        <v/>
      </c>
      <c r="Y44" t="str">
        <f>IF(OR(LEFT(V44,1)=CHAR(32),LEFT(V44,1)=CHAR(9),LEFT(V44,1)=CHAR(160),indenture(V44)&gt;0),"NO","BOLD")&amp;X44</f>
        <v>BOLD</v>
      </c>
      <c r="AB44" t="str">
        <f t="shared" si="6"/>
        <v/>
      </c>
      <c r="AC44" t="str">
        <f>IF(OR(LEFT(Z44,1)=CHAR(32),LEFT(Z44,1)=CHAR(9),LEFT(Z44,1)=CHAR(160),indenture(Z44)&gt;0),"NO","BOLD")&amp;AB44</f>
        <v>BOLD</v>
      </c>
      <c r="AD44" t="s">
        <v>3650</v>
      </c>
      <c r="AE44" t="s">
        <v>3886</v>
      </c>
      <c r="AF44" t="str">
        <f t="shared" si="7"/>
        <v/>
      </c>
      <c r="AG44" t="str">
        <f>IF(OR(LEFT(AD44,1)=CHAR(32),LEFT(AD44,1)=CHAR(9),LEFT(AD44,1)=CHAR(160),indenture(AD44)&gt;0),"NO","BOLD")&amp;AF44</f>
        <v>BOLD</v>
      </c>
      <c r="AH44" t="s">
        <v>3880</v>
      </c>
      <c r="AI44" t="s">
        <v>3887</v>
      </c>
      <c r="AJ44" t="str">
        <f t="shared" si="8"/>
        <v/>
      </c>
      <c r="AK44" t="str">
        <f>IF(OR(LEFT(AH44,1)=CHAR(32),LEFT(AH44,1)=CHAR(9),LEFT(AH44,1)=CHAR(160),indenture(AH44)&gt;0),"NO","BOLD")&amp;AJ44</f>
        <v>BOLD</v>
      </c>
      <c r="AL44" t="s">
        <v>3888</v>
      </c>
      <c r="AM44" t="s">
        <v>3889</v>
      </c>
      <c r="AN44" t="str">
        <f t="shared" si="9"/>
        <v/>
      </c>
      <c r="AO44" t="str">
        <f>IF(OR(LEFT(AL44,1)=CHAR(32),LEFT(AL44,1)=CHAR(9),LEFT(AL44,1)=CHAR(160),indenture(AL44)&gt;0),"NO","BOLD")&amp;AN44</f>
        <v>BOLD</v>
      </c>
      <c r="AR44" t="str">
        <f t="shared" si="10"/>
        <v/>
      </c>
      <c r="AS44" t="str">
        <f>IF(OR(LEFT(AP44,1)=CHAR(32),LEFT(AP44,1)=CHAR(9),LEFT(AP44,1)=CHAR(160),indenture(AP44)&gt;0),"NO","BOLD")&amp;AR44</f>
        <v>BOLD</v>
      </c>
      <c r="AV44" t="str">
        <f t="shared" si="11"/>
        <v/>
      </c>
      <c r="AW44" t="str">
        <f>IF(OR(LEFT(AT44,1)=CHAR(32),LEFT(AT44,1)=CHAR(9),LEFT(AT44,1)=CHAR(160),indenture(AT44)&gt;0),"NO","BOLD")&amp;AV44</f>
        <v>BOLD</v>
      </c>
      <c r="AZ44" t="str">
        <f t="shared" si="12"/>
        <v/>
      </c>
      <c r="BA44" t="str">
        <f>IF(OR(LEFT(AX44,1)=CHAR(32),LEFT(AX44,1)=CHAR(9),LEFT(AX44,1)=CHAR(160),indenture(AX44)&gt;0),"NO","BOLD")&amp;AZ44</f>
        <v>BOLD</v>
      </c>
      <c r="BB44" t="s">
        <v>4213</v>
      </c>
      <c r="BC44" t="s">
        <v>4610</v>
      </c>
      <c r="BD44" t="str">
        <f t="shared" si="13"/>
        <v/>
      </c>
      <c r="BE44" t="str">
        <f>IF(OR(LEFT(BB44,1)=CHAR(32),LEFT(BB44,1)=CHAR(9),LEFT(BB44,1)=CHAR(160),indenture(BB44)&gt;0),"NO","BOLD")&amp;BD44</f>
        <v>NO</v>
      </c>
      <c r="BH44" t="str">
        <f t="shared" si="14"/>
        <v/>
      </c>
      <c r="BI44" t="str">
        <f>IF(OR(LEFT(BF44,1)=CHAR(32),LEFT(BF44,1)=CHAR(9),LEFT(BF44,1)=CHAR(160),indenture(BF44)&gt;0),"NO","BOLD")&amp;BH44</f>
        <v>BOLD</v>
      </c>
      <c r="BL44" t="str">
        <f t="shared" si="15"/>
        <v/>
      </c>
      <c r="BM44" t="str">
        <f>IF(OR(LEFT(BJ44,1)=CHAR(32),LEFT(BJ44,1)=CHAR(9),LEFT(BJ44,1)=CHAR(160),indenture(BJ44)&gt;0),"NO","BOLD")&amp;BL44</f>
        <v>BOLD</v>
      </c>
      <c r="BN44" t="s">
        <v>4259</v>
      </c>
      <c r="BO44" t="s">
        <v>4611</v>
      </c>
      <c r="BP44" t="str">
        <f t="shared" si="16"/>
        <v/>
      </c>
      <c r="BQ44" t="str">
        <f>IF(OR(LEFT(BN44,1)=CHAR(32),LEFT(BN44,1)=CHAR(9),LEFT(BN44,1)=CHAR(160),indenture(BN44)&gt;0),"NO","BOLD")&amp;BP44</f>
        <v>NO</v>
      </c>
      <c r="BT44" t="str">
        <f t="shared" si="17"/>
        <v/>
      </c>
      <c r="BU44" t="str">
        <f>IF(OR(LEFT(BR44,1)=CHAR(32),LEFT(BR44,1)=CHAR(9),LEFT(BR44,1)=CHAR(160),indenture(BR44)&gt;0),"NO","BOLD")&amp;BT44</f>
        <v>BOLD</v>
      </c>
      <c r="BV44" t="s">
        <v>4511</v>
      </c>
      <c r="BW44" t="s">
        <v>4612</v>
      </c>
      <c r="BX44" t="str">
        <f t="shared" si="18"/>
        <v/>
      </c>
      <c r="BY44" t="str">
        <f>IF(OR(LEFT(BV44,1)=CHAR(32),LEFT(BV44,1)=CHAR(9),LEFT(BV44,1)=CHAR(160),indenture(BV44)&gt;0),"NO","BOLD")&amp;BX44</f>
        <v>NO</v>
      </c>
      <c r="BZ44" t="s">
        <v>4275</v>
      </c>
      <c r="CA44" t="s">
        <v>4613</v>
      </c>
      <c r="CB44" t="str">
        <f t="shared" si="19"/>
        <v/>
      </c>
      <c r="CC44" t="str">
        <f>IF(OR(LEFT(BZ44,1)=CHAR(32),LEFT(BZ44,1)=CHAR(9),LEFT(BZ44,1)=CHAR(160),indenture(BZ44)&gt;0),"NO","BOLD")&amp;CB44</f>
        <v>NO</v>
      </c>
      <c r="CD44" t="s">
        <v>4566</v>
      </c>
      <c r="CE44" t="s">
        <v>4614</v>
      </c>
      <c r="CF44" t="str">
        <f t="shared" si="20"/>
        <v/>
      </c>
      <c r="CG44" t="str">
        <f>IF(OR(LEFT(CD44,1)=CHAR(32),LEFT(CD44,1)=CHAR(9),LEFT(CD44,1)=CHAR(160),indenture(CD44)&gt;0),"NO","BOLD")&amp;CF44</f>
        <v>NO</v>
      </c>
      <c r="CH44" t="s">
        <v>4615</v>
      </c>
      <c r="CI44" t="s">
        <v>1341</v>
      </c>
      <c r="CJ44" t="str">
        <f t="shared" si="21"/>
        <v/>
      </c>
      <c r="CK44" t="str">
        <f>IF(OR(LEFT(CH44,1)=CHAR(32),LEFT(CH44,1)=CHAR(9),LEFT(CH44,1)=CHAR(160),indenture(CH44)&gt;0),"NO","BOLD")&amp;CJ44</f>
        <v>BOLD</v>
      </c>
      <c r="CL44" t="s">
        <v>4616</v>
      </c>
      <c r="CM44" t="s">
        <v>4617</v>
      </c>
      <c r="CN44" t="str">
        <f t="shared" si="22"/>
        <v/>
      </c>
      <c r="CO44" t="str">
        <f>IF(OR(LEFT(CL44,1)=CHAR(32),LEFT(CL44,1)=CHAR(9),LEFT(CL44,1)=CHAR(160),indenture(CL44)&gt;0),"NO","BOLD")&amp;CN44</f>
        <v>BOLD</v>
      </c>
      <c r="CP44" t="s">
        <v>4618</v>
      </c>
      <c r="CQ44" t="s">
        <v>3679</v>
      </c>
      <c r="CR44" t="str">
        <f t="shared" si="23"/>
        <v/>
      </c>
      <c r="CS44" t="str">
        <f>IF(OR(LEFT(CP44,1)=CHAR(32),LEFT(CP44,1)=CHAR(9),LEFT(CP44,1)=CHAR(160),indenture(CP44)&gt;0),"NO","BOLD")&amp;CR44</f>
        <v>BOLD</v>
      </c>
      <c r="CV44" t="str">
        <f t="shared" si="24"/>
        <v/>
      </c>
      <c r="CW44" t="str">
        <f>IF(OR(LEFT(CT44,1)=CHAR(32),LEFT(CT44,1)=CHAR(9),LEFT(CT44,1)=CHAR(160),indenture(CT44)&gt;0),"NO","BOLD")&amp;CV44</f>
        <v>BOLD</v>
      </c>
      <c r="CZ44" t="str">
        <f t="shared" si="25"/>
        <v/>
      </c>
      <c r="DA44" t="str">
        <f>IF(OR(LEFT(CX44,1)=CHAR(32),LEFT(CX44,1)=CHAR(9),LEFT(CX44,1)=CHAR(160),indenture(CX44)&gt;0),"NO","BOLD")&amp;CZ44</f>
        <v>BOLD</v>
      </c>
      <c r="DD44" t="str">
        <f t="shared" si="26"/>
        <v/>
      </c>
      <c r="DE44" t="str">
        <f>IF(OR(LEFT(DB44,1)=CHAR(32),LEFT(DB44,1)=CHAR(9),LEFT(DB44,1)=CHAR(160),indenture(DB44)&gt;0),"NO","BOLD")&amp;DD44</f>
        <v>BOLD</v>
      </c>
      <c r="DH44" t="str">
        <f t="shared" si="27"/>
        <v/>
      </c>
      <c r="DI44" t="str">
        <f>IF(OR(LEFT(DF44,1)=CHAR(32),LEFT(DF44,1)=CHAR(9),LEFT(DF44,1)=CHAR(160),indenture(DF44)&gt;0),"NO","BOLD")&amp;DH44</f>
        <v>BOLD</v>
      </c>
      <c r="DL44" t="str">
        <f t="shared" si="28"/>
        <v/>
      </c>
      <c r="DM44" t="str">
        <f>IF(OR(LEFT(DJ44,1)=CHAR(32),LEFT(DJ44,1)=CHAR(9),LEFT(DJ44,1)=CHAR(160),indenture(DJ44)&gt;0),"NO","BOLD")&amp;DL44</f>
        <v>BOLD</v>
      </c>
      <c r="DP44" t="str">
        <f t="shared" si="29"/>
        <v/>
      </c>
      <c r="DQ44" t="str">
        <f>IF(OR(LEFT(DN44,1)=CHAR(32),LEFT(DN44,1)=CHAR(9),LEFT(DN44,1)=CHAR(160),indenture(DN44)&gt;0),"NO","BOLD")&amp;DP44</f>
        <v>BOLD</v>
      </c>
      <c r="DR44" t="s">
        <v>5397</v>
      </c>
      <c r="DS44" t="s">
        <v>5398</v>
      </c>
      <c r="DT44" t="str">
        <f t="shared" si="30"/>
        <v/>
      </c>
      <c r="DU44" t="str">
        <f>IF(OR(LEFT(DR44,1)=CHAR(32),LEFT(DR44,1)=CHAR(9),LEFT(DR44,1)=CHAR(160),indenture(DR44)&gt;0),"NO","BOLD")&amp;DT44</f>
        <v>NO</v>
      </c>
      <c r="DX44" t="str">
        <f t="shared" si="31"/>
        <v/>
      </c>
      <c r="DY44" t="str">
        <f>IF(OR(LEFT(DV44,1)=CHAR(32),LEFT(DV44,1)=CHAR(9),LEFT(DV44,1)=CHAR(160),indenture(DV44)&gt;0),"NO","BOLD")&amp;DX44</f>
        <v>BOLD</v>
      </c>
      <c r="EB44" t="str">
        <f t="shared" si="32"/>
        <v/>
      </c>
      <c r="EC44" t="str">
        <f>IF(OR(LEFT(DZ44,1)=CHAR(32),LEFT(DZ44,1)=CHAR(9),LEFT(DZ44,1)=CHAR(160),indenture(DZ44)&gt;0),"NO","BOLD")&amp;EB44</f>
        <v>BOLD</v>
      </c>
      <c r="EF44" t="str">
        <f t="shared" si="33"/>
        <v/>
      </c>
      <c r="EG44" t="str">
        <f>IF(OR(LEFT(ED44,1)=CHAR(32),LEFT(ED44,1)=CHAR(9),LEFT(ED44,1)=CHAR(160),indenture(ED44)&gt;0),"NO","BOLD")&amp;EF44</f>
        <v>BOLD</v>
      </c>
      <c r="EJ44" t="str">
        <f t="shared" si="34"/>
        <v/>
      </c>
      <c r="EK44" t="str">
        <f>IF(OR(LEFT(EH44,1)=CHAR(32),LEFT(EH44,1)=CHAR(9),LEFT(EH44,1)=CHAR(160),indenture(EH44)&gt;0),"NO","BOLD")&amp;EJ44</f>
        <v>BOLD</v>
      </c>
      <c r="EL44" t="s">
        <v>5399</v>
      </c>
      <c r="EM44" s="36" t="s">
        <v>8872</v>
      </c>
      <c r="EN44" t="str">
        <f t="shared" si="35"/>
        <v/>
      </c>
      <c r="EO44" t="str">
        <f>IF(OR(LEFT(EL44,1)=CHAR(32),LEFT(EL44,1)=CHAR(9),LEFT(EL44,1)=CHAR(160),indenture(EL44)&gt;0),"NO","BOLD")&amp;EN44</f>
        <v>BOLD</v>
      </c>
      <c r="ER44" t="str">
        <f t="shared" si="36"/>
        <v/>
      </c>
      <c r="ES44" t="str">
        <f>IF(OR(LEFT(EP44,1)=CHAR(32),LEFT(EP44,1)=CHAR(9),LEFT(EP44,1)=CHAR(160),indenture(EP44)&gt;0),"NO","BOLD")&amp;ER44</f>
        <v>BOLD</v>
      </c>
      <c r="EV44" t="str">
        <f t="shared" si="37"/>
        <v/>
      </c>
      <c r="EW44" t="str">
        <f>IF(OR(LEFT(ET44,1)=CHAR(32),LEFT(ET44,1)=CHAR(9),LEFT(ET44,1)=CHAR(160),indenture(ET44)&gt;0),"NO","BOLD")&amp;EV44</f>
        <v>BOLD</v>
      </c>
      <c r="EX44" t="s">
        <v>5950</v>
      </c>
      <c r="EY44" t="s">
        <v>5951</v>
      </c>
      <c r="EZ44" t="str">
        <f t="shared" si="38"/>
        <v/>
      </c>
      <c r="FA44" t="str">
        <f>IF(OR(LEFT(EX44,1)=CHAR(32),LEFT(EX44,1)=CHAR(9),LEFT(EX44,1)=CHAR(160),indenture(EX44)&gt;0),"NO","BOLD")&amp;EZ44</f>
        <v>BOLD</v>
      </c>
      <c r="FD44" t="str">
        <f t="shared" si="39"/>
        <v/>
      </c>
      <c r="FE44" t="str">
        <f>IF(OR(LEFT(FB44,1)=CHAR(32),LEFT(FB44,1)=CHAR(9),LEFT(FB44,1)=CHAR(160),indenture(FB44)&gt;0),"NO","BOLD")&amp;FD44</f>
        <v>BOLD</v>
      </c>
      <c r="FF44" t="s">
        <v>3254</v>
      </c>
      <c r="FG44" t="s">
        <v>438</v>
      </c>
      <c r="FH44" t="str">
        <f t="shared" si="40"/>
        <v/>
      </c>
      <c r="FI44" t="str">
        <f>IF(OR(LEFT(FF44,1)=CHAR(32),LEFT(FF44,1)=CHAR(9),LEFT(FF44,1)=CHAR(160),indenture(FF44)&gt;0),"NO","BOLD")&amp;FH44</f>
        <v>BOLD</v>
      </c>
      <c r="FL44" t="str">
        <f t="shared" si="41"/>
        <v/>
      </c>
      <c r="FM44" t="str">
        <f>IF(OR(LEFT(FJ44,1)=CHAR(32),LEFT(FJ44,1)=CHAR(9),LEFT(FJ44,1)=CHAR(160),indenture(FJ44)&gt;0),"NO","BOLD")&amp;FL44</f>
        <v>BOLD</v>
      </c>
      <c r="FN44" t="s">
        <v>5952</v>
      </c>
      <c r="FO44" t="s">
        <v>5953</v>
      </c>
      <c r="FP44" t="str">
        <f t="shared" si="42"/>
        <v/>
      </c>
      <c r="FQ44" t="str">
        <f>IF(OR(LEFT(FN44,1)=CHAR(32),LEFT(FN44,1)=CHAR(9),LEFT(FN44,1)=CHAR(160),indenture(FN44)&gt;0),"NO","BOLD")&amp;FP44</f>
        <v>BOLD</v>
      </c>
      <c r="FT44" t="str">
        <f t="shared" si="43"/>
        <v/>
      </c>
      <c r="FU44" t="str">
        <f>IF(OR(LEFT(FR44,1)=CHAR(32),LEFT(FR44,1)=CHAR(9),LEFT(FR44,1)=CHAR(160),indenture(FR44)&gt;0),"NO","BOLD")&amp;FT44</f>
        <v>BOLD</v>
      </c>
      <c r="FV44" t="s">
        <v>5601</v>
      </c>
      <c r="FW44" t="s">
        <v>5954</v>
      </c>
      <c r="FX44" t="str">
        <f t="shared" si="44"/>
        <v/>
      </c>
      <c r="FY44" t="str">
        <f>IF(OR(LEFT(FV44,1)=CHAR(32),LEFT(FV44,1)=CHAR(9),LEFT(FV44,1)=CHAR(160),indenture(FV44)&gt;0),"NO","BOLD")&amp;FX44</f>
        <v>NO</v>
      </c>
      <c r="GB44" t="str">
        <f t="shared" si="45"/>
        <v/>
      </c>
      <c r="GC44" t="str">
        <f>IF(OR(LEFT(FZ44,1)=CHAR(32),LEFT(FZ44,1)=CHAR(9),LEFT(FZ44,1)=CHAR(160),indenture(FZ44)&gt;0),"NO","BOLD")&amp;GB44</f>
        <v>BOLD</v>
      </c>
      <c r="GF44" t="str">
        <f t="shared" si="46"/>
        <v/>
      </c>
      <c r="GG44" t="str">
        <f>IF(OR(LEFT(GD44,1)=CHAR(32),LEFT(GD44,1)=CHAR(9),LEFT(GD44,1)=CHAR(160),indenture(GD44)&gt;0),"NO","BOLD")&amp;GF44</f>
        <v>BOLD</v>
      </c>
      <c r="GJ44" t="str">
        <f t="shared" si="47"/>
        <v/>
      </c>
      <c r="GK44" t="str">
        <f>IF(OR(LEFT(GH44,1)=CHAR(32),LEFT(GH44,1)=CHAR(9),LEFT(GH44,1)=CHAR(160),indenture(GH44)&gt;0),"NO","BOLD")&amp;GJ44</f>
        <v>BOLD</v>
      </c>
      <c r="GN44" t="str">
        <f t="shared" si="48"/>
        <v/>
      </c>
      <c r="GO44" t="str">
        <f>IF(OR(LEFT(GL44,1)=CHAR(32),LEFT(GL44,1)=CHAR(9),LEFT(GL44,1)=CHAR(160),indenture(GL44)&gt;0),"NO","BOLD")&amp;GN44</f>
        <v>BOLD</v>
      </c>
      <c r="GR44" t="str">
        <f t="shared" si="70"/>
        <v/>
      </c>
      <c r="GS44" t="str">
        <f>IF(OR(LEFT(GP44,1)=CHAR(32),LEFT(GP44,1)=CHAR(9),LEFT(GP44,1)=CHAR(160),indenture(GP44)&gt;0),"NO","BOLD")&amp;GR44</f>
        <v>BOLD</v>
      </c>
      <c r="GV44" t="str">
        <f t="shared" si="49"/>
        <v/>
      </c>
      <c r="GW44" t="str">
        <f>IF(OR(LEFT(GT44,1)=CHAR(32),LEFT(GT44,1)=CHAR(9),LEFT(GT44,1)=CHAR(160),indenture(GT44)&gt;0),"NO","BOLD")&amp;GV44</f>
        <v>BOLD</v>
      </c>
      <c r="GZ44" t="str">
        <f t="shared" si="50"/>
        <v/>
      </c>
      <c r="HA44" t="str">
        <f>IF(OR(LEFT(GX44,1)=CHAR(32),LEFT(GX44,1)=CHAR(9),LEFT(GX44,1)=CHAR(160),indenture(GX44)&gt;0),"NO","BOLD")&amp;GZ44</f>
        <v>BOLD</v>
      </c>
      <c r="HB44" t="s">
        <v>6468</v>
      </c>
      <c r="HC44" t="s">
        <v>6469</v>
      </c>
      <c r="HD44" t="str">
        <f t="shared" si="51"/>
        <v/>
      </c>
      <c r="HE44" t="str">
        <f>IF(OR(LEFT(HB44,1)=CHAR(32),LEFT(HB44,1)=CHAR(9),LEFT(HB44,1)=CHAR(160),indenture(HB44)&gt;0),"NO","BOLD")&amp;HD44</f>
        <v>BOLD</v>
      </c>
      <c r="HH44" t="str">
        <f t="shared" si="52"/>
        <v/>
      </c>
      <c r="HI44" t="str">
        <f>IF(OR(LEFT(HF44,1)=CHAR(32),LEFT(HF44,1)=CHAR(9),LEFT(HF44,1)=CHAR(160),indenture(HF44)&gt;0),"NO","BOLD")&amp;HH44</f>
        <v>BOLD</v>
      </c>
      <c r="HL44" t="str">
        <f t="shared" si="53"/>
        <v/>
      </c>
      <c r="HM44" t="str">
        <f>IF(OR(LEFT(HJ44,1)=CHAR(32),LEFT(HJ44,1)=CHAR(9),LEFT(HJ44,1)=CHAR(160),indenture(HJ44)&gt;0),"NO","BOLD")&amp;HL44</f>
        <v>BOLD</v>
      </c>
      <c r="HP44" t="str">
        <f t="shared" si="54"/>
        <v/>
      </c>
      <c r="HQ44" t="str">
        <f>IF(OR(LEFT(HN44,1)=CHAR(32),LEFT(HN44,1)=CHAR(9),LEFT(HN44,1)=CHAR(160),indenture(HN44)&gt;0),"NO","BOLD")&amp;HP44</f>
        <v>BOLD</v>
      </c>
      <c r="HT44" t="str">
        <f t="shared" si="55"/>
        <v/>
      </c>
      <c r="HU44" t="str">
        <f>IF(OR(LEFT(HR44,1)=CHAR(32),LEFT(HR44,1)=CHAR(9),LEFT(HR44,1)=CHAR(160),indenture(HR44)&gt;0),"NO","BOLD")&amp;HT44</f>
        <v>BOLD</v>
      </c>
      <c r="HV44" t="s">
        <v>8237</v>
      </c>
      <c r="HW44" t="s">
        <v>8160</v>
      </c>
      <c r="HX44" t="str">
        <f t="shared" si="56"/>
        <v/>
      </c>
      <c r="HY44" t="str">
        <f>IF(OR(LEFT(HV44,1)=CHAR(32),LEFT(HV44,1)=CHAR(9),LEFT(HV44,1)=CHAR(160),indenture(HV44)&gt;0),"NO","BOLD")&amp;HX44</f>
        <v>BOLD</v>
      </c>
      <c r="HZ44" t="s">
        <v>8366</v>
      </c>
      <c r="IA44" t="s">
        <v>8367</v>
      </c>
      <c r="IB44" t="str">
        <f t="shared" si="57"/>
        <v/>
      </c>
      <c r="IC44" t="str">
        <f>IF(OR(LEFT(HZ44,1)=CHAR(32),LEFT(HZ44,1)=CHAR(9),LEFT(HZ44,1)=CHAR(160),indenture(HZ44)&gt;0),"NO","BOLD")&amp;IB44</f>
        <v>BOLD</v>
      </c>
      <c r="IH44" t="s">
        <v>8235</v>
      </c>
      <c r="II44" t="s">
        <v>8159</v>
      </c>
      <c r="IJ44" t="str">
        <f t="shared" si="59"/>
        <v/>
      </c>
      <c r="IK44" t="str">
        <f>IF(OR(LEFT(IH44,1)=CHAR(32),LEFT(IH44,1)=CHAR(9),LEFT(IH44,1)=CHAR(160),indenture(IH44)&gt;0),"NO","BOLD")&amp;IJ44</f>
        <v>BOLD</v>
      </c>
      <c r="IP44" t="s">
        <v>8708</v>
      </c>
      <c r="IQ44" t="s">
        <v>8709</v>
      </c>
      <c r="IR44" t="str">
        <f t="shared" si="61"/>
        <v/>
      </c>
      <c r="IS44" t="str">
        <f>IF(OR(LEFT(IP44,1)=CHAR(32),LEFT(IP44,1)=CHAR(9),LEFT(IP44,1)=CHAR(160),indenture(IP44)&gt;0),"NO","BOLD")&amp;IR44</f>
        <v>NO</v>
      </c>
      <c r="IX44" t="s">
        <v>8237</v>
      </c>
      <c r="IY44" t="s">
        <v>8160</v>
      </c>
      <c r="IZ44" t="str">
        <f t="shared" si="63"/>
        <v/>
      </c>
      <c r="JA44" t="str">
        <f>IF(OR(LEFT(IX44,1)=CHAR(32),LEFT(IX44,1)=CHAR(9),LEFT(IX44,1)=CHAR(160),indenture(IX44)&gt;0),"NO","BOLD")&amp;IZ44</f>
        <v>BOLD</v>
      </c>
      <c r="JB44" t="s">
        <v>8366</v>
      </c>
      <c r="JC44" t="s">
        <v>8367</v>
      </c>
      <c r="JD44" t="str">
        <f t="shared" si="64"/>
        <v/>
      </c>
      <c r="JE44" t="str">
        <f>IF(OR(LEFT(JB44,1)=CHAR(32),LEFT(JB44,1)=CHAR(9),LEFT(JB44,1)=CHAR(160),indenture(JB44)&gt;0),"NO","BOLD")&amp;JD44</f>
        <v>BOLD</v>
      </c>
      <c r="JL44" t="str">
        <f t="shared" si="66"/>
        <v/>
      </c>
      <c r="JM44" t="str">
        <f>IF(OR(LEFT(JJ44,1)=CHAR(32),LEFT(JJ44,1)=CHAR(9),LEFT(JJ44,1)=CHAR(160),indenture(JJ44)&gt;0),"NO","BOLD")&amp;JL44</f>
        <v>BOLD</v>
      </c>
    </row>
    <row r="45" spans="1:273">
      <c r="A45">
        <v>44</v>
      </c>
      <c r="D45" t="str">
        <f t="shared" si="2"/>
        <v/>
      </c>
      <c r="E45" t="str">
        <f>IF(OR(LEFT(B45,1)=CHAR(32),LEFT(B45,1)=CHAR(9),LEFT(B45,1)=CHAR(160),indenture(B45)&gt;0),"NO","BOLD")&amp;D45</f>
        <v>BOLD</v>
      </c>
      <c r="F45" t="s">
        <v>3890</v>
      </c>
      <c r="G45" t="s">
        <v>3891</v>
      </c>
      <c r="H45" t="str">
        <f t="shared" si="3"/>
        <v/>
      </c>
      <c r="I45" t="str">
        <f>IF(OR(LEFT(F45,1)=CHAR(32),LEFT(F45,1)=CHAR(9),LEFT(F45,1)=CHAR(160),indenture(F45)&gt;0),"NO","BOLD")&amp;H45</f>
        <v>BOLD</v>
      </c>
      <c r="P45" t="str">
        <f t="shared" si="69"/>
        <v/>
      </c>
      <c r="Q45" t="str">
        <f>IF(OR(LEFT(N45,1)=CHAR(32),LEFT(N45,1)=CHAR(9),LEFT(N45,1)=CHAR(160),indenture(N45)&gt;0),"NO","BOLD")&amp;P45</f>
        <v>BOLD</v>
      </c>
      <c r="T45" t="str">
        <f t="shared" si="4"/>
        <v/>
      </c>
      <c r="U45" t="str">
        <f>IF(OR(LEFT(R45,1)=CHAR(32),LEFT(R45,1)=CHAR(9),LEFT(R45,1)=CHAR(160),indenture(R45)&gt;0),"NO","BOLD")&amp;T45</f>
        <v>BOLD</v>
      </c>
      <c r="X45" t="str">
        <f t="shared" si="5"/>
        <v/>
      </c>
      <c r="Y45" t="str">
        <f>IF(OR(LEFT(V45,1)=CHAR(32),LEFT(V45,1)=CHAR(9),LEFT(V45,1)=CHAR(160),indenture(V45)&gt;0),"NO","BOLD")&amp;X45</f>
        <v>BOLD</v>
      </c>
      <c r="AB45" t="str">
        <f t="shared" si="6"/>
        <v/>
      </c>
      <c r="AC45" t="str">
        <f>IF(OR(LEFT(Z45,1)=CHAR(32),LEFT(Z45,1)=CHAR(9),LEFT(Z45,1)=CHAR(160),indenture(Z45)&gt;0),"NO","BOLD")&amp;AB45</f>
        <v>BOLD</v>
      </c>
      <c r="AD45" t="s">
        <v>3664</v>
      </c>
      <c r="AE45" t="s">
        <v>3892</v>
      </c>
      <c r="AF45" t="str">
        <f t="shared" si="7"/>
        <v/>
      </c>
      <c r="AG45" t="str">
        <f>IF(OR(LEFT(AD45,1)=CHAR(32),LEFT(AD45,1)=CHAR(9),LEFT(AD45,1)=CHAR(160),indenture(AD45)&gt;0),"NO","BOLD")&amp;AF45</f>
        <v>BOLD</v>
      </c>
      <c r="AH45" t="s">
        <v>3888</v>
      </c>
      <c r="AI45" t="s">
        <v>3893</v>
      </c>
      <c r="AJ45" t="str">
        <f t="shared" si="8"/>
        <v/>
      </c>
      <c r="AK45" t="str">
        <f>IF(OR(LEFT(AH45,1)=CHAR(32),LEFT(AH45,1)=CHAR(9),LEFT(AH45,1)=CHAR(160),indenture(AH45)&gt;0),"NO","BOLD")&amp;AJ45</f>
        <v>BOLD</v>
      </c>
      <c r="AL45" t="s">
        <v>3894</v>
      </c>
      <c r="AM45" t="s">
        <v>3895</v>
      </c>
      <c r="AN45" t="str">
        <f t="shared" si="9"/>
        <v/>
      </c>
      <c r="AO45" t="str">
        <f>IF(OR(LEFT(AL45,1)=CHAR(32),LEFT(AL45,1)=CHAR(9),LEFT(AL45,1)=CHAR(160),indenture(AL45)&gt;0),"NO","BOLD")&amp;AN45</f>
        <v>BOLD</v>
      </c>
      <c r="AR45" t="str">
        <f t="shared" si="10"/>
        <v/>
      </c>
      <c r="AS45" t="str">
        <f>IF(OR(LEFT(AP45,1)=CHAR(32),LEFT(AP45,1)=CHAR(9),LEFT(AP45,1)=CHAR(160),indenture(AP45)&gt;0),"NO","BOLD")&amp;AR45</f>
        <v>BOLD</v>
      </c>
      <c r="AV45" t="str">
        <f t="shared" si="11"/>
        <v/>
      </c>
      <c r="AW45" t="str">
        <f>IF(OR(LEFT(AT45,1)=CHAR(32),LEFT(AT45,1)=CHAR(9),LEFT(AT45,1)=CHAR(160),indenture(AT45)&gt;0),"NO","BOLD")&amp;AV45</f>
        <v>BOLD</v>
      </c>
      <c r="AZ45" t="str">
        <f t="shared" si="12"/>
        <v/>
      </c>
      <c r="BA45" t="str">
        <f>IF(OR(LEFT(AX45,1)=CHAR(32),LEFT(AX45,1)=CHAR(9),LEFT(AX45,1)=CHAR(160),indenture(AX45)&gt;0),"NO","BOLD")&amp;AZ45</f>
        <v>BOLD</v>
      </c>
      <c r="BB45" t="s">
        <v>4226</v>
      </c>
      <c r="BC45" t="s">
        <v>4619</v>
      </c>
      <c r="BD45" t="str">
        <f t="shared" si="13"/>
        <v/>
      </c>
      <c r="BE45" t="str">
        <f>IF(OR(LEFT(BB45,1)=CHAR(32),LEFT(BB45,1)=CHAR(9),LEFT(BB45,1)=CHAR(160),indenture(BB45)&gt;0),"NO","BOLD")&amp;BD45</f>
        <v>NO</v>
      </c>
      <c r="BH45" t="str">
        <f t="shared" si="14"/>
        <v/>
      </c>
      <c r="BI45" t="str">
        <f>IF(OR(LEFT(BF45,1)=CHAR(32),LEFT(BF45,1)=CHAR(9),LEFT(BF45,1)=CHAR(160),indenture(BF45)&gt;0),"NO","BOLD")&amp;BH45</f>
        <v>BOLD</v>
      </c>
      <c r="BL45" t="str">
        <f t="shared" si="15"/>
        <v/>
      </c>
      <c r="BM45" t="str">
        <f>IF(OR(LEFT(BJ45,1)=CHAR(32),LEFT(BJ45,1)=CHAR(9),LEFT(BJ45,1)=CHAR(160),indenture(BJ45)&gt;0),"NO","BOLD")&amp;BL45</f>
        <v>BOLD</v>
      </c>
      <c r="BP45" t="str">
        <f t="shared" si="16"/>
        <v/>
      </c>
      <c r="BQ45" t="str">
        <f>IF(OR(LEFT(BN45,1)=CHAR(32),LEFT(BN45,1)=CHAR(9),LEFT(BN45,1)=CHAR(160),indenture(BN45)&gt;0),"NO","BOLD")&amp;BP45</f>
        <v>BOLD</v>
      </c>
      <c r="BT45" t="str">
        <f t="shared" si="17"/>
        <v/>
      </c>
      <c r="BU45" t="str">
        <f>IF(OR(LEFT(BR45,1)=CHAR(32),LEFT(BR45,1)=CHAR(9),LEFT(BR45,1)=CHAR(160),indenture(BR45)&gt;0),"NO","BOLD")&amp;BT45</f>
        <v>BOLD</v>
      </c>
      <c r="BV45" t="s">
        <v>4518</v>
      </c>
      <c r="BW45" t="s">
        <v>4620</v>
      </c>
      <c r="BX45" t="str">
        <f t="shared" si="18"/>
        <v/>
      </c>
      <c r="BY45" t="str">
        <f>IF(OR(LEFT(BV45,1)=CHAR(32),LEFT(BV45,1)=CHAR(9),LEFT(BV45,1)=CHAR(160),indenture(BV45)&gt;0),"NO","BOLD")&amp;BX45</f>
        <v>NO</v>
      </c>
      <c r="BZ45" t="s">
        <v>4288</v>
      </c>
      <c r="CA45" t="s">
        <v>4621</v>
      </c>
      <c r="CB45" t="str">
        <f t="shared" si="19"/>
        <v/>
      </c>
      <c r="CC45" t="str">
        <f>IF(OR(LEFT(BZ45,1)=CHAR(32),LEFT(BZ45,1)=CHAR(9),LEFT(BZ45,1)=CHAR(160),indenture(BZ45)&gt;0),"NO","BOLD")&amp;CB45</f>
        <v>NO</v>
      </c>
      <c r="CF45" t="str">
        <f t="shared" si="20"/>
        <v/>
      </c>
      <c r="CG45" t="str">
        <f>IF(OR(LEFT(CD45,1)=CHAR(32),LEFT(CD45,1)=CHAR(9),LEFT(CD45,1)=CHAR(160),indenture(CD45)&gt;0),"NO","BOLD")&amp;CF45</f>
        <v>BOLD</v>
      </c>
      <c r="CH45" t="s">
        <v>4622</v>
      </c>
      <c r="CI45" t="s">
        <v>4623</v>
      </c>
      <c r="CJ45" t="str">
        <f t="shared" si="21"/>
        <v/>
      </c>
      <c r="CK45" t="str">
        <f>IF(OR(LEFT(CH45,1)=CHAR(32),LEFT(CH45,1)=CHAR(9),LEFT(CH45,1)=CHAR(160),indenture(CH45)&gt;0),"NO","BOLD")&amp;CJ45</f>
        <v>BOLD</v>
      </c>
      <c r="CL45" t="s">
        <v>4624</v>
      </c>
      <c r="CM45" t="s">
        <v>4625</v>
      </c>
      <c r="CN45" t="str">
        <f t="shared" si="22"/>
        <v/>
      </c>
      <c r="CO45" t="str">
        <f>IF(OR(LEFT(CL45,1)=CHAR(32),LEFT(CL45,1)=CHAR(9),LEFT(CL45,1)=CHAR(160),indenture(CL45)&gt;0),"NO","BOLD")&amp;CN45</f>
        <v>BOLD</v>
      </c>
      <c r="CP45" t="s">
        <v>4626</v>
      </c>
      <c r="CQ45" t="s">
        <v>3737</v>
      </c>
      <c r="CR45" t="str">
        <f t="shared" si="23"/>
        <v/>
      </c>
      <c r="CS45" t="str">
        <f>IF(OR(LEFT(CP45,1)=CHAR(32),LEFT(CP45,1)=CHAR(9),LEFT(CP45,1)=CHAR(160),indenture(CP45)&gt;0),"NO","BOLD")&amp;CR45</f>
        <v>BOLD</v>
      </c>
      <c r="CV45" t="str">
        <f t="shared" si="24"/>
        <v/>
      </c>
      <c r="CW45" t="str">
        <f>IF(OR(LEFT(CT45,1)=CHAR(32),LEFT(CT45,1)=CHAR(9),LEFT(CT45,1)=CHAR(160),indenture(CT45)&gt;0),"NO","BOLD")&amp;CV45</f>
        <v>BOLD</v>
      </c>
      <c r="CZ45" t="str">
        <f t="shared" si="25"/>
        <v/>
      </c>
      <c r="DA45" t="str">
        <f>IF(OR(LEFT(CX45,1)=CHAR(32),LEFT(CX45,1)=CHAR(9),LEFT(CX45,1)=CHAR(160),indenture(CX45)&gt;0),"NO","BOLD")&amp;CZ45</f>
        <v>BOLD</v>
      </c>
      <c r="DD45" t="str">
        <f t="shared" si="26"/>
        <v/>
      </c>
      <c r="DE45" t="str">
        <f>IF(OR(LEFT(DB45,1)=CHAR(32),LEFT(DB45,1)=CHAR(9),LEFT(DB45,1)=CHAR(160),indenture(DB45)&gt;0),"NO","BOLD")&amp;DD45</f>
        <v>BOLD</v>
      </c>
      <c r="DH45" t="str">
        <f t="shared" si="27"/>
        <v/>
      </c>
      <c r="DI45" t="str">
        <f>IF(OR(LEFT(DF45,1)=CHAR(32),LEFT(DF45,1)=CHAR(9),LEFT(DF45,1)=CHAR(160),indenture(DF45)&gt;0),"NO","BOLD")&amp;DH45</f>
        <v>BOLD</v>
      </c>
      <c r="DL45" t="str">
        <f t="shared" si="28"/>
        <v/>
      </c>
      <c r="DM45" t="str">
        <f>IF(OR(LEFT(DJ45,1)=CHAR(32),LEFT(DJ45,1)=CHAR(9),LEFT(DJ45,1)=CHAR(160),indenture(DJ45)&gt;0),"NO","BOLD")&amp;DL45</f>
        <v>BOLD</v>
      </c>
      <c r="DP45" t="str">
        <f t="shared" si="29"/>
        <v/>
      </c>
      <c r="DQ45" t="str">
        <f>IF(OR(LEFT(DN45,1)=CHAR(32),LEFT(DN45,1)=CHAR(9),LEFT(DN45,1)=CHAR(160),indenture(DN45)&gt;0),"NO","BOLD")&amp;DP45</f>
        <v>BOLD</v>
      </c>
      <c r="DR45" t="s">
        <v>5400</v>
      </c>
      <c r="DS45" t="s">
        <v>5401</v>
      </c>
      <c r="DT45" t="str">
        <f t="shared" si="30"/>
        <v/>
      </c>
      <c r="DU45" t="str">
        <f>IF(OR(LEFT(DR45,1)=CHAR(32),LEFT(DR45,1)=CHAR(9),LEFT(DR45,1)=CHAR(160),indenture(DR45)&gt;0),"NO","BOLD")&amp;DT45</f>
        <v>NO</v>
      </c>
      <c r="DX45" t="str">
        <f t="shared" si="31"/>
        <v/>
      </c>
      <c r="DY45" t="str">
        <f>IF(OR(LEFT(DV45,1)=CHAR(32),LEFT(DV45,1)=CHAR(9),LEFT(DV45,1)=CHAR(160),indenture(DV45)&gt;0),"NO","BOLD")&amp;DX45</f>
        <v>BOLD</v>
      </c>
      <c r="EB45" t="str">
        <f t="shared" si="32"/>
        <v/>
      </c>
      <c r="EC45" t="str">
        <f>IF(OR(LEFT(DZ45,1)=CHAR(32),LEFT(DZ45,1)=CHAR(9),LEFT(DZ45,1)=CHAR(160),indenture(DZ45)&gt;0),"NO","BOLD")&amp;EB45</f>
        <v>BOLD</v>
      </c>
      <c r="EF45" t="str">
        <f t="shared" si="33"/>
        <v/>
      </c>
      <c r="EG45" t="str">
        <f>IF(OR(LEFT(ED45,1)=CHAR(32),LEFT(ED45,1)=CHAR(9),LEFT(ED45,1)=CHAR(160),indenture(ED45)&gt;0),"NO","BOLD")&amp;EF45</f>
        <v>BOLD</v>
      </c>
      <c r="EJ45" t="str">
        <f t="shared" si="34"/>
        <v/>
      </c>
      <c r="EK45" t="str">
        <f>IF(OR(LEFT(EH45,1)=CHAR(32),LEFT(EH45,1)=CHAR(9),LEFT(EH45,1)=CHAR(160),indenture(EH45)&gt;0),"NO","BOLD")&amp;EJ45</f>
        <v>BOLD</v>
      </c>
      <c r="EL45" t="s">
        <v>5402</v>
      </c>
      <c r="EM45" t="s">
        <v>5403</v>
      </c>
      <c r="EN45" t="str">
        <f t="shared" si="35"/>
        <v/>
      </c>
      <c r="EO45" t="str">
        <f>IF(OR(LEFT(EL45,1)=CHAR(32),LEFT(EL45,1)=CHAR(9),LEFT(EL45,1)=CHAR(160),indenture(EL45)&gt;0),"NO","BOLD")&amp;EN45</f>
        <v>NO</v>
      </c>
      <c r="ER45" t="str">
        <f t="shared" si="36"/>
        <v/>
      </c>
      <c r="ES45" t="str">
        <f>IF(OR(LEFT(EP45,1)=CHAR(32),LEFT(EP45,1)=CHAR(9),LEFT(EP45,1)=CHAR(160),indenture(EP45)&gt;0),"NO","BOLD")&amp;ER45</f>
        <v>BOLD</v>
      </c>
      <c r="EV45" t="str">
        <f t="shared" si="37"/>
        <v/>
      </c>
      <c r="EW45" t="str">
        <f>IF(OR(LEFT(ET45,1)=CHAR(32),LEFT(ET45,1)=CHAR(9),LEFT(ET45,1)=CHAR(160),indenture(ET45)&gt;0),"NO","BOLD")&amp;EV45</f>
        <v>BOLD</v>
      </c>
      <c r="EX45" t="s">
        <v>5955</v>
      </c>
      <c r="EY45" t="s">
        <v>5956</v>
      </c>
      <c r="EZ45" t="str">
        <f t="shared" si="38"/>
        <v/>
      </c>
      <c r="FA45" t="str">
        <f>IF(OR(LEFT(EX45,1)=CHAR(32),LEFT(EX45,1)=CHAR(9),LEFT(EX45,1)=CHAR(160),indenture(EX45)&gt;0),"NO","BOLD")&amp;EZ45</f>
        <v>BOLD</v>
      </c>
      <c r="FD45" t="str">
        <f t="shared" si="39"/>
        <v/>
      </c>
      <c r="FE45" t="str">
        <f>IF(OR(LEFT(FB45,1)=CHAR(32),LEFT(FB45,1)=CHAR(9),LEFT(FB45,1)=CHAR(160),indenture(FB45)&gt;0),"NO","BOLD")&amp;FD45</f>
        <v>BOLD</v>
      </c>
      <c r="FH45" t="str">
        <f t="shared" si="40"/>
        <v/>
      </c>
      <c r="FI45" t="str">
        <f>IF(OR(LEFT(FF45,1)=CHAR(32),LEFT(FF45,1)=CHAR(9),LEFT(FF45,1)=CHAR(160),indenture(FF45)&gt;0),"NO","BOLD")&amp;FH45</f>
        <v>BOLD</v>
      </c>
      <c r="FL45" t="str">
        <f t="shared" si="41"/>
        <v/>
      </c>
      <c r="FM45" t="str">
        <f>IF(OR(LEFT(FJ45,1)=CHAR(32),LEFT(FJ45,1)=CHAR(9),LEFT(FJ45,1)=CHAR(160),indenture(FJ45)&gt;0),"NO","BOLD")&amp;FL45</f>
        <v>BOLD</v>
      </c>
      <c r="FN45" t="s">
        <v>5957</v>
      </c>
      <c r="FO45" t="s">
        <v>5958</v>
      </c>
      <c r="FP45" t="str">
        <f t="shared" si="42"/>
        <v/>
      </c>
      <c r="FQ45" t="str">
        <f>IF(OR(LEFT(FN45,1)=CHAR(32),LEFT(FN45,1)=CHAR(9),LEFT(FN45,1)=CHAR(160),indenture(FN45)&gt;0),"NO","BOLD")&amp;FP45</f>
        <v>NO</v>
      </c>
      <c r="FT45" t="str">
        <f t="shared" si="43"/>
        <v/>
      </c>
      <c r="FU45" t="str">
        <f>IF(OR(LEFT(FR45,1)=CHAR(32),LEFT(FR45,1)=CHAR(9),LEFT(FR45,1)=CHAR(160),indenture(FR45)&gt;0),"NO","BOLD")&amp;FT45</f>
        <v>BOLD</v>
      </c>
      <c r="FV45" t="s">
        <v>5621</v>
      </c>
      <c r="FW45" t="s">
        <v>5959</v>
      </c>
      <c r="FX45" t="str">
        <f t="shared" si="44"/>
        <v/>
      </c>
      <c r="FY45" t="str">
        <f>IF(OR(LEFT(FV45,1)=CHAR(32),LEFT(FV45,1)=CHAR(9),LEFT(FV45,1)=CHAR(160),indenture(FV45)&gt;0),"NO","BOLD")&amp;FX45</f>
        <v>NO</v>
      </c>
      <c r="GB45" t="str">
        <f t="shared" si="45"/>
        <v/>
      </c>
      <c r="GC45" t="str">
        <f>IF(OR(LEFT(FZ45,1)=CHAR(32),LEFT(FZ45,1)=CHAR(9),LEFT(FZ45,1)=CHAR(160),indenture(FZ45)&gt;0),"NO","BOLD")&amp;GB45</f>
        <v>BOLD</v>
      </c>
      <c r="GF45" t="str">
        <f t="shared" si="46"/>
        <v/>
      </c>
      <c r="GG45" t="str">
        <f>IF(OR(LEFT(GD45,1)=CHAR(32),LEFT(GD45,1)=CHAR(9),LEFT(GD45,1)=CHAR(160),indenture(GD45)&gt;0),"NO","BOLD")&amp;GF45</f>
        <v>BOLD</v>
      </c>
      <c r="GJ45" t="str">
        <f t="shared" si="47"/>
        <v/>
      </c>
      <c r="GK45" t="str">
        <f>IF(OR(LEFT(GH45,1)=CHAR(32),LEFT(GH45,1)=CHAR(9),LEFT(GH45,1)=CHAR(160),indenture(GH45)&gt;0),"NO","BOLD")&amp;GJ45</f>
        <v>BOLD</v>
      </c>
      <c r="GN45" t="str">
        <f t="shared" si="48"/>
        <v/>
      </c>
      <c r="GO45" t="str">
        <f>IF(OR(LEFT(GL45,1)=CHAR(32),LEFT(GL45,1)=CHAR(9),LEFT(GL45,1)=CHAR(160),indenture(GL45)&gt;0),"NO","BOLD")&amp;GN45</f>
        <v>BOLD</v>
      </c>
      <c r="GR45" t="str">
        <f t="shared" si="70"/>
        <v/>
      </c>
      <c r="GS45" t="str">
        <f>IF(OR(LEFT(GP45,1)=CHAR(32),LEFT(GP45,1)=CHAR(9),LEFT(GP45,1)=CHAR(160),indenture(GP45)&gt;0),"NO","BOLD")&amp;GR45</f>
        <v>BOLD</v>
      </c>
      <c r="GT45" t="s">
        <v>5051</v>
      </c>
      <c r="GU45" t="s">
        <v>5052</v>
      </c>
      <c r="GV45" t="str">
        <f t="shared" si="49"/>
        <v/>
      </c>
      <c r="GW45" t="str">
        <f>IF(OR(LEFT(GT45,1)=CHAR(32),LEFT(GT45,1)=CHAR(9),LEFT(GT45,1)=CHAR(160),indenture(GT45)&gt;0),"NO","BOLD")&amp;GV45</f>
        <v>BOLD</v>
      </c>
      <c r="GZ45" t="str">
        <f t="shared" si="50"/>
        <v/>
      </c>
      <c r="HA45" t="str">
        <f>IF(OR(LEFT(GX45,1)=CHAR(32),LEFT(GX45,1)=CHAR(9),LEFT(GX45,1)=CHAR(160),indenture(GX45)&gt;0),"NO","BOLD")&amp;GZ45</f>
        <v>BOLD</v>
      </c>
      <c r="HB45" t="s">
        <v>6470</v>
      </c>
      <c r="HC45" t="s">
        <v>6471</v>
      </c>
      <c r="HD45" t="str">
        <f t="shared" si="51"/>
        <v/>
      </c>
      <c r="HE45" t="str">
        <f>IF(OR(LEFT(HB45,1)=CHAR(32),LEFT(HB45,1)=CHAR(9),LEFT(HB45,1)=CHAR(160),indenture(HB45)&gt;0),"NO","BOLD")&amp;HD45</f>
        <v>BOLD</v>
      </c>
      <c r="HH45" t="str">
        <f t="shared" si="52"/>
        <v/>
      </c>
      <c r="HI45" t="str">
        <f>IF(OR(LEFT(HF45,1)=CHAR(32),LEFT(HF45,1)=CHAR(9),LEFT(HF45,1)=CHAR(160),indenture(HF45)&gt;0),"NO","BOLD")&amp;HH45</f>
        <v>BOLD</v>
      </c>
      <c r="HL45" t="str">
        <f t="shared" si="53"/>
        <v/>
      </c>
      <c r="HM45" t="str">
        <f>IF(OR(LEFT(HJ45,1)=CHAR(32),LEFT(HJ45,1)=CHAR(9),LEFT(HJ45,1)=CHAR(160),indenture(HJ45)&gt;0),"NO","BOLD")&amp;HL45</f>
        <v>BOLD</v>
      </c>
      <c r="HP45" t="str">
        <f t="shared" si="54"/>
        <v/>
      </c>
      <c r="HQ45" t="str">
        <f>IF(OR(LEFT(HN45,1)=CHAR(32),LEFT(HN45,1)=CHAR(9),LEFT(HN45,1)=CHAR(160),indenture(HN45)&gt;0),"NO","BOLD")&amp;HP45</f>
        <v>BOLD</v>
      </c>
      <c r="HT45" t="str">
        <f t="shared" si="55"/>
        <v/>
      </c>
      <c r="HU45" t="str">
        <f>IF(OR(LEFT(HR45,1)=CHAR(32),LEFT(HR45,1)=CHAR(9),LEFT(HR45,1)=CHAR(160),indenture(HR45)&gt;0),"NO","BOLD")&amp;HT45</f>
        <v>BOLD</v>
      </c>
      <c r="HV45" t="s">
        <v>8238</v>
      </c>
      <c r="HW45" t="s">
        <v>8161</v>
      </c>
      <c r="HX45" t="str">
        <f t="shared" si="56"/>
        <v/>
      </c>
      <c r="HY45" t="str">
        <f>IF(OR(LEFT(HV45,1)=CHAR(32),LEFT(HV45,1)=CHAR(9),LEFT(HV45,1)=CHAR(160),indenture(HV45)&gt;0),"NO","BOLD")&amp;HX45</f>
        <v>BOLD</v>
      </c>
      <c r="HZ45" t="s">
        <v>8368</v>
      </c>
      <c r="IA45" t="s">
        <v>8369</v>
      </c>
      <c r="IB45" t="str">
        <f t="shared" si="57"/>
        <v/>
      </c>
      <c r="IC45" t="str">
        <f>IF(OR(LEFT(HZ45,1)=CHAR(32),LEFT(HZ45,1)=CHAR(9),LEFT(HZ45,1)=CHAR(160),indenture(HZ45)&gt;0),"NO","BOLD")&amp;IB45</f>
        <v>BOLD</v>
      </c>
      <c r="IJ45" t="str">
        <f t="shared" si="59"/>
        <v/>
      </c>
      <c r="IK45" t="str">
        <f>IF(OR(LEFT(IH45,1)=CHAR(32),LEFT(IH45,1)=CHAR(9),LEFT(IH45,1)=CHAR(160),indenture(IH45)&gt;0),"NO","BOLD")&amp;IJ45</f>
        <v>BOLD</v>
      </c>
      <c r="IP45" t="s">
        <v>8651</v>
      </c>
      <c r="IQ45" t="s">
        <v>8710</v>
      </c>
      <c r="IR45" t="str">
        <f t="shared" si="61"/>
        <v/>
      </c>
      <c r="IS45" t="str">
        <f>IF(OR(LEFT(IP45,1)=CHAR(32),LEFT(IP45,1)=CHAR(9),LEFT(IP45,1)=CHAR(160),indenture(IP45)&gt;0),"NO","BOLD")&amp;IR45</f>
        <v>BOLD</v>
      </c>
      <c r="IX45" t="s">
        <v>8238</v>
      </c>
      <c r="IY45" t="s">
        <v>8161</v>
      </c>
      <c r="IZ45" t="str">
        <f t="shared" si="63"/>
        <v/>
      </c>
      <c r="JA45" t="str">
        <f>IF(OR(LEFT(IX45,1)=CHAR(32),LEFT(IX45,1)=CHAR(9),LEFT(IX45,1)=CHAR(160),indenture(IX45)&gt;0),"NO","BOLD")&amp;IZ45</f>
        <v>BOLD</v>
      </c>
      <c r="JB45" t="s">
        <v>8368</v>
      </c>
      <c r="JC45" t="s">
        <v>8369</v>
      </c>
      <c r="JD45" t="str">
        <f t="shared" si="64"/>
        <v/>
      </c>
      <c r="JE45" t="str">
        <f>IF(OR(LEFT(JB45,1)=CHAR(32),LEFT(JB45,1)=CHAR(9),LEFT(JB45,1)=CHAR(160),indenture(JB45)&gt;0),"NO","BOLD")&amp;JD45</f>
        <v>BOLD</v>
      </c>
      <c r="JL45" t="str">
        <f t="shared" si="66"/>
        <v/>
      </c>
      <c r="JM45" t="str">
        <f>IF(OR(LEFT(JJ45,1)=CHAR(32),LEFT(JJ45,1)=CHAR(9),LEFT(JJ45,1)=CHAR(160),indenture(JJ45)&gt;0),"NO","BOLD")&amp;JL45</f>
        <v>BOLD</v>
      </c>
    </row>
    <row r="46" spans="1:273">
      <c r="A46">
        <v>45</v>
      </c>
      <c r="D46" t="str">
        <f t="shared" si="2"/>
        <v/>
      </c>
      <c r="E46" t="str">
        <f>IF(OR(LEFT(B46,1)=CHAR(32),LEFT(B46,1)=CHAR(9),LEFT(B46,1)=CHAR(160),indenture(B46)&gt;0),"NO","BOLD")&amp;D46</f>
        <v>BOLD</v>
      </c>
      <c r="F46" t="s">
        <v>3896</v>
      </c>
      <c r="G46" t="s">
        <v>3897</v>
      </c>
      <c r="H46" t="str">
        <f t="shared" si="3"/>
        <v/>
      </c>
      <c r="I46" t="str">
        <f>IF(OR(LEFT(F46,1)=CHAR(32),LEFT(F46,1)=CHAR(9),LEFT(F46,1)=CHAR(160),indenture(F46)&gt;0),"NO","BOLD")&amp;H46</f>
        <v>BOLD</v>
      </c>
      <c r="P46" t="str">
        <f t="shared" si="69"/>
        <v/>
      </c>
      <c r="Q46" t="str">
        <f>IF(OR(LEFT(N46,1)=CHAR(32),LEFT(N46,1)=CHAR(9),LEFT(N46,1)=CHAR(160),indenture(N46)&gt;0),"NO","BOLD")&amp;P46</f>
        <v>BOLD</v>
      </c>
      <c r="T46" t="str">
        <f t="shared" si="4"/>
        <v/>
      </c>
      <c r="U46" t="str">
        <f>IF(OR(LEFT(R46,1)=CHAR(32),LEFT(R46,1)=CHAR(9),LEFT(R46,1)=CHAR(160),indenture(R46)&gt;0),"NO","BOLD")&amp;T46</f>
        <v>BOLD</v>
      </c>
      <c r="X46" t="str">
        <f t="shared" si="5"/>
        <v/>
      </c>
      <c r="Y46" t="str">
        <f>IF(OR(LEFT(V46,1)=CHAR(32),LEFT(V46,1)=CHAR(9),LEFT(V46,1)=CHAR(160),indenture(V46)&gt;0),"NO","BOLD")&amp;X46</f>
        <v>BOLD</v>
      </c>
      <c r="AB46" t="str">
        <f t="shared" si="6"/>
        <v/>
      </c>
      <c r="AC46" t="str">
        <f>IF(OR(LEFT(Z46,1)=CHAR(32),LEFT(Z46,1)=CHAR(9),LEFT(Z46,1)=CHAR(160),indenture(Z46)&gt;0),"NO","BOLD")&amp;AB46</f>
        <v>BOLD</v>
      </c>
      <c r="AD46" t="s">
        <v>3678</v>
      </c>
      <c r="AE46" t="s">
        <v>3737</v>
      </c>
      <c r="AF46" t="str">
        <f t="shared" si="7"/>
        <v/>
      </c>
      <c r="AG46" t="str">
        <f>IF(OR(LEFT(AD46,1)=CHAR(32),LEFT(AD46,1)=CHAR(9),LEFT(AD46,1)=CHAR(160),indenture(AD46)&gt;0),"NO","BOLD")&amp;AF46</f>
        <v>BOLD</v>
      </c>
      <c r="AH46" t="s">
        <v>3894</v>
      </c>
      <c r="AI46" t="s">
        <v>3898</v>
      </c>
      <c r="AJ46" t="str">
        <f t="shared" si="8"/>
        <v/>
      </c>
      <c r="AK46" t="str">
        <f>IF(OR(LEFT(AH46,1)=CHAR(32),LEFT(AH46,1)=CHAR(9),LEFT(AH46,1)=CHAR(160),indenture(AH46)&gt;0),"NO","BOLD")&amp;AJ46</f>
        <v>BOLD</v>
      </c>
      <c r="AL46" t="s">
        <v>3899</v>
      </c>
      <c r="AM46" t="s">
        <v>3900</v>
      </c>
      <c r="AN46" t="str">
        <f t="shared" si="9"/>
        <v/>
      </c>
      <c r="AO46" t="str">
        <f>IF(OR(LEFT(AL46,1)=CHAR(32),LEFT(AL46,1)=CHAR(9),LEFT(AL46,1)=CHAR(160),indenture(AL46)&gt;0),"NO","BOLD")&amp;AN46</f>
        <v>BOLD</v>
      </c>
      <c r="AR46" t="str">
        <f t="shared" si="10"/>
        <v/>
      </c>
      <c r="AS46" t="str">
        <f>IF(OR(LEFT(AP46,1)=CHAR(32),LEFT(AP46,1)=CHAR(9),LEFT(AP46,1)=CHAR(160),indenture(AP46)&gt;0),"NO","BOLD")&amp;AR46</f>
        <v>BOLD</v>
      </c>
      <c r="AV46" t="str">
        <f t="shared" si="11"/>
        <v/>
      </c>
      <c r="AW46" t="str">
        <f>IF(OR(LEFT(AT46,1)=CHAR(32),LEFT(AT46,1)=CHAR(9),LEFT(AT46,1)=CHAR(160),indenture(AT46)&gt;0),"NO","BOLD")&amp;AV46</f>
        <v>BOLD</v>
      </c>
      <c r="AZ46" t="str">
        <f t="shared" si="12"/>
        <v/>
      </c>
      <c r="BA46" t="str">
        <f>IF(OR(LEFT(AX46,1)=CHAR(32),LEFT(AX46,1)=CHAR(9),LEFT(AX46,1)=CHAR(160),indenture(AX46)&gt;0),"NO","BOLD")&amp;AZ46</f>
        <v>BOLD</v>
      </c>
      <c r="BB46" t="s">
        <v>4240</v>
      </c>
      <c r="BC46" t="s">
        <v>4627</v>
      </c>
      <c r="BD46" t="str">
        <f t="shared" si="13"/>
        <v/>
      </c>
      <c r="BE46" t="str">
        <f>IF(OR(LEFT(BB46,1)=CHAR(32),LEFT(BB46,1)=CHAR(9),LEFT(BB46,1)=CHAR(160),indenture(BB46)&gt;0),"NO","BOLD")&amp;BD46</f>
        <v>NO</v>
      </c>
      <c r="BH46" t="str">
        <f t="shared" si="14"/>
        <v/>
      </c>
      <c r="BI46" t="str">
        <f>IF(OR(LEFT(BF46,1)=CHAR(32),LEFT(BF46,1)=CHAR(9),LEFT(BF46,1)=CHAR(160),indenture(BF46)&gt;0),"NO","BOLD")&amp;BH46</f>
        <v>BOLD</v>
      </c>
      <c r="BL46" t="str">
        <f t="shared" si="15"/>
        <v/>
      </c>
      <c r="BM46" t="str">
        <f>IF(OR(LEFT(BJ46,1)=CHAR(32),LEFT(BJ46,1)=CHAR(9),LEFT(BJ46,1)=CHAR(160),indenture(BJ46)&gt;0),"NO","BOLD")&amp;BL46</f>
        <v>BOLD</v>
      </c>
      <c r="BN46" t="s">
        <v>4628</v>
      </c>
      <c r="BO46" s="36" t="s">
        <v>8872</v>
      </c>
      <c r="BP46" t="str">
        <f t="shared" si="16"/>
        <v/>
      </c>
      <c r="BQ46" t="str">
        <f>IF(OR(LEFT(BN46,1)=CHAR(32),LEFT(BN46,1)=CHAR(9),LEFT(BN46,1)=CHAR(160),indenture(BN46)&gt;0),"NO","BOLD")&amp;BP46</f>
        <v>BOLD</v>
      </c>
      <c r="BT46" t="str">
        <f t="shared" si="17"/>
        <v/>
      </c>
      <c r="BU46" t="str">
        <f>IF(OR(LEFT(BR46,1)=CHAR(32),LEFT(BR46,1)=CHAR(9),LEFT(BR46,1)=CHAR(160),indenture(BR46)&gt;0),"NO","BOLD")&amp;BT46</f>
        <v>BOLD</v>
      </c>
      <c r="BV46" t="s">
        <v>4527</v>
      </c>
      <c r="BW46" t="s">
        <v>4629</v>
      </c>
      <c r="BX46" t="str">
        <f t="shared" si="18"/>
        <v/>
      </c>
      <c r="BY46" t="str">
        <f>IF(OR(LEFT(BV46,1)=CHAR(32),LEFT(BV46,1)=CHAR(9),LEFT(BV46,1)=CHAR(160),indenture(BV46)&gt;0),"NO","BOLD")&amp;BX46</f>
        <v>NO</v>
      </c>
      <c r="BZ46" t="s">
        <v>4299</v>
      </c>
      <c r="CA46" t="s">
        <v>4630</v>
      </c>
      <c r="CB46" t="str">
        <f t="shared" si="19"/>
        <v/>
      </c>
      <c r="CC46" t="str">
        <f>IF(OR(LEFT(BZ46,1)=CHAR(32),LEFT(BZ46,1)=CHAR(9),LEFT(BZ46,1)=CHAR(160),indenture(BZ46)&gt;0),"NO","BOLD")&amp;CB46</f>
        <v>NO</v>
      </c>
      <c r="CD46" t="s">
        <v>4431</v>
      </c>
      <c r="CE46" s="36" t="s">
        <v>8872</v>
      </c>
      <c r="CF46" t="str">
        <f t="shared" si="20"/>
        <v/>
      </c>
      <c r="CG46" t="str">
        <f>IF(OR(LEFT(CD46,1)=CHAR(32),LEFT(CD46,1)=CHAR(9),LEFT(CD46,1)=CHAR(160),indenture(CD46)&gt;0),"NO","BOLD")&amp;CF46</f>
        <v>NO</v>
      </c>
      <c r="CJ46" t="str">
        <f t="shared" si="21"/>
        <v/>
      </c>
      <c r="CK46" t="str">
        <f>IF(OR(LEFT(CH46,1)=CHAR(32),LEFT(CH46,1)=CHAR(9),LEFT(CH46,1)=CHAR(160),indenture(CH46)&gt;0),"NO","BOLD")&amp;CJ46</f>
        <v>BOLD</v>
      </c>
      <c r="CL46" t="s">
        <v>4631</v>
      </c>
      <c r="CM46" t="s">
        <v>4632</v>
      </c>
      <c r="CN46" t="str">
        <f t="shared" si="22"/>
        <v/>
      </c>
      <c r="CO46" t="str">
        <f>IF(OR(LEFT(CL46,1)=CHAR(32),LEFT(CL46,1)=CHAR(9),LEFT(CL46,1)=CHAR(160),indenture(CL46)&gt;0),"NO","BOLD")&amp;CN46</f>
        <v>BOLD</v>
      </c>
      <c r="CP46" t="s">
        <v>4633</v>
      </c>
      <c r="CQ46" t="s">
        <v>4634</v>
      </c>
      <c r="CR46" t="str">
        <f t="shared" si="23"/>
        <v/>
      </c>
      <c r="CS46" t="str">
        <f>IF(OR(LEFT(CP46,1)=CHAR(32),LEFT(CP46,1)=CHAR(9),LEFT(CP46,1)=CHAR(160),indenture(CP46)&gt;0),"NO","BOLD")&amp;CR46</f>
        <v>BOLD</v>
      </c>
      <c r="CV46" t="str">
        <f t="shared" si="24"/>
        <v/>
      </c>
      <c r="CW46" t="str">
        <f>IF(OR(LEFT(CT46,1)=CHAR(32),LEFT(CT46,1)=CHAR(9),LEFT(CT46,1)=CHAR(160),indenture(CT46)&gt;0),"NO","BOLD")&amp;CV46</f>
        <v>BOLD</v>
      </c>
      <c r="CZ46" t="str">
        <f t="shared" si="25"/>
        <v/>
      </c>
      <c r="DA46" t="str">
        <f>IF(OR(LEFT(CX46,1)=CHAR(32),LEFT(CX46,1)=CHAR(9),LEFT(CX46,1)=CHAR(160),indenture(CX46)&gt;0),"NO","BOLD")&amp;CZ46</f>
        <v>BOLD</v>
      </c>
      <c r="DD46" t="str">
        <f t="shared" si="26"/>
        <v/>
      </c>
      <c r="DE46" t="str">
        <f>IF(OR(LEFT(DB46,1)=CHAR(32),LEFT(DB46,1)=CHAR(9),LEFT(DB46,1)=CHAR(160),indenture(DB46)&gt;0),"NO","BOLD")&amp;DD46</f>
        <v>BOLD</v>
      </c>
      <c r="DH46" t="str">
        <f t="shared" si="27"/>
        <v/>
      </c>
      <c r="DI46" t="str">
        <f>IF(OR(LEFT(DF46,1)=CHAR(32),LEFT(DF46,1)=CHAR(9),LEFT(DF46,1)=CHAR(160),indenture(DF46)&gt;0),"NO","BOLD")&amp;DH46</f>
        <v>BOLD</v>
      </c>
      <c r="DL46" t="str">
        <f t="shared" si="28"/>
        <v/>
      </c>
      <c r="DM46" t="str">
        <f>IF(OR(LEFT(DJ46,1)=CHAR(32),LEFT(DJ46,1)=CHAR(9),LEFT(DJ46,1)=CHAR(160),indenture(DJ46)&gt;0),"NO","BOLD")&amp;DL46</f>
        <v>BOLD</v>
      </c>
      <c r="DP46" t="str">
        <f t="shared" si="29"/>
        <v/>
      </c>
      <c r="DQ46" t="str">
        <f>IF(OR(LEFT(DN46,1)=CHAR(32),LEFT(DN46,1)=CHAR(9),LEFT(DN46,1)=CHAR(160),indenture(DN46)&gt;0),"NO","BOLD")&amp;DP46</f>
        <v>BOLD</v>
      </c>
      <c r="DR46" t="s">
        <v>5404</v>
      </c>
      <c r="DS46" t="s">
        <v>5405</v>
      </c>
      <c r="DT46" t="str">
        <f t="shared" si="30"/>
        <v/>
      </c>
      <c r="DU46" t="str">
        <f>IF(OR(LEFT(DR46,1)=CHAR(32),LEFT(DR46,1)=CHAR(9),LEFT(DR46,1)=CHAR(160),indenture(DR46)&gt;0),"NO","BOLD")&amp;DT46</f>
        <v>NO</v>
      </c>
      <c r="DX46" t="str">
        <f t="shared" si="31"/>
        <v/>
      </c>
      <c r="DY46" t="str">
        <f>IF(OR(LEFT(DV46,1)=CHAR(32),LEFT(DV46,1)=CHAR(9),LEFT(DV46,1)=CHAR(160),indenture(DV46)&gt;0),"NO","BOLD")&amp;DX46</f>
        <v>BOLD</v>
      </c>
      <c r="EB46" t="str">
        <f t="shared" si="32"/>
        <v/>
      </c>
      <c r="EC46" t="str">
        <f>IF(OR(LEFT(DZ46,1)=CHAR(32),LEFT(DZ46,1)=CHAR(9),LEFT(DZ46,1)=CHAR(160),indenture(DZ46)&gt;0),"NO","BOLD")&amp;EB46</f>
        <v>BOLD</v>
      </c>
      <c r="EF46" t="str">
        <f t="shared" si="33"/>
        <v/>
      </c>
      <c r="EG46" t="str">
        <f>IF(OR(LEFT(ED46,1)=CHAR(32),LEFT(ED46,1)=CHAR(9),LEFT(ED46,1)=CHAR(160),indenture(ED46)&gt;0),"NO","BOLD")&amp;EF46</f>
        <v>BOLD</v>
      </c>
      <c r="EJ46" t="str">
        <f t="shared" si="34"/>
        <v/>
      </c>
      <c r="EK46" t="str">
        <f>IF(OR(LEFT(EH46,1)=CHAR(32),LEFT(EH46,1)=CHAR(9),LEFT(EH46,1)=CHAR(160),indenture(EH46)&gt;0),"NO","BOLD")&amp;EJ46</f>
        <v>BOLD</v>
      </c>
      <c r="EL46" t="s">
        <v>5406</v>
      </c>
      <c r="EM46" t="s">
        <v>5407</v>
      </c>
      <c r="EN46" t="str">
        <f t="shared" si="35"/>
        <v/>
      </c>
      <c r="EO46" t="str">
        <f>IF(OR(LEFT(EL46,1)=CHAR(32),LEFT(EL46,1)=CHAR(9),LEFT(EL46,1)=CHAR(160),indenture(EL46)&gt;0),"NO","BOLD")&amp;EN46</f>
        <v>NO</v>
      </c>
      <c r="ER46" t="str">
        <f t="shared" si="36"/>
        <v/>
      </c>
      <c r="ES46" t="str">
        <f>IF(OR(LEFT(EP46,1)=CHAR(32),LEFT(EP46,1)=CHAR(9),LEFT(EP46,1)=CHAR(160),indenture(EP46)&gt;0),"NO","BOLD")&amp;ER46</f>
        <v>BOLD</v>
      </c>
      <c r="EV46" t="str">
        <f t="shared" si="37"/>
        <v/>
      </c>
      <c r="EW46" t="str">
        <f>IF(OR(LEFT(ET46,1)=CHAR(32),LEFT(ET46,1)=CHAR(9),LEFT(ET46,1)=CHAR(160),indenture(ET46)&gt;0),"NO","BOLD")&amp;EV46</f>
        <v>BOLD</v>
      </c>
      <c r="EX46" t="s">
        <v>5960</v>
      </c>
      <c r="EY46" t="s">
        <v>4902</v>
      </c>
      <c r="EZ46" t="str">
        <f t="shared" si="38"/>
        <v/>
      </c>
      <c r="FA46" t="str">
        <f>IF(OR(LEFT(EX46,1)=CHAR(32),LEFT(EX46,1)=CHAR(9),LEFT(EX46,1)=CHAR(160),indenture(EX46)&gt;0),"NO","BOLD")&amp;EZ46</f>
        <v>BOLD</v>
      </c>
      <c r="FD46" t="str">
        <f t="shared" si="39"/>
        <v/>
      </c>
      <c r="FE46" t="str">
        <f>IF(OR(LEFT(FB46,1)=CHAR(32),LEFT(FB46,1)=CHAR(9),LEFT(FB46,1)=CHAR(160),indenture(FB46)&gt;0),"NO","BOLD")&amp;FD46</f>
        <v>BOLD</v>
      </c>
      <c r="FF46" t="s">
        <v>5961</v>
      </c>
      <c r="FG46" s="36" t="s">
        <v>8872</v>
      </c>
      <c r="FH46" t="str">
        <f t="shared" si="40"/>
        <v/>
      </c>
      <c r="FI46" t="str">
        <f>IF(OR(LEFT(FF46,1)=CHAR(32),LEFT(FF46,1)=CHAR(9),LEFT(FF46,1)=CHAR(160),indenture(FF46)&gt;0),"NO","BOLD")&amp;FH46</f>
        <v>BOLD</v>
      </c>
      <c r="FL46" t="str">
        <f t="shared" si="41"/>
        <v/>
      </c>
      <c r="FM46" t="str">
        <f>IF(OR(LEFT(FJ46,1)=CHAR(32),LEFT(FJ46,1)=CHAR(9),LEFT(FJ46,1)=CHAR(160),indenture(FJ46)&gt;0),"NO","BOLD")&amp;FL46</f>
        <v>BOLD</v>
      </c>
      <c r="FN46" t="s">
        <v>5962</v>
      </c>
      <c r="FO46" t="s">
        <v>5963</v>
      </c>
      <c r="FP46" t="str">
        <f t="shared" si="42"/>
        <v/>
      </c>
      <c r="FQ46" t="str">
        <f>IF(OR(LEFT(FN46,1)=CHAR(32),LEFT(FN46,1)=CHAR(9),LEFT(FN46,1)=CHAR(160),indenture(FN46)&gt;0),"NO","BOLD")&amp;FP46</f>
        <v>NO</v>
      </c>
      <c r="FT46" t="str">
        <f t="shared" si="43"/>
        <v/>
      </c>
      <c r="FU46" t="str">
        <f>IF(OR(LEFT(FR46,1)=CHAR(32),LEFT(FR46,1)=CHAR(9),LEFT(FR46,1)=CHAR(160),indenture(FR46)&gt;0),"NO","BOLD")&amp;FT46</f>
        <v>BOLD</v>
      </c>
      <c r="FX46" t="str">
        <f t="shared" si="44"/>
        <v/>
      </c>
      <c r="FY46" t="str">
        <f>IF(OR(LEFT(FV46,1)=CHAR(32),LEFT(FV46,1)=CHAR(9),LEFT(FV46,1)=CHAR(160),indenture(FV46)&gt;0),"NO","BOLD")&amp;FX46</f>
        <v>BOLD</v>
      </c>
      <c r="GB46" t="str">
        <f t="shared" si="45"/>
        <v/>
      </c>
      <c r="GC46" t="str">
        <f>IF(OR(LEFT(FZ46,1)=CHAR(32),LEFT(FZ46,1)=CHAR(9),LEFT(FZ46,1)=CHAR(160),indenture(FZ46)&gt;0),"NO","BOLD")&amp;GB46</f>
        <v>BOLD</v>
      </c>
      <c r="GF46" t="str">
        <f t="shared" si="46"/>
        <v/>
      </c>
      <c r="GG46" t="str">
        <f>IF(OR(LEFT(GD46,1)=CHAR(32),LEFT(GD46,1)=CHAR(9),LEFT(GD46,1)=CHAR(160),indenture(GD46)&gt;0),"NO","BOLD")&amp;GF46</f>
        <v>BOLD</v>
      </c>
      <c r="GJ46" t="str">
        <f t="shared" si="47"/>
        <v/>
      </c>
      <c r="GK46" t="str">
        <f>IF(OR(LEFT(GH46,1)=CHAR(32),LEFT(GH46,1)=CHAR(9),LEFT(GH46,1)=CHAR(160),indenture(GH46)&gt;0),"NO","BOLD")&amp;GJ46</f>
        <v>BOLD</v>
      </c>
      <c r="GN46" t="str">
        <f t="shared" si="48"/>
        <v/>
      </c>
      <c r="GO46" t="str">
        <f>IF(OR(LEFT(GL46,1)=CHAR(32),LEFT(GL46,1)=CHAR(9),LEFT(GL46,1)=CHAR(160),indenture(GL46)&gt;0),"NO","BOLD")&amp;GN46</f>
        <v>BOLD</v>
      </c>
      <c r="GR46" t="str">
        <f t="shared" si="70"/>
        <v/>
      </c>
      <c r="GS46" t="str">
        <f>IF(OR(LEFT(GP46,1)=CHAR(32),LEFT(GP46,1)=CHAR(9),LEFT(GP46,1)=CHAR(160),indenture(GP46)&gt;0),"NO","BOLD")&amp;GR46</f>
        <v>BOLD</v>
      </c>
      <c r="GT46" t="s">
        <v>5068</v>
      </c>
      <c r="GU46" t="s">
        <v>5069</v>
      </c>
      <c r="GV46" t="str">
        <f t="shared" si="49"/>
        <v/>
      </c>
      <c r="GW46" t="str">
        <f>IF(OR(LEFT(GT46,1)=CHAR(32),LEFT(GT46,1)=CHAR(9),LEFT(GT46,1)=CHAR(160),indenture(GT46)&gt;0),"NO","BOLD")&amp;GV46</f>
        <v>NO</v>
      </c>
      <c r="GZ46" t="str">
        <f t="shared" si="50"/>
        <v/>
      </c>
      <c r="HA46" t="str">
        <f>IF(OR(LEFT(GX46,1)=CHAR(32),LEFT(GX46,1)=CHAR(9),LEFT(GX46,1)=CHAR(160),indenture(GX46)&gt;0),"NO","BOLD")&amp;GZ46</f>
        <v>BOLD</v>
      </c>
      <c r="HB46" t="s">
        <v>6472</v>
      </c>
      <c r="HC46" t="s">
        <v>6473</v>
      </c>
      <c r="HD46" t="str">
        <f t="shared" si="51"/>
        <v/>
      </c>
      <c r="HE46" t="str">
        <f>IF(OR(LEFT(HB46,1)=CHAR(32),LEFT(HB46,1)=CHAR(9),LEFT(HB46,1)=CHAR(160),indenture(HB46)&gt;0),"NO","BOLD")&amp;HD46</f>
        <v>BOLD</v>
      </c>
      <c r="HH46" t="str">
        <f t="shared" si="52"/>
        <v/>
      </c>
      <c r="HI46" t="str">
        <f>IF(OR(LEFT(HF46,1)=CHAR(32),LEFT(HF46,1)=CHAR(9),LEFT(HF46,1)=CHAR(160),indenture(HF46)&gt;0),"NO","BOLD")&amp;HH46</f>
        <v>BOLD</v>
      </c>
      <c r="HL46" t="str">
        <f t="shared" si="53"/>
        <v/>
      </c>
      <c r="HM46" t="str">
        <f>IF(OR(LEFT(HJ46,1)=CHAR(32),LEFT(HJ46,1)=CHAR(9),LEFT(HJ46,1)=CHAR(160),indenture(HJ46)&gt;0),"NO","BOLD")&amp;HL46</f>
        <v>BOLD</v>
      </c>
      <c r="HP46" t="str">
        <f t="shared" si="54"/>
        <v/>
      </c>
      <c r="HQ46" t="str">
        <f>IF(OR(LEFT(HN46,1)=CHAR(32),LEFT(HN46,1)=CHAR(9),LEFT(HN46,1)=CHAR(160),indenture(HN46)&gt;0),"NO","BOLD")&amp;HP46</f>
        <v>BOLD</v>
      </c>
      <c r="HT46" t="str">
        <f t="shared" si="55"/>
        <v/>
      </c>
      <c r="HU46" t="str">
        <f>IF(OR(LEFT(HR46,1)=CHAR(32),LEFT(HR46,1)=CHAR(9),LEFT(HR46,1)=CHAR(160),indenture(HR46)&gt;0),"NO","BOLD")&amp;HT46</f>
        <v>BOLD</v>
      </c>
      <c r="HV46" t="s">
        <v>8239</v>
      </c>
      <c r="HW46" t="s">
        <v>8162</v>
      </c>
      <c r="HX46" t="str">
        <f t="shared" si="56"/>
        <v/>
      </c>
      <c r="HY46" t="str">
        <f>IF(OR(LEFT(HV46,1)=CHAR(32),LEFT(HV46,1)=CHAR(9),LEFT(HV46,1)=CHAR(160),indenture(HV46)&gt;0),"NO","BOLD")&amp;HX46</f>
        <v>BOLD</v>
      </c>
      <c r="HZ46" t="s">
        <v>8370</v>
      </c>
      <c r="IA46" t="s">
        <v>8371</v>
      </c>
      <c r="IB46" t="str">
        <f t="shared" si="57"/>
        <v/>
      </c>
      <c r="IC46" t="str">
        <f>IF(OR(LEFT(HZ46,1)=CHAR(32),LEFT(HZ46,1)=CHAR(9),LEFT(HZ46,1)=CHAR(160),indenture(HZ46)&gt;0),"NO","BOLD")&amp;IB46</f>
        <v>BOLD</v>
      </c>
      <c r="IH46" t="s">
        <v>8228</v>
      </c>
      <c r="II46" s="36" t="s">
        <v>8872</v>
      </c>
      <c r="IJ46" t="str">
        <f t="shared" si="59"/>
        <v/>
      </c>
      <c r="IK46" t="str">
        <f>IF(OR(LEFT(IH46,1)=CHAR(32),LEFT(IH46,1)=CHAR(9),LEFT(IH46,1)=CHAR(160),indenture(IH46)&gt;0),"NO","BOLD")&amp;IJ46</f>
        <v>BOLD</v>
      </c>
      <c r="IP46" t="s">
        <v>8711</v>
      </c>
      <c r="IQ46" t="s">
        <v>8712</v>
      </c>
      <c r="IR46" t="str">
        <f t="shared" si="61"/>
        <v/>
      </c>
      <c r="IS46" t="str">
        <f>IF(OR(LEFT(IP46,1)=CHAR(32),LEFT(IP46,1)=CHAR(9),LEFT(IP46,1)=CHAR(160),indenture(IP46)&gt;0),"NO","BOLD")&amp;IR46</f>
        <v>BOLD</v>
      </c>
      <c r="IX46" t="s">
        <v>8239</v>
      </c>
      <c r="IY46" t="s">
        <v>8162</v>
      </c>
      <c r="IZ46" t="str">
        <f t="shared" si="63"/>
        <v/>
      </c>
      <c r="JA46" t="str">
        <f>IF(OR(LEFT(IX46,1)=CHAR(32),LEFT(IX46,1)=CHAR(9),LEFT(IX46,1)=CHAR(160),indenture(IX46)&gt;0),"NO","BOLD")&amp;IZ46</f>
        <v>BOLD</v>
      </c>
      <c r="JB46" t="s">
        <v>8370</v>
      </c>
      <c r="JC46" t="s">
        <v>8371</v>
      </c>
      <c r="JD46" t="str">
        <f t="shared" si="64"/>
        <v/>
      </c>
      <c r="JE46" t="str">
        <f>IF(OR(LEFT(JB46,1)=CHAR(32),LEFT(JB46,1)=CHAR(9),LEFT(JB46,1)=CHAR(160),indenture(JB46)&gt;0),"NO","BOLD")&amp;JD46</f>
        <v>BOLD</v>
      </c>
      <c r="JL46" t="str">
        <f t="shared" si="66"/>
        <v/>
      </c>
      <c r="JM46" t="str">
        <f>IF(OR(LEFT(JJ46,1)=CHAR(32),LEFT(JJ46,1)=CHAR(9),LEFT(JJ46,1)=CHAR(160),indenture(JJ46)&gt;0),"NO","BOLD")&amp;JL46</f>
        <v>BOLD</v>
      </c>
    </row>
    <row r="47" spans="1:273">
      <c r="A47">
        <v>46</v>
      </c>
      <c r="D47" t="str">
        <f t="shared" si="2"/>
        <v/>
      </c>
      <c r="E47" t="str">
        <f>IF(OR(LEFT(B47,1)=CHAR(32),LEFT(B47,1)=CHAR(9),LEFT(B47,1)=CHAR(160),indenture(B47)&gt;0),"NO","BOLD")&amp;D47</f>
        <v>BOLD</v>
      </c>
      <c r="F47" t="s">
        <v>3901</v>
      </c>
      <c r="G47" t="s">
        <v>3902</v>
      </c>
      <c r="H47" t="str">
        <f t="shared" si="3"/>
        <v/>
      </c>
      <c r="I47" t="str">
        <f>IF(OR(LEFT(F47,1)=CHAR(32),LEFT(F47,1)=CHAR(9),LEFT(F47,1)=CHAR(160),indenture(F47)&gt;0),"NO","BOLD")&amp;H47</f>
        <v>BOLD</v>
      </c>
      <c r="P47" t="str">
        <f t="shared" si="69"/>
        <v/>
      </c>
      <c r="Q47" t="str">
        <f>IF(OR(LEFT(N47,1)=CHAR(32),LEFT(N47,1)=CHAR(9),LEFT(N47,1)=CHAR(160),indenture(N47)&gt;0),"NO","BOLD")&amp;P47</f>
        <v>BOLD</v>
      </c>
      <c r="T47" t="str">
        <f t="shared" si="4"/>
        <v/>
      </c>
      <c r="U47" t="str">
        <f>IF(OR(LEFT(R47,1)=CHAR(32),LEFT(R47,1)=CHAR(9),LEFT(R47,1)=CHAR(160),indenture(R47)&gt;0),"NO","BOLD")&amp;T47</f>
        <v>BOLD</v>
      </c>
      <c r="X47" t="str">
        <f t="shared" si="5"/>
        <v/>
      </c>
      <c r="Y47" t="str">
        <f>IF(OR(LEFT(V47,1)=CHAR(32),LEFT(V47,1)=CHAR(9),LEFT(V47,1)=CHAR(160),indenture(V47)&gt;0),"NO","BOLD")&amp;X47</f>
        <v>BOLD</v>
      </c>
      <c r="AB47" t="str">
        <f t="shared" si="6"/>
        <v/>
      </c>
      <c r="AC47" t="str">
        <f>IF(OR(LEFT(Z47,1)=CHAR(32),LEFT(Z47,1)=CHAR(9),LEFT(Z47,1)=CHAR(160),indenture(Z47)&gt;0),"NO","BOLD")&amp;AB47</f>
        <v>BOLD</v>
      </c>
      <c r="AD47" t="s">
        <v>3702</v>
      </c>
      <c r="AE47" t="s">
        <v>3903</v>
      </c>
      <c r="AF47" t="str">
        <f t="shared" si="7"/>
        <v/>
      </c>
      <c r="AG47" t="str">
        <f>IF(OR(LEFT(AD47,1)=CHAR(32),LEFT(AD47,1)=CHAR(9),LEFT(AD47,1)=CHAR(160),indenture(AD47)&gt;0),"NO","BOLD")&amp;AF47</f>
        <v>BOLD</v>
      </c>
      <c r="AH47" t="s">
        <v>3899</v>
      </c>
      <c r="AI47" t="s">
        <v>3904</v>
      </c>
      <c r="AJ47" t="str">
        <f t="shared" si="8"/>
        <v/>
      </c>
      <c r="AK47" t="str">
        <f>IF(OR(LEFT(AH47,1)=CHAR(32),LEFT(AH47,1)=CHAR(9),LEFT(AH47,1)=CHAR(160),indenture(AH47)&gt;0),"NO","BOLD")&amp;AJ47</f>
        <v>BOLD</v>
      </c>
      <c r="AL47" t="s">
        <v>3905</v>
      </c>
      <c r="AM47" t="s">
        <v>3906</v>
      </c>
      <c r="AN47" t="str">
        <f t="shared" si="9"/>
        <v/>
      </c>
      <c r="AO47" t="str">
        <f>IF(OR(LEFT(AL47,1)=CHAR(32),LEFT(AL47,1)=CHAR(9),LEFT(AL47,1)=CHAR(160),indenture(AL47)&gt;0),"NO","BOLD")&amp;AN47</f>
        <v>BOLD</v>
      </c>
      <c r="AR47" t="str">
        <f t="shared" si="10"/>
        <v/>
      </c>
      <c r="AS47" t="str">
        <f>IF(OR(LEFT(AP47,1)=CHAR(32),LEFT(AP47,1)=CHAR(9),LEFT(AP47,1)=CHAR(160),indenture(AP47)&gt;0),"NO","BOLD")&amp;AR47</f>
        <v>BOLD</v>
      </c>
      <c r="AV47" t="str">
        <f t="shared" si="11"/>
        <v/>
      </c>
      <c r="AW47" t="str">
        <f>IF(OR(LEFT(AT47,1)=CHAR(32),LEFT(AT47,1)=CHAR(9),LEFT(AT47,1)=CHAR(160),indenture(AT47)&gt;0),"NO","BOLD")&amp;AV47</f>
        <v>BOLD</v>
      </c>
      <c r="AZ47" t="str">
        <f t="shared" si="12"/>
        <v/>
      </c>
      <c r="BA47" t="str">
        <f>IF(OR(LEFT(AX47,1)=CHAR(32),LEFT(AX47,1)=CHAR(9),LEFT(AX47,1)=CHAR(160),indenture(AX47)&gt;0),"NO","BOLD")&amp;AZ47</f>
        <v>BOLD</v>
      </c>
      <c r="BB47" t="s">
        <v>4255</v>
      </c>
      <c r="BC47" t="s">
        <v>4635</v>
      </c>
      <c r="BD47" t="str">
        <f t="shared" si="13"/>
        <v/>
      </c>
      <c r="BE47" t="str">
        <f>IF(OR(LEFT(BB47,1)=CHAR(32),LEFT(BB47,1)=CHAR(9),LEFT(BB47,1)=CHAR(160),indenture(BB47)&gt;0),"NO","BOLD")&amp;BD47</f>
        <v>NO</v>
      </c>
      <c r="BH47" t="str">
        <f t="shared" si="14"/>
        <v/>
      </c>
      <c r="BI47" t="str">
        <f>IF(OR(LEFT(BF47,1)=CHAR(32),LEFT(BF47,1)=CHAR(9),LEFT(BF47,1)=CHAR(160),indenture(BF47)&gt;0),"NO","BOLD")&amp;BH47</f>
        <v>BOLD</v>
      </c>
      <c r="BL47" t="str">
        <f t="shared" si="15"/>
        <v/>
      </c>
      <c r="BM47" t="str">
        <f>IF(OR(LEFT(BJ47,1)=CHAR(32),LEFT(BJ47,1)=CHAR(9),LEFT(BJ47,1)=CHAR(160),indenture(BJ47)&gt;0),"NO","BOLD")&amp;BL47</f>
        <v>BOLD</v>
      </c>
      <c r="BN47" t="s">
        <v>4217</v>
      </c>
      <c r="BO47" t="s">
        <v>4636</v>
      </c>
      <c r="BP47" t="str">
        <f t="shared" si="16"/>
        <v/>
      </c>
      <c r="BQ47" t="str">
        <f>IF(OR(LEFT(BN47,1)=CHAR(32),LEFT(BN47,1)=CHAR(9),LEFT(BN47,1)=CHAR(160),indenture(BN47)&gt;0),"NO","BOLD")&amp;BP47</f>
        <v>NO</v>
      </c>
      <c r="BT47" t="str">
        <f t="shared" si="17"/>
        <v/>
      </c>
      <c r="BU47" t="str">
        <f>IF(OR(LEFT(BR47,1)=CHAR(32),LEFT(BR47,1)=CHAR(9),LEFT(BR47,1)=CHAR(160),indenture(BR47)&gt;0),"NO","BOLD")&amp;BT47</f>
        <v>BOLD</v>
      </c>
      <c r="BV47" t="s">
        <v>4537</v>
      </c>
      <c r="BW47" t="s">
        <v>4637</v>
      </c>
      <c r="BX47" t="str">
        <f t="shared" si="18"/>
        <v/>
      </c>
      <c r="BY47" t="str">
        <f>IF(OR(LEFT(BV47,1)=CHAR(32),LEFT(BV47,1)=CHAR(9),LEFT(BV47,1)=CHAR(160),indenture(BV47)&gt;0),"NO","BOLD")&amp;BX47</f>
        <v>NO</v>
      </c>
      <c r="BZ47" t="s">
        <v>4311</v>
      </c>
      <c r="CA47" t="s">
        <v>4638</v>
      </c>
      <c r="CB47" t="str">
        <f t="shared" si="19"/>
        <v/>
      </c>
      <c r="CC47" t="str">
        <f>IF(OR(LEFT(BZ47,1)=CHAR(32),LEFT(BZ47,1)=CHAR(9),LEFT(BZ47,1)=CHAR(160),indenture(BZ47)&gt;0),"NO","BOLD")&amp;CB47</f>
        <v>NO</v>
      </c>
      <c r="CD47" t="s">
        <v>4482</v>
      </c>
      <c r="CE47" t="s">
        <v>4639</v>
      </c>
      <c r="CF47" t="str">
        <f t="shared" si="20"/>
        <v/>
      </c>
      <c r="CG47" t="str">
        <f>IF(OR(LEFT(CD47,1)=CHAR(32),LEFT(CD47,1)=CHAR(9),LEFT(CD47,1)=CHAR(160),indenture(CD47)&gt;0),"NO","BOLD")&amp;CF47</f>
        <v>NO</v>
      </c>
      <c r="CH47" t="s">
        <v>4640</v>
      </c>
      <c r="CI47" s="36" t="s">
        <v>8872</v>
      </c>
      <c r="CJ47" t="str">
        <f t="shared" si="21"/>
        <v/>
      </c>
      <c r="CK47" t="str">
        <f>IF(OR(LEFT(CH47,1)=CHAR(32),LEFT(CH47,1)=CHAR(9),LEFT(CH47,1)=CHAR(160),indenture(CH47)&gt;0),"NO","BOLD")&amp;CJ47</f>
        <v>BOLD</v>
      </c>
      <c r="CL47" t="s">
        <v>4641</v>
      </c>
      <c r="CM47" t="s">
        <v>4642</v>
      </c>
      <c r="CN47" t="str">
        <f t="shared" si="22"/>
        <v/>
      </c>
      <c r="CO47" t="str">
        <f>IF(OR(LEFT(CL47,1)=CHAR(32),LEFT(CL47,1)=CHAR(9),LEFT(CL47,1)=CHAR(160),indenture(CL47)&gt;0),"NO","BOLD")&amp;CN47</f>
        <v>NO</v>
      </c>
      <c r="CP47" t="s">
        <v>4643</v>
      </c>
      <c r="CQ47" t="s">
        <v>3663</v>
      </c>
      <c r="CR47" t="str">
        <f t="shared" si="23"/>
        <v/>
      </c>
      <c r="CS47" t="str">
        <f>IF(OR(LEFT(CP47,1)=CHAR(32),LEFT(CP47,1)=CHAR(9),LEFT(CP47,1)=CHAR(160),indenture(CP47)&gt;0),"NO","BOLD")&amp;CR47</f>
        <v>BOLD</v>
      </c>
      <c r="CV47" t="str">
        <f t="shared" si="24"/>
        <v/>
      </c>
      <c r="CW47" t="str">
        <f>IF(OR(LEFT(CT47,1)=CHAR(32),LEFT(CT47,1)=CHAR(9),LEFT(CT47,1)=CHAR(160),indenture(CT47)&gt;0),"NO","BOLD")&amp;CV47</f>
        <v>BOLD</v>
      </c>
      <c r="CZ47" t="str">
        <f t="shared" si="25"/>
        <v/>
      </c>
      <c r="DA47" t="str">
        <f>IF(OR(LEFT(CX47,1)=CHAR(32),LEFT(CX47,1)=CHAR(9),LEFT(CX47,1)=CHAR(160),indenture(CX47)&gt;0),"NO","BOLD")&amp;CZ47</f>
        <v>BOLD</v>
      </c>
      <c r="DD47" t="str">
        <f t="shared" si="26"/>
        <v/>
      </c>
      <c r="DE47" t="str">
        <f>IF(OR(LEFT(DB47,1)=CHAR(32),LEFT(DB47,1)=CHAR(9),LEFT(DB47,1)=CHAR(160),indenture(DB47)&gt;0),"NO","BOLD")&amp;DD47</f>
        <v>BOLD</v>
      </c>
      <c r="DH47" t="str">
        <f t="shared" si="27"/>
        <v/>
      </c>
      <c r="DI47" t="str">
        <f>IF(OR(LEFT(DF47,1)=CHAR(32),LEFT(DF47,1)=CHAR(9),LEFT(DF47,1)=CHAR(160),indenture(DF47)&gt;0),"NO","BOLD")&amp;DH47</f>
        <v>BOLD</v>
      </c>
      <c r="DL47" t="str">
        <f t="shared" si="28"/>
        <v/>
      </c>
      <c r="DM47" t="str">
        <f>IF(OR(LEFT(DJ47,1)=CHAR(32),LEFT(DJ47,1)=CHAR(9),LEFT(DJ47,1)=CHAR(160),indenture(DJ47)&gt;0),"NO","BOLD")&amp;DL47</f>
        <v>BOLD</v>
      </c>
      <c r="DP47" t="str">
        <f t="shared" si="29"/>
        <v/>
      </c>
      <c r="DQ47" t="str">
        <f>IF(OR(LEFT(DN47,1)=CHAR(32),LEFT(DN47,1)=CHAR(9),LEFT(DN47,1)=CHAR(160),indenture(DN47)&gt;0),"NO","BOLD")&amp;DP47</f>
        <v>BOLD</v>
      </c>
      <c r="DT47" t="str">
        <f t="shared" si="30"/>
        <v/>
      </c>
      <c r="DU47" t="str">
        <f>IF(OR(LEFT(DR47,1)=CHAR(32),LEFT(DR47,1)=CHAR(9),LEFT(DR47,1)=CHAR(160),indenture(DR47)&gt;0),"NO","BOLD")&amp;DT47</f>
        <v>BOLD</v>
      </c>
      <c r="DX47" t="str">
        <f t="shared" si="31"/>
        <v/>
      </c>
      <c r="DY47" t="str">
        <f>IF(OR(LEFT(DV47,1)=CHAR(32),LEFT(DV47,1)=CHAR(9),LEFT(DV47,1)=CHAR(160),indenture(DV47)&gt;0),"NO","BOLD")&amp;DX47</f>
        <v>BOLD</v>
      </c>
      <c r="EB47" t="str">
        <f t="shared" si="32"/>
        <v/>
      </c>
      <c r="EC47" t="str">
        <f>IF(OR(LEFT(DZ47,1)=CHAR(32),LEFT(DZ47,1)=CHAR(9),LEFT(DZ47,1)=CHAR(160),indenture(DZ47)&gt;0),"NO","BOLD")&amp;EB47</f>
        <v>BOLD</v>
      </c>
      <c r="EF47" t="str">
        <f t="shared" si="33"/>
        <v/>
      </c>
      <c r="EG47" t="str">
        <f>IF(OR(LEFT(ED47,1)=CHAR(32),LEFT(ED47,1)=CHAR(9),LEFT(ED47,1)=CHAR(160),indenture(ED47)&gt;0),"NO","BOLD")&amp;EF47</f>
        <v>BOLD</v>
      </c>
      <c r="EJ47" t="str">
        <f t="shared" si="34"/>
        <v/>
      </c>
      <c r="EK47" t="str">
        <f>IF(OR(LEFT(EH47,1)=CHAR(32),LEFT(EH47,1)=CHAR(9),LEFT(EH47,1)=CHAR(160),indenture(EH47)&gt;0),"NO","BOLD")&amp;EJ47</f>
        <v>BOLD</v>
      </c>
      <c r="EL47" t="s">
        <v>5408</v>
      </c>
      <c r="EM47" t="s">
        <v>5409</v>
      </c>
      <c r="EN47" t="str">
        <f t="shared" si="35"/>
        <v/>
      </c>
      <c r="EO47" t="str">
        <f>IF(OR(LEFT(EL47,1)=CHAR(32),LEFT(EL47,1)=CHAR(9),LEFT(EL47,1)=CHAR(160),indenture(EL47)&gt;0),"NO","BOLD")&amp;EN47</f>
        <v>NO</v>
      </c>
      <c r="ER47" t="str">
        <f t="shared" si="36"/>
        <v/>
      </c>
      <c r="ES47" t="str">
        <f>IF(OR(LEFT(EP47,1)=CHAR(32),LEFT(EP47,1)=CHAR(9),LEFT(EP47,1)=CHAR(160),indenture(EP47)&gt;0),"NO","BOLD")&amp;ER47</f>
        <v>BOLD</v>
      </c>
      <c r="EV47" t="str">
        <f t="shared" si="37"/>
        <v/>
      </c>
      <c r="EW47" t="str">
        <f>IF(OR(LEFT(ET47,1)=CHAR(32),LEFT(ET47,1)=CHAR(9),LEFT(ET47,1)=CHAR(160),indenture(ET47)&gt;0),"NO","BOLD")&amp;EV47</f>
        <v>BOLD</v>
      </c>
      <c r="EZ47" t="str">
        <f t="shared" si="38"/>
        <v/>
      </c>
      <c r="FA47" t="str">
        <f>IF(OR(LEFT(EX47,1)=CHAR(32),LEFT(EX47,1)=CHAR(9),LEFT(EX47,1)=CHAR(160),indenture(EX47)&gt;0),"NO","BOLD")&amp;EZ47</f>
        <v>BOLD</v>
      </c>
      <c r="FD47" t="str">
        <f t="shared" si="39"/>
        <v/>
      </c>
      <c r="FE47" t="str">
        <f>IF(OR(LEFT(FB47,1)=CHAR(32),LEFT(FB47,1)=CHAR(9),LEFT(FB47,1)=CHAR(160),indenture(FB47)&gt;0),"NO","BOLD")&amp;FD47</f>
        <v>BOLD</v>
      </c>
      <c r="FF47" t="s">
        <v>1343</v>
      </c>
      <c r="FG47" s="36" t="s">
        <v>8872</v>
      </c>
      <c r="FH47" t="str">
        <f t="shared" si="40"/>
        <v/>
      </c>
      <c r="FI47" t="str">
        <f>IF(OR(LEFT(FF47,1)=CHAR(32),LEFT(FF47,1)=CHAR(9),LEFT(FF47,1)=CHAR(160),indenture(FF47)&gt;0),"NO","BOLD")&amp;FH47</f>
        <v>BOLD</v>
      </c>
      <c r="FL47" t="str">
        <f t="shared" si="41"/>
        <v/>
      </c>
      <c r="FM47" t="str">
        <f>IF(OR(LEFT(FJ47,1)=CHAR(32),LEFT(FJ47,1)=CHAR(9),LEFT(FJ47,1)=CHAR(160),indenture(FJ47)&gt;0),"NO","BOLD")&amp;FL47</f>
        <v>BOLD</v>
      </c>
      <c r="FP47" t="str">
        <f t="shared" si="42"/>
        <v/>
      </c>
      <c r="FQ47" t="str">
        <f>IF(OR(LEFT(FN47,1)=CHAR(32),LEFT(FN47,1)=CHAR(9),LEFT(FN47,1)=CHAR(160),indenture(FN47)&gt;0),"NO","BOLD")&amp;FP47</f>
        <v>BOLD</v>
      </c>
      <c r="FT47" t="str">
        <f t="shared" si="43"/>
        <v/>
      </c>
      <c r="FU47" t="str">
        <f>IF(OR(LEFT(FR47,1)=CHAR(32),LEFT(FR47,1)=CHAR(9),LEFT(FR47,1)=CHAR(160),indenture(FR47)&gt;0),"NO","BOLD")&amp;FT47</f>
        <v>BOLD</v>
      </c>
      <c r="FV47" t="s">
        <v>5964</v>
      </c>
      <c r="FW47" t="s">
        <v>5965</v>
      </c>
      <c r="FX47" t="str">
        <f t="shared" si="44"/>
        <v/>
      </c>
      <c r="FY47" t="str">
        <f>IF(OR(LEFT(FV47,1)=CHAR(32),LEFT(FV47,1)=CHAR(9),LEFT(FV47,1)=CHAR(160),indenture(FV47)&gt;0),"NO","BOLD")&amp;FX47</f>
        <v>BOLD</v>
      </c>
      <c r="GB47" t="str">
        <f t="shared" si="45"/>
        <v/>
      </c>
      <c r="GC47" t="str">
        <f>IF(OR(LEFT(FZ47,1)=CHAR(32),LEFT(FZ47,1)=CHAR(9),LEFT(FZ47,1)=CHAR(160),indenture(FZ47)&gt;0),"NO","BOLD")&amp;GB47</f>
        <v>BOLD</v>
      </c>
      <c r="GF47" t="str">
        <f t="shared" si="46"/>
        <v/>
      </c>
      <c r="GG47" t="str">
        <f>IF(OR(LEFT(GD47,1)=CHAR(32),LEFT(GD47,1)=CHAR(9),LEFT(GD47,1)=CHAR(160),indenture(GD47)&gt;0),"NO","BOLD")&amp;GF47</f>
        <v>BOLD</v>
      </c>
      <c r="GJ47" t="str">
        <f t="shared" si="47"/>
        <v/>
      </c>
      <c r="GK47" t="str">
        <f>IF(OR(LEFT(GH47,1)=CHAR(32),LEFT(GH47,1)=CHAR(9),LEFT(GH47,1)=CHAR(160),indenture(GH47)&gt;0),"NO","BOLD")&amp;GJ47</f>
        <v>BOLD</v>
      </c>
      <c r="GN47" t="str">
        <f t="shared" si="48"/>
        <v/>
      </c>
      <c r="GO47" t="str">
        <f>IF(OR(LEFT(GL47,1)=CHAR(32),LEFT(GL47,1)=CHAR(9),LEFT(GL47,1)=CHAR(160),indenture(GL47)&gt;0),"NO","BOLD")&amp;GN47</f>
        <v>BOLD</v>
      </c>
      <c r="GR47" t="str">
        <f t="shared" si="70"/>
        <v/>
      </c>
      <c r="GS47" t="str">
        <f>IF(OR(LEFT(GP47,1)=CHAR(32),LEFT(GP47,1)=CHAR(9),LEFT(GP47,1)=CHAR(160),indenture(GP47)&gt;0),"NO","BOLD")&amp;GR47</f>
        <v>BOLD</v>
      </c>
      <c r="GT47" t="s">
        <v>5085</v>
      </c>
      <c r="GU47" t="s">
        <v>5086</v>
      </c>
      <c r="GV47" t="str">
        <f t="shared" si="49"/>
        <v/>
      </c>
      <c r="GW47" t="str">
        <f>IF(OR(LEFT(GT47,1)=CHAR(32),LEFT(GT47,1)=CHAR(9),LEFT(GT47,1)=CHAR(160),indenture(GT47)&gt;0),"NO","BOLD")&amp;GV47</f>
        <v>NO</v>
      </c>
      <c r="GZ47" t="str">
        <f t="shared" si="50"/>
        <v/>
      </c>
      <c r="HA47" t="str">
        <f>IF(OR(LEFT(GX47,1)=CHAR(32),LEFT(GX47,1)=CHAR(9),LEFT(GX47,1)=CHAR(160),indenture(GX47)&gt;0),"NO","BOLD")&amp;GZ47</f>
        <v>BOLD</v>
      </c>
      <c r="HB47" t="s">
        <v>6474</v>
      </c>
      <c r="HC47" t="s">
        <v>6475</v>
      </c>
      <c r="HD47" t="str">
        <f t="shared" si="51"/>
        <v/>
      </c>
      <c r="HE47" t="str">
        <f>IF(OR(LEFT(HB47,1)=CHAR(32),LEFT(HB47,1)=CHAR(9),LEFT(HB47,1)=CHAR(160),indenture(HB47)&gt;0),"NO","BOLD")&amp;HD47</f>
        <v>BOLD</v>
      </c>
      <c r="HH47" t="str">
        <f t="shared" si="52"/>
        <v/>
      </c>
      <c r="HI47" t="str">
        <f>IF(OR(LEFT(HF47,1)=CHAR(32),LEFT(HF47,1)=CHAR(9),LEFT(HF47,1)=CHAR(160),indenture(HF47)&gt;0),"NO","BOLD")&amp;HH47</f>
        <v>BOLD</v>
      </c>
      <c r="HL47" t="str">
        <f t="shared" si="53"/>
        <v/>
      </c>
      <c r="HM47" t="str">
        <f>IF(OR(LEFT(HJ47,1)=CHAR(32),LEFT(HJ47,1)=CHAR(9),LEFT(HJ47,1)=CHAR(160),indenture(HJ47)&gt;0),"NO","BOLD")&amp;HL47</f>
        <v>BOLD</v>
      </c>
      <c r="HP47" t="str">
        <f t="shared" si="54"/>
        <v/>
      </c>
      <c r="HQ47" t="str">
        <f>IF(OR(LEFT(HN47,1)=CHAR(32),LEFT(HN47,1)=CHAR(9),LEFT(HN47,1)=CHAR(160),indenture(HN47)&gt;0),"NO","BOLD")&amp;HP47</f>
        <v>BOLD</v>
      </c>
      <c r="HT47" t="str">
        <f t="shared" si="55"/>
        <v/>
      </c>
      <c r="HU47" t="str">
        <f>IF(OR(LEFT(HR47,1)=CHAR(32),LEFT(HR47,1)=CHAR(9),LEFT(HR47,1)=CHAR(160),indenture(HR47)&gt;0),"NO","BOLD")&amp;HT47</f>
        <v>BOLD</v>
      </c>
      <c r="HV47" t="s">
        <v>6901</v>
      </c>
      <c r="HW47" t="s">
        <v>64</v>
      </c>
      <c r="HX47" t="str">
        <f t="shared" si="56"/>
        <v/>
      </c>
      <c r="HY47" t="str">
        <f>IF(OR(LEFT(HV47,1)=CHAR(32),LEFT(HV47,1)=CHAR(9),LEFT(HV47,1)=CHAR(160),indenture(HV47)&gt;0),"NO","BOLD")&amp;HX47</f>
        <v>BOLD</v>
      </c>
      <c r="HZ47" t="s">
        <v>8372</v>
      </c>
      <c r="IA47" t="s">
        <v>8373</v>
      </c>
      <c r="IB47" t="str">
        <f t="shared" si="57"/>
        <v/>
      </c>
      <c r="IC47" t="str">
        <f>IF(OR(LEFT(HZ47,1)=CHAR(32),LEFT(HZ47,1)=CHAR(9),LEFT(HZ47,1)=CHAR(160),indenture(HZ47)&gt;0),"NO","BOLD")&amp;IB47</f>
        <v>BOLD</v>
      </c>
      <c r="IH47" t="s">
        <v>1302</v>
      </c>
      <c r="II47" t="s">
        <v>1303</v>
      </c>
      <c r="IJ47" t="str">
        <f t="shared" si="59"/>
        <v/>
      </c>
      <c r="IK47" t="str">
        <f>IF(OR(LEFT(IH47,1)=CHAR(32),LEFT(IH47,1)=CHAR(9),LEFT(IH47,1)=CHAR(160),indenture(IH47)&gt;0),"NO","BOLD")&amp;IJ47</f>
        <v>BOLD</v>
      </c>
      <c r="IR47" t="str">
        <f t="shared" si="61"/>
        <v/>
      </c>
      <c r="IS47" t="str">
        <f>IF(OR(LEFT(IP47,1)=CHAR(32),LEFT(IP47,1)=CHAR(9),LEFT(IP47,1)=CHAR(160),indenture(IP47)&gt;0),"NO","BOLD")&amp;IR47</f>
        <v>BOLD</v>
      </c>
      <c r="IX47" t="s">
        <v>6901</v>
      </c>
      <c r="IY47" t="s">
        <v>64</v>
      </c>
      <c r="IZ47" t="str">
        <f t="shared" si="63"/>
        <v/>
      </c>
      <c r="JA47" t="str">
        <f>IF(OR(LEFT(IX47,1)=CHAR(32),LEFT(IX47,1)=CHAR(9),LEFT(IX47,1)=CHAR(160),indenture(IX47)&gt;0),"NO","BOLD")&amp;IZ47</f>
        <v>BOLD</v>
      </c>
      <c r="JB47" t="s">
        <v>8372</v>
      </c>
      <c r="JC47" t="s">
        <v>8373</v>
      </c>
      <c r="JD47" t="str">
        <f t="shared" si="64"/>
        <v/>
      </c>
      <c r="JE47" t="str">
        <f>IF(OR(LEFT(JB47,1)=CHAR(32),LEFT(JB47,1)=CHAR(9),LEFT(JB47,1)=CHAR(160),indenture(JB47)&gt;0),"NO","BOLD")&amp;JD47</f>
        <v>BOLD</v>
      </c>
      <c r="JL47" t="str">
        <f t="shared" si="66"/>
        <v/>
      </c>
      <c r="JM47" t="str">
        <f>IF(OR(LEFT(JJ47,1)=CHAR(32),LEFT(JJ47,1)=CHAR(9),LEFT(JJ47,1)=CHAR(160),indenture(JJ47)&gt;0),"NO","BOLD")&amp;JL47</f>
        <v>BOLD</v>
      </c>
    </row>
    <row r="48" spans="1:273">
      <c r="A48">
        <v>47</v>
      </c>
      <c r="D48" t="str">
        <f t="shared" si="2"/>
        <v/>
      </c>
      <c r="E48" t="str">
        <f>IF(OR(LEFT(B48,1)=CHAR(32),LEFT(B48,1)=CHAR(9),LEFT(B48,1)=CHAR(160),indenture(B48)&gt;0),"NO","BOLD")&amp;D48</f>
        <v>BOLD</v>
      </c>
      <c r="F48" t="s">
        <v>3907</v>
      </c>
      <c r="G48" t="s">
        <v>3908</v>
      </c>
      <c r="H48" t="str">
        <f t="shared" si="3"/>
        <v/>
      </c>
      <c r="I48" t="str">
        <f>IF(OR(LEFT(F48,1)=CHAR(32),LEFT(F48,1)=CHAR(9),LEFT(F48,1)=CHAR(160),indenture(F48)&gt;0),"NO","BOLD")&amp;H48</f>
        <v>BOLD</v>
      </c>
      <c r="P48" t="str">
        <f t="shared" si="69"/>
        <v/>
      </c>
      <c r="Q48" t="str">
        <f>IF(OR(LEFT(N48,1)=CHAR(32),LEFT(N48,1)=CHAR(9),LEFT(N48,1)=CHAR(160),indenture(N48)&gt;0),"NO","BOLD")&amp;P48</f>
        <v>BOLD</v>
      </c>
      <c r="T48" t="str">
        <f t="shared" si="4"/>
        <v/>
      </c>
      <c r="U48" t="str">
        <f>IF(OR(LEFT(R48,1)=CHAR(32),LEFT(R48,1)=CHAR(9),LEFT(R48,1)=CHAR(160),indenture(R48)&gt;0),"NO","BOLD")&amp;T48</f>
        <v>BOLD</v>
      </c>
      <c r="X48" t="str">
        <f t="shared" si="5"/>
        <v/>
      </c>
      <c r="Y48" t="str">
        <f>IF(OR(LEFT(V48,1)=CHAR(32),LEFT(V48,1)=CHAR(9),LEFT(V48,1)=CHAR(160),indenture(V48)&gt;0),"NO","BOLD")&amp;X48</f>
        <v>BOLD</v>
      </c>
      <c r="AB48" t="str">
        <f t="shared" si="6"/>
        <v/>
      </c>
      <c r="AC48" t="str">
        <f>IF(OR(LEFT(Z48,1)=CHAR(32),LEFT(Z48,1)=CHAR(9),LEFT(Z48,1)=CHAR(160),indenture(Z48)&gt;0),"NO","BOLD")&amp;AB48</f>
        <v>BOLD</v>
      </c>
      <c r="AD48" t="s">
        <v>3715</v>
      </c>
      <c r="AE48" t="s">
        <v>3909</v>
      </c>
      <c r="AF48" t="str">
        <f t="shared" si="7"/>
        <v/>
      </c>
      <c r="AG48" t="str">
        <f>IF(OR(LEFT(AD48,1)=CHAR(32),LEFT(AD48,1)=CHAR(9),LEFT(AD48,1)=CHAR(160),indenture(AD48)&gt;0),"NO","BOLD")&amp;AF48</f>
        <v>BOLD</v>
      </c>
      <c r="AH48" t="s">
        <v>3905</v>
      </c>
      <c r="AI48" t="s">
        <v>3910</v>
      </c>
      <c r="AJ48" t="str">
        <f t="shared" si="8"/>
        <v/>
      </c>
      <c r="AK48" t="str">
        <f>IF(OR(LEFT(AH48,1)=CHAR(32),LEFT(AH48,1)=CHAR(9),LEFT(AH48,1)=CHAR(160),indenture(AH48)&gt;0),"NO","BOLD")&amp;AJ48</f>
        <v>BOLD</v>
      </c>
      <c r="AL48" t="s">
        <v>3911</v>
      </c>
      <c r="AM48" t="s">
        <v>3912</v>
      </c>
      <c r="AN48" t="str">
        <f t="shared" si="9"/>
        <v/>
      </c>
      <c r="AO48" t="str">
        <f>IF(OR(LEFT(AL48,1)=CHAR(32),LEFT(AL48,1)=CHAR(9),LEFT(AL48,1)=CHAR(160),indenture(AL48)&gt;0),"NO","BOLD")&amp;AN48</f>
        <v>BOLD</v>
      </c>
      <c r="AR48" t="str">
        <f t="shared" si="10"/>
        <v/>
      </c>
      <c r="AS48" t="str">
        <f>IF(OR(LEFT(AP48,1)=CHAR(32),LEFT(AP48,1)=CHAR(9),LEFT(AP48,1)=CHAR(160),indenture(AP48)&gt;0),"NO","BOLD")&amp;AR48</f>
        <v>BOLD</v>
      </c>
      <c r="AV48" t="str">
        <f t="shared" si="11"/>
        <v/>
      </c>
      <c r="AW48" t="str">
        <f>IF(OR(LEFT(AT48,1)=CHAR(32),LEFT(AT48,1)=CHAR(9),LEFT(AT48,1)=CHAR(160),indenture(AT48)&gt;0),"NO","BOLD")&amp;AV48</f>
        <v>BOLD</v>
      </c>
      <c r="AZ48" t="str">
        <f t="shared" si="12"/>
        <v/>
      </c>
      <c r="BA48" t="str">
        <f>IF(OR(LEFT(AX48,1)=CHAR(32),LEFT(AX48,1)=CHAR(9),LEFT(AX48,1)=CHAR(160),indenture(AX48)&gt;0),"NO","BOLD")&amp;AZ48</f>
        <v>BOLD</v>
      </c>
      <c r="BB48" t="s">
        <v>4270</v>
      </c>
      <c r="BC48" t="s">
        <v>4644</v>
      </c>
      <c r="BD48" t="str">
        <f t="shared" si="13"/>
        <v/>
      </c>
      <c r="BE48" t="str">
        <f>IF(OR(LEFT(BB48,1)=CHAR(32),LEFT(BB48,1)=CHAR(9),LEFT(BB48,1)=CHAR(160),indenture(BB48)&gt;0),"NO","BOLD")&amp;BD48</f>
        <v>NO</v>
      </c>
      <c r="BH48" t="str">
        <f t="shared" si="14"/>
        <v/>
      </c>
      <c r="BI48" t="str">
        <f>IF(OR(LEFT(BF48,1)=CHAR(32),LEFT(BF48,1)=CHAR(9),LEFT(BF48,1)=CHAR(160),indenture(BF48)&gt;0),"NO","BOLD")&amp;BH48</f>
        <v>BOLD</v>
      </c>
      <c r="BL48" t="str">
        <f t="shared" si="15"/>
        <v/>
      </c>
      <c r="BM48" t="str">
        <f>IF(OR(LEFT(BJ48,1)=CHAR(32),LEFT(BJ48,1)=CHAR(9),LEFT(BJ48,1)=CHAR(160),indenture(BJ48)&gt;0),"NO","BOLD")&amp;BL48</f>
        <v>BOLD</v>
      </c>
      <c r="BN48" t="s">
        <v>4229</v>
      </c>
      <c r="BO48" t="s">
        <v>4645</v>
      </c>
      <c r="BP48" t="str">
        <f t="shared" si="16"/>
        <v/>
      </c>
      <c r="BQ48" t="str">
        <f>IF(OR(LEFT(BN48,1)=CHAR(32),LEFT(BN48,1)=CHAR(9),LEFT(BN48,1)=CHAR(160),indenture(BN48)&gt;0),"NO","BOLD")&amp;BP48</f>
        <v>NO</v>
      </c>
      <c r="BT48" t="str">
        <f t="shared" si="17"/>
        <v/>
      </c>
      <c r="BU48" t="str">
        <f>IF(OR(LEFT(BR48,1)=CHAR(32),LEFT(BR48,1)=CHAR(9),LEFT(BR48,1)=CHAR(160),indenture(BR48)&gt;0),"NO","BOLD")&amp;BT48</f>
        <v>BOLD</v>
      </c>
      <c r="BV48" t="s">
        <v>4546</v>
      </c>
      <c r="BW48" t="s">
        <v>4646</v>
      </c>
      <c r="BX48" t="str">
        <f t="shared" si="18"/>
        <v/>
      </c>
      <c r="BY48" t="str">
        <f>IF(OR(LEFT(BV48,1)=CHAR(32),LEFT(BV48,1)=CHAR(9),LEFT(BV48,1)=CHAR(160),indenture(BV48)&gt;0),"NO","BOLD")&amp;BX48</f>
        <v>NO</v>
      </c>
      <c r="BZ48" t="s">
        <v>4323</v>
      </c>
      <c r="CA48" t="s">
        <v>4647</v>
      </c>
      <c r="CB48" t="str">
        <f t="shared" si="19"/>
        <v/>
      </c>
      <c r="CC48" t="str">
        <f>IF(OR(LEFT(BZ48,1)=CHAR(32),LEFT(BZ48,1)=CHAR(9),LEFT(BZ48,1)=CHAR(160),indenture(BZ48)&gt;0),"NO","BOLD")&amp;CB48</f>
        <v>NO</v>
      </c>
      <c r="CD48" t="s">
        <v>4493</v>
      </c>
      <c r="CE48" t="s">
        <v>4648</v>
      </c>
      <c r="CF48" t="str">
        <f t="shared" si="20"/>
        <v/>
      </c>
      <c r="CG48" t="str">
        <f>IF(OR(LEFT(CD48,1)=CHAR(32),LEFT(CD48,1)=CHAR(9),LEFT(CD48,1)=CHAR(160),indenture(CD48)&gt;0),"NO","BOLD")&amp;CF48</f>
        <v>NO</v>
      </c>
      <c r="CH48" t="s">
        <v>4649</v>
      </c>
      <c r="CI48" t="s">
        <v>4650</v>
      </c>
      <c r="CJ48" t="str">
        <f t="shared" si="21"/>
        <v/>
      </c>
      <c r="CK48" t="str">
        <f>IF(OR(LEFT(CH48,1)=CHAR(32),LEFT(CH48,1)=CHAR(9),LEFT(CH48,1)=CHAR(160),indenture(CH48)&gt;0),"NO","BOLD")&amp;CJ48</f>
        <v>BOLD</v>
      </c>
      <c r="CL48" t="s">
        <v>4651</v>
      </c>
      <c r="CM48" t="s">
        <v>4652</v>
      </c>
      <c r="CN48" t="str">
        <f t="shared" si="22"/>
        <v/>
      </c>
      <c r="CO48" t="str">
        <f>IF(OR(LEFT(CL48,1)=CHAR(32),LEFT(CL48,1)=CHAR(9),LEFT(CL48,1)=CHAR(160),indenture(CL48)&gt;0),"NO","BOLD")&amp;CN48</f>
        <v>BOLD</v>
      </c>
      <c r="CP48" t="s">
        <v>4653</v>
      </c>
      <c r="CQ48" t="s">
        <v>3426</v>
      </c>
      <c r="CR48" t="str">
        <f t="shared" si="23"/>
        <v/>
      </c>
      <c r="CS48" t="str">
        <f>IF(OR(LEFT(CP48,1)=CHAR(32),LEFT(CP48,1)=CHAR(9),LEFT(CP48,1)=CHAR(160),indenture(CP48)&gt;0),"NO","BOLD")&amp;CR48</f>
        <v>BOLD</v>
      </c>
      <c r="CV48" t="str">
        <f t="shared" si="24"/>
        <v/>
      </c>
      <c r="CW48" t="str">
        <f>IF(OR(LEFT(CT48,1)=CHAR(32),LEFT(CT48,1)=CHAR(9),LEFT(CT48,1)=CHAR(160),indenture(CT48)&gt;0),"NO","BOLD")&amp;CV48</f>
        <v>BOLD</v>
      </c>
      <c r="CZ48" t="str">
        <f t="shared" si="25"/>
        <v/>
      </c>
      <c r="DA48" t="str">
        <f>IF(OR(LEFT(CX48,1)=CHAR(32),LEFT(CX48,1)=CHAR(9),LEFT(CX48,1)=CHAR(160),indenture(CX48)&gt;0),"NO","BOLD")&amp;CZ48</f>
        <v>BOLD</v>
      </c>
      <c r="DD48" t="str">
        <f t="shared" si="26"/>
        <v/>
      </c>
      <c r="DE48" t="str">
        <f>IF(OR(LEFT(DB48,1)=CHAR(32),LEFT(DB48,1)=CHAR(9),LEFT(DB48,1)=CHAR(160),indenture(DB48)&gt;0),"NO","BOLD")&amp;DD48</f>
        <v>BOLD</v>
      </c>
      <c r="DH48" t="str">
        <f t="shared" si="27"/>
        <v/>
      </c>
      <c r="DI48" t="str">
        <f>IF(OR(LEFT(DF48,1)=CHAR(32),LEFT(DF48,1)=CHAR(9),LEFT(DF48,1)=CHAR(160),indenture(DF48)&gt;0),"NO","BOLD")&amp;DH48</f>
        <v>BOLD</v>
      </c>
      <c r="DL48" t="str">
        <f t="shared" si="28"/>
        <v/>
      </c>
      <c r="DM48" t="str">
        <f>IF(OR(LEFT(DJ48,1)=CHAR(32),LEFT(DJ48,1)=CHAR(9),LEFT(DJ48,1)=CHAR(160),indenture(DJ48)&gt;0),"NO","BOLD")&amp;DL48</f>
        <v>BOLD</v>
      </c>
      <c r="DP48" t="str">
        <f t="shared" si="29"/>
        <v/>
      </c>
      <c r="DQ48" t="str">
        <f>IF(OR(LEFT(DN48,1)=CHAR(32),LEFT(DN48,1)=CHAR(9),LEFT(DN48,1)=CHAR(160),indenture(DN48)&gt;0),"NO","BOLD")&amp;DP48</f>
        <v>BOLD</v>
      </c>
      <c r="DR48" t="s">
        <v>5106</v>
      </c>
      <c r="DS48" s="36" t="s">
        <v>8872</v>
      </c>
      <c r="DT48" t="str">
        <f t="shared" si="30"/>
        <v/>
      </c>
      <c r="DU48" t="str">
        <f>IF(OR(LEFT(DR48,1)=CHAR(32),LEFT(DR48,1)=CHAR(9),LEFT(DR48,1)=CHAR(160),indenture(DR48)&gt;0),"NO","BOLD")&amp;DT48</f>
        <v>BOLD</v>
      </c>
      <c r="DX48" t="str">
        <f t="shared" si="31"/>
        <v/>
      </c>
      <c r="DY48" t="str">
        <f>IF(OR(LEFT(DV48,1)=CHAR(32),LEFT(DV48,1)=CHAR(9),LEFT(DV48,1)=CHAR(160),indenture(DV48)&gt;0),"NO","BOLD")&amp;DX48</f>
        <v>BOLD</v>
      </c>
      <c r="EB48" t="str">
        <f t="shared" si="32"/>
        <v/>
      </c>
      <c r="EC48" t="str">
        <f>IF(OR(LEFT(DZ48,1)=CHAR(32),LEFT(DZ48,1)=CHAR(9),LEFT(DZ48,1)=CHAR(160),indenture(DZ48)&gt;0),"NO","BOLD")&amp;EB48</f>
        <v>BOLD</v>
      </c>
      <c r="EF48" t="str">
        <f t="shared" si="33"/>
        <v/>
      </c>
      <c r="EG48" t="str">
        <f>IF(OR(LEFT(ED48,1)=CHAR(32),LEFT(ED48,1)=CHAR(9),LEFT(ED48,1)=CHAR(160),indenture(ED48)&gt;0),"NO","BOLD")&amp;EF48</f>
        <v>BOLD</v>
      </c>
      <c r="EJ48" t="str">
        <f t="shared" si="34"/>
        <v/>
      </c>
      <c r="EK48" t="str">
        <f>IF(OR(LEFT(EH48,1)=CHAR(32),LEFT(EH48,1)=CHAR(9),LEFT(EH48,1)=CHAR(160),indenture(EH48)&gt;0),"NO","BOLD")&amp;EJ48</f>
        <v>BOLD</v>
      </c>
      <c r="EL48" t="s">
        <v>5410</v>
      </c>
      <c r="EM48" t="s">
        <v>5411</v>
      </c>
      <c r="EN48" t="str">
        <f t="shared" si="35"/>
        <v/>
      </c>
      <c r="EO48" t="str">
        <f>IF(OR(LEFT(EL48,1)=CHAR(32),LEFT(EL48,1)=CHAR(9),LEFT(EL48,1)=CHAR(160),indenture(EL48)&gt;0),"NO","BOLD")&amp;EN48</f>
        <v>NO</v>
      </c>
      <c r="ER48" t="str">
        <f t="shared" si="36"/>
        <v/>
      </c>
      <c r="ES48" t="str">
        <f>IF(OR(LEFT(EP48,1)=CHAR(32),LEFT(EP48,1)=CHAR(9),LEFT(EP48,1)=CHAR(160),indenture(EP48)&gt;0),"NO","BOLD")&amp;ER48</f>
        <v>BOLD</v>
      </c>
      <c r="EV48" t="str">
        <f t="shared" si="37"/>
        <v/>
      </c>
      <c r="EW48" t="str">
        <f>IF(OR(LEFT(ET48,1)=CHAR(32),LEFT(ET48,1)=CHAR(9),LEFT(ET48,1)=CHAR(160),indenture(ET48)&gt;0),"NO","BOLD")&amp;EV48</f>
        <v>BOLD</v>
      </c>
      <c r="EX48" t="s">
        <v>1552</v>
      </c>
      <c r="EY48" s="36" t="s">
        <v>8872</v>
      </c>
      <c r="EZ48" t="str">
        <f t="shared" si="38"/>
        <v/>
      </c>
      <c r="FA48" t="str">
        <f>IF(OR(LEFT(EX48,1)=CHAR(32),LEFT(EX48,1)=CHAR(9),LEFT(EX48,1)=CHAR(160),indenture(EX48)&gt;0),"NO","BOLD")&amp;EZ48</f>
        <v>BOLD</v>
      </c>
      <c r="FD48" t="str">
        <f t="shared" si="39"/>
        <v/>
      </c>
      <c r="FE48" t="str">
        <f>IF(OR(LEFT(FB48,1)=CHAR(32),LEFT(FB48,1)=CHAR(9),LEFT(FB48,1)=CHAR(160),indenture(FB48)&gt;0),"NO","BOLD")&amp;FD48</f>
        <v>BOLD</v>
      </c>
      <c r="FF48" t="s">
        <v>5966</v>
      </c>
      <c r="FG48" t="s">
        <v>5967</v>
      </c>
      <c r="FH48" t="str">
        <f t="shared" si="40"/>
        <v/>
      </c>
      <c r="FI48" t="str">
        <f>IF(OR(LEFT(FF48,1)=CHAR(32),LEFT(FF48,1)=CHAR(9),LEFT(FF48,1)=CHAR(160),indenture(FF48)&gt;0),"NO","BOLD")&amp;FH48</f>
        <v>BOLD</v>
      </c>
      <c r="FL48" t="str">
        <f t="shared" si="41"/>
        <v/>
      </c>
      <c r="FM48" t="str">
        <f>IF(OR(LEFT(FJ48,1)=CHAR(32),LEFT(FJ48,1)=CHAR(9),LEFT(FJ48,1)=CHAR(160),indenture(FJ48)&gt;0),"NO","BOLD")&amp;FL48</f>
        <v>BOLD</v>
      </c>
      <c r="FN48" t="s">
        <v>5968</v>
      </c>
      <c r="FO48" t="s">
        <v>5969</v>
      </c>
      <c r="FP48" t="str">
        <f t="shared" si="42"/>
        <v/>
      </c>
      <c r="FQ48" t="str">
        <f>IF(OR(LEFT(FN48,1)=CHAR(32),LEFT(FN48,1)=CHAR(9),LEFT(FN48,1)=CHAR(160),indenture(FN48)&gt;0),"NO","BOLD")&amp;FP48</f>
        <v>BOLD</v>
      </c>
      <c r="FT48" t="str">
        <f t="shared" si="43"/>
        <v/>
      </c>
      <c r="FU48" t="str">
        <f>IF(OR(LEFT(FR48,1)=CHAR(32),LEFT(FR48,1)=CHAR(9),LEFT(FR48,1)=CHAR(160),indenture(FR48)&gt;0),"NO","BOLD")&amp;FT48</f>
        <v>BOLD</v>
      </c>
      <c r="FV48" t="s">
        <v>5970</v>
      </c>
      <c r="FW48" t="s">
        <v>5971</v>
      </c>
      <c r="FX48" t="str">
        <f t="shared" si="44"/>
        <v/>
      </c>
      <c r="FY48" t="str">
        <f>IF(OR(LEFT(FV48,1)=CHAR(32),LEFT(FV48,1)=CHAR(9),LEFT(FV48,1)=CHAR(160),indenture(FV48)&gt;0),"NO","BOLD")&amp;FX48</f>
        <v>BOLD</v>
      </c>
      <c r="GB48" t="str">
        <f t="shared" si="45"/>
        <v/>
      </c>
      <c r="GC48" t="str">
        <f>IF(OR(LEFT(FZ48,1)=CHAR(32),LEFT(FZ48,1)=CHAR(9),LEFT(FZ48,1)=CHAR(160),indenture(FZ48)&gt;0),"NO","BOLD")&amp;GB48</f>
        <v>BOLD</v>
      </c>
      <c r="GF48" t="str">
        <f t="shared" si="46"/>
        <v/>
      </c>
      <c r="GG48" t="str">
        <f>IF(OR(LEFT(GD48,1)=CHAR(32),LEFT(GD48,1)=CHAR(9),LEFT(GD48,1)=CHAR(160),indenture(GD48)&gt;0),"NO","BOLD")&amp;GF48</f>
        <v>BOLD</v>
      </c>
      <c r="GJ48" t="str">
        <f t="shared" si="47"/>
        <v/>
      </c>
      <c r="GK48" t="str">
        <f>IF(OR(LEFT(GH48,1)=CHAR(32),LEFT(GH48,1)=CHAR(9),LEFT(GH48,1)=CHAR(160),indenture(GH48)&gt;0),"NO","BOLD")&amp;GJ48</f>
        <v>BOLD</v>
      </c>
      <c r="GN48" t="str">
        <f t="shared" si="48"/>
        <v/>
      </c>
      <c r="GO48" t="str">
        <f>IF(OR(LEFT(GL48,1)=CHAR(32),LEFT(GL48,1)=CHAR(9),LEFT(GL48,1)=CHAR(160),indenture(GL48)&gt;0),"NO","BOLD")&amp;GN48</f>
        <v>BOLD</v>
      </c>
      <c r="GR48" t="str">
        <f t="shared" si="70"/>
        <v/>
      </c>
      <c r="GS48" t="str">
        <f>IF(OR(LEFT(GP48,1)=CHAR(32),LEFT(GP48,1)=CHAR(9),LEFT(GP48,1)=CHAR(160),indenture(GP48)&gt;0),"NO","BOLD")&amp;GR48</f>
        <v>BOLD</v>
      </c>
      <c r="GT48" t="s">
        <v>5101</v>
      </c>
      <c r="GU48" t="s">
        <v>5102</v>
      </c>
      <c r="GV48" t="str">
        <f t="shared" si="49"/>
        <v/>
      </c>
      <c r="GW48" t="str">
        <f>IF(OR(LEFT(GT48,1)=CHAR(32),LEFT(GT48,1)=CHAR(9),LEFT(GT48,1)=CHAR(160),indenture(GT48)&gt;0),"NO","BOLD")&amp;GV48</f>
        <v>BOLD</v>
      </c>
      <c r="GZ48" t="str">
        <f t="shared" si="50"/>
        <v/>
      </c>
      <c r="HA48" t="str">
        <f>IF(OR(LEFT(GX48,1)=CHAR(32),LEFT(GX48,1)=CHAR(9),LEFT(GX48,1)=CHAR(160),indenture(GX48)&gt;0),"NO","BOLD")&amp;GZ48</f>
        <v>BOLD</v>
      </c>
      <c r="HB48" t="s">
        <v>6476</v>
      </c>
      <c r="HC48" t="s">
        <v>6477</v>
      </c>
      <c r="HD48" t="str">
        <f t="shared" si="51"/>
        <v/>
      </c>
      <c r="HE48" t="str">
        <f>IF(OR(LEFT(HB48,1)=CHAR(32),LEFT(HB48,1)=CHAR(9),LEFT(HB48,1)=CHAR(160),indenture(HB48)&gt;0),"NO","BOLD")&amp;HD48</f>
        <v>BOLD</v>
      </c>
      <c r="HH48" t="str">
        <f t="shared" si="52"/>
        <v/>
      </c>
      <c r="HI48" t="str">
        <f>IF(OR(LEFT(HF48,1)=CHAR(32),LEFT(HF48,1)=CHAR(9),LEFT(HF48,1)=CHAR(160),indenture(HF48)&gt;0),"NO","BOLD")&amp;HH48</f>
        <v>BOLD</v>
      </c>
      <c r="HL48" t="str">
        <f t="shared" si="53"/>
        <v/>
      </c>
      <c r="HM48" t="str">
        <f>IF(OR(LEFT(HJ48,1)=CHAR(32),LEFT(HJ48,1)=CHAR(9),LEFT(HJ48,1)=CHAR(160),indenture(HJ48)&gt;0),"NO","BOLD")&amp;HL48</f>
        <v>BOLD</v>
      </c>
      <c r="HP48" t="str">
        <f t="shared" si="54"/>
        <v/>
      </c>
      <c r="HQ48" t="str">
        <f>IF(OR(LEFT(HN48,1)=CHAR(32),LEFT(HN48,1)=CHAR(9),LEFT(HN48,1)=CHAR(160),indenture(HN48)&gt;0),"NO","BOLD")&amp;HP48</f>
        <v>BOLD</v>
      </c>
      <c r="HT48" t="str">
        <f t="shared" si="55"/>
        <v/>
      </c>
      <c r="HU48" t="str">
        <f>IF(OR(LEFT(HR48,1)=CHAR(32),LEFT(HR48,1)=CHAR(9),LEFT(HR48,1)=CHAR(160),indenture(HR48)&gt;0),"NO","BOLD")&amp;HT48</f>
        <v>BOLD</v>
      </c>
      <c r="HV48" t="s">
        <v>8240</v>
      </c>
      <c r="HW48" t="s">
        <v>212</v>
      </c>
      <c r="HX48" t="str">
        <f t="shared" si="56"/>
        <v/>
      </c>
      <c r="HY48" t="str">
        <f>IF(OR(LEFT(HV48,1)=CHAR(32),LEFT(HV48,1)=CHAR(9),LEFT(HV48,1)=CHAR(160),indenture(HV48)&gt;0),"NO","BOLD")&amp;HX48</f>
        <v>BOLD</v>
      </c>
      <c r="HZ48" t="s">
        <v>8374</v>
      </c>
      <c r="IA48" t="s">
        <v>8375</v>
      </c>
      <c r="IB48" t="str">
        <f t="shared" si="57"/>
        <v/>
      </c>
      <c r="IC48" t="str">
        <f>IF(OR(LEFT(HZ48,1)=CHAR(32),LEFT(HZ48,1)=CHAR(9),LEFT(HZ48,1)=CHAR(160),indenture(HZ48)&gt;0),"NO","BOLD")&amp;IB48</f>
        <v>BOLD</v>
      </c>
      <c r="IH48" t="s">
        <v>1650</v>
      </c>
      <c r="II48" t="s">
        <v>358</v>
      </c>
      <c r="IJ48" t="str">
        <f t="shared" si="59"/>
        <v/>
      </c>
      <c r="IK48" t="str">
        <f>IF(OR(LEFT(IH48,1)=CHAR(32),LEFT(IH48,1)=CHAR(9),LEFT(IH48,1)=CHAR(160),indenture(IH48)&gt;0),"NO","BOLD")&amp;IJ48</f>
        <v>BOLD</v>
      </c>
      <c r="IP48" t="s">
        <v>8713</v>
      </c>
      <c r="IQ48" s="36" t="s">
        <v>8872</v>
      </c>
      <c r="IR48" t="str">
        <f t="shared" si="61"/>
        <v/>
      </c>
      <c r="IS48" t="str">
        <f>IF(OR(LEFT(IP48,1)=CHAR(32),LEFT(IP48,1)=CHAR(9),LEFT(IP48,1)=CHAR(160),indenture(IP48)&gt;0),"NO","BOLD")&amp;IR48</f>
        <v>BOLD</v>
      </c>
      <c r="IX48" t="s">
        <v>8240</v>
      </c>
      <c r="IY48" t="s">
        <v>212</v>
      </c>
      <c r="IZ48" t="str">
        <f t="shared" si="63"/>
        <v/>
      </c>
      <c r="JA48" t="str">
        <f>IF(OR(LEFT(IX48,1)=CHAR(32),LEFT(IX48,1)=CHAR(9),LEFT(IX48,1)=CHAR(160),indenture(IX48)&gt;0),"NO","BOLD")&amp;IZ48</f>
        <v>BOLD</v>
      </c>
      <c r="JB48" t="s">
        <v>8374</v>
      </c>
      <c r="JC48" t="s">
        <v>8375</v>
      </c>
      <c r="JD48" t="str">
        <f t="shared" si="64"/>
        <v/>
      </c>
      <c r="JE48" t="str">
        <f>IF(OR(LEFT(JB48,1)=CHAR(32),LEFT(JB48,1)=CHAR(9),LEFT(JB48,1)=CHAR(160),indenture(JB48)&gt;0),"NO","BOLD")&amp;JD48</f>
        <v>BOLD</v>
      </c>
      <c r="JL48" t="str">
        <f t="shared" si="66"/>
        <v/>
      </c>
      <c r="JM48" t="str">
        <f>IF(OR(LEFT(JJ48,1)=CHAR(32),LEFT(JJ48,1)=CHAR(9),LEFT(JJ48,1)=CHAR(160),indenture(JJ48)&gt;0),"NO","BOLD")&amp;JL48</f>
        <v>BOLD</v>
      </c>
    </row>
    <row r="49" spans="1:273">
      <c r="A49">
        <v>48</v>
      </c>
      <c r="D49" t="str">
        <f t="shared" si="2"/>
        <v/>
      </c>
      <c r="E49" t="str">
        <f>IF(OR(LEFT(B49,1)=CHAR(32),LEFT(B49,1)=CHAR(9),LEFT(B49,1)=CHAR(160),indenture(B49)&gt;0),"NO","BOLD")&amp;D49</f>
        <v>BOLD</v>
      </c>
      <c r="F49" t="s">
        <v>3913</v>
      </c>
      <c r="G49" t="s">
        <v>3914</v>
      </c>
      <c r="H49" t="str">
        <f t="shared" si="3"/>
        <v/>
      </c>
      <c r="I49" t="str">
        <f>IF(OR(LEFT(F49,1)=CHAR(32),LEFT(F49,1)=CHAR(9),LEFT(F49,1)=CHAR(160),indenture(F49)&gt;0),"NO","BOLD")&amp;H49</f>
        <v>BOLD</v>
      </c>
      <c r="P49" t="str">
        <f t="shared" si="69"/>
        <v/>
      </c>
      <c r="Q49" t="str">
        <f>IF(OR(LEFT(N49,1)=CHAR(32),LEFT(N49,1)=CHAR(9),LEFT(N49,1)=CHAR(160),indenture(N49)&gt;0),"NO","BOLD")&amp;P49</f>
        <v>BOLD</v>
      </c>
      <c r="T49" t="str">
        <f t="shared" si="4"/>
        <v/>
      </c>
      <c r="U49" t="str">
        <f>IF(OR(LEFT(R49,1)=CHAR(32),LEFT(R49,1)=CHAR(9),LEFT(R49,1)=CHAR(160),indenture(R49)&gt;0),"NO","BOLD")&amp;T49</f>
        <v>BOLD</v>
      </c>
      <c r="X49" t="str">
        <f t="shared" si="5"/>
        <v/>
      </c>
      <c r="Y49" t="str">
        <f>IF(OR(LEFT(V49,1)=CHAR(32),LEFT(V49,1)=CHAR(9),LEFT(V49,1)=CHAR(160),indenture(V49)&gt;0),"NO","BOLD")&amp;X49</f>
        <v>BOLD</v>
      </c>
      <c r="AB49" t="str">
        <f t="shared" si="6"/>
        <v/>
      </c>
      <c r="AC49" t="str">
        <f>IF(OR(LEFT(Z49,1)=CHAR(32),LEFT(Z49,1)=CHAR(9),LEFT(Z49,1)=CHAR(160),indenture(Z49)&gt;0),"NO","BOLD")&amp;AB49</f>
        <v>BOLD</v>
      </c>
      <c r="AD49" t="s">
        <v>3726</v>
      </c>
      <c r="AE49" t="s">
        <v>3915</v>
      </c>
      <c r="AF49" t="str">
        <f t="shared" si="7"/>
        <v/>
      </c>
      <c r="AG49" t="str">
        <f>IF(OR(LEFT(AD49,1)=CHAR(32),LEFT(AD49,1)=CHAR(9),LEFT(AD49,1)=CHAR(160),indenture(AD49)&gt;0),"NO","BOLD")&amp;AF49</f>
        <v>BOLD</v>
      </c>
      <c r="AH49" t="s">
        <v>3911</v>
      </c>
      <c r="AI49" t="s">
        <v>3916</v>
      </c>
      <c r="AJ49" t="str">
        <f t="shared" si="8"/>
        <v/>
      </c>
      <c r="AK49" t="str">
        <f>IF(OR(LEFT(AH49,1)=CHAR(32),LEFT(AH49,1)=CHAR(9),LEFT(AH49,1)=CHAR(160),indenture(AH49)&gt;0),"NO","BOLD")&amp;AJ49</f>
        <v>BOLD</v>
      </c>
      <c r="AL49" t="s">
        <v>3917</v>
      </c>
      <c r="AM49" t="s">
        <v>3918</v>
      </c>
      <c r="AN49" t="str">
        <f t="shared" si="9"/>
        <v/>
      </c>
      <c r="AO49" t="str">
        <f>IF(OR(LEFT(AL49,1)=CHAR(32),LEFT(AL49,1)=CHAR(9),LEFT(AL49,1)=CHAR(160),indenture(AL49)&gt;0),"NO","BOLD")&amp;AN49</f>
        <v>BOLD</v>
      </c>
      <c r="AR49" t="str">
        <f t="shared" si="10"/>
        <v/>
      </c>
      <c r="AS49" t="str">
        <f>IF(OR(LEFT(AP49,1)=CHAR(32),LEFT(AP49,1)=CHAR(9),LEFT(AP49,1)=CHAR(160),indenture(AP49)&gt;0),"NO","BOLD")&amp;AR49</f>
        <v>BOLD</v>
      </c>
      <c r="AV49" t="str">
        <f t="shared" si="11"/>
        <v/>
      </c>
      <c r="AW49" t="str">
        <f>IF(OR(LEFT(AT49,1)=CHAR(32),LEFT(AT49,1)=CHAR(9),LEFT(AT49,1)=CHAR(160),indenture(AT49)&gt;0),"NO","BOLD")&amp;AV49</f>
        <v>BOLD</v>
      </c>
      <c r="AZ49" t="str">
        <f t="shared" si="12"/>
        <v/>
      </c>
      <c r="BA49" t="str">
        <f>IF(OR(LEFT(AX49,1)=CHAR(32),LEFT(AX49,1)=CHAR(9),LEFT(AX49,1)=CHAR(160),indenture(AX49)&gt;0),"NO","BOLD")&amp;AZ49</f>
        <v>BOLD</v>
      </c>
      <c r="BB49" t="s">
        <v>4257</v>
      </c>
      <c r="BC49" t="s">
        <v>4654</v>
      </c>
      <c r="BD49" t="str">
        <f t="shared" si="13"/>
        <v/>
      </c>
      <c r="BE49" t="str">
        <f>IF(OR(LEFT(BB49,1)=CHAR(32),LEFT(BB49,1)=CHAR(9),LEFT(BB49,1)=CHAR(160),indenture(BB49)&gt;0),"NO","BOLD")&amp;BD49</f>
        <v>NO</v>
      </c>
      <c r="BH49" t="str">
        <f t="shared" si="14"/>
        <v/>
      </c>
      <c r="BI49" t="str">
        <f>IF(OR(LEFT(BF49,1)=CHAR(32),LEFT(BF49,1)=CHAR(9),LEFT(BF49,1)=CHAR(160),indenture(BF49)&gt;0),"NO","BOLD")&amp;BH49</f>
        <v>BOLD</v>
      </c>
      <c r="BL49" t="str">
        <f t="shared" si="15"/>
        <v/>
      </c>
      <c r="BM49" t="str">
        <f>IF(OR(LEFT(BJ49,1)=CHAR(32),LEFT(BJ49,1)=CHAR(9),LEFT(BJ49,1)=CHAR(160),indenture(BJ49)&gt;0),"NO","BOLD")&amp;BL49</f>
        <v>BOLD</v>
      </c>
      <c r="BN49" t="s">
        <v>4244</v>
      </c>
      <c r="BO49" t="s">
        <v>4655</v>
      </c>
      <c r="BP49" t="str">
        <f t="shared" si="16"/>
        <v/>
      </c>
      <c r="BQ49" t="str">
        <f>IF(OR(LEFT(BN49,1)=CHAR(32),LEFT(BN49,1)=CHAR(9),LEFT(BN49,1)=CHAR(160),indenture(BN49)&gt;0),"NO","BOLD")&amp;BP49</f>
        <v>NO</v>
      </c>
      <c r="BT49" t="str">
        <f t="shared" si="17"/>
        <v/>
      </c>
      <c r="BU49" t="str">
        <f>IF(OR(LEFT(BR49,1)=CHAR(32),LEFT(BR49,1)=CHAR(9),LEFT(BR49,1)=CHAR(160),indenture(BR49)&gt;0),"NO","BOLD")&amp;BT49</f>
        <v>BOLD</v>
      </c>
      <c r="BV49" t="s">
        <v>4555</v>
      </c>
      <c r="BW49" t="s">
        <v>4656</v>
      </c>
      <c r="BX49" t="str">
        <f t="shared" si="18"/>
        <v/>
      </c>
      <c r="BY49" t="str">
        <f>IF(OR(LEFT(BV49,1)=CHAR(32),LEFT(BV49,1)=CHAR(9),LEFT(BV49,1)=CHAR(160),indenture(BV49)&gt;0),"NO","BOLD")&amp;BX49</f>
        <v>NO</v>
      </c>
      <c r="BZ49" t="s">
        <v>4333</v>
      </c>
      <c r="CA49" t="s">
        <v>4657</v>
      </c>
      <c r="CB49" t="str">
        <f t="shared" si="19"/>
        <v/>
      </c>
      <c r="CC49" t="str">
        <f>IF(OR(LEFT(BZ49,1)=CHAR(32),LEFT(BZ49,1)=CHAR(9),LEFT(BZ49,1)=CHAR(160),indenture(BZ49)&gt;0),"NO","BOLD")&amp;CB49</f>
        <v>NO</v>
      </c>
      <c r="CD49" t="s">
        <v>4504</v>
      </c>
      <c r="CE49" t="s">
        <v>4658</v>
      </c>
      <c r="CF49" t="str">
        <f t="shared" si="20"/>
        <v/>
      </c>
      <c r="CG49" t="str">
        <f>IF(OR(LEFT(CD49,1)=CHAR(32),LEFT(CD49,1)=CHAR(9),LEFT(CD49,1)=CHAR(160),indenture(CD49)&gt;0),"NO","BOLD")&amp;CF49</f>
        <v>NO</v>
      </c>
      <c r="CH49" t="s">
        <v>4659</v>
      </c>
      <c r="CI49" t="s">
        <v>4660</v>
      </c>
      <c r="CJ49" t="str">
        <f t="shared" si="21"/>
        <v/>
      </c>
      <c r="CK49" t="str">
        <f>IF(OR(LEFT(CH49,1)=CHAR(32),LEFT(CH49,1)=CHAR(9),LEFT(CH49,1)=CHAR(160),indenture(CH49)&gt;0),"NO","BOLD")&amp;CJ49</f>
        <v>BOLD</v>
      </c>
      <c r="CL49" t="s">
        <v>4661</v>
      </c>
      <c r="CM49" t="s">
        <v>4662</v>
      </c>
      <c r="CN49" t="str">
        <f t="shared" si="22"/>
        <v/>
      </c>
      <c r="CO49" t="str">
        <f>IF(OR(LEFT(CL49,1)=CHAR(32),LEFT(CL49,1)=CHAR(9),LEFT(CL49,1)=CHAR(160),indenture(CL49)&gt;0),"NO","BOLD")&amp;CN49</f>
        <v>NO</v>
      </c>
      <c r="CP49" t="s">
        <v>4663</v>
      </c>
      <c r="CQ49" t="s">
        <v>3549</v>
      </c>
      <c r="CR49" t="str">
        <f t="shared" si="23"/>
        <v/>
      </c>
      <c r="CS49" t="str">
        <f>IF(OR(LEFT(CP49,1)=CHAR(32),LEFT(CP49,1)=CHAR(9),LEFT(CP49,1)=CHAR(160),indenture(CP49)&gt;0),"NO","BOLD")&amp;CR49</f>
        <v>BOLD</v>
      </c>
      <c r="CV49" t="str">
        <f t="shared" si="24"/>
        <v/>
      </c>
      <c r="CW49" t="str">
        <f>IF(OR(LEFT(CT49,1)=CHAR(32),LEFT(CT49,1)=CHAR(9),LEFT(CT49,1)=CHAR(160),indenture(CT49)&gt;0),"NO","BOLD")&amp;CV49</f>
        <v>BOLD</v>
      </c>
      <c r="CZ49" t="str">
        <f t="shared" si="25"/>
        <v/>
      </c>
      <c r="DA49" t="str">
        <f>IF(OR(LEFT(CX49,1)=CHAR(32),LEFT(CX49,1)=CHAR(9),LEFT(CX49,1)=CHAR(160),indenture(CX49)&gt;0),"NO","BOLD")&amp;CZ49</f>
        <v>BOLD</v>
      </c>
      <c r="DD49" t="str">
        <f t="shared" si="26"/>
        <v/>
      </c>
      <c r="DE49" t="str">
        <f>IF(OR(LEFT(DB49,1)=CHAR(32),LEFT(DB49,1)=CHAR(9),LEFT(DB49,1)=CHAR(160),indenture(DB49)&gt;0),"NO","BOLD")&amp;DD49</f>
        <v>BOLD</v>
      </c>
      <c r="DH49" t="str">
        <f t="shared" si="27"/>
        <v/>
      </c>
      <c r="DI49" t="str">
        <f>IF(OR(LEFT(DF49,1)=CHAR(32),LEFT(DF49,1)=CHAR(9),LEFT(DF49,1)=CHAR(160),indenture(DF49)&gt;0),"NO","BOLD")&amp;DH49</f>
        <v>BOLD</v>
      </c>
      <c r="DL49" t="str">
        <f t="shared" si="28"/>
        <v/>
      </c>
      <c r="DM49" t="str">
        <f>IF(OR(LEFT(DJ49,1)=CHAR(32),LEFT(DJ49,1)=CHAR(9),LEFT(DJ49,1)=CHAR(160),indenture(DJ49)&gt;0),"NO","BOLD")&amp;DL49</f>
        <v>BOLD</v>
      </c>
      <c r="DP49" t="str">
        <f t="shared" si="29"/>
        <v/>
      </c>
      <c r="DQ49" t="str">
        <f>IF(OR(LEFT(DN49,1)=CHAR(32),LEFT(DN49,1)=CHAR(9),LEFT(DN49,1)=CHAR(160),indenture(DN49)&gt;0),"NO","BOLD")&amp;DP49</f>
        <v>BOLD</v>
      </c>
      <c r="DR49" t="s">
        <v>5412</v>
      </c>
      <c r="DS49" t="s">
        <v>5413</v>
      </c>
      <c r="DT49" t="str">
        <f t="shared" si="30"/>
        <v/>
      </c>
      <c r="DU49" t="str">
        <f>IF(OR(LEFT(DR49,1)=CHAR(32),LEFT(DR49,1)=CHAR(9),LEFT(DR49,1)=CHAR(160),indenture(DR49)&gt;0),"NO","BOLD")&amp;DT49</f>
        <v>NO</v>
      </c>
      <c r="DX49" t="str">
        <f t="shared" si="31"/>
        <v/>
      </c>
      <c r="DY49" t="str">
        <f>IF(OR(LEFT(DV49,1)=CHAR(32),LEFT(DV49,1)=CHAR(9),LEFT(DV49,1)=CHAR(160),indenture(DV49)&gt;0),"NO","BOLD")&amp;DX49</f>
        <v>BOLD</v>
      </c>
      <c r="EB49" t="str">
        <f t="shared" si="32"/>
        <v/>
      </c>
      <c r="EC49" t="str">
        <f>IF(OR(LEFT(DZ49,1)=CHAR(32),LEFT(DZ49,1)=CHAR(9),LEFT(DZ49,1)=CHAR(160),indenture(DZ49)&gt;0),"NO","BOLD")&amp;EB49</f>
        <v>BOLD</v>
      </c>
      <c r="EF49" t="str">
        <f t="shared" si="33"/>
        <v/>
      </c>
      <c r="EG49" t="str">
        <f>IF(OR(LEFT(ED49,1)=CHAR(32),LEFT(ED49,1)=CHAR(9),LEFT(ED49,1)=CHAR(160),indenture(ED49)&gt;0),"NO","BOLD")&amp;EF49</f>
        <v>BOLD</v>
      </c>
      <c r="EJ49" t="str">
        <f t="shared" si="34"/>
        <v/>
      </c>
      <c r="EK49" t="str">
        <f>IF(OR(LEFT(EH49,1)=CHAR(32),LEFT(EH49,1)=CHAR(9),LEFT(EH49,1)=CHAR(160),indenture(EH49)&gt;0),"NO","BOLD")&amp;EJ49</f>
        <v>BOLD</v>
      </c>
      <c r="EL49" t="s">
        <v>5414</v>
      </c>
      <c r="EM49" t="s">
        <v>5415</v>
      </c>
      <c r="EN49" t="str">
        <f t="shared" si="35"/>
        <v/>
      </c>
      <c r="EO49" t="str">
        <f>IF(OR(LEFT(EL49,1)=CHAR(32),LEFT(EL49,1)=CHAR(9),LEFT(EL49,1)=CHAR(160),indenture(EL49)&gt;0),"NO","BOLD")&amp;EN49</f>
        <v>NO</v>
      </c>
      <c r="ER49" t="str">
        <f t="shared" si="36"/>
        <v/>
      </c>
      <c r="ES49" t="str">
        <f>IF(OR(LEFT(EP49,1)=CHAR(32),LEFT(EP49,1)=CHAR(9),LEFT(EP49,1)=CHAR(160),indenture(EP49)&gt;0),"NO","BOLD")&amp;ER49</f>
        <v>BOLD</v>
      </c>
      <c r="EV49" t="str">
        <f t="shared" si="37"/>
        <v/>
      </c>
      <c r="EW49" t="str">
        <f>IF(OR(LEFT(ET49,1)=CHAR(32),LEFT(ET49,1)=CHAR(9),LEFT(ET49,1)=CHAR(160),indenture(ET49)&gt;0),"NO","BOLD")&amp;EV49</f>
        <v>BOLD</v>
      </c>
      <c r="EX49" t="s">
        <v>5884</v>
      </c>
      <c r="EY49" t="s">
        <v>5885</v>
      </c>
      <c r="EZ49" t="str">
        <f t="shared" si="38"/>
        <v/>
      </c>
      <c r="FA49" t="str">
        <f>IF(OR(LEFT(EX49,1)=CHAR(32),LEFT(EX49,1)=CHAR(9),LEFT(EX49,1)=CHAR(160),indenture(EX49)&gt;0),"NO","BOLD")&amp;EZ49</f>
        <v>BOLD</v>
      </c>
      <c r="FD49" t="str">
        <f t="shared" si="39"/>
        <v/>
      </c>
      <c r="FE49" t="str">
        <f>IF(OR(LEFT(FB49,1)=CHAR(32),LEFT(FB49,1)=CHAR(9),LEFT(FB49,1)=CHAR(160),indenture(FB49)&gt;0),"NO","BOLD")&amp;FD49</f>
        <v>BOLD</v>
      </c>
      <c r="FF49" t="s">
        <v>5972</v>
      </c>
      <c r="FG49" t="s">
        <v>5973</v>
      </c>
      <c r="FH49" t="str">
        <f t="shared" si="40"/>
        <v/>
      </c>
      <c r="FI49" t="str">
        <f>IF(OR(LEFT(FF49,1)=CHAR(32),LEFT(FF49,1)=CHAR(9),LEFT(FF49,1)=CHAR(160),indenture(FF49)&gt;0),"NO","BOLD")&amp;FH49</f>
        <v>BOLD</v>
      </c>
      <c r="FL49" t="str">
        <f t="shared" si="41"/>
        <v/>
      </c>
      <c r="FM49" t="str">
        <f>IF(OR(LEFT(FJ49,1)=CHAR(32),LEFT(FJ49,1)=CHAR(9),LEFT(FJ49,1)=CHAR(160),indenture(FJ49)&gt;0),"NO","BOLD")&amp;FL49</f>
        <v>BOLD</v>
      </c>
      <c r="FN49" t="s">
        <v>5974</v>
      </c>
      <c r="FO49" t="s">
        <v>5675</v>
      </c>
      <c r="FP49" t="str">
        <f t="shared" si="42"/>
        <v/>
      </c>
      <c r="FQ49" t="str">
        <f>IF(OR(LEFT(FN49,1)=CHAR(32),LEFT(FN49,1)=CHAR(9),LEFT(FN49,1)=CHAR(160),indenture(FN49)&gt;0),"NO","BOLD")&amp;FP49</f>
        <v>NO</v>
      </c>
      <c r="FT49" t="str">
        <f t="shared" si="43"/>
        <v/>
      </c>
      <c r="FU49" t="str">
        <f>IF(OR(LEFT(FR49,1)=CHAR(32),LEFT(FR49,1)=CHAR(9),LEFT(FR49,1)=CHAR(160),indenture(FR49)&gt;0),"NO","BOLD")&amp;FT49</f>
        <v>BOLD</v>
      </c>
      <c r="FV49" t="s">
        <v>5975</v>
      </c>
      <c r="FW49" t="s">
        <v>5976</v>
      </c>
      <c r="FX49" t="str">
        <f t="shared" si="44"/>
        <v/>
      </c>
      <c r="FY49" t="str">
        <f>IF(OR(LEFT(FV49,1)=CHAR(32),LEFT(FV49,1)=CHAR(9),LEFT(FV49,1)=CHAR(160),indenture(FV49)&gt;0),"NO","BOLD")&amp;FX49</f>
        <v>BOLD</v>
      </c>
      <c r="GB49" t="str">
        <f t="shared" si="45"/>
        <v/>
      </c>
      <c r="GC49" t="str">
        <f>IF(OR(LEFT(FZ49,1)=CHAR(32),LEFT(FZ49,1)=CHAR(9),LEFT(FZ49,1)=CHAR(160),indenture(FZ49)&gt;0),"NO","BOLD")&amp;GB49</f>
        <v>BOLD</v>
      </c>
      <c r="GF49" t="str">
        <f t="shared" si="46"/>
        <v/>
      </c>
      <c r="GG49" t="str">
        <f>IF(OR(LEFT(GD49,1)=CHAR(32),LEFT(GD49,1)=CHAR(9),LEFT(GD49,1)=CHAR(160),indenture(GD49)&gt;0),"NO","BOLD")&amp;GF49</f>
        <v>BOLD</v>
      </c>
      <c r="GJ49" t="str">
        <f t="shared" si="47"/>
        <v/>
      </c>
      <c r="GK49" t="str">
        <f>IF(OR(LEFT(GH49,1)=CHAR(32),LEFT(GH49,1)=CHAR(9),LEFT(GH49,1)=CHAR(160),indenture(GH49)&gt;0),"NO","BOLD")&amp;GJ49</f>
        <v>BOLD</v>
      </c>
      <c r="GN49" t="str">
        <f t="shared" si="48"/>
        <v/>
      </c>
      <c r="GO49" t="str">
        <f>IF(OR(LEFT(GL49,1)=CHAR(32),LEFT(GL49,1)=CHAR(9),LEFT(GL49,1)=CHAR(160),indenture(GL49)&gt;0),"NO","BOLD")&amp;GN49</f>
        <v>BOLD</v>
      </c>
      <c r="GR49" t="str">
        <f t="shared" si="70"/>
        <v/>
      </c>
      <c r="GS49" t="str">
        <f>IF(OR(LEFT(GP49,1)=CHAR(32),LEFT(GP49,1)=CHAR(9),LEFT(GP49,1)=CHAR(160),indenture(GP49)&gt;0),"NO","BOLD")&amp;GR49</f>
        <v>BOLD</v>
      </c>
      <c r="GT49" t="s">
        <v>5117</v>
      </c>
      <c r="GU49" t="s">
        <v>5118</v>
      </c>
      <c r="GV49" t="str">
        <f t="shared" si="49"/>
        <v/>
      </c>
      <c r="GW49" t="str">
        <f>IF(OR(LEFT(GT49,1)=CHAR(32),LEFT(GT49,1)=CHAR(9),LEFT(GT49,1)=CHAR(160),indenture(GT49)&gt;0),"NO","BOLD")&amp;GV49</f>
        <v>NO</v>
      </c>
      <c r="GZ49" t="str">
        <f t="shared" si="50"/>
        <v/>
      </c>
      <c r="HA49" t="str">
        <f>IF(OR(LEFT(GX49,1)=CHAR(32),LEFT(GX49,1)=CHAR(9),LEFT(GX49,1)=CHAR(160),indenture(GX49)&gt;0),"NO","BOLD")&amp;GZ49</f>
        <v>BOLD</v>
      </c>
      <c r="HB49" t="s">
        <v>6478</v>
      </c>
      <c r="HC49" t="s">
        <v>6479</v>
      </c>
      <c r="HD49" t="str">
        <f t="shared" si="51"/>
        <v/>
      </c>
      <c r="HE49" t="str">
        <f>IF(OR(LEFT(HB49,1)=CHAR(32),LEFT(HB49,1)=CHAR(9),LEFT(HB49,1)=CHAR(160),indenture(HB49)&gt;0),"NO","BOLD")&amp;HD49</f>
        <v>BOLD</v>
      </c>
      <c r="HH49" t="str">
        <f t="shared" si="52"/>
        <v/>
      </c>
      <c r="HI49" t="str">
        <f>IF(OR(LEFT(HF49,1)=CHAR(32),LEFT(HF49,1)=CHAR(9),LEFT(HF49,1)=CHAR(160),indenture(HF49)&gt;0),"NO","BOLD")&amp;HH49</f>
        <v>BOLD</v>
      </c>
      <c r="HL49" t="str">
        <f t="shared" si="53"/>
        <v/>
      </c>
      <c r="HM49" t="str">
        <f>IF(OR(LEFT(HJ49,1)=CHAR(32),LEFT(HJ49,1)=CHAR(9),LEFT(HJ49,1)=CHAR(160),indenture(HJ49)&gt;0),"NO","BOLD")&amp;HL49</f>
        <v>BOLD</v>
      </c>
      <c r="HP49" t="str">
        <f t="shared" si="54"/>
        <v/>
      </c>
      <c r="HQ49" t="str">
        <f>IF(OR(LEFT(HN49,1)=CHAR(32),LEFT(HN49,1)=CHAR(9),LEFT(HN49,1)=CHAR(160),indenture(HN49)&gt;0),"NO","BOLD")&amp;HP49</f>
        <v>BOLD</v>
      </c>
      <c r="HT49" t="str">
        <f t="shared" si="55"/>
        <v/>
      </c>
      <c r="HU49" t="str">
        <f>IF(OR(LEFT(HR49,1)=CHAR(32),LEFT(HR49,1)=CHAR(9),LEFT(HR49,1)=CHAR(160),indenture(HR49)&gt;0),"NO","BOLD")&amp;HT49</f>
        <v>BOLD</v>
      </c>
      <c r="HV49" t="s">
        <v>8241</v>
      </c>
      <c r="HW49" t="s">
        <v>8163</v>
      </c>
      <c r="HX49" t="str">
        <f t="shared" si="56"/>
        <v/>
      </c>
      <c r="HY49" t="str">
        <f>IF(OR(LEFT(HV49,1)=CHAR(32),LEFT(HV49,1)=CHAR(9),LEFT(HV49,1)=CHAR(160),indenture(HV49)&gt;0),"NO","BOLD")&amp;HX49</f>
        <v>BOLD</v>
      </c>
      <c r="HZ49" t="s">
        <v>8376</v>
      </c>
      <c r="IA49" t="s">
        <v>8377</v>
      </c>
      <c r="IB49" t="str">
        <f t="shared" si="57"/>
        <v/>
      </c>
      <c r="IC49" t="str">
        <f>IF(OR(LEFT(HZ49,1)=CHAR(32),LEFT(HZ49,1)=CHAR(9),LEFT(HZ49,1)=CHAR(160),indenture(HZ49)&gt;0),"NO","BOLD")&amp;IB49</f>
        <v>BOLD</v>
      </c>
      <c r="IH49" t="s">
        <v>8228</v>
      </c>
      <c r="II49" t="s">
        <v>8153</v>
      </c>
      <c r="IJ49" t="str">
        <f t="shared" si="59"/>
        <v/>
      </c>
      <c r="IK49" t="str">
        <f>IF(OR(LEFT(IH49,1)=CHAR(32),LEFT(IH49,1)=CHAR(9),LEFT(IH49,1)=CHAR(160),indenture(IH49)&gt;0),"NO","BOLD")&amp;IJ49</f>
        <v>BOLD</v>
      </c>
      <c r="IP49" t="s">
        <v>8714</v>
      </c>
      <c r="IQ49" t="s">
        <v>8715</v>
      </c>
      <c r="IR49" t="str">
        <f t="shared" si="61"/>
        <v/>
      </c>
      <c r="IS49" t="str">
        <f>IF(OR(LEFT(IP49,1)=CHAR(32),LEFT(IP49,1)=CHAR(9),LEFT(IP49,1)=CHAR(160),indenture(IP49)&gt;0),"NO","BOLD")&amp;IR49</f>
        <v>BOLD</v>
      </c>
      <c r="IX49" t="s">
        <v>8241</v>
      </c>
      <c r="IY49" t="s">
        <v>8163</v>
      </c>
      <c r="IZ49" t="str">
        <f t="shared" si="63"/>
        <v/>
      </c>
      <c r="JA49" t="str">
        <f>IF(OR(LEFT(IX49,1)=CHAR(32),LEFT(IX49,1)=CHAR(9),LEFT(IX49,1)=CHAR(160),indenture(IX49)&gt;0),"NO","BOLD")&amp;IZ49</f>
        <v>BOLD</v>
      </c>
      <c r="JB49" t="s">
        <v>8376</v>
      </c>
      <c r="JC49" t="s">
        <v>8377</v>
      </c>
      <c r="JD49" t="str">
        <f t="shared" si="64"/>
        <v/>
      </c>
      <c r="JE49" t="str">
        <f>IF(OR(LEFT(JB49,1)=CHAR(32),LEFT(JB49,1)=CHAR(9),LEFT(JB49,1)=CHAR(160),indenture(JB49)&gt;0),"NO","BOLD")&amp;JD49</f>
        <v>BOLD</v>
      </c>
      <c r="JL49" t="str">
        <f t="shared" si="66"/>
        <v/>
      </c>
      <c r="JM49" t="str">
        <f>IF(OR(LEFT(JJ49,1)=CHAR(32),LEFT(JJ49,1)=CHAR(9),LEFT(JJ49,1)=CHAR(160),indenture(JJ49)&gt;0),"NO","BOLD")&amp;JL49</f>
        <v>BOLD</v>
      </c>
    </row>
    <row r="50" spans="1:273">
      <c r="A50">
        <v>49</v>
      </c>
      <c r="D50" t="str">
        <f t="shared" si="2"/>
        <v/>
      </c>
      <c r="E50" t="str">
        <f>IF(OR(LEFT(B50,1)=CHAR(32),LEFT(B50,1)=CHAR(9),LEFT(B50,1)=CHAR(160),indenture(B50)&gt;0),"NO","BOLD")&amp;D50</f>
        <v>BOLD</v>
      </c>
      <c r="F50" t="s">
        <v>3919</v>
      </c>
      <c r="G50" t="s">
        <v>3920</v>
      </c>
      <c r="H50" t="str">
        <f t="shared" si="3"/>
        <v/>
      </c>
      <c r="I50" t="str">
        <f>IF(OR(LEFT(F50,1)=CHAR(32),LEFT(F50,1)=CHAR(9),LEFT(F50,1)=CHAR(160),indenture(F50)&gt;0),"NO","BOLD")&amp;H50</f>
        <v>BOLD</v>
      </c>
      <c r="P50" t="str">
        <f t="shared" si="69"/>
        <v/>
      </c>
      <c r="Q50" t="str">
        <f>IF(OR(LEFT(N50,1)=CHAR(32),LEFT(N50,1)=CHAR(9),LEFT(N50,1)=CHAR(160),indenture(N50)&gt;0),"NO","BOLD")&amp;P50</f>
        <v>BOLD</v>
      </c>
      <c r="T50" t="str">
        <f t="shared" si="4"/>
        <v/>
      </c>
      <c r="U50" t="str">
        <f>IF(OR(LEFT(R50,1)=CHAR(32),LEFT(R50,1)=CHAR(9),LEFT(R50,1)=CHAR(160),indenture(R50)&gt;0),"NO","BOLD")&amp;T50</f>
        <v>BOLD</v>
      </c>
      <c r="X50" t="str">
        <f t="shared" si="5"/>
        <v/>
      </c>
      <c r="Y50" t="str">
        <f>IF(OR(LEFT(V50,1)=CHAR(32),LEFT(V50,1)=CHAR(9),LEFT(V50,1)=CHAR(160),indenture(V50)&gt;0),"NO","BOLD")&amp;X50</f>
        <v>BOLD</v>
      </c>
      <c r="AB50" t="str">
        <f t="shared" si="6"/>
        <v/>
      </c>
      <c r="AC50" t="str">
        <f>IF(OR(LEFT(Z50,1)=CHAR(32),LEFT(Z50,1)=CHAR(9),LEFT(Z50,1)=CHAR(160),indenture(Z50)&gt;0),"NO","BOLD")&amp;AB50</f>
        <v>BOLD</v>
      </c>
      <c r="AD50" t="s">
        <v>3740</v>
      </c>
      <c r="AE50" t="s">
        <v>3921</v>
      </c>
      <c r="AF50" t="str">
        <f t="shared" si="7"/>
        <v/>
      </c>
      <c r="AG50" t="str">
        <f>IF(OR(LEFT(AD50,1)=CHAR(32),LEFT(AD50,1)=CHAR(9),LEFT(AD50,1)=CHAR(160),indenture(AD50)&gt;0),"NO","BOLD")&amp;AF50</f>
        <v>BOLD</v>
      </c>
      <c r="AH50" t="s">
        <v>3917</v>
      </c>
      <c r="AI50" t="s">
        <v>3922</v>
      </c>
      <c r="AJ50" t="str">
        <f t="shared" si="8"/>
        <v/>
      </c>
      <c r="AK50" t="str">
        <f>IF(OR(LEFT(AH50,1)=CHAR(32),LEFT(AH50,1)=CHAR(9),LEFT(AH50,1)=CHAR(160),indenture(AH50)&gt;0),"NO","BOLD")&amp;AJ50</f>
        <v>BOLD</v>
      </c>
      <c r="AL50" t="s">
        <v>3923</v>
      </c>
      <c r="AM50" t="s">
        <v>3924</v>
      </c>
      <c r="AN50" t="str">
        <f t="shared" si="9"/>
        <v/>
      </c>
      <c r="AO50" t="str">
        <f>IF(OR(LEFT(AL50,1)=CHAR(32),LEFT(AL50,1)=CHAR(9),LEFT(AL50,1)=CHAR(160),indenture(AL50)&gt;0),"NO","BOLD")&amp;AN50</f>
        <v>BOLD</v>
      </c>
      <c r="AR50" t="str">
        <f t="shared" si="10"/>
        <v/>
      </c>
      <c r="AS50" t="str">
        <f>IF(OR(LEFT(AP50,1)=CHAR(32),LEFT(AP50,1)=CHAR(9),LEFT(AP50,1)=CHAR(160),indenture(AP50)&gt;0),"NO","BOLD")&amp;AR50</f>
        <v>BOLD</v>
      </c>
      <c r="AV50" t="str">
        <f t="shared" si="11"/>
        <v/>
      </c>
      <c r="AW50" t="str">
        <f>IF(OR(LEFT(AT50,1)=CHAR(32),LEFT(AT50,1)=CHAR(9),LEFT(AT50,1)=CHAR(160),indenture(AT50)&gt;0),"NO","BOLD")&amp;AV50</f>
        <v>BOLD</v>
      </c>
      <c r="AZ50" t="str">
        <f t="shared" si="12"/>
        <v/>
      </c>
      <c r="BA50" t="str">
        <f>IF(OR(LEFT(AX50,1)=CHAR(32),LEFT(AX50,1)=CHAR(9),LEFT(AX50,1)=CHAR(160),indenture(AX50)&gt;0),"NO","BOLD")&amp;AZ50</f>
        <v>BOLD</v>
      </c>
      <c r="BB50" t="s">
        <v>859</v>
      </c>
      <c r="BC50" t="s">
        <v>4664</v>
      </c>
      <c r="BD50" t="str">
        <f t="shared" si="13"/>
        <v/>
      </c>
      <c r="BE50" t="str">
        <f>IF(OR(LEFT(BB50,1)=CHAR(32),LEFT(BB50,1)=CHAR(9),LEFT(BB50,1)=CHAR(160),indenture(BB50)&gt;0),"NO","BOLD")&amp;BD50</f>
        <v>NO</v>
      </c>
      <c r="BH50" t="str">
        <f t="shared" si="14"/>
        <v/>
      </c>
      <c r="BI50" t="str">
        <f>IF(OR(LEFT(BF50,1)=CHAR(32),LEFT(BF50,1)=CHAR(9),LEFT(BF50,1)=CHAR(160),indenture(BF50)&gt;0),"NO","BOLD")&amp;BH50</f>
        <v>BOLD</v>
      </c>
      <c r="BL50" t="str">
        <f t="shared" si="15"/>
        <v/>
      </c>
      <c r="BM50" t="str">
        <f>IF(OR(LEFT(BJ50,1)=CHAR(32),LEFT(BJ50,1)=CHAR(9),LEFT(BJ50,1)=CHAR(160),indenture(BJ50)&gt;0),"NO","BOLD")&amp;BL50</f>
        <v>BOLD</v>
      </c>
      <c r="BN50" t="s">
        <v>4259</v>
      </c>
      <c r="BO50" t="s">
        <v>4665</v>
      </c>
      <c r="BP50" t="str">
        <f t="shared" si="16"/>
        <v/>
      </c>
      <c r="BQ50" t="str">
        <f>IF(OR(LEFT(BN50,1)=CHAR(32),LEFT(BN50,1)=CHAR(9),LEFT(BN50,1)=CHAR(160),indenture(BN50)&gt;0),"NO","BOLD")&amp;BP50</f>
        <v>NO</v>
      </c>
      <c r="BT50" t="str">
        <f t="shared" si="17"/>
        <v/>
      </c>
      <c r="BU50" t="str">
        <f>IF(OR(LEFT(BR50,1)=CHAR(32),LEFT(BR50,1)=CHAR(9),LEFT(BR50,1)=CHAR(160),indenture(BR50)&gt;0),"NO","BOLD")&amp;BT50</f>
        <v>BOLD</v>
      </c>
      <c r="BV50" t="s">
        <v>4566</v>
      </c>
      <c r="BW50" t="s">
        <v>4666</v>
      </c>
      <c r="BX50" t="str">
        <f t="shared" si="18"/>
        <v/>
      </c>
      <c r="BY50" t="str">
        <f>IF(OR(LEFT(BV50,1)=CHAR(32),LEFT(BV50,1)=CHAR(9),LEFT(BV50,1)=CHAR(160),indenture(BV50)&gt;0),"NO","BOLD")&amp;BX50</f>
        <v>NO</v>
      </c>
      <c r="CB50" t="str">
        <f t="shared" si="19"/>
        <v/>
      </c>
      <c r="CC50" t="str">
        <f>IF(OR(LEFT(BZ50,1)=CHAR(32),LEFT(BZ50,1)=CHAR(9),LEFT(BZ50,1)=CHAR(160),indenture(BZ50)&gt;0),"NO","BOLD")&amp;CB50</f>
        <v>BOLD</v>
      </c>
      <c r="CD50" t="s">
        <v>4511</v>
      </c>
      <c r="CE50" t="s">
        <v>4667</v>
      </c>
      <c r="CF50" t="str">
        <f t="shared" si="20"/>
        <v/>
      </c>
      <c r="CG50" t="str">
        <f>IF(OR(LEFT(CD50,1)=CHAR(32),LEFT(CD50,1)=CHAR(9),LEFT(CD50,1)=CHAR(160),indenture(CD50)&gt;0),"NO","BOLD")&amp;CF50</f>
        <v>NO</v>
      </c>
      <c r="CH50" t="s">
        <v>4668</v>
      </c>
      <c r="CI50" t="s">
        <v>4669</v>
      </c>
      <c r="CJ50" t="str">
        <f t="shared" si="21"/>
        <v/>
      </c>
      <c r="CK50" t="str">
        <f>IF(OR(LEFT(CH50,1)=CHAR(32),LEFT(CH50,1)=CHAR(9),LEFT(CH50,1)=CHAR(160),indenture(CH50)&gt;0),"NO","BOLD")&amp;CJ50</f>
        <v>BOLD</v>
      </c>
      <c r="CL50" t="s">
        <v>4670</v>
      </c>
      <c r="CM50" t="s">
        <v>4671</v>
      </c>
      <c r="CN50" t="str">
        <f t="shared" si="22"/>
        <v/>
      </c>
      <c r="CO50" t="str">
        <f>IF(OR(LEFT(CL50,1)=CHAR(32),LEFT(CL50,1)=CHAR(9),LEFT(CL50,1)=CHAR(160),indenture(CL50)&gt;0),"NO","BOLD")&amp;CN50</f>
        <v>BOLD</v>
      </c>
      <c r="CP50" t="s">
        <v>4672</v>
      </c>
      <c r="CQ50" t="s">
        <v>3564</v>
      </c>
      <c r="CR50" t="str">
        <f t="shared" si="23"/>
        <v/>
      </c>
      <c r="CS50" t="str">
        <f>IF(OR(LEFT(CP50,1)=CHAR(32),LEFT(CP50,1)=CHAR(9),LEFT(CP50,1)=CHAR(160),indenture(CP50)&gt;0),"NO","BOLD")&amp;CR50</f>
        <v>BOLD</v>
      </c>
      <c r="CV50" t="str">
        <f t="shared" si="24"/>
        <v/>
      </c>
      <c r="CW50" t="str">
        <f>IF(OR(LEFT(CT50,1)=CHAR(32),LEFT(CT50,1)=CHAR(9),LEFT(CT50,1)=CHAR(160),indenture(CT50)&gt;0),"NO","BOLD")&amp;CV50</f>
        <v>BOLD</v>
      </c>
      <c r="CZ50" t="str">
        <f t="shared" si="25"/>
        <v/>
      </c>
      <c r="DA50" t="str">
        <f>IF(OR(LEFT(CX50,1)=CHAR(32),LEFT(CX50,1)=CHAR(9),LEFT(CX50,1)=CHAR(160),indenture(CX50)&gt;0),"NO","BOLD")&amp;CZ50</f>
        <v>BOLD</v>
      </c>
      <c r="DD50" t="str">
        <f t="shared" si="26"/>
        <v/>
      </c>
      <c r="DE50" t="str">
        <f>IF(OR(LEFT(DB50,1)=CHAR(32),LEFT(DB50,1)=CHAR(9),LEFT(DB50,1)=CHAR(160),indenture(DB50)&gt;0),"NO","BOLD")&amp;DD50</f>
        <v>BOLD</v>
      </c>
      <c r="DH50" t="str">
        <f t="shared" si="27"/>
        <v/>
      </c>
      <c r="DI50" t="str">
        <f>IF(OR(LEFT(DF50,1)=CHAR(32),LEFT(DF50,1)=CHAR(9),LEFT(DF50,1)=CHAR(160),indenture(DF50)&gt;0),"NO","BOLD")&amp;DH50</f>
        <v>BOLD</v>
      </c>
      <c r="DL50" t="str">
        <f t="shared" si="28"/>
        <v/>
      </c>
      <c r="DM50" t="str">
        <f>IF(OR(LEFT(DJ50,1)=CHAR(32),LEFT(DJ50,1)=CHAR(9),LEFT(DJ50,1)=CHAR(160),indenture(DJ50)&gt;0),"NO","BOLD")&amp;DL50</f>
        <v>BOLD</v>
      </c>
      <c r="DP50" t="str">
        <f t="shared" si="29"/>
        <v/>
      </c>
      <c r="DQ50" t="str">
        <f>IF(OR(LEFT(DN50,1)=CHAR(32),LEFT(DN50,1)=CHAR(9),LEFT(DN50,1)=CHAR(160),indenture(DN50)&gt;0),"NO","BOLD")&amp;DP50</f>
        <v>BOLD</v>
      </c>
      <c r="DR50" t="s">
        <v>5416</v>
      </c>
      <c r="DS50" t="s">
        <v>5417</v>
      </c>
      <c r="DT50" t="str">
        <f t="shared" si="30"/>
        <v/>
      </c>
      <c r="DU50" t="str">
        <f>IF(OR(LEFT(DR50,1)=CHAR(32),LEFT(DR50,1)=CHAR(9),LEFT(DR50,1)=CHAR(160),indenture(DR50)&gt;0),"NO","BOLD")&amp;DT50</f>
        <v>NO</v>
      </c>
      <c r="DX50" t="str">
        <f t="shared" si="31"/>
        <v/>
      </c>
      <c r="DY50" t="str">
        <f>IF(OR(LEFT(DV50,1)=CHAR(32),LEFT(DV50,1)=CHAR(9),LEFT(DV50,1)=CHAR(160),indenture(DV50)&gt;0),"NO","BOLD")&amp;DX50</f>
        <v>BOLD</v>
      </c>
      <c r="EB50" t="str">
        <f t="shared" si="32"/>
        <v/>
      </c>
      <c r="EC50" t="str">
        <f>IF(OR(LEFT(DZ50,1)=CHAR(32),LEFT(DZ50,1)=CHAR(9),LEFT(DZ50,1)=CHAR(160),indenture(DZ50)&gt;0),"NO","BOLD")&amp;EB50</f>
        <v>BOLD</v>
      </c>
      <c r="EF50" t="str">
        <f t="shared" si="33"/>
        <v/>
      </c>
      <c r="EG50" t="str">
        <f>IF(OR(LEFT(ED50,1)=CHAR(32),LEFT(ED50,1)=CHAR(9),LEFT(ED50,1)=CHAR(160),indenture(ED50)&gt;0),"NO","BOLD")&amp;EF50</f>
        <v>BOLD</v>
      </c>
      <c r="EJ50" t="str">
        <f t="shared" si="34"/>
        <v/>
      </c>
      <c r="EK50" t="str">
        <f>IF(OR(LEFT(EH50,1)=CHAR(32),LEFT(EH50,1)=CHAR(9),LEFT(EH50,1)=CHAR(160),indenture(EH50)&gt;0),"NO","BOLD")&amp;EJ50</f>
        <v>BOLD</v>
      </c>
      <c r="EL50" t="s">
        <v>5418</v>
      </c>
      <c r="EM50" t="s">
        <v>5419</v>
      </c>
      <c r="EN50" t="str">
        <f t="shared" si="35"/>
        <v/>
      </c>
      <c r="EO50" t="str">
        <f>IF(OR(LEFT(EL50,1)=CHAR(32),LEFT(EL50,1)=CHAR(9),LEFT(EL50,1)=CHAR(160),indenture(EL50)&gt;0),"NO","BOLD")&amp;EN50</f>
        <v>NO</v>
      </c>
      <c r="ER50" t="str">
        <f t="shared" si="36"/>
        <v/>
      </c>
      <c r="ES50" t="str">
        <f>IF(OR(LEFT(EP50,1)=CHAR(32),LEFT(EP50,1)=CHAR(9),LEFT(EP50,1)=CHAR(160),indenture(EP50)&gt;0),"NO","BOLD")&amp;ER50</f>
        <v>BOLD</v>
      </c>
      <c r="EV50" t="str">
        <f t="shared" si="37"/>
        <v/>
      </c>
      <c r="EW50" t="str">
        <f>IF(OR(LEFT(ET50,1)=CHAR(32),LEFT(ET50,1)=CHAR(9),LEFT(ET50,1)=CHAR(160),indenture(ET50)&gt;0),"NO","BOLD")&amp;EV50</f>
        <v>BOLD</v>
      </c>
      <c r="EX50" t="s">
        <v>5718</v>
      </c>
      <c r="EY50" t="s">
        <v>5719</v>
      </c>
      <c r="EZ50" t="str">
        <f t="shared" si="38"/>
        <v/>
      </c>
      <c r="FA50" t="str">
        <f>IF(OR(LEFT(EX50,1)=CHAR(32),LEFT(EX50,1)=CHAR(9),LEFT(EX50,1)=CHAR(160),indenture(EX50)&gt;0),"NO","BOLD")&amp;EZ50</f>
        <v>BOLD</v>
      </c>
      <c r="FD50" t="str">
        <f t="shared" si="39"/>
        <v/>
      </c>
      <c r="FE50" t="str">
        <f>IF(OR(LEFT(FB50,1)=CHAR(32),LEFT(FB50,1)=CHAR(9),LEFT(FB50,1)=CHAR(160),indenture(FB50)&gt;0),"NO","BOLD")&amp;FD50</f>
        <v>BOLD</v>
      </c>
      <c r="FF50" t="s">
        <v>5977</v>
      </c>
      <c r="FG50" t="s">
        <v>5978</v>
      </c>
      <c r="FH50" t="str">
        <f t="shared" si="40"/>
        <v/>
      </c>
      <c r="FI50" t="str">
        <f>IF(OR(LEFT(FF50,1)=CHAR(32),LEFT(FF50,1)=CHAR(9),LEFT(FF50,1)=CHAR(160),indenture(FF50)&gt;0),"NO","BOLD")&amp;FH50</f>
        <v>BOLD</v>
      </c>
      <c r="FL50" t="str">
        <f t="shared" si="41"/>
        <v/>
      </c>
      <c r="FM50" t="str">
        <f>IF(OR(LEFT(FJ50,1)=CHAR(32),LEFT(FJ50,1)=CHAR(9),LEFT(FJ50,1)=CHAR(160),indenture(FJ50)&gt;0),"NO","BOLD")&amp;FL50</f>
        <v>BOLD</v>
      </c>
      <c r="FN50" t="s">
        <v>5979</v>
      </c>
      <c r="FO50" t="s">
        <v>5980</v>
      </c>
      <c r="FP50" t="str">
        <f t="shared" si="42"/>
        <v/>
      </c>
      <c r="FQ50" t="str">
        <f>IF(OR(LEFT(FN50,1)=CHAR(32),LEFT(FN50,1)=CHAR(9),LEFT(FN50,1)=CHAR(160),indenture(FN50)&gt;0),"NO","BOLD")&amp;FP50</f>
        <v>NO</v>
      </c>
      <c r="FT50" t="str">
        <f t="shared" si="43"/>
        <v/>
      </c>
      <c r="FU50" t="str">
        <f>IF(OR(LEFT(FR50,1)=CHAR(32),LEFT(FR50,1)=CHAR(9),LEFT(FR50,1)=CHAR(160),indenture(FR50)&gt;0),"NO","BOLD")&amp;FT50</f>
        <v>BOLD</v>
      </c>
      <c r="FX50" t="str">
        <f t="shared" si="44"/>
        <v/>
      </c>
      <c r="FY50" t="str">
        <f>IF(OR(LEFT(FV50,1)=CHAR(32),LEFT(FV50,1)=CHAR(9),LEFT(FV50,1)=CHAR(160),indenture(FV50)&gt;0),"NO","BOLD")&amp;FX50</f>
        <v>BOLD</v>
      </c>
      <c r="GB50" t="str">
        <f t="shared" si="45"/>
        <v/>
      </c>
      <c r="GC50" t="str">
        <f>IF(OR(LEFT(FZ50,1)=CHAR(32),LEFT(FZ50,1)=CHAR(9),LEFT(FZ50,1)=CHAR(160),indenture(FZ50)&gt;0),"NO","BOLD")&amp;GB50</f>
        <v>BOLD</v>
      </c>
      <c r="GF50" t="str">
        <f t="shared" si="46"/>
        <v/>
      </c>
      <c r="GG50" t="str">
        <f>IF(OR(LEFT(GD50,1)=CHAR(32),LEFT(GD50,1)=CHAR(9),LEFT(GD50,1)=CHAR(160),indenture(GD50)&gt;0),"NO","BOLD")&amp;GF50</f>
        <v>BOLD</v>
      </c>
      <c r="GJ50" t="str">
        <f t="shared" si="47"/>
        <v/>
      </c>
      <c r="GK50" t="str">
        <f>IF(OR(LEFT(GH50,1)=CHAR(32),LEFT(GH50,1)=CHAR(9),LEFT(GH50,1)=CHAR(160),indenture(GH50)&gt;0),"NO","BOLD")&amp;GJ50</f>
        <v>BOLD</v>
      </c>
      <c r="GN50" t="str">
        <f t="shared" si="48"/>
        <v/>
      </c>
      <c r="GO50" t="str">
        <f>IF(OR(LEFT(GL50,1)=CHAR(32),LEFT(GL50,1)=CHAR(9),LEFT(GL50,1)=CHAR(160),indenture(GL50)&gt;0),"NO","BOLD")&amp;GN50</f>
        <v>BOLD</v>
      </c>
      <c r="GR50" t="str">
        <f t="shared" si="70"/>
        <v/>
      </c>
      <c r="GS50" t="str">
        <f>IF(OR(LEFT(GP50,1)=CHAR(32),LEFT(GP50,1)=CHAR(9),LEFT(GP50,1)=CHAR(160),indenture(GP50)&gt;0),"NO","BOLD")&amp;GR50</f>
        <v>BOLD</v>
      </c>
      <c r="GT50" t="s">
        <v>5132</v>
      </c>
      <c r="GU50" t="s">
        <v>5133</v>
      </c>
      <c r="GV50" t="str">
        <f t="shared" si="49"/>
        <v/>
      </c>
      <c r="GW50" t="str">
        <f>IF(OR(LEFT(GT50,1)=CHAR(32),LEFT(GT50,1)=CHAR(9),LEFT(GT50,1)=CHAR(160),indenture(GT50)&gt;0),"NO","BOLD")&amp;GV50</f>
        <v>NO</v>
      </c>
      <c r="GZ50" t="str">
        <f t="shared" si="50"/>
        <v/>
      </c>
      <c r="HA50" t="str">
        <f>IF(OR(LEFT(GX50,1)=CHAR(32),LEFT(GX50,1)=CHAR(9),LEFT(GX50,1)=CHAR(160),indenture(GX50)&gt;0),"NO","BOLD")&amp;GZ50</f>
        <v>BOLD</v>
      </c>
      <c r="HB50" t="s">
        <v>6480</v>
      </c>
      <c r="HC50" t="s">
        <v>6481</v>
      </c>
      <c r="HD50" t="str">
        <f t="shared" si="51"/>
        <v/>
      </c>
      <c r="HE50" t="str">
        <f>IF(OR(LEFT(HB50,1)=CHAR(32),LEFT(HB50,1)=CHAR(9),LEFT(HB50,1)=CHAR(160),indenture(HB50)&gt;0),"NO","BOLD")&amp;HD50</f>
        <v>BOLD</v>
      </c>
      <c r="HH50" t="str">
        <f t="shared" si="52"/>
        <v/>
      </c>
      <c r="HI50" t="str">
        <f>IF(OR(LEFT(HF50,1)=CHAR(32),LEFT(HF50,1)=CHAR(9),LEFT(HF50,1)=CHAR(160),indenture(HF50)&gt;0),"NO","BOLD")&amp;HH50</f>
        <v>BOLD</v>
      </c>
      <c r="HL50" t="str">
        <f t="shared" si="53"/>
        <v/>
      </c>
      <c r="HM50" t="str">
        <f>IF(OR(LEFT(HJ50,1)=CHAR(32),LEFT(HJ50,1)=CHAR(9),LEFT(HJ50,1)=CHAR(160),indenture(HJ50)&gt;0),"NO","BOLD")&amp;HL50</f>
        <v>BOLD</v>
      </c>
      <c r="HP50" t="str">
        <f t="shared" si="54"/>
        <v/>
      </c>
      <c r="HQ50" t="str">
        <f>IF(OR(LEFT(HN50,1)=CHAR(32),LEFT(HN50,1)=CHAR(9),LEFT(HN50,1)=CHAR(160),indenture(HN50)&gt;0),"NO","BOLD")&amp;HP50</f>
        <v>BOLD</v>
      </c>
      <c r="HT50" t="str">
        <f t="shared" si="55"/>
        <v/>
      </c>
      <c r="HU50" t="str">
        <f>IF(OR(LEFT(HR50,1)=CHAR(32),LEFT(HR50,1)=CHAR(9),LEFT(HR50,1)=CHAR(160),indenture(HR50)&gt;0),"NO","BOLD")&amp;HT50</f>
        <v>BOLD</v>
      </c>
      <c r="HV50" t="s">
        <v>8242</v>
      </c>
      <c r="HW50" t="s">
        <v>8164</v>
      </c>
      <c r="HX50" t="str">
        <f t="shared" si="56"/>
        <v/>
      </c>
      <c r="HY50" t="str">
        <f>IF(OR(LEFT(HV50,1)=CHAR(32),LEFT(HV50,1)=CHAR(9),LEFT(HV50,1)=CHAR(160),indenture(HV50)&gt;0),"NO","BOLD")&amp;HX50</f>
        <v>BOLD</v>
      </c>
      <c r="HZ50" t="s">
        <v>8378</v>
      </c>
      <c r="IA50" t="s">
        <v>8379</v>
      </c>
      <c r="IB50" t="str">
        <f t="shared" si="57"/>
        <v/>
      </c>
      <c r="IC50" t="str">
        <f>IF(OR(LEFT(HZ50,1)=CHAR(32),LEFT(HZ50,1)=CHAR(9),LEFT(HZ50,1)=CHAR(160),indenture(HZ50)&gt;0),"NO","BOLD")&amp;IB50</f>
        <v>BOLD</v>
      </c>
      <c r="IH50" t="s">
        <v>283</v>
      </c>
      <c r="II50" t="s">
        <v>284</v>
      </c>
      <c r="IJ50" t="str">
        <f t="shared" si="59"/>
        <v/>
      </c>
      <c r="IK50" t="str">
        <f>IF(OR(LEFT(IH50,1)=CHAR(32),LEFT(IH50,1)=CHAR(9),LEFT(IH50,1)=CHAR(160),indenture(IH50)&gt;0),"NO","BOLD")&amp;IJ50</f>
        <v>BOLD</v>
      </c>
      <c r="IP50" t="s">
        <v>8676</v>
      </c>
      <c r="IQ50" t="s">
        <v>8716</v>
      </c>
      <c r="IR50" t="str">
        <f t="shared" si="61"/>
        <v/>
      </c>
      <c r="IS50" t="str">
        <f>IF(OR(LEFT(IP50,1)=CHAR(32),LEFT(IP50,1)=CHAR(9),LEFT(IP50,1)=CHAR(160),indenture(IP50)&gt;0),"NO","BOLD")&amp;IR50</f>
        <v>BOLD</v>
      </c>
      <c r="IX50" t="s">
        <v>8242</v>
      </c>
      <c r="IY50" t="s">
        <v>8164</v>
      </c>
      <c r="IZ50" t="str">
        <f t="shared" si="63"/>
        <v/>
      </c>
      <c r="JA50" t="str">
        <f>IF(OR(LEFT(IX50,1)=CHAR(32),LEFT(IX50,1)=CHAR(9),LEFT(IX50,1)=CHAR(160),indenture(IX50)&gt;0),"NO","BOLD")&amp;IZ50</f>
        <v>BOLD</v>
      </c>
      <c r="JB50" t="s">
        <v>8378</v>
      </c>
      <c r="JC50" t="s">
        <v>8379</v>
      </c>
      <c r="JD50" t="str">
        <f t="shared" si="64"/>
        <v/>
      </c>
      <c r="JE50" t="str">
        <f>IF(OR(LEFT(JB50,1)=CHAR(32),LEFT(JB50,1)=CHAR(9),LEFT(JB50,1)=CHAR(160),indenture(JB50)&gt;0),"NO","BOLD")&amp;JD50</f>
        <v>BOLD</v>
      </c>
      <c r="JL50" t="str">
        <f t="shared" si="66"/>
        <v/>
      </c>
      <c r="JM50" t="str">
        <f>IF(OR(LEFT(JJ50,1)=CHAR(32),LEFT(JJ50,1)=CHAR(9),LEFT(JJ50,1)=CHAR(160),indenture(JJ50)&gt;0),"NO","BOLD")&amp;JL50</f>
        <v>BOLD</v>
      </c>
    </row>
    <row r="51" spans="1:273">
      <c r="A51">
        <v>50</v>
      </c>
      <c r="D51" t="str">
        <f t="shared" si="2"/>
        <v/>
      </c>
      <c r="E51" t="str">
        <f>IF(OR(LEFT(B51,1)=CHAR(32),LEFT(B51,1)=CHAR(9),LEFT(B51,1)=CHAR(160),indenture(B51)&gt;0),"NO","BOLD")&amp;D51</f>
        <v>BOLD</v>
      </c>
      <c r="F51" t="s">
        <v>3925</v>
      </c>
      <c r="G51" t="s">
        <v>3369</v>
      </c>
      <c r="H51" t="str">
        <f t="shared" si="3"/>
        <v/>
      </c>
      <c r="I51" t="str">
        <f>IF(OR(LEFT(F51,1)=CHAR(32),LEFT(F51,1)=CHAR(9),LEFT(F51,1)=CHAR(160),indenture(F51)&gt;0),"NO","BOLD")&amp;H51</f>
        <v>BOLD</v>
      </c>
      <c r="P51" t="str">
        <f t="shared" si="69"/>
        <v/>
      </c>
      <c r="Q51" t="str">
        <f>IF(OR(LEFT(N51,1)=CHAR(32),LEFT(N51,1)=CHAR(9),LEFT(N51,1)=CHAR(160),indenture(N51)&gt;0),"NO","BOLD")&amp;P51</f>
        <v>BOLD</v>
      </c>
      <c r="T51" t="str">
        <f t="shared" si="4"/>
        <v/>
      </c>
      <c r="U51" t="str">
        <f>IF(OR(LEFT(R51,1)=CHAR(32),LEFT(R51,1)=CHAR(9),LEFT(R51,1)=CHAR(160),indenture(R51)&gt;0),"NO","BOLD")&amp;T51</f>
        <v>BOLD</v>
      </c>
      <c r="X51" t="str">
        <f t="shared" si="5"/>
        <v/>
      </c>
      <c r="Y51" t="str">
        <f>IF(OR(LEFT(V51,1)=CHAR(32),LEFT(V51,1)=CHAR(9),LEFT(V51,1)=CHAR(160),indenture(V51)&gt;0),"NO","BOLD")&amp;X51</f>
        <v>BOLD</v>
      </c>
      <c r="AB51" t="str">
        <f t="shared" si="6"/>
        <v/>
      </c>
      <c r="AC51" t="str">
        <f>IF(OR(LEFT(Z51,1)=CHAR(32),LEFT(Z51,1)=CHAR(9),LEFT(Z51,1)=CHAR(160),indenture(Z51)&gt;0),"NO","BOLD")&amp;AB51</f>
        <v>BOLD</v>
      </c>
      <c r="AD51" t="s">
        <v>3754</v>
      </c>
      <c r="AE51" t="s">
        <v>3926</v>
      </c>
      <c r="AF51" t="str">
        <f t="shared" si="7"/>
        <v/>
      </c>
      <c r="AG51" t="str">
        <f>IF(OR(LEFT(AD51,1)=CHAR(32),LEFT(AD51,1)=CHAR(9),LEFT(AD51,1)=CHAR(160),indenture(AD51)&gt;0),"NO","BOLD")&amp;AF51</f>
        <v>BOLD</v>
      </c>
      <c r="AH51" t="s">
        <v>3923</v>
      </c>
      <c r="AI51" t="s">
        <v>3927</v>
      </c>
      <c r="AJ51" t="str">
        <f t="shared" si="8"/>
        <v/>
      </c>
      <c r="AK51" t="str">
        <f>IF(OR(LEFT(AH51,1)=CHAR(32),LEFT(AH51,1)=CHAR(9),LEFT(AH51,1)=CHAR(160),indenture(AH51)&gt;0),"NO","BOLD")&amp;AJ51</f>
        <v>BOLD</v>
      </c>
      <c r="AL51" t="s">
        <v>3928</v>
      </c>
      <c r="AM51" t="s">
        <v>3929</v>
      </c>
      <c r="AN51" t="str">
        <f t="shared" si="9"/>
        <v/>
      </c>
      <c r="AO51" t="str">
        <f>IF(OR(LEFT(AL51,1)=CHAR(32),LEFT(AL51,1)=CHAR(9),LEFT(AL51,1)=CHAR(160),indenture(AL51)&gt;0),"NO","BOLD")&amp;AN51</f>
        <v>BOLD</v>
      </c>
      <c r="AR51" t="str">
        <f t="shared" si="10"/>
        <v/>
      </c>
      <c r="AS51" t="str">
        <f>IF(OR(LEFT(AP51,1)=CHAR(32),LEFT(AP51,1)=CHAR(9),LEFT(AP51,1)=CHAR(160),indenture(AP51)&gt;0),"NO","BOLD")&amp;AR51</f>
        <v>BOLD</v>
      </c>
      <c r="AV51" t="str">
        <f t="shared" si="11"/>
        <v/>
      </c>
      <c r="AW51" t="str">
        <f>IF(OR(LEFT(AT51,1)=CHAR(32),LEFT(AT51,1)=CHAR(9),LEFT(AT51,1)=CHAR(160),indenture(AT51)&gt;0),"NO","BOLD")&amp;AV51</f>
        <v>BOLD</v>
      </c>
      <c r="AZ51" t="str">
        <f t="shared" si="12"/>
        <v/>
      </c>
      <c r="BA51" t="str">
        <f>IF(OR(LEFT(AX51,1)=CHAR(32),LEFT(AX51,1)=CHAR(9),LEFT(AX51,1)=CHAR(160),indenture(AX51)&gt;0),"NO","BOLD")&amp;AZ51</f>
        <v>BOLD</v>
      </c>
      <c r="BB51" t="s">
        <v>4306</v>
      </c>
      <c r="BC51" t="s">
        <v>4673</v>
      </c>
      <c r="BD51" t="str">
        <f t="shared" si="13"/>
        <v/>
      </c>
      <c r="BE51" t="str">
        <f>IF(OR(LEFT(BB51,1)=CHAR(32),LEFT(BB51,1)=CHAR(9),LEFT(BB51,1)=CHAR(160),indenture(BB51)&gt;0),"NO","BOLD")&amp;BD51</f>
        <v>NO</v>
      </c>
      <c r="BH51" t="str">
        <f t="shared" si="14"/>
        <v/>
      </c>
      <c r="BI51" t="str">
        <f>IF(OR(LEFT(BF51,1)=CHAR(32),LEFT(BF51,1)=CHAR(9),LEFT(BF51,1)=CHAR(160),indenture(BF51)&gt;0),"NO","BOLD")&amp;BH51</f>
        <v>BOLD</v>
      </c>
      <c r="BL51" t="str">
        <f t="shared" si="15"/>
        <v/>
      </c>
      <c r="BM51" t="str">
        <f>IF(OR(LEFT(BJ51,1)=CHAR(32),LEFT(BJ51,1)=CHAR(9),LEFT(BJ51,1)=CHAR(160),indenture(BJ51)&gt;0),"NO","BOLD")&amp;BL51</f>
        <v>BOLD</v>
      </c>
      <c r="BN51" t="s">
        <v>4674</v>
      </c>
      <c r="BO51" t="s">
        <v>4675</v>
      </c>
      <c r="BP51" t="str">
        <f t="shared" si="16"/>
        <v/>
      </c>
      <c r="BQ51" t="str">
        <f>IF(OR(LEFT(BN51,1)=CHAR(32),LEFT(BN51,1)=CHAR(9),LEFT(BN51,1)=CHAR(160),indenture(BN51)&gt;0),"NO","BOLD")&amp;BP51</f>
        <v>NO</v>
      </c>
      <c r="BT51" t="str">
        <f t="shared" si="17"/>
        <v/>
      </c>
      <c r="BU51" t="str">
        <f>IF(OR(LEFT(BR51,1)=CHAR(32),LEFT(BR51,1)=CHAR(9),LEFT(BR51,1)=CHAR(160),indenture(BR51)&gt;0),"NO","BOLD")&amp;BT51</f>
        <v>BOLD</v>
      </c>
      <c r="BX51" t="str">
        <f t="shared" si="18"/>
        <v/>
      </c>
      <c r="BY51" t="str">
        <f>IF(OR(LEFT(BV51,1)=CHAR(32),LEFT(BV51,1)=CHAR(9),LEFT(BV51,1)=CHAR(160),indenture(BV51)&gt;0),"NO","BOLD")&amp;BX51</f>
        <v>BOLD</v>
      </c>
      <c r="BZ51" t="s">
        <v>4391</v>
      </c>
      <c r="CA51" s="36" t="s">
        <v>8872</v>
      </c>
      <c r="CB51" t="str">
        <f t="shared" si="19"/>
        <v/>
      </c>
      <c r="CC51" t="str">
        <f>IF(OR(LEFT(BZ51,1)=CHAR(32),LEFT(BZ51,1)=CHAR(9),LEFT(BZ51,1)=CHAR(160),indenture(BZ51)&gt;0),"NO","BOLD")&amp;CB51</f>
        <v>BOLD</v>
      </c>
      <c r="CD51" t="s">
        <v>4518</v>
      </c>
      <c r="CE51" t="s">
        <v>4676</v>
      </c>
      <c r="CF51" t="str">
        <f t="shared" si="20"/>
        <v/>
      </c>
      <c r="CG51" t="str">
        <f>IF(OR(LEFT(CD51,1)=CHAR(32),LEFT(CD51,1)=CHAR(9),LEFT(CD51,1)=CHAR(160),indenture(CD51)&gt;0),"NO","BOLD")&amp;CF51</f>
        <v>NO</v>
      </c>
      <c r="CJ51" t="str">
        <f t="shared" si="21"/>
        <v/>
      </c>
      <c r="CK51" t="str">
        <f>IF(OR(LEFT(CH51,1)=CHAR(32),LEFT(CH51,1)=CHAR(9),LEFT(CH51,1)=CHAR(160),indenture(CH51)&gt;0),"NO","BOLD")&amp;CJ51</f>
        <v>BOLD</v>
      </c>
      <c r="CL51" t="s">
        <v>4677</v>
      </c>
      <c r="CM51" t="s">
        <v>4678</v>
      </c>
      <c r="CN51" t="str">
        <f t="shared" si="22"/>
        <v/>
      </c>
      <c r="CO51" t="str">
        <f>IF(OR(LEFT(CL51,1)=CHAR(32),LEFT(CL51,1)=CHAR(9),LEFT(CL51,1)=CHAR(160),indenture(CL51)&gt;0),"NO","BOLD")&amp;CN51</f>
        <v>BOLD</v>
      </c>
      <c r="CP51" t="s">
        <v>4679</v>
      </c>
      <c r="CQ51" t="s">
        <v>3582</v>
      </c>
      <c r="CR51" t="str">
        <f t="shared" si="23"/>
        <v/>
      </c>
      <c r="CS51" t="str">
        <f>IF(OR(LEFT(CP51,1)=CHAR(32),LEFT(CP51,1)=CHAR(9),LEFT(CP51,1)=CHAR(160),indenture(CP51)&gt;0),"NO","BOLD")&amp;CR51</f>
        <v>BOLD</v>
      </c>
      <c r="CV51" t="str">
        <f t="shared" si="24"/>
        <v/>
      </c>
      <c r="CW51" t="str">
        <f>IF(OR(LEFT(CT51,1)=CHAR(32),LEFT(CT51,1)=CHAR(9),LEFT(CT51,1)=CHAR(160),indenture(CT51)&gt;0),"NO","BOLD")&amp;CV51</f>
        <v>BOLD</v>
      </c>
      <c r="CZ51" t="str">
        <f t="shared" si="25"/>
        <v/>
      </c>
      <c r="DA51" t="str">
        <f>IF(OR(LEFT(CX51,1)=CHAR(32),LEFT(CX51,1)=CHAR(9),LEFT(CX51,1)=CHAR(160),indenture(CX51)&gt;0),"NO","BOLD")&amp;CZ51</f>
        <v>BOLD</v>
      </c>
      <c r="DD51" t="str">
        <f t="shared" si="26"/>
        <v/>
      </c>
      <c r="DE51" t="str">
        <f>IF(OR(LEFT(DB51,1)=CHAR(32),LEFT(DB51,1)=CHAR(9),LEFT(DB51,1)=CHAR(160),indenture(DB51)&gt;0),"NO","BOLD")&amp;DD51</f>
        <v>BOLD</v>
      </c>
      <c r="DH51" t="str">
        <f t="shared" si="27"/>
        <v/>
      </c>
      <c r="DI51" t="str">
        <f>IF(OR(LEFT(DF51,1)=CHAR(32),LEFT(DF51,1)=CHAR(9),LEFT(DF51,1)=CHAR(160),indenture(DF51)&gt;0),"NO","BOLD")&amp;DH51</f>
        <v>BOLD</v>
      </c>
      <c r="DL51" t="str">
        <f t="shared" si="28"/>
        <v/>
      </c>
      <c r="DM51" t="str">
        <f>IF(OR(LEFT(DJ51,1)=CHAR(32),LEFT(DJ51,1)=CHAR(9),LEFT(DJ51,1)=CHAR(160),indenture(DJ51)&gt;0),"NO","BOLD")&amp;DL51</f>
        <v>BOLD</v>
      </c>
      <c r="DP51" t="str">
        <f t="shared" si="29"/>
        <v/>
      </c>
      <c r="DQ51" t="str">
        <f>IF(OR(LEFT(DN51,1)=CHAR(32),LEFT(DN51,1)=CHAR(9),LEFT(DN51,1)=CHAR(160),indenture(DN51)&gt;0),"NO","BOLD")&amp;DP51</f>
        <v>BOLD</v>
      </c>
      <c r="DT51" t="str">
        <f t="shared" si="30"/>
        <v/>
      </c>
      <c r="DU51" t="str">
        <f>IF(OR(LEFT(DR51,1)=CHAR(32),LEFT(DR51,1)=CHAR(9),LEFT(DR51,1)=CHAR(160),indenture(DR51)&gt;0),"NO","BOLD")&amp;DT51</f>
        <v>BOLD</v>
      </c>
      <c r="DX51" t="str">
        <f t="shared" si="31"/>
        <v/>
      </c>
      <c r="DY51" t="str">
        <f>IF(OR(LEFT(DV51,1)=CHAR(32),LEFT(DV51,1)=CHAR(9),LEFT(DV51,1)=CHAR(160),indenture(DV51)&gt;0),"NO","BOLD")&amp;DX51</f>
        <v>BOLD</v>
      </c>
      <c r="EB51" t="str">
        <f t="shared" si="32"/>
        <v/>
      </c>
      <c r="EC51" t="str">
        <f>IF(OR(LEFT(DZ51,1)=CHAR(32),LEFT(DZ51,1)=CHAR(9),LEFT(DZ51,1)=CHAR(160),indenture(DZ51)&gt;0),"NO","BOLD")&amp;EB51</f>
        <v>BOLD</v>
      </c>
      <c r="EF51" t="str">
        <f t="shared" si="33"/>
        <v/>
      </c>
      <c r="EG51" t="str">
        <f>IF(OR(LEFT(ED51,1)=CHAR(32),LEFT(ED51,1)=CHAR(9),LEFT(ED51,1)=CHAR(160),indenture(ED51)&gt;0),"NO","BOLD")&amp;EF51</f>
        <v>BOLD</v>
      </c>
      <c r="EJ51" t="str">
        <f t="shared" si="34"/>
        <v/>
      </c>
      <c r="EK51" t="str">
        <f>IF(OR(LEFT(EH51,1)=CHAR(32),LEFT(EH51,1)=CHAR(9),LEFT(EH51,1)=CHAR(160),indenture(EH51)&gt;0),"NO","BOLD")&amp;EJ51</f>
        <v>BOLD</v>
      </c>
      <c r="EL51" t="s">
        <v>5420</v>
      </c>
      <c r="EM51" t="s">
        <v>5421</v>
      </c>
      <c r="EN51" t="str">
        <f t="shared" si="35"/>
        <v/>
      </c>
      <c r="EO51" t="str">
        <f>IF(OR(LEFT(EL51,1)=CHAR(32),LEFT(EL51,1)=CHAR(9),LEFT(EL51,1)=CHAR(160),indenture(EL51)&gt;0),"NO","BOLD")&amp;EN51</f>
        <v>NO</v>
      </c>
      <c r="ER51" t="str">
        <f t="shared" si="36"/>
        <v/>
      </c>
      <c r="ES51" t="str">
        <f>IF(OR(LEFT(EP51,1)=CHAR(32),LEFT(EP51,1)=CHAR(9),LEFT(EP51,1)=CHAR(160),indenture(EP51)&gt;0),"NO","BOLD")&amp;ER51</f>
        <v>BOLD</v>
      </c>
      <c r="EV51" t="str">
        <f t="shared" si="37"/>
        <v/>
      </c>
      <c r="EW51" t="str">
        <f>IF(OR(LEFT(ET51,1)=CHAR(32),LEFT(ET51,1)=CHAR(9),LEFT(ET51,1)=CHAR(160),indenture(ET51)&gt;0),"NO","BOLD")&amp;EV51</f>
        <v>BOLD</v>
      </c>
      <c r="EX51" t="s">
        <v>5981</v>
      </c>
      <c r="EY51" t="s">
        <v>5982</v>
      </c>
      <c r="EZ51" t="str">
        <f t="shared" si="38"/>
        <v/>
      </c>
      <c r="FA51" t="str">
        <f>IF(OR(LEFT(EX51,1)=CHAR(32),LEFT(EX51,1)=CHAR(9),LEFT(EX51,1)=CHAR(160),indenture(EX51)&gt;0),"NO","BOLD")&amp;EZ51</f>
        <v>BOLD</v>
      </c>
      <c r="FD51" t="str">
        <f t="shared" si="39"/>
        <v/>
      </c>
      <c r="FE51" t="str">
        <f>IF(OR(LEFT(FB51,1)=CHAR(32),LEFT(FB51,1)=CHAR(9),LEFT(FB51,1)=CHAR(160),indenture(FB51)&gt;0),"NO","BOLD")&amp;FD51</f>
        <v>BOLD</v>
      </c>
      <c r="FF51" t="s">
        <v>5983</v>
      </c>
      <c r="FG51" t="s">
        <v>5984</v>
      </c>
      <c r="FH51" t="str">
        <f t="shared" si="40"/>
        <v/>
      </c>
      <c r="FI51" t="str">
        <f>IF(OR(LEFT(FF51,1)=CHAR(32),LEFT(FF51,1)=CHAR(9),LEFT(FF51,1)=CHAR(160),indenture(FF51)&gt;0),"NO","BOLD")&amp;FH51</f>
        <v>BOLD</v>
      </c>
      <c r="FL51" t="str">
        <f t="shared" si="41"/>
        <v/>
      </c>
      <c r="FM51" t="str">
        <f>IF(OR(LEFT(FJ51,1)=CHAR(32),LEFT(FJ51,1)=CHAR(9),LEFT(FJ51,1)=CHAR(160),indenture(FJ51)&gt;0),"NO","BOLD")&amp;FL51</f>
        <v>BOLD</v>
      </c>
      <c r="FP51" t="str">
        <f t="shared" si="42"/>
        <v/>
      </c>
      <c r="FQ51" t="str">
        <f>IF(OR(LEFT(FN51,1)=CHAR(32),LEFT(FN51,1)=CHAR(9),LEFT(FN51,1)=CHAR(160),indenture(FN51)&gt;0),"NO","BOLD")&amp;FP51</f>
        <v>BOLD</v>
      </c>
      <c r="FT51" t="str">
        <f t="shared" si="43"/>
        <v/>
      </c>
      <c r="FU51" t="str">
        <f>IF(OR(LEFT(FR51,1)=CHAR(32),LEFT(FR51,1)=CHAR(9),LEFT(FR51,1)=CHAR(160),indenture(FR51)&gt;0),"NO","BOLD")&amp;FT51</f>
        <v>BOLD</v>
      </c>
      <c r="FV51" t="s">
        <v>5642</v>
      </c>
      <c r="FW51" t="s">
        <v>5643</v>
      </c>
      <c r="FX51" t="str">
        <f t="shared" si="44"/>
        <v/>
      </c>
      <c r="FY51" t="str">
        <f>IF(OR(LEFT(FV51,1)=CHAR(32),LEFT(FV51,1)=CHAR(9),LEFT(FV51,1)=CHAR(160),indenture(FV51)&gt;0),"NO","BOLD")&amp;FX51</f>
        <v>BOLD</v>
      </c>
      <c r="GB51" t="str">
        <f t="shared" si="45"/>
        <v/>
      </c>
      <c r="GC51" t="str">
        <f>IF(OR(LEFT(FZ51,1)=CHAR(32),LEFT(FZ51,1)=CHAR(9),LEFT(FZ51,1)=CHAR(160),indenture(FZ51)&gt;0),"NO","BOLD")&amp;GB51</f>
        <v>BOLD</v>
      </c>
      <c r="GF51" t="str">
        <f t="shared" si="46"/>
        <v/>
      </c>
      <c r="GG51" t="str">
        <f>IF(OR(LEFT(GD51,1)=CHAR(32),LEFT(GD51,1)=CHAR(9),LEFT(GD51,1)=CHAR(160),indenture(GD51)&gt;0),"NO","BOLD")&amp;GF51</f>
        <v>BOLD</v>
      </c>
      <c r="GJ51" t="str">
        <f t="shared" si="47"/>
        <v/>
      </c>
      <c r="GK51" t="str">
        <f>IF(OR(LEFT(GH51,1)=CHAR(32),LEFT(GH51,1)=CHAR(9),LEFT(GH51,1)=CHAR(160),indenture(GH51)&gt;0),"NO","BOLD")&amp;GJ51</f>
        <v>BOLD</v>
      </c>
      <c r="GN51" t="str">
        <f t="shared" si="48"/>
        <v/>
      </c>
      <c r="GO51" t="str">
        <f>IF(OR(LEFT(GL51,1)=CHAR(32),LEFT(GL51,1)=CHAR(9),LEFT(GL51,1)=CHAR(160),indenture(GL51)&gt;0),"NO","BOLD")&amp;GN51</f>
        <v>BOLD</v>
      </c>
      <c r="GR51" t="str">
        <f t="shared" si="70"/>
        <v/>
      </c>
      <c r="GS51" t="str">
        <f>IF(OR(LEFT(GP51,1)=CHAR(32),LEFT(GP51,1)=CHAR(9),LEFT(GP51,1)=CHAR(160),indenture(GP51)&gt;0),"NO","BOLD")&amp;GR51</f>
        <v>BOLD</v>
      </c>
      <c r="GV51" t="str">
        <f t="shared" si="49"/>
        <v/>
      </c>
      <c r="GW51" t="str">
        <f>IF(OR(LEFT(GT51,1)=CHAR(32),LEFT(GT51,1)=CHAR(9),LEFT(GT51,1)=CHAR(160),indenture(GT51)&gt;0),"NO","BOLD")&amp;GV51</f>
        <v>BOLD</v>
      </c>
      <c r="GZ51" t="str">
        <f t="shared" si="50"/>
        <v/>
      </c>
      <c r="HA51" t="str">
        <f>IF(OR(LEFT(GX51,1)=CHAR(32),LEFT(GX51,1)=CHAR(9),LEFT(GX51,1)=CHAR(160),indenture(GX51)&gt;0),"NO","BOLD")&amp;GZ51</f>
        <v>BOLD</v>
      </c>
      <c r="HB51" t="s">
        <v>6482</v>
      </c>
      <c r="HC51" t="s">
        <v>6483</v>
      </c>
      <c r="HD51" t="str">
        <f t="shared" si="51"/>
        <v/>
      </c>
      <c r="HE51" t="str">
        <f>IF(OR(LEFT(HB51,1)=CHAR(32),LEFT(HB51,1)=CHAR(9),LEFT(HB51,1)=CHAR(160),indenture(HB51)&gt;0),"NO","BOLD")&amp;HD51</f>
        <v>BOLD</v>
      </c>
      <c r="HH51" t="str">
        <f t="shared" si="52"/>
        <v/>
      </c>
      <c r="HI51" t="str">
        <f>IF(OR(LEFT(HF51,1)=CHAR(32),LEFT(HF51,1)=CHAR(9),LEFT(HF51,1)=CHAR(160),indenture(HF51)&gt;0),"NO","BOLD")&amp;HH51</f>
        <v>BOLD</v>
      </c>
      <c r="HL51" t="str">
        <f t="shared" si="53"/>
        <v/>
      </c>
      <c r="HM51" t="str">
        <f>IF(OR(LEFT(HJ51,1)=CHAR(32),LEFT(HJ51,1)=CHAR(9),LEFT(HJ51,1)=CHAR(160),indenture(HJ51)&gt;0),"NO","BOLD")&amp;HL51</f>
        <v>BOLD</v>
      </c>
      <c r="HP51" t="str">
        <f t="shared" si="54"/>
        <v/>
      </c>
      <c r="HQ51" t="str">
        <f>IF(OR(LEFT(HN51,1)=CHAR(32),LEFT(HN51,1)=CHAR(9),LEFT(HN51,1)=CHAR(160),indenture(HN51)&gt;0),"NO","BOLD")&amp;HP51</f>
        <v>BOLD</v>
      </c>
      <c r="HT51" t="str">
        <f t="shared" si="55"/>
        <v/>
      </c>
      <c r="HU51" t="str">
        <f>IF(OR(LEFT(HR51,1)=CHAR(32),LEFT(HR51,1)=CHAR(9),LEFT(HR51,1)=CHAR(160),indenture(HR51)&gt;0),"NO","BOLD")&amp;HT51</f>
        <v>BOLD</v>
      </c>
      <c r="HV51" t="s">
        <v>8243</v>
      </c>
      <c r="HW51" t="s">
        <v>8165</v>
      </c>
      <c r="HX51" t="str">
        <f t="shared" si="56"/>
        <v/>
      </c>
      <c r="HY51" t="str">
        <f>IF(OR(LEFT(HV51,1)=CHAR(32),LEFT(HV51,1)=CHAR(9),LEFT(HV51,1)=CHAR(160),indenture(HV51)&gt;0),"NO","BOLD")&amp;HX51</f>
        <v>BOLD</v>
      </c>
      <c r="HZ51" t="s">
        <v>8380</v>
      </c>
      <c r="IA51" t="s">
        <v>8381</v>
      </c>
      <c r="IB51" t="str">
        <f t="shared" si="57"/>
        <v/>
      </c>
      <c r="IC51" t="str">
        <f>IF(OR(LEFT(HZ51,1)=CHAR(32),LEFT(HZ51,1)=CHAR(9),LEFT(HZ51,1)=CHAR(160),indenture(HZ51)&gt;0),"NO","BOLD")&amp;IB51</f>
        <v>BOLD</v>
      </c>
      <c r="IH51" t="s">
        <v>8278</v>
      </c>
      <c r="II51" t="s">
        <v>8180</v>
      </c>
      <c r="IJ51" t="str">
        <f t="shared" si="59"/>
        <v/>
      </c>
      <c r="IK51" t="str">
        <f>IF(OR(LEFT(IH51,1)=CHAR(32),LEFT(IH51,1)=CHAR(9),LEFT(IH51,1)=CHAR(160),indenture(IH51)&gt;0),"NO","BOLD")&amp;IJ51</f>
        <v>BOLD</v>
      </c>
      <c r="IP51" t="s">
        <v>8678</v>
      </c>
      <c r="IQ51" t="s">
        <v>8717</v>
      </c>
      <c r="IR51" t="str">
        <f t="shared" si="61"/>
        <v/>
      </c>
      <c r="IS51" t="str">
        <f>IF(OR(LEFT(IP51,1)=CHAR(32),LEFT(IP51,1)=CHAR(9),LEFT(IP51,1)=CHAR(160),indenture(IP51)&gt;0),"NO","BOLD")&amp;IR51</f>
        <v>BOLD</v>
      </c>
      <c r="IX51" t="s">
        <v>8243</v>
      </c>
      <c r="IY51" t="s">
        <v>8165</v>
      </c>
      <c r="IZ51" t="str">
        <f t="shared" si="63"/>
        <v/>
      </c>
      <c r="JA51" t="str">
        <f>IF(OR(LEFT(IX51,1)=CHAR(32),LEFT(IX51,1)=CHAR(9),LEFT(IX51,1)=CHAR(160),indenture(IX51)&gt;0),"NO","BOLD")&amp;IZ51</f>
        <v>BOLD</v>
      </c>
      <c r="JB51" t="s">
        <v>8380</v>
      </c>
      <c r="JC51" t="s">
        <v>8381</v>
      </c>
      <c r="JD51" t="str">
        <f t="shared" si="64"/>
        <v/>
      </c>
      <c r="JE51" t="str">
        <f>IF(OR(LEFT(JB51,1)=CHAR(32),LEFT(JB51,1)=CHAR(9),LEFT(JB51,1)=CHAR(160),indenture(JB51)&gt;0),"NO","BOLD")&amp;JD51</f>
        <v>BOLD</v>
      </c>
      <c r="JL51" t="str">
        <f t="shared" si="66"/>
        <v/>
      </c>
      <c r="JM51" t="str">
        <f>IF(OR(LEFT(JJ51,1)=CHAR(32),LEFT(JJ51,1)=CHAR(9),LEFT(JJ51,1)=CHAR(160),indenture(JJ51)&gt;0),"NO","BOLD")&amp;JL51</f>
        <v>BOLD</v>
      </c>
    </row>
    <row r="52" spans="1:273">
      <c r="A52">
        <v>51</v>
      </c>
      <c r="D52" t="str">
        <f t="shared" si="2"/>
        <v/>
      </c>
      <c r="E52" t="str">
        <f>IF(OR(LEFT(B52,1)=CHAR(32),LEFT(B52,1)=CHAR(9),LEFT(B52,1)=CHAR(160),indenture(B52)&gt;0),"NO","BOLD")&amp;D52</f>
        <v>BOLD</v>
      </c>
      <c r="F52" t="s">
        <v>3930</v>
      </c>
      <c r="G52" t="s">
        <v>3931</v>
      </c>
      <c r="H52" t="str">
        <f t="shared" si="3"/>
        <v/>
      </c>
      <c r="I52" t="str">
        <f>IF(OR(LEFT(F52,1)=CHAR(32),LEFT(F52,1)=CHAR(9),LEFT(F52,1)=CHAR(160),indenture(F52)&gt;0),"NO","BOLD")&amp;H52</f>
        <v>BOLD</v>
      </c>
      <c r="P52" t="str">
        <f t="shared" si="69"/>
        <v/>
      </c>
      <c r="Q52" t="str">
        <f>IF(OR(LEFT(N52,1)=CHAR(32),LEFT(N52,1)=CHAR(9),LEFT(N52,1)=CHAR(160),indenture(N52)&gt;0),"NO","BOLD")&amp;P52</f>
        <v>BOLD</v>
      </c>
      <c r="T52" t="str">
        <f t="shared" si="4"/>
        <v/>
      </c>
      <c r="U52" t="str">
        <f>IF(OR(LEFT(R52,1)=CHAR(32),LEFT(R52,1)=CHAR(9),LEFT(R52,1)=CHAR(160),indenture(R52)&gt;0),"NO","BOLD")&amp;T52</f>
        <v>BOLD</v>
      </c>
      <c r="X52" t="str">
        <f t="shared" si="5"/>
        <v/>
      </c>
      <c r="Y52" t="str">
        <f>IF(OR(LEFT(V52,1)=CHAR(32),LEFT(V52,1)=CHAR(9),LEFT(V52,1)=CHAR(160),indenture(V52)&gt;0),"NO","BOLD")&amp;X52</f>
        <v>BOLD</v>
      </c>
      <c r="AB52" t="str">
        <f t="shared" si="6"/>
        <v/>
      </c>
      <c r="AC52" t="str">
        <f>IF(OR(LEFT(Z52,1)=CHAR(32),LEFT(Z52,1)=CHAR(9),LEFT(Z52,1)=CHAR(160),indenture(Z52)&gt;0),"NO","BOLD")&amp;AB52</f>
        <v>BOLD</v>
      </c>
      <c r="AD52" t="s">
        <v>3765</v>
      </c>
      <c r="AE52" t="s">
        <v>3932</v>
      </c>
      <c r="AF52" t="str">
        <f t="shared" si="7"/>
        <v/>
      </c>
      <c r="AG52" t="str">
        <f>IF(OR(LEFT(AD52,1)=CHAR(32),LEFT(AD52,1)=CHAR(9),LEFT(AD52,1)=CHAR(160),indenture(AD52)&gt;0),"NO","BOLD")&amp;AF52</f>
        <v>BOLD</v>
      </c>
      <c r="AH52" t="s">
        <v>3928</v>
      </c>
      <c r="AI52" t="s">
        <v>3933</v>
      </c>
      <c r="AJ52" t="str">
        <f t="shared" si="8"/>
        <v/>
      </c>
      <c r="AK52" t="str">
        <f>IF(OR(LEFT(AH52,1)=CHAR(32),LEFT(AH52,1)=CHAR(9),LEFT(AH52,1)=CHAR(160),indenture(AH52)&gt;0),"NO","BOLD")&amp;AJ52</f>
        <v>BOLD</v>
      </c>
      <c r="AL52" t="s">
        <v>3934</v>
      </c>
      <c r="AM52" t="s">
        <v>3935</v>
      </c>
      <c r="AN52" t="str">
        <f t="shared" si="9"/>
        <v/>
      </c>
      <c r="AO52" t="str">
        <f>IF(OR(LEFT(AL52,1)=CHAR(32),LEFT(AL52,1)=CHAR(9),LEFT(AL52,1)=CHAR(160),indenture(AL52)&gt;0),"NO","BOLD")&amp;AN52</f>
        <v>BOLD</v>
      </c>
      <c r="AR52" t="str">
        <f t="shared" si="10"/>
        <v/>
      </c>
      <c r="AS52" t="str">
        <f>IF(OR(LEFT(AP52,1)=CHAR(32),LEFT(AP52,1)=CHAR(9),LEFT(AP52,1)=CHAR(160),indenture(AP52)&gt;0),"NO","BOLD")&amp;AR52</f>
        <v>BOLD</v>
      </c>
      <c r="AV52" t="str">
        <f t="shared" si="11"/>
        <v/>
      </c>
      <c r="AW52" t="str">
        <f>IF(OR(LEFT(AT52,1)=CHAR(32),LEFT(AT52,1)=CHAR(9),LEFT(AT52,1)=CHAR(160),indenture(AT52)&gt;0),"NO","BOLD")&amp;AV52</f>
        <v>BOLD</v>
      </c>
      <c r="AZ52" t="str">
        <f t="shared" si="12"/>
        <v/>
      </c>
      <c r="BA52" t="str">
        <f>IF(OR(LEFT(AX52,1)=CHAR(32),LEFT(AX52,1)=CHAR(9),LEFT(AX52,1)=CHAR(160),indenture(AX52)&gt;0),"NO","BOLD")&amp;AZ52</f>
        <v>BOLD</v>
      </c>
      <c r="BD52" t="str">
        <f t="shared" si="13"/>
        <v/>
      </c>
      <c r="BE52" t="str">
        <f>IF(OR(LEFT(BB52,1)=CHAR(32),LEFT(BB52,1)=CHAR(9),LEFT(BB52,1)=CHAR(160),indenture(BB52)&gt;0),"NO","BOLD")&amp;BD52</f>
        <v>BOLD</v>
      </c>
      <c r="BH52" t="str">
        <f t="shared" si="14"/>
        <v/>
      </c>
      <c r="BI52" t="str">
        <f>IF(OR(LEFT(BF52,1)=CHAR(32),LEFT(BF52,1)=CHAR(9),LEFT(BF52,1)=CHAR(160),indenture(BF52)&gt;0),"NO","BOLD")&amp;BH52</f>
        <v>BOLD</v>
      </c>
      <c r="BL52" t="str">
        <f t="shared" si="15"/>
        <v/>
      </c>
      <c r="BM52" t="str">
        <f>IF(OR(LEFT(BJ52,1)=CHAR(32),LEFT(BJ52,1)=CHAR(9),LEFT(BJ52,1)=CHAR(160),indenture(BJ52)&gt;0),"NO","BOLD")&amp;BL52</f>
        <v>BOLD</v>
      </c>
      <c r="BP52" t="str">
        <f t="shared" si="16"/>
        <v/>
      </c>
      <c r="BQ52" t="str">
        <f>IF(OR(LEFT(BN52,1)=CHAR(32),LEFT(BN52,1)=CHAR(9),LEFT(BN52,1)=CHAR(160),indenture(BN52)&gt;0),"NO","BOLD")&amp;BP52</f>
        <v>BOLD</v>
      </c>
      <c r="BT52" t="str">
        <f t="shared" si="17"/>
        <v/>
      </c>
      <c r="BU52" t="str">
        <f>IF(OR(LEFT(BR52,1)=CHAR(32),LEFT(BR52,1)=CHAR(9),LEFT(BR52,1)=CHAR(160),indenture(BR52)&gt;0),"NO","BOLD")&amp;BT52</f>
        <v>BOLD</v>
      </c>
      <c r="BV52" t="s">
        <v>4391</v>
      </c>
      <c r="BW52" s="36" t="s">
        <v>8872</v>
      </c>
      <c r="BX52" t="str">
        <f t="shared" si="18"/>
        <v/>
      </c>
      <c r="BY52" t="str">
        <f>IF(OR(LEFT(BV52,1)=CHAR(32),LEFT(BV52,1)=CHAR(9),LEFT(BV52,1)=CHAR(160),indenture(BV52)&gt;0),"NO","BOLD")&amp;BX52</f>
        <v>BOLD</v>
      </c>
      <c r="BZ52" t="s">
        <v>4219</v>
      </c>
      <c r="CA52" t="s">
        <v>4680</v>
      </c>
      <c r="CB52" t="str">
        <f t="shared" si="19"/>
        <v/>
      </c>
      <c r="CC52" t="str">
        <f>IF(OR(LEFT(BZ52,1)=CHAR(32),LEFT(BZ52,1)=CHAR(9),LEFT(BZ52,1)=CHAR(160),indenture(BZ52)&gt;0),"NO","BOLD")&amp;CB52</f>
        <v>NO</v>
      </c>
      <c r="CD52" t="s">
        <v>4527</v>
      </c>
      <c r="CE52" t="s">
        <v>4681</v>
      </c>
      <c r="CF52" t="str">
        <f t="shared" si="20"/>
        <v/>
      </c>
      <c r="CG52" t="str">
        <f>IF(OR(LEFT(CD52,1)=CHAR(32),LEFT(CD52,1)=CHAR(9),LEFT(CD52,1)=CHAR(160),indenture(CD52)&gt;0),"NO","BOLD")&amp;CF52</f>
        <v>NO</v>
      </c>
      <c r="CH52" t="s">
        <v>3250</v>
      </c>
      <c r="CI52" s="36" t="s">
        <v>8872</v>
      </c>
      <c r="CJ52" t="str">
        <f t="shared" si="21"/>
        <v/>
      </c>
      <c r="CK52" t="str">
        <f>IF(OR(LEFT(CH52,1)=CHAR(32),LEFT(CH52,1)=CHAR(9),LEFT(CH52,1)=CHAR(160),indenture(CH52)&gt;0),"NO","BOLD")&amp;CJ52</f>
        <v>BOLD</v>
      </c>
      <c r="CN52" t="str">
        <f t="shared" si="22"/>
        <v/>
      </c>
      <c r="CO52" t="str">
        <f>IF(OR(LEFT(CL52,1)=CHAR(32),LEFT(CL52,1)=CHAR(9),LEFT(CL52,1)=CHAR(160),indenture(CL52)&gt;0),"NO","BOLD")&amp;CN52</f>
        <v>BOLD</v>
      </c>
      <c r="CP52" t="s">
        <v>4682</v>
      </c>
      <c r="CQ52" t="s">
        <v>3602</v>
      </c>
      <c r="CR52" t="str">
        <f t="shared" si="23"/>
        <v/>
      </c>
      <c r="CS52" t="str">
        <f>IF(OR(LEFT(CP52,1)=CHAR(32),LEFT(CP52,1)=CHAR(9),LEFT(CP52,1)=CHAR(160),indenture(CP52)&gt;0),"NO","BOLD")&amp;CR52</f>
        <v>BOLD</v>
      </c>
      <c r="CV52" t="str">
        <f t="shared" si="24"/>
        <v/>
      </c>
      <c r="CW52" t="str">
        <f>IF(OR(LEFT(CT52,1)=CHAR(32),LEFT(CT52,1)=CHAR(9),LEFT(CT52,1)=CHAR(160),indenture(CT52)&gt;0),"NO","BOLD")&amp;CV52</f>
        <v>BOLD</v>
      </c>
      <c r="CZ52" t="str">
        <f t="shared" si="25"/>
        <v/>
      </c>
      <c r="DA52" t="str">
        <f>IF(OR(LEFT(CX52,1)=CHAR(32),LEFT(CX52,1)=CHAR(9),LEFT(CX52,1)=CHAR(160),indenture(CX52)&gt;0),"NO","BOLD")&amp;CZ52</f>
        <v>BOLD</v>
      </c>
      <c r="DD52" t="str">
        <f t="shared" si="26"/>
        <v/>
      </c>
      <c r="DE52" t="str">
        <f>IF(OR(LEFT(DB52,1)=CHAR(32),LEFT(DB52,1)=CHAR(9),LEFT(DB52,1)=CHAR(160),indenture(DB52)&gt;0),"NO","BOLD")&amp;DD52</f>
        <v>BOLD</v>
      </c>
      <c r="DH52" t="str">
        <f t="shared" si="27"/>
        <v/>
      </c>
      <c r="DI52" t="str">
        <f>IF(OR(LEFT(DF52,1)=CHAR(32),LEFT(DF52,1)=CHAR(9),LEFT(DF52,1)=CHAR(160),indenture(DF52)&gt;0),"NO","BOLD")&amp;DH52</f>
        <v>BOLD</v>
      </c>
      <c r="DL52" t="str">
        <f t="shared" si="28"/>
        <v/>
      </c>
      <c r="DM52" t="str">
        <f>IF(OR(LEFT(DJ52,1)=CHAR(32),LEFT(DJ52,1)=CHAR(9),LEFT(DJ52,1)=CHAR(160),indenture(DJ52)&gt;0),"NO","BOLD")&amp;DL52</f>
        <v>BOLD</v>
      </c>
      <c r="DP52" t="str">
        <f t="shared" si="29"/>
        <v/>
      </c>
      <c r="DQ52" t="str">
        <f>IF(OR(LEFT(DN52,1)=CHAR(32),LEFT(DN52,1)=CHAR(9),LEFT(DN52,1)=CHAR(160),indenture(DN52)&gt;0),"NO","BOLD")&amp;DP52</f>
        <v>BOLD</v>
      </c>
      <c r="DR52" t="s">
        <v>5422</v>
      </c>
      <c r="DS52" s="36" t="s">
        <v>8872</v>
      </c>
      <c r="DT52" t="str">
        <f t="shared" si="30"/>
        <v/>
      </c>
      <c r="DU52" t="str">
        <f>IF(OR(LEFT(DR52,1)=CHAR(32),LEFT(DR52,1)=CHAR(9),LEFT(DR52,1)=CHAR(160),indenture(DR52)&gt;0),"NO","BOLD")&amp;DT52</f>
        <v>BOLD</v>
      </c>
      <c r="DX52" t="str">
        <f t="shared" si="31"/>
        <v/>
      </c>
      <c r="DY52" t="str">
        <f>IF(OR(LEFT(DV52,1)=CHAR(32),LEFT(DV52,1)=CHAR(9),LEFT(DV52,1)=CHAR(160),indenture(DV52)&gt;0),"NO","BOLD")&amp;DX52</f>
        <v>BOLD</v>
      </c>
      <c r="EB52" t="str">
        <f t="shared" si="32"/>
        <v/>
      </c>
      <c r="EC52" t="str">
        <f>IF(OR(LEFT(DZ52,1)=CHAR(32),LEFT(DZ52,1)=CHAR(9),LEFT(DZ52,1)=CHAR(160),indenture(DZ52)&gt;0),"NO","BOLD")&amp;EB52</f>
        <v>BOLD</v>
      </c>
      <c r="EF52" t="str">
        <f t="shared" si="33"/>
        <v/>
      </c>
      <c r="EG52" t="str">
        <f>IF(OR(LEFT(ED52,1)=CHAR(32),LEFT(ED52,1)=CHAR(9),LEFT(ED52,1)=CHAR(160),indenture(ED52)&gt;0),"NO","BOLD")&amp;EF52</f>
        <v>BOLD</v>
      </c>
      <c r="EJ52" t="str">
        <f t="shared" si="34"/>
        <v/>
      </c>
      <c r="EK52" t="str">
        <f>IF(OR(LEFT(EH52,1)=CHAR(32),LEFT(EH52,1)=CHAR(9),LEFT(EH52,1)=CHAR(160),indenture(EH52)&gt;0),"NO","BOLD")&amp;EJ52</f>
        <v>BOLD</v>
      </c>
      <c r="EL52" t="s">
        <v>5423</v>
      </c>
      <c r="EM52" t="s">
        <v>5424</v>
      </c>
      <c r="EN52" t="str">
        <f t="shared" si="35"/>
        <v/>
      </c>
      <c r="EO52" t="str">
        <f>IF(OR(LEFT(EL52,1)=CHAR(32),LEFT(EL52,1)=CHAR(9),LEFT(EL52,1)=CHAR(160),indenture(EL52)&gt;0),"NO","BOLD")&amp;EN52</f>
        <v>NO</v>
      </c>
      <c r="ER52" t="str">
        <f t="shared" si="36"/>
        <v/>
      </c>
      <c r="ES52" t="str">
        <f>IF(OR(LEFT(EP52,1)=CHAR(32),LEFT(EP52,1)=CHAR(9),LEFT(EP52,1)=CHAR(160),indenture(EP52)&gt;0),"NO","BOLD")&amp;ER52</f>
        <v>BOLD</v>
      </c>
      <c r="EV52" t="str">
        <f t="shared" si="37"/>
        <v/>
      </c>
      <c r="EW52" t="str">
        <f>IF(OR(LEFT(ET52,1)=CHAR(32),LEFT(ET52,1)=CHAR(9),LEFT(ET52,1)=CHAR(160),indenture(ET52)&gt;0),"NO","BOLD")&amp;EV52</f>
        <v>BOLD</v>
      </c>
      <c r="EX52" t="s">
        <v>1187</v>
      </c>
      <c r="EY52" t="s">
        <v>1188</v>
      </c>
      <c r="EZ52" t="str">
        <f t="shared" si="38"/>
        <v/>
      </c>
      <c r="FA52" t="str">
        <f>IF(OR(LEFT(EX52,1)=CHAR(32),LEFT(EX52,1)=CHAR(9),LEFT(EX52,1)=CHAR(160),indenture(EX52)&gt;0),"NO","BOLD")&amp;EZ52</f>
        <v>BOLD</v>
      </c>
      <c r="FD52" t="str">
        <f t="shared" si="39"/>
        <v/>
      </c>
      <c r="FE52" t="str">
        <f>IF(OR(LEFT(FB52,1)=CHAR(32),LEFT(FB52,1)=CHAR(9),LEFT(FB52,1)=CHAR(160),indenture(FB52)&gt;0),"NO","BOLD")&amp;FD52</f>
        <v>BOLD</v>
      </c>
      <c r="FF52" t="s">
        <v>5985</v>
      </c>
      <c r="FG52" t="s">
        <v>5986</v>
      </c>
      <c r="FH52" t="str">
        <f t="shared" si="40"/>
        <v/>
      </c>
      <c r="FI52" t="str">
        <f>IF(OR(LEFT(FF52,1)=CHAR(32),LEFT(FF52,1)=CHAR(9),LEFT(FF52,1)=CHAR(160),indenture(FF52)&gt;0),"NO","BOLD")&amp;FH52</f>
        <v>BOLD</v>
      </c>
      <c r="FL52" t="str">
        <f t="shared" si="41"/>
        <v/>
      </c>
      <c r="FM52" t="str">
        <f>IF(OR(LEFT(FJ52,1)=CHAR(32),LEFT(FJ52,1)=CHAR(9),LEFT(FJ52,1)=CHAR(160),indenture(FJ52)&gt;0),"NO","BOLD")&amp;FL52</f>
        <v>BOLD</v>
      </c>
      <c r="FN52" t="s">
        <v>5987</v>
      </c>
      <c r="FO52" t="s">
        <v>5365</v>
      </c>
      <c r="FP52" t="str">
        <f t="shared" si="42"/>
        <v/>
      </c>
      <c r="FQ52" t="str">
        <f>IF(OR(LEFT(FN52,1)=CHAR(32),LEFT(FN52,1)=CHAR(9),LEFT(FN52,1)=CHAR(160),indenture(FN52)&gt;0),"NO","BOLD")&amp;FP52</f>
        <v>BOLD</v>
      </c>
      <c r="FT52" t="str">
        <f t="shared" si="43"/>
        <v/>
      </c>
      <c r="FU52" t="str">
        <f>IF(OR(LEFT(FR52,1)=CHAR(32),LEFT(FR52,1)=CHAR(9),LEFT(FR52,1)=CHAR(160),indenture(FR52)&gt;0),"NO","BOLD")&amp;FT52</f>
        <v>BOLD</v>
      </c>
      <c r="FX52" t="str">
        <f t="shared" si="44"/>
        <v/>
      </c>
      <c r="FY52" t="str">
        <f>IF(OR(LEFT(FV52,1)=CHAR(32),LEFT(FV52,1)=CHAR(9),LEFT(FV52,1)=CHAR(160),indenture(FV52)&gt;0),"NO","BOLD")&amp;FX52</f>
        <v>BOLD</v>
      </c>
      <c r="GB52" t="str">
        <f t="shared" si="45"/>
        <v/>
      </c>
      <c r="GC52" t="str">
        <f>IF(OR(LEFT(FZ52,1)=CHAR(32),LEFT(FZ52,1)=CHAR(9),LEFT(FZ52,1)=CHAR(160),indenture(FZ52)&gt;0),"NO","BOLD")&amp;GB52</f>
        <v>BOLD</v>
      </c>
      <c r="GF52" t="str">
        <f t="shared" si="46"/>
        <v/>
      </c>
      <c r="GG52" t="str">
        <f>IF(OR(LEFT(GD52,1)=CHAR(32),LEFT(GD52,1)=CHAR(9),LEFT(GD52,1)=CHAR(160),indenture(GD52)&gt;0),"NO","BOLD")&amp;GF52</f>
        <v>BOLD</v>
      </c>
      <c r="GJ52" t="str">
        <f t="shared" si="47"/>
        <v/>
      </c>
      <c r="GK52" t="str">
        <f>IF(OR(LEFT(GH52,1)=CHAR(32),LEFT(GH52,1)=CHAR(9),LEFT(GH52,1)=CHAR(160),indenture(GH52)&gt;0),"NO","BOLD")&amp;GJ52</f>
        <v>BOLD</v>
      </c>
      <c r="GN52" t="str">
        <f t="shared" si="48"/>
        <v/>
      </c>
      <c r="GO52" t="str">
        <f>IF(OR(LEFT(GL52,1)=CHAR(32),LEFT(GL52,1)=CHAR(9),LEFT(GL52,1)=CHAR(160),indenture(GL52)&gt;0),"NO","BOLD")&amp;GN52</f>
        <v>BOLD</v>
      </c>
      <c r="GR52" t="str">
        <f t="shared" si="70"/>
        <v/>
      </c>
      <c r="GS52" t="str">
        <f>IF(OR(LEFT(GP52,1)=CHAR(32),LEFT(GP52,1)=CHAR(9),LEFT(GP52,1)=CHAR(160),indenture(GP52)&gt;0),"NO","BOLD")&amp;GR52</f>
        <v>BOLD</v>
      </c>
      <c r="GT52" t="s">
        <v>5163</v>
      </c>
      <c r="GU52" t="s">
        <v>5164</v>
      </c>
      <c r="GV52" t="str">
        <f t="shared" si="49"/>
        <v/>
      </c>
      <c r="GW52" t="str">
        <f>IF(OR(LEFT(GT52,1)=CHAR(32),LEFT(GT52,1)=CHAR(9),LEFT(GT52,1)=CHAR(160),indenture(GT52)&gt;0),"NO","BOLD")&amp;GV52</f>
        <v>BOLD</v>
      </c>
      <c r="GZ52" t="str">
        <f t="shared" si="50"/>
        <v/>
      </c>
      <c r="HA52" t="str">
        <f>IF(OR(LEFT(GX52,1)=CHAR(32),LEFT(GX52,1)=CHAR(9),LEFT(GX52,1)=CHAR(160),indenture(GX52)&gt;0),"NO","BOLD")&amp;GZ52</f>
        <v>BOLD</v>
      </c>
      <c r="HB52" t="s">
        <v>6484</v>
      </c>
      <c r="HC52" t="s">
        <v>6485</v>
      </c>
      <c r="HD52" t="str">
        <f t="shared" si="51"/>
        <v/>
      </c>
      <c r="HE52" t="str">
        <f>IF(OR(LEFT(HB52,1)=CHAR(32),LEFT(HB52,1)=CHAR(9),LEFT(HB52,1)=CHAR(160),indenture(HB52)&gt;0),"NO","BOLD")&amp;HD52</f>
        <v>BOLD</v>
      </c>
      <c r="HH52" t="str">
        <f t="shared" si="52"/>
        <v/>
      </c>
      <c r="HI52" t="str">
        <f>IF(OR(LEFT(HF52,1)=CHAR(32),LEFT(HF52,1)=CHAR(9),LEFT(HF52,1)=CHAR(160),indenture(HF52)&gt;0),"NO","BOLD")&amp;HH52</f>
        <v>BOLD</v>
      </c>
      <c r="HL52" t="str">
        <f t="shared" si="53"/>
        <v/>
      </c>
      <c r="HM52" t="str">
        <f>IF(OR(LEFT(HJ52,1)=CHAR(32),LEFT(HJ52,1)=CHAR(9),LEFT(HJ52,1)=CHAR(160),indenture(HJ52)&gt;0),"NO","BOLD")&amp;HL52</f>
        <v>BOLD</v>
      </c>
      <c r="HP52" t="str">
        <f t="shared" si="54"/>
        <v/>
      </c>
      <c r="HQ52" t="str">
        <f>IF(OR(LEFT(HN52,1)=CHAR(32),LEFT(HN52,1)=CHAR(9),LEFT(HN52,1)=CHAR(160),indenture(HN52)&gt;0),"NO","BOLD")&amp;HP52</f>
        <v>BOLD</v>
      </c>
      <c r="HT52" t="str">
        <f t="shared" si="55"/>
        <v/>
      </c>
      <c r="HU52" t="str">
        <f>IF(OR(LEFT(HR52,1)=CHAR(32),LEFT(HR52,1)=CHAR(9),LEFT(HR52,1)=CHAR(160),indenture(HR52)&gt;0),"NO","BOLD")&amp;HT52</f>
        <v>BOLD</v>
      </c>
      <c r="HV52" t="s">
        <v>8244</v>
      </c>
      <c r="HW52" t="s">
        <v>267</v>
      </c>
      <c r="HX52" t="str">
        <f t="shared" si="56"/>
        <v/>
      </c>
      <c r="HY52" t="str">
        <f>IF(OR(LEFT(HV52,1)=CHAR(32),LEFT(HV52,1)=CHAR(9),LEFT(HV52,1)=CHAR(160),indenture(HV52)&gt;0),"NO","BOLD")&amp;HX52</f>
        <v>BOLD</v>
      </c>
      <c r="HZ52" t="s">
        <v>8382</v>
      </c>
      <c r="IA52" t="s">
        <v>8383</v>
      </c>
      <c r="IB52" t="str">
        <f t="shared" si="57"/>
        <v/>
      </c>
      <c r="IC52" t="str">
        <f>IF(OR(LEFT(HZ52,1)=CHAR(32),LEFT(HZ52,1)=CHAR(9),LEFT(HZ52,1)=CHAR(160),indenture(HZ52)&gt;0),"NO","BOLD")&amp;IB52</f>
        <v>BOLD</v>
      </c>
      <c r="IH52" t="s">
        <v>1117</v>
      </c>
      <c r="II52" t="s">
        <v>1118</v>
      </c>
      <c r="IJ52" t="str">
        <f t="shared" si="59"/>
        <v/>
      </c>
      <c r="IK52" t="str">
        <f>IF(OR(LEFT(IH52,1)=CHAR(32),LEFT(IH52,1)=CHAR(9),LEFT(IH52,1)=CHAR(160),indenture(IH52)&gt;0),"NO","BOLD")&amp;IJ52</f>
        <v>BOLD</v>
      </c>
      <c r="IP52" t="s">
        <v>8680</v>
      </c>
      <c r="IQ52" t="s">
        <v>8718</v>
      </c>
      <c r="IR52" t="str">
        <f t="shared" si="61"/>
        <v/>
      </c>
      <c r="IS52" t="str">
        <f>IF(OR(LEFT(IP52,1)=CHAR(32),LEFT(IP52,1)=CHAR(9),LEFT(IP52,1)=CHAR(160),indenture(IP52)&gt;0),"NO","BOLD")&amp;IR52</f>
        <v>BOLD</v>
      </c>
      <c r="IX52" t="s">
        <v>8244</v>
      </c>
      <c r="IY52" t="s">
        <v>267</v>
      </c>
      <c r="IZ52" t="str">
        <f t="shared" si="63"/>
        <v/>
      </c>
      <c r="JA52" t="str">
        <f>IF(OR(LEFT(IX52,1)=CHAR(32),LEFT(IX52,1)=CHAR(9),LEFT(IX52,1)=CHAR(160),indenture(IX52)&gt;0),"NO","BOLD")&amp;IZ52</f>
        <v>BOLD</v>
      </c>
      <c r="JB52" t="s">
        <v>8382</v>
      </c>
      <c r="JC52" t="s">
        <v>8383</v>
      </c>
      <c r="JD52" t="str">
        <f t="shared" si="64"/>
        <v/>
      </c>
      <c r="JE52" t="str">
        <f>IF(OR(LEFT(JB52,1)=CHAR(32),LEFT(JB52,1)=CHAR(9),LEFT(JB52,1)=CHAR(160),indenture(JB52)&gt;0),"NO","BOLD")&amp;JD52</f>
        <v>BOLD</v>
      </c>
      <c r="JL52" t="str">
        <f t="shared" si="66"/>
        <v/>
      </c>
      <c r="JM52" t="str">
        <f>IF(OR(LEFT(JJ52,1)=CHAR(32),LEFT(JJ52,1)=CHAR(9),LEFT(JJ52,1)=CHAR(160),indenture(JJ52)&gt;0),"NO","BOLD")&amp;JL52</f>
        <v>BOLD</v>
      </c>
    </row>
    <row r="53" spans="1:273">
      <c r="A53">
        <v>52</v>
      </c>
      <c r="D53" t="str">
        <f t="shared" si="2"/>
        <v/>
      </c>
      <c r="E53" t="str">
        <f>IF(OR(LEFT(B53,1)=CHAR(32),LEFT(B53,1)=CHAR(9),LEFT(B53,1)=CHAR(160),indenture(B53)&gt;0),"NO","BOLD")&amp;D53</f>
        <v>BOLD</v>
      </c>
      <c r="F53" t="s">
        <v>3936</v>
      </c>
      <c r="G53" t="s">
        <v>3937</v>
      </c>
      <c r="H53" t="str">
        <f t="shared" si="3"/>
        <v/>
      </c>
      <c r="I53" t="str">
        <f>IF(OR(LEFT(F53,1)=CHAR(32),LEFT(F53,1)=CHAR(9),LEFT(F53,1)=CHAR(160),indenture(F53)&gt;0),"NO","BOLD")&amp;H53</f>
        <v>BOLD</v>
      </c>
      <c r="P53" t="str">
        <f t="shared" si="69"/>
        <v/>
      </c>
      <c r="Q53" t="str">
        <f>IF(OR(LEFT(N53,1)=CHAR(32),LEFT(N53,1)=CHAR(9),LEFT(N53,1)=CHAR(160),indenture(N53)&gt;0),"NO","BOLD")&amp;P53</f>
        <v>BOLD</v>
      </c>
      <c r="T53" t="str">
        <f t="shared" si="4"/>
        <v/>
      </c>
      <c r="U53" t="str">
        <f>IF(OR(LEFT(R53,1)=CHAR(32),LEFT(R53,1)=CHAR(9),LEFT(R53,1)=CHAR(160),indenture(R53)&gt;0),"NO","BOLD")&amp;T53</f>
        <v>BOLD</v>
      </c>
      <c r="X53" t="str">
        <f t="shared" si="5"/>
        <v/>
      </c>
      <c r="Y53" t="str">
        <f>IF(OR(LEFT(V53,1)=CHAR(32),LEFT(V53,1)=CHAR(9),LEFT(V53,1)=CHAR(160),indenture(V53)&gt;0),"NO","BOLD")&amp;X53</f>
        <v>BOLD</v>
      </c>
      <c r="AB53" t="str">
        <f t="shared" si="6"/>
        <v/>
      </c>
      <c r="AC53" t="str">
        <f>IF(OR(LEFT(Z53,1)=CHAR(32),LEFT(Z53,1)=CHAR(9),LEFT(Z53,1)=CHAR(160),indenture(Z53)&gt;0),"NO","BOLD")&amp;AB53</f>
        <v>BOLD</v>
      </c>
      <c r="AD53" t="s">
        <v>3777</v>
      </c>
      <c r="AE53" t="s">
        <v>3938</v>
      </c>
      <c r="AF53" t="str">
        <f t="shared" si="7"/>
        <v/>
      </c>
      <c r="AG53" t="str">
        <f>IF(OR(LEFT(AD53,1)=CHAR(32),LEFT(AD53,1)=CHAR(9),LEFT(AD53,1)=CHAR(160),indenture(AD53)&gt;0),"NO","BOLD")&amp;AF53</f>
        <v>BOLD</v>
      </c>
      <c r="AH53" t="s">
        <v>3934</v>
      </c>
      <c r="AI53" t="s">
        <v>3939</v>
      </c>
      <c r="AJ53" t="str">
        <f t="shared" si="8"/>
        <v/>
      </c>
      <c r="AK53" t="str">
        <f>IF(OR(LEFT(AH53,1)=CHAR(32),LEFT(AH53,1)=CHAR(9),LEFT(AH53,1)=CHAR(160),indenture(AH53)&gt;0),"NO","BOLD")&amp;AJ53</f>
        <v>BOLD</v>
      </c>
      <c r="AL53" t="s">
        <v>3940</v>
      </c>
      <c r="AM53" t="s">
        <v>3941</v>
      </c>
      <c r="AN53" t="str">
        <f t="shared" si="9"/>
        <v/>
      </c>
      <c r="AO53" t="str">
        <f>IF(OR(LEFT(AL53,1)=CHAR(32),LEFT(AL53,1)=CHAR(9),LEFT(AL53,1)=CHAR(160),indenture(AL53)&gt;0),"NO","BOLD")&amp;AN53</f>
        <v>BOLD</v>
      </c>
      <c r="AR53" t="str">
        <f t="shared" si="10"/>
        <v/>
      </c>
      <c r="AS53" t="str">
        <f>IF(OR(LEFT(AP53,1)=CHAR(32),LEFT(AP53,1)=CHAR(9),LEFT(AP53,1)=CHAR(160),indenture(AP53)&gt;0),"NO","BOLD")&amp;AR53</f>
        <v>BOLD</v>
      </c>
      <c r="AV53" t="str">
        <f t="shared" si="11"/>
        <v/>
      </c>
      <c r="AW53" t="str">
        <f>IF(OR(LEFT(AT53,1)=CHAR(32),LEFT(AT53,1)=CHAR(9),LEFT(AT53,1)=CHAR(160),indenture(AT53)&gt;0),"NO","BOLD")&amp;AV53</f>
        <v>BOLD</v>
      </c>
      <c r="AZ53" t="str">
        <f t="shared" si="12"/>
        <v/>
      </c>
      <c r="BA53" t="str">
        <f>IF(OR(LEFT(AX53,1)=CHAR(32),LEFT(AX53,1)=CHAR(9),LEFT(AX53,1)=CHAR(160),indenture(AX53)&gt;0),"NO","BOLD")&amp;AZ53</f>
        <v>BOLD</v>
      </c>
      <c r="BB53" t="s">
        <v>4517</v>
      </c>
      <c r="BC53" s="36" t="s">
        <v>8872</v>
      </c>
      <c r="BD53" t="str">
        <f t="shared" si="13"/>
        <v/>
      </c>
      <c r="BE53" t="str">
        <f>IF(OR(LEFT(BB53,1)=CHAR(32),LEFT(BB53,1)=CHAR(9),LEFT(BB53,1)=CHAR(160),indenture(BB53)&gt;0),"NO","BOLD")&amp;BD53</f>
        <v>BOLD</v>
      </c>
      <c r="BH53" t="str">
        <f t="shared" si="14"/>
        <v/>
      </c>
      <c r="BI53" t="str">
        <f>IF(OR(LEFT(BF53,1)=CHAR(32),LEFT(BF53,1)=CHAR(9),LEFT(BF53,1)=CHAR(160),indenture(BF53)&gt;0),"NO","BOLD")&amp;BH53</f>
        <v>BOLD</v>
      </c>
      <c r="BL53" t="str">
        <f t="shared" si="15"/>
        <v/>
      </c>
      <c r="BM53" t="str">
        <f>IF(OR(LEFT(BJ53,1)=CHAR(32),LEFT(BJ53,1)=CHAR(9),LEFT(BJ53,1)=CHAR(160),indenture(BJ53)&gt;0),"NO","BOLD")&amp;BL53</f>
        <v>BOLD</v>
      </c>
      <c r="BP53" t="str">
        <f t="shared" si="16"/>
        <v/>
      </c>
      <c r="BQ53" t="str">
        <f>IF(OR(LEFT(BN53,1)=CHAR(32),LEFT(BN53,1)=CHAR(9),LEFT(BN53,1)=CHAR(160),indenture(BN53)&gt;0),"NO","BOLD")&amp;BP53</f>
        <v>BOLD</v>
      </c>
      <c r="BT53" t="str">
        <f t="shared" si="17"/>
        <v/>
      </c>
      <c r="BU53" t="str">
        <f>IF(OR(LEFT(BR53,1)=CHAR(32),LEFT(BR53,1)=CHAR(9),LEFT(BR53,1)=CHAR(160),indenture(BR53)&gt;0),"NO","BOLD")&amp;BT53</f>
        <v>BOLD</v>
      </c>
      <c r="BV53" t="s">
        <v>4219</v>
      </c>
      <c r="BW53" t="s">
        <v>4683</v>
      </c>
      <c r="BX53" t="str">
        <f t="shared" si="18"/>
        <v/>
      </c>
      <c r="BY53" t="str">
        <f>IF(OR(LEFT(BV53,1)=CHAR(32),LEFT(BV53,1)=CHAR(9),LEFT(BV53,1)=CHAR(160),indenture(BV53)&gt;0),"NO","BOLD")&amp;BX53</f>
        <v>NO</v>
      </c>
      <c r="BZ53" t="s">
        <v>4231</v>
      </c>
      <c r="CA53" t="s">
        <v>4684</v>
      </c>
      <c r="CB53" t="str">
        <f t="shared" si="19"/>
        <v/>
      </c>
      <c r="CC53" t="str">
        <f>IF(OR(LEFT(BZ53,1)=CHAR(32),LEFT(BZ53,1)=CHAR(9),LEFT(BZ53,1)=CHAR(160),indenture(BZ53)&gt;0),"NO","BOLD")&amp;CB53</f>
        <v>NO</v>
      </c>
      <c r="CD53" t="s">
        <v>4537</v>
      </c>
      <c r="CE53" t="s">
        <v>4685</v>
      </c>
      <c r="CF53" t="str">
        <f t="shared" si="20"/>
        <v/>
      </c>
      <c r="CG53" t="str">
        <f>IF(OR(LEFT(CD53,1)=CHAR(32),LEFT(CD53,1)=CHAR(9),LEFT(CD53,1)=CHAR(160),indenture(CD53)&gt;0),"NO","BOLD")&amp;CF53</f>
        <v>NO</v>
      </c>
      <c r="CH53" t="s">
        <v>4686</v>
      </c>
      <c r="CJ53" t="str">
        <f t="shared" si="21"/>
        <v/>
      </c>
      <c r="CK53" t="str">
        <f>IF(OR(LEFT(CH53,1)=CHAR(32),LEFT(CH53,1)=CHAR(9),LEFT(CH53,1)=CHAR(160),indenture(CH53)&gt;0),"NO","BOLD")&amp;CJ53</f>
        <v>NO</v>
      </c>
      <c r="CN53" t="str">
        <f t="shared" si="22"/>
        <v/>
      </c>
      <c r="CO53" t="str">
        <f>IF(OR(LEFT(CL53,1)=CHAR(32),LEFT(CL53,1)=CHAR(9),LEFT(CL53,1)=CHAR(160),indenture(CL53)&gt;0),"NO","BOLD")&amp;CN53</f>
        <v>BOLD</v>
      </c>
      <c r="CP53" t="s">
        <v>4687</v>
      </c>
      <c r="CQ53" t="s">
        <v>3598</v>
      </c>
      <c r="CR53" t="str">
        <f t="shared" si="23"/>
        <v/>
      </c>
      <c r="CS53" t="str">
        <f>IF(OR(LEFT(CP53,1)=CHAR(32),LEFT(CP53,1)=CHAR(9),LEFT(CP53,1)=CHAR(160),indenture(CP53)&gt;0),"NO","BOLD")&amp;CR53</f>
        <v>BOLD</v>
      </c>
      <c r="CV53" t="str">
        <f t="shared" si="24"/>
        <v/>
      </c>
      <c r="CW53" t="str">
        <f>IF(OR(LEFT(CT53,1)=CHAR(32),LEFT(CT53,1)=CHAR(9),LEFT(CT53,1)=CHAR(160),indenture(CT53)&gt;0),"NO","BOLD")&amp;CV53</f>
        <v>BOLD</v>
      </c>
      <c r="CZ53" t="str">
        <f t="shared" si="25"/>
        <v/>
      </c>
      <c r="DA53" t="str">
        <f>IF(OR(LEFT(CX53,1)=CHAR(32),LEFT(CX53,1)=CHAR(9),LEFT(CX53,1)=CHAR(160),indenture(CX53)&gt;0),"NO","BOLD")&amp;CZ53</f>
        <v>BOLD</v>
      </c>
      <c r="DD53" t="str">
        <f t="shared" si="26"/>
        <v/>
      </c>
      <c r="DE53" t="str">
        <f>IF(OR(LEFT(DB53,1)=CHAR(32),LEFT(DB53,1)=CHAR(9),LEFT(DB53,1)=CHAR(160),indenture(DB53)&gt;0),"NO","BOLD")&amp;DD53</f>
        <v>BOLD</v>
      </c>
      <c r="DH53" t="str">
        <f t="shared" si="27"/>
        <v/>
      </c>
      <c r="DI53" t="str">
        <f>IF(OR(LEFT(DF53,1)=CHAR(32),LEFT(DF53,1)=CHAR(9),LEFT(DF53,1)=CHAR(160),indenture(DF53)&gt;0),"NO","BOLD")&amp;DH53</f>
        <v>BOLD</v>
      </c>
      <c r="DL53" t="str">
        <f t="shared" si="28"/>
        <v/>
      </c>
      <c r="DM53" t="str">
        <f>IF(OR(LEFT(DJ53,1)=CHAR(32),LEFT(DJ53,1)=CHAR(9),LEFT(DJ53,1)=CHAR(160),indenture(DJ53)&gt;0),"NO","BOLD")&amp;DL53</f>
        <v>BOLD</v>
      </c>
      <c r="DP53" t="str">
        <f t="shared" si="29"/>
        <v/>
      </c>
      <c r="DQ53" t="str">
        <f>IF(OR(LEFT(DN53,1)=CHAR(32),LEFT(DN53,1)=CHAR(9),LEFT(DN53,1)=CHAR(160),indenture(DN53)&gt;0),"NO","BOLD")&amp;DP53</f>
        <v>BOLD</v>
      </c>
      <c r="DR53" t="s">
        <v>5425</v>
      </c>
      <c r="DS53" t="s">
        <v>5426</v>
      </c>
      <c r="DT53" t="str">
        <f t="shared" si="30"/>
        <v/>
      </c>
      <c r="DU53" t="str">
        <f>IF(OR(LEFT(DR53,1)=CHAR(32),LEFT(DR53,1)=CHAR(9),LEFT(DR53,1)=CHAR(160),indenture(DR53)&gt;0),"NO","BOLD")&amp;DT53</f>
        <v>NO</v>
      </c>
      <c r="DX53" t="str">
        <f t="shared" si="31"/>
        <v/>
      </c>
      <c r="DY53" t="str">
        <f>IF(OR(LEFT(DV53,1)=CHAR(32),LEFT(DV53,1)=CHAR(9),LEFT(DV53,1)=CHAR(160),indenture(DV53)&gt;0),"NO","BOLD")&amp;DX53</f>
        <v>BOLD</v>
      </c>
      <c r="EB53" t="str">
        <f t="shared" si="32"/>
        <v/>
      </c>
      <c r="EC53" t="str">
        <f>IF(OR(LEFT(DZ53,1)=CHAR(32),LEFT(DZ53,1)=CHAR(9),LEFT(DZ53,1)=CHAR(160),indenture(DZ53)&gt;0),"NO","BOLD")&amp;EB53</f>
        <v>BOLD</v>
      </c>
      <c r="EF53" t="str">
        <f t="shared" si="33"/>
        <v/>
      </c>
      <c r="EG53" t="str">
        <f>IF(OR(LEFT(ED53,1)=CHAR(32),LEFT(ED53,1)=CHAR(9),LEFT(ED53,1)=CHAR(160),indenture(ED53)&gt;0),"NO","BOLD")&amp;EF53</f>
        <v>BOLD</v>
      </c>
      <c r="EJ53" t="str">
        <f t="shared" si="34"/>
        <v/>
      </c>
      <c r="EK53" t="str">
        <f>IF(OR(LEFT(EH53,1)=CHAR(32),LEFT(EH53,1)=CHAR(9),LEFT(EH53,1)=CHAR(160),indenture(EH53)&gt;0),"NO","BOLD")&amp;EJ53</f>
        <v>BOLD</v>
      </c>
      <c r="EL53" t="s">
        <v>5427</v>
      </c>
      <c r="EM53" t="s">
        <v>5428</v>
      </c>
      <c r="EN53" t="str">
        <f t="shared" si="35"/>
        <v/>
      </c>
      <c r="EO53" t="str">
        <f>IF(OR(LEFT(EL53,1)=CHAR(32),LEFT(EL53,1)=CHAR(9),LEFT(EL53,1)=CHAR(160),indenture(EL53)&gt;0),"NO","BOLD")&amp;EN53</f>
        <v>NO</v>
      </c>
      <c r="ER53" t="str">
        <f t="shared" si="36"/>
        <v/>
      </c>
      <c r="ES53" t="str">
        <f>IF(OR(LEFT(EP53,1)=CHAR(32),LEFT(EP53,1)=CHAR(9),LEFT(EP53,1)=CHAR(160),indenture(EP53)&gt;0),"NO","BOLD")&amp;ER53</f>
        <v>BOLD</v>
      </c>
      <c r="EV53" t="str">
        <f t="shared" si="37"/>
        <v/>
      </c>
      <c r="EW53" t="str">
        <f>IF(OR(LEFT(ET53,1)=CHAR(32),LEFT(ET53,1)=CHAR(9),LEFT(ET53,1)=CHAR(160),indenture(ET53)&gt;0),"NO","BOLD")&amp;EV53</f>
        <v>BOLD</v>
      </c>
      <c r="EZ53" t="str">
        <f t="shared" si="38"/>
        <v/>
      </c>
      <c r="FA53" t="str">
        <f>IF(OR(LEFT(EX53,1)=CHAR(32),LEFT(EX53,1)=CHAR(9),LEFT(EX53,1)=CHAR(160),indenture(EX53)&gt;0),"NO","BOLD")&amp;EZ53</f>
        <v>BOLD</v>
      </c>
      <c r="FD53" t="str">
        <f t="shared" si="39"/>
        <v/>
      </c>
      <c r="FE53" t="str">
        <f>IF(OR(LEFT(FB53,1)=CHAR(32),LEFT(FB53,1)=CHAR(9),LEFT(FB53,1)=CHAR(160),indenture(FB53)&gt;0),"NO","BOLD")&amp;FD53</f>
        <v>BOLD</v>
      </c>
      <c r="FF53" t="s">
        <v>5988</v>
      </c>
      <c r="FG53" t="s">
        <v>5989</v>
      </c>
      <c r="FH53" t="str">
        <f t="shared" si="40"/>
        <v/>
      </c>
      <c r="FI53" t="str">
        <f>IF(OR(LEFT(FF53,1)=CHAR(32),LEFT(FF53,1)=CHAR(9),LEFT(FF53,1)=CHAR(160),indenture(FF53)&gt;0),"NO","BOLD")&amp;FH53</f>
        <v>BOLD</v>
      </c>
      <c r="FL53" t="str">
        <f t="shared" si="41"/>
        <v/>
      </c>
      <c r="FM53" t="str">
        <f>IF(OR(LEFT(FJ53,1)=CHAR(32),LEFT(FJ53,1)=CHAR(9),LEFT(FJ53,1)=CHAR(160),indenture(FJ53)&gt;0),"NO","BOLD")&amp;FL53</f>
        <v>BOLD</v>
      </c>
      <c r="FN53" t="s">
        <v>5990</v>
      </c>
      <c r="FO53" t="s">
        <v>5991</v>
      </c>
      <c r="FP53" t="str">
        <f t="shared" si="42"/>
        <v/>
      </c>
      <c r="FQ53" t="str">
        <f>IF(OR(LEFT(FN53,1)=CHAR(32),LEFT(FN53,1)=CHAR(9),LEFT(FN53,1)=CHAR(160),indenture(FN53)&gt;0),"NO","BOLD")&amp;FP53</f>
        <v>NO</v>
      </c>
      <c r="FT53" t="str">
        <f t="shared" si="43"/>
        <v/>
      </c>
      <c r="FU53" t="str">
        <f>IF(OR(LEFT(FR53,1)=CHAR(32),LEFT(FR53,1)=CHAR(9),LEFT(FR53,1)=CHAR(160),indenture(FR53)&gt;0),"NO","BOLD")&amp;FT53</f>
        <v>BOLD</v>
      </c>
      <c r="FX53" t="str">
        <f t="shared" si="44"/>
        <v/>
      </c>
      <c r="FY53" t="str">
        <f>IF(OR(LEFT(FV53,1)=CHAR(32),LEFT(FV53,1)=CHAR(9),LEFT(FV53,1)=CHAR(160),indenture(FV53)&gt;0),"NO","BOLD")&amp;FX53</f>
        <v>BOLD</v>
      </c>
      <c r="GB53" t="str">
        <f t="shared" si="45"/>
        <v/>
      </c>
      <c r="GC53" t="str">
        <f>IF(OR(LEFT(FZ53,1)=CHAR(32),LEFT(FZ53,1)=CHAR(9),LEFT(FZ53,1)=CHAR(160),indenture(FZ53)&gt;0),"NO","BOLD")&amp;GB53</f>
        <v>BOLD</v>
      </c>
      <c r="GF53" t="str">
        <f t="shared" si="46"/>
        <v/>
      </c>
      <c r="GG53" t="str">
        <f>IF(OR(LEFT(GD53,1)=CHAR(32),LEFT(GD53,1)=CHAR(9),LEFT(GD53,1)=CHAR(160),indenture(GD53)&gt;0),"NO","BOLD")&amp;GF53</f>
        <v>BOLD</v>
      </c>
      <c r="GJ53" t="str">
        <f t="shared" si="47"/>
        <v/>
      </c>
      <c r="GK53" t="str">
        <f>IF(OR(LEFT(GH53,1)=CHAR(32),LEFT(GH53,1)=CHAR(9),LEFT(GH53,1)=CHAR(160),indenture(GH53)&gt;0),"NO","BOLD")&amp;GJ53</f>
        <v>BOLD</v>
      </c>
      <c r="GN53" t="str">
        <f t="shared" si="48"/>
        <v/>
      </c>
      <c r="GO53" t="str">
        <f>IF(OR(LEFT(GL53,1)=CHAR(32),LEFT(GL53,1)=CHAR(9),LEFT(GL53,1)=CHAR(160),indenture(GL53)&gt;0),"NO","BOLD")&amp;GN53</f>
        <v>BOLD</v>
      </c>
      <c r="GR53" t="str">
        <f t="shared" si="70"/>
        <v/>
      </c>
      <c r="GS53" t="str">
        <f>IF(OR(LEFT(GP53,1)=CHAR(32),LEFT(GP53,1)=CHAR(9),LEFT(GP53,1)=CHAR(160),indenture(GP53)&gt;0),"NO","BOLD")&amp;GR53</f>
        <v>BOLD</v>
      </c>
      <c r="GT53" t="s">
        <v>5179</v>
      </c>
      <c r="GU53" t="s">
        <v>5180</v>
      </c>
      <c r="GV53" t="str">
        <f t="shared" si="49"/>
        <v/>
      </c>
      <c r="GW53" t="str">
        <f>IF(OR(LEFT(GT53,1)=CHAR(32),LEFT(GT53,1)=CHAR(9),LEFT(GT53,1)=CHAR(160),indenture(GT53)&gt;0),"NO","BOLD")&amp;GV53</f>
        <v>BOLD</v>
      </c>
      <c r="GZ53" t="str">
        <f t="shared" si="50"/>
        <v/>
      </c>
      <c r="HA53" t="str">
        <f>IF(OR(LEFT(GX53,1)=CHAR(32),LEFT(GX53,1)=CHAR(9),LEFT(GX53,1)=CHAR(160),indenture(GX53)&gt;0),"NO","BOLD")&amp;GZ53</f>
        <v>BOLD</v>
      </c>
      <c r="HB53" t="s">
        <v>6486</v>
      </c>
      <c r="HC53" t="s">
        <v>6487</v>
      </c>
      <c r="HD53" t="str">
        <f t="shared" si="51"/>
        <v/>
      </c>
      <c r="HE53" t="str">
        <f>IF(OR(LEFT(HB53,1)=CHAR(32),LEFT(HB53,1)=CHAR(9),LEFT(HB53,1)=CHAR(160),indenture(HB53)&gt;0),"NO","BOLD")&amp;HD53</f>
        <v>BOLD</v>
      </c>
      <c r="HH53" t="str">
        <f t="shared" si="52"/>
        <v/>
      </c>
      <c r="HI53" t="str">
        <f>IF(OR(LEFT(HF53,1)=CHAR(32),LEFT(HF53,1)=CHAR(9),LEFT(HF53,1)=CHAR(160),indenture(HF53)&gt;0),"NO","BOLD")&amp;HH53</f>
        <v>BOLD</v>
      </c>
      <c r="HL53" t="str">
        <f t="shared" si="53"/>
        <v/>
      </c>
      <c r="HM53" t="str">
        <f>IF(OR(LEFT(HJ53,1)=CHAR(32),LEFT(HJ53,1)=CHAR(9),LEFT(HJ53,1)=CHAR(160),indenture(HJ53)&gt;0),"NO","BOLD")&amp;HL53</f>
        <v>BOLD</v>
      </c>
      <c r="HP53" t="str">
        <f t="shared" si="54"/>
        <v/>
      </c>
      <c r="HQ53" t="str">
        <f>IF(OR(LEFT(HN53,1)=CHAR(32),LEFT(HN53,1)=CHAR(9),LEFT(HN53,1)=CHAR(160),indenture(HN53)&gt;0),"NO","BOLD")&amp;HP53</f>
        <v>BOLD</v>
      </c>
      <c r="HT53" t="str">
        <f t="shared" si="55"/>
        <v/>
      </c>
      <c r="HU53" t="str">
        <f>IF(OR(LEFT(HR53,1)=CHAR(32),LEFT(HR53,1)=CHAR(9),LEFT(HR53,1)=CHAR(160),indenture(HR53)&gt;0),"NO","BOLD")&amp;HT53</f>
        <v>BOLD</v>
      </c>
      <c r="HV53" t="s">
        <v>8245</v>
      </c>
      <c r="HW53" t="s">
        <v>8166</v>
      </c>
      <c r="HX53" t="str">
        <f t="shared" si="56"/>
        <v/>
      </c>
      <c r="HY53" t="str">
        <f>IF(OR(LEFT(HV53,1)=CHAR(32),LEFT(HV53,1)=CHAR(9),LEFT(HV53,1)=CHAR(160),indenture(HV53)&gt;0),"NO","BOLD")&amp;HX53</f>
        <v>BOLD</v>
      </c>
      <c r="HZ53" t="s">
        <v>8384</v>
      </c>
      <c r="IA53" t="s">
        <v>8385</v>
      </c>
      <c r="IB53" t="str">
        <f t="shared" si="57"/>
        <v/>
      </c>
      <c r="IC53" t="str">
        <f>IF(OR(LEFT(HZ53,1)=CHAR(32),LEFT(HZ53,1)=CHAR(9),LEFT(HZ53,1)=CHAR(160),indenture(HZ53)&gt;0),"NO","BOLD")&amp;IB53</f>
        <v>BOLD</v>
      </c>
      <c r="IH53" t="s">
        <v>8226</v>
      </c>
      <c r="II53" t="s">
        <v>8151</v>
      </c>
      <c r="IJ53" t="str">
        <f t="shared" si="59"/>
        <v/>
      </c>
      <c r="IK53" t="str">
        <f>IF(OR(LEFT(IH53,1)=CHAR(32),LEFT(IH53,1)=CHAR(9),LEFT(IH53,1)=CHAR(160),indenture(IH53)&gt;0),"NO","BOLD")&amp;IJ53</f>
        <v>BOLD</v>
      </c>
      <c r="IP53" t="s">
        <v>8682</v>
      </c>
      <c r="IQ53" t="s">
        <v>8719</v>
      </c>
      <c r="IR53" t="str">
        <f t="shared" si="61"/>
        <v/>
      </c>
      <c r="IS53" t="str">
        <f>IF(OR(LEFT(IP53,1)=CHAR(32),LEFT(IP53,1)=CHAR(9),LEFT(IP53,1)=CHAR(160),indenture(IP53)&gt;0),"NO","BOLD")&amp;IR53</f>
        <v>NO</v>
      </c>
      <c r="IX53" t="s">
        <v>8245</v>
      </c>
      <c r="IY53" t="s">
        <v>8166</v>
      </c>
      <c r="IZ53" t="str">
        <f t="shared" si="63"/>
        <v/>
      </c>
      <c r="JA53" t="str">
        <f>IF(OR(LEFT(IX53,1)=CHAR(32),LEFT(IX53,1)=CHAR(9),LEFT(IX53,1)=CHAR(160),indenture(IX53)&gt;0),"NO","BOLD")&amp;IZ53</f>
        <v>BOLD</v>
      </c>
      <c r="JB53" t="s">
        <v>8384</v>
      </c>
      <c r="JC53" t="s">
        <v>8385</v>
      </c>
      <c r="JD53" t="str">
        <f t="shared" si="64"/>
        <v/>
      </c>
      <c r="JE53" t="str">
        <f>IF(OR(LEFT(JB53,1)=CHAR(32),LEFT(JB53,1)=CHAR(9),LEFT(JB53,1)=CHAR(160),indenture(JB53)&gt;0),"NO","BOLD")&amp;JD53</f>
        <v>BOLD</v>
      </c>
      <c r="JL53" t="str">
        <f t="shared" si="66"/>
        <v/>
      </c>
      <c r="JM53" t="str">
        <f>IF(OR(LEFT(JJ53,1)=CHAR(32),LEFT(JJ53,1)=CHAR(9),LEFT(JJ53,1)=CHAR(160),indenture(JJ53)&gt;0),"NO","BOLD")&amp;JL53</f>
        <v>BOLD</v>
      </c>
    </row>
    <row r="54" spans="1:273">
      <c r="A54">
        <v>53</v>
      </c>
      <c r="D54" t="str">
        <f t="shared" si="2"/>
        <v/>
      </c>
      <c r="E54" t="str">
        <f>IF(OR(LEFT(B54,1)=CHAR(32),LEFT(B54,1)=CHAR(9),LEFT(B54,1)=CHAR(160),indenture(B54)&gt;0),"NO","BOLD")&amp;D54</f>
        <v>BOLD</v>
      </c>
      <c r="F54" t="s">
        <v>3942</v>
      </c>
      <c r="G54" t="s">
        <v>3943</v>
      </c>
      <c r="H54" t="str">
        <f t="shared" si="3"/>
        <v/>
      </c>
      <c r="I54" t="str">
        <f>IF(OR(LEFT(F54,1)=CHAR(32),LEFT(F54,1)=CHAR(9),LEFT(F54,1)=CHAR(160),indenture(F54)&gt;0),"NO","BOLD")&amp;H54</f>
        <v>BOLD</v>
      </c>
      <c r="P54" t="str">
        <f t="shared" si="69"/>
        <v/>
      </c>
      <c r="Q54" t="str">
        <f>IF(OR(LEFT(N54,1)=CHAR(32),LEFT(N54,1)=CHAR(9),LEFT(N54,1)=CHAR(160),indenture(N54)&gt;0),"NO","BOLD")&amp;P54</f>
        <v>BOLD</v>
      </c>
      <c r="T54" t="str">
        <f t="shared" si="4"/>
        <v/>
      </c>
      <c r="U54" t="str">
        <f>IF(OR(LEFT(R54,1)=CHAR(32),LEFT(R54,1)=CHAR(9),LEFT(R54,1)=CHAR(160),indenture(R54)&gt;0),"NO","BOLD")&amp;T54</f>
        <v>BOLD</v>
      </c>
      <c r="X54" t="str">
        <f t="shared" si="5"/>
        <v/>
      </c>
      <c r="Y54" t="str">
        <f>IF(OR(LEFT(V54,1)=CHAR(32),LEFT(V54,1)=CHAR(9),LEFT(V54,1)=CHAR(160),indenture(V54)&gt;0),"NO","BOLD")&amp;X54</f>
        <v>BOLD</v>
      </c>
      <c r="AB54" t="str">
        <f t="shared" si="6"/>
        <v/>
      </c>
      <c r="AC54" t="str">
        <f>IF(OR(LEFT(Z54,1)=CHAR(32),LEFT(Z54,1)=CHAR(9),LEFT(Z54,1)=CHAR(160),indenture(Z54)&gt;0),"NO","BOLD")&amp;AB54</f>
        <v>BOLD</v>
      </c>
      <c r="AD54" t="s">
        <v>3787</v>
      </c>
      <c r="AE54" t="s">
        <v>3944</v>
      </c>
      <c r="AF54" t="str">
        <f t="shared" si="7"/>
        <v/>
      </c>
      <c r="AG54" t="str">
        <f>IF(OR(LEFT(AD54,1)=CHAR(32),LEFT(AD54,1)=CHAR(9),LEFT(AD54,1)=CHAR(160),indenture(AD54)&gt;0),"NO","BOLD")&amp;AF54</f>
        <v>BOLD</v>
      </c>
      <c r="AH54" t="s">
        <v>3940</v>
      </c>
      <c r="AI54" t="s">
        <v>3945</v>
      </c>
      <c r="AJ54" t="str">
        <f t="shared" si="8"/>
        <v/>
      </c>
      <c r="AK54" t="str">
        <f>IF(OR(LEFT(AH54,1)=CHAR(32),LEFT(AH54,1)=CHAR(9),LEFT(AH54,1)=CHAR(160),indenture(AH54)&gt;0),"NO","BOLD")&amp;AJ54</f>
        <v>BOLD</v>
      </c>
      <c r="AL54" t="s">
        <v>3946</v>
      </c>
      <c r="AM54" t="s">
        <v>3947</v>
      </c>
      <c r="AN54" t="str">
        <f t="shared" si="9"/>
        <v/>
      </c>
      <c r="AO54" t="str">
        <f>IF(OR(LEFT(AL54,1)=CHAR(32),LEFT(AL54,1)=CHAR(9),LEFT(AL54,1)=CHAR(160),indenture(AL54)&gt;0),"NO","BOLD")&amp;AN54</f>
        <v>BOLD</v>
      </c>
      <c r="AR54" t="str">
        <f t="shared" si="10"/>
        <v/>
      </c>
      <c r="AS54" t="str">
        <f>IF(OR(LEFT(AP54,1)=CHAR(32),LEFT(AP54,1)=CHAR(9),LEFT(AP54,1)=CHAR(160),indenture(AP54)&gt;0),"NO","BOLD")&amp;AR54</f>
        <v>BOLD</v>
      </c>
      <c r="AV54" t="str">
        <f t="shared" si="11"/>
        <v/>
      </c>
      <c r="AW54" t="str">
        <f>IF(OR(LEFT(AT54,1)=CHAR(32),LEFT(AT54,1)=CHAR(9),LEFT(AT54,1)=CHAR(160),indenture(AT54)&gt;0),"NO","BOLD")&amp;AV54</f>
        <v>BOLD</v>
      </c>
      <c r="AZ54" t="str">
        <f t="shared" si="12"/>
        <v/>
      </c>
      <c r="BA54" t="str">
        <f>IF(OR(LEFT(AX54,1)=CHAR(32),LEFT(AX54,1)=CHAR(9),LEFT(AX54,1)=CHAR(160),indenture(AX54)&gt;0),"NO","BOLD")&amp;AZ54</f>
        <v>BOLD</v>
      </c>
      <c r="BB54" t="s">
        <v>4213</v>
      </c>
      <c r="BC54" t="s">
        <v>4688</v>
      </c>
      <c r="BD54" t="str">
        <f t="shared" si="13"/>
        <v/>
      </c>
      <c r="BE54" t="str">
        <f>IF(OR(LEFT(BB54,1)=CHAR(32),LEFT(BB54,1)=CHAR(9),LEFT(BB54,1)=CHAR(160),indenture(BB54)&gt;0),"NO","BOLD")&amp;BD54</f>
        <v>NO</v>
      </c>
      <c r="BH54" t="str">
        <f t="shared" si="14"/>
        <v/>
      </c>
      <c r="BI54" t="str">
        <f>IF(OR(LEFT(BF54,1)=CHAR(32),LEFT(BF54,1)=CHAR(9),LEFT(BF54,1)=CHAR(160),indenture(BF54)&gt;0),"NO","BOLD")&amp;BH54</f>
        <v>BOLD</v>
      </c>
      <c r="BL54" t="str">
        <f t="shared" si="15"/>
        <v/>
      </c>
      <c r="BM54" t="str">
        <f>IF(OR(LEFT(BJ54,1)=CHAR(32),LEFT(BJ54,1)=CHAR(9),LEFT(BJ54,1)=CHAR(160),indenture(BJ54)&gt;0),"NO","BOLD")&amp;BL54</f>
        <v>BOLD</v>
      </c>
      <c r="BP54" t="str">
        <f t="shared" si="16"/>
        <v/>
      </c>
      <c r="BQ54" t="str">
        <f>IF(OR(LEFT(BN54,1)=CHAR(32),LEFT(BN54,1)=CHAR(9),LEFT(BN54,1)=CHAR(160),indenture(BN54)&gt;0),"NO","BOLD")&amp;BP54</f>
        <v>BOLD</v>
      </c>
      <c r="BT54" t="str">
        <f t="shared" si="17"/>
        <v/>
      </c>
      <c r="BU54" t="str">
        <f>IF(OR(LEFT(BR54,1)=CHAR(32),LEFT(BR54,1)=CHAR(9),LEFT(BR54,1)=CHAR(160),indenture(BR54)&gt;0),"NO","BOLD")&amp;BT54</f>
        <v>BOLD</v>
      </c>
      <c r="BV54" t="s">
        <v>4231</v>
      </c>
      <c r="BW54" t="s">
        <v>4689</v>
      </c>
      <c r="BX54" t="str">
        <f t="shared" si="18"/>
        <v/>
      </c>
      <c r="BY54" t="str">
        <f>IF(OR(LEFT(BV54,1)=CHAR(32),LEFT(BV54,1)=CHAR(9),LEFT(BV54,1)=CHAR(160),indenture(BV54)&gt;0),"NO","BOLD")&amp;BX54</f>
        <v>NO</v>
      </c>
      <c r="BZ54" t="s">
        <v>4246</v>
      </c>
      <c r="CA54" t="s">
        <v>4690</v>
      </c>
      <c r="CB54" t="str">
        <f t="shared" si="19"/>
        <v/>
      </c>
      <c r="CC54" t="str">
        <f>IF(OR(LEFT(BZ54,1)=CHAR(32),LEFT(BZ54,1)=CHAR(9),LEFT(BZ54,1)=CHAR(160),indenture(BZ54)&gt;0),"NO","BOLD")&amp;CB54</f>
        <v>NO</v>
      </c>
      <c r="CD54" t="s">
        <v>4546</v>
      </c>
      <c r="CE54" t="s">
        <v>4691</v>
      </c>
      <c r="CF54" t="str">
        <f t="shared" si="20"/>
        <v/>
      </c>
      <c r="CG54" t="str">
        <f>IF(OR(LEFT(CD54,1)=CHAR(32),LEFT(CD54,1)=CHAR(9),LEFT(CD54,1)=CHAR(160),indenture(CD54)&gt;0),"NO","BOLD")&amp;CF54</f>
        <v>NO</v>
      </c>
      <c r="CH54" t="s">
        <v>4692</v>
      </c>
      <c r="CJ54" t="str">
        <f t="shared" si="21"/>
        <v/>
      </c>
      <c r="CK54" t="str">
        <f>IF(OR(LEFT(CH54,1)=CHAR(32),LEFT(CH54,1)=CHAR(9),LEFT(CH54,1)=CHAR(160),indenture(CH54)&gt;0),"NO","BOLD")&amp;CJ54</f>
        <v>NO</v>
      </c>
      <c r="CN54" t="str">
        <f t="shared" si="22"/>
        <v/>
      </c>
      <c r="CO54" t="str">
        <f>IF(OR(LEFT(CL54,1)=CHAR(32),LEFT(CL54,1)=CHAR(9),LEFT(CL54,1)=CHAR(160),indenture(CL54)&gt;0),"NO","BOLD")&amp;CN54</f>
        <v>BOLD</v>
      </c>
      <c r="CR54" t="str">
        <f t="shared" si="23"/>
        <v/>
      </c>
      <c r="CS54" t="str">
        <f>IF(OR(LEFT(CP54,1)=CHAR(32),LEFT(CP54,1)=CHAR(9),LEFT(CP54,1)=CHAR(160),indenture(CP54)&gt;0),"NO","BOLD")&amp;CR54</f>
        <v>BOLD</v>
      </c>
      <c r="CV54" t="str">
        <f t="shared" si="24"/>
        <v/>
      </c>
      <c r="CW54" t="str">
        <f>IF(OR(LEFT(CT54,1)=CHAR(32),LEFT(CT54,1)=CHAR(9),LEFT(CT54,1)=CHAR(160),indenture(CT54)&gt;0),"NO","BOLD")&amp;CV54</f>
        <v>BOLD</v>
      </c>
      <c r="CZ54" t="str">
        <f t="shared" si="25"/>
        <v/>
      </c>
      <c r="DA54" t="str">
        <f>IF(OR(LEFT(CX54,1)=CHAR(32),LEFT(CX54,1)=CHAR(9),LEFT(CX54,1)=CHAR(160),indenture(CX54)&gt;0),"NO","BOLD")&amp;CZ54</f>
        <v>BOLD</v>
      </c>
      <c r="DD54" t="str">
        <f t="shared" si="26"/>
        <v/>
      </c>
      <c r="DE54" t="str">
        <f>IF(OR(LEFT(DB54,1)=CHAR(32),LEFT(DB54,1)=CHAR(9),LEFT(DB54,1)=CHAR(160),indenture(DB54)&gt;0),"NO","BOLD")&amp;DD54</f>
        <v>BOLD</v>
      </c>
      <c r="DH54" t="str">
        <f t="shared" si="27"/>
        <v/>
      </c>
      <c r="DI54" t="str">
        <f>IF(OR(LEFT(DF54,1)=CHAR(32),LEFT(DF54,1)=CHAR(9),LEFT(DF54,1)=CHAR(160),indenture(DF54)&gt;0),"NO","BOLD")&amp;DH54</f>
        <v>BOLD</v>
      </c>
      <c r="DL54" t="str">
        <f t="shared" si="28"/>
        <v/>
      </c>
      <c r="DM54" t="str">
        <f>IF(OR(LEFT(DJ54,1)=CHAR(32),LEFT(DJ54,1)=CHAR(9),LEFT(DJ54,1)=CHAR(160),indenture(DJ54)&gt;0),"NO","BOLD")&amp;DL54</f>
        <v>BOLD</v>
      </c>
      <c r="DP54" t="str">
        <f t="shared" si="29"/>
        <v/>
      </c>
      <c r="DQ54" t="str">
        <f>IF(OR(LEFT(DN54,1)=CHAR(32),LEFT(DN54,1)=CHAR(9),LEFT(DN54,1)=CHAR(160),indenture(DN54)&gt;0),"NO","BOLD")&amp;DP54</f>
        <v>BOLD</v>
      </c>
      <c r="DT54" t="str">
        <f t="shared" si="30"/>
        <v/>
      </c>
      <c r="DU54" t="str">
        <f>IF(OR(LEFT(DR54,1)=CHAR(32),LEFT(DR54,1)=CHAR(9),LEFT(DR54,1)=CHAR(160),indenture(DR54)&gt;0),"NO","BOLD")&amp;DT54</f>
        <v>BOLD</v>
      </c>
      <c r="DX54" t="str">
        <f t="shared" si="31"/>
        <v/>
      </c>
      <c r="DY54" t="str">
        <f>IF(OR(LEFT(DV54,1)=CHAR(32),LEFT(DV54,1)=CHAR(9),LEFT(DV54,1)=CHAR(160),indenture(DV54)&gt;0),"NO","BOLD")&amp;DX54</f>
        <v>BOLD</v>
      </c>
      <c r="EB54" t="str">
        <f t="shared" si="32"/>
        <v/>
      </c>
      <c r="EC54" t="str">
        <f>IF(OR(LEFT(DZ54,1)=CHAR(32),LEFT(DZ54,1)=CHAR(9),LEFT(DZ54,1)=CHAR(160),indenture(DZ54)&gt;0),"NO","BOLD")&amp;EB54</f>
        <v>BOLD</v>
      </c>
      <c r="EF54" t="str">
        <f t="shared" si="33"/>
        <v/>
      </c>
      <c r="EG54" t="str">
        <f>IF(OR(LEFT(ED54,1)=CHAR(32),LEFT(ED54,1)=CHAR(9),LEFT(ED54,1)=CHAR(160),indenture(ED54)&gt;0),"NO","BOLD")&amp;EF54</f>
        <v>BOLD</v>
      </c>
      <c r="EJ54" t="str">
        <f t="shared" si="34"/>
        <v/>
      </c>
      <c r="EK54" t="str">
        <f>IF(OR(LEFT(EH54,1)=CHAR(32),LEFT(EH54,1)=CHAR(9),LEFT(EH54,1)=CHAR(160),indenture(EH54)&gt;0),"NO","BOLD")&amp;EJ54</f>
        <v>BOLD</v>
      </c>
      <c r="EL54" t="s">
        <v>5429</v>
      </c>
      <c r="EM54" t="s">
        <v>5430</v>
      </c>
      <c r="EN54" t="str">
        <f t="shared" si="35"/>
        <v/>
      </c>
      <c r="EO54" t="str">
        <f>IF(OR(LEFT(EL54,1)=CHAR(32),LEFT(EL54,1)=CHAR(9),LEFT(EL54,1)=CHAR(160),indenture(EL54)&gt;0),"NO","BOLD")&amp;EN54</f>
        <v>NO</v>
      </c>
      <c r="ER54" t="str">
        <f t="shared" si="36"/>
        <v/>
      </c>
      <c r="ES54" t="str">
        <f>IF(OR(LEFT(EP54,1)=CHAR(32),LEFT(EP54,1)=CHAR(9),LEFT(EP54,1)=CHAR(160),indenture(EP54)&gt;0),"NO","BOLD")&amp;ER54</f>
        <v>BOLD</v>
      </c>
      <c r="EV54" t="str">
        <f t="shared" si="37"/>
        <v/>
      </c>
      <c r="EW54" t="str">
        <f>IF(OR(LEFT(ET54,1)=CHAR(32),LEFT(ET54,1)=CHAR(9),LEFT(ET54,1)=CHAR(160),indenture(ET54)&gt;0),"NO","BOLD")&amp;EV54</f>
        <v>BOLD</v>
      </c>
      <c r="EX54" t="s">
        <v>5992</v>
      </c>
      <c r="EY54" s="36" t="s">
        <v>8872</v>
      </c>
      <c r="EZ54" t="str">
        <f t="shared" si="38"/>
        <v/>
      </c>
      <c r="FA54" t="str">
        <f>IF(OR(LEFT(EX54,1)=CHAR(32),LEFT(EX54,1)=CHAR(9),LEFT(EX54,1)=CHAR(160),indenture(EX54)&gt;0),"NO","BOLD")&amp;EZ54</f>
        <v>BOLD</v>
      </c>
      <c r="FD54" t="str">
        <f t="shared" si="39"/>
        <v/>
      </c>
      <c r="FE54" t="str">
        <f>IF(OR(LEFT(FB54,1)=CHAR(32),LEFT(FB54,1)=CHAR(9),LEFT(FB54,1)=CHAR(160),indenture(FB54)&gt;0),"NO","BOLD")&amp;FD54</f>
        <v>BOLD</v>
      </c>
      <c r="FH54" t="str">
        <f t="shared" si="40"/>
        <v/>
      </c>
      <c r="FI54" t="str">
        <f>IF(OR(LEFT(FF54,1)=CHAR(32),LEFT(FF54,1)=CHAR(9),LEFT(FF54,1)=CHAR(160),indenture(FF54)&gt;0),"NO","BOLD")&amp;FH54</f>
        <v>BOLD</v>
      </c>
      <c r="FL54" t="str">
        <f t="shared" si="41"/>
        <v/>
      </c>
      <c r="FM54" t="str">
        <f>IF(OR(LEFT(FJ54,1)=CHAR(32),LEFT(FJ54,1)=CHAR(9),LEFT(FJ54,1)=CHAR(160),indenture(FJ54)&gt;0),"NO","BOLD")&amp;FL54</f>
        <v>BOLD</v>
      </c>
      <c r="FN54" t="s">
        <v>5993</v>
      </c>
      <c r="FO54" t="s">
        <v>5994</v>
      </c>
      <c r="FP54" t="str">
        <f t="shared" si="42"/>
        <v/>
      </c>
      <c r="FQ54" t="str">
        <f>IF(OR(LEFT(FN54,1)=CHAR(32),LEFT(FN54,1)=CHAR(9),LEFT(FN54,1)=CHAR(160),indenture(FN54)&gt;0),"NO","BOLD")&amp;FP54</f>
        <v>NO</v>
      </c>
      <c r="FT54" t="str">
        <f t="shared" si="43"/>
        <v/>
      </c>
      <c r="FU54" t="str">
        <f>IF(OR(LEFT(FR54,1)=CHAR(32),LEFT(FR54,1)=CHAR(9),LEFT(FR54,1)=CHAR(160),indenture(FR54)&gt;0),"NO","BOLD")&amp;FT54</f>
        <v>BOLD</v>
      </c>
      <c r="FX54" t="str">
        <f t="shared" si="44"/>
        <v/>
      </c>
      <c r="FY54" t="str">
        <f>IF(OR(LEFT(FV54,1)=CHAR(32),LEFT(FV54,1)=CHAR(9),LEFT(FV54,1)=CHAR(160),indenture(FV54)&gt;0),"NO","BOLD")&amp;FX54</f>
        <v>BOLD</v>
      </c>
      <c r="GB54" t="str">
        <f t="shared" si="45"/>
        <v/>
      </c>
      <c r="GC54" t="str">
        <f>IF(OR(LEFT(FZ54,1)=CHAR(32),LEFT(FZ54,1)=CHAR(9),LEFT(FZ54,1)=CHAR(160),indenture(FZ54)&gt;0),"NO","BOLD")&amp;GB54</f>
        <v>BOLD</v>
      </c>
      <c r="GF54" t="str">
        <f t="shared" si="46"/>
        <v/>
      </c>
      <c r="GG54" t="str">
        <f>IF(OR(LEFT(GD54,1)=CHAR(32),LEFT(GD54,1)=CHAR(9),LEFT(GD54,1)=CHAR(160),indenture(GD54)&gt;0),"NO","BOLD")&amp;GF54</f>
        <v>BOLD</v>
      </c>
      <c r="GJ54" t="str">
        <f t="shared" si="47"/>
        <v/>
      </c>
      <c r="GK54" t="str">
        <f>IF(OR(LEFT(GH54,1)=CHAR(32),LEFT(GH54,1)=CHAR(9),LEFT(GH54,1)=CHAR(160),indenture(GH54)&gt;0),"NO","BOLD")&amp;GJ54</f>
        <v>BOLD</v>
      </c>
      <c r="GN54" t="str">
        <f t="shared" si="48"/>
        <v/>
      </c>
      <c r="GO54" t="str">
        <f>IF(OR(LEFT(GL54,1)=CHAR(32),LEFT(GL54,1)=CHAR(9),LEFT(GL54,1)=CHAR(160),indenture(GL54)&gt;0),"NO","BOLD")&amp;GN54</f>
        <v>BOLD</v>
      </c>
      <c r="GR54" t="str">
        <f t="shared" si="70"/>
        <v/>
      </c>
      <c r="GS54" t="str">
        <f>IF(OR(LEFT(GP54,1)=CHAR(32),LEFT(GP54,1)=CHAR(9),LEFT(GP54,1)=CHAR(160),indenture(GP54)&gt;0),"NO","BOLD")&amp;GR54</f>
        <v>BOLD</v>
      </c>
      <c r="GT54" t="s">
        <v>5192</v>
      </c>
      <c r="GU54" t="s">
        <v>5193</v>
      </c>
      <c r="GV54" t="str">
        <f t="shared" si="49"/>
        <v/>
      </c>
      <c r="GW54" t="str">
        <f>IF(OR(LEFT(GT54,1)=CHAR(32),LEFT(GT54,1)=CHAR(9),LEFT(GT54,1)=CHAR(160),indenture(GT54)&gt;0),"NO","BOLD")&amp;GV54</f>
        <v>BOLD</v>
      </c>
      <c r="GZ54" t="str">
        <f t="shared" si="50"/>
        <v/>
      </c>
      <c r="HA54" t="str">
        <f>IF(OR(LEFT(GX54,1)=CHAR(32),LEFT(GX54,1)=CHAR(9),LEFT(GX54,1)=CHAR(160),indenture(GX54)&gt;0),"NO","BOLD")&amp;GZ54</f>
        <v>BOLD</v>
      </c>
      <c r="HD54" t="str">
        <f t="shared" si="51"/>
        <v/>
      </c>
      <c r="HE54" t="str">
        <f>IF(OR(LEFT(HB54,1)=CHAR(32),LEFT(HB54,1)=CHAR(9),LEFT(HB54,1)=CHAR(160),indenture(HB54)&gt;0),"NO","BOLD")&amp;HD54</f>
        <v>BOLD</v>
      </c>
      <c r="HH54" t="str">
        <f t="shared" si="52"/>
        <v/>
      </c>
      <c r="HI54" t="str">
        <f>IF(OR(LEFT(HF54,1)=CHAR(32),LEFT(HF54,1)=CHAR(9),LEFT(HF54,1)=CHAR(160),indenture(HF54)&gt;0),"NO","BOLD")&amp;HH54</f>
        <v>BOLD</v>
      </c>
      <c r="HL54" t="str">
        <f t="shared" si="53"/>
        <v/>
      </c>
      <c r="HM54" t="str">
        <f>IF(OR(LEFT(HJ54,1)=CHAR(32),LEFT(HJ54,1)=CHAR(9),LEFT(HJ54,1)=CHAR(160),indenture(HJ54)&gt;0),"NO","BOLD")&amp;HL54</f>
        <v>BOLD</v>
      </c>
      <c r="HP54" t="str">
        <f t="shared" si="54"/>
        <v/>
      </c>
      <c r="HQ54" t="str">
        <f>IF(OR(LEFT(HN54,1)=CHAR(32),LEFT(HN54,1)=CHAR(9),LEFT(HN54,1)=CHAR(160),indenture(HN54)&gt;0),"NO","BOLD")&amp;HP54</f>
        <v>BOLD</v>
      </c>
      <c r="HT54" t="str">
        <f t="shared" si="55"/>
        <v/>
      </c>
      <c r="HU54" t="str">
        <f>IF(OR(LEFT(HR54,1)=CHAR(32),LEFT(HR54,1)=CHAR(9),LEFT(HR54,1)=CHAR(160),indenture(HR54)&gt;0),"NO","BOLD")&amp;HT54</f>
        <v>BOLD</v>
      </c>
      <c r="HV54" t="s">
        <v>8246</v>
      </c>
      <c r="HW54" t="s">
        <v>8167</v>
      </c>
      <c r="HX54" t="str">
        <f t="shared" si="56"/>
        <v/>
      </c>
      <c r="HY54" t="str">
        <f>IF(OR(LEFT(HV54,1)=CHAR(32),LEFT(HV54,1)=CHAR(9),LEFT(HV54,1)=CHAR(160),indenture(HV54)&gt;0),"NO","BOLD")&amp;HX54</f>
        <v>BOLD</v>
      </c>
      <c r="HZ54" t="s">
        <v>8386</v>
      </c>
      <c r="IA54" t="s">
        <v>8387</v>
      </c>
      <c r="IB54" t="str">
        <f t="shared" si="57"/>
        <v/>
      </c>
      <c r="IC54" t="str">
        <f>IF(OR(LEFT(HZ54,1)=CHAR(32),LEFT(HZ54,1)=CHAR(9),LEFT(HZ54,1)=CHAR(160),indenture(HZ54)&gt;0),"NO","BOLD")&amp;IB54</f>
        <v>BOLD</v>
      </c>
      <c r="IJ54" t="str">
        <f t="shared" si="59"/>
        <v/>
      </c>
      <c r="IK54" t="str">
        <f>IF(OR(LEFT(IH54,1)=CHAR(32),LEFT(IH54,1)=CHAR(9),LEFT(IH54,1)=CHAR(160),indenture(IH54)&gt;0),"NO","BOLD")&amp;IJ54</f>
        <v>BOLD</v>
      </c>
      <c r="IP54" t="s">
        <v>8684</v>
      </c>
      <c r="IQ54" t="s">
        <v>8720</v>
      </c>
      <c r="IR54" t="str">
        <f t="shared" si="61"/>
        <v/>
      </c>
      <c r="IS54" t="str">
        <f>IF(OR(LEFT(IP54,1)=CHAR(32),LEFT(IP54,1)=CHAR(9),LEFT(IP54,1)=CHAR(160),indenture(IP54)&gt;0),"NO","BOLD")&amp;IR54</f>
        <v>NO</v>
      </c>
      <c r="IX54" t="s">
        <v>8246</v>
      </c>
      <c r="IY54" t="s">
        <v>8167</v>
      </c>
      <c r="IZ54" t="str">
        <f t="shared" si="63"/>
        <v/>
      </c>
      <c r="JA54" t="str">
        <f>IF(OR(LEFT(IX54,1)=CHAR(32),LEFT(IX54,1)=CHAR(9),LEFT(IX54,1)=CHAR(160),indenture(IX54)&gt;0),"NO","BOLD")&amp;IZ54</f>
        <v>BOLD</v>
      </c>
      <c r="JB54" t="s">
        <v>8386</v>
      </c>
      <c r="JC54" t="s">
        <v>8387</v>
      </c>
      <c r="JD54" t="str">
        <f t="shared" si="64"/>
        <v/>
      </c>
      <c r="JE54" t="str">
        <f>IF(OR(LEFT(JB54,1)=CHAR(32),LEFT(JB54,1)=CHAR(9),LEFT(JB54,1)=CHAR(160),indenture(JB54)&gt;0),"NO","BOLD")&amp;JD54</f>
        <v>BOLD</v>
      </c>
      <c r="JL54" t="str">
        <f t="shared" si="66"/>
        <v/>
      </c>
      <c r="JM54" t="str">
        <f>IF(OR(LEFT(JJ54,1)=CHAR(32),LEFT(JJ54,1)=CHAR(9),LEFT(JJ54,1)=CHAR(160),indenture(JJ54)&gt;0),"NO","BOLD")&amp;JL54</f>
        <v>BOLD</v>
      </c>
    </row>
    <row r="55" spans="1:273">
      <c r="A55">
        <v>54</v>
      </c>
      <c r="D55" t="str">
        <f t="shared" si="2"/>
        <v/>
      </c>
      <c r="E55" t="str">
        <f>IF(OR(LEFT(B55,1)=CHAR(32),LEFT(B55,1)=CHAR(9),LEFT(B55,1)=CHAR(160),indenture(B55)&gt;0),"NO","BOLD")&amp;D55</f>
        <v>BOLD</v>
      </c>
      <c r="F55" t="s">
        <v>3948</v>
      </c>
      <c r="G55" t="s">
        <v>3949</v>
      </c>
      <c r="H55" t="str">
        <f t="shared" si="3"/>
        <v/>
      </c>
      <c r="I55" t="str">
        <f>IF(OR(LEFT(F55,1)=CHAR(32),LEFT(F55,1)=CHAR(9),LEFT(F55,1)=CHAR(160),indenture(F55)&gt;0),"NO","BOLD")&amp;H55</f>
        <v>BOLD</v>
      </c>
      <c r="P55" t="str">
        <f t="shared" si="69"/>
        <v/>
      </c>
      <c r="Q55" t="str">
        <f>IF(OR(LEFT(N55,1)=CHAR(32),LEFT(N55,1)=CHAR(9),LEFT(N55,1)=CHAR(160),indenture(N55)&gt;0),"NO","BOLD")&amp;P55</f>
        <v>BOLD</v>
      </c>
      <c r="T55" t="str">
        <f t="shared" si="4"/>
        <v/>
      </c>
      <c r="U55" t="str">
        <f>IF(OR(LEFT(R55,1)=CHAR(32),LEFT(R55,1)=CHAR(9),LEFT(R55,1)=CHAR(160),indenture(R55)&gt;0),"NO","BOLD")&amp;T55</f>
        <v>BOLD</v>
      </c>
      <c r="X55" t="str">
        <f t="shared" si="5"/>
        <v/>
      </c>
      <c r="Y55" t="str">
        <f>IF(OR(LEFT(V55,1)=CHAR(32),LEFT(V55,1)=CHAR(9),LEFT(V55,1)=CHAR(160),indenture(V55)&gt;0),"NO","BOLD")&amp;X55</f>
        <v>BOLD</v>
      </c>
      <c r="AB55" t="str">
        <f t="shared" si="6"/>
        <v/>
      </c>
      <c r="AC55" t="str">
        <f>IF(OR(LEFT(Z55,1)=CHAR(32),LEFT(Z55,1)=CHAR(9),LEFT(Z55,1)=CHAR(160),indenture(Z55)&gt;0),"NO","BOLD")&amp;AB55</f>
        <v>BOLD</v>
      </c>
      <c r="AF55" t="str">
        <f t="shared" si="7"/>
        <v/>
      </c>
      <c r="AG55" t="str">
        <f>IF(OR(LEFT(AD55,1)=CHAR(32),LEFT(AD55,1)=CHAR(9),LEFT(AD55,1)=CHAR(160),indenture(AD55)&gt;0),"NO","BOLD")&amp;AF55</f>
        <v>BOLD</v>
      </c>
      <c r="AH55" t="s">
        <v>3946</v>
      </c>
      <c r="AI55" t="s">
        <v>3950</v>
      </c>
      <c r="AJ55" t="str">
        <f t="shared" si="8"/>
        <v/>
      </c>
      <c r="AK55" t="str">
        <f>IF(OR(LEFT(AH55,1)=CHAR(32),LEFT(AH55,1)=CHAR(9),LEFT(AH55,1)=CHAR(160),indenture(AH55)&gt;0),"NO","BOLD")&amp;AJ55</f>
        <v>BOLD</v>
      </c>
      <c r="AL55" t="s">
        <v>3951</v>
      </c>
      <c r="AM55" t="s">
        <v>3952</v>
      </c>
      <c r="AN55" t="str">
        <f t="shared" si="9"/>
        <v/>
      </c>
      <c r="AO55" t="str">
        <f>IF(OR(LEFT(AL55,1)=CHAR(32),LEFT(AL55,1)=CHAR(9),LEFT(AL55,1)=CHAR(160),indenture(AL55)&gt;0),"NO","BOLD")&amp;AN55</f>
        <v>BOLD</v>
      </c>
      <c r="AR55" t="str">
        <f t="shared" si="10"/>
        <v/>
      </c>
      <c r="AS55" t="str">
        <f>IF(OR(LEFT(AP55,1)=CHAR(32),LEFT(AP55,1)=CHAR(9),LEFT(AP55,1)=CHAR(160),indenture(AP55)&gt;0),"NO","BOLD")&amp;AR55</f>
        <v>BOLD</v>
      </c>
      <c r="AV55" t="str">
        <f t="shared" si="11"/>
        <v/>
      </c>
      <c r="AW55" t="str">
        <f>IF(OR(LEFT(AT55,1)=CHAR(32),LEFT(AT55,1)=CHAR(9),LEFT(AT55,1)=CHAR(160),indenture(AT55)&gt;0),"NO","BOLD")&amp;AV55</f>
        <v>BOLD</v>
      </c>
      <c r="AZ55" t="str">
        <f t="shared" si="12"/>
        <v/>
      </c>
      <c r="BA55" t="str">
        <f>IF(OR(LEFT(AX55,1)=CHAR(32),LEFT(AX55,1)=CHAR(9),LEFT(AX55,1)=CHAR(160),indenture(AX55)&gt;0),"NO","BOLD")&amp;AZ55</f>
        <v>BOLD</v>
      </c>
      <c r="BB55" t="s">
        <v>4226</v>
      </c>
      <c r="BC55" t="s">
        <v>4693</v>
      </c>
      <c r="BD55" t="str">
        <f t="shared" si="13"/>
        <v/>
      </c>
      <c r="BE55" t="str">
        <f>IF(OR(LEFT(BB55,1)=CHAR(32),LEFT(BB55,1)=CHAR(9),LEFT(BB55,1)=CHAR(160),indenture(BB55)&gt;0),"NO","BOLD")&amp;BD55</f>
        <v>NO</v>
      </c>
      <c r="BH55" t="str">
        <f t="shared" si="14"/>
        <v/>
      </c>
      <c r="BI55" t="str">
        <f>IF(OR(LEFT(BF55,1)=CHAR(32),LEFT(BF55,1)=CHAR(9),LEFT(BF55,1)=CHAR(160),indenture(BF55)&gt;0),"NO","BOLD")&amp;BH55</f>
        <v>BOLD</v>
      </c>
      <c r="BL55" t="str">
        <f t="shared" si="15"/>
        <v/>
      </c>
      <c r="BM55" t="str">
        <f>IF(OR(LEFT(BJ55,1)=CHAR(32),LEFT(BJ55,1)=CHAR(9),LEFT(BJ55,1)=CHAR(160),indenture(BJ55)&gt;0),"NO","BOLD")&amp;BL55</f>
        <v>BOLD</v>
      </c>
      <c r="BP55" t="str">
        <f t="shared" si="16"/>
        <v/>
      </c>
      <c r="BQ55" t="str">
        <f>IF(OR(LEFT(BN55,1)=CHAR(32),LEFT(BN55,1)=CHAR(9),LEFT(BN55,1)=CHAR(160),indenture(BN55)&gt;0),"NO","BOLD")&amp;BP55</f>
        <v>BOLD</v>
      </c>
      <c r="BT55" t="str">
        <f t="shared" si="17"/>
        <v/>
      </c>
      <c r="BU55" t="str">
        <f>IF(OR(LEFT(BR55,1)=CHAR(32),LEFT(BR55,1)=CHAR(9),LEFT(BR55,1)=CHAR(160),indenture(BR55)&gt;0),"NO","BOLD")&amp;BT55</f>
        <v>BOLD</v>
      </c>
      <c r="BV55" t="s">
        <v>4246</v>
      </c>
      <c r="BW55" t="s">
        <v>4694</v>
      </c>
      <c r="BX55" t="str">
        <f t="shared" si="18"/>
        <v/>
      </c>
      <c r="BY55" t="str">
        <f>IF(OR(LEFT(BV55,1)=CHAR(32),LEFT(BV55,1)=CHAR(9),LEFT(BV55,1)=CHAR(160),indenture(BV55)&gt;0),"NO","BOLD")&amp;BX55</f>
        <v>NO</v>
      </c>
      <c r="BZ55" t="s">
        <v>4261</v>
      </c>
      <c r="CA55" t="s">
        <v>4695</v>
      </c>
      <c r="CB55" t="str">
        <f t="shared" si="19"/>
        <v/>
      </c>
      <c r="CC55" t="str">
        <f>IF(OR(LEFT(BZ55,1)=CHAR(32),LEFT(BZ55,1)=CHAR(9),LEFT(BZ55,1)=CHAR(160),indenture(BZ55)&gt;0),"NO","BOLD")&amp;CB55</f>
        <v>NO</v>
      </c>
      <c r="CD55" t="s">
        <v>4555</v>
      </c>
      <c r="CE55" t="s">
        <v>4696</v>
      </c>
      <c r="CF55" t="str">
        <f t="shared" si="20"/>
        <v/>
      </c>
      <c r="CG55" t="str">
        <f>IF(OR(LEFT(CD55,1)=CHAR(32),LEFT(CD55,1)=CHAR(9),LEFT(CD55,1)=CHAR(160),indenture(CD55)&gt;0),"NO","BOLD")&amp;CF55</f>
        <v>NO</v>
      </c>
      <c r="CJ55" t="str">
        <f t="shared" si="21"/>
        <v/>
      </c>
      <c r="CK55" t="str">
        <f>IF(OR(LEFT(CH55,1)=CHAR(32),LEFT(CH55,1)=CHAR(9),LEFT(CH55,1)=CHAR(160),indenture(CH55)&gt;0),"NO","BOLD")&amp;CJ55</f>
        <v>BOLD</v>
      </c>
      <c r="CN55" t="str">
        <f t="shared" si="22"/>
        <v/>
      </c>
      <c r="CO55" t="str">
        <f>IF(OR(LEFT(CL55,1)=CHAR(32),LEFT(CL55,1)=CHAR(9),LEFT(CL55,1)=CHAR(160),indenture(CL55)&gt;0),"NO","BOLD")&amp;CN55</f>
        <v>BOLD</v>
      </c>
      <c r="CP55" t="s">
        <v>3362</v>
      </c>
      <c r="CQ55" s="36" t="s">
        <v>8872</v>
      </c>
      <c r="CR55" t="str">
        <f t="shared" si="23"/>
        <v/>
      </c>
      <c r="CS55" t="str">
        <f>IF(OR(LEFT(CP55,1)=CHAR(32),LEFT(CP55,1)=CHAR(9),LEFT(CP55,1)=CHAR(160),indenture(CP55)&gt;0),"NO","BOLD")&amp;CR55</f>
        <v>BOLD</v>
      </c>
      <c r="CV55" t="str">
        <f t="shared" si="24"/>
        <v/>
      </c>
      <c r="CW55" t="str">
        <f>IF(OR(LEFT(CT55,1)=CHAR(32),LEFT(CT55,1)=CHAR(9),LEFT(CT55,1)=CHAR(160),indenture(CT55)&gt;0),"NO","BOLD")&amp;CV55</f>
        <v>BOLD</v>
      </c>
      <c r="CZ55" t="str">
        <f t="shared" si="25"/>
        <v/>
      </c>
      <c r="DA55" t="str">
        <f>IF(OR(LEFT(CX55,1)=CHAR(32),LEFT(CX55,1)=CHAR(9),LEFT(CX55,1)=CHAR(160),indenture(CX55)&gt;0),"NO","BOLD")&amp;CZ55</f>
        <v>BOLD</v>
      </c>
      <c r="DD55" t="str">
        <f t="shared" si="26"/>
        <v/>
      </c>
      <c r="DE55" t="str">
        <f>IF(OR(LEFT(DB55,1)=CHAR(32),LEFT(DB55,1)=CHAR(9),LEFT(DB55,1)=CHAR(160),indenture(DB55)&gt;0),"NO","BOLD")&amp;DD55</f>
        <v>BOLD</v>
      </c>
      <c r="DH55" t="str">
        <f t="shared" si="27"/>
        <v/>
      </c>
      <c r="DI55" t="str">
        <f>IF(OR(LEFT(DF55,1)=CHAR(32),LEFT(DF55,1)=CHAR(9),LEFT(DF55,1)=CHAR(160),indenture(DF55)&gt;0),"NO","BOLD")&amp;DH55</f>
        <v>BOLD</v>
      </c>
      <c r="DL55" t="str">
        <f t="shared" si="28"/>
        <v/>
      </c>
      <c r="DM55" t="str">
        <f>IF(OR(LEFT(DJ55,1)=CHAR(32),LEFT(DJ55,1)=CHAR(9),LEFT(DJ55,1)=CHAR(160),indenture(DJ55)&gt;0),"NO","BOLD")&amp;DL55</f>
        <v>BOLD</v>
      </c>
      <c r="DP55" t="str">
        <f t="shared" si="29"/>
        <v/>
      </c>
      <c r="DQ55" t="str">
        <f>IF(OR(LEFT(DN55,1)=CHAR(32),LEFT(DN55,1)=CHAR(9),LEFT(DN55,1)=CHAR(160),indenture(DN55)&gt;0),"NO","BOLD")&amp;DP55</f>
        <v>BOLD</v>
      </c>
      <c r="DR55" t="s">
        <v>5431</v>
      </c>
      <c r="DS55" s="36" t="s">
        <v>8872</v>
      </c>
      <c r="DT55" t="str">
        <f t="shared" si="30"/>
        <v/>
      </c>
      <c r="DU55" t="str">
        <f>IF(OR(LEFT(DR55,1)=CHAR(32),LEFT(DR55,1)=CHAR(9),LEFT(DR55,1)=CHAR(160),indenture(DR55)&gt;0),"NO","BOLD")&amp;DT55</f>
        <v>BOLD</v>
      </c>
      <c r="DX55" t="str">
        <f t="shared" si="31"/>
        <v/>
      </c>
      <c r="DY55" t="str">
        <f>IF(OR(LEFT(DV55,1)=CHAR(32),LEFT(DV55,1)=CHAR(9),LEFT(DV55,1)=CHAR(160),indenture(DV55)&gt;0),"NO","BOLD")&amp;DX55</f>
        <v>BOLD</v>
      </c>
      <c r="EB55" t="str">
        <f t="shared" si="32"/>
        <v/>
      </c>
      <c r="EC55" t="str">
        <f>IF(OR(LEFT(DZ55,1)=CHAR(32),LEFT(DZ55,1)=CHAR(9),LEFT(DZ55,1)=CHAR(160),indenture(DZ55)&gt;0),"NO","BOLD")&amp;EB55</f>
        <v>BOLD</v>
      </c>
      <c r="EF55" t="str">
        <f t="shared" si="33"/>
        <v/>
      </c>
      <c r="EG55" t="str">
        <f>IF(OR(LEFT(ED55,1)=CHAR(32),LEFT(ED55,1)=CHAR(9),LEFT(ED55,1)=CHAR(160),indenture(ED55)&gt;0),"NO","BOLD")&amp;EF55</f>
        <v>BOLD</v>
      </c>
      <c r="EJ55" t="str">
        <f t="shared" si="34"/>
        <v/>
      </c>
      <c r="EK55" t="str">
        <f>IF(OR(LEFT(EH55,1)=CHAR(32),LEFT(EH55,1)=CHAR(9),LEFT(EH55,1)=CHAR(160),indenture(EH55)&gt;0),"NO","BOLD")&amp;EJ55</f>
        <v>BOLD</v>
      </c>
      <c r="EL55" t="s">
        <v>5432</v>
      </c>
      <c r="EM55" t="s">
        <v>5433</v>
      </c>
      <c r="EN55" t="str">
        <f t="shared" si="35"/>
        <v/>
      </c>
      <c r="EO55" t="str">
        <f>IF(OR(LEFT(EL55,1)=CHAR(32),LEFT(EL55,1)=CHAR(9),LEFT(EL55,1)=CHAR(160),indenture(EL55)&gt;0),"NO","BOLD")&amp;EN55</f>
        <v>NO</v>
      </c>
      <c r="ER55" t="str">
        <f t="shared" si="36"/>
        <v/>
      </c>
      <c r="ES55" t="str">
        <f>IF(OR(LEFT(EP55,1)=CHAR(32),LEFT(EP55,1)=CHAR(9),LEFT(EP55,1)=CHAR(160),indenture(EP55)&gt;0),"NO","BOLD")&amp;ER55</f>
        <v>BOLD</v>
      </c>
      <c r="EV55" t="str">
        <f t="shared" si="37"/>
        <v/>
      </c>
      <c r="EW55" t="str">
        <f>IF(OR(LEFT(ET55,1)=CHAR(32),LEFT(ET55,1)=CHAR(9),LEFT(ET55,1)=CHAR(160),indenture(ET55)&gt;0),"NO","BOLD")&amp;EV55</f>
        <v>BOLD</v>
      </c>
      <c r="EX55" t="s">
        <v>5481</v>
      </c>
      <c r="EY55" t="s">
        <v>1136</v>
      </c>
      <c r="EZ55" t="str">
        <f t="shared" si="38"/>
        <v/>
      </c>
      <c r="FA55" t="str">
        <f>IF(OR(LEFT(EX55,1)=CHAR(32),LEFT(EX55,1)=CHAR(9),LEFT(EX55,1)=CHAR(160),indenture(EX55)&gt;0),"NO","BOLD")&amp;EZ55</f>
        <v>BOLD</v>
      </c>
      <c r="FD55" t="str">
        <f t="shared" si="39"/>
        <v/>
      </c>
      <c r="FE55" t="str">
        <f>IF(OR(LEFT(FB55,1)=CHAR(32),LEFT(FB55,1)=CHAR(9),LEFT(FB55,1)=CHAR(160),indenture(FB55)&gt;0),"NO","BOLD")&amp;FD55</f>
        <v>BOLD</v>
      </c>
      <c r="FF55" t="s">
        <v>5487</v>
      </c>
      <c r="FG55" s="36" t="s">
        <v>8872</v>
      </c>
      <c r="FH55" t="str">
        <f t="shared" si="40"/>
        <v/>
      </c>
      <c r="FI55" t="str">
        <f>IF(OR(LEFT(FF55,1)=CHAR(32),LEFT(FF55,1)=CHAR(9),LEFT(FF55,1)=CHAR(160),indenture(FF55)&gt;0),"NO","BOLD")&amp;FH55</f>
        <v>BOLD</v>
      </c>
      <c r="FL55" t="str">
        <f t="shared" si="41"/>
        <v/>
      </c>
      <c r="FM55" t="str">
        <f>IF(OR(LEFT(FJ55,1)=CHAR(32),LEFT(FJ55,1)=CHAR(9),LEFT(FJ55,1)=CHAR(160),indenture(FJ55)&gt;0),"NO","BOLD")&amp;FL55</f>
        <v>BOLD</v>
      </c>
      <c r="FN55" t="s">
        <v>5995</v>
      </c>
      <c r="FO55" t="s">
        <v>5356</v>
      </c>
      <c r="FP55" t="str">
        <f t="shared" si="42"/>
        <v/>
      </c>
      <c r="FQ55" t="str">
        <f>IF(OR(LEFT(FN55,1)=CHAR(32),LEFT(FN55,1)=CHAR(9),LEFT(FN55,1)=CHAR(160),indenture(FN55)&gt;0),"NO","BOLD")&amp;FP55</f>
        <v>BOLD</v>
      </c>
      <c r="FT55" t="str">
        <f t="shared" si="43"/>
        <v/>
      </c>
      <c r="FU55" t="str">
        <f>IF(OR(LEFT(FR55,1)=CHAR(32),LEFT(FR55,1)=CHAR(9),LEFT(FR55,1)=CHAR(160),indenture(FR55)&gt;0),"NO","BOLD")&amp;FT55</f>
        <v>BOLD</v>
      </c>
      <c r="FX55" t="str">
        <f t="shared" si="44"/>
        <v/>
      </c>
      <c r="FY55" t="str">
        <f>IF(OR(LEFT(FV55,1)=CHAR(32),LEFT(FV55,1)=CHAR(9),LEFT(FV55,1)=CHAR(160),indenture(FV55)&gt;0),"NO","BOLD")&amp;FX55</f>
        <v>BOLD</v>
      </c>
      <c r="GB55" t="str">
        <f t="shared" si="45"/>
        <v/>
      </c>
      <c r="GC55" t="str">
        <f>IF(OR(LEFT(FZ55,1)=CHAR(32),LEFT(FZ55,1)=CHAR(9),LEFT(FZ55,1)=CHAR(160),indenture(FZ55)&gt;0),"NO","BOLD")&amp;GB55</f>
        <v>BOLD</v>
      </c>
      <c r="GF55" t="str">
        <f t="shared" si="46"/>
        <v/>
      </c>
      <c r="GG55" t="str">
        <f>IF(OR(LEFT(GD55,1)=CHAR(32),LEFT(GD55,1)=CHAR(9),LEFT(GD55,1)=CHAR(160),indenture(GD55)&gt;0),"NO","BOLD")&amp;GF55</f>
        <v>BOLD</v>
      </c>
      <c r="GJ55" t="str">
        <f t="shared" si="47"/>
        <v/>
      </c>
      <c r="GK55" t="str">
        <f>IF(OR(LEFT(GH55,1)=CHAR(32),LEFT(GH55,1)=CHAR(9),LEFT(GH55,1)=CHAR(160),indenture(GH55)&gt;0),"NO","BOLD")&amp;GJ55</f>
        <v>BOLD</v>
      </c>
      <c r="GN55" t="str">
        <f t="shared" si="48"/>
        <v/>
      </c>
      <c r="GO55" t="str">
        <f>IF(OR(LEFT(GL55,1)=CHAR(32),LEFT(GL55,1)=CHAR(9),LEFT(GL55,1)=CHAR(160),indenture(GL55)&gt;0),"NO","BOLD")&amp;GN55</f>
        <v>BOLD</v>
      </c>
      <c r="GR55" t="str">
        <f t="shared" si="70"/>
        <v/>
      </c>
      <c r="GS55" t="str">
        <f>IF(OR(LEFT(GP55,1)=CHAR(32),LEFT(GP55,1)=CHAR(9),LEFT(GP55,1)=CHAR(160),indenture(GP55)&gt;0),"NO","BOLD")&amp;GR55</f>
        <v>BOLD</v>
      </c>
      <c r="GV55" t="str">
        <f t="shared" si="49"/>
        <v/>
      </c>
      <c r="GW55" t="str">
        <f>IF(OR(LEFT(GT55,1)=CHAR(32),LEFT(GT55,1)=CHAR(9),LEFT(GT55,1)=CHAR(160),indenture(GT55)&gt;0),"NO","BOLD")&amp;GV55</f>
        <v>BOLD</v>
      </c>
      <c r="GZ55" t="str">
        <f t="shared" si="50"/>
        <v/>
      </c>
      <c r="HA55" t="str">
        <f>IF(OR(LEFT(GX55,1)=CHAR(32),LEFT(GX55,1)=CHAR(9),LEFT(GX55,1)=CHAR(160),indenture(GX55)&gt;0),"NO","BOLD")&amp;GZ55</f>
        <v>BOLD</v>
      </c>
      <c r="HB55" t="s">
        <v>6488</v>
      </c>
      <c r="HC55" s="36" t="s">
        <v>8872</v>
      </c>
      <c r="HD55" t="str">
        <f t="shared" si="51"/>
        <v/>
      </c>
      <c r="HE55" t="str">
        <f>IF(OR(LEFT(HB55,1)=CHAR(32),LEFT(HB55,1)=CHAR(9),LEFT(HB55,1)=CHAR(160),indenture(HB55)&gt;0),"NO","BOLD")&amp;HD55</f>
        <v>BOLD</v>
      </c>
      <c r="HH55" t="str">
        <f t="shared" si="52"/>
        <v/>
      </c>
      <c r="HI55" t="str">
        <f>IF(OR(LEFT(HF55,1)=CHAR(32),LEFT(HF55,1)=CHAR(9),LEFT(HF55,1)=CHAR(160),indenture(HF55)&gt;0),"NO","BOLD")&amp;HH55</f>
        <v>BOLD</v>
      </c>
      <c r="HL55" t="str">
        <f t="shared" si="53"/>
        <v/>
      </c>
      <c r="HM55" t="str">
        <f>IF(OR(LEFT(HJ55,1)=CHAR(32),LEFT(HJ55,1)=CHAR(9),LEFT(HJ55,1)=CHAR(160),indenture(HJ55)&gt;0),"NO","BOLD")&amp;HL55</f>
        <v>BOLD</v>
      </c>
      <c r="HP55" t="str">
        <f t="shared" si="54"/>
        <v/>
      </c>
      <c r="HQ55" t="str">
        <f>IF(OR(LEFT(HN55,1)=CHAR(32),LEFT(HN55,1)=CHAR(9),LEFT(HN55,1)=CHAR(160),indenture(HN55)&gt;0),"NO","BOLD")&amp;HP55</f>
        <v>BOLD</v>
      </c>
      <c r="HT55" t="str">
        <f t="shared" si="55"/>
        <v/>
      </c>
      <c r="HU55" t="str">
        <f>IF(OR(LEFT(HR55,1)=CHAR(32),LEFT(HR55,1)=CHAR(9),LEFT(HR55,1)=CHAR(160),indenture(HR55)&gt;0),"NO","BOLD")&amp;HT55</f>
        <v>BOLD</v>
      </c>
      <c r="HV55" t="s">
        <v>8247</v>
      </c>
      <c r="HW55" t="s">
        <v>8168</v>
      </c>
      <c r="HX55" t="str">
        <f t="shared" si="56"/>
        <v/>
      </c>
      <c r="HY55" t="str">
        <f>IF(OR(LEFT(HV55,1)=CHAR(32),LEFT(HV55,1)=CHAR(9),LEFT(HV55,1)=CHAR(160),indenture(HV55)&gt;0),"NO","BOLD")&amp;HX55</f>
        <v>BOLD</v>
      </c>
      <c r="HZ55" t="s">
        <v>8388</v>
      </c>
      <c r="IA55" t="s">
        <v>260</v>
      </c>
      <c r="IB55" t="str">
        <f t="shared" si="57"/>
        <v/>
      </c>
      <c r="IC55" t="str">
        <f>IF(OR(LEFT(HZ55,1)=CHAR(32),LEFT(HZ55,1)=CHAR(9),LEFT(HZ55,1)=CHAR(160),indenture(HZ55)&gt;0),"NO","BOLD")&amp;IB55</f>
        <v>BOLD</v>
      </c>
      <c r="IH55" t="s">
        <v>8236</v>
      </c>
      <c r="II55" s="36" t="s">
        <v>8872</v>
      </c>
      <c r="IJ55" t="str">
        <f t="shared" si="59"/>
        <v/>
      </c>
      <c r="IK55" t="str">
        <f>IF(OR(LEFT(IH55,1)=CHAR(32),LEFT(IH55,1)=CHAR(9),LEFT(IH55,1)=CHAR(160),indenture(IH55)&gt;0),"NO","BOLD")&amp;IJ55</f>
        <v>BOLD</v>
      </c>
      <c r="IP55" t="s">
        <v>8686</v>
      </c>
      <c r="IQ55" t="s">
        <v>8721</v>
      </c>
      <c r="IR55" t="str">
        <f t="shared" si="61"/>
        <v/>
      </c>
      <c r="IS55" t="str">
        <f>IF(OR(LEFT(IP55,1)=CHAR(32),LEFT(IP55,1)=CHAR(9),LEFT(IP55,1)=CHAR(160),indenture(IP55)&gt;0),"NO","BOLD")&amp;IR55</f>
        <v>NO</v>
      </c>
      <c r="IX55" t="s">
        <v>8247</v>
      </c>
      <c r="IY55" t="s">
        <v>8168</v>
      </c>
      <c r="IZ55" t="str">
        <f t="shared" si="63"/>
        <v/>
      </c>
      <c r="JA55" t="str">
        <f>IF(OR(LEFT(IX55,1)=CHAR(32),LEFT(IX55,1)=CHAR(9),LEFT(IX55,1)=CHAR(160),indenture(IX55)&gt;0),"NO","BOLD")&amp;IZ55</f>
        <v>BOLD</v>
      </c>
      <c r="JB55" t="s">
        <v>8388</v>
      </c>
      <c r="JC55" t="s">
        <v>260</v>
      </c>
      <c r="JD55" t="str">
        <f t="shared" si="64"/>
        <v/>
      </c>
      <c r="JE55" t="str">
        <f>IF(OR(LEFT(JB55,1)=CHAR(32),LEFT(JB55,1)=CHAR(9),LEFT(JB55,1)=CHAR(160),indenture(JB55)&gt;0),"NO","BOLD")&amp;JD55</f>
        <v>BOLD</v>
      </c>
      <c r="JL55" t="str">
        <f t="shared" si="66"/>
        <v/>
      </c>
      <c r="JM55" t="str">
        <f>IF(OR(LEFT(JJ55,1)=CHAR(32),LEFT(JJ55,1)=CHAR(9),LEFT(JJ55,1)=CHAR(160),indenture(JJ55)&gt;0),"NO","BOLD")&amp;JL55</f>
        <v>BOLD</v>
      </c>
    </row>
    <row r="56" spans="1:273">
      <c r="A56">
        <v>55</v>
      </c>
      <c r="D56" t="str">
        <f t="shared" si="2"/>
        <v/>
      </c>
      <c r="E56" t="str">
        <f>IF(OR(LEFT(B56,1)=CHAR(32),LEFT(B56,1)=CHAR(9),LEFT(B56,1)=CHAR(160),indenture(B56)&gt;0),"NO","BOLD")&amp;D56</f>
        <v>BOLD</v>
      </c>
      <c r="F56" t="s">
        <v>3953</v>
      </c>
      <c r="G56" t="s">
        <v>3954</v>
      </c>
      <c r="H56" t="str">
        <f t="shared" si="3"/>
        <v/>
      </c>
      <c r="I56" t="str">
        <f>IF(OR(LEFT(F56,1)=CHAR(32),LEFT(F56,1)=CHAR(9),LEFT(F56,1)=CHAR(160),indenture(F56)&gt;0),"NO","BOLD")&amp;H56</f>
        <v>BOLD</v>
      </c>
      <c r="P56" t="str">
        <f t="shared" si="69"/>
        <v/>
      </c>
      <c r="Q56" t="str">
        <f>IF(OR(LEFT(N56,1)=CHAR(32),LEFT(N56,1)=CHAR(9),LEFT(N56,1)=CHAR(160),indenture(N56)&gt;0),"NO","BOLD")&amp;P56</f>
        <v>BOLD</v>
      </c>
      <c r="T56" t="str">
        <f t="shared" si="4"/>
        <v/>
      </c>
      <c r="U56" t="str">
        <f>IF(OR(LEFT(R56,1)=CHAR(32),LEFT(R56,1)=CHAR(9),LEFT(R56,1)=CHAR(160),indenture(R56)&gt;0),"NO","BOLD")&amp;T56</f>
        <v>BOLD</v>
      </c>
      <c r="X56" t="str">
        <f t="shared" si="5"/>
        <v/>
      </c>
      <c r="Y56" t="str">
        <f>IF(OR(LEFT(V56,1)=CHAR(32),LEFT(V56,1)=CHAR(9),LEFT(V56,1)=CHAR(160),indenture(V56)&gt;0),"NO","BOLD")&amp;X56</f>
        <v>BOLD</v>
      </c>
      <c r="AB56" t="str">
        <f t="shared" si="6"/>
        <v/>
      </c>
      <c r="AC56" t="str">
        <f>IF(OR(LEFT(Z56,1)=CHAR(32),LEFT(Z56,1)=CHAR(9),LEFT(Z56,1)=CHAR(160),indenture(Z56)&gt;0),"NO","BOLD")&amp;AB56</f>
        <v>BOLD</v>
      </c>
      <c r="AD56" t="s">
        <v>3955</v>
      </c>
      <c r="AE56" t="s">
        <v>3776</v>
      </c>
      <c r="AF56" t="str">
        <f t="shared" si="7"/>
        <v/>
      </c>
      <c r="AG56" t="str">
        <f>IF(OR(LEFT(AD56,1)=CHAR(32),LEFT(AD56,1)=CHAR(9),LEFT(AD56,1)=CHAR(160),indenture(AD56)&gt;0),"NO","BOLD")&amp;AF56</f>
        <v>BOLD</v>
      </c>
      <c r="AH56" t="s">
        <v>3951</v>
      </c>
      <c r="AI56" t="s">
        <v>3956</v>
      </c>
      <c r="AJ56" t="str">
        <f t="shared" si="8"/>
        <v/>
      </c>
      <c r="AK56" t="str">
        <f>IF(OR(LEFT(AH56,1)=CHAR(32),LEFT(AH56,1)=CHAR(9),LEFT(AH56,1)=CHAR(160),indenture(AH56)&gt;0),"NO","BOLD")&amp;AJ56</f>
        <v>BOLD</v>
      </c>
      <c r="AL56" t="s">
        <v>3495</v>
      </c>
      <c r="AM56" s="36" t="s">
        <v>8872</v>
      </c>
      <c r="AN56" t="str">
        <f t="shared" si="9"/>
        <v/>
      </c>
      <c r="AO56" t="str">
        <f>IF(OR(LEFT(AL56,1)=CHAR(32),LEFT(AL56,1)=CHAR(9),LEFT(AL56,1)=CHAR(160),indenture(AL56)&gt;0),"NO","BOLD")&amp;AN56</f>
        <v>BOLD</v>
      </c>
      <c r="AR56" t="str">
        <f t="shared" si="10"/>
        <v/>
      </c>
      <c r="AS56" t="str">
        <f>IF(OR(LEFT(AP56,1)=CHAR(32),LEFT(AP56,1)=CHAR(9),LEFT(AP56,1)=CHAR(160),indenture(AP56)&gt;0),"NO","BOLD")&amp;AR56</f>
        <v>BOLD</v>
      </c>
      <c r="AV56" t="str">
        <f t="shared" si="11"/>
        <v/>
      </c>
      <c r="AW56" t="str">
        <f>IF(OR(LEFT(AT56,1)=CHAR(32),LEFT(AT56,1)=CHAR(9),LEFT(AT56,1)=CHAR(160),indenture(AT56)&gt;0),"NO","BOLD")&amp;AV56</f>
        <v>BOLD</v>
      </c>
      <c r="AZ56" t="str">
        <f t="shared" si="12"/>
        <v/>
      </c>
      <c r="BA56" t="str">
        <f>IF(OR(LEFT(AX56,1)=CHAR(32),LEFT(AX56,1)=CHAR(9),LEFT(AX56,1)=CHAR(160),indenture(AX56)&gt;0),"NO","BOLD")&amp;AZ56</f>
        <v>BOLD</v>
      </c>
      <c r="BB56" t="s">
        <v>4240</v>
      </c>
      <c r="BC56" t="s">
        <v>4697</v>
      </c>
      <c r="BD56" t="str">
        <f t="shared" si="13"/>
        <v/>
      </c>
      <c r="BE56" t="str">
        <f>IF(OR(LEFT(BB56,1)=CHAR(32),LEFT(BB56,1)=CHAR(9),LEFT(BB56,1)=CHAR(160),indenture(BB56)&gt;0),"NO","BOLD")&amp;BD56</f>
        <v>NO</v>
      </c>
      <c r="BH56" t="str">
        <f t="shared" si="14"/>
        <v/>
      </c>
      <c r="BI56" t="str">
        <f>IF(OR(LEFT(BF56,1)=CHAR(32),LEFT(BF56,1)=CHAR(9),LEFT(BF56,1)=CHAR(160),indenture(BF56)&gt;0),"NO","BOLD")&amp;BH56</f>
        <v>BOLD</v>
      </c>
      <c r="BL56" t="str">
        <f t="shared" si="15"/>
        <v/>
      </c>
      <c r="BM56" t="str">
        <f>IF(OR(LEFT(BJ56,1)=CHAR(32),LEFT(BJ56,1)=CHAR(9),LEFT(BJ56,1)=CHAR(160),indenture(BJ56)&gt;0),"NO","BOLD")&amp;BL56</f>
        <v>BOLD</v>
      </c>
      <c r="BP56" t="str">
        <f t="shared" si="16"/>
        <v/>
      </c>
      <c r="BQ56" t="str">
        <f>IF(OR(LEFT(BN56,1)=CHAR(32),LEFT(BN56,1)=CHAR(9),LEFT(BN56,1)=CHAR(160),indenture(BN56)&gt;0),"NO","BOLD")&amp;BP56</f>
        <v>BOLD</v>
      </c>
      <c r="BT56" t="str">
        <f t="shared" si="17"/>
        <v/>
      </c>
      <c r="BU56" t="str">
        <f>IF(OR(LEFT(BR56,1)=CHAR(32),LEFT(BR56,1)=CHAR(9),LEFT(BR56,1)=CHAR(160),indenture(BR56)&gt;0),"NO","BOLD")&amp;BT56</f>
        <v>BOLD</v>
      </c>
      <c r="BV56" t="s">
        <v>4261</v>
      </c>
      <c r="BW56" t="s">
        <v>4698</v>
      </c>
      <c r="BX56" t="str">
        <f t="shared" si="18"/>
        <v/>
      </c>
      <c r="BY56" t="str">
        <f>IF(OR(LEFT(BV56,1)=CHAR(32),LEFT(BV56,1)=CHAR(9),LEFT(BV56,1)=CHAR(160),indenture(BV56)&gt;0),"NO","BOLD")&amp;BX56</f>
        <v>NO</v>
      </c>
      <c r="BZ56" t="s">
        <v>4275</v>
      </c>
      <c r="CA56" t="s">
        <v>4699</v>
      </c>
      <c r="CB56" t="str">
        <f t="shared" si="19"/>
        <v/>
      </c>
      <c r="CC56" t="str">
        <f>IF(OR(LEFT(BZ56,1)=CHAR(32),LEFT(BZ56,1)=CHAR(9),LEFT(BZ56,1)=CHAR(160),indenture(BZ56)&gt;0),"NO","BOLD")&amp;CB56</f>
        <v>NO</v>
      </c>
      <c r="CD56" t="s">
        <v>4566</v>
      </c>
      <c r="CE56" t="s">
        <v>4700</v>
      </c>
      <c r="CF56" t="str">
        <f t="shared" si="20"/>
        <v/>
      </c>
      <c r="CG56" t="str">
        <f>IF(OR(LEFT(CD56,1)=CHAR(32),LEFT(CD56,1)=CHAR(9),LEFT(CD56,1)=CHAR(160),indenture(CD56)&gt;0),"NO","BOLD")&amp;CF56</f>
        <v>NO</v>
      </c>
      <c r="CH56" t="s">
        <v>3247</v>
      </c>
      <c r="CI56" s="36" t="s">
        <v>8872</v>
      </c>
      <c r="CJ56" t="str">
        <f t="shared" si="21"/>
        <v/>
      </c>
      <c r="CK56" t="str">
        <f>IF(OR(LEFT(CH56,1)=CHAR(32),LEFT(CH56,1)=CHAR(9),LEFT(CH56,1)=CHAR(160),indenture(CH56)&gt;0),"NO","BOLD")&amp;CJ56</f>
        <v>BOLD</v>
      </c>
      <c r="CN56" t="str">
        <f t="shared" si="22"/>
        <v/>
      </c>
      <c r="CO56" t="str">
        <f>IF(OR(LEFT(CL56,1)=CHAR(32),LEFT(CL56,1)=CHAR(9),LEFT(CL56,1)=CHAR(160),indenture(CL56)&gt;0),"NO","BOLD")&amp;CN56</f>
        <v>BOLD</v>
      </c>
      <c r="CP56" t="s">
        <v>4701</v>
      </c>
      <c r="CQ56" t="s">
        <v>4702</v>
      </c>
      <c r="CR56" t="str">
        <f t="shared" si="23"/>
        <v/>
      </c>
      <c r="CS56" t="str">
        <f>IF(OR(LEFT(CP56,1)=CHAR(32),LEFT(CP56,1)=CHAR(9),LEFT(CP56,1)=CHAR(160),indenture(CP56)&gt;0),"NO","BOLD")&amp;CR56</f>
        <v>BOLD</v>
      </c>
      <c r="CV56" t="str">
        <f t="shared" si="24"/>
        <v/>
      </c>
      <c r="CW56" t="str">
        <f>IF(OR(LEFT(CT56,1)=CHAR(32),LEFT(CT56,1)=CHAR(9),LEFT(CT56,1)=CHAR(160),indenture(CT56)&gt;0),"NO","BOLD")&amp;CV56</f>
        <v>BOLD</v>
      </c>
      <c r="CZ56" t="str">
        <f t="shared" si="25"/>
        <v/>
      </c>
      <c r="DA56" t="str">
        <f>IF(OR(LEFT(CX56,1)=CHAR(32),LEFT(CX56,1)=CHAR(9),LEFT(CX56,1)=CHAR(160),indenture(CX56)&gt;0),"NO","BOLD")&amp;CZ56</f>
        <v>BOLD</v>
      </c>
      <c r="DD56" t="str">
        <f t="shared" si="26"/>
        <v/>
      </c>
      <c r="DE56" t="str">
        <f>IF(OR(LEFT(DB56,1)=CHAR(32),LEFT(DB56,1)=CHAR(9),LEFT(DB56,1)=CHAR(160),indenture(DB56)&gt;0),"NO","BOLD")&amp;DD56</f>
        <v>BOLD</v>
      </c>
      <c r="DH56" t="str">
        <f t="shared" si="27"/>
        <v/>
      </c>
      <c r="DI56" t="str">
        <f>IF(OR(LEFT(DF56,1)=CHAR(32),LEFT(DF56,1)=CHAR(9),LEFT(DF56,1)=CHAR(160),indenture(DF56)&gt;0),"NO","BOLD")&amp;DH56</f>
        <v>BOLD</v>
      </c>
      <c r="DL56" t="str">
        <f t="shared" si="28"/>
        <v/>
      </c>
      <c r="DM56" t="str">
        <f>IF(OR(LEFT(DJ56,1)=CHAR(32),LEFT(DJ56,1)=CHAR(9),LEFT(DJ56,1)=CHAR(160),indenture(DJ56)&gt;0),"NO","BOLD")&amp;DL56</f>
        <v>BOLD</v>
      </c>
      <c r="DP56" t="str">
        <f t="shared" si="29"/>
        <v/>
      </c>
      <c r="DQ56" t="str">
        <f>IF(OR(LEFT(DN56,1)=CHAR(32),LEFT(DN56,1)=CHAR(9),LEFT(DN56,1)=CHAR(160),indenture(DN56)&gt;0),"NO","BOLD")&amp;DP56</f>
        <v>BOLD</v>
      </c>
      <c r="DR56" t="s">
        <v>5434</v>
      </c>
      <c r="DS56" t="s">
        <v>5435</v>
      </c>
      <c r="DT56" t="str">
        <f t="shared" si="30"/>
        <v/>
      </c>
      <c r="DU56" t="str">
        <f>IF(OR(LEFT(DR56,1)=CHAR(32),LEFT(DR56,1)=CHAR(9),LEFT(DR56,1)=CHAR(160),indenture(DR56)&gt;0),"NO","BOLD")&amp;DT56</f>
        <v>NO</v>
      </c>
      <c r="DX56" t="str">
        <f t="shared" si="31"/>
        <v/>
      </c>
      <c r="DY56" t="str">
        <f>IF(OR(LEFT(DV56,1)=CHAR(32),LEFT(DV56,1)=CHAR(9),LEFT(DV56,1)=CHAR(160),indenture(DV56)&gt;0),"NO","BOLD")&amp;DX56</f>
        <v>BOLD</v>
      </c>
      <c r="EB56" t="str">
        <f t="shared" si="32"/>
        <v/>
      </c>
      <c r="EC56" t="str">
        <f>IF(OR(LEFT(DZ56,1)=CHAR(32),LEFT(DZ56,1)=CHAR(9),LEFT(DZ56,1)=CHAR(160),indenture(DZ56)&gt;0),"NO","BOLD")&amp;EB56</f>
        <v>BOLD</v>
      </c>
      <c r="EF56" t="str">
        <f t="shared" si="33"/>
        <v/>
      </c>
      <c r="EG56" t="str">
        <f>IF(OR(LEFT(ED56,1)=CHAR(32),LEFT(ED56,1)=CHAR(9),LEFT(ED56,1)=CHAR(160),indenture(ED56)&gt;0),"NO","BOLD")&amp;EF56</f>
        <v>BOLD</v>
      </c>
      <c r="EJ56" t="str">
        <f t="shared" si="34"/>
        <v/>
      </c>
      <c r="EK56" t="str">
        <f>IF(OR(LEFT(EH56,1)=CHAR(32),LEFT(EH56,1)=CHAR(9),LEFT(EH56,1)=CHAR(160),indenture(EH56)&gt;0),"NO","BOLD")&amp;EJ56</f>
        <v>BOLD</v>
      </c>
      <c r="EL56" t="s">
        <v>5436</v>
      </c>
      <c r="EM56" t="s">
        <v>5437</v>
      </c>
      <c r="EN56" t="str">
        <f t="shared" si="35"/>
        <v/>
      </c>
      <c r="EO56" t="str">
        <f>IF(OR(LEFT(EL56,1)=CHAR(32),LEFT(EL56,1)=CHAR(9),LEFT(EL56,1)=CHAR(160),indenture(EL56)&gt;0),"NO","BOLD")&amp;EN56</f>
        <v>NO</v>
      </c>
      <c r="ER56" t="str">
        <f t="shared" si="36"/>
        <v/>
      </c>
      <c r="ES56" t="str">
        <f>IF(OR(LEFT(EP56,1)=CHAR(32),LEFT(EP56,1)=CHAR(9),LEFT(EP56,1)=CHAR(160),indenture(EP56)&gt;0),"NO","BOLD")&amp;ER56</f>
        <v>BOLD</v>
      </c>
      <c r="EV56" t="str">
        <f t="shared" si="37"/>
        <v/>
      </c>
      <c r="EW56" t="str">
        <f>IF(OR(LEFT(ET56,1)=CHAR(32),LEFT(ET56,1)=CHAR(9),LEFT(ET56,1)=CHAR(160),indenture(ET56)&gt;0),"NO","BOLD")&amp;EV56</f>
        <v>BOLD</v>
      </c>
      <c r="EX56" t="s">
        <v>5499</v>
      </c>
      <c r="EY56" t="s">
        <v>5500</v>
      </c>
      <c r="EZ56" t="str">
        <f t="shared" si="38"/>
        <v/>
      </c>
      <c r="FA56" t="str">
        <f>IF(OR(LEFT(EX56,1)=CHAR(32),LEFT(EX56,1)=CHAR(9),LEFT(EX56,1)=CHAR(160),indenture(EX56)&gt;0),"NO","BOLD")&amp;EZ56</f>
        <v>BOLD</v>
      </c>
      <c r="FD56" t="str">
        <f t="shared" si="39"/>
        <v/>
      </c>
      <c r="FE56" t="str">
        <f>IF(OR(LEFT(FB56,1)=CHAR(32),LEFT(FB56,1)=CHAR(9),LEFT(FB56,1)=CHAR(160),indenture(FB56)&gt;0),"NO","BOLD")&amp;FD56</f>
        <v>BOLD</v>
      </c>
      <c r="FF56" t="s">
        <v>5996</v>
      </c>
      <c r="FG56" t="s">
        <v>5997</v>
      </c>
      <c r="FH56" t="str">
        <f t="shared" si="40"/>
        <v/>
      </c>
      <c r="FI56" t="str">
        <f>IF(OR(LEFT(FF56,1)=CHAR(32),LEFT(FF56,1)=CHAR(9),LEFT(FF56,1)=CHAR(160),indenture(FF56)&gt;0),"NO","BOLD")&amp;FH56</f>
        <v>BOLD</v>
      </c>
      <c r="FL56" t="str">
        <f t="shared" si="41"/>
        <v/>
      </c>
      <c r="FM56" t="str">
        <f>IF(OR(LEFT(FJ56,1)=CHAR(32),LEFT(FJ56,1)=CHAR(9),LEFT(FJ56,1)=CHAR(160),indenture(FJ56)&gt;0),"NO","BOLD")&amp;FL56</f>
        <v>BOLD</v>
      </c>
      <c r="FN56" t="s">
        <v>5998</v>
      </c>
      <c r="FO56" t="s">
        <v>5999</v>
      </c>
      <c r="FP56" t="str">
        <f t="shared" si="42"/>
        <v/>
      </c>
      <c r="FQ56" t="str">
        <f>IF(OR(LEFT(FN56,1)=CHAR(32),LEFT(FN56,1)=CHAR(9),LEFT(FN56,1)=CHAR(160),indenture(FN56)&gt;0),"NO","BOLD")&amp;FP56</f>
        <v>BOLD</v>
      </c>
      <c r="FT56" t="str">
        <f t="shared" si="43"/>
        <v/>
      </c>
      <c r="FU56" t="str">
        <f>IF(OR(LEFT(FR56,1)=CHAR(32),LEFT(FR56,1)=CHAR(9),LEFT(FR56,1)=CHAR(160),indenture(FR56)&gt;0),"NO","BOLD")&amp;FT56</f>
        <v>BOLD</v>
      </c>
      <c r="FX56" t="str">
        <f t="shared" si="44"/>
        <v/>
      </c>
      <c r="FY56" t="str">
        <f>IF(OR(LEFT(FV56,1)=CHAR(32),LEFT(FV56,1)=CHAR(9),LEFT(FV56,1)=CHAR(160),indenture(FV56)&gt;0),"NO","BOLD")&amp;FX56</f>
        <v>BOLD</v>
      </c>
      <c r="GB56" t="str">
        <f t="shared" si="45"/>
        <v/>
      </c>
      <c r="GC56" t="str">
        <f>IF(OR(LEFT(FZ56,1)=CHAR(32),LEFT(FZ56,1)=CHAR(9),LEFT(FZ56,1)=CHAR(160),indenture(FZ56)&gt;0),"NO","BOLD")&amp;GB56</f>
        <v>BOLD</v>
      </c>
      <c r="GF56" t="str">
        <f t="shared" si="46"/>
        <v/>
      </c>
      <c r="GG56" t="str">
        <f>IF(OR(LEFT(GD56,1)=CHAR(32),LEFT(GD56,1)=CHAR(9),LEFT(GD56,1)=CHAR(160),indenture(GD56)&gt;0),"NO","BOLD")&amp;GF56</f>
        <v>BOLD</v>
      </c>
      <c r="GJ56" t="str">
        <f t="shared" si="47"/>
        <v/>
      </c>
      <c r="GK56" t="str">
        <f>IF(OR(LEFT(GH56,1)=CHAR(32),LEFT(GH56,1)=CHAR(9),LEFT(GH56,1)=CHAR(160),indenture(GH56)&gt;0),"NO","BOLD")&amp;GJ56</f>
        <v>BOLD</v>
      </c>
      <c r="GN56" t="str">
        <f t="shared" si="48"/>
        <v/>
      </c>
      <c r="GO56" t="str">
        <f>IF(OR(LEFT(GL56,1)=CHAR(32),LEFT(GL56,1)=CHAR(9),LEFT(GL56,1)=CHAR(160),indenture(GL56)&gt;0),"NO","BOLD")&amp;GN56</f>
        <v>BOLD</v>
      </c>
      <c r="GR56" t="str">
        <f t="shared" si="70"/>
        <v/>
      </c>
      <c r="GS56" t="str">
        <f>IF(OR(LEFT(GP56,1)=CHAR(32),LEFT(GP56,1)=CHAR(9),LEFT(GP56,1)=CHAR(160),indenture(GP56)&gt;0),"NO","BOLD")&amp;GR56</f>
        <v>BOLD</v>
      </c>
      <c r="GT56" t="s">
        <v>6489</v>
      </c>
      <c r="GU56" s="36" t="s">
        <v>8872</v>
      </c>
      <c r="GV56" t="str">
        <f t="shared" si="49"/>
        <v/>
      </c>
      <c r="GW56" t="str">
        <f>IF(OR(LEFT(GT56,1)=CHAR(32),LEFT(GT56,1)=CHAR(9),LEFT(GT56,1)=CHAR(160),indenture(GT56)&gt;0),"NO","BOLD")&amp;GV56</f>
        <v>BOLD</v>
      </c>
      <c r="GZ56" t="str">
        <f t="shared" si="50"/>
        <v/>
      </c>
      <c r="HA56" t="str">
        <f>IF(OR(LEFT(GX56,1)=CHAR(32),LEFT(GX56,1)=CHAR(9),LEFT(GX56,1)=CHAR(160),indenture(GX56)&gt;0),"NO","BOLD")&amp;GZ56</f>
        <v>BOLD</v>
      </c>
      <c r="HB56" t="s">
        <v>6490</v>
      </c>
      <c r="HC56" t="s">
        <v>6491</v>
      </c>
      <c r="HD56" t="str">
        <f t="shared" si="51"/>
        <v/>
      </c>
      <c r="HE56" t="str">
        <f>IF(OR(LEFT(HB56,1)=CHAR(32),LEFT(HB56,1)=CHAR(9),LEFT(HB56,1)=CHAR(160),indenture(HB56)&gt;0),"NO","BOLD")&amp;HD56</f>
        <v>BOLD</v>
      </c>
      <c r="HH56" t="str">
        <f t="shared" si="52"/>
        <v/>
      </c>
      <c r="HI56" t="str">
        <f>IF(OR(LEFT(HF56,1)=CHAR(32),LEFT(HF56,1)=CHAR(9),LEFT(HF56,1)=CHAR(160),indenture(HF56)&gt;0),"NO","BOLD")&amp;HH56</f>
        <v>BOLD</v>
      </c>
      <c r="HL56" t="str">
        <f t="shared" si="53"/>
        <v/>
      </c>
      <c r="HM56" t="str">
        <f>IF(OR(LEFT(HJ56,1)=CHAR(32),LEFT(HJ56,1)=CHAR(9),LEFT(HJ56,1)=CHAR(160),indenture(HJ56)&gt;0),"NO","BOLD")&amp;HL56</f>
        <v>BOLD</v>
      </c>
      <c r="HP56" t="str">
        <f t="shared" si="54"/>
        <v/>
      </c>
      <c r="HQ56" t="str">
        <f>IF(OR(LEFT(HN56,1)=CHAR(32),LEFT(HN56,1)=CHAR(9),LEFT(HN56,1)=CHAR(160),indenture(HN56)&gt;0),"NO","BOLD")&amp;HP56</f>
        <v>BOLD</v>
      </c>
      <c r="HT56" t="str">
        <f t="shared" si="55"/>
        <v/>
      </c>
      <c r="HU56" t="str">
        <f>IF(OR(LEFT(HR56,1)=CHAR(32),LEFT(HR56,1)=CHAR(9),LEFT(HR56,1)=CHAR(160),indenture(HR56)&gt;0),"NO","BOLD")&amp;HT56</f>
        <v>BOLD</v>
      </c>
      <c r="HV56" t="s">
        <v>8248</v>
      </c>
      <c r="HW56" t="s">
        <v>8169</v>
      </c>
      <c r="HX56" t="str">
        <f t="shared" si="56"/>
        <v/>
      </c>
      <c r="HY56" t="str">
        <f>IF(OR(LEFT(HV56,1)=CHAR(32),LEFT(HV56,1)=CHAR(9),LEFT(HV56,1)=CHAR(160),indenture(HV56)&gt;0),"NO","BOLD")&amp;HX56</f>
        <v>BOLD</v>
      </c>
      <c r="HZ56" t="s">
        <v>8389</v>
      </c>
      <c r="IA56" t="s">
        <v>8390</v>
      </c>
      <c r="IB56" t="str">
        <f t="shared" si="57"/>
        <v/>
      </c>
      <c r="IC56" t="str">
        <f>IF(OR(LEFT(HZ56,1)=CHAR(32),LEFT(HZ56,1)=CHAR(9),LEFT(HZ56,1)=CHAR(160),indenture(HZ56)&gt;0),"NO","BOLD")&amp;IB56</f>
        <v>BOLD</v>
      </c>
      <c r="IH56" t="s">
        <v>8237</v>
      </c>
      <c r="II56" t="s">
        <v>8160</v>
      </c>
      <c r="IJ56" t="str">
        <f t="shared" si="59"/>
        <v/>
      </c>
      <c r="IK56" t="str">
        <f>IF(OR(LEFT(IH56,1)=CHAR(32),LEFT(IH56,1)=CHAR(9),LEFT(IH56,1)=CHAR(160),indenture(IH56)&gt;0),"NO","BOLD")&amp;IJ56</f>
        <v>BOLD</v>
      </c>
      <c r="IP56" t="s">
        <v>8688</v>
      </c>
      <c r="IQ56" t="s">
        <v>8722</v>
      </c>
      <c r="IR56" t="str">
        <f t="shared" si="61"/>
        <v/>
      </c>
      <c r="IS56" t="str">
        <f>IF(OR(LEFT(IP56,1)=CHAR(32),LEFT(IP56,1)=CHAR(9),LEFT(IP56,1)=CHAR(160),indenture(IP56)&gt;0),"NO","BOLD")&amp;IR56</f>
        <v>NO</v>
      </c>
      <c r="IX56" t="s">
        <v>8248</v>
      </c>
      <c r="IY56" t="s">
        <v>8169</v>
      </c>
      <c r="IZ56" t="str">
        <f t="shared" si="63"/>
        <v/>
      </c>
      <c r="JA56" t="str">
        <f>IF(OR(LEFT(IX56,1)=CHAR(32),LEFT(IX56,1)=CHAR(9),LEFT(IX56,1)=CHAR(160),indenture(IX56)&gt;0),"NO","BOLD")&amp;IZ56</f>
        <v>BOLD</v>
      </c>
      <c r="JB56" t="s">
        <v>8389</v>
      </c>
      <c r="JC56" t="s">
        <v>8390</v>
      </c>
      <c r="JD56" t="str">
        <f t="shared" si="64"/>
        <v/>
      </c>
      <c r="JE56" t="str">
        <f>IF(OR(LEFT(JB56,1)=CHAR(32),LEFT(JB56,1)=CHAR(9),LEFT(JB56,1)=CHAR(160),indenture(JB56)&gt;0),"NO","BOLD")&amp;JD56</f>
        <v>BOLD</v>
      </c>
      <c r="JL56" t="str">
        <f t="shared" si="66"/>
        <v/>
      </c>
      <c r="JM56" t="str">
        <f>IF(OR(LEFT(JJ56,1)=CHAR(32),LEFT(JJ56,1)=CHAR(9),LEFT(JJ56,1)=CHAR(160),indenture(JJ56)&gt;0),"NO","BOLD")&amp;JL56</f>
        <v>BOLD</v>
      </c>
    </row>
    <row r="57" spans="1:273">
      <c r="A57">
        <v>56</v>
      </c>
      <c r="D57" t="str">
        <f t="shared" si="2"/>
        <v/>
      </c>
      <c r="E57" t="str">
        <f>IF(OR(LEFT(B57,1)=CHAR(32),LEFT(B57,1)=CHAR(9),LEFT(B57,1)=CHAR(160),indenture(B57)&gt;0),"NO","BOLD")&amp;D57</f>
        <v>BOLD</v>
      </c>
      <c r="F57" t="s">
        <v>3957</v>
      </c>
      <c r="G57" t="s">
        <v>3958</v>
      </c>
      <c r="H57" t="str">
        <f t="shared" si="3"/>
        <v/>
      </c>
      <c r="I57" t="str">
        <f>IF(OR(LEFT(F57,1)=CHAR(32),LEFT(F57,1)=CHAR(9),LEFT(F57,1)=CHAR(160),indenture(F57)&gt;0),"NO","BOLD")&amp;H57</f>
        <v>BOLD</v>
      </c>
      <c r="P57" t="str">
        <f t="shared" si="69"/>
        <v/>
      </c>
      <c r="Q57" t="str">
        <f>IF(OR(LEFT(N57,1)=CHAR(32),LEFT(N57,1)=CHAR(9),LEFT(N57,1)=CHAR(160),indenture(N57)&gt;0),"NO","BOLD")&amp;P57</f>
        <v>BOLD</v>
      </c>
      <c r="T57" t="str">
        <f t="shared" si="4"/>
        <v/>
      </c>
      <c r="U57" t="str">
        <f>IF(OR(LEFT(R57,1)=CHAR(32),LEFT(R57,1)=CHAR(9),LEFT(R57,1)=CHAR(160),indenture(R57)&gt;0),"NO","BOLD")&amp;T57</f>
        <v>BOLD</v>
      </c>
      <c r="X57" t="str">
        <f t="shared" si="5"/>
        <v/>
      </c>
      <c r="Y57" t="str">
        <f>IF(OR(LEFT(V57,1)=CHAR(32),LEFT(V57,1)=CHAR(9),LEFT(V57,1)=CHAR(160),indenture(V57)&gt;0),"NO","BOLD")&amp;X57</f>
        <v>BOLD</v>
      </c>
      <c r="AB57" t="str">
        <f t="shared" si="6"/>
        <v/>
      </c>
      <c r="AC57" t="str">
        <f>IF(OR(LEFT(Z57,1)=CHAR(32),LEFT(Z57,1)=CHAR(9),LEFT(Z57,1)=CHAR(160),indenture(Z57)&gt;0),"NO","BOLD")&amp;AB57</f>
        <v>BOLD</v>
      </c>
      <c r="AD57" t="s">
        <v>3959</v>
      </c>
      <c r="AE57" t="s">
        <v>3752</v>
      </c>
      <c r="AF57" t="str">
        <f t="shared" si="7"/>
        <v/>
      </c>
      <c r="AG57" t="str">
        <f>IF(OR(LEFT(AD57,1)=CHAR(32),LEFT(AD57,1)=CHAR(9),LEFT(AD57,1)=CHAR(160),indenture(AD57)&gt;0),"NO","BOLD")&amp;AF57</f>
        <v>BOLD</v>
      </c>
      <c r="AH57" t="s">
        <v>3769</v>
      </c>
      <c r="AI57" t="s">
        <v>3960</v>
      </c>
      <c r="AJ57" t="str">
        <f t="shared" si="8"/>
        <v/>
      </c>
      <c r="AK57" t="str">
        <f>IF(OR(LEFT(AH57,1)=CHAR(32),LEFT(AH57,1)=CHAR(9),LEFT(AH57,1)=CHAR(160),indenture(AH57)&gt;0),"NO","BOLD")&amp;AJ57</f>
        <v>BOLD</v>
      </c>
      <c r="AL57" t="s">
        <v>3376</v>
      </c>
      <c r="AM57" t="s">
        <v>3447</v>
      </c>
      <c r="AN57" t="str">
        <f t="shared" si="9"/>
        <v/>
      </c>
      <c r="AO57" t="str">
        <f>IF(OR(LEFT(AL57,1)=CHAR(32),LEFT(AL57,1)=CHAR(9),LEFT(AL57,1)=CHAR(160),indenture(AL57)&gt;0),"NO","BOLD")&amp;AN57</f>
        <v>BOLD</v>
      </c>
      <c r="AR57" t="str">
        <f t="shared" si="10"/>
        <v/>
      </c>
      <c r="AS57" t="str">
        <f>IF(OR(LEFT(AP57,1)=CHAR(32),LEFT(AP57,1)=CHAR(9),LEFT(AP57,1)=CHAR(160),indenture(AP57)&gt;0),"NO","BOLD")&amp;AR57</f>
        <v>BOLD</v>
      </c>
      <c r="AV57" t="str">
        <f t="shared" si="11"/>
        <v/>
      </c>
      <c r="AW57" t="str">
        <f>IF(OR(LEFT(AT57,1)=CHAR(32),LEFT(AT57,1)=CHAR(9),LEFT(AT57,1)=CHAR(160),indenture(AT57)&gt;0),"NO","BOLD")&amp;AV57</f>
        <v>BOLD</v>
      </c>
      <c r="AZ57" t="str">
        <f t="shared" si="12"/>
        <v/>
      </c>
      <c r="BA57" t="str">
        <f>IF(OR(LEFT(AX57,1)=CHAR(32),LEFT(AX57,1)=CHAR(9),LEFT(AX57,1)=CHAR(160),indenture(AX57)&gt;0),"NO","BOLD")&amp;AZ57</f>
        <v>BOLD</v>
      </c>
      <c r="BB57" t="s">
        <v>4255</v>
      </c>
      <c r="BC57" t="s">
        <v>4703</v>
      </c>
      <c r="BD57" t="str">
        <f t="shared" si="13"/>
        <v/>
      </c>
      <c r="BE57" t="str">
        <f>IF(OR(LEFT(BB57,1)=CHAR(32),LEFT(BB57,1)=CHAR(9),LEFT(BB57,1)=CHAR(160),indenture(BB57)&gt;0),"NO","BOLD")&amp;BD57</f>
        <v>NO</v>
      </c>
      <c r="BH57" t="str">
        <f t="shared" si="14"/>
        <v/>
      </c>
      <c r="BI57" t="str">
        <f>IF(OR(LEFT(BF57,1)=CHAR(32),LEFT(BF57,1)=CHAR(9),LEFT(BF57,1)=CHAR(160),indenture(BF57)&gt;0),"NO","BOLD")&amp;BH57</f>
        <v>BOLD</v>
      </c>
      <c r="BL57" t="str">
        <f t="shared" si="15"/>
        <v/>
      </c>
      <c r="BM57" t="str">
        <f>IF(OR(LEFT(BJ57,1)=CHAR(32),LEFT(BJ57,1)=CHAR(9),LEFT(BJ57,1)=CHAR(160),indenture(BJ57)&gt;0),"NO","BOLD")&amp;BL57</f>
        <v>BOLD</v>
      </c>
      <c r="BP57" t="str">
        <f t="shared" si="16"/>
        <v/>
      </c>
      <c r="BQ57" t="str">
        <f>IF(OR(LEFT(BN57,1)=CHAR(32),LEFT(BN57,1)=CHAR(9),LEFT(BN57,1)=CHAR(160),indenture(BN57)&gt;0),"NO","BOLD")&amp;BP57</f>
        <v>BOLD</v>
      </c>
      <c r="BT57" t="str">
        <f t="shared" si="17"/>
        <v/>
      </c>
      <c r="BU57" t="str">
        <f>IF(OR(LEFT(BR57,1)=CHAR(32),LEFT(BR57,1)=CHAR(9),LEFT(BR57,1)=CHAR(160),indenture(BR57)&gt;0),"NO","BOLD")&amp;BT57</f>
        <v>BOLD</v>
      </c>
      <c r="BV57" t="s">
        <v>4275</v>
      </c>
      <c r="BW57" t="s">
        <v>4704</v>
      </c>
      <c r="BX57" t="str">
        <f t="shared" si="18"/>
        <v/>
      </c>
      <c r="BY57" t="str">
        <f>IF(OR(LEFT(BV57,1)=CHAR(32),LEFT(BV57,1)=CHAR(9),LEFT(BV57,1)=CHAR(160),indenture(BV57)&gt;0),"NO","BOLD")&amp;BX57</f>
        <v>NO</v>
      </c>
      <c r="BZ57" t="s">
        <v>4288</v>
      </c>
      <c r="CA57" t="s">
        <v>4705</v>
      </c>
      <c r="CB57" t="str">
        <f t="shared" si="19"/>
        <v/>
      </c>
      <c r="CC57" t="str">
        <f>IF(OR(LEFT(BZ57,1)=CHAR(32),LEFT(BZ57,1)=CHAR(9),LEFT(BZ57,1)=CHAR(160),indenture(BZ57)&gt;0),"NO","BOLD")&amp;CB57</f>
        <v>NO</v>
      </c>
      <c r="CF57" t="str">
        <f t="shared" si="20"/>
        <v/>
      </c>
      <c r="CG57" t="str">
        <f>IF(OR(LEFT(CD57,1)=CHAR(32),LEFT(CD57,1)=CHAR(9),LEFT(CD57,1)=CHAR(160),indenture(CD57)&gt;0),"NO","BOLD")&amp;CF57</f>
        <v>BOLD</v>
      </c>
      <c r="CH57" t="s">
        <v>4706</v>
      </c>
      <c r="CI57" s="36" t="s">
        <v>8872</v>
      </c>
      <c r="CJ57" t="str">
        <f t="shared" si="21"/>
        <v/>
      </c>
      <c r="CK57" t="str">
        <f>IF(OR(LEFT(CH57,1)=CHAR(32),LEFT(CH57,1)=CHAR(9),LEFT(CH57,1)=CHAR(160),indenture(CH57)&gt;0),"NO","BOLD")&amp;CJ57</f>
        <v>NO</v>
      </c>
      <c r="CN57" t="str">
        <f t="shared" si="22"/>
        <v/>
      </c>
      <c r="CO57" t="str">
        <f>IF(OR(LEFT(CL57,1)=CHAR(32),LEFT(CL57,1)=CHAR(9),LEFT(CL57,1)=CHAR(160),indenture(CL57)&gt;0),"NO","BOLD")&amp;CN57</f>
        <v>BOLD</v>
      </c>
      <c r="CP57" t="s">
        <v>4707</v>
      </c>
      <c r="CQ57" t="s">
        <v>4708</v>
      </c>
      <c r="CR57" t="str">
        <f t="shared" si="23"/>
        <v/>
      </c>
      <c r="CS57" t="str">
        <f>IF(OR(LEFT(CP57,1)=CHAR(32),LEFT(CP57,1)=CHAR(9),LEFT(CP57,1)=CHAR(160),indenture(CP57)&gt;0),"NO","BOLD")&amp;CR57</f>
        <v>BOLD</v>
      </c>
      <c r="CV57" t="str">
        <f t="shared" si="24"/>
        <v/>
      </c>
      <c r="CW57" t="str">
        <f>IF(OR(LEFT(CT57,1)=CHAR(32),LEFT(CT57,1)=CHAR(9),LEFT(CT57,1)=CHAR(160),indenture(CT57)&gt;0),"NO","BOLD")&amp;CV57</f>
        <v>BOLD</v>
      </c>
      <c r="CZ57" t="str">
        <f t="shared" si="25"/>
        <v/>
      </c>
      <c r="DA57" t="str">
        <f>IF(OR(LEFT(CX57,1)=CHAR(32),LEFT(CX57,1)=CHAR(9),LEFT(CX57,1)=CHAR(160),indenture(CX57)&gt;0),"NO","BOLD")&amp;CZ57</f>
        <v>BOLD</v>
      </c>
      <c r="DD57" t="str">
        <f t="shared" si="26"/>
        <v/>
      </c>
      <c r="DE57" t="str">
        <f>IF(OR(LEFT(DB57,1)=CHAR(32),LEFT(DB57,1)=CHAR(9),LEFT(DB57,1)=CHAR(160),indenture(DB57)&gt;0),"NO","BOLD")&amp;DD57</f>
        <v>BOLD</v>
      </c>
      <c r="DH57" t="str">
        <f t="shared" si="27"/>
        <v/>
      </c>
      <c r="DI57" t="str">
        <f>IF(OR(LEFT(DF57,1)=CHAR(32),LEFT(DF57,1)=CHAR(9),LEFT(DF57,1)=CHAR(160),indenture(DF57)&gt;0),"NO","BOLD")&amp;DH57</f>
        <v>BOLD</v>
      </c>
      <c r="DL57" t="str">
        <f t="shared" si="28"/>
        <v/>
      </c>
      <c r="DM57" t="str">
        <f>IF(OR(LEFT(DJ57,1)=CHAR(32),LEFT(DJ57,1)=CHAR(9),LEFT(DJ57,1)=CHAR(160),indenture(DJ57)&gt;0),"NO","BOLD")&amp;DL57</f>
        <v>BOLD</v>
      </c>
      <c r="DP57" t="str">
        <f t="shared" si="29"/>
        <v/>
      </c>
      <c r="DQ57" t="str">
        <f>IF(OR(LEFT(DN57,1)=CHAR(32),LEFT(DN57,1)=CHAR(9),LEFT(DN57,1)=CHAR(160),indenture(DN57)&gt;0),"NO","BOLD")&amp;DP57</f>
        <v>BOLD</v>
      </c>
      <c r="DR57" t="s">
        <v>5438</v>
      </c>
      <c r="DS57" t="s">
        <v>5439</v>
      </c>
      <c r="DT57" t="str">
        <f t="shared" si="30"/>
        <v/>
      </c>
      <c r="DU57" t="str">
        <f>IF(OR(LEFT(DR57,1)=CHAR(32),LEFT(DR57,1)=CHAR(9),LEFT(DR57,1)=CHAR(160),indenture(DR57)&gt;0),"NO","BOLD")&amp;DT57</f>
        <v>NO</v>
      </c>
      <c r="DX57" t="str">
        <f t="shared" si="31"/>
        <v/>
      </c>
      <c r="DY57" t="str">
        <f>IF(OR(LEFT(DV57,1)=CHAR(32),LEFT(DV57,1)=CHAR(9),LEFT(DV57,1)=CHAR(160),indenture(DV57)&gt;0),"NO","BOLD")&amp;DX57</f>
        <v>BOLD</v>
      </c>
      <c r="EB57" t="str">
        <f t="shared" si="32"/>
        <v/>
      </c>
      <c r="EC57" t="str">
        <f>IF(OR(LEFT(DZ57,1)=CHAR(32),LEFT(DZ57,1)=CHAR(9),LEFT(DZ57,1)=CHAR(160),indenture(DZ57)&gt;0),"NO","BOLD")&amp;EB57</f>
        <v>BOLD</v>
      </c>
      <c r="EF57" t="str">
        <f t="shared" si="33"/>
        <v/>
      </c>
      <c r="EG57" t="str">
        <f>IF(OR(LEFT(ED57,1)=CHAR(32),LEFT(ED57,1)=CHAR(9),LEFT(ED57,1)=CHAR(160),indenture(ED57)&gt;0),"NO","BOLD")&amp;EF57</f>
        <v>BOLD</v>
      </c>
      <c r="EJ57" t="str">
        <f t="shared" si="34"/>
        <v/>
      </c>
      <c r="EK57" t="str">
        <f>IF(OR(LEFT(EH57,1)=CHAR(32),LEFT(EH57,1)=CHAR(9),LEFT(EH57,1)=CHAR(160),indenture(EH57)&gt;0),"NO","BOLD")&amp;EJ57</f>
        <v>BOLD</v>
      </c>
      <c r="EL57" t="s">
        <v>5440</v>
      </c>
      <c r="EM57" t="s">
        <v>5441</v>
      </c>
      <c r="EN57" t="str">
        <f t="shared" si="35"/>
        <v/>
      </c>
      <c r="EO57" t="str">
        <f>IF(OR(LEFT(EL57,1)=CHAR(32),LEFT(EL57,1)=CHAR(9),LEFT(EL57,1)=CHAR(160),indenture(EL57)&gt;0),"NO","BOLD")&amp;EN57</f>
        <v>NO</v>
      </c>
      <c r="ER57" t="str">
        <f t="shared" si="36"/>
        <v/>
      </c>
      <c r="ES57" t="str">
        <f>IF(OR(LEFT(EP57,1)=CHAR(32),LEFT(EP57,1)=CHAR(9),LEFT(EP57,1)=CHAR(160),indenture(EP57)&gt;0),"NO","BOLD")&amp;ER57</f>
        <v>BOLD</v>
      </c>
      <c r="EV57" t="str">
        <f t="shared" si="37"/>
        <v/>
      </c>
      <c r="EW57" t="str">
        <f>IF(OR(LEFT(ET57,1)=CHAR(32),LEFT(ET57,1)=CHAR(9),LEFT(ET57,1)=CHAR(160),indenture(ET57)&gt;0),"NO","BOLD")&amp;EV57</f>
        <v>BOLD</v>
      </c>
      <c r="EX57" t="s">
        <v>6000</v>
      </c>
      <c r="EY57" t="s">
        <v>6001</v>
      </c>
      <c r="EZ57" t="str">
        <f t="shared" si="38"/>
        <v/>
      </c>
      <c r="FA57" t="str">
        <f>IF(OR(LEFT(EX57,1)=CHAR(32),LEFT(EX57,1)=CHAR(9),LEFT(EX57,1)=CHAR(160),indenture(EX57)&gt;0),"NO","BOLD")&amp;EZ57</f>
        <v>BOLD</v>
      </c>
      <c r="FD57" t="str">
        <f t="shared" si="39"/>
        <v/>
      </c>
      <c r="FE57" t="str">
        <f>IF(OR(LEFT(FB57,1)=CHAR(32),LEFT(FB57,1)=CHAR(9),LEFT(FB57,1)=CHAR(160),indenture(FB57)&gt;0),"NO","BOLD")&amp;FD57</f>
        <v>BOLD</v>
      </c>
      <c r="FF57" t="s">
        <v>6002</v>
      </c>
      <c r="FG57" t="s">
        <v>6003</v>
      </c>
      <c r="FH57" t="str">
        <f t="shared" si="40"/>
        <v/>
      </c>
      <c r="FI57" t="str">
        <f>IF(OR(LEFT(FF57,1)=CHAR(32),LEFT(FF57,1)=CHAR(9),LEFT(FF57,1)=CHAR(160),indenture(FF57)&gt;0),"NO","BOLD")&amp;FH57</f>
        <v>BOLD</v>
      </c>
      <c r="FL57" t="str">
        <f t="shared" si="41"/>
        <v/>
      </c>
      <c r="FM57" t="str">
        <f>IF(OR(LEFT(FJ57,1)=CHAR(32),LEFT(FJ57,1)=CHAR(9),LEFT(FJ57,1)=CHAR(160),indenture(FJ57)&gt;0),"NO","BOLD")&amp;FL57</f>
        <v>BOLD</v>
      </c>
      <c r="FN57" t="s">
        <v>6004</v>
      </c>
      <c r="FO57" t="s">
        <v>6005</v>
      </c>
      <c r="FP57" t="str">
        <f t="shared" si="42"/>
        <v/>
      </c>
      <c r="FQ57" t="str">
        <f>IF(OR(LEFT(FN57,1)=CHAR(32),LEFT(FN57,1)=CHAR(9),LEFT(FN57,1)=CHAR(160),indenture(FN57)&gt;0),"NO","BOLD")&amp;FP57</f>
        <v>NO</v>
      </c>
      <c r="FT57" t="str">
        <f t="shared" si="43"/>
        <v/>
      </c>
      <c r="FU57" t="str">
        <f>IF(OR(LEFT(FR57,1)=CHAR(32),LEFT(FR57,1)=CHAR(9),LEFT(FR57,1)=CHAR(160),indenture(FR57)&gt;0),"NO","BOLD")&amp;FT57</f>
        <v>BOLD</v>
      </c>
      <c r="FX57" t="str">
        <f t="shared" si="44"/>
        <v/>
      </c>
      <c r="FY57" t="str">
        <f>IF(OR(LEFT(FV57,1)=CHAR(32),LEFT(FV57,1)=CHAR(9),LEFT(FV57,1)=CHAR(160),indenture(FV57)&gt;0),"NO","BOLD")&amp;FX57</f>
        <v>BOLD</v>
      </c>
      <c r="GB57" t="str">
        <f t="shared" si="45"/>
        <v/>
      </c>
      <c r="GC57" t="str">
        <f>IF(OR(LEFT(FZ57,1)=CHAR(32),LEFT(FZ57,1)=CHAR(9),LEFT(FZ57,1)=CHAR(160),indenture(FZ57)&gt;0),"NO","BOLD")&amp;GB57</f>
        <v>BOLD</v>
      </c>
      <c r="GF57" t="str">
        <f t="shared" si="46"/>
        <v/>
      </c>
      <c r="GG57" t="str">
        <f>IF(OR(LEFT(GD57,1)=CHAR(32),LEFT(GD57,1)=CHAR(9),LEFT(GD57,1)=CHAR(160),indenture(GD57)&gt;0),"NO","BOLD")&amp;GF57</f>
        <v>BOLD</v>
      </c>
      <c r="GJ57" t="str">
        <f t="shared" si="47"/>
        <v/>
      </c>
      <c r="GK57" t="str">
        <f>IF(OR(LEFT(GH57,1)=CHAR(32),LEFT(GH57,1)=CHAR(9),LEFT(GH57,1)=CHAR(160),indenture(GH57)&gt;0),"NO","BOLD")&amp;GJ57</f>
        <v>BOLD</v>
      </c>
      <c r="GN57" t="str">
        <f t="shared" si="48"/>
        <v/>
      </c>
      <c r="GO57" t="str">
        <f>IF(OR(LEFT(GL57,1)=CHAR(32),LEFT(GL57,1)=CHAR(9),LEFT(GL57,1)=CHAR(160),indenture(GL57)&gt;0),"NO","BOLD")&amp;GN57</f>
        <v>BOLD</v>
      </c>
      <c r="GR57" t="str">
        <f t="shared" si="70"/>
        <v/>
      </c>
      <c r="GS57" t="str">
        <f>IF(OR(LEFT(GP57,1)=CHAR(32),LEFT(GP57,1)=CHAR(9),LEFT(GP57,1)=CHAR(160),indenture(GP57)&gt;0),"NO","BOLD")&amp;GR57</f>
        <v>BOLD</v>
      </c>
      <c r="GT57" t="s">
        <v>6492</v>
      </c>
      <c r="GU57" s="36" t="s">
        <v>8872</v>
      </c>
      <c r="GV57" t="str">
        <f t="shared" si="49"/>
        <v/>
      </c>
      <c r="GW57" t="str">
        <f>IF(OR(LEFT(GT57,1)=CHAR(32),LEFT(GT57,1)=CHAR(9),LEFT(GT57,1)=CHAR(160),indenture(GT57)&gt;0),"NO","BOLD")&amp;GV57</f>
        <v>BOLD</v>
      </c>
      <c r="GZ57" t="str">
        <f t="shared" si="50"/>
        <v/>
      </c>
      <c r="HA57" t="str">
        <f>IF(OR(LEFT(GX57,1)=CHAR(32),LEFT(GX57,1)=CHAR(9),LEFT(GX57,1)=CHAR(160),indenture(GX57)&gt;0),"NO","BOLD")&amp;GZ57</f>
        <v>BOLD</v>
      </c>
      <c r="HB57" t="s">
        <v>6493</v>
      </c>
      <c r="HC57" t="s">
        <v>6494</v>
      </c>
      <c r="HD57" t="str">
        <f t="shared" si="51"/>
        <v/>
      </c>
      <c r="HE57" t="str">
        <f>IF(OR(LEFT(HB57,1)=CHAR(32),LEFT(HB57,1)=CHAR(9),LEFT(HB57,1)=CHAR(160),indenture(HB57)&gt;0),"NO","BOLD")&amp;HD57</f>
        <v>BOLD</v>
      </c>
      <c r="HH57" t="str">
        <f t="shared" si="52"/>
        <v/>
      </c>
      <c r="HI57" t="str">
        <f>IF(OR(LEFT(HF57,1)=CHAR(32),LEFT(HF57,1)=CHAR(9),LEFT(HF57,1)=CHAR(160),indenture(HF57)&gt;0),"NO","BOLD")&amp;HH57</f>
        <v>BOLD</v>
      </c>
      <c r="HL57" t="str">
        <f t="shared" si="53"/>
        <v/>
      </c>
      <c r="HM57" t="str">
        <f>IF(OR(LEFT(HJ57,1)=CHAR(32),LEFT(HJ57,1)=CHAR(9),LEFT(HJ57,1)=CHAR(160),indenture(HJ57)&gt;0),"NO","BOLD")&amp;HL57</f>
        <v>BOLD</v>
      </c>
      <c r="HP57" t="str">
        <f t="shared" si="54"/>
        <v/>
      </c>
      <c r="HQ57" t="str">
        <f>IF(OR(LEFT(HN57,1)=CHAR(32),LEFT(HN57,1)=CHAR(9),LEFT(HN57,1)=CHAR(160),indenture(HN57)&gt;0),"NO","BOLD")&amp;HP57</f>
        <v>BOLD</v>
      </c>
      <c r="HT57" t="str">
        <f t="shared" si="55"/>
        <v/>
      </c>
      <c r="HU57" t="str">
        <f>IF(OR(LEFT(HR57,1)=CHAR(32),LEFT(HR57,1)=CHAR(9),LEFT(HR57,1)=CHAR(160),indenture(HR57)&gt;0),"NO","BOLD")&amp;HT57</f>
        <v>BOLD</v>
      </c>
      <c r="HV57" t="s">
        <v>1127</v>
      </c>
      <c r="HW57" t="s">
        <v>1128</v>
      </c>
      <c r="HX57" t="str">
        <f t="shared" si="56"/>
        <v/>
      </c>
      <c r="HY57" t="str">
        <f>IF(OR(LEFT(HV57,1)=CHAR(32),LEFT(HV57,1)=CHAR(9),LEFT(HV57,1)=CHAR(160),indenture(HV57)&gt;0),"NO","BOLD")&amp;HX57</f>
        <v>BOLD</v>
      </c>
      <c r="HZ57" t="s">
        <v>8391</v>
      </c>
      <c r="IA57" t="s">
        <v>239</v>
      </c>
      <c r="IB57" t="str">
        <f t="shared" si="57"/>
        <v/>
      </c>
      <c r="IC57" t="str">
        <f>IF(OR(LEFT(HZ57,1)=CHAR(32),LEFT(HZ57,1)=CHAR(9),LEFT(HZ57,1)=CHAR(160),indenture(HZ57)&gt;0),"NO","BOLD")&amp;IB57</f>
        <v>BOLD</v>
      </c>
      <c r="IH57" t="s">
        <v>8238</v>
      </c>
      <c r="II57" t="s">
        <v>8161</v>
      </c>
      <c r="IJ57" t="str">
        <f t="shared" si="59"/>
        <v/>
      </c>
      <c r="IK57" t="str">
        <f>IF(OR(LEFT(IH57,1)=CHAR(32),LEFT(IH57,1)=CHAR(9),LEFT(IH57,1)=CHAR(160),indenture(IH57)&gt;0),"NO","BOLD")&amp;IJ57</f>
        <v>BOLD</v>
      </c>
      <c r="IP57" t="s">
        <v>8690</v>
      </c>
      <c r="IQ57" t="s">
        <v>8723</v>
      </c>
      <c r="IR57" t="str">
        <f t="shared" si="61"/>
        <v/>
      </c>
      <c r="IS57" t="str">
        <f>IF(OR(LEFT(IP57,1)=CHAR(32),LEFT(IP57,1)=CHAR(9),LEFT(IP57,1)=CHAR(160),indenture(IP57)&gt;0),"NO","BOLD")&amp;IR57</f>
        <v>NO</v>
      </c>
      <c r="IX57" t="s">
        <v>1127</v>
      </c>
      <c r="IY57" t="s">
        <v>1128</v>
      </c>
      <c r="IZ57" t="str">
        <f t="shared" si="63"/>
        <v/>
      </c>
      <c r="JA57" t="str">
        <f>IF(OR(LEFT(IX57,1)=CHAR(32),LEFT(IX57,1)=CHAR(9),LEFT(IX57,1)=CHAR(160),indenture(IX57)&gt;0),"NO","BOLD")&amp;IZ57</f>
        <v>BOLD</v>
      </c>
      <c r="JB57" t="s">
        <v>8391</v>
      </c>
      <c r="JC57" t="s">
        <v>239</v>
      </c>
      <c r="JD57" t="str">
        <f t="shared" si="64"/>
        <v/>
      </c>
      <c r="JE57" t="str">
        <f>IF(OR(LEFT(JB57,1)=CHAR(32),LEFT(JB57,1)=CHAR(9),LEFT(JB57,1)=CHAR(160),indenture(JB57)&gt;0),"NO","BOLD")&amp;JD57</f>
        <v>BOLD</v>
      </c>
      <c r="JL57" t="str">
        <f t="shared" si="66"/>
        <v/>
      </c>
      <c r="JM57" t="str">
        <f>IF(OR(LEFT(JJ57,1)=CHAR(32),LEFT(JJ57,1)=CHAR(9),LEFT(JJ57,1)=CHAR(160),indenture(JJ57)&gt;0),"NO","BOLD")&amp;JL57</f>
        <v>BOLD</v>
      </c>
    </row>
    <row r="58" spans="1:273">
      <c r="A58">
        <v>57</v>
      </c>
      <c r="D58" t="str">
        <f t="shared" si="2"/>
        <v/>
      </c>
      <c r="E58" t="str">
        <f>IF(OR(LEFT(B58,1)=CHAR(32),LEFT(B58,1)=CHAR(9),LEFT(B58,1)=CHAR(160),indenture(B58)&gt;0),"NO","BOLD")&amp;D58</f>
        <v>BOLD</v>
      </c>
      <c r="F58" t="s">
        <v>3961</v>
      </c>
      <c r="G58" t="s">
        <v>3962</v>
      </c>
      <c r="H58" t="str">
        <f t="shared" si="3"/>
        <v/>
      </c>
      <c r="I58" t="str">
        <f>IF(OR(LEFT(F58,1)=CHAR(32),LEFT(F58,1)=CHAR(9),LEFT(F58,1)=CHAR(160),indenture(F58)&gt;0),"NO","BOLD")&amp;H58</f>
        <v>BOLD</v>
      </c>
      <c r="P58" t="str">
        <f t="shared" si="69"/>
        <v/>
      </c>
      <c r="Q58" t="str">
        <f>IF(OR(LEFT(N58,1)=CHAR(32),LEFT(N58,1)=CHAR(9),LEFT(N58,1)=CHAR(160),indenture(N58)&gt;0),"NO","BOLD")&amp;P58</f>
        <v>BOLD</v>
      </c>
      <c r="T58" t="str">
        <f t="shared" si="4"/>
        <v/>
      </c>
      <c r="U58" t="str">
        <f>IF(OR(LEFT(R58,1)=CHAR(32),LEFT(R58,1)=CHAR(9),LEFT(R58,1)=CHAR(160),indenture(R58)&gt;0),"NO","BOLD")&amp;T58</f>
        <v>BOLD</v>
      </c>
      <c r="X58" t="str">
        <f t="shared" si="5"/>
        <v/>
      </c>
      <c r="Y58" t="str">
        <f>IF(OR(LEFT(V58,1)=CHAR(32),LEFT(V58,1)=CHAR(9),LEFT(V58,1)=CHAR(160),indenture(V58)&gt;0),"NO","BOLD")&amp;X58</f>
        <v>BOLD</v>
      </c>
      <c r="AB58" t="str">
        <f t="shared" si="6"/>
        <v/>
      </c>
      <c r="AC58" t="str">
        <f>IF(OR(LEFT(Z58,1)=CHAR(32),LEFT(Z58,1)=CHAR(9),LEFT(Z58,1)=CHAR(160),indenture(Z58)&gt;0),"NO","BOLD")&amp;AB58</f>
        <v>BOLD</v>
      </c>
      <c r="AD58" t="s">
        <v>3963</v>
      </c>
      <c r="AE58" t="s">
        <v>3750</v>
      </c>
      <c r="AF58" t="str">
        <f t="shared" si="7"/>
        <v/>
      </c>
      <c r="AG58" t="str">
        <f>IF(OR(LEFT(AD58,1)=CHAR(32),LEFT(AD58,1)=CHAR(9),LEFT(AD58,1)=CHAR(160),indenture(AD58)&gt;0),"NO","BOLD")&amp;AF58</f>
        <v>BOLD</v>
      </c>
      <c r="AH58" t="s">
        <v>3781</v>
      </c>
      <c r="AI58" t="s">
        <v>3964</v>
      </c>
      <c r="AJ58" t="str">
        <f t="shared" si="8"/>
        <v/>
      </c>
      <c r="AK58" t="str">
        <f>IF(OR(LEFT(AH58,1)=CHAR(32),LEFT(AH58,1)=CHAR(9),LEFT(AH58,1)=CHAR(160),indenture(AH58)&gt;0),"NO","BOLD")&amp;AJ58</f>
        <v>BOLD</v>
      </c>
      <c r="AL58" t="s">
        <v>3393</v>
      </c>
      <c r="AM58" t="s">
        <v>3461</v>
      </c>
      <c r="AN58" t="str">
        <f t="shared" si="9"/>
        <v/>
      </c>
      <c r="AO58" t="str">
        <f>IF(OR(LEFT(AL58,1)=CHAR(32),LEFT(AL58,1)=CHAR(9),LEFT(AL58,1)=CHAR(160),indenture(AL58)&gt;0),"NO","BOLD")&amp;AN58</f>
        <v>BOLD</v>
      </c>
      <c r="AR58" t="str">
        <f t="shared" si="10"/>
        <v/>
      </c>
      <c r="AS58" t="str">
        <f>IF(OR(LEFT(AP58,1)=CHAR(32),LEFT(AP58,1)=CHAR(9),LEFT(AP58,1)=CHAR(160),indenture(AP58)&gt;0),"NO","BOLD")&amp;AR58</f>
        <v>BOLD</v>
      </c>
      <c r="AV58" t="str">
        <f t="shared" si="11"/>
        <v/>
      </c>
      <c r="AW58" t="str">
        <f>IF(OR(LEFT(AT58,1)=CHAR(32),LEFT(AT58,1)=CHAR(9),LEFT(AT58,1)=CHAR(160),indenture(AT58)&gt;0),"NO","BOLD")&amp;AV58</f>
        <v>BOLD</v>
      </c>
      <c r="AZ58" t="str">
        <f t="shared" si="12"/>
        <v/>
      </c>
      <c r="BA58" t="str">
        <f>IF(OR(LEFT(AX58,1)=CHAR(32),LEFT(AX58,1)=CHAR(9),LEFT(AX58,1)=CHAR(160),indenture(AX58)&gt;0),"NO","BOLD")&amp;AZ58</f>
        <v>BOLD</v>
      </c>
      <c r="BB58" t="s">
        <v>4270</v>
      </c>
      <c r="BC58" t="s">
        <v>4709</v>
      </c>
      <c r="BD58" t="str">
        <f t="shared" si="13"/>
        <v/>
      </c>
      <c r="BE58" t="str">
        <f>IF(OR(LEFT(BB58,1)=CHAR(32),LEFT(BB58,1)=CHAR(9),LEFT(BB58,1)=CHAR(160),indenture(BB58)&gt;0),"NO","BOLD")&amp;BD58</f>
        <v>NO</v>
      </c>
      <c r="BH58" t="str">
        <f t="shared" si="14"/>
        <v/>
      </c>
      <c r="BI58" t="str">
        <f>IF(OR(LEFT(BF58,1)=CHAR(32),LEFT(BF58,1)=CHAR(9),LEFT(BF58,1)=CHAR(160),indenture(BF58)&gt;0),"NO","BOLD")&amp;BH58</f>
        <v>BOLD</v>
      </c>
      <c r="BL58" t="str">
        <f t="shared" si="15"/>
        <v/>
      </c>
      <c r="BM58" t="str">
        <f>IF(OR(LEFT(BJ58,1)=CHAR(32),LEFT(BJ58,1)=CHAR(9),LEFT(BJ58,1)=CHAR(160),indenture(BJ58)&gt;0),"NO","BOLD")&amp;BL58</f>
        <v>BOLD</v>
      </c>
      <c r="BP58" t="str">
        <f t="shared" si="16"/>
        <v/>
      </c>
      <c r="BQ58" t="str">
        <f>IF(OR(LEFT(BN58,1)=CHAR(32),LEFT(BN58,1)=CHAR(9),LEFT(BN58,1)=CHAR(160),indenture(BN58)&gt;0),"NO","BOLD")&amp;BP58</f>
        <v>BOLD</v>
      </c>
      <c r="BT58" t="str">
        <f t="shared" si="17"/>
        <v/>
      </c>
      <c r="BU58" t="str">
        <f>IF(OR(LEFT(BR58,1)=CHAR(32),LEFT(BR58,1)=CHAR(9),LEFT(BR58,1)=CHAR(160),indenture(BR58)&gt;0),"NO","BOLD")&amp;BT58</f>
        <v>BOLD</v>
      </c>
      <c r="BV58" t="s">
        <v>4288</v>
      </c>
      <c r="BW58" t="s">
        <v>4710</v>
      </c>
      <c r="BX58" t="str">
        <f t="shared" si="18"/>
        <v/>
      </c>
      <c r="BY58" t="str">
        <f>IF(OR(LEFT(BV58,1)=CHAR(32),LEFT(BV58,1)=CHAR(9),LEFT(BV58,1)=CHAR(160),indenture(BV58)&gt;0),"NO","BOLD")&amp;BX58</f>
        <v>NO</v>
      </c>
      <c r="BZ58" t="s">
        <v>4299</v>
      </c>
      <c r="CA58" t="s">
        <v>4711</v>
      </c>
      <c r="CB58" t="str">
        <f t="shared" si="19"/>
        <v/>
      </c>
      <c r="CC58" t="str">
        <f>IF(OR(LEFT(BZ58,1)=CHAR(32),LEFT(BZ58,1)=CHAR(9),LEFT(BZ58,1)=CHAR(160),indenture(BZ58)&gt;0),"NO","BOLD")&amp;CB58</f>
        <v>NO</v>
      </c>
      <c r="CD58" t="s">
        <v>4391</v>
      </c>
      <c r="CE58" s="36" t="s">
        <v>8872</v>
      </c>
      <c r="CF58" t="str">
        <f t="shared" si="20"/>
        <v/>
      </c>
      <c r="CG58" t="str">
        <f>IF(OR(LEFT(CD58,1)=CHAR(32),LEFT(CD58,1)=CHAR(9),LEFT(CD58,1)=CHAR(160),indenture(CD58)&gt;0),"NO","BOLD")&amp;CF58</f>
        <v>BOLD</v>
      </c>
      <c r="CH58" t="s">
        <v>4712</v>
      </c>
      <c r="CI58" s="36" t="s">
        <v>8872</v>
      </c>
      <c r="CJ58" t="str">
        <f t="shared" si="21"/>
        <v/>
      </c>
      <c r="CK58" t="str">
        <f>IF(OR(LEFT(CH58,1)=CHAR(32),LEFT(CH58,1)=CHAR(9),LEFT(CH58,1)=CHAR(160),indenture(CH58)&gt;0),"NO","BOLD")&amp;CJ58</f>
        <v>NO</v>
      </c>
      <c r="CN58" t="str">
        <f t="shared" si="22"/>
        <v/>
      </c>
      <c r="CO58" t="str">
        <f>IF(OR(LEFT(CL58,1)=CHAR(32),LEFT(CL58,1)=CHAR(9),LEFT(CL58,1)=CHAR(160),indenture(CL58)&gt;0),"NO","BOLD")&amp;CN58</f>
        <v>BOLD</v>
      </c>
      <c r="CP58" t="s">
        <v>4713</v>
      </c>
      <c r="CQ58" t="s">
        <v>4714</v>
      </c>
      <c r="CR58" t="str">
        <f t="shared" si="23"/>
        <v/>
      </c>
      <c r="CS58" t="str">
        <f>IF(OR(LEFT(CP58,1)=CHAR(32),LEFT(CP58,1)=CHAR(9),LEFT(CP58,1)=CHAR(160),indenture(CP58)&gt;0),"NO","BOLD")&amp;CR58</f>
        <v>BOLD</v>
      </c>
      <c r="CV58" t="str">
        <f t="shared" si="24"/>
        <v/>
      </c>
      <c r="CW58" t="str">
        <f>IF(OR(LEFT(CT58,1)=CHAR(32),LEFT(CT58,1)=CHAR(9),LEFT(CT58,1)=CHAR(160),indenture(CT58)&gt;0),"NO","BOLD")&amp;CV58</f>
        <v>BOLD</v>
      </c>
      <c r="CZ58" t="str">
        <f t="shared" si="25"/>
        <v/>
      </c>
      <c r="DA58" t="str">
        <f>IF(OR(LEFT(CX58,1)=CHAR(32),LEFT(CX58,1)=CHAR(9),LEFT(CX58,1)=CHAR(160),indenture(CX58)&gt;0),"NO","BOLD")&amp;CZ58</f>
        <v>BOLD</v>
      </c>
      <c r="DD58" t="str">
        <f t="shared" si="26"/>
        <v/>
      </c>
      <c r="DE58" t="str">
        <f>IF(OR(LEFT(DB58,1)=CHAR(32),LEFT(DB58,1)=CHAR(9),LEFT(DB58,1)=CHAR(160),indenture(DB58)&gt;0),"NO","BOLD")&amp;DD58</f>
        <v>BOLD</v>
      </c>
      <c r="DH58" t="str">
        <f t="shared" si="27"/>
        <v/>
      </c>
      <c r="DI58" t="str">
        <f>IF(OR(LEFT(DF58,1)=CHAR(32),LEFT(DF58,1)=CHAR(9),LEFT(DF58,1)=CHAR(160),indenture(DF58)&gt;0),"NO","BOLD")&amp;DH58</f>
        <v>BOLD</v>
      </c>
      <c r="DL58" t="str">
        <f t="shared" si="28"/>
        <v/>
      </c>
      <c r="DM58" t="str">
        <f>IF(OR(LEFT(DJ58,1)=CHAR(32),LEFT(DJ58,1)=CHAR(9),LEFT(DJ58,1)=CHAR(160),indenture(DJ58)&gt;0),"NO","BOLD")&amp;DL58</f>
        <v>BOLD</v>
      </c>
      <c r="DP58" t="str">
        <f t="shared" si="29"/>
        <v/>
      </c>
      <c r="DQ58" t="str">
        <f>IF(OR(LEFT(DN58,1)=CHAR(32),LEFT(DN58,1)=CHAR(9),LEFT(DN58,1)=CHAR(160),indenture(DN58)&gt;0),"NO","BOLD")&amp;DP58</f>
        <v>BOLD</v>
      </c>
      <c r="DR58" t="s">
        <v>5442</v>
      </c>
      <c r="DS58" t="s">
        <v>5443</v>
      </c>
      <c r="DT58" t="str">
        <f t="shared" si="30"/>
        <v/>
      </c>
      <c r="DU58" t="str">
        <f>IF(OR(LEFT(DR58,1)=CHAR(32),LEFT(DR58,1)=CHAR(9),LEFT(DR58,1)=CHAR(160),indenture(DR58)&gt;0),"NO","BOLD")&amp;DT58</f>
        <v>NO</v>
      </c>
      <c r="DX58" t="str">
        <f t="shared" si="31"/>
        <v/>
      </c>
      <c r="DY58" t="str">
        <f>IF(OR(LEFT(DV58,1)=CHAR(32),LEFT(DV58,1)=CHAR(9),LEFT(DV58,1)=CHAR(160),indenture(DV58)&gt;0),"NO","BOLD")&amp;DX58</f>
        <v>BOLD</v>
      </c>
      <c r="EB58" t="str">
        <f t="shared" si="32"/>
        <v/>
      </c>
      <c r="EC58" t="str">
        <f>IF(OR(LEFT(DZ58,1)=CHAR(32),LEFT(DZ58,1)=CHAR(9),LEFT(DZ58,1)=CHAR(160),indenture(DZ58)&gt;0),"NO","BOLD")&amp;EB58</f>
        <v>BOLD</v>
      </c>
      <c r="EF58" t="str">
        <f t="shared" si="33"/>
        <v/>
      </c>
      <c r="EG58" t="str">
        <f>IF(OR(LEFT(ED58,1)=CHAR(32),LEFT(ED58,1)=CHAR(9),LEFT(ED58,1)=CHAR(160),indenture(ED58)&gt;0),"NO","BOLD")&amp;EF58</f>
        <v>BOLD</v>
      </c>
      <c r="EJ58" t="str">
        <f t="shared" si="34"/>
        <v/>
      </c>
      <c r="EK58" t="str">
        <f>IF(OR(LEFT(EH58,1)=CHAR(32),LEFT(EH58,1)=CHAR(9),LEFT(EH58,1)=CHAR(160),indenture(EH58)&gt;0),"NO","BOLD")&amp;EJ58</f>
        <v>BOLD</v>
      </c>
      <c r="EN58" t="str">
        <f t="shared" si="35"/>
        <v/>
      </c>
      <c r="EO58" t="str">
        <f>IF(OR(LEFT(EL58,1)=CHAR(32),LEFT(EL58,1)=CHAR(9),LEFT(EL58,1)=CHAR(160),indenture(EL58)&gt;0),"NO","BOLD")&amp;EN58</f>
        <v>BOLD</v>
      </c>
      <c r="ER58" t="str">
        <f t="shared" si="36"/>
        <v/>
      </c>
      <c r="ES58" t="str">
        <f>IF(OR(LEFT(EP58,1)=CHAR(32),LEFT(EP58,1)=CHAR(9),LEFT(EP58,1)=CHAR(160),indenture(EP58)&gt;0),"NO","BOLD")&amp;ER58</f>
        <v>BOLD</v>
      </c>
      <c r="EV58" t="str">
        <f t="shared" si="37"/>
        <v/>
      </c>
      <c r="EW58" t="str">
        <f>IF(OR(LEFT(ET58,1)=CHAR(32),LEFT(ET58,1)=CHAR(9),LEFT(ET58,1)=CHAR(160),indenture(ET58)&gt;0),"NO","BOLD")&amp;EV58</f>
        <v>BOLD</v>
      </c>
      <c r="EX58" t="s">
        <v>5836</v>
      </c>
      <c r="EY58" t="s">
        <v>5837</v>
      </c>
      <c r="EZ58" t="str">
        <f t="shared" si="38"/>
        <v/>
      </c>
      <c r="FA58" t="str">
        <f>IF(OR(LEFT(EX58,1)=CHAR(32),LEFT(EX58,1)=CHAR(9),LEFT(EX58,1)=CHAR(160),indenture(EX58)&gt;0),"NO","BOLD")&amp;EZ58</f>
        <v>BOLD</v>
      </c>
      <c r="FD58" t="str">
        <f t="shared" si="39"/>
        <v/>
      </c>
      <c r="FE58" t="str">
        <f>IF(OR(LEFT(FB58,1)=CHAR(32),LEFT(FB58,1)=CHAR(9),LEFT(FB58,1)=CHAR(160),indenture(FB58)&gt;0),"NO","BOLD")&amp;FD58</f>
        <v>BOLD</v>
      </c>
      <c r="FF58" t="s">
        <v>6006</v>
      </c>
      <c r="FG58" t="s">
        <v>6007</v>
      </c>
      <c r="FH58" t="str">
        <f t="shared" si="40"/>
        <v/>
      </c>
      <c r="FI58" t="str">
        <f>IF(OR(LEFT(FF58,1)=CHAR(32),LEFT(FF58,1)=CHAR(9),LEFT(FF58,1)=CHAR(160),indenture(FF58)&gt;0),"NO","BOLD")&amp;FH58</f>
        <v>BOLD</v>
      </c>
      <c r="FL58" t="str">
        <f t="shared" si="41"/>
        <v/>
      </c>
      <c r="FM58" t="str">
        <f>IF(OR(LEFT(FJ58,1)=CHAR(32),LEFT(FJ58,1)=CHAR(9),LEFT(FJ58,1)=CHAR(160),indenture(FJ58)&gt;0),"NO","BOLD")&amp;FL58</f>
        <v>BOLD</v>
      </c>
      <c r="FN58" t="s">
        <v>6008</v>
      </c>
      <c r="FO58" t="s">
        <v>6009</v>
      </c>
      <c r="FP58" t="str">
        <f t="shared" si="42"/>
        <v/>
      </c>
      <c r="FQ58" t="str">
        <f>IF(OR(LEFT(FN58,1)=CHAR(32),LEFT(FN58,1)=CHAR(9),LEFT(FN58,1)=CHAR(160),indenture(FN58)&gt;0),"NO","BOLD")&amp;FP58</f>
        <v>NO</v>
      </c>
      <c r="FT58" t="str">
        <f t="shared" si="43"/>
        <v/>
      </c>
      <c r="FU58" t="str">
        <f>IF(OR(LEFT(FR58,1)=CHAR(32),LEFT(FR58,1)=CHAR(9),LEFT(FR58,1)=CHAR(160),indenture(FR58)&gt;0),"NO","BOLD")&amp;FT58</f>
        <v>BOLD</v>
      </c>
      <c r="FX58" t="str">
        <f t="shared" si="44"/>
        <v/>
      </c>
      <c r="FY58" t="str">
        <f>IF(OR(LEFT(FV58,1)=CHAR(32),LEFT(FV58,1)=CHAR(9),LEFT(FV58,1)=CHAR(160),indenture(FV58)&gt;0),"NO","BOLD")&amp;FX58</f>
        <v>BOLD</v>
      </c>
      <c r="GB58" t="str">
        <f t="shared" si="45"/>
        <v/>
      </c>
      <c r="GC58" t="str">
        <f>IF(OR(LEFT(FZ58,1)=CHAR(32),LEFT(FZ58,1)=CHAR(9),LEFT(FZ58,1)=CHAR(160),indenture(FZ58)&gt;0),"NO","BOLD")&amp;GB58</f>
        <v>BOLD</v>
      </c>
      <c r="GF58" t="str">
        <f t="shared" si="46"/>
        <v/>
      </c>
      <c r="GG58" t="str">
        <f>IF(OR(LEFT(GD58,1)=CHAR(32),LEFT(GD58,1)=CHAR(9),LEFT(GD58,1)=CHAR(160),indenture(GD58)&gt;0),"NO","BOLD")&amp;GF58</f>
        <v>BOLD</v>
      </c>
      <c r="GJ58" t="str">
        <f t="shared" si="47"/>
        <v/>
      </c>
      <c r="GK58" t="str">
        <f>IF(OR(LEFT(GH58,1)=CHAR(32),LEFT(GH58,1)=CHAR(9),LEFT(GH58,1)=CHAR(160),indenture(GH58)&gt;0),"NO","BOLD")&amp;GJ58</f>
        <v>BOLD</v>
      </c>
      <c r="GN58" t="str">
        <f t="shared" si="48"/>
        <v/>
      </c>
      <c r="GO58" t="str">
        <f>IF(OR(LEFT(GL58,1)=CHAR(32),LEFT(GL58,1)=CHAR(9),LEFT(GL58,1)=CHAR(160),indenture(GL58)&gt;0),"NO","BOLD")&amp;GN58</f>
        <v>BOLD</v>
      </c>
      <c r="GR58" t="str">
        <f t="shared" si="70"/>
        <v/>
      </c>
      <c r="GS58" t="str">
        <f>IF(OR(LEFT(GP58,1)=CHAR(32),LEFT(GP58,1)=CHAR(9),LEFT(GP58,1)=CHAR(160),indenture(GP58)&gt;0),"NO","BOLD")&amp;GR58</f>
        <v>BOLD</v>
      </c>
      <c r="GT58" t="s">
        <v>6495</v>
      </c>
      <c r="GU58" t="s">
        <v>6496</v>
      </c>
      <c r="GV58" t="str">
        <f t="shared" si="49"/>
        <v/>
      </c>
      <c r="GW58" t="str">
        <f>IF(OR(LEFT(GT58,1)=CHAR(32),LEFT(GT58,1)=CHAR(9),LEFT(GT58,1)=CHAR(160),indenture(GT58)&gt;0),"NO","BOLD")&amp;GV58</f>
        <v>NO</v>
      </c>
      <c r="GZ58" t="str">
        <f t="shared" si="50"/>
        <v/>
      </c>
      <c r="HA58" t="str">
        <f>IF(OR(LEFT(GX58,1)=CHAR(32),LEFT(GX58,1)=CHAR(9),LEFT(GX58,1)=CHAR(160),indenture(GX58)&gt;0),"NO","BOLD")&amp;GZ58</f>
        <v>BOLD</v>
      </c>
      <c r="HB58" t="s">
        <v>6497</v>
      </c>
      <c r="HC58" t="s">
        <v>6498</v>
      </c>
      <c r="HD58" t="str">
        <f t="shared" si="51"/>
        <v/>
      </c>
      <c r="HE58" t="str">
        <f>IF(OR(LEFT(HB58,1)=CHAR(32),LEFT(HB58,1)=CHAR(9),LEFT(HB58,1)=CHAR(160),indenture(HB58)&gt;0),"NO","BOLD")&amp;HD58</f>
        <v>BOLD</v>
      </c>
      <c r="HH58" t="str">
        <f t="shared" si="52"/>
        <v/>
      </c>
      <c r="HI58" t="str">
        <f>IF(OR(LEFT(HF58,1)=CHAR(32),LEFT(HF58,1)=CHAR(9),LEFT(HF58,1)=CHAR(160),indenture(HF58)&gt;0),"NO","BOLD")&amp;HH58</f>
        <v>BOLD</v>
      </c>
      <c r="HL58" t="str">
        <f t="shared" si="53"/>
        <v/>
      </c>
      <c r="HM58" t="str">
        <f>IF(OR(LEFT(HJ58,1)=CHAR(32),LEFT(HJ58,1)=CHAR(9),LEFT(HJ58,1)=CHAR(160),indenture(HJ58)&gt;0),"NO","BOLD")&amp;HL58</f>
        <v>BOLD</v>
      </c>
      <c r="HP58" t="str">
        <f t="shared" si="54"/>
        <v/>
      </c>
      <c r="HQ58" t="str">
        <f>IF(OR(LEFT(HN58,1)=CHAR(32),LEFT(HN58,1)=CHAR(9),LEFT(HN58,1)=CHAR(160),indenture(HN58)&gt;0),"NO","BOLD")&amp;HP58</f>
        <v>BOLD</v>
      </c>
      <c r="HT58" t="str">
        <f t="shared" si="55"/>
        <v/>
      </c>
      <c r="HU58" t="str">
        <f>IF(OR(LEFT(HR58,1)=CHAR(32),LEFT(HR58,1)=CHAR(9),LEFT(HR58,1)=CHAR(160),indenture(HR58)&gt;0),"NO","BOLD")&amp;HT58</f>
        <v>BOLD</v>
      </c>
      <c r="HV58" t="s">
        <v>8249</v>
      </c>
      <c r="HW58" t="s">
        <v>8170</v>
      </c>
      <c r="HX58" t="str">
        <f t="shared" si="56"/>
        <v/>
      </c>
      <c r="HY58" t="str">
        <f>IF(OR(LEFT(HV58,1)=CHAR(32),LEFT(HV58,1)=CHAR(9),LEFT(HV58,1)=CHAR(160),indenture(HV58)&gt;0),"NO","BOLD")&amp;HX58</f>
        <v>BOLD</v>
      </c>
      <c r="HZ58" t="s">
        <v>8392</v>
      </c>
      <c r="IA58" t="s">
        <v>8393</v>
      </c>
      <c r="IB58" t="str">
        <f t="shared" si="57"/>
        <v/>
      </c>
      <c r="IC58" t="str">
        <f>IF(OR(LEFT(HZ58,1)=CHAR(32),LEFT(HZ58,1)=CHAR(9),LEFT(HZ58,1)=CHAR(160),indenture(HZ58)&gt;0),"NO","BOLD")&amp;IB58</f>
        <v>BOLD</v>
      </c>
      <c r="IH58" t="s">
        <v>6901</v>
      </c>
      <c r="II58" t="s">
        <v>64</v>
      </c>
      <c r="IJ58" t="str">
        <f t="shared" si="59"/>
        <v/>
      </c>
      <c r="IK58" t="str">
        <f>IF(OR(LEFT(IH58,1)=CHAR(32),LEFT(IH58,1)=CHAR(9),LEFT(IH58,1)=CHAR(160),indenture(IH58)&gt;0),"NO","BOLD")&amp;IJ58</f>
        <v>BOLD</v>
      </c>
      <c r="IP58" t="s">
        <v>8692</v>
      </c>
      <c r="IQ58" t="s">
        <v>8724</v>
      </c>
      <c r="IR58" t="str">
        <f t="shared" si="61"/>
        <v/>
      </c>
      <c r="IS58" t="str">
        <f>IF(OR(LEFT(IP58,1)=CHAR(32),LEFT(IP58,1)=CHAR(9),LEFT(IP58,1)=CHAR(160),indenture(IP58)&gt;0),"NO","BOLD")&amp;IR58</f>
        <v>NO</v>
      </c>
      <c r="IX58" t="s">
        <v>8249</v>
      </c>
      <c r="IY58" t="s">
        <v>8170</v>
      </c>
      <c r="IZ58" t="str">
        <f t="shared" si="63"/>
        <v/>
      </c>
      <c r="JA58" t="str">
        <f>IF(OR(LEFT(IX58,1)=CHAR(32),LEFT(IX58,1)=CHAR(9),LEFT(IX58,1)=CHAR(160),indenture(IX58)&gt;0),"NO","BOLD")&amp;IZ58</f>
        <v>BOLD</v>
      </c>
      <c r="JB58" t="s">
        <v>8392</v>
      </c>
      <c r="JC58" t="s">
        <v>8393</v>
      </c>
      <c r="JD58" t="str">
        <f t="shared" si="64"/>
        <v/>
      </c>
      <c r="JE58" t="str">
        <f>IF(OR(LEFT(JB58,1)=CHAR(32),LEFT(JB58,1)=CHAR(9),LEFT(JB58,1)=CHAR(160),indenture(JB58)&gt;0),"NO","BOLD")&amp;JD58</f>
        <v>BOLD</v>
      </c>
      <c r="JL58" t="str">
        <f t="shared" si="66"/>
        <v/>
      </c>
      <c r="JM58" t="str">
        <f>IF(OR(LEFT(JJ58,1)=CHAR(32),LEFT(JJ58,1)=CHAR(9),LEFT(JJ58,1)=CHAR(160),indenture(JJ58)&gt;0),"NO","BOLD")&amp;JL58</f>
        <v>BOLD</v>
      </c>
    </row>
    <row r="59" spans="1:273">
      <c r="A59">
        <v>58</v>
      </c>
      <c r="D59" t="str">
        <f t="shared" si="2"/>
        <v/>
      </c>
      <c r="E59" t="str">
        <f>IF(OR(LEFT(B59,1)=CHAR(32),LEFT(B59,1)=CHAR(9),LEFT(B59,1)=CHAR(160),indenture(B59)&gt;0),"NO","BOLD")&amp;D59</f>
        <v>BOLD</v>
      </c>
      <c r="F59" t="s">
        <v>3965</v>
      </c>
      <c r="G59" t="s">
        <v>3966</v>
      </c>
      <c r="H59" t="str">
        <f t="shared" si="3"/>
        <v/>
      </c>
      <c r="I59" t="str">
        <f>IF(OR(LEFT(F59,1)=CHAR(32),LEFT(F59,1)=CHAR(9),LEFT(F59,1)=CHAR(160),indenture(F59)&gt;0),"NO","BOLD")&amp;H59</f>
        <v>BOLD</v>
      </c>
      <c r="P59" t="str">
        <f t="shared" si="69"/>
        <v/>
      </c>
      <c r="Q59" t="str">
        <f>IF(OR(LEFT(N59,1)=CHAR(32),LEFT(N59,1)=CHAR(9),LEFT(N59,1)=CHAR(160),indenture(N59)&gt;0),"NO","BOLD")&amp;P59</f>
        <v>BOLD</v>
      </c>
      <c r="T59" t="str">
        <f t="shared" si="4"/>
        <v/>
      </c>
      <c r="U59" t="str">
        <f>IF(OR(LEFT(R59,1)=CHAR(32),LEFT(R59,1)=CHAR(9),LEFT(R59,1)=CHAR(160),indenture(R59)&gt;0),"NO","BOLD")&amp;T59</f>
        <v>BOLD</v>
      </c>
      <c r="X59" t="str">
        <f t="shared" si="5"/>
        <v/>
      </c>
      <c r="Y59" t="str">
        <f>IF(OR(LEFT(V59,1)=CHAR(32),LEFT(V59,1)=CHAR(9),LEFT(V59,1)=CHAR(160),indenture(V59)&gt;0),"NO","BOLD")&amp;X59</f>
        <v>BOLD</v>
      </c>
      <c r="AB59" t="str">
        <f t="shared" si="6"/>
        <v/>
      </c>
      <c r="AC59" t="str">
        <f>IF(OR(LEFT(Z59,1)=CHAR(32),LEFT(Z59,1)=CHAR(9),LEFT(Z59,1)=CHAR(160),indenture(Z59)&gt;0),"NO","BOLD")&amp;AB59</f>
        <v>BOLD</v>
      </c>
      <c r="AF59" t="str">
        <f t="shared" si="7"/>
        <v/>
      </c>
      <c r="AG59" t="str">
        <f>IF(OR(LEFT(AD59,1)=CHAR(32),LEFT(AD59,1)=CHAR(9),LEFT(AD59,1)=CHAR(160),indenture(AD59)&gt;0),"NO","BOLD")&amp;AF59</f>
        <v>BOLD</v>
      </c>
      <c r="AJ59" t="str">
        <f t="shared" si="8"/>
        <v/>
      </c>
      <c r="AK59" t="str">
        <f>IF(OR(LEFT(AH59,1)=CHAR(32),LEFT(AH59,1)=CHAR(9),LEFT(AH59,1)=CHAR(160),indenture(AH59)&gt;0),"NO","BOLD")&amp;AJ59</f>
        <v>BOLD</v>
      </c>
      <c r="AL59" t="s">
        <v>3414</v>
      </c>
      <c r="AM59" t="s">
        <v>3435</v>
      </c>
      <c r="AN59" t="str">
        <f t="shared" si="9"/>
        <v/>
      </c>
      <c r="AO59" t="str">
        <f>IF(OR(LEFT(AL59,1)=CHAR(32),LEFT(AL59,1)=CHAR(9),LEFT(AL59,1)=CHAR(160),indenture(AL59)&gt;0),"NO","BOLD")&amp;AN59</f>
        <v>BOLD</v>
      </c>
      <c r="AR59" t="str">
        <f t="shared" si="10"/>
        <v/>
      </c>
      <c r="AS59" t="str">
        <f>IF(OR(LEFT(AP59,1)=CHAR(32),LEFT(AP59,1)=CHAR(9),LEFT(AP59,1)=CHAR(160),indenture(AP59)&gt;0),"NO","BOLD")&amp;AR59</f>
        <v>BOLD</v>
      </c>
      <c r="AV59" t="str">
        <f t="shared" si="11"/>
        <v/>
      </c>
      <c r="AW59" t="str">
        <f>IF(OR(LEFT(AT59,1)=CHAR(32),LEFT(AT59,1)=CHAR(9),LEFT(AT59,1)=CHAR(160),indenture(AT59)&gt;0),"NO","BOLD")&amp;AV59</f>
        <v>BOLD</v>
      </c>
      <c r="AZ59" t="str">
        <f t="shared" si="12"/>
        <v/>
      </c>
      <c r="BA59" t="str">
        <f>IF(OR(LEFT(AX59,1)=CHAR(32),LEFT(AX59,1)=CHAR(9),LEFT(AX59,1)=CHAR(160),indenture(AX59)&gt;0),"NO","BOLD")&amp;AZ59</f>
        <v>BOLD</v>
      </c>
      <c r="BB59" t="s">
        <v>4257</v>
      </c>
      <c r="BC59" t="s">
        <v>4715</v>
      </c>
      <c r="BD59" t="str">
        <f t="shared" si="13"/>
        <v/>
      </c>
      <c r="BE59" t="str">
        <f>IF(OR(LEFT(BB59,1)=CHAR(32),LEFT(BB59,1)=CHAR(9),LEFT(BB59,1)=CHAR(160),indenture(BB59)&gt;0),"NO","BOLD")&amp;BD59</f>
        <v>NO</v>
      </c>
      <c r="BH59" t="str">
        <f t="shared" si="14"/>
        <v/>
      </c>
      <c r="BI59" t="str">
        <f>IF(OR(LEFT(BF59,1)=CHAR(32),LEFT(BF59,1)=CHAR(9),LEFT(BF59,1)=CHAR(160),indenture(BF59)&gt;0),"NO","BOLD")&amp;BH59</f>
        <v>BOLD</v>
      </c>
      <c r="BL59" t="str">
        <f t="shared" si="15"/>
        <v/>
      </c>
      <c r="BM59" t="str">
        <f>IF(OR(LEFT(BJ59,1)=CHAR(32),LEFT(BJ59,1)=CHAR(9),LEFT(BJ59,1)=CHAR(160),indenture(BJ59)&gt;0),"NO","BOLD")&amp;BL59</f>
        <v>BOLD</v>
      </c>
      <c r="BP59" t="str">
        <f t="shared" si="16"/>
        <v/>
      </c>
      <c r="BQ59" t="str">
        <f>IF(OR(LEFT(BN59,1)=CHAR(32),LEFT(BN59,1)=CHAR(9),LEFT(BN59,1)=CHAR(160),indenture(BN59)&gt;0),"NO","BOLD")&amp;BP59</f>
        <v>BOLD</v>
      </c>
      <c r="BT59" t="str">
        <f t="shared" si="17"/>
        <v/>
      </c>
      <c r="BU59" t="str">
        <f>IF(OR(LEFT(BR59,1)=CHAR(32),LEFT(BR59,1)=CHAR(9),LEFT(BR59,1)=CHAR(160),indenture(BR59)&gt;0),"NO","BOLD")&amp;BT59</f>
        <v>BOLD</v>
      </c>
      <c r="BV59" t="s">
        <v>4299</v>
      </c>
      <c r="BW59" t="s">
        <v>4716</v>
      </c>
      <c r="BX59" t="str">
        <f t="shared" si="18"/>
        <v/>
      </c>
      <c r="BY59" t="str">
        <f>IF(OR(LEFT(BV59,1)=CHAR(32),LEFT(BV59,1)=CHAR(9),LEFT(BV59,1)=CHAR(160),indenture(BV59)&gt;0),"NO","BOLD")&amp;BX59</f>
        <v>NO</v>
      </c>
      <c r="BZ59" t="s">
        <v>4311</v>
      </c>
      <c r="CA59" t="s">
        <v>4717</v>
      </c>
      <c r="CB59" t="str">
        <f t="shared" si="19"/>
        <v/>
      </c>
      <c r="CC59" t="str">
        <f>IF(OR(LEFT(BZ59,1)=CHAR(32),LEFT(BZ59,1)=CHAR(9),LEFT(BZ59,1)=CHAR(160),indenture(BZ59)&gt;0),"NO","BOLD")&amp;CB59</f>
        <v>NO</v>
      </c>
      <c r="CD59" t="s">
        <v>4219</v>
      </c>
      <c r="CE59" t="s">
        <v>4718</v>
      </c>
      <c r="CF59" t="str">
        <f t="shared" si="20"/>
        <v/>
      </c>
      <c r="CG59" t="str">
        <f>IF(OR(LEFT(CD59,1)=CHAR(32),LEFT(CD59,1)=CHAR(9),LEFT(CD59,1)=CHAR(160),indenture(CD59)&gt;0),"NO","BOLD")&amp;CF59</f>
        <v>NO</v>
      </c>
      <c r="CH59" t="s">
        <v>1334</v>
      </c>
      <c r="CI59" t="s">
        <v>1335</v>
      </c>
      <c r="CJ59" t="str">
        <f t="shared" si="21"/>
        <v/>
      </c>
      <c r="CK59" t="str">
        <f>IF(OR(LEFT(CH59,1)=CHAR(32),LEFT(CH59,1)=CHAR(9),LEFT(CH59,1)=CHAR(160),indenture(CH59)&gt;0),"NO","BOLD")&amp;CJ59</f>
        <v>BOLD</v>
      </c>
      <c r="CN59" t="str">
        <f t="shared" si="22"/>
        <v/>
      </c>
      <c r="CO59" t="str">
        <f>IF(OR(LEFT(CL59,1)=CHAR(32),LEFT(CL59,1)=CHAR(9),LEFT(CL59,1)=CHAR(160),indenture(CL59)&gt;0),"NO","BOLD")&amp;CN59</f>
        <v>BOLD</v>
      </c>
      <c r="CP59" t="s">
        <v>4719</v>
      </c>
      <c r="CQ59" t="s">
        <v>4720</v>
      </c>
      <c r="CR59" t="str">
        <f t="shared" si="23"/>
        <v/>
      </c>
      <c r="CS59" t="str">
        <f>IF(OR(LEFT(CP59,1)=CHAR(32),LEFT(CP59,1)=CHAR(9),LEFT(CP59,1)=CHAR(160),indenture(CP59)&gt;0),"NO","BOLD")&amp;CR59</f>
        <v>BOLD</v>
      </c>
      <c r="CV59" t="str">
        <f t="shared" si="24"/>
        <v/>
      </c>
      <c r="CW59" t="str">
        <f>IF(OR(LEFT(CT59,1)=CHAR(32),LEFT(CT59,1)=CHAR(9),LEFT(CT59,1)=CHAR(160),indenture(CT59)&gt;0),"NO","BOLD")&amp;CV59</f>
        <v>BOLD</v>
      </c>
      <c r="CZ59" t="str">
        <f t="shared" si="25"/>
        <v/>
      </c>
      <c r="DA59" t="str">
        <f>IF(OR(LEFT(CX59,1)=CHAR(32),LEFT(CX59,1)=CHAR(9),LEFT(CX59,1)=CHAR(160),indenture(CX59)&gt;0),"NO","BOLD")&amp;CZ59</f>
        <v>BOLD</v>
      </c>
      <c r="DD59" t="str">
        <f t="shared" si="26"/>
        <v/>
      </c>
      <c r="DE59" t="str">
        <f>IF(OR(LEFT(DB59,1)=CHAR(32),LEFT(DB59,1)=CHAR(9),LEFT(DB59,1)=CHAR(160),indenture(DB59)&gt;0),"NO","BOLD")&amp;DD59</f>
        <v>BOLD</v>
      </c>
      <c r="DH59" t="str">
        <f t="shared" si="27"/>
        <v/>
      </c>
      <c r="DI59" t="str">
        <f>IF(OR(LEFT(DF59,1)=CHAR(32),LEFT(DF59,1)=CHAR(9),LEFT(DF59,1)=CHAR(160),indenture(DF59)&gt;0),"NO","BOLD")&amp;DH59</f>
        <v>BOLD</v>
      </c>
      <c r="DL59" t="str">
        <f t="shared" si="28"/>
        <v/>
      </c>
      <c r="DM59" t="str">
        <f>IF(OR(LEFT(DJ59,1)=CHAR(32),LEFT(DJ59,1)=CHAR(9),LEFT(DJ59,1)=CHAR(160),indenture(DJ59)&gt;0),"NO","BOLD")&amp;DL59</f>
        <v>BOLD</v>
      </c>
      <c r="DP59" t="str">
        <f t="shared" si="29"/>
        <v/>
      </c>
      <c r="DQ59" t="str">
        <f>IF(OR(LEFT(DN59,1)=CHAR(32),LEFT(DN59,1)=CHAR(9),LEFT(DN59,1)=CHAR(160),indenture(DN59)&gt;0),"NO","BOLD")&amp;DP59</f>
        <v>BOLD</v>
      </c>
      <c r="DR59" t="s">
        <v>5444</v>
      </c>
      <c r="DS59" t="s">
        <v>5445</v>
      </c>
      <c r="DT59" t="str">
        <f t="shared" si="30"/>
        <v/>
      </c>
      <c r="DU59" t="str">
        <f>IF(OR(LEFT(DR59,1)=CHAR(32),LEFT(DR59,1)=CHAR(9),LEFT(DR59,1)=CHAR(160),indenture(DR59)&gt;0),"NO","BOLD")&amp;DT59</f>
        <v>NO</v>
      </c>
      <c r="DX59" t="str">
        <f t="shared" si="31"/>
        <v/>
      </c>
      <c r="DY59" t="str">
        <f>IF(OR(LEFT(DV59,1)=CHAR(32),LEFT(DV59,1)=CHAR(9),LEFT(DV59,1)=CHAR(160),indenture(DV59)&gt;0),"NO","BOLD")&amp;DX59</f>
        <v>BOLD</v>
      </c>
      <c r="EB59" t="str">
        <f t="shared" si="32"/>
        <v/>
      </c>
      <c r="EC59" t="str">
        <f>IF(OR(LEFT(DZ59,1)=CHAR(32),LEFT(DZ59,1)=CHAR(9),LEFT(DZ59,1)=CHAR(160),indenture(DZ59)&gt;0),"NO","BOLD")&amp;EB59</f>
        <v>BOLD</v>
      </c>
      <c r="EF59" t="str">
        <f t="shared" si="33"/>
        <v/>
      </c>
      <c r="EG59" t="str">
        <f>IF(OR(LEFT(ED59,1)=CHAR(32),LEFT(ED59,1)=CHAR(9),LEFT(ED59,1)=CHAR(160),indenture(ED59)&gt;0),"NO","BOLD")&amp;EF59</f>
        <v>BOLD</v>
      </c>
      <c r="EJ59" t="str">
        <f t="shared" si="34"/>
        <v/>
      </c>
      <c r="EK59" t="str">
        <f>IF(OR(LEFT(EH59,1)=CHAR(32),LEFT(EH59,1)=CHAR(9),LEFT(EH59,1)=CHAR(160),indenture(EH59)&gt;0),"NO","BOLD")&amp;EJ59</f>
        <v>BOLD</v>
      </c>
      <c r="EN59" t="str">
        <f t="shared" si="35"/>
        <v/>
      </c>
      <c r="EO59" t="str">
        <f>IF(OR(LEFT(EL59,1)=CHAR(32),LEFT(EL59,1)=CHAR(9),LEFT(EL59,1)=CHAR(160),indenture(EL59)&gt;0),"NO","BOLD")&amp;EN59</f>
        <v>BOLD</v>
      </c>
      <c r="ER59" t="str">
        <f t="shared" si="36"/>
        <v/>
      </c>
      <c r="ES59" t="str">
        <f>IF(OR(LEFT(EP59,1)=CHAR(32),LEFT(EP59,1)=CHAR(9),LEFT(EP59,1)=CHAR(160),indenture(EP59)&gt;0),"NO","BOLD")&amp;ER59</f>
        <v>BOLD</v>
      </c>
      <c r="EV59" t="str">
        <f t="shared" si="37"/>
        <v/>
      </c>
      <c r="EW59" t="str">
        <f>IF(OR(LEFT(ET59,1)=CHAR(32),LEFT(ET59,1)=CHAR(9),LEFT(ET59,1)=CHAR(160),indenture(ET59)&gt;0),"NO","BOLD")&amp;EV59</f>
        <v>BOLD</v>
      </c>
      <c r="EX59" t="s">
        <v>5851</v>
      </c>
      <c r="EY59" t="s">
        <v>5852</v>
      </c>
      <c r="EZ59" t="str">
        <f t="shared" si="38"/>
        <v/>
      </c>
      <c r="FA59" t="str">
        <f>IF(OR(LEFT(EX59,1)=CHAR(32),LEFT(EX59,1)=CHAR(9),LEFT(EX59,1)=CHAR(160),indenture(EX59)&gt;0),"NO","BOLD")&amp;EZ59</f>
        <v>BOLD</v>
      </c>
      <c r="FD59" t="str">
        <f t="shared" si="39"/>
        <v/>
      </c>
      <c r="FE59" t="str">
        <f>IF(OR(LEFT(FB59,1)=CHAR(32),LEFT(FB59,1)=CHAR(9),LEFT(FB59,1)=CHAR(160),indenture(FB59)&gt;0),"NO","BOLD")&amp;FD59</f>
        <v>BOLD</v>
      </c>
      <c r="FF59" t="s">
        <v>6010</v>
      </c>
      <c r="FG59" t="s">
        <v>5488</v>
      </c>
      <c r="FH59" t="str">
        <f t="shared" si="40"/>
        <v/>
      </c>
      <c r="FI59" t="str">
        <f>IF(OR(LEFT(FF59,1)=CHAR(32),LEFT(FF59,1)=CHAR(9),LEFT(FF59,1)=CHAR(160),indenture(FF59)&gt;0),"NO","BOLD")&amp;FH59</f>
        <v>BOLD</v>
      </c>
      <c r="FL59" t="str">
        <f t="shared" si="41"/>
        <v/>
      </c>
      <c r="FM59" t="str">
        <f>IF(OR(LEFT(FJ59,1)=CHAR(32),LEFT(FJ59,1)=CHAR(9),LEFT(FJ59,1)=CHAR(160),indenture(FJ59)&gt;0),"NO","BOLD")&amp;FL59</f>
        <v>BOLD</v>
      </c>
      <c r="FN59" t="s">
        <v>6011</v>
      </c>
      <c r="FO59" t="s">
        <v>6012</v>
      </c>
      <c r="FP59" t="str">
        <f t="shared" si="42"/>
        <v/>
      </c>
      <c r="FQ59" t="str">
        <f>IF(OR(LEFT(FN59,1)=CHAR(32),LEFT(FN59,1)=CHAR(9),LEFT(FN59,1)=CHAR(160),indenture(FN59)&gt;0),"NO","BOLD")&amp;FP59</f>
        <v>BOLD</v>
      </c>
      <c r="FT59" t="str">
        <f t="shared" si="43"/>
        <v/>
      </c>
      <c r="FU59" t="str">
        <f>IF(OR(LEFT(FR59,1)=CHAR(32),LEFT(FR59,1)=CHAR(9),LEFT(FR59,1)=CHAR(160),indenture(FR59)&gt;0),"NO","BOLD")&amp;FT59</f>
        <v>BOLD</v>
      </c>
      <c r="FX59" t="str">
        <f t="shared" si="44"/>
        <v/>
      </c>
      <c r="FY59" t="str">
        <f>IF(OR(LEFT(FV59,1)=CHAR(32),LEFT(FV59,1)=CHAR(9),LEFT(FV59,1)=CHAR(160),indenture(FV59)&gt;0),"NO","BOLD")&amp;FX59</f>
        <v>BOLD</v>
      </c>
      <c r="GB59" t="str">
        <f t="shared" si="45"/>
        <v/>
      </c>
      <c r="GC59" t="str">
        <f>IF(OR(LEFT(FZ59,1)=CHAR(32),LEFT(FZ59,1)=CHAR(9),LEFT(FZ59,1)=CHAR(160),indenture(FZ59)&gt;0),"NO","BOLD")&amp;GB59</f>
        <v>BOLD</v>
      </c>
      <c r="GF59" t="str">
        <f t="shared" si="46"/>
        <v/>
      </c>
      <c r="GG59" t="str">
        <f>IF(OR(LEFT(GD59,1)=CHAR(32),LEFT(GD59,1)=CHAR(9),LEFT(GD59,1)=CHAR(160),indenture(GD59)&gt;0),"NO","BOLD")&amp;GF59</f>
        <v>BOLD</v>
      </c>
      <c r="GJ59" t="str">
        <f t="shared" si="47"/>
        <v/>
      </c>
      <c r="GK59" t="str">
        <f>IF(OR(LEFT(GH59,1)=CHAR(32),LEFT(GH59,1)=CHAR(9),LEFT(GH59,1)=CHAR(160),indenture(GH59)&gt;0),"NO","BOLD")&amp;GJ59</f>
        <v>BOLD</v>
      </c>
      <c r="GN59" t="str">
        <f t="shared" si="48"/>
        <v/>
      </c>
      <c r="GO59" t="str">
        <f>IF(OR(LEFT(GL59,1)=CHAR(32),LEFT(GL59,1)=CHAR(9),LEFT(GL59,1)=CHAR(160),indenture(GL59)&gt;0),"NO","BOLD")&amp;GN59</f>
        <v>BOLD</v>
      </c>
      <c r="GR59" t="str">
        <f t="shared" si="70"/>
        <v/>
      </c>
      <c r="GS59" t="str">
        <f>IF(OR(LEFT(GP59,1)=CHAR(32),LEFT(GP59,1)=CHAR(9),LEFT(GP59,1)=CHAR(160),indenture(GP59)&gt;0),"NO","BOLD")&amp;GR59</f>
        <v>BOLD</v>
      </c>
      <c r="GT59" t="s">
        <v>6499</v>
      </c>
      <c r="GU59" t="s">
        <v>6500</v>
      </c>
      <c r="GV59" t="str">
        <f t="shared" si="49"/>
        <v/>
      </c>
      <c r="GW59" t="str">
        <f>IF(OR(LEFT(GT59,1)=CHAR(32),LEFT(GT59,1)=CHAR(9),LEFT(GT59,1)=CHAR(160),indenture(GT59)&gt;0),"NO","BOLD")&amp;GV59</f>
        <v>NO</v>
      </c>
      <c r="GZ59" t="str">
        <f t="shared" si="50"/>
        <v/>
      </c>
      <c r="HA59" t="str">
        <f>IF(OR(LEFT(GX59,1)=CHAR(32),LEFT(GX59,1)=CHAR(9),LEFT(GX59,1)=CHAR(160),indenture(GX59)&gt;0),"NO","BOLD")&amp;GZ59</f>
        <v>BOLD</v>
      </c>
      <c r="HB59" t="s">
        <v>6501</v>
      </c>
      <c r="HC59" t="s">
        <v>6502</v>
      </c>
      <c r="HD59" t="str">
        <f t="shared" si="51"/>
        <v/>
      </c>
      <c r="HE59" t="str">
        <f>IF(OR(LEFT(HB59,1)=CHAR(32),LEFT(HB59,1)=CHAR(9),LEFT(HB59,1)=CHAR(160),indenture(HB59)&gt;0),"NO","BOLD")&amp;HD59</f>
        <v>BOLD</v>
      </c>
      <c r="HH59" t="str">
        <f t="shared" si="52"/>
        <v/>
      </c>
      <c r="HI59" t="str">
        <f>IF(OR(LEFT(HF59,1)=CHAR(32),LEFT(HF59,1)=CHAR(9),LEFT(HF59,1)=CHAR(160),indenture(HF59)&gt;0),"NO","BOLD")&amp;HH59</f>
        <v>BOLD</v>
      </c>
      <c r="HL59" t="str">
        <f t="shared" si="53"/>
        <v/>
      </c>
      <c r="HM59" t="str">
        <f>IF(OR(LEFT(HJ59,1)=CHAR(32),LEFT(HJ59,1)=CHAR(9),LEFT(HJ59,1)=CHAR(160),indenture(HJ59)&gt;0),"NO","BOLD")&amp;HL59</f>
        <v>BOLD</v>
      </c>
      <c r="HP59" t="str">
        <f t="shared" si="54"/>
        <v/>
      </c>
      <c r="HQ59" t="str">
        <f>IF(OR(LEFT(HN59,1)=CHAR(32),LEFT(HN59,1)=CHAR(9),LEFT(HN59,1)=CHAR(160),indenture(HN59)&gt;0),"NO","BOLD")&amp;HP59</f>
        <v>BOLD</v>
      </c>
      <c r="HT59" t="str">
        <f t="shared" si="55"/>
        <v/>
      </c>
      <c r="HU59" t="str">
        <f>IF(OR(LEFT(HR59,1)=CHAR(32),LEFT(HR59,1)=CHAR(9),LEFT(HR59,1)=CHAR(160),indenture(HR59)&gt;0),"NO","BOLD")&amp;HT59</f>
        <v>BOLD</v>
      </c>
      <c r="HV59" t="s">
        <v>8250</v>
      </c>
      <c r="HW59" t="s">
        <v>8171</v>
      </c>
      <c r="HX59" t="str">
        <f t="shared" si="56"/>
        <v/>
      </c>
      <c r="HY59" t="str">
        <f>IF(OR(LEFT(HV59,1)=CHAR(32),LEFT(HV59,1)=CHAR(9),LEFT(HV59,1)=CHAR(160),indenture(HV59)&gt;0),"NO","BOLD")&amp;HX59</f>
        <v>BOLD</v>
      </c>
      <c r="IB59" t="str">
        <f t="shared" si="57"/>
        <v/>
      </c>
      <c r="IC59" t="str">
        <f>IF(OR(LEFT(HZ59,1)=CHAR(32),LEFT(HZ59,1)=CHAR(9),LEFT(HZ59,1)=CHAR(160),indenture(HZ59)&gt;0),"NO","BOLD")&amp;IB59</f>
        <v>BOLD</v>
      </c>
      <c r="IH59" t="s">
        <v>8239</v>
      </c>
      <c r="II59" t="s">
        <v>8162</v>
      </c>
      <c r="IJ59" t="str">
        <f t="shared" si="59"/>
        <v/>
      </c>
      <c r="IK59" t="str">
        <f>IF(OR(LEFT(IH59,1)=CHAR(32),LEFT(IH59,1)=CHAR(9),LEFT(IH59,1)=CHAR(160),indenture(IH59)&gt;0),"NO","BOLD")&amp;IJ59</f>
        <v>BOLD</v>
      </c>
      <c r="IP59" t="s">
        <v>8694</v>
      </c>
      <c r="IQ59" t="s">
        <v>8725</v>
      </c>
      <c r="IR59" t="str">
        <f t="shared" si="61"/>
        <v/>
      </c>
      <c r="IS59" t="str">
        <f>IF(OR(LEFT(IP59,1)=CHAR(32),LEFT(IP59,1)=CHAR(9),LEFT(IP59,1)=CHAR(160),indenture(IP59)&gt;0),"NO","BOLD")&amp;IR59</f>
        <v>NO</v>
      </c>
      <c r="IX59" t="s">
        <v>8250</v>
      </c>
      <c r="IY59" t="s">
        <v>8171</v>
      </c>
      <c r="IZ59" t="str">
        <f t="shared" si="63"/>
        <v/>
      </c>
      <c r="JA59" t="str">
        <f>IF(OR(LEFT(IX59,1)=CHAR(32),LEFT(IX59,1)=CHAR(9),LEFT(IX59,1)=CHAR(160),indenture(IX59)&gt;0),"NO","BOLD")&amp;IZ59</f>
        <v>BOLD</v>
      </c>
      <c r="JD59" t="str">
        <f t="shared" si="64"/>
        <v/>
      </c>
      <c r="JE59" t="str">
        <f>IF(OR(LEFT(JB59,1)=CHAR(32),LEFT(JB59,1)=CHAR(9),LEFT(JB59,1)=CHAR(160),indenture(JB59)&gt;0),"NO","BOLD")&amp;JD59</f>
        <v>BOLD</v>
      </c>
      <c r="JL59" t="str">
        <f t="shared" si="66"/>
        <v/>
      </c>
      <c r="JM59" t="str">
        <f>IF(OR(LEFT(JJ59,1)=CHAR(32),LEFT(JJ59,1)=CHAR(9),LEFT(JJ59,1)=CHAR(160),indenture(JJ59)&gt;0),"NO","BOLD")&amp;JL59</f>
        <v>BOLD</v>
      </c>
    </row>
    <row r="60" spans="1:273">
      <c r="A60">
        <v>59</v>
      </c>
      <c r="D60" t="str">
        <f t="shared" si="2"/>
        <v/>
      </c>
      <c r="E60" t="str">
        <f>IF(OR(LEFT(B60,1)=CHAR(32),LEFT(B60,1)=CHAR(9),LEFT(B60,1)=CHAR(160),indenture(B60)&gt;0),"NO","BOLD")&amp;D60</f>
        <v>BOLD</v>
      </c>
      <c r="F60" t="s">
        <v>3967</v>
      </c>
      <c r="G60" t="s">
        <v>3968</v>
      </c>
      <c r="H60" t="str">
        <f t="shared" si="3"/>
        <v/>
      </c>
      <c r="I60" t="str">
        <f>IF(OR(LEFT(F60,1)=CHAR(32),LEFT(F60,1)=CHAR(9),LEFT(F60,1)=CHAR(160),indenture(F60)&gt;0),"NO","BOLD")&amp;H60</f>
        <v>BOLD</v>
      </c>
      <c r="P60" t="str">
        <f t="shared" si="69"/>
        <v/>
      </c>
      <c r="Q60" t="str">
        <f>IF(OR(LEFT(N60,1)=CHAR(32),LEFT(N60,1)=CHAR(9),LEFT(N60,1)=CHAR(160),indenture(N60)&gt;0),"NO","BOLD")&amp;P60</f>
        <v>BOLD</v>
      </c>
      <c r="T60" t="str">
        <f t="shared" si="4"/>
        <v/>
      </c>
      <c r="U60" t="str">
        <f>IF(OR(LEFT(R60,1)=CHAR(32),LEFT(R60,1)=CHAR(9),LEFT(R60,1)=CHAR(160),indenture(R60)&gt;0),"NO","BOLD")&amp;T60</f>
        <v>BOLD</v>
      </c>
      <c r="X60" t="str">
        <f t="shared" si="5"/>
        <v/>
      </c>
      <c r="Y60" t="str">
        <f>IF(OR(LEFT(V60,1)=CHAR(32),LEFT(V60,1)=CHAR(9),LEFT(V60,1)=CHAR(160),indenture(V60)&gt;0),"NO","BOLD")&amp;X60</f>
        <v>BOLD</v>
      </c>
      <c r="AB60" t="str">
        <f t="shared" si="6"/>
        <v/>
      </c>
      <c r="AC60" t="str">
        <f>IF(OR(LEFT(Z60,1)=CHAR(32),LEFT(Z60,1)=CHAR(9),LEFT(Z60,1)=CHAR(160),indenture(Z60)&gt;0),"NO","BOLD")&amp;AB60</f>
        <v>BOLD</v>
      </c>
      <c r="AF60" t="str">
        <f t="shared" si="7"/>
        <v/>
      </c>
      <c r="AG60" t="str">
        <f>IF(OR(LEFT(AD60,1)=CHAR(32),LEFT(AD60,1)=CHAR(9),LEFT(AD60,1)=CHAR(160),indenture(AD60)&gt;0),"NO","BOLD")&amp;AF60</f>
        <v>BOLD</v>
      </c>
      <c r="AJ60" t="str">
        <f t="shared" si="8"/>
        <v/>
      </c>
      <c r="AK60" t="str">
        <f>IF(OR(LEFT(AH60,1)=CHAR(32),LEFT(AH60,1)=CHAR(9),LEFT(AH60,1)=CHAR(160),indenture(AH60)&gt;0),"NO","BOLD")&amp;AJ60</f>
        <v>BOLD</v>
      </c>
      <c r="AL60" t="s">
        <v>3387</v>
      </c>
      <c r="AM60" t="s">
        <v>3510</v>
      </c>
      <c r="AN60" t="str">
        <f t="shared" si="9"/>
        <v/>
      </c>
      <c r="AO60" t="str">
        <f>IF(OR(LEFT(AL60,1)=CHAR(32),LEFT(AL60,1)=CHAR(9),LEFT(AL60,1)=CHAR(160),indenture(AL60)&gt;0),"NO","BOLD")&amp;AN60</f>
        <v>BOLD</v>
      </c>
      <c r="AR60" t="str">
        <f t="shared" si="10"/>
        <v/>
      </c>
      <c r="AS60" t="str">
        <f>IF(OR(LEFT(AP60,1)=CHAR(32),LEFT(AP60,1)=CHAR(9),LEFT(AP60,1)=CHAR(160),indenture(AP60)&gt;0),"NO","BOLD")&amp;AR60</f>
        <v>BOLD</v>
      </c>
      <c r="AV60" t="str">
        <f t="shared" si="11"/>
        <v/>
      </c>
      <c r="AW60" t="str">
        <f>IF(OR(LEFT(AT60,1)=CHAR(32),LEFT(AT60,1)=CHAR(9),LEFT(AT60,1)=CHAR(160),indenture(AT60)&gt;0),"NO","BOLD")&amp;AV60</f>
        <v>BOLD</v>
      </c>
      <c r="AZ60" t="str">
        <f t="shared" si="12"/>
        <v/>
      </c>
      <c r="BA60" t="str">
        <f>IF(OR(LEFT(AX60,1)=CHAR(32),LEFT(AX60,1)=CHAR(9),LEFT(AX60,1)=CHAR(160),indenture(AX60)&gt;0),"NO","BOLD")&amp;AZ60</f>
        <v>BOLD</v>
      </c>
      <c r="BB60" t="s">
        <v>859</v>
      </c>
      <c r="BC60" t="s">
        <v>4721</v>
      </c>
      <c r="BD60" t="str">
        <f t="shared" si="13"/>
        <v/>
      </c>
      <c r="BE60" t="str">
        <f>IF(OR(LEFT(BB60,1)=CHAR(32),LEFT(BB60,1)=CHAR(9),LEFT(BB60,1)=CHAR(160),indenture(BB60)&gt;0),"NO","BOLD")&amp;BD60</f>
        <v>NO</v>
      </c>
      <c r="BH60" t="str">
        <f t="shared" si="14"/>
        <v/>
      </c>
      <c r="BI60" t="str">
        <f>IF(OR(LEFT(BF60,1)=CHAR(32),LEFT(BF60,1)=CHAR(9),LEFT(BF60,1)=CHAR(160),indenture(BF60)&gt;0),"NO","BOLD")&amp;BH60</f>
        <v>BOLD</v>
      </c>
      <c r="BL60" t="str">
        <f t="shared" si="15"/>
        <v/>
      </c>
      <c r="BM60" t="str">
        <f>IF(OR(LEFT(BJ60,1)=CHAR(32),LEFT(BJ60,1)=CHAR(9),LEFT(BJ60,1)=CHAR(160),indenture(BJ60)&gt;0),"NO","BOLD")&amp;BL60</f>
        <v>BOLD</v>
      </c>
      <c r="BP60" t="str">
        <f t="shared" si="16"/>
        <v/>
      </c>
      <c r="BQ60" t="str">
        <f>IF(OR(LEFT(BN60,1)=CHAR(32),LEFT(BN60,1)=CHAR(9),LEFT(BN60,1)=CHAR(160),indenture(BN60)&gt;0),"NO","BOLD")&amp;BP60</f>
        <v>BOLD</v>
      </c>
      <c r="BT60" t="str">
        <f t="shared" si="17"/>
        <v/>
      </c>
      <c r="BU60" t="str">
        <f>IF(OR(LEFT(BR60,1)=CHAR(32),LEFT(BR60,1)=CHAR(9),LEFT(BR60,1)=CHAR(160),indenture(BR60)&gt;0),"NO","BOLD")&amp;BT60</f>
        <v>BOLD</v>
      </c>
      <c r="BV60" t="s">
        <v>4311</v>
      </c>
      <c r="BW60" t="s">
        <v>4722</v>
      </c>
      <c r="BX60" t="str">
        <f t="shared" si="18"/>
        <v/>
      </c>
      <c r="BY60" t="str">
        <f>IF(OR(LEFT(BV60,1)=CHAR(32),LEFT(BV60,1)=CHAR(9),LEFT(BV60,1)=CHAR(160),indenture(BV60)&gt;0),"NO","BOLD")&amp;BX60</f>
        <v>NO</v>
      </c>
      <c r="BZ60" t="s">
        <v>4323</v>
      </c>
      <c r="CA60" t="s">
        <v>4723</v>
      </c>
      <c r="CB60" t="str">
        <f t="shared" si="19"/>
        <v/>
      </c>
      <c r="CC60" t="str">
        <f>IF(OR(LEFT(BZ60,1)=CHAR(32),LEFT(BZ60,1)=CHAR(9),LEFT(BZ60,1)=CHAR(160),indenture(BZ60)&gt;0),"NO","BOLD")&amp;CB60</f>
        <v>NO</v>
      </c>
      <c r="CD60" t="s">
        <v>4231</v>
      </c>
      <c r="CE60" t="s">
        <v>4724</v>
      </c>
      <c r="CF60" t="str">
        <f t="shared" si="20"/>
        <v/>
      </c>
      <c r="CG60" t="str">
        <f>IF(OR(LEFT(CD60,1)=CHAR(32),LEFT(CD60,1)=CHAR(9),LEFT(CD60,1)=CHAR(160),indenture(CD60)&gt;0),"NO","BOLD")&amp;CF60</f>
        <v>NO</v>
      </c>
      <c r="CH60" t="s">
        <v>1336</v>
      </c>
      <c r="CI60" t="s">
        <v>1337</v>
      </c>
      <c r="CJ60" t="str">
        <f t="shared" si="21"/>
        <v/>
      </c>
      <c r="CK60" t="str">
        <f>IF(OR(LEFT(CH60,1)=CHAR(32),LEFT(CH60,1)=CHAR(9),LEFT(CH60,1)=CHAR(160),indenture(CH60)&gt;0),"NO","BOLD")&amp;CJ60</f>
        <v>BOLD</v>
      </c>
      <c r="CN60" t="str">
        <f t="shared" si="22"/>
        <v/>
      </c>
      <c r="CO60" t="str">
        <f>IF(OR(LEFT(CL60,1)=CHAR(32),LEFT(CL60,1)=CHAR(9),LEFT(CL60,1)=CHAR(160),indenture(CL60)&gt;0),"NO","BOLD")&amp;CN60</f>
        <v>BOLD</v>
      </c>
      <c r="CP60" t="s">
        <v>3475</v>
      </c>
      <c r="CQ60" t="s">
        <v>3415</v>
      </c>
      <c r="CR60" t="str">
        <f t="shared" si="23"/>
        <v/>
      </c>
      <c r="CS60" t="str">
        <f>IF(OR(LEFT(CP60,1)=CHAR(32),LEFT(CP60,1)=CHAR(9),LEFT(CP60,1)=CHAR(160),indenture(CP60)&gt;0),"NO","BOLD")&amp;CR60</f>
        <v>BOLD</v>
      </c>
      <c r="CV60" t="str">
        <f t="shared" si="24"/>
        <v/>
      </c>
      <c r="CW60" t="str">
        <f>IF(OR(LEFT(CT60,1)=CHAR(32),LEFT(CT60,1)=CHAR(9),LEFT(CT60,1)=CHAR(160),indenture(CT60)&gt;0),"NO","BOLD")&amp;CV60</f>
        <v>BOLD</v>
      </c>
      <c r="CZ60" t="str">
        <f t="shared" si="25"/>
        <v/>
      </c>
      <c r="DA60" t="str">
        <f>IF(OR(LEFT(CX60,1)=CHAR(32),LEFT(CX60,1)=CHAR(9),LEFT(CX60,1)=CHAR(160),indenture(CX60)&gt;0),"NO","BOLD")&amp;CZ60</f>
        <v>BOLD</v>
      </c>
      <c r="DD60" t="str">
        <f t="shared" si="26"/>
        <v/>
      </c>
      <c r="DE60" t="str">
        <f>IF(OR(LEFT(DB60,1)=CHAR(32),LEFT(DB60,1)=CHAR(9),LEFT(DB60,1)=CHAR(160),indenture(DB60)&gt;0),"NO","BOLD")&amp;DD60</f>
        <v>BOLD</v>
      </c>
      <c r="DH60" t="str">
        <f t="shared" si="27"/>
        <v/>
      </c>
      <c r="DI60" t="str">
        <f>IF(OR(LEFT(DF60,1)=CHAR(32),LEFT(DF60,1)=CHAR(9),LEFT(DF60,1)=CHAR(160),indenture(DF60)&gt;0),"NO","BOLD")&amp;DH60</f>
        <v>BOLD</v>
      </c>
      <c r="DL60" t="str">
        <f t="shared" si="28"/>
        <v/>
      </c>
      <c r="DM60" t="str">
        <f>IF(OR(LEFT(DJ60,1)=CHAR(32),LEFT(DJ60,1)=CHAR(9),LEFT(DJ60,1)=CHAR(160),indenture(DJ60)&gt;0),"NO","BOLD")&amp;DL60</f>
        <v>BOLD</v>
      </c>
      <c r="DP60" t="str">
        <f t="shared" si="29"/>
        <v/>
      </c>
      <c r="DQ60" t="str">
        <f>IF(OR(LEFT(DN60,1)=CHAR(32),LEFT(DN60,1)=CHAR(9),LEFT(DN60,1)=CHAR(160),indenture(DN60)&gt;0),"NO","BOLD")&amp;DP60</f>
        <v>BOLD</v>
      </c>
      <c r="DR60" t="s">
        <v>5446</v>
      </c>
      <c r="DS60" t="s">
        <v>5447</v>
      </c>
      <c r="DT60" t="str">
        <f t="shared" si="30"/>
        <v/>
      </c>
      <c r="DU60" t="str">
        <f>IF(OR(LEFT(DR60,1)=CHAR(32),LEFT(DR60,1)=CHAR(9),LEFT(DR60,1)=CHAR(160),indenture(DR60)&gt;0),"NO","BOLD")&amp;DT60</f>
        <v>NO</v>
      </c>
      <c r="DX60" t="str">
        <f t="shared" si="31"/>
        <v/>
      </c>
      <c r="DY60" t="str">
        <f>IF(OR(LEFT(DV60,1)=CHAR(32),LEFT(DV60,1)=CHAR(9),LEFT(DV60,1)=CHAR(160),indenture(DV60)&gt;0),"NO","BOLD")&amp;DX60</f>
        <v>BOLD</v>
      </c>
      <c r="EB60" t="str">
        <f t="shared" si="32"/>
        <v/>
      </c>
      <c r="EC60" t="str">
        <f>IF(OR(LEFT(DZ60,1)=CHAR(32),LEFT(DZ60,1)=CHAR(9),LEFT(DZ60,1)=CHAR(160),indenture(DZ60)&gt;0),"NO","BOLD")&amp;EB60</f>
        <v>BOLD</v>
      </c>
      <c r="EF60" t="str">
        <f t="shared" si="33"/>
        <v/>
      </c>
      <c r="EG60" t="str">
        <f>IF(OR(LEFT(ED60,1)=CHAR(32),LEFT(ED60,1)=CHAR(9),LEFT(ED60,1)=CHAR(160),indenture(ED60)&gt;0),"NO","BOLD")&amp;EF60</f>
        <v>BOLD</v>
      </c>
      <c r="EJ60" t="str">
        <f t="shared" si="34"/>
        <v/>
      </c>
      <c r="EK60" t="str">
        <f>IF(OR(LEFT(EH60,1)=CHAR(32),LEFT(EH60,1)=CHAR(9),LEFT(EH60,1)=CHAR(160),indenture(EH60)&gt;0),"NO","BOLD")&amp;EJ60</f>
        <v>BOLD</v>
      </c>
      <c r="EN60" t="str">
        <f t="shared" si="35"/>
        <v/>
      </c>
      <c r="EO60" t="str">
        <f>IF(OR(LEFT(EL60,1)=CHAR(32),LEFT(EL60,1)=CHAR(9),LEFT(EL60,1)=CHAR(160),indenture(EL60)&gt;0),"NO","BOLD")&amp;EN60</f>
        <v>BOLD</v>
      </c>
      <c r="ER60" t="str">
        <f t="shared" si="36"/>
        <v/>
      </c>
      <c r="ES60" t="str">
        <f>IF(OR(LEFT(EP60,1)=CHAR(32),LEFT(EP60,1)=CHAR(9),LEFT(EP60,1)=CHAR(160),indenture(EP60)&gt;0),"NO","BOLD")&amp;ER60</f>
        <v>BOLD</v>
      </c>
      <c r="EV60" t="str">
        <f t="shared" si="37"/>
        <v/>
      </c>
      <c r="EW60" t="str">
        <f>IF(OR(LEFT(ET60,1)=CHAR(32),LEFT(ET60,1)=CHAR(9),LEFT(ET60,1)=CHAR(160),indenture(ET60)&gt;0),"NO","BOLD")&amp;EV60</f>
        <v>BOLD</v>
      </c>
      <c r="EZ60" t="str">
        <f t="shared" si="38"/>
        <v/>
      </c>
      <c r="FA60" t="str">
        <f>IF(OR(LEFT(EX60,1)=CHAR(32),LEFT(EX60,1)=CHAR(9),LEFT(EX60,1)=CHAR(160),indenture(EX60)&gt;0),"NO","BOLD")&amp;EZ60</f>
        <v>BOLD</v>
      </c>
      <c r="FD60" t="str">
        <f t="shared" si="39"/>
        <v/>
      </c>
      <c r="FE60" t="str">
        <f>IF(OR(LEFT(FB60,1)=CHAR(32),LEFT(FB60,1)=CHAR(9),LEFT(FB60,1)=CHAR(160),indenture(FB60)&gt;0),"NO","BOLD")&amp;FD60</f>
        <v>BOLD</v>
      </c>
      <c r="FF60" t="s">
        <v>6013</v>
      </c>
      <c r="FG60" t="s">
        <v>6014</v>
      </c>
      <c r="FH60" t="str">
        <f t="shared" si="40"/>
        <v/>
      </c>
      <c r="FI60" t="str">
        <f>IF(OR(LEFT(FF60,1)=CHAR(32),LEFT(FF60,1)=CHAR(9),LEFT(FF60,1)=CHAR(160),indenture(FF60)&gt;0),"NO","BOLD")&amp;FH60</f>
        <v>BOLD</v>
      </c>
      <c r="FL60" t="str">
        <f t="shared" si="41"/>
        <v/>
      </c>
      <c r="FM60" t="str">
        <f>IF(OR(LEFT(FJ60,1)=CHAR(32),LEFT(FJ60,1)=CHAR(9),LEFT(FJ60,1)=CHAR(160),indenture(FJ60)&gt;0),"NO","BOLD")&amp;FL60</f>
        <v>BOLD</v>
      </c>
      <c r="FP60" t="str">
        <f t="shared" si="42"/>
        <v/>
      </c>
      <c r="FQ60" t="str">
        <f>IF(OR(LEFT(FN60,1)=CHAR(32),LEFT(FN60,1)=CHAR(9),LEFT(FN60,1)=CHAR(160),indenture(FN60)&gt;0),"NO","BOLD")&amp;FP60</f>
        <v>BOLD</v>
      </c>
      <c r="FT60" t="str">
        <f t="shared" si="43"/>
        <v/>
      </c>
      <c r="FU60" t="str">
        <f>IF(OR(LEFT(FR60,1)=CHAR(32),LEFT(FR60,1)=CHAR(9),LEFT(FR60,1)=CHAR(160),indenture(FR60)&gt;0),"NO","BOLD")&amp;FT60</f>
        <v>BOLD</v>
      </c>
      <c r="FX60" t="str">
        <f t="shared" si="44"/>
        <v/>
      </c>
      <c r="FY60" t="str">
        <f>IF(OR(LEFT(FV60,1)=CHAR(32),LEFT(FV60,1)=CHAR(9),LEFT(FV60,1)=CHAR(160),indenture(FV60)&gt;0),"NO","BOLD")&amp;FX60</f>
        <v>BOLD</v>
      </c>
      <c r="GB60" t="str">
        <f t="shared" si="45"/>
        <v/>
      </c>
      <c r="GC60" t="str">
        <f>IF(OR(LEFT(FZ60,1)=CHAR(32),LEFT(FZ60,1)=CHAR(9),LEFT(FZ60,1)=CHAR(160),indenture(FZ60)&gt;0),"NO","BOLD")&amp;GB60</f>
        <v>BOLD</v>
      </c>
      <c r="GF60" t="str">
        <f t="shared" si="46"/>
        <v/>
      </c>
      <c r="GG60" t="str">
        <f>IF(OR(LEFT(GD60,1)=CHAR(32),LEFT(GD60,1)=CHAR(9),LEFT(GD60,1)=CHAR(160),indenture(GD60)&gt;0),"NO","BOLD")&amp;GF60</f>
        <v>BOLD</v>
      </c>
      <c r="GJ60" t="str">
        <f t="shared" si="47"/>
        <v/>
      </c>
      <c r="GK60" t="str">
        <f>IF(OR(LEFT(GH60,1)=CHAR(32),LEFT(GH60,1)=CHAR(9),LEFT(GH60,1)=CHAR(160),indenture(GH60)&gt;0),"NO","BOLD")&amp;GJ60</f>
        <v>BOLD</v>
      </c>
      <c r="GN60" t="str">
        <f t="shared" si="48"/>
        <v/>
      </c>
      <c r="GO60" t="str">
        <f>IF(OR(LEFT(GL60,1)=CHAR(32),LEFT(GL60,1)=CHAR(9),LEFT(GL60,1)=CHAR(160),indenture(GL60)&gt;0),"NO","BOLD")&amp;GN60</f>
        <v>BOLD</v>
      </c>
      <c r="GR60" t="str">
        <f t="shared" si="70"/>
        <v/>
      </c>
      <c r="GS60" t="str">
        <f>IF(OR(LEFT(GP60,1)=CHAR(32),LEFT(GP60,1)=CHAR(9),LEFT(GP60,1)=CHAR(160),indenture(GP60)&gt;0),"NO","BOLD")&amp;GR60</f>
        <v>BOLD</v>
      </c>
      <c r="GT60" t="s">
        <v>6503</v>
      </c>
      <c r="GU60" t="s">
        <v>6504</v>
      </c>
      <c r="GV60" t="str">
        <f t="shared" si="49"/>
        <v/>
      </c>
      <c r="GW60" t="str">
        <f>IF(OR(LEFT(GT60,1)=CHAR(32),LEFT(GT60,1)=CHAR(9),LEFT(GT60,1)=CHAR(160),indenture(GT60)&gt;0),"NO","BOLD")&amp;GV60</f>
        <v>NO</v>
      </c>
      <c r="GZ60" t="str">
        <f t="shared" si="50"/>
        <v/>
      </c>
      <c r="HA60" t="str">
        <f>IF(OR(LEFT(GX60,1)=CHAR(32),LEFT(GX60,1)=CHAR(9),LEFT(GX60,1)=CHAR(160),indenture(GX60)&gt;0),"NO","BOLD")&amp;GZ60</f>
        <v>BOLD</v>
      </c>
      <c r="HB60" t="s">
        <v>6505</v>
      </c>
      <c r="HC60" t="s">
        <v>6506</v>
      </c>
      <c r="HD60" t="str">
        <f t="shared" si="51"/>
        <v/>
      </c>
      <c r="HE60" t="str">
        <f>IF(OR(LEFT(HB60,1)=CHAR(32),LEFT(HB60,1)=CHAR(9),LEFT(HB60,1)=CHAR(160),indenture(HB60)&gt;0),"NO","BOLD")&amp;HD60</f>
        <v>BOLD</v>
      </c>
      <c r="HH60" t="str">
        <f t="shared" si="52"/>
        <v/>
      </c>
      <c r="HI60" t="str">
        <f>IF(OR(LEFT(HF60,1)=CHAR(32),LEFT(HF60,1)=CHAR(9),LEFT(HF60,1)=CHAR(160),indenture(HF60)&gt;0),"NO","BOLD")&amp;HH60</f>
        <v>BOLD</v>
      </c>
      <c r="HL60" t="str">
        <f t="shared" si="53"/>
        <v/>
      </c>
      <c r="HM60" t="str">
        <f>IF(OR(LEFT(HJ60,1)=CHAR(32),LEFT(HJ60,1)=CHAR(9),LEFT(HJ60,1)=CHAR(160),indenture(HJ60)&gt;0),"NO","BOLD")&amp;HL60</f>
        <v>BOLD</v>
      </c>
      <c r="HP60" t="str">
        <f t="shared" si="54"/>
        <v/>
      </c>
      <c r="HQ60" t="str">
        <f>IF(OR(LEFT(HN60,1)=CHAR(32),LEFT(HN60,1)=CHAR(9),LEFT(HN60,1)=CHAR(160),indenture(HN60)&gt;0),"NO","BOLD")&amp;HP60</f>
        <v>BOLD</v>
      </c>
      <c r="HT60" t="str">
        <f t="shared" si="55"/>
        <v/>
      </c>
      <c r="HU60" t="str">
        <f>IF(OR(LEFT(HR60,1)=CHAR(32),LEFT(HR60,1)=CHAR(9),LEFT(HR60,1)=CHAR(160),indenture(HR60)&gt;0),"NO","BOLD")&amp;HT60</f>
        <v>BOLD</v>
      </c>
      <c r="HV60" t="s">
        <v>8251</v>
      </c>
      <c r="HW60" t="s">
        <v>8172</v>
      </c>
      <c r="HX60" t="str">
        <f t="shared" si="56"/>
        <v/>
      </c>
      <c r="HY60" t="str">
        <f>IF(OR(LEFT(HV60,1)=CHAR(32),LEFT(HV60,1)=CHAR(9),LEFT(HV60,1)=CHAR(160),indenture(HV60)&gt;0),"NO","BOLD")&amp;HX60</f>
        <v>BOLD</v>
      </c>
      <c r="HZ60" t="s">
        <v>8394</v>
      </c>
      <c r="IA60" s="36" t="s">
        <v>8872</v>
      </c>
      <c r="IB60" t="str">
        <f t="shared" si="57"/>
        <v/>
      </c>
      <c r="IC60" t="str">
        <f>IF(OR(LEFT(HZ60,1)=CHAR(32),LEFT(HZ60,1)=CHAR(9),LEFT(HZ60,1)=CHAR(160),indenture(HZ60)&gt;0),"NO","BOLD")&amp;IB60</f>
        <v>BOLD</v>
      </c>
      <c r="IH60" t="s">
        <v>8240</v>
      </c>
      <c r="II60" t="s">
        <v>212</v>
      </c>
      <c r="IJ60" t="str">
        <f t="shared" si="59"/>
        <v/>
      </c>
      <c r="IK60" t="str">
        <f>IF(OR(LEFT(IH60,1)=CHAR(32),LEFT(IH60,1)=CHAR(9),LEFT(IH60,1)=CHAR(160),indenture(IH60)&gt;0),"NO","BOLD")&amp;IJ60</f>
        <v>BOLD</v>
      </c>
      <c r="IP60" t="s">
        <v>8696</v>
      </c>
      <c r="IQ60" t="s">
        <v>8726</v>
      </c>
      <c r="IR60" t="str">
        <f t="shared" si="61"/>
        <v/>
      </c>
      <c r="IS60" t="str">
        <f>IF(OR(LEFT(IP60,1)=CHAR(32),LEFT(IP60,1)=CHAR(9),LEFT(IP60,1)=CHAR(160),indenture(IP60)&gt;0),"NO","BOLD")&amp;IR60</f>
        <v>BOLD</v>
      </c>
      <c r="IX60" t="s">
        <v>8251</v>
      </c>
      <c r="IY60" t="s">
        <v>8172</v>
      </c>
      <c r="IZ60" t="str">
        <f t="shared" si="63"/>
        <v/>
      </c>
      <c r="JA60" t="str">
        <f>IF(OR(LEFT(IX60,1)=CHAR(32),LEFT(IX60,1)=CHAR(9),LEFT(IX60,1)=CHAR(160),indenture(IX60)&gt;0),"NO","BOLD")&amp;IZ60</f>
        <v>BOLD</v>
      </c>
      <c r="JB60" t="s">
        <v>8394</v>
      </c>
      <c r="JC60" s="36" t="s">
        <v>8872</v>
      </c>
      <c r="JD60" t="str">
        <f t="shared" si="64"/>
        <v/>
      </c>
      <c r="JE60" t="str">
        <f>IF(OR(LEFT(JB60,1)=CHAR(32),LEFT(JB60,1)=CHAR(9),LEFT(JB60,1)=CHAR(160),indenture(JB60)&gt;0),"NO","BOLD")&amp;JD60</f>
        <v>BOLD</v>
      </c>
      <c r="JL60" t="str">
        <f t="shared" si="66"/>
        <v/>
      </c>
      <c r="JM60" t="str">
        <f>IF(OR(LEFT(JJ60,1)=CHAR(32),LEFT(JJ60,1)=CHAR(9),LEFT(JJ60,1)=CHAR(160),indenture(JJ60)&gt;0),"NO","BOLD")&amp;JL60</f>
        <v>BOLD</v>
      </c>
    </row>
    <row r="61" spans="1:273">
      <c r="A61">
        <v>60</v>
      </c>
      <c r="D61" t="str">
        <f t="shared" si="2"/>
        <v/>
      </c>
      <c r="E61" t="str">
        <f>IF(OR(LEFT(B61,1)=CHAR(32),LEFT(B61,1)=CHAR(9),LEFT(B61,1)=CHAR(160),indenture(B61)&gt;0),"NO","BOLD")&amp;D61</f>
        <v>BOLD</v>
      </c>
      <c r="F61" t="s">
        <v>3969</v>
      </c>
      <c r="G61" t="s">
        <v>3970</v>
      </c>
      <c r="H61" t="str">
        <f t="shared" si="3"/>
        <v/>
      </c>
      <c r="I61" t="str">
        <f>IF(OR(LEFT(F61,1)=CHAR(32),LEFT(F61,1)=CHAR(9),LEFT(F61,1)=CHAR(160),indenture(F61)&gt;0),"NO","BOLD")&amp;H61</f>
        <v>BOLD</v>
      </c>
      <c r="P61" t="str">
        <f t="shared" si="69"/>
        <v/>
      </c>
      <c r="Q61" t="str">
        <f>IF(OR(LEFT(N61,1)=CHAR(32),LEFT(N61,1)=CHAR(9),LEFT(N61,1)=CHAR(160),indenture(N61)&gt;0),"NO","BOLD")&amp;P61</f>
        <v>BOLD</v>
      </c>
      <c r="T61" t="str">
        <f t="shared" si="4"/>
        <v/>
      </c>
      <c r="U61" t="str">
        <f>IF(OR(LEFT(R61,1)=CHAR(32),LEFT(R61,1)=CHAR(9),LEFT(R61,1)=CHAR(160),indenture(R61)&gt;0),"NO","BOLD")&amp;T61</f>
        <v>BOLD</v>
      </c>
      <c r="X61" t="str">
        <f t="shared" si="5"/>
        <v/>
      </c>
      <c r="Y61" t="str">
        <f>IF(OR(LEFT(V61,1)=CHAR(32),LEFT(V61,1)=CHAR(9),LEFT(V61,1)=CHAR(160),indenture(V61)&gt;0),"NO","BOLD")&amp;X61</f>
        <v>BOLD</v>
      </c>
      <c r="AB61" t="str">
        <f t="shared" si="6"/>
        <v/>
      </c>
      <c r="AC61" t="str">
        <f>IF(OR(LEFT(Z61,1)=CHAR(32),LEFT(Z61,1)=CHAR(9),LEFT(Z61,1)=CHAR(160),indenture(Z61)&gt;0),"NO","BOLD")&amp;AB61</f>
        <v>BOLD</v>
      </c>
      <c r="AF61" t="str">
        <f t="shared" si="7"/>
        <v/>
      </c>
      <c r="AG61" t="str">
        <f>IF(OR(LEFT(AD61,1)=CHAR(32),LEFT(AD61,1)=CHAR(9),LEFT(AD61,1)=CHAR(160),indenture(AD61)&gt;0),"NO","BOLD")&amp;AF61</f>
        <v>BOLD</v>
      </c>
      <c r="AJ61" t="str">
        <f t="shared" si="8"/>
        <v/>
      </c>
      <c r="AK61" t="str">
        <f>IF(OR(LEFT(AH61,1)=CHAR(32),LEFT(AH61,1)=CHAR(9),LEFT(AH61,1)=CHAR(160),indenture(AH61)&gt;0),"NO","BOLD")&amp;AJ61</f>
        <v>BOLD</v>
      </c>
      <c r="AL61" t="s">
        <v>3406</v>
      </c>
      <c r="AM61" t="s">
        <v>3527</v>
      </c>
      <c r="AN61" t="str">
        <f t="shared" si="9"/>
        <v/>
      </c>
      <c r="AO61" t="str">
        <f>IF(OR(LEFT(AL61,1)=CHAR(32),LEFT(AL61,1)=CHAR(9),LEFT(AL61,1)=CHAR(160),indenture(AL61)&gt;0),"NO","BOLD")&amp;AN61</f>
        <v>BOLD</v>
      </c>
      <c r="AR61" t="str">
        <f t="shared" si="10"/>
        <v/>
      </c>
      <c r="AS61" t="str">
        <f>IF(OR(LEFT(AP61,1)=CHAR(32),LEFT(AP61,1)=CHAR(9),LEFT(AP61,1)=CHAR(160),indenture(AP61)&gt;0),"NO","BOLD")&amp;AR61</f>
        <v>BOLD</v>
      </c>
      <c r="AV61" t="str">
        <f t="shared" si="11"/>
        <v/>
      </c>
      <c r="AW61" t="str">
        <f>IF(OR(LEFT(AT61,1)=CHAR(32),LEFT(AT61,1)=CHAR(9),LEFT(AT61,1)=CHAR(160),indenture(AT61)&gt;0),"NO","BOLD")&amp;AV61</f>
        <v>BOLD</v>
      </c>
      <c r="AZ61" t="str">
        <f t="shared" si="12"/>
        <v/>
      </c>
      <c r="BA61" t="str">
        <f>IF(OR(LEFT(AX61,1)=CHAR(32),LEFT(AX61,1)=CHAR(9),LEFT(AX61,1)=CHAR(160),indenture(AX61)&gt;0),"NO","BOLD")&amp;AZ61</f>
        <v>BOLD</v>
      </c>
      <c r="BB61" t="s">
        <v>4306</v>
      </c>
      <c r="BC61" t="s">
        <v>4725</v>
      </c>
      <c r="BD61" t="str">
        <f t="shared" si="13"/>
        <v/>
      </c>
      <c r="BE61" t="str">
        <f>IF(OR(LEFT(BB61,1)=CHAR(32),LEFT(BB61,1)=CHAR(9),LEFT(BB61,1)=CHAR(160),indenture(BB61)&gt;0),"NO","BOLD")&amp;BD61</f>
        <v>NO</v>
      </c>
      <c r="BH61" t="str">
        <f t="shared" si="14"/>
        <v/>
      </c>
      <c r="BI61" t="str">
        <f>IF(OR(LEFT(BF61,1)=CHAR(32),LEFT(BF61,1)=CHAR(9),LEFT(BF61,1)=CHAR(160),indenture(BF61)&gt;0),"NO","BOLD")&amp;BH61</f>
        <v>BOLD</v>
      </c>
      <c r="BL61" t="str">
        <f t="shared" si="15"/>
        <v/>
      </c>
      <c r="BM61" t="str">
        <f>IF(OR(LEFT(BJ61,1)=CHAR(32),LEFT(BJ61,1)=CHAR(9),LEFT(BJ61,1)=CHAR(160),indenture(BJ61)&gt;0),"NO","BOLD")&amp;BL61</f>
        <v>BOLD</v>
      </c>
      <c r="BP61" t="str">
        <f t="shared" si="16"/>
        <v/>
      </c>
      <c r="BQ61" t="str">
        <f>IF(OR(LEFT(BN61,1)=CHAR(32),LEFT(BN61,1)=CHAR(9),LEFT(BN61,1)=CHAR(160),indenture(BN61)&gt;0),"NO","BOLD")&amp;BP61</f>
        <v>BOLD</v>
      </c>
      <c r="BT61" t="str">
        <f t="shared" si="17"/>
        <v/>
      </c>
      <c r="BU61" t="str">
        <f>IF(OR(LEFT(BR61,1)=CHAR(32),LEFT(BR61,1)=CHAR(9),LEFT(BR61,1)=CHAR(160),indenture(BR61)&gt;0),"NO","BOLD")&amp;BT61</f>
        <v>BOLD</v>
      </c>
      <c r="BV61" t="s">
        <v>4323</v>
      </c>
      <c r="BW61" t="s">
        <v>4726</v>
      </c>
      <c r="BX61" t="str">
        <f t="shared" si="18"/>
        <v/>
      </c>
      <c r="BY61" t="str">
        <f>IF(OR(LEFT(BV61,1)=CHAR(32),LEFT(BV61,1)=CHAR(9),LEFT(BV61,1)=CHAR(160),indenture(BV61)&gt;0),"NO","BOLD")&amp;BX61</f>
        <v>NO</v>
      </c>
      <c r="BZ61" t="s">
        <v>4333</v>
      </c>
      <c r="CA61" t="s">
        <v>4727</v>
      </c>
      <c r="CB61" t="str">
        <f t="shared" si="19"/>
        <v/>
      </c>
      <c r="CC61" t="str">
        <f>IF(OR(LEFT(BZ61,1)=CHAR(32),LEFT(BZ61,1)=CHAR(9),LEFT(BZ61,1)=CHAR(160),indenture(BZ61)&gt;0),"NO","BOLD")&amp;CB61</f>
        <v>NO</v>
      </c>
      <c r="CD61" t="s">
        <v>4246</v>
      </c>
      <c r="CE61" t="s">
        <v>4728</v>
      </c>
      <c r="CF61" t="str">
        <f t="shared" si="20"/>
        <v/>
      </c>
      <c r="CG61" t="str">
        <f>IF(OR(LEFT(CD61,1)=CHAR(32),LEFT(CD61,1)=CHAR(9),LEFT(CD61,1)=CHAR(160),indenture(CD61)&gt;0),"NO","BOLD")&amp;CF61</f>
        <v>NO</v>
      </c>
      <c r="CH61" t="s">
        <v>1338</v>
      </c>
      <c r="CI61" t="s">
        <v>1339</v>
      </c>
      <c r="CJ61" t="str">
        <f t="shared" si="21"/>
        <v/>
      </c>
      <c r="CK61" t="str">
        <f>IF(OR(LEFT(CH61,1)=CHAR(32),LEFT(CH61,1)=CHAR(9),LEFT(CH61,1)=CHAR(160),indenture(CH61)&gt;0),"NO","BOLD")&amp;CJ61</f>
        <v>BOLD</v>
      </c>
      <c r="CN61" t="str">
        <f t="shared" si="22"/>
        <v/>
      </c>
      <c r="CO61" t="str">
        <f>IF(OR(LEFT(CL61,1)=CHAR(32),LEFT(CL61,1)=CHAR(9),LEFT(CL61,1)=CHAR(160),indenture(CL61)&gt;0),"NO","BOLD")&amp;CN61</f>
        <v>BOLD</v>
      </c>
      <c r="CP61" t="s">
        <v>4729</v>
      </c>
      <c r="CQ61" t="s">
        <v>3377</v>
      </c>
      <c r="CR61" t="str">
        <f t="shared" si="23"/>
        <v/>
      </c>
      <c r="CS61" t="str">
        <f>IF(OR(LEFT(CP61,1)=CHAR(32),LEFT(CP61,1)=CHAR(9),LEFT(CP61,1)=CHAR(160),indenture(CP61)&gt;0),"NO","BOLD")&amp;CR61</f>
        <v>BOLD</v>
      </c>
      <c r="CV61" t="str">
        <f t="shared" si="24"/>
        <v/>
      </c>
      <c r="CW61" t="str">
        <f>IF(OR(LEFT(CT61,1)=CHAR(32),LEFT(CT61,1)=CHAR(9),LEFT(CT61,1)=CHAR(160),indenture(CT61)&gt;0),"NO","BOLD")&amp;CV61</f>
        <v>BOLD</v>
      </c>
      <c r="CZ61" t="str">
        <f t="shared" si="25"/>
        <v/>
      </c>
      <c r="DA61" t="str">
        <f>IF(OR(LEFT(CX61,1)=CHAR(32),LEFT(CX61,1)=CHAR(9),LEFT(CX61,1)=CHAR(160),indenture(CX61)&gt;0),"NO","BOLD")&amp;CZ61</f>
        <v>BOLD</v>
      </c>
      <c r="DD61" t="str">
        <f t="shared" si="26"/>
        <v/>
      </c>
      <c r="DE61" t="str">
        <f>IF(OR(LEFT(DB61,1)=CHAR(32),LEFT(DB61,1)=CHAR(9),LEFT(DB61,1)=CHAR(160),indenture(DB61)&gt;0),"NO","BOLD")&amp;DD61</f>
        <v>BOLD</v>
      </c>
      <c r="DH61" t="str">
        <f t="shared" si="27"/>
        <v/>
      </c>
      <c r="DI61" t="str">
        <f>IF(OR(LEFT(DF61,1)=CHAR(32),LEFT(DF61,1)=CHAR(9),LEFT(DF61,1)=CHAR(160),indenture(DF61)&gt;0),"NO","BOLD")&amp;DH61</f>
        <v>BOLD</v>
      </c>
      <c r="DL61" t="str">
        <f t="shared" si="28"/>
        <v/>
      </c>
      <c r="DM61" t="str">
        <f>IF(OR(LEFT(DJ61,1)=CHAR(32),LEFT(DJ61,1)=CHAR(9),LEFT(DJ61,1)=CHAR(160),indenture(DJ61)&gt;0),"NO","BOLD")&amp;DL61</f>
        <v>BOLD</v>
      </c>
      <c r="DP61" t="str">
        <f t="shared" si="29"/>
        <v/>
      </c>
      <c r="DQ61" t="str">
        <f>IF(OR(LEFT(DN61,1)=CHAR(32),LEFT(DN61,1)=CHAR(9),LEFT(DN61,1)=CHAR(160),indenture(DN61)&gt;0),"NO","BOLD")&amp;DP61</f>
        <v>BOLD</v>
      </c>
      <c r="DR61" t="s">
        <v>5448</v>
      </c>
      <c r="DS61" t="s">
        <v>5449</v>
      </c>
      <c r="DT61" t="str">
        <f t="shared" si="30"/>
        <v/>
      </c>
      <c r="DU61" t="str">
        <f>IF(OR(LEFT(DR61,1)=CHAR(32),LEFT(DR61,1)=CHAR(9),LEFT(DR61,1)=CHAR(160),indenture(DR61)&gt;0),"NO","BOLD")&amp;DT61</f>
        <v>NO</v>
      </c>
      <c r="DX61" t="str">
        <f t="shared" si="31"/>
        <v/>
      </c>
      <c r="DY61" t="str">
        <f>IF(OR(LEFT(DV61,1)=CHAR(32),LEFT(DV61,1)=CHAR(9),LEFT(DV61,1)=CHAR(160),indenture(DV61)&gt;0),"NO","BOLD")&amp;DX61</f>
        <v>BOLD</v>
      </c>
      <c r="EB61" t="str">
        <f t="shared" si="32"/>
        <v/>
      </c>
      <c r="EC61" t="str">
        <f>IF(OR(LEFT(DZ61,1)=CHAR(32),LEFT(DZ61,1)=CHAR(9),LEFT(DZ61,1)=CHAR(160),indenture(DZ61)&gt;0),"NO","BOLD")&amp;EB61</f>
        <v>BOLD</v>
      </c>
      <c r="EF61" t="str">
        <f t="shared" si="33"/>
        <v/>
      </c>
      <c r="EG61" t="str">
        <f>IF(OR(LEFT(ED61,1)=CHAR(32),LEFT(ED61,1)=CHAR(9),LEFT(ED61,1)=CHAR(160),indenture(ED61)&gt;0),"NO","BOLD")&amp;EF61</f>
        <v>BOLD</v>
      </c>
      <c r="EJ61" t="str">
        <f t="shared" si="34"/>
        <v/>
      </c>
      <c r="EK61" t="str">
        <f>IF(OR(LEFT(EH61,1)=CHAR(32),LEFT(EH61,1)=CHAR(9),LEFT(EH61,1)=CHAR(160),indenture(EH61)&gt;0),"NO","BOLD")&amp;EJ61</f>
        <v>BOLD</v>
      </c>
      <c r="EN61" t="str">
        <f t="shared" si="35"/>
        <v/>
      </c>
      <c r="EO61" t="str">
        <f>IF(OR(LEFT(EL61,1)=CHAR(32),LEFT(EL61,1)=CHAR(9),LEFT(EL61,1)=CHAR(160),indenture(EL61)&gt;0),"NO","BOLD")&amp;EN61</f>
        <v>BOLD</v>
      </c>
      <c r="ER61" t="str">
        <f t="shared" si="36"/>
        <v/>
      </c>
      <c r="ES61" t="str">
        <f>IF(OR(LEFT(EP61,1)=CHAR(32),LEFT(EP61,1)=CHAR(9),LEFT(EP61,1)=CHAR(160),indenture(EP61)&gt;0),"NO","BOLD")&amp;ER61</f>
        <v>BOLD</v>
      </c>
      <c r="EV61" t="str">
        <f t="shared" si="37"/>
        <v/>
      </c>
      <c r="EW61" t="str">
        <f>IF(OR(LEFT(ET61,1)=CHAR(32),LEFT(ET61,1)=CHAR(9),LEFT(ET61,1)=CHAR(160),indenture(ET61)&gt;0),"NO","BOLD")&amp;EV61</f>
        <v>BOLD</v>
      </c>
      <c r="EX61" t="s">
        <v>1322</v>
      </c>
      <c r="EY61" s="36" t="s">
        <v>8872</v>
      </c>
      <c r="EZ61" t="str">
        <f t="shared" si="38"/>
        <v/>
      </c>
      <c r="FA61" t="str">
        <f>IF(OR(LEFT(EX61,1)=CHAR(32),LEFT(EX61,1)=CHAR(9),LEFT(EX61,1)=CHAR(160),indenture(EX61)&gt;0),"NO","BOLD")&amp;EZ61</f>
        <v>BOLD</v>
      </c>
      <c r="FD61" t="str">
        <f t="shared" si="39"/>
        <v/>
      </c>
      <c r="FE61" t="str">
        <f>IF(OR(LEFT(FB61,1)=CHAR(32),LEFT(FB61,1)=CHAR(9),LEFT(FB61,1)=CHAR(160),indenture(FB61)&gt;0),"NO","BOLD")&amp;FD61</f>
        <v>BOLD</v>
      </c>
      <c r="FH61" t="str">
        <f t="shared" si="40"/>
        <v/>
      </c>
      <c r="FI61" t="str">
        <f>IF(OR(LEFT(FF61,1)=CHAR(32),LEFT(FF61,1)=CHAR(9),LEFT(FF61,1)=CHAR(160),indenture(FF61)&gt;0),"NO","BOLD")&amp;FH61</f>
        <v>BOLD</v>
      </c>
      <c r="FL61" t="str">
        <f t="shared" si="41"/>
        <v/>
      </c>
      <c r="FM61" t="str">
        <f>IF(OR(LEFT(FJ61,1)=CHAR(32),LEFT(FJ61,1)=CHAR(9),LEFT(FJ61,1)=CHAR(160),indenture(FJ61)&gt;0),"NO","BOLD")&amp;FL61</f>
        <v>BOLD</v>
      </c>
      <c r="FN61" t="s">
        <v>6015</v>
      </c>
      <c r="FO61" t="s">
        <v>6016</v>
      </c>
      <c r="FP61" t="str">
        <f t="shared" si="42"/>
        <v/>
      </c>
      <c r="FQ61" t="str">
        <f>IF(OR(LEFT(FN61,1)=CHAR(32),LEFT(FN61,1)=CHAR(9),LEFT(FN61,1)=CHAR(160),indenture(FN61)&gt;0),"NO","BOLD")&amp;FP61</f>
        <v>BOLD</v>
      </c>
      <c r="FT61" t="str">
        <f t="shared" si="43"/>
        <v/>
      </c>
      <c r="FU61" t="str">
        <f>IF(OR(LEFT(FR61,1)=CHAR(32),LEFT(FR61,1)=CHAR(9),LEFT(FR61,1)=CHAR(160),indenture(FR61)&gt;0),"NO","BOLD")&amp;FT61</f>
        <v>BOLD</v>
      </c>
      <c r="FX61" t="str">
        <f t="shared" si="44"/>
        <v/>
      </c>
      <c r="FY61" t="str">
        <f>IF(OR(LEFT(FV61,1)=CHAR(32),LEFT(FV61,1)=CHAR(9),LEFT(FV61,1)=CHAR(160),indenture(FV61)&gt;0),"NO","BOLD")&amp;FX61</f>
        <v>BOLD</v>
      </c>
      <c r="GB61" t="str">
        <f t="shared" si="45"/>
        <v/>
      </c>
      <c r="GC61" t="str">
        <f>IF(OR(LEFT(FZ61,1)=CHAR(32),LEFT(FZ61,1)=CHAR(9),LEFT(FZ61,1)=CHAR(160),indenture(FZ61)&gt;0),"NO","BOLD")&amp;GB61</f>
        <v>BOLD</v>
      </c>
      <c r="GF61" t="str">
        <f t="shared" si="46"/>
        <v/>
      </c>
      <c r="GG61" t="str">
        <f>IF(OR(LEFT(GD61,1)=CHAR(32),LEFT(GD61,1)=CHAR(9),LEFT(GD61,1)=CHAR(160),indenture(GD61)&gt;0),"NO","BOLD")&amp;GF61</f>
        <v>BOLD</v>
      </c>
      <c r="GJ61" t="str">
        <f t="shared" si="47"/>
        <v/>
      </c>
      <c r="GK61" t="str">
        <f>IF(OR(LEFT(GH61,1)=CHAR(32),LEFT(GH61,1)=CHAR(9),LEFT(GH61,1)=CHAR(160),indenture(GH61)&gt;0),"NO","BOLD")&amp;GJ61</f>
        <v>BOLD</v>
      </c>
      <c r="GN61" t="str">
        <f t="shared" si="48"/>
        <v/>
      </c>
      <c r="GO61" t="str">
        <f>IF(OR(LEFT(GL61,1)=CHAR(32),LEFT(GL61,1)=CHAR(9),LEFT(GL61,1)=CHAR(160),indenture(GL61)&gt;0),"NO","BOLD")&amp;GN61</f>
        <v>BOLD</v>
      </c>
      <c r="GR61" t="str">
        <f t="shared" si="70"/>
        <v/>
      </c>
      <c r="GS61" t="str">
        <f>IF(OR(LEFT(GP61,1)=CHAR(32),LEFT(GP61,1)=CHAR(9),LEFT(GP61,1)=CHAR(160),indenture(GP61)&gt;0),"NO","BOLD")&amp;GR61</f>
        <v>BOLD</v>
      </c>
      <c r="GT61" t="s">
        <v>6507</v>
      </c>
      <c r="GU61" t="s">
        <v>6508</v>
      </c>
      <c r="GV61" t="str">
        <f t="shared" si="49"/>
        <v/>
      </c>
      <c r="GW61" t="str">
        <f>IF(OR(LEFT(GT61,1)=CHAR(32),LEFT(GT61,1)=CHAR(9),LEFT(GT61,1)=CHAR(160),indenture(GT61)&gt;0),"NO","BOLD")&amp;GV61</f>
        <v>NO</v>
      </c>
      <c r="GZ61" t="str">
        <f t="shared" si="50"/>
        <v/>
      </c>
      <c r="HA61" t="str">
        <f>IF(OR(LEFT(GX61,1)=CHAR(32),LEFT(GX61,1)=CHAR(9),LEFT(GX61,1)=CHAR(160),indenture(GX61)&gt;0),"NO","BOLD")&amp;GZ61</f>
        <v>BOLD</v>
      </c>
      <c r="HB61" t="s">
        <v>6509</v>
      </c>
      <c r="HC61" t="s">
        <v>6510</v>
      </c>
      <c r="HD61" t="str">
        <f t="shared" si="51"/>
        <v/>
      </c>
      <c r="HE61" t="str">
        <f>IF(OR(LEFT(HB61,1)=CHAR(32),LEFT(HB61,1)=CHAR(9),LEFT(HB61,1)=CHAR(160),indenture(HB61)&gt;0),"NO","BOLD")&amp;HD61</f>
        <v>BOLD</v>
      </c>
      <c r="HH61" t="str">
        <f t="shared" si="52"/>
        <v/>
      </c>
      <c r="HI61" t="str">
        <f>IF(OR(LEFT(HF61,1)=CHAR(32),LEFT(HF61,1)=CHAR(9),LEFT(HF61,1)=CHAR(160),indenture(HF61)&gt;0),"NO","BOLD")&amp;HH61</f>
        <v>BOLD</v>
      </c>
      <c r="HL61" t="str">
        <f t="shared" si="53"/>
        <v/>
      </c>
      <c r="HM61" t="str">
        <f>IF(OR(LEFT(HJ61,1)=CHAR(32),LEFT(HJ61,1)=CHAR(9),LEFT(HJ61,1)=CHAR(160),indenture(HJ61)&gt;0),"NO","BOLD")&amp;HL61</f>
        <v>BOLD</v>
      </c>
      <c r="HP61" t="str">
        <f t="shared" si="54"/>
        <v/>
      </c>
      <c r="HQ61" t="str">
        <f>IF(OR(LEFT(HN61,1)=CHAR(32),LEFT(HN61,1)=CHAR(9),LEFT(HN61,1)=CHAR(160),indenture(HN61)&gt;0),"NO","BOLD")&amp;HP61</f>
        <v>BOLD</v>
      </c>
      <c r="HT61" t="str">
        <f t="shared" si="55"/>
        <v/>
      </c>
      <c r="HU61" t="str">
        <f>IF(OR(LEFT(HR61,1)=CHAR(32),LEFT(HR61,1)=CHAR(9),LEFT(HR61,1)=CHAR(160),indenture(HR61)&gt;0),"NO","BOLD")&amp;HT61</f>
        <v>BOLD</v>
      </c>
      <c r="HX61" t="str">
        <f t="shared" si="56"/>
        <v/>
      </c>
      <c r="HY61" t="str">
        <f>IF(OR(LEFT(HV61,1)=CHAR(32),LEFT(HV61,1)=CHAR(9),LEFT(HV61,1)=CHAR(160),indenture(HV61)&gt;0),"NO","BOLD")&amp;HX61</f>
        <v>BOLD</v>
      </c>
      <c r="HZ61" t="s">
        <v>8395</v>
      </c>
      <c r="IA61" t="s">
        <v>8192</v>
      </c>
      <c r="IB61" t="str">
        <f t="shared" si="57"/>
        <v/>
      </c>
      <c r="IC61" t="str">
        <f>IF(OR(LEFT(HZ61,1)=CHAR(32),LEFT(HZ61,1)=CHAR(9),LEFT(HZ61,1)=CHAR(160),indenture(HZ61)&gt;0),"NO","BOLD")&amp;IB61</f>
        <v>BOLD</v>
      </c>
      <c r="IH61" t="s">
        <v>8241</v>
      </c>
      <c r="II61" t="s">
        <v>8163</v>
      </c>
      <c r="IJ61" t="str">
        <f t="shared" si="59"/>
        <v/>
      </c>
      <c r="IK61" t="str">
        <f>IF(OR(LEFT(IH61,1)=CHAR(32),LEFT(IH61,1)=CHAR(9),LEFT(IH61,1)=CHAR(160),indenture(IH61)&gt;0),"NO","BOLD")&amp;IJ61</f>
        <v>BOLD</v>
      </c>
      <c r="IP61" t="s">
        <v>8698</v>
      </c>
      <c r="IQ61" t="s">
        <v>8727</v>
      </c>
      <c r="IR61" t="str">
        <f t="shared" si="61"/>
        <v/>
      </c>
      <c r="IS61" t="str">
        <f>IF(OR(LEFT(IP61,1)=CHAR(32),LEFT(IP61,1)=CHAR(9),LEFT(IP61,1)=CHAR(160),indenture(IP61)&gt;0),"NO","BOLD")&amp;IR61</f>
        <v>NO</v>
      </c>
      <c r="IZ61" t="str">
        <f t="shared" si="63"/>
        <v/>
      </c>
      <c r="JA61" t="str">
        <f>IF(OR(LEFT(IX61,1)=CHAR(32),LEFT(IX61,1)=CHAR(9),LEFT(IX61,1)=CHAR(160),indenture(IX61)&gt;0),"NO","BOLD")&amp;IZ61</f>
        <v>BOLD</v>
      </c>
      <c r="JB61" t="s">
        <v>8395</v>
      </c>
      <c r="JC61" t="s">
        <v>8192</v>
      </c>
      <c r="JD61" t="str">
        <f t="shared" si="64"/>
        <v/>
      </c>
      <c r="JE61" t="str">
        <f>IF(OR(LEFT(JB61,1)=CHAR(32),LEFT(JB61,1)=CHAR(9),LEFT(JB61,1)=CHAR(160),indenture(JB61)&gt;0),"NO","BOLD")&amp;JD61</f>
        <v>BOLD</v>
      </c>
      <c r="JL61" t="str">
        <f t="shared" si="66"/>
        <v/>
      </c>
      <c r="JM61" t="str">
        <f>IF(OR(LEFT(JJ61,1)=CHAR(32),LEFT(JJ61,1)=CHAR(9),LEFT(JJ61,1)=CHAR(160),indenture(JJ61)&gt;0),"NO","BOLD")&amp;JL61</f>
        <v>BOLD</v>
      </c>
    </row>
    <row r="62" spans="1:273">
      <c r="A62">
        <v>61</v>
      </c>
      <c r="D62" t="str">
        <f t="shared" si="2"/>
        <v/>
      </c>
      <c r="E62" t="str">
        <f>IF(OR(LEFT(B62,1)=CHAR(32),LEFT(B62,1)=CHAR(9),LEFT(B62,1)=CHAR(160),indenture(B62)&gt;0),"NO","BOLD")&amp;D62</f>
        <v>BOLD</v>
      </c>
      <c r="F62" t="s">
        <v>3971</v>
      </c>
      <c r="G62" t="s">
        <v>3972</v>
      </c>
      <c r="H62" t="str">
        <f t="shared" si="3"/>
        <v/>
      </c>
      <c r="I62" t="str">
        <f>IF(OR(LEFT(F62,1)=CHAR(32),LEFT(F62,1)=CHAR(9),LEFT(F62,1)=CHAR(160),indenture(F62)&gt;0),"NO","BOLD")&amp;H62</f>
        <v>BOLD</v>
      </c>
      <c r="P62" t="str">
        <f t="shared" si="69"/>
        <v/>
      </c>
      <c r="Q62" t="str">
        <f>IF(OR(LEFT(N62,1)=CHAR(32),LEFT(N62,1)=CHAR(9),LEFT(N62,1)=CHAR(160),indenture(N62)&gt;0),"NO","BOLD")&amp;P62</f>
        <v>BOLD</v>
      </c>
      <c r="T62" t="str">
        <f t="shared" si="4"/>
        <v/>
      </c>
      <c r="U62" t="str">
        <f>IF(OR(LEFT(R62,1)=CHAR(32),LEFT(R62,1)=CHAR(9),LEFT(R62,1)=CHAR(160),indenture(R62)&gt;0),"NO","BOLD")&amp;T62</f>
        <v>BOLD</v>
      </c>
      <c r="X62" t="str">
        <f t="shared" si="5"/>
        <v/>
      </c>
      <c r="Y62" t="str">
        <f>IF(OR(LEFT(V62,1)=CHAR(32),LEFT(V62,1)=CHAR(9),LEFT(V62,1)=CHAR(160),indenture(V62)&gt;0),"NO","BOLD")&amp;X62</f>
        <v>BOLD</v>
      </c>
      <c r="AB62" t="str">
        <f t="shared" si="6"/>
        <v/>
      </c>
      <c r="AC62" t="str">
        <f>IF(OR(LEFT(Z62,1)=CHAR(32),LEFT(Z62,1)=CHAR(9),LEFT(Z62,1)=CHAR(160),indenture(Z62)&gt;0),"NO","BOLD")&amp;AB62</f>
        <v>BOLD</v>
      </c>
      <c r="AF62" t="str">
        <f t="shared" si="7"/>
        <v/>
      </c>
      <c r="AG62" t="str">
        <f>IF(OR(LEFT(AD62,1)=CHAR(32),LEFT(AD62,1)=CHAR(9),LEFT(AD62,1)=CHAR(160),indenture(AD62)&gt;0),"NO","BOLD")&amp;AF62</f>
        <v>BOLD</v>
      </c>
      <c r="AJ62" t="str">
        <f t="shared" si="8"/>
        <v/>
      </c>
      <c r="AK62" t="str">
        <f>IF(OR(LEFT(AH62,1)=CHAR(32),LEFT(AH62,1)=CHAR(9),LEFT(AH62,1)=CHAR(160),indenture(AH62)&gt;0),"NO","BOLD")&amp;AJ62</f>
        <v>BOLD</v>
      </c>
      <c r="AL62" t="s">
        <v>3423</v>
      </c>
      <c r="AM62" t="s">
        <v>3543</v>
      </c>
      <c r="AN62" t="str">
        <f t="shared" si="9"/>
        <v/>
      </c>
      <c r="AO62" t="str">
        <f>IF(OR(LEFT(AL62,1)=CHAR(32),LEFT(AL62,1)=CHAR(9),LEFT(AL62,1)=CHAR(160),indenture(AL62)&gt;0),"NO","BOLD")&amp;AN62</f>
        <v>BOLD</v>
      </c>
      <c r="AR62" t="str">
        <f t="shared" si="10"/>
        <v/>
      </c>
      <c r="AS62" t="str">
        <f>IF(OR(LEFT(AP62,1)=CHAR(32),LEFT(AP62,1)=CHAR(9),LEFT(AP62,1)=CHAR(160),indenture(AP62)&gt;0),"NO","BOLD")&amp;AR62</f>
        <v>BOLD</v>
      </c>
      <c r="AV62" t="str">
        <f t="shared" si="11"/>
        <v/>
      </c>
      <c r="AW62" t="str">
        <f>IF(OR(LEFT(AT62,1)=CHAR(32),LEFT(AT62,1)=CHAR(9),LEFT(AT62,1)=CHAR(160),indenture(AT62)&gt;0),"NO","BOLD")&amp;AV62</f>
        <v>BOLD</v>
      </c>
      <c r="AZ62" t="str">
        <f t="shared" si="12"/>
        <v/>
      </c>
      <c r="BA62" t="str">
        <f>IF(OR(LEFT(AX62,1)=CHAR(32),LEFT(AX62,1)=CHAR(9),LEFT(AX62,1)=CHAR(160),indenture(AX62)&gt;0),"NO","BOLD")&amp;AZ62</f>
        <v>BOLD</v>
      </c>
      <c r="BD62" t="str">
        <f t="shared" si="13"/>
        <v/>
      </c>
      <c r="BE62" t="str">
        <f>IF(OR(LEFT(BB62,1)=CHAR(32),LEFT(BB62,1)=CHAR(9),LEFT(BB62,1)=CHAR(160),indenture(BB62)&gt;0),"NO","BOLD")&amp;BD62</f>
        <v>BOLD</v>
      </c>
      <c r="BH62" t="str">
        <f t="shared" si="14"/>
        <v/>
      </c>
      <c r="BI62" t="str">
        <f>IF(OR(LEFT(BF62,1)=CHAR(32),LEFT(BF62,1)=CHAR(9),LEFT(BF62,1)=CHAR(160),indenture(BF62)&gt;0),"NO","BOLD")&amp;BH62</f>
        <v>BOLD</v>
      </c>
      <c r="BL62" t="str">
        <f t="shared" si="15"/>
        <v/>
      </c>
      <c r="BM62" t="str">
        <f>IF(OR(LEFT(BJ62,1)=CHAR(32),LEFT(BJ62,1)=CHAR(9),LEFT(BJ62,1)=CHAR(160),indenture(BJ62)&gt;0),"NO","BOLD")&amp;BL62</f>
        <v>BOLD</v>
      </c>
      <c r="BP62" t="str">
        <f t="shared" si="16"/>
        <v/>
      </c>
      <c r="BQ62" t="str">
        <f>IF(OR(LEFT(BN62,1)=CHAR(32),LEFT(BN62,1)=CHAR(9),LEFT(BN62,1)=CHAR(160),indenture(BN62)&gt;0),"NO","BOLD")&amp;BP62</f>
        <v>BOLD</v>
      </c>
      <c r="BT62" t="str">
        <f t="shared" si="17"/>
        <v/>
      </c>
      <c r="BU62" t="str">
        <f>IF(OR(LEFT(BR62,1)=CHAR(32),LEFT(BR62,1)=CHAR(9),LEFT(BR62,1)=CHAR(160),indenture(BR62)&gt;0),"NO","BOLD")&amp;BT62</f>
        <v>BOLD</v>
      </c>
      <c r="BV62" t="s">
        <v>4333</v>
      </c>
      <c r="BW62" t="s">
        <v>4730</v>
      </c>
      <c r="BX62" t="str">
        <f t="shared" si="18"/>
        <v/>
      </c>
      <c r="BY62" t="str">
        <f>IF(OR(LEFT(BV62,1)=CHAR(32),LEFT(BV62,1)=CHAR(9),LEFT(BV62,1)=CHAR(160),indenture(BV62)&gt;0),"NO","BOLD")&amp;BX62</f>
        <v>NO</v>
      </c>
      <c r="CB62" t="str">
        <f t="shared" si="19"/>
        <v/>
      </c>
      <c r="CC62" t="str">
        <f>IF(OR(LEFT(BZ62,1)=CHAR(32),LEFT(BZ62,1)=CHAR(9),LEFT(BZ62,1)=CHAR(160),indenture(BZ62)&gt;0),"NO","BOLD")&amp;CB62</f>
        <v>BOLD</v>
      </c>
      <c r="CD62" t="s">
        <v>4261</v>
      </c>
      <c r="CE62" t="s">
        <v>4731</v>
      </c>
      <c r="CF62" t="str">
        <f t="shared" si="20"/>
        <v/>
      </c>
      <c r="CG62" t="str">
        <f>IF(OR(LEFT(CD62,1)=CHAR(32),LEFT(CD62,1)=CHAR(9),LEFT(CD62,1)=CHAR(160),indenture(CD62)&gt;0),"NO","BOLD")&amp;CF62</f>
        <v>NO</v>
      </c>
      <c r="CJ62" t="str">
        <f t="shared" si="21"/>
        <v/>
      </c>
      <c r="CK62" t="str">
        <f>IF(OR(LEFT(CH62,1)=CHAR(32),LEFT(CH62,1)=CHAR(9),LEFT(CH62,1)=CHAR(160),indenture(CH62)&gt;0),"NO","BOLD")&amp;CJ62</f>
        <v>BOLD</v>
      </c>
      <c r="CN62" t="str">
        <f t="shared" si="22"/>
        <v/>
      </c>
      <c r="CO62" t="str">
        <f>IF(OR(LEFT(CL62,1)=CHAR(32),LEFT(CL62,1)=CHAR(9),LEFT(CL62,1)=CHAR(160),indenture(CL62)&gt;0),"NO","BOLD")&amp;CN62</f>
        <v>BOLD</v>
      </c>
      <c r="CP62" t="s">
        <v>4732</v>
      </c>
      <c r="CQ62" t="s">
        <v>4733</v>
      </c>
      <c r="CR62" t="str">
        <f t="shared" si="23"/>
        <v/>
      </c>
      <c r="CS62" t="str">
        <f>IF(OR(LEFT(CP62,1)=CHAR(32),LEFT(CP62,1)=CHAR(9),LEFT(CP62,1)=CHAR(160),indenture(CP62)&gt;0),"NO","BOLD")&amp;CR62</f>
        <v>BOLD</v>
      </c>
      <c r="CV62" t="str">
        <f t="shared" si="24"/>
        <v/>
      </c>
      <c r="CW62" t="str">
        <f>IF(OR(LEFT(CT62,1)=CHAR(32),LEFT(CT62,1)=CHAR(9),LEFT(CT62,1)=CHAR(160),indenture(CT62)&gt;0),"NO","BOLD")&amp;CV62</f>
        <v>BOLD</v>
      </c>
      <c r="CZ62" t="str">
        <f t="shared" si="25"/>
        <v/>
      </c>
      <c r="DA62" t="str">
        <f>IF(OR(LEFT(CX62,1)=CHAR(32),LEFT(CX62,1)=CHAR(9),LEFT(CX62,1)=CHAR(160),indenture(CX62)&gt;0),"NO","BOLD")&amp;CZ62</f>
        <v>BOLD</v>
      </c>
      <c r="DD62" t="str">
        <f t="shared" si="26"/>
        <v/>
      </c>
      <c r="DE62" t="str">
        <f>IF(OR(LEFT(DB62,1)=CHAR(32),LEFT(DB62,1)=CHAR(9),LEFT(DB62,1)=CHAR(160),indenture(DB62)&gt;0),"NO","BOLD")&amp;DD62</f>
        <v>BOLD</v>
      </c>
      <c r="DH62" t="str">
        <f t="shared" si="27"/>
        <v/>
      </c>
      <c r="DI62" t="str">
        <f>IF(OR(LEFT(DF62,1)=CHAR(32),LEFT(DF62,1)=CHAR(9),LEFT(DF62,1)=CHAR(160),indenture(DF62)&gt;0),"NO","BOLD")&amp;DH62</f>
        <v>BOLD</v>
      </c>
      <c r="DL62" t="str">
        <f t="shared" si="28"/>
        <v/>
      </c>
      <c r="DM62" t="str">
        <f>IF(OR(LEFT(DJ62,1)=CHAR(32),LEFT(DJ62,1)=CHAR(9),LEFT(DJ62,1)=CHAR(160),indenture(DJ62)&gt;0),"NO","BOLD")&amp;DL62</f>
        <v>BOLD</v>
      </c>
      <c r="DP62" t="str">
        <f t="shared" si="29"/>
        <v/>
      </c>
      <c r="DQ62" t="str">
        <f>IF(OR(LEFT(DN62,1)=CHAR(32),LEFT(DN62,1)=CHAR(9),LEFT(DN62,1)=CHAR(160),indenture(DN62)&gt;0),"NO","BOLD")&amp;DP62</f>
        <v>BOLD</v>
      </c>
      <c r="DR62" t="s">
        <v>5450</v>
      </c>
      <c r="DS62" t="s">
        <v>5451</v>
      </c>
      <c r="DT62" t="str">
        <f t="shared" si="30"/>
        <v/>
      </c>
      <c r="DU62" t="str">
        <f>IF(OR(LEFT(DR62,1)=CHAR(32),LEFT(DR62,1)=CHAR(9),LEFT(DR62,1)=CHAR(160),indenture(DR62)&gt;0),"NO","BOLD")&amp;DT62</f>
        <v>NO</v>
      </c>
      <c r="DX62" t="str">
        <f t="shared" si="31"/>
        <v/>
      </c>
      <c r="DY62" t="str">
        <f>IF(OR(LEFT(DV62,1)=CHAR(32),LEFT(DV62,1)=CHAR(9),LEFT(DV62,1)=CHAR(160),indenture(DV62)&gt;0),"NO","BOLD")&amp;DX62</f>
        <v>BOLD</v>
      </c>
      <c r="EB62" t="str">
        <f t="shared" si="32"/>
        <v/>
      </c>
      <c r="EC62" t="str">
        <f>IF(OR(LEFT(DZ62,1)=CHAR(32),LEFT(DZ62,1)=CHAR(9),LEFT(DZ62,1)=CHAR(160),indenture(DZ62)&gt;0),"NO","BOLD")&amp;EB62</f>
        <v>BOLD</v>
      </c>
      <c r="EF62" t="str">
        <f t="shared" si="33"/>
        <v/>
      </c>
      <c r="EG62" t="str">
        <f>IF(OR(LEFT(ED62,1)=CHAR(32),LEFT(ED62,1)=CHAR(9),LEFT(ED62,1)=CHAR(160),indenture(ED62)&gt;0),"NO","BOLD")&amp;EF62</f>
        <v>BOLD</v>
      </c>
      <c r="EJ62" t="str">
        <f t="shared" si="34"/>
        <v/>
      </c>
      <c r="EK62" t="str">
        <f>IF(OR(LEFT(EH62,1)=CHAR(32),LEFT(EH62,1)=CHAR(9),LEFT(EH62,1)=CHAR(160),indenture(EH62)&gt;0),"NO","BOLD")&amp;EJ62</f>
        <v>BOLD</v>
      </c>
      <c r="EN62" t="str">
        <f t="shared" si="35"/>
        <v/>
      </c>
      <c r="EO62" t="str">
        <f>IF(OR(LEFT(EL62,1)=CHAR(32),LEFT(EL62,1)=CHAR(9),LEFT(EL62,1)=CHAR(160),indenture(EL62)&gt;0),"NO","BOLD")&amp;EN62</f>
        <v>BOLD</v>
      </c>
      <c r="ER62" t="str">
        <f t="shared" si="36"/>
        <v/>
      </c>
      <c r="ES62" t="str">
        <f>IF(OR(LEFT(EP62,1)=CHAR(32),LEFT(EP62,1)=CHAR(9),LEFT(EP62,1)=CHAR(160),indenture(EP62)&gt;0),"NO","BOLD")&amp;ER62</f>
        <v>BOLD</v>
      </c>
      <c r="EV62" t="str">
        <f t="shared" si="37"/>
        <v/>
      </c>
      <c r="EW62" t="str">
        <f>IF(OR(LEFT(ET62,1)=CHAR(32),LEFT(ET62,1)=CHAR(9),LEFT(ET62,1)=CHAR(160),indenture(ET62)&gt;0),"NO","BOLD")&amp;EV62</f>
        <v>BOLD</v>
      </c>
      <c r="EX62" t="s">
        <v>6017</v>
      </c>
      <c r="EY62" t="s">
        <v>6018</v>
      </c>
      <c r="EZ62" t="str">
        <f t="shared" si="38"/>
        <v/>
      </c>
      <c r="FA62" t="str">
        <f>IF(OR(LEFT(EX62,1)=CHAR(32),LEFT(EX62,1)=CHAR(9),LEFT(EX62,1)=CHAR(160),indenture(EX62)&gt;0),"NO","BOLD")&amp;EZ62</f>
        <v>BOLD</v>
      </c>
      <c r="FD62" t="str">
        <f t="shared" si="39"/>
        <v/>
      </c>
      <c r="FE62" t="str">
        <f>IF(OR(LEFT(FB62,1)=CHAR(32),LEFT(FB62,1)=CHAR(9),LEFT(FB62,1)=CHAR(160),indenture(FB62)&gt;0),"NO","BOLD")&amp;FD62</f>
        <v>BOLD</v>
      </c>
      <c r="FF62" t="s">
        <v>5700</v>
      </c>
      <c r="FG62" s="36" t="s">
        <v>8872</v>
      </c>
      <c r="FH62" t="str">
        <f t="shared" si="40"/>
        <v/>
      </c>
      <c r="FI62" t="str">
        <f>IF(OR(LEFT(FF62,1)=CHAR(32),LEFT(FF62,1)=CHAR(9),LEFT(FF62,1)=CHAR(160),indenture(FF62)&gt;0),"NO","BOLD")&amp;FH62</f>
        <v>BOLD</v>
      </c>
      <c r="FL62" t="str">
        <f t="shared" si="41"/>
        <v/>
      </c>
      <c r="FM62" t="str">
        <f>IF(OR(LEFT(FJ62,1)=CHAR(32),LEFT(FJ62,1)=CHAR(9),LEFT(FJ62,1)=CHAR(160),indenture(FJ62)&gt;0),"NO","BOLD")&amp;FL62</f>
        <v>BOLD</v>
      </c>
      <c r="FN62" t="s">
        <v>6019</v>
      </c>
      <c r="FO62" t="s">
        <v>6020</v>
      </c>
      <c r="FP62" t="str">
        <f t="shared" si="42"/>
        <v/>
      </c>
      <c r="FQ62" t="str">
        <f>IF(OR(LEFT(FN62,1)=CHAR(32),LEFT(FN62,1)=CHAR(9),LEFT(FN62,1)=CHAR(160),indenture(FN62)&gt;0),"NO","BOLD")&amp;FP62</f>
        <v>NO</v>
      </c>
      <c r="FT62" t="str">
        <f t="shared" si="43"/>
        <v/>
      </c>
      <c r="FU62" t="str">
        <f>IF(OR(LEFT(FR62,1)=CHAR(32),LEFT(FR62,1)=CHAR(9),LEFT(FR62,1)=CHAR(160),indenture(FR62)&gt;0),"NO","BOLD")&amp;FT62</f>
        <v>BOLD</v>
      </c>
      <c r="FX62" t="str">
        <f t="shared" si="44"/>
        <v/>
      </c>
      <c r="FY62" t="str">
        <f>IF(OR(LEFT(FV62,1)=CHAR(32),LEFT(FV62,1)=CHAR(9),LEFT(FV62,1)=CHAR(160),indenture(FV62)&gt;0),"NO","BOLD")&amp;FX62</f>
        <v>BOLD</v>
      </c>
      <c r="GB62" t="str">
        <f t="shared" si="45"/>
        <v/>
      </c>
      <c r="GC62" t="str">
        <f>IF(OR(LEFT(FZ62,1)=CHAR(32),LEFT(FZ62,1)=CHAR(9),LEFT(FZ62,1)=CHAR(160),indenture(FZ62)&gt;0),"NO","BOLD")&amp;GB62</f>
        <v>BOLD</v>
      </c>
      <c r="GF62" t="str">
        <f t="shared" si="46"/>
        <v/>
      </c>
      <c r="GG62" t="str">
        <f>IF(OR(LEFT(GD62,1)=CHAR(32),LEFT(GD62,1)=CHAR(9),LEFT(GD62,1)=CHAR(160),indenture(GD62)&gt;0),"NO","BOLD")&amp;GF62</f>
        <v>BOLD</v>
      </c>
      <c r="GJ62" t="str">
        <f t="shared" si="47"/>
        <v/>
      </c>
      <c r="GK62" t="str">
        <f>IF(OR(LEFT(GH62,1)=CHAR(32),LEFT(GH62,1)=CHAR(9),LEFT(GH62,1)=CHAR(160),indenture(GH62)&gt;0),"NO","BOLD")&amp;GJ62</f>
        <v>BOLD</v>
      </c>
      <c r="GN62" t="str">
        <f t="shared" si="48"/>
        <v/>
      </c>
      <c r="GO62" t="str">
        <f>IF(OR(LEFT(GL62,1)=CHAR(32),LEFT(GL62,1)=CHAR(9),LEFT(GL62,1)=CHAR(160),indenture(GL62)&gt;0),"NO","BOLD")&amp;GN62</f>
        <v>BOLD</v>
      </c>
      <c r="GR62" t="str">
        <f t="shared" si="70"/>
        <v/>
      </c>
      <c r="GS62" t="str">
        <f>IF(OR(LEFT(GP62,1)=CHAR(32),LEFT(GP62,1)=CHAR(9),LEFT(GP62,1)=CHAR(160),indenture(GP62)&gt;0),"NO","BOLD")&amp;GR62</f>
        <v>BOLD</v>
      </c>
      <c r="GT62" t="s">
        <v>6511</v>
      </c>
      <c r="GU62" t="s">
        <v>6512</v>
      </c>
      <c r="GV62" t="str">
        <f t="shared" si="49"/>
        <v/>
      </c>
      <c r="GW62" t="str">
        <f>IF(OR(LEFT(GT62,1)=CHAR(32),LEFT(GT62,1)=CHAR(9),LEFT(GT62,1)=CHAR(160),indenture(GT62)&gt;0),"NO","BOLD")&amp;GV62</f>
        <v>NO</v>
      </c>
      <c r="GZ62" t="str">
        <f t="shared" si="50"/>
        <v/>
      </c>
      <c r="HA62" t="str">
        <f>IF(OR(LEFT(GX62,1)=CHAR(32),LEFT(GX62,1)=CHAR(9),LEFT(GX62,1)=CHAR(160),indenture(GX62)&gt;0),"NO","BOLD")&amp;GZ62</f>
        <v>BOLD</v>
      </c>
      <c r="HB62" t="s">
        <v>6513</v>
      </c>
      <c r="HC62" t="s">
        <v>6514</v>
      </c>
      <c r="HD62" t="str">
        <f t="shared" si="51"/>
        <v/>
      </c>
      <c r="HE62" t="str">
        <f>IF(OR(LEFT(HB62,1)=CHAR(32),LEFT(HB62,1)=CHAR(9),LEFT(HB62,1)=CHAR(160),indenture(HB62)&gt;0),"NO","BOLD")&amp;HD62</f>
        <v>BOLD</v>
      </c>
      <c r="HH62" t="str">
        <f t="shared" si="52"/>
        <v/>
      </c>
      <c r="HI62" t="str">
        <f>IF(OR(LEFT(HF62,1)=CHAR(32),LEFT(HF62,1)=CHAR(9),LEFT(HF62,1)=CHAR(160),indenture(HF62)&gt;0),"NO","BOLD")&amp;HH62</f>
        <v>BOLD</v>
      </c>
      <c r="HL62" t="str">
        <f t="shared" si="53"/>
        <v/>
      </c>
      <c r="HM62" t="str">
        <f>IF(OR(LEFT(HJ62,1)=CHAR(32),LEFT(HJ62,1)=CHAR(9),LEFT(HJ62,1)=CHAR(160),indenture(HJ62)&gt;0),"NO","BOLD")&amp;HL62</f>
        <v>BOLD</v>
      </c>
      <c r="HP62" t="str">
        <f t="shared" si="54"/>
        <v/>
      </c>
      <c r="HQ62" t="str">
        <f>IF(OR(LEFT(HN62,1)=CHAR(32),LEFT(HN62,1)=CHAR(9),LEFT(HN62,1)=CHAR(160),indenture(HN62)&gt;0),"NO","BOLD")&amp;HP62</f>
        <v>BOLD</v>
      </c>
      <c r="HT62" t="str">
        <f t="shared" si="55"/>
        <v/>
      </c>
      <c r="HU62" t="str">
        <f>IF(OR(LEFT(HR62,1)=CHAR(32),LEFT(HR62,1)=CHAR(9),LEFT(HR62,1)=CHAR(160),indenture(HR62)&gt;0),"NO","BOLD")&amp;HT62</f>
        <v>BOLD</v>
      </c>
      <c r="HV62" t="s">
        <v>8252</v>
      </c>
      <c r="HW62" s="36" t="s">
        <v>8872</v>
      </c>
      <c r="HX62" t="str">
        <f t="shared" si="56"/>
        <v/>
      </c>
      <c r="HY62" t="str">
        <f>IF(OR(LEFT(HV62,1)=CHAR(32),LEFT(HV62,1)=CHAR(9),LEFT(HV62,1)=CHAR(160),indenture(HV62)&gt;0),"NO","BOLD")&amp;HX62</f>
        <v>BOLD</v>
      </c>
      <c r="HZ62" t="s">
        <v>8396</v>
      </c>
      <c r="IA62" t="s">
        <v>8193</v>
      </c>
      <c r="IB62" t="str">
        <f t="shared" si="57"/>
        <v/>
      </c>
      <c r="IC62" t="str">
        <f>IF(OR(LEFT(HZ62,1)=CHAR(32),LEFT(HZ62,1)=CHAR(9),LEFT(HZ62,1)=CHAR(160),indenture(HZ62)&gt;0),"NO","BOLD")&amp;IB62</f>
        <v>BOLD</v>
      </c>
      <c r="IH62" t="s">
        <v>8244</v>
      </c>
      <c r="II62" t="s">
        <v>267</v>
      </c>
      <c r="IJ62" t="str">
        <f t="shared" si="59"/>
        <v/>
      </c>
      <c r="IK62" t="str">
        <f>IF(OR(LEFT(IH62,1)=CHAR(32),LEFT(IH62,1)=CHAR(9),LEFT(IH62,1)=CHAR(160),indenture(IH62)&gt;0),"NO","BOLD")&amp;IJ62</f>
        <v>BOLD</v>
      </c>
      <c r="IP62" t="s">
        <v>8700</v>
      </c>
      <c r="IQ62" t="s">
        <v>8728</v>
      </c>
      <c r="IR62" t="str">
        <f t="shared" si="61"/>
        <v/>
      </c>
      <c r="IS62" t="str">
        <f>IF(OR(LEFT(IP62,1)=CHAR(32),LEFT(IP62,1)=CHAR(9),LEFT(IP62,1)=CHAR(160),indenture(IP62)&gt;0),"NO","BOLD")&amp;IR62</f>
        <v>NO</v>
      </c>
      <c r="IX62" t="s">
        <v>8252</v>
      </c>
      <c r="IY62" s="36" t="s">
        <v>8872</v>
      </c>
      <c r="IZ62" t="str">
        <f t="shared" si="63"/>
        <v/>
      </c>
      <c r="JA62" t="str">
        <f>IF(OR(LEFT(IX62,1)=CHAR(32),LEFT(IX62,1)=CHAR(9),LEFT(IX62,1)=CHAR(160),indenture(IX62)&gt;0),"NO","BOLD")&amp;IZ62</f>
        <v>BOLD</v>
      </c>
      <c r="JB62" t="s">
        <v>8396</v>
      </c>
      <c r="JC62" t="s">
        <v>8193</v>
      </c>
      <c r="JD62" t="str">
        <f t="shared" si="64"/>
        <v/>
      </c>
      <c r="JE62" t="str">
        <f>IF(OR(LEFT(JB62,1)=CHAR(32),LEFT(JB62,1)=CHAR(9),LEFT(JB62,1)=CHAR(160),indenture(JB62)&gt;0),"NO","BOLD")&amp;JD62</f>
        <v>BOLD</v>
      </c>
    </row>
    <row r="63" spans="1:273">
      <c r="A63">
        <v>62</v>
      </c>
      <c r="D63" t="str">
        <f t="shared" si="2"/>
        <v/>
      </c>
      <c r="E63" t="str">
        <f>IF(OR(LEFT(B63,1)=CHAR(32),LEFT(B63,1)=CHAR(9),LEFT(B63,1)=CHAR(160),indenture(B63)&gt;0),"NO","BOLD")&amp;D63</f>
        <v>BOLD</v>
      </c>
      <c r="F63" t="s">
        <v>3973</v>
      </c>
      <c r="G63" t="s">
        <v>3974</v>
      </c>
      <c r="H63" t="str">
        <f t="shared" si="3"/>
        <v/>
      </c>
      <c r="I63" t="str">
        <f>IF(OR(LEFT(F63,1)=CHAR(32),LEFT(F63,1)=CHAR(9),LEFT(F63,1)=CHAR(160),indenture(F63)&gt;0),"NO","BOLD")&amp;H63</f>
        <v>BOLD</v>
      </c>
      <c r="P63" t="str">
        <f t="shared" si="69"/>
        <v/>
      </c>
      <c r="Q63" t="str">
        <f>IF(OR(LEFT(N63,1)=CHAR(32),LEFT(N63,1)=CHAR(9),LEFT(N63,1)=CHAR(160),indenture(N63)&gt;0),"NO","BOLD")&amp;P63</f>
        <v>BOLD</v>
      </c>
      <c r="T63" t="str">
        <f t="shared" si="4"/>
        <v/>
      </c>
      <c r="U63" t="str">
        <f>IF(OR(LEFT(R63,1)=CHAR(32),LEFT(R63,1)=CHAR(9),LEFT(R63,1)=CHAR(160),indenture(R63)&gt;0),"NO","BOLD")&amp;T63</f>
        <v>BOLD</v>
      </c>
      <c r="X63" t="str">
        <f t="shared" si="5"/>
        <v/>
      </c>
      <c r="Y63" t="str">
        <f>IF(OR(LEFT(V63,1)=CHAR(32),LEFT(V63,1)=CHAR(9),LEFT(V63,1)=CHAR(160),indenture(V63)&gt;0),"NO","BOLD")&amp;X63</f>
        <v>BOLD</v>
      </c>
      <c r="AB63" t="str">
        <f t="shared" si="6"/>
        <v/>
      </c>
      <c r="AC63" t="str">
        <f>IF(OR(LEFT(Z63,1)=CHAR(32),LEFT(Z63,1)=CHAR(9),LEFT(Z63,1)=CHAR(160),indenture(Z63)&gt;0),"NO","BOLD")&amp;AB63</f>
        <v>BOLD</v>
      </c>
      <c r="AF63" t="str">
        <f t="shared" si="7"/>
        <v/>
      </c>
      <c r="AG63" t="str">
        <f>IF(OR(LEFT(AD63,1)=CHAR(32),LEFT(AD63,1)=CHAR(9),LEFT(AD63,1)=CHAR(160),indenture(AD63)&gt;0),"NO","BOLD")&amp;AF63</f>
        <v>BOLD</v>
      </c>
      <c r="AJ63" t="str">
        <f t="shared" si="8"/>
        <v/>
      </c>
      <c r="AK63" t="str">
        <f>IF(OR(LEFT(AH63,1)=CHAR(32),LEFT(AH63,1)=CHAR(9),LEFT(AH63,1)=CHAR(160),indenture(AH63)&gt;0),"NO","BOLD")&amp;AJ63</f>
        <v>BOLD</v>
      </c>
      <c r="AL63" t="s">
        <v>3470</v>
      </c>
      <c r="AM63" t="s">
        <v>3975</v>
      </c>
      <c r="AN63" t="str">
        <f t="shared" si="9"/>
        <v/>
      </c>
      <c r="AO63" t="str">
        <f>IF(OR(LEFT(AL63,1)=CHAR(32),LEFT(AL63,1)=CHAR(9),LEFT(AL63,1)=CHAR(160),indenture(AL63)&gt;0),"NO","BOLD")&amp;AN63</f>
        <v>BOLD</v>
      </c>
      <c r="AR63" t="str">
        <f t="shared" si="10"/>
        <v/>
      </c>
      <c r="AS63" t="str">
        <f>IF(OR(LEFT(AP63,1)=CHAR(32),LEFT(AP63,1)=CHAR(9),LEFT(AP63,1)=CHAR(160),indenture(AP63)&gt;0),"NO","BOLD")&amp;AR63</f>
        <v>BOLD</v>
      </c>
      <c r="AV63" t="str">
        <f t="shared" si="11"/>
        <v/>
      </c>
      <c r="AW63" t="str">
        <f>IF(OR(LEFT(AT63,1)=CHAR(32),LEFT(AT63,1)=CHAR(9),LEFT(AT63,1)=CHAR(160),indenture(AT63)&gt;0),"NO","BOLD")&amp;AV63</f>
        <v>BOLD</v>
      </c>
      <c r="AZ63" t="str">
        <f t="shared" si="12"/>
        <v/>
      </c>
      <c r="BA63" t="str">
        <f>IF(OR(LEFT(AX63,1)=CHAR(32),LEFT(AX63,1)=CHAR(9),LEFT(AX63,1)=CHAR(160),indenture(AX63)&gt;0),"NO","BOLD")&amp;AZ63</f>
        <v>BOLD</v>
      </c>
      <c r="BB63" t="s">
        <v>4580</v>
      </c>
      <c r="BC63" s="36" t="s">
        <v>8872</v>
      </c>
      <c r="BD63" t="str">
        <f t="shared" si="13"/>
        <v/>
      </c>
      <c r="BE63" t="str">
        <f>IF(OR(LEFT(BB63,1)=CHAR(32),LEFT(BB63,1)=CHAR(9),LEFT(BB63,1)=CHAR(160),indenture(BB63)&gt;0),"NO","BOLD")&amp;BD63</f>
        <v>BOLD</v>
      </c>
      <c r="BH63" t="str">
        <f t="shared" si="14"/>
        <v/>
      </c>
      <c r="BI63" t="str">
        <f>IF(OR(LEFT(BF63,1)=CHAR(32),LEFT(BF63,1)=CHAR(9),LEFT(BF63,1)=CHAR(160),indenture(BF63)&gt;0),"NO","BOLD")&amp;BH63</f>
        <v>BOLD</v>
      </c>
      <c r="BL63" t="str">
        <f t="shared" si="15"/>
        <v/>
      </c>
      <c r="BM63" t="str">
        <f>IF(OR(LEFT(BJ63,1)=CHAR(32),LEFT(BJ63,1)=CHAR(9),LEFT(BJ63,1)=CHAR(160),indenture(BJ63)&gt;0),"NO","BOLD")&amp;BL63</f>
        <v>BOLD</v>
      </c>
      <c r="BP63" t="str">
        <f t="shared" si="16"/>
        <v/>
      </c>
      <c r="BQ63" t="str">
        <f>IF(OR(LEFT(BN63,1)=CHAR(32),LEFT(BN63,1)=CHAR(9),LEFT(BN63,1)=CHAR(160),indenture(BN63)&gt;0),"NO","BOLD")&amp;BP63</f>
        <v>BOLD</v>
      </c>
      <c r="BT63" t="str">
        <f t="shared" si="17"/>
        <v/>
      </c>
      <c r="BU63" t="str">
        <f>IF(OR(LEFT(BR63,1)=CHAR(32),LEFT(BR63,1)=CHAR(9),LEFT(BR63,1)=CHAR(160),indenture(BR63)&gt;0),"NO","BOLD")&amp;BT63</f>
        <v>BOLD</v>
      </c>
      <c r="BX63" t="str">
        <f t="shared" si="18"/>
        <v/>
      </c>
      <c r="BY63" t="str">
        <f>IF(OR(LEFT(BV63,1)=CHAR(32),LEFT(BV63,1)=CHAR(9),LEFT(BV63,1)=CHAR(160),indenture(BV63)&gt;0),"NO","BOLD")&amp;BX63</f>
        <v>BOLD</v>
      </c>
      <c r="BZ63" t="s">
        <v>4449</v>
      </c>
      <c r="CA63" s="36" t="s">
        <v>8872</v>
      </c>
      <c r="CB63" t="str">
        <f t="shared" si="19"/>
        <v/>
      </c>
      <c r="CC63" t="str">
        <f>IF(OR(LEFT(BZ63,1)=CHAR(32),LEFT(BZ63,1)=CHAR(9),LEFT(BZ63,1)=CHAR(160),indenture(BZ63)&gt;0),"NO","BOLD")&amp;CB63</f>
        <v>BOLD</v>
      </c>
      <c r="CD63" t="s">
        <v>4275</v>
      </c>
      <c r="CE63" t="s">
        <v>4734</v>
      </c>
      <c r="CF63" t="str">
        <f t="shared" si="20"/>
        <v/>
      </c>
      <c r="CG63" t="str">
        <f>IF(OR(LEFT(CD63,1)=CHAR(32),LEFT(CD63,1)=CHAR(9),LEFT(CD63,1)=CHAR(160),indenture(CD63)&gt;0),"NO","BOLD")&amp;CF63</f>
        <v>NO</v>
      </c>
      <c r="CH63" t="s">
        <v>3245</v>
      </c>
      <c r="CI63" s="36" t="s">
        <v>8872</v>
      </c>
      <c r="CJ63" t="str">
        <f t="shared" si="21"/>
        <v/>
      </c>
      <c r="CK63" t="str">
        <f>IF(OR(LEFT(CH63,1)=CHAR(32),LEFT(CH63,1)=CHAR(9),LEFT(CH63,1)=CHAR(160),indenture(CH63)&gt;0),"NO","BOLD")&amp;CJ63</f>
        <v>BOLD</v>
      </c>
      <c r="CN63" t="str">
        <f t="shared" si="22"/>
        <v/>
      </c>
      <c r="CO63" t="str">
        <f>IF(OR(LEFT(CL63,1)=CHAR(32),LEFT(CL63,1)=CHAR(9),LEFT(CL63,1)=CHAR(160),indenture(CL63)&gt;0),"NO","BOLD")&amp;CN63</f>
        <v>BOLD</v>
      </c>
      <c r="CP63" t="s">
        <v>4735</v>
      </c>
      <c r="CQ63" t="s">
        <v>3382</v>
      </c>
      <c r="CR63" t="str">
        <f t="shared" si="23"/>
        <v/>
      </c>
      <c r="CS63" t="str">
        <f>IF(OR(LEFT(CP63,1)=CHAR(32),LEFT(CP63,1)=CHAR(9),LEFT(CP63,1)=CHAR(160),indenture(CP63)&gt;0),"NO","BOLD")&amp;CR63</f>
        <v>BOLD</v>
      </c>
      <c r="CV63" t="str">
        <f t="shared" si="24"/>
        <v/>
      </c>
      <c r="CW63" t="str">
        <f>IF(OR(LEFT(CT63,1)=CHAR(32),LEFT(CT63,1)=CHAR(9),LEFT(CT63,1)=CHAR(160),indenture(CT63)&gt;0),"NO","BOLD")&amp;CV63</f>
        <v>BOLD</v>
      </c>
      <c r="CZ63" t="str">
        <f t="shared" si="25"/>
        <v/>
      </c>
      <c r="DA63" t="str">
        <f>IF(OR(LEFT(CX63,1)=CHAR(32),LEFT(CX63,1)=CHAR(9),LEFT(CX63,1)=CHAR(160),indenture(CX63)&gt;0),"NO","BOLD")&amp;CZ63</f>
        <v>BOLD</v>
      </c>
      <c r="DD63" t="str">
        <f t="shared" si="26"/>
        <v/>
      </c>
      <c r="DE63" t="str">
        <f>IF(OR(LEFT(DB63,1)=CHAR(32),LEFT(DB63,1)=CHAR(9),LEFT(DB63,1)=CHAR(160),indenture(DB63)&gt;0),"NO","BOLD")&amp;DD63</f>
        <v>BOLD</v>
      </c>
      <c r="DH63" t="str">
        <f t="shared" si="27"/>
        <v/>
      </c>
      <c r="DI63" t="str">
        <f>IF(OR(LEFT(DF63,1)=CHAR(32),LEFT(DF63,1)=CHAR(9),LEFT(DF63,1)=CHAR(160),indenture(DF63)&gt;0),"NO","BOLD")&amp;DH63</f>
        <v>BOLD</v>
      </c>
      <c r="DL63" t="str">
        <f t="shared" si="28"/>
        <v/>
      </c>
      <c r="DM63" t="str">
        <f>IF(OR(LEFT(DJ63,1)=CHAR(32),LEFT(DJ63,1)=CHAR(9),LEFT(DJ63,1)=CHAR(160),indenture(DJ63)&gt;0),"NO","BOLD")&amp;DL63</f>
        <v>BOLD</v>
      </c>
      <c r="DP63" t="str">
        <f t="shared" si="29"/>
        <v/>
      </c>
      <c r="DQ63" t="str">
        <f>IF(OR(LEFT(DN63,1)=CHAR(32),LEFT(DN63,1)=CHAR(9),LEFT(DN63,1)=CHAR(160),indenture(DN63)&gt;0),"NO","BOLD")&amp;DP63</f>
        <v>BOLD</v>
      </c>
      <c r="DR63" t="s">
        <v>5452</v>
      </c>
      <c r="DS63" t="s">
        <v>5453</v>
      </c>
      <c r="DT63" t="str">
        <f t="shared" si="30"/>
        <v/>
      </c>
      <c r="DU63" t="str">
        <f>IF(OR(LEFT(DR63,1)=CHAR(32),LEFT(DR63,1)=CHAR(9),LEFT(DR63,1)=CHAR(160),indenture(DR63)&gt;0),"NO","BOLD")&amp;DT63</f>
        <v>NO</v>
      </c>
      <c r="DX63" t="str">
        <f t="shared" si="31"/>
        <v/>
      </c>
      <c r="DY63" t="str">
        <f>IF(OR(LEFT(DV63,1)=CHAR(32),LEFT(DV63,1)=CHAR(9),LEFT(DV63,1)=CHAR(160),indenture(DV63)&gt;0),"NO","BOLD")&amp;DX63</f>
        <v>BOLD</v>
      </c>
      <c r="EB63" t="str">
        <f t="shared" si="32"/>
        <v/>
      </c>
      <c r="EC63" t="str">
        <f>IF(OR(LEFT(DZ63,1)=CHAR(32),LEFT(DZ63,1)=CHAR(9),LEFT(DZ63,1)=CHAR(160),indenture(DZ63)&gt;0),"NO","BOLD")&amp;EB63</f>
        <v>BOLD</v>
      </c>
      <c r="EF63" t="str">
        <f t="shared" si="33"/>
        <v/>
      </c>
      <c r="EG63" t="str">
        <f>IF(OR(LEFT(ED63,1)=CHAR(32),LEFT(ED63,1)=CHAR(9),LEFT(ED63,1)=CHAR(160),indenture(ED63)&gt;0),"NO","BOLD")&amp;EF63</f>
        <v>BOLD</v>
      </c>
      <c r="EJ63" t="str">
        <f t="shared" si="34"/>
        <v/>
      </c>
      <c r="EK63" t="str">
        <f>IF(OR(LEFT(EH63,1)=CHAR(32),LEFT(EH63,1)=CHAR(9),LEFT(EH63,1)=CHAR(160),indenture(EH63)&gt;0),"NO","BOLD")&amp;EJ63</f>
        <v>BOLD</v>
      </c>
      <c r="EN63" t="str">
        <f t="shared" si="35"/>
        <v/>
      </c>
      <c r="EO63" t="str">
        <f>IF(OR(LEFT(EL63,1)=CHAR(32),LEFT(EL63,1)=CHAR(9),LEFT(EL63,1)=CHAR(160),indenture(EL63)&gt;0),"NO","BOLD")&amp;EN63</f>
        <v>BOLD</v>
      </c>
      <c r="ER63" t="str">
        <f t="shared" si="36"/>
        <v/>
      </c>
      <c r="ES63" t="str">
        <f>IF(OR(LEFT(EP63,1)=CHAR(32),LEFT(EP63,1)=CHAR(9),LEFT(EP63,1)=CHAR(160),indenture(EP63)&gt;0),"NO","BOLD")&amp;ER63</f>
        <v>BOLD</v>
      </c>
      <c r="EV63" t="str">
        <f t="shared" si="37"/>
        <v/>
      </c>
      <c r="EW63" t="str">
        <f>IF(OR(LEFT(ET63,1)=CHAR(32),LEFT(ET63,1)=CHAR(9),LEFT(ET63,1)=CHAR(160),indenture(ET63)&gt;0),"NO","BOLD")&amp;EV63</f>
        <v>BOLD</v>
      </c>
      <c r="EX63" t="s">
        <v>6021</v>
      </c>
      <c r="EY63" t="s">
        <v>6022</v>
      </c>
      <c r="EZ63" t="str">
        <f t="shared" si="38"/>
        <v/>
      </c>
      <c r="FA63" t="str">
        <f>IF(OR(LEFT(EX63,1)=CHAR(32),LEFT(EX63,1)=CHAR(9),LEFT(EX63,1)=CHAR(160),indenture(EX63)&gt;0),"NO","BOLD")&amp;EZ63</f>
        <v>BOLD</v>
      </c>
      <c r="FD63" t="str">
        <f t="shared" si="39"/>
        <v/>
      </c>
      <c r="FE63" t="str">
        <f>IF(OR(LEFT(FB63,1)=CHAR(32),LEFT(FB63,1)=CHAR(9),LEFT(FB63,1)=CHAR(160),indenture(FB63)&gt;0),"NO","BOLD")&amp;FD63</f>
        <v>BOLD</v>
      </c>
      <c r="FF63" t="s">
        <v>6023</v>
      </c>
      <c r="FG63" t="s">
        <v>5508</v>
      </c>
      <c r="FH63" t="str">
        <f t="shared" si="40"/>
        <v/>
      </c>
      <c r="FI63" t="str">
        <f>IF(OR(LEFT(FF63,1)=CHAR(32),LEFT(FF63,1)=CHAR(9),LEFT(FF63,1)=CHAR(160),indenture(FF63)&gt;0),"NO","BOLD")&amp;FH63</f>
        <v>BOLD</v>
      </c>
      <c r="FL63" t="str">
        <f t="shared" si="41"/>
        <v/>
      </c>
      <c r="FM63" t="str">
        <f>IF(OR(LEFT(FJ63,1)=CHAR(32),LEFT(FJ63,1)=CHAR(9),LEFT(FJ63,1)=CHAR(160),indenture(FJ63)&gt;0),"NO","BOLD")&amp;FL63</f>
        <v>BOLD</v>
      </c>
      <c r="FN63" t="s">
        <v>6024</v>
      </c>
      <c r="FO63" t="s">
        <v>6025</v>
      </c>
      <c r="FP63" t="str">
        <f t="shared" si="42"/>
        <v/>
      </c>
      <c r="FQ63" t="str">
        <f>IF(OR(LEFT(FN63,1)=CHAR(32),LEFT(FN63,1)=CHAR(9),LEFT(FN63,1)=CHAR(160),indenture(FN63)&gt;0),"NO","BOLD")&amp;FP63</f>
        <v>NO</v>
      </c>
      <c r="FT63" t="str">
        <f t="shared" si="43"/>
        <v/>
      </c>
      <c r="FU63" t="str">
        <f>IF(OR(LEFT(FR63,1)=CHAR(32),LEFT(FR63,1)=CHAR(9),LEFT(FR63,1)=CHAR(160),indenture(FR63)&gt;0),"NO","BOLD")&amp;FT63</f>
        <v>BOLD</v>
      </c>
      <c r="FX63" t="str">
        <f t="shared" si="44"/>
        <v/>
      </c>
      <c r="FY63" t="str">
        <f>IF(OR(LEFT(FV63,1)=CHAR(32),LEFT(FV63,1)=CHAR(9),LEFT(FV63,1)=CHAR(160),indenture(FV63)&gt;0),"NO","BOLD")&amp;FX63</f>
        <v>BOLD</v>
      </c>
      <c r="GB63" t="str">
        <f t="shared" si="45"/>
        <v/>
      </c>
      <c r="GC63" t="str">
        <f>IF(OR(LEFT(FZ63,1)=CHAR(32),LEFT(FZ63,1)=CHAR(9),LEFT(FZ63,1)=CHAR(160),indenture(FZ63)&gt;0),"NO","BOLD")&amp;GB63</f>
        <v>BOLD</v>
      </c>
      <c r="GF63" t="str">
        <f t="shared" si="46"/>
        <v/>
      </c>
      <c r="GG63" t="str">
        <f>IF(OR(LEFT(GD63,1)=CHAR(32),LEFT(GD63,1)=CHAR(9),LEFT(GD63,1)=CHAR(160),indenture(GD63)&gt;0),"NO","BOLD")&amp;GF63</f>
        <v>BOLD</v>
      </c>
      <c r="GJ63" t="str">
        <f t="shared" si="47"/>
        <v/>
      </c>
      <c r="GK63" t="str">
        <f>IF(OR(LEFT(GH63,1)=CHAR(32),LEFT(GH63,1)=CHAR(9),LEFT(GH63,1)=CHAR(160),indenture(GH63)&gt;0),"NO","BOLD")&amp;GJ63</f>
        <v>BOLD</v>
      </c>
      <c r="GN63" t="str">
        <f t="shared" si="48"/>
        <v/>
      </c>
      <c r="GO63" t="str">
        <f>IF(OR(LEFT(GL63,1)=CHAR(32),LEFT(GL63,1)=CHAR(9),LEFT(GL63,1)=CHAR(160),indenture(GL63)&gt;0),"NO","BOLD")&amp;GN63</f>
        <v>BOLD</v>
      </c>
      <c r="GR63" t="str">
        <f t="shared" si="70"/>
        <v/>
      </c>
      <c r="GS63" t="str">
        <f>IF(OR(LEFT(GP63,1)=CHAR(32),LEFT(GP63,1)=CHAR(9),LEFT(GP63,1)=CHAR(160),indenture(GP63)&gt;0),"NO","BOLD")&amp;GR63</f>
        <v>BOLD</v>
      </c>
      <c r="GT63" t="s">
        <v>6515</v>
      </c>
      <c r="GU63" t="s">
        <v>6516</v>
      </c>
      <c r="GV63" t="str">
        <f t="shared" si="49"/>
        <v/>
      </c>
      <c r="GW63" t="str">
        <f>IF(OR(LEFT(GT63,1)=CHAR(32),LEFT(GT63,1)=CHAR(9),LEFT(GT63,1)=CHAR(160),indenture(GT63)&gt;0),"NO","BOLD")&amp;GV63</f>
        <v>NO</v>
      </c>
      <c r="GZ63" t="str">
        <f t="shared" si="50"/>
        <v/>
      </c>
      <c r="HA63" t="str">
        <f>IF(OR(LEFT(GX63,1)=CHAR(32),LEFT(GX63,1)=CHAR(9),LEFT(GX63,1)=CHAR(160),indenture(GX63)&gt;0),"NO","BOLD")&amp;GZ63</f>
        <v>BOLD</v>
      </c>
      <c r="HB63" t="s">
        <v>6517</v>
      </c>
      <c r="HC63" t="s">
        <v>6518</v>
      </c>
      <c r="HD63" t="str">
        <f t="shared" si="51"/>
        <v/>
      </c>
      <c r="HE63" t="str">
        <f>IF(OR(LEFT(HB63,1)=CHAR(32),LEFT(HB63,1)=CHAR(9),LEFT(HB63,1)=CHAR(160),indenture(HB63)&gt;0),"NO","BOLD")&amp;HD63</f>
        <v>BOLD</v>
      </c>
      <c r="HH63" t="str">
        <f t="shared" si="52"/>
        <v/>
      </c>
      <c r="HI63" t="str">
        <f>IF(OR(LEFT(HF63,1)=CHAR(32),LEFT(HF63,1)=CHAR(9),LEFT(HF63,1)=CHAR(160),indenture(HF63)&gt;0),"NO","BOLD")&amp;HH63</f>
        <v>BOLD</v>
      </c>
      <c r="HL63" t="str">
        <f t="shared" si="53"/>
        <v/>
      </c>
      <c r="HM63" t="str">
        <f>IF(OR(LEFT(HJ63,1)=CHAR(32),LEFT(HJ63,1)=CHAR(9),LEFT(HJ63,1)=CHAR(160),indenture(HJ63)&gt;0),"NO","BOLD")&amp;HL63</f>
        <v>BOLD</v>
      </c>
      <c r="HP63" t="str">
        <f t="shared" si="54"/>
        <v/>
      </c>
      <c r="HQ63" t="str">
        <f>IF(OR(LEFT(HN63,1)=CHAR(32),LEFT(HN63,1)=CHAR(9),LEFT(HN63,1)=CHAR(160),indenture(HN63)&gt;0),"NO","BOLD")&amp;HP63</f>
        <v>BOLD</v>
      </c>
      <c r="HT63" t="str">
        <f t="shared" si="55"/>
        <v/>
      </c>
      <c r="HU63" t="str">
        <f>IF(OR(LEFT(HR63,1)=CHAR(32),LEFT(HR63,1)=CHAR(9),LEFT(HR63,1)=CHAR(160),indenture(HR63)&gt;0),"NO","BOLD")&amp;HT63</f>
        <v>BOLD</v>
      </c>
      <c r="HV63" t="s">
        <v>8253</v>
      </c>
      <c r="HW63" t="s">
        <v>8173</v>
      </c>
      <c r="HX63" t="str">
        <f t="shared" si="56"/>
        <v/>
      </c>
      <c r="HY63" t="str">
        <f>IF(OR(LEFT(HV63,1)=CHAR(32),LEFT(HV63,1)=CHAR(9),LEFT(HV63,1)=CHAR(160),indenture(HV63)&gt;0),"NO","BOLD")&amp;HX63</f>
        <v>BOLD</v>
      </c>
      <c r="HZ63" t="s">
        <v>8397</v>
      </c>
      <c r="IA63" t="s">
        <v>8194</v>
      </c>
      <c r="IB63" t="str">
        <f t="shared" si="57"/>
        <v/>
      </c>
      <c r="IC63" t="str">
        <f>IF(OR(LEFT(HZ63,1)=CHAR(32),LEFT(HZ63,1)=CHAR(9),LEFT(HZ63,1)=CHAR(160),indenture(HZ63)&gt;0),"NO","BOLD")&amp;IB63</f>
        <v>BOLD</v>
      </c>
      <c r="IH63" t="s">
        <v>8246</v>
      </c>
      <c r="II63" t="s">
        <v>8167</v>
      </c>
      <c r="IJ63" t="str">
        <f t="shared" si="59"/>
        <v/>
      </c>
      <c r="IK63" t="str">
        <f>IF(OR(LEFT(IH63,1)=CHAR(32),LEFT(IH63,1)=CHAR(9),LEFT(IH63,1)=CHAR(160),indenture(IH63)&gt;0),"NO","BOLD")&amp;IJ63</f>
        <v>BOLD</v>
      </c>
      <c r="IP63" t="s">
        <v>8702</v>
      </c>
      <c r="IQ63" t="s">
        <v>8729</v>
      </c>
      <c r="IR63" t="str">
        <f t="shared" si="61"/>
        <v/>
      </c>
      <c r="IS63" t="str">
        <f>IF(OR(LEFT(IP63,1)=CHAR(32),LEFT(IP63,1)=CHAR(9),LEFT(IP63,1)=CHAR(160),indenture(IP63)&gt;0),"NO","BOLD")&amp;IR63</f>
        <v>NO</v>
      </c>
      <c r="IX63" t="s">
        <v>8253</v>
      </c>
      <c r="IY63" t="s">
        <v>8173</v>
      </c>
      <c r="IZ63" t="str">
        <f t="shared" si="63"/>
        <v/>
      </c>
      <c r="JA63" t="str">
        <f>IF(OR(LEFT(IX63,1)=CHAR(32),LEFT(IX63,1)=CHAR(9),LEFT(IX63,1)=CHAR(160),indenture(IX63)&gt;0),"NO","BOLD")&amp;IZ63</f>
        <v>BOLD</v>
      </c>
      <c r="JB63" t="s">
        <v>8397</v>
      </c>
      <c r="JC63" t="s">
        <v>8194</v>
      </c>
      <c r="JD63" t="str">
        <f t="shared" si="64"/>
        <v/>
      </c>
      <c r="JE63" t="str">
        <f>IF(OR(LEFT(JB63,1)=CHAR(32),LEFT(JB63,1)=CHAR(9),LEFT(JB63,1)=CHAR(160),indenture(JB63)&gt;0),"NO","BOLD")&amp;JD63</f>
        <v>BOLD</v>
      </c>
    </row>
    <row r="64" spans="1:273">
      <c r="A64">
        <v>63</v>
      </c>
      <c r="D64" t="str">
        <f t="shared" si="2"/>
        <v/>
      </c>
      <c r="E64" t="str">
        <f>IF(OR(LEFT(B64,1)=CHAR(32),LEFT(B64,1)=CHAR(9),LEFT(B64,1)=CHAR(160),indenture(B64)&gt;0),"NO","BOLD")&amp;D64</f>
        <v>BOLD</v>
      </c>
      <c r="F64" t="s">
        <v>3976</v>
      </c>
      <c r="G64" t="s">
        <v>3977</v>
      </c>
      <c r="H64" t="str">
        <f t="shared" si="3"/>
        <v/>
      </c>
      <c r="I64" t="str">
        <f>IF(OR(LEFT(F64,1)=CHAR(32),LEFT(F64,1)=CHAR(9),LEFT(F64,1)=CHAR(160),indenture(F64)&gt;0),"NO","BOLD")&amp;H64</f>
        <v>BOLD</v>
      </c>
      <c r="P64" t="str">
        <f t="shared" si="69"/>
        <v/>
      </c>
      <c r="Q64" t="str">
        <f>IF(OR(LEFT(N64,1)=CHAR(32),LEFT(N64,1)=CHAR(9),LEFT(N64,1)=CHAR(160),indenture(N64)&gt;0),"NO","BOLD")&amp;P64</f>
        <v>BOLD</v>
      </c>
      <c r="T64" t="str">
        <f t="shared" si="4"/>
        <v/>
      </c>
      <c r="U64" t="str">
        <f>IF(OR(LEFT(R64,1)=CHAR(32),LEFT(R64,1)=CHAR(9),LEFT(R64,1)=CHAR(160),indenture(R64)&gt;0),"NO","BOLD")&amp;T64</f>
        <v>BOLD</v>
      </c>
      <c r="X64" t="str">
        <f t="shared" si="5"/>
        <v/>
      </c>
      <c r="Y64" t="str">
        <f>IF(OR(LEFT(V64,1)=CHAR(32),LEFT(V64,1)=CHAR(9),LEFT(V64,1)=CHAR(160),indenture(V64)&gt;0),"NO","BOLD")&amp;X64</f>
        <v>BOLD</v>
      </c>
      <c r="AB64" t="str">
        <f t="shared" si="6"/>
        <v/>
      </c>
      <c r="AC64" t="str">
        <f>IF(OR(LEFT(Z64,1)=CHAR(32),LEFT(Z64,1)=CHAR(9),LEFT(Z64,1)=CHAR(160),indenture(Z64)&gt;0),"NO","BOLD")&amp;AB64</f>
        <v>BOLD</v>
      </c>
      <c r="AF64" t="str">
        <f t="shared" si="7"/>
        <v/>
      </c>
      <c r="AG64" t="str">
        <f>IF(OR(LEFT(AD64,1)=CHAR(32),LEFT(AD64,1)=CHAR(9),LEFT(AD64,1)=CHAR(160),indenture(AD64)&gt;0),"NO","BOLD")&amp;AF64</f>
        <v>BOLD</v>
      </c>
      <c r="AJ64" t="str">
        <f t="shared" si="8"/>
        <v/>
      </c>
      <c r="AK64" t="str">
        <f>IF(OR(LEFT(AH64,1)=CHAR(32),LEFT(AH64,1)=CHAR(9),LEFT(AH64,1)=CHAR(160),indenture(AH64)&gt;0),"NO","BOLD")&amp;AJ64</f>
        <v>BOLD</v>
      </c>
      <c r="AL64" t="s">
        <v>3487</v>
      </c>
      <c r="AM64" t="s">
        <v>3978</v>
      </c>
      <c r="AN64" t="str">
        <f t="shared" si="9"/>
        <v/>
      </c>
      <c r="AO64" t="str">
        <f>IF(OR(LEFT(AL64,1)=CHAR(32),LEFT(AL64,1)=CHAR(9),LEFT(AL64,1)=CHAR(160),indenture(AL64)&gt;0),"NO","BOLD")&amp;AN64</f>
        <v>BOLD</v>
      </c>
      <c r="AR64" t="str">
        <f t="shared" si="10"/>
        <v/>
      </c>
      <c r="AS64" t="str">
        <f>IF(OR(LEFT(AP64,1)=CHAR(32),LEFT(AP64,1)=CHAR(9),LEFT(AP64,1)=CHAR(160),indenture(AP64)&gt;0),"NO","BOLD")&amp;AR64</f>
        <v>BOLD</v>
      </c>
      <c r="AV64" t="str">
        <f t="shared" si="11"/>
        <v/>
      </c>
      <c r="AW64" t="str">
        <f>IF(OR(LEFT(AT64,1)=CHAR(32),LEFT(AT64,1)=CHAR(9),LEFT(AT64,1)=CHAR(160),indenture(AT64)&gt;0),"NO","BOLD")&amp;AV64</f>
        <v>BOLD</v>
      </c>
      <c r="AZ64" t="str">
        <f t="shared" si="12"/>
        <v/>
      </c>
      <c r="BA64" t="str">
        <f>IF(OR(LEFT(AX64,1)=CHAR(32),LEFT(AX64,1)=CHAR(9),LEFT(AX64,1)=CHAR(160),indenture(AX64)&gt;0),"NO","BOLD")&amp;AZ64</f>
        <v>BOLD</v>
      </c>
      <c r="BB64" t="s">
        <v>4213</v>
      </c>
      <c r="BC64" t="s">
        <v>4736</v>
      </c>
      <c r="BD64" t="str">
        <f t="shared" si="13"/>
        <v/>
      </c>
      <c r="BE64" t="str">
        <f>IF(OR(LEFT(BB64,1)=CHAR(32),LEFT(BB64,1)=CHAR(9),LEFT(BB64,1)=CHAR(160),indenture(BB64)&gt;0),"NO","BOLD")&amp;BD64</f>
        <v>NO</v>
      </c>
      <c r="BH64" t="str">
        <f t="shared" si="14"/>
        <v/>
      </c>
      <c r="BI64" t="str">
        <f>IF(OR(LEFT(BF64,1)=CHAR(32),LEFT(BF64,1)=CHAR(9),LEFT(BF64,1)=CHAR(160),indenture(BF64)&gt;0),"NO","BOLD")&amp;BH64</f>
        <v>BOLD</v>
      </c>
      <c r="BL64" t="str">
        <f t="shared" si="15"/>
        <v/>
      </c>
      <c r="BM64" t="str">
        <f>IF(OR(LEFT(BJ64,1)=CHAR(32),LEFT(BJ64,1)=CHAR(9),LEFT(BJ64,1)=CHAR(160),indenture(BJ64)&gt;0),"NO","BOLD")&amp;BL64</f>
        <v>BOLD</v>
      </c>
      <c r="BP64" t="str">
        <f t="shared" si="16"/>
        <v/>
      </c>
      <c r="BQ64" t="str">
        <f>IF(OR(LEFT(BN64,1)=CHAR(32),LEFT(BN64,1)=CHAR(9),LEFT(BN64,1)=CHAR(160),indenture(BN64)&gt;0),"NO","BOLD")&amp;BP64</f>
        <v>BOLD</v>
      </c>
      <c r="BT64" t="str">
        <f t="shared" si="17"/>
        <v/>
      </c>
      <c r="BU64" t="str">
        <f>IF(OR(LEFT(BR64,1)=CHAR(32),LEFT(BR64,1)=CHAR(9),LEFT(BR64,1)=CHAR(160),indenture(BR64)&gt;0),"NO","BOLD")&amp;BT64</f>
        <v>BOLD</v>
      </c>
      <c r="BV64" t="s">
        <v>4449</v>
      </c>
      <c r="BW64" s="36" t="s">
        <v>8872</v>
      </c>
      <c r="BX64" t="str">
        <f t="shared" si="18"/>
        <v/>
      </c>
      <c r="BY64" t="str">
        <f>IF(OR(LEFT(BV64,1)=CHAR(32),LEFT(BV64,1)=CHAR(9),LEFT(BV64,1)=CHAR(160),indenture(BV64)&gt;0),"NO","BOLD")&amp;BX64</f>
        <v>BOLD</v>
      </c>
      <c r="BZ64" t="s">
        <v>4219</v>
      </c>
      <c r="CA64" t="s">
        <v>4737</v>
      </c>
      <c r="CB64" t="str">
        <f t="shared" si="19"/>
        <v/>
      </c>
      <c r="CC64" t="str">
        <f>IF(OR(LEFT(BZ64,1)=CHAR(32),LEFT(BZ64,1)=CHAR(9),LEFT(BZ64,1)=CHAR(160),indenture(BZ64)&gt;0),"NO","BOLD")&amp;CB64</f>
        <v>NO</v>
      </c>
      <c r="CD64" t="s">
        <v>4288</v>
      </c>
      <c r="CE64" t="s">
        <v>4738</v>
      </c>
      <c r="CF64" t="str">
        <f t="shared" si="20"/>
        <v/>
      </c>
      <c r="CG64" t="str">
        <f>IF(OR(LEFT(CD64,1)=CHAR(32),LEFT(CD64,1)=CHAR(9),LEFT(CD64,1)=CHAR(160),indenture(CD64)&gt;0),"NO","BOLD")&amp;CF64</f>
        <v>NO</v>
      </c>
      <c r="CH64" t="s">
        <v>1356</v>
      </c>
      <c r="CI64" t="s">
        <v>1357</v>
      </c>
      <c r="CJ64" t="str">
        <f t="shared" si="21"/>
        <v/>
      </c>
      <c r="CK64" t="str">
        <f>IF(OR(LEFT(CH64,1)=CHAR(32),LEFT(CH64,1)=CHAR(9),LEFT(CH64,1)=CHAR(160),indenture(CH64)&gt;0),"NO","BOLD")&amp;CJ64</f>
        <v>BOLD</v>
      </c>
      <c r="CN64" t="str">
        <f t="shared" si="22"/>
        <v/>
      </c>
      <c r="CO64" t="str">
        <f>IF(OR(LEFT(CL64,1)=CHAR(32),LEFT(CL64,1)=CHAR(9),LEFT(CL64,1)=CHAR(160),indenture(CL64)&gt;0),"NO","BOLD")&amp;CN64</f>
        <v>BOLD</v>
      </c>
      <c r="CP64" t="s">
        <v>4739</v>
      </c>
      <c r="CQ64" t="s">
        <v>3435</v>
      </c>
      <c r="CR64" t="str">
        <f t="shared" si="23"/>
        <v/>
      </c>
      <c r="CS64" t="str">
        <f>IF(OR(LEFT(CP64,1)=CHAR(32),LEFT(CP64,1)=CHAR(9),LEFT(CP64,1)=CHAR(160),indenture(CP64)&gt;0),"NO","BOLD")&amp;CR64</f>
        <v>BOLD</v>
      </c>
      <c r="CV64" t="str">
        <f t="shared" si="24"/>
        <v/>
      </c>
      <c r="CW64" t="str">
        <f>IF(OR(LEFT(CT64,1)=CHAR(32),LEFT(CT64,1)=CHAR(9),LEFT(CT64,1)=CHAR(160),indenture(CT64)&gt;0),"NO","BOLD")&amp;CV64</f>
        <v>BOLD</v>
      </c>
      <c r="CZ64" t="str">
        <f t="shared" si="25"/>
        <v/>
      </c>
      <c r="DA64" t="str">
        <f>IF(OR(LEFT(CX64,1)=CHAR(32),LEFT(CX64,1)=CHAR(9),LEFT(CX64,1)=CHAR(160),indenture(CX64)&gt;0),"NO","BOLD")&amp;CZ64</f>
        <v>BOLD</v>
      </c>
      <c r="DD64" t="str">
        <f t="shared" si="26"/>
        <v/>
      </c>
      <c r="DE64" t="str">
        <f>IF(OR(LEFT(DB64,1)=CHAR(32),LEFT(DB64,1)=CHAR(9),LEFT(DB64,1)=CHAR(160),indenture(DB64)&gt;0),"NO","BOLD")&amp;DD64</f>
        <v>BOLD</v>
      </c>
      <c r="DH64" t="str">
        <f t="shared" si="27"/>
        <v/>
      </c>
      <c r="DI64" t="str">
        <f>IF(OR(LEFT(DF64,1)=CHAR(32),LEFT(DF64,1)=CHAR(9),LEFT(DF64,1)=CHAR(160),indenture(DF64)&gt;0),"NO","BOLD")&amp;DH64</f>
        <v>BOLD</v>
      </c>
      <c r="DL64" t="str">
        <f t="shared" si="28"/>
        <v/>
      </c>
      <c r="DM64" t="str">
        <f>IF(OR(LEFT(DJ64,1)=CHAR(32),LEFT(DJ64,1)=CHAR(9),LEFT(DJ64,1)=CHAR(160),indenture(DJ64)&gt;0),"NO","BOLD")&amp;DL64</f>
        <v>BOLD</v>
      </c>
      <c r="DP64" t="str">
        <f t="shared" si="29"/>
        <v/>
      </c>
      <c r="DQ64" t="str">
        <f>IF(OR(LEFT(DN64,1)=CHAR(32),LEFT(DN64,1)=CHAR(9),LEFT(DN64,1)=CHAR(160),indenture(DN64)&gt;0),"NO","BOLD")&amp;DP64</f>
        <v>BOLD</v>
      </c>
      <c r="DT64" t="str">
        <f t="shared" si="30"/>
        <v/>
      </c>
      <c r="DU64" t="str">
        <f>IF(OR(LEFT(DR64,1)=CHAR(32),LEFT(DR64,1)=CHAR(9),LEFT(DR64,1)=CHAR(160),indenture(DR64)&gt;0),"NO","BOLD")&amp;DT64</f>
        <v>BOLD</v>
      </c>
      <c r="DX64" t="str">
        <f t="shared" si="31"/>
        <v/>
      </c>
      <c r="DY64" t="str">
        <f>IF(OR(LEFT(DV64,1)=CHAR(32),LEFT(DV64,1)=CHAR(9),LEFT(DV64,1)=CHAR(160),indenture(DV64)&gt;0),"NO","BOLD")&amp;DX64</f>
        <v>BOLD</v>
      </c>
      <c r="EB64" t="str">
        <f t="shared" si="32"/>
        <v/>
      </c>
      <c r="EC64" t="str">
        <f>IF(OR(LEFT(DZ64,1)=CHAR(32),LEFT(DZ64,1)=CHAR(9),LEFT(DZ64,1)=CHAR(160),indenture(DZ64)&gt;0),"NO","BOLD")&amp;EB64</f>
        <v>BOLD</v>
      </c>
      <c r="EF64" t="str">
        <f t="shared" si="33"/>
        <v/>
      </c>
      <c r="EG64" t="str">
        <f>IF(OR(LEFT(ED64,1)=CHAR(32),LEFT(ED64,1)=CHAR(9),LEFT(ED64,1)=CHAR(160),indenture(ED64)&gt;0),"NO","BOLD")&amp;EF64</f>
        <v>BOLD</v>
      </c>
      <c r="EJ64" t="str">
        <f t="shared" si="34"/>
        <v/>
      </c>
      <c r="EK64" t="str">
        <f>IF(OR(LEFT(EH64,1)=CHAR(32),LEFT(EH64,1)=CHAR(9),LEFT(EH64,1)=CHAR(160),indenture(EH64)&gt;0),"NO","BOLD")&amp;EJ64</f>
        <v>BOLD</v>
      </c>
      <c r="EN64" t="str">
        <f t="shared" si="35"/>
        <v/>
      </c>
      <c r="EO64" t="str">
        <f>IF(OR(LEFT(EL64,1)=CHAR(32),LEFT(EL64,1)=CHAR(9),LEFT(EL64,1)=CHAR(160),indenture(EL64)&gt;0),"NO","BOLD")&amp;EN64</f>
        <v>BOLD</v>
      </c>
      <c r="ER64" t="str">
        <f t="shared" si="36"/>
        <v/>
      </c>
      <c r="ES64" t="str">
        <f>IF(OR(LEFT(EP64,1)=CHAR(32),LEFT(EP64,1)=CHAR(9),LEFT(EP64,1)=CHAR(160),indenture(EP64)&gt;0),"NO","BOLD")&amp;ER64</f>
        <v>BOLD</v>
      </c>
      <c r="EV64" t="str">
        <f t="shared" si="37"/>
        <v/>
      </c>
      <c r="EW64" t="str">
        <f>IF(OR(LEFT(ET64,1)=CHAR(32),LEFT(ET64,1)=CHAR(9),LEFT(ET64,1)=CHAR(160),indenture(ET64)&gt;0),"NO","BOLD")&amp;EV64</f>
        <v>BOLD</v>
      </c>
      <c r="EX64" t="s">
        <v>6026</v>
      </c>
      <c r="EY64" t="s">
        <v>6027</v>
      </c>
      <c r="EZ64" t="str">
        <f t="shared" si="38"/>
        <v/>
      </c>
      <c r="FA64" t="str">
        <f>IF(OR(LEFT(EX64,1)=CHAR(32),LEFT(EX64,1)=CHAR(9),LEFT(EX64,1)=CHAR(160),indenture(EX64)&gt;0),"NO","BOLD")&amp;EZ64</f>
        <v>BOLD</v>
      </c>
      <c r="FD64" t="str">
        <f t="shared" si="39"/>
        <v/>
      </c>
      <c r="FE64" t="str">
        <f>IF(OR(LEFT(FB64,1)=CHAR(32),LEFT(FB64,1)=CHAR(9),LEFT(FB64,1)=CHAR(160),indenture(FB64)&gt;0),"NO","BOLD")&amp;FD64</f>
        <v>BOLD</v>
      </c>
      <c r="FF64" t="s">
        <v>6028</v>
      </c>
      <c r="FG64" t="s">
        <v>6029</v>
      </c>
      <c r="FH64" t="str">
        <f t="shared" si="40"/>
        <v/>
      </c>
      <c r="FI64" t="str">
        <f>IF(OR(LEFT(FF64,1)=CHAR(32),LEFT(FF64,1)=CHAR(9),LEFT(FF64,1)=CHAR(160),indenture(FF64)&gt;0),"NO","BOLD")&amp;FH64</f>
        <v>BOLD</v>
      </c>
      <c r="FL64" t="str">
        <f t="shared" si="41"/>
        <v/>
      </c>
      <c r="FM64" t="str">
        <f>IF(OR(LEFT(FJ64,1)=CHAR(32),LEFT(FJ64,1)=CHAR(9),LEFT(FJ64,1)=CHAR(160),indenture(FJ64)&gt;0),"NO","BOLD")&amp;FL64</f>
        <v>BOLD</v>
      </c>
      <c r="FP64" t="str">
        <f t="shared" si="42"/>
        <v/>
      </c>
      <c r="FQ64" t="str">
        <f>IF(OR(LEFT(FN64,1)=CHAR(32),LEFT(FN64,1)=CHAR(9),LEFT(FN64,1)=CHAR(160),indenture(FN64)&gt;0),"NO","BOLD")&amp;FP64</f>
        <v>BOLD</v>
      </c>
      <c r="FT64" t="str">
        <f t="shared" si="43"/>
        <v/>
      </c>
      <c r="FU64" t="str">
        <f>IF(OR(LEFT(FR64,1)=CHAR(32),LEFT(FR64,1)=CHAR(9),LEFT(FR64,1)=CHAR(160),indenture(FR64)&gt;0),"NO","BOLD")&amp;FT64</f>
        <v>BOLD</v>
      </c>
      <c r="FX64" t="str">
        <f t="shared" si="44"/>
        <v/>
      </c>
      <c r="FY64" t="str">
        <f>IF(OR(LEFT(FV64,1)=CHAR(32),LEFT(FV64,1)=CHAR(9),LEFT(FV64,1)=CHAR(160),indenture(FV64)&gt;0),"NO","BOLD")&amp;FX64</f>
        <v>BOLD</v>
      </c>
      <c r="GB64" t="str">
        <f t="shared" si="45"/>
        <v/>
      </c>
      <c r="GC64" t="str">
        <f>IF(OR(LEFT(FZ64,1)=CHAR(32),LEFT(FZ64,1)=CHAR(9),LEFT(FZ64,1)=CHAR(160),indenture(FZ64)&gt;0),"NO","BOLD")&amp;GB64</f>
        <v>BOLD</v>
      </c>
      <c r="GF64" t="str">
        <f t="shared" si="46"/>
        <v/>
      </c>
      <c r="GG64" t="str">
        <f>IF(OR(LEFT(GD64,1)=CHAR(32),LEFT(GD64,1)=CHAR(9),LEFT(GD64,1)=CHAR(160),indenture(GD64)&gt;0),"NO","BOLD")&amp;GF64</f>
        <v>BOLD</v>
      </c>
      <c r="GJ64" t="str">
        <f t="shared" si="47"/>
        <v/>
      </c>
      <c r="GK64" t="str">
        <f>IF(OR(LEFT(GH64,1)=CHAR(32),LEFT(GH64,1)=CHAR(9),LEFT(GH64,1)=CHAR(160),indenture(GH64)&gt;0),"NO","BOLD")&amp;GJ64</f>
        <v>BOLD</v>
      </c>
      <c r="GN64" t="str">
        <f t="shared" si="48"/>
        <v/>
      </c>
      <c r="GO64" t="str">
        <f>IF(OR(LEFT(GL64,1)=CHAR(32),LEFT(GL64,1)=CHAR(9),LEFT(GL64,1)=CHAR(160),indenture(GL64)&gt;0),"NO","BOLD")&amp;GN64</f>
        <v>BOLD</v>
      </c>
      <c r="GR64" t="str">
        <f t="shared" si="70"/>
        <v/>
      </c>
      <c r="GS64" t="str">
        <f>IF(OR(LEFT(GP64,1)=CHAR(32),LEFT(GP64,1)=CHAR(9),LEFT(GP64,1)=CHAR(160),indenture(GP64)&gt;0),"NO","BOLD")&amp;GR64</f>
        <v>BOLD</v>
      </c>
      <c r="GT64" t="s">
        <v>6519</v>
      </c>
      <c r="GU64" t="s">
        <v>6520</v>
      </c>
      <c r="GV64" t="str">
        <f t="shared" si="49"/>
        <v/>
      </c>
      <c r="GW64" t="str">
        <f>IF(OR(LEFT(GT64,1)=CHAR(32),LEFT(GT64,1)=CHAR(9),LEFT(GT64,1)=CHAR(160),indenture(GT64)&gt;0),"NO","BOLD")&amp;GV64</f>
        <v>NO</v>
      </c>
      <c r="GZ64" t="str">
        <f t="shared" si="50"/>
        <v/>
      </c>
      <c r="HA64" t="str">
        <f>IF(OR(LEFT(GX64,1)=CHAR(32),LEFT(GX64,1)=CHAR(9),LEFT(GX64,1)=CHAR(160),indenture(GX64)&gt;0),"NO","BOLD")&amp;GZ64</f>
        <v>BOLD</v>
      </c>
      <c r="HB64" t="s">
        <v>6521</v>
      </c>
      <c r="HC64" t="s">
        <v>6522</v>
      </c>
      <c r="HD64" t="str">
        <f t="shared" si="51"/>
        <v/>
      </c>
      <c r="HE64" t="str">
        <f>IF(OR(LEFT(HB64,1)=CHAR(32),LEFT(HB64,1)=CHAR(9),LEFT(HB64,1)=CHAR(160),indenture(HB64)&gt;0),"NO","BOLD")&amp;HD64</f>
        <v>BOLD</v>
      </c>
      <c r="HH64" t="str">
        <f t="shared" si="52"/>
        <v/>
      </c>
      <c r="HI64" t="str">
        <f>IF(OR(LEFT(HF64,1)=CHAR(32),LEFT(HF64,1)=CHAR(9),LEFT(HF64,1)=CHAR(160),indenture(HF64)&gt;0),"NO","BOLD")&amp;HH64</f>
        <v>BOLD</v>
      </c>
      <c r="HL64" t="str">
        <f t="shared" si="53"/>
        <v/>
      </c>
      <c r="HM64" t="str">
        <f>IF(OR(LEFT(HJ64,1)=CHAR(32),LEFT(HJ64,1)=CHAR(9),LEFT(HJ64,1)=CHAR(160),indenture(HJ64)&gt;0),"NO","BOLD")&amp;HL64</f>
        <v>BOLD</v>
      </c>
      <c r="HP64" t="str">
        <f t="shared" si="54"/>
        <v/>
      </c>
      <c r="HQ64" t="str">
        <f>IF(OR(LEFT(HN64,1)=CHAR(32),LEFT(HN64,1)=CHAR(9),LEFT(HN64,1)=CHAR(160),indenture(HN64)&gt;0),"NO","BOLD")&amp;HP64</f>
        <v>BOLD</v>
      </c>
      <c r="HT64" t="str">
        <f t="shared" si="55"/>
        <v/>
      </c>
      <c r="HU64" t="str">
        <f>IF(OR(LEFT(HR64,1)=CHAR(32),LEFT(HR64,1)=CHAR(9),LEFT(HR64,1)=CHAR(160),indenture(HR64)&gt;0),"NO","BOLD")&amp;HT64</f>
        <v>BOLD</v>
      </c>
      <c r="HV64" t="s">
        <v>8254</v>
      </c>
      <c r="HW64" t="s">
        <v>8174</v>
      </c>
      <c r="HX64" t="str">
        <f t="shared" si="56"/>
        <v/>
      </c>
      <c r="HY64" t="str">
        <f>IF(OR(LEFT(HV64,1)=CHAR(32),LEFT(HV64,1)=CHAR(9),LEFT(HV64,1)=CHAR(160),indenture(HV64)&gt;0),"NO","BOLD")&amp;HX64</f>
        <v>BOLD</v>
      </c>
      <c r="HZ64" t="s">
        <v>8398</v>
      </c>
      <c r="IA64" t="s">
        <v>8195</v>
      </c>
      <c r="IB64" t="str">
        <f t="shared" si="57"/>
        <v/>
      </c>
      <c r="IC64" t="str">
        <f>IF(OR(LEFT(HZ64,1)=CHAR(32),LEFT(HZ64,1)=CHAR(9),LEFT(HZ64,1)=CHAR(160),indenture(HZ64)&gt;0),"NO","BOLD")&amp;IB64</f>
        <v>BOLD</v>
      </c>
      <c r="IH64" t="s">
        <v>8247</v>
      </c>
      <c r="II64" t="s">
        <v>8168</v>
      </c>
      <c r="IJ64" t="str">
        <f t="shared" si="59"/>
        <v/>
      </c>
      <c r="IK64" t="str">
        <f>IF(OR(LEFT(IH64,1)=CHAR(32),LEFT(IH64,1)=CHAR(9),LEFT(IH64,1)=CHAR(160),indenture(IH64)&gt;0),"NO","BOLD")&amp;IJ64</f>
        <v>BOLD</v>
      </c>
      <c r="IP64" t="s">
        <v>8704</v>
      </c>
      <c r="IQ64" t="s">
        <v>8730</v>
      </c>
      <c r="IR64" t="str">
        <f t="shared" si="61"/>
        <v/>
      </c>
      <c r="IS64" t="str">
        <f>IF(OR(LEFT(IP64,1)=CHAR(32),LEFT(IP64,1)=CHAR(9),LEFT(IP64,1)=CHAR(160),indenture(IP64)&gt;0),"NO","BOLD")&amp;IR64</f>
        <v>NO</v>
      </c>
      <c r="IX64" t="s">
        <v>8254</v>
      </c>
      <c r="IY64" t="s">
        <v>8174</v>
      </c>
      <c r="IZ64" t="str">
        <f t="shared" si="63"/>
        <v/>
      </c>
      <c r="JA64" t="str">
        <f>IF(OR(LEFT(IX64,1)=CHAR(32),LEFT(IX64,1)=CHAR(9),LEFT(IX64,1)=CHAR(160),indenture(IX64)&gt;0),"NO","BOLD")&amp;IZ64</f>
        <v>BOLD</v>
      </c>
      <c r="JB64" t="s">
        <v>8398</v>
      </c>
      <c r="JC64" t="s">
        <v>8195</v>
      </c>
      <c r="JD64" t="str">
        <f t="shared" si="64"/>
        <v/>
      </c>
      <c r="JE64" t="str">
        <f>IF(OR(LEFT(JB64,1)=CHAR(32),LEFT(JB64,1)=CHAR(9),LEFT(JB64,1)=CHAR(160),indenture(JB64)&gt;0),"NO","BOLD")&amp;JD64</f>
        <v>BOLD</v>
      </c>
    </row>
    <row r="65" spans="1:265">
      <c r="A65">
        <v>64</v>
      </c>
      <c r="D65" t="str">
        <f t="shared" si="2"/>
        <v/>
      </c>
      <c r="E65" t="str">
        <f>IF(OR(LEFT(B65,1)=CHAR(32),LEFT(B65,1)=CHAR(9),LEFT(B65,1)=CHAR(160),indenture(B65)&gt;0),"NO","BOLD")&amp;D65</f>
        <v>BOLD</v>
      </c>
      <c r="F65" t="s">
        <v>3979</v>
      </c>
      <c r="G65" t="s">
        <v>3980</v>
      </c>
      <c r="H65" t="str">
        <f t="shared" si="3"/>
        <v/>
      </c>
      <c r="I65" t="str">
        <f>IF(OR(LEFT(F65,1)=CHAR(32),LEFT(F65,1)=CHAR(9),LEFT(F65,1)=CHAR(160),indenture(F65)&gt;0),"NO","BOLD")&amp;H65</f>
        <v>BOLD</v>
      </c>
      <c r="P65" t="str">
        <f t="shared" si="69"/>
        <v/>
      </c>
      <c r="Q65" t="str">
        <f>IF(OR(LEFT(N65,1)=CHAR(32),LEFT(N65,1)=CHAR(9),LEFT(N65,1)=CHAR(160),indenture(N65)&gt;0),"NO","BOLD")&amp;P65</f>
        <v>BOLD</v>
      </c>
      <c r="T65" t="str">
        <f t="shared" si="4"/>
        <v/>
      </c>
      <c r="U65" t="str">
        <f>IF(OR(LEFT(R65,1)=CHAR(32),LEFT(R65,1)=CHAR(9),LEFT(R65,1)=CHAR(160),indenture(R65)&gt;0),"NO","BOLD")&amp;T65</f>
        <v>BOLD</v>
      </c>
      <c r="X65" t="str">
        <f t="shared" si="5"/>
        <v/>
      </c>
      <c r="Y65" t="str">
        <f>IF(OR(LEFT(V65,1)=CHAR(32),LEFT(V65,1)=CHAR(9),LEFT(V65,1)=CHAR(160),indenture(V65)&gt;0),"NO","BOLD")&amp;X65</f>
        <v>BOLD</v>
      </c>
      <c r="AB65" t="str">
        <f t="shared" si="6"/>
        <v/>
      </c>
      <c r="AC65" t="str">
        <f>IF(OR(LEFT(Z65,1)=CHAR(32),LEFT(Z65,1)=CHAR(9),LEFT(Z65,1)=CHAR(160),indenture(Z65)&gt;0),"NO","BOLD")&amp;AB65</f>
        <v>BOLD</v>
      </c>
      <c r="AF65" t="str">
        <f t="shared" si="7"/>
        <v/>
      </c>
      <c r="AG65" t="str">
        <f>IF(OR(LEFT(AD65,1)=CHAR(32),LEFT(AD65,1)=CHAR(9),LEFT(AD65,1)=CHAR(160),indenture(AD65)&gt;0),"NO","BOLD")&amp;AF65</f>
        <v>BOLD</v>
      </c>
      <c r="AJ65" t="str">
        <f t="shared" si="8"/>
        <v/>
      </c>
      <c r="AK65" t="str">
        <f>IF(OR(LEFT(AH65,1)=CHAR(32),LEFT(AH65,1)=CHAR(9),LEFT(AH65,1)=CHAR(160),indenture(AH65)&gt;0),"NO","BOLD")&amp;AJ65</f>
        <v>BOLD</v>
      </c>
      <c r="AL65" t="s">
        <v>3500</v>
      </c>
      <c r="AM65" t="s">
        <v>3981</v>
      </c>
      <c r="AN65" t="str">
        <f t="shared" si="9"/>
        <v/>
      </c>
      <c r="AO65" t="str">
        <f>IF(OR(LEFT(AL65,1)=CHAR(32),LEFT(AL65,1)=CHAR(9),LEFT(AL65,1)=CHAR(160),indenture(AL65)&gt;0),"NO","BOLD")&amp;AN65</f>
        <v>BOLD</v>
      </c>
      <c r="AR65" t="str">
        <f t="shared" si="10"/>
        <v/>
      </c>
      <c r="AS65" t="str">
        <f>IF(OR(LEFT(AP65,1)=CHAR(32),LEFT(AP65,1)=CHAR(9),LEFT(AP65,1)=CHAR(160),indenture(AP65)&gt;0),"NO","BOLD")&amp;AR65</f>
        <v>BOLD</v>
      </c>
      <c r="AV65" t="str">
        <f t="shared" si="11"/>
        <v/>
      </c>
      <c r="AW65" t="str">
        <f>IF(OR(LEFT(AT65,1)=CHAR(32),LEFT(AT65,1)=CHAR(9),LEFT(AT65,1)=CHAR(160),indenture(AT65)&gt;0),"NO","BOLD")&amp;AV65</f>
        <v>BOLD</v>
      </c>
      <c r="AZ65" t="str">
        <f t="shared" si="12"/>
        <v/>
      </c>
      <c r="BA65" t="str">
        <f>IF(OR(LEFT(AX65,1)=CHAR(32),LEFT(AX65,1)=CHAR(9),LEFT(AX65,1)=CHAR(160),indenture(AX65)&gt;0),"NO","BOLD")&amp;AZ65</f>
        <v>BOLD</v>
      </c>
      <c r="BB65" t="s">
        <v>4226</v>
      </c>
      <c r="BC65" t="s">
        <v>4740</v>
      </c>
      <c r="BD65" t="str">
        <f t="shared" si="13"/>
        <v/>
      </c>
      <c r="BE65" t="str">
        <f>IF(OR(LEFT(BB65,1)=CHAR(32),LEFT(BB65,1)=CHAR(9),LEFT(BB65,1)=CHAR(160),indenture(BB65)&gt;0),"NO","BOLD")&amp;BD65</f>
        <v>NO</v>
      </c>
      <c r="BH65" t="str">
        <f t="shared" si="14"/>
        <v/>
      </c>
      <c r="BI65" t="str">
        <f>IF(OR(LEFT(BF65,1)=CHAR(32),LEFT(BF65,1)=CHAR(9),LEFT(BF65,1)=CHAR(160),indenture(BF65)&gt;0),"NO","BOLD")&amp;BH65</f>
        <v>BOLD</v>
      </c>
      <c r="BL65" t="str">
        <f t="shared" si="15"/>
        <v/>
      </c>
      <c r="BM65" t="str">
        <f>IF(OR(LEFT(BJ65,1)=CHAR(32),LEFT(BJ65,1)=CHAR(9),LEFT(BJ65,1)=CHAR(160),indenture(BJ65)&gt;0),"NO","BOLD")&amp;BL65</f>
        <v>BOLD</v>
      </c>
      <c r="BP65" t="str">
        <f t="shared" si="16"/>
        <v/>
      </c>
      <c r="BQ65" t="str">
        <f>IF(OR(LEFT(BN65,1)=CHAR(32),LEFT(BN65,1)=CHAR(9),LEFT(BN65,1)=CHAR(160),indenture(BN65)&gt;0),"NO","BOLD")&amp;BP65</f>
        <v>BOLD</v>
      </c>
      <c r="BT65" t="str">
        <f t="shared" si="17"/>
        <v/>
      </c>
      <c r="BU65" t="str">
        <f>IF(OR(LEFT(BR65,1)=CHAR(32),LEFT(BR65,1)=CHAR(9),LEFT(BR65,1)=CHAR(160),indenture(BR65)&gt;0),"NO","BOLD")&amp;BT65</f>
        <v>BOLD</v>
      </c>
      <c r="BV65" t="s">
        <v>4219</v>
      </c>
      <c r="BW65" t="s">
        <v>4741</v>
      </c>
      <c r="BX65" t="str">
        <f t="shared" si="18"/>
        <v/>
      </c>
      <c r="BY65" t="str">
        <f>IF(OR(LEFT(BV65,1)=CHAR(32),LEFT(BV65,1)=CHAR(9),LEFT(BV65,1)=CHAR(160),indenture(BV65)&gt;0),"NO","BOLD")&amp;BX65</f>
        <v>NO</v>
      </c>
      <c r="BZ65" t="s">
        <v>4231</v>
      </c>
      <c r="CA65" t="s">
        <v>4742</v>
      </c>
      <c r="CB65" t="str">
        <f t="shared" si="19"/>
        <v/>
      </c>
      <c r="CC65" t="str">
        <f>IF(OR(LEFT(BZ65,1)=CHAR(32),LEFT(BZ65,1)=CHAR(9),LEFT(BZ65,1)=CHAR(160),indenture(BZ65)&gt;0),"NO","BOLD")&amp;CB65</f>
        <v>NO</v>
      </c>
      <c r="CD65" t="s">
        <v>4299</v>
      </c>
      <c r="CE65" t="s">
        <v>4743</v>
      </c>
      <c r="CF65" t="str">
        <f t="shared" si="20"/>
        <v/>
      </c>
      <c r="CG65" t="str">
        <f>IF(OR(LEFT(CD65,1)=CHAR(32),LEFT(CD65,1)=CHAR(9),LEFT(CD65,1)=CHAR(160),indenture(CD65)&gt;0),"NO","BOLD")&amp;CF65</f>
        <v>NO</v>
      </c>
      <c r="CJ65" t="str">
        <f t="shared" si="21"/>
        <v/>
      </c>
      <c r="CK65" t="str">
        <f>IF(OR(LEFT(CH65,1)=CHAR(32),LEFT(CH65,1)=CHAR(9),LEFT(CH65,1)=CHAR(160),indenture(CH65)&gt;0),"NO","BOLD")&amp;CJ65</f>
        <v>BOLD</v>
      </c>
      <c r="CN65" t="str">
        <f t="shared" si="22"/>
        <v/>
      </c>
      <c r="CO65" t="str">
        <f>IF(OR(LEFT(CL65,1)=CHAR(32),LEFT(CL65,1)=CHAR(9),LEFT(CL65,1)=CHAR(160),indenture(CL65)&gt;0),"NO","BOLD")&amp;CN65</f>
        <v>BOLD</v>
      </c>
      <c r="CP65" t="s">
        <v>4744</v>
      </c>
      <c r="CQ65" t="s">
        <v>4745</v>
      </c>
      <c r="CR65" t="str">
        <f t="shared" si="23"/>
        <v/>
      </c>
      <c r="CS65" t="str">
        <f>IF(OR(LEFT(CP65,1)=CHAR(32),LEFT(CP65,1)=CHAR(9),LEFT(CP65,1)=CHAR(160),indenture(CP65)&gt;0),"NO","BOLD")&amp;CR65</f>
        <v>BOLD</v>
      </c>
      <c r="CV65" t="str">
        <f t="shared" si="24"/>
        <v/>
      </c>
      <c r="CW65" t="str">
        <f>IF(OR(LEFT(CT65,1)=CHAR(32),LEFT(CT65,1)=CHAR(9),LEFT(CT65,1)=CHAR(160),indenture(CT65)&gt;0),"NO","BOLD")&amp;CV65</f>
        <v>BOLD</v>
      </c>
      <c r="CZ65" t="str">
        <f t="shared" si="25"/>
        <v/>
      </c>
      <c r="DA65" t="str">
        <f>IF(OR(LEFT(CX65,1)=CHAR(32),LEFT(CX65,1)=CHAR(9),LEFT(CX65,1)=CHAR(160),indenture(CX65)&gt;0),"NO","BOLD")&amp;CZ65</f>
        <v>BOLD</v>
      </c>
      <c r="DD65" t="str">
        <f t="shared" si="26"/>
        <v/>
      </c>
      <c r="DE65" t="str">
        <f>IF(OR(LEFT(DB65,1)=CHAR(32),LEFT(DB65,1)=CHAR(9),LEFT(DB65,1)=CHAR(160),indenture(DB65)&gt;0),"NO","BOLD")&amp;DD65</f>
        <v>BOLD</v>
      </c>
      <c r="DH65" t="str">
        <f t="shared" si="27"/>
        <v/>
      </c>
      <c r="DI65" t="str">
        <f>IF(OR(LEFT(DF65,1)=CHAR(32),LEFT(DF65,1)=CHAR(9),LEFT(DF65,1)=CHAR(160),indenture(DF65)&gt;0),"NO","BOLD")&amp;DH65</f>
        <v>BOLD</v>
      </c>
      <c r="DL65" t="str">
        <f t="shared" si="28"/>
        <v/>
      </c>
      <c r="DM65" t="str">
        <f>IF(OR(LEFT(DJ65,1)=CHAR(32),LEFT(DJ65,1)=CHAR(9),LEFT(DJ65,1)=CHAR(160),indenture(DJ65)&gt;0),"NO","BOLD")&amp;DL65</f>
        <v>BOLD</v>
      </c>
      <c r="DP65" t="str">
        <f t="shared" si="29"/>
        <v/>
      </c>
      <c r="DQ65" t="str">
        <f>IF(OR(LEFT(DN65,1)=CHAR(32),LEFT(DN65,1)=CHAR(9),LEFT(DN65,1)=CHAR(160),indenture(DN65)&gt;0),"NO","BOLD")&amp;DP65</f>
        <v>BOLD</v>
      </c>
      <c r="DR65" t="s">
        <v>5454</v>
      </c>
      <c r="DS65" s="36" t="s">
        <v>8872</v>
      </c>
      <c r="DT65" t="str">
        <f t="shared" si="30"/>
        <v/>
      </c>
      <c r="DU65" t="str">
        <f>IF(OR(LEFT(DR65,1)=CHAR(32),LEFT(DR65,1)=CHAR(9),LEFT(DR65,1)=CHAR(160),indenture(DR65)&gt;0),"NO","BOLD")&amp;DT65</f>
        <v>BOLD</v>
      </c>
      <c r="DX65" t="str">
        <f t="shared" si="31"/>
        <v/>
      </c>
      <c r="DY65" t="str">
        <f>IF(OR(LEFT(DV65,1)=CHAR(32),LEFT(DV65,1)=CHAR(9),LEFT(DV65,1)=CHAR(160),indenture(DV65)&gt;0),"NO","BOLD")&amp;DX65</f>
        <v>BOLD</v>
      </c>
      <c r="EB65" t="str">
        <f t="shared" si="32"/>
        <v/>
      </c>
      <c r="EC65" t="str">
        <f>IF(OR(LEFT(DZ65,1)=CHAR(32),LEFT(DZ65,1)=CHAR(9),LEFT(DZ65,1)=CHAR(160),indenture(DZ65)&gt;0),"NO","BOLD")&amp;EB65</f>
        <v>BOLD</v>
      </c>
      <c r="EF65" t="str">
        <f t="shared" si="33"/>
        <v/>
      </c>
      <c r="EG65" t="str">
        <f>IF(OR(LEFT(ED65,1)=CHAR(32),LEFT(ED65,1)=CHAR(9),LEFT(ED65,1)=CHAR(160),indenture(ED65)&gt;0),"NO","BOLD")&amp;EF65</f>
        <v>BOLD</v>
      </c>
      <c r="EJ65" t="str">
        <f t="shared" si="34"/>
        <v/>
      </c>
      <c r="EK65" t="str">
        <f>IF(OR(LEFT(EH65,1)=CHAR(32),LEFT(EH65,1)=CHAR(9),LEFT(EH65,1)=CHAR(160),indenture(EH65)&gt;0),"NO","BOLD")&amp;EJ65</f>
        <v>BOLD</v>
      </c>
      <c r="EN65" t="str">
        <f t="shared" si="35"/>
        <v/>
      </c>
      <c r="EO65" t="str">
        <f>IF(OR(LEFT(EL65,1)=CHAR(32),LEFT(EL65,1)=CHAR(9),LEFT(EL65,1)=CHAR(160),indenture(EL65)&gt;0),"NO","BOLD")&amp;EN65</f>
        <v>BOLD</v>
      </c>
      <c r="ER65" t="str">
        <f t="shared" si="36"/>
        <v/>
      </c>
      <c r="ES65" t="str">
        <f>IF(OR(LEFT(EP65,1)=CHAR(32),LEFT(EP65,1)=CHAR(9),LEFT(EP65,1)=CHAR(160),indenture(EP65)&gt;0),"NO","BOLD")&amp;ER65</f>
        <v>BOLD</v>
      </c>
      <c r="EV65" t="str">
        <f t="shared" si="37"/>
        <v/>
      </c>
      <c r="EW65" t="str">
        <f>IF(OR(LEFT(ET65,1)=CHAR(32),LEFT(ET65,1)=CHAR(9),LEFT(ET65,1)=CHAR(160),indenture(ET65)&gt;0),"NO","BOLD")&amp;EV65</f>
        <v>BOLD</v>
      </c>
      <c r="EX65" t="s">
        <v>6030</v>
      </c>
      <c r="EY65" t="s">
        <v>6031</v>
      </c>
      <c r="EZ65" t="str">
        <f t="shared" si="38"/>
        <v/>
      </c>
      <c r="FA65" t="str">
        <f>IF(OR(LEFT(EX65,1)=CHAR(32),LEFT(EX65,1)=CHAR(9),LEFT(EX65,1)=CHAR(160),indenture(EX65)&gt;0),"NO","BOLD")&amp;EZ65</f>
        <v>BOLD</v>
      </c>
      <c r="FD65" t="str">
        <f t="shared" si="39"/>
        <v/>
      </c>
      <c r="FE65" t="str">
        <f>IF(OR(LEFT(FB65,1)=CHAR(32),LEFT(FB65,1)=CHAR(9),LEFT(FB65,1)=CHAR(160),indenture(FB65)&gt;0),"NO","BOLD")&amp;FD65</f>
        <v>BOLD</v>
      </c>
      <c r="FH65" t="str">
        <f t="shared" si="40"/>
        <v/>
      </c>
      <c r="FI65" t="str">
        <f>IF(OR(LEFT(FF65,1)=CHAR(32),LEFT(FF65,1)=CHAR(9),LEFT(FF65,1)=CHAR(160),indenture(FF65)&gt;0),"NO","BOLD")&amp;FH65</f>
        <v>BOLD</v>
      </c>
      <c r="FL65" t="str">
        <f t="shared" si="41"/>
        <v/>
      </c>
      <c r="FM65" t="str">
        <f>IF(OR(LEFT(FJ65,1)=CHAR(32),LEFT(FJ65,1)=CHAR(9),LEFT(FJ65,1)=CHAR(160),indenture(FJ65)&gt;0),"NO","BOLD")&amp;FL65</f>
        <v>BOLD</v>
      </c>
      <c r="FN65" t="s">
        <v>6032</v>
      </c>
      <c r="FO65" t="s">
        <v>6033</v>
      </c>
      <c r="FP65" t="str">
        <f t="shared" si="42"/>
        <v/>
      </c>
      <c r="FQ65" t="str">
        <f>IF(OR(LEFT(FN65,1)=CHAR(32),LEFT(FN65,1)=CHAR(9),LEFT(FN65,1)=CHAR(160),indenture(FN65)&gt;0),"NO","BOLD")&amp;FP65</f>
        <v>BOLD</v>
      </c>
      <c r="FT65" t="str">
        <f t="shared" si="43"/>
        <v/>
      </c>
      <c r="FU65" t="str">
        <f>IF(OR(LEFT(FR65,1)=CHAR(32),LEFT(FR65,1)=CHAR(9),LEFT(FR65,1)=CHAR(160),indenture(FR65)&gt;0),"NO","BOLD")&amp;FT65</f>
        <v>BOLD</v>
      </c>
      <c r="FX65" t="str">
        <f t="shared" si="44"/>
        <v/>
      </c>
      <c r="FY65" t="str">
        <f>IF(OR(LEFT(FV65,1)=CHAR(32),LEFT(FV65,1)=CHAR(9),LEFT(FV65,1)=CHAR(160),indenture(FV65)&gt;0),"NO","BOLD")&amp;FX65</f>
        <v>BOLD</v>
      </c>
      <c r="GB65" t="str">
        <f t="shared" si="45"/>
        <v/>
      </c>
      <c r="GC65" t="str">
        <f>IF(OR(LEFT(FZ65,1)=CHAR(32),LEFT(FZ65,1)=CHAR(9),LEFT(FZ65,1)=CHAR(160),indenture(FZ65)&gt;0),"NO","BOLD")&amp;GB65</f>
        <v>BOLD</v>
      </c>
      <c r="GF65" t="str">
        <f t="shared" si="46"/>
        <v/>
      </c>
      <c r="GG65" t="str">
        <f>IF(OR(LEFT(GD65,1)=CHAR(32),LEFT(GD65,1)=CHAR(9),LEFT(GD65,1)=CHAR(160),indenture(GD65)&gt;0),"NO","BOLD")&amp;GF65</f>
        <v>BOLD</v>
      </c>
      <c r="GJ65" t="str">
        <f t="shared" si="47"/>
        <v/>
      </c>
      <c r="GK65" t="str">
        <f>IF(OR(LEFT(GH65,1)=CHAR(32),LEFT(GH65,1)=CHAR(9),LEFT(GH65,1)=CHAR(160),indenture(GH65)&gt;0),"NO","BOLD")&amp;GJ65</f>
        <v>BOLD</v>
      </c>
      <c r="GN65" t="str">
        <f t="shared" si="48"/>
        <v/>
      </c>
      <c r="GO65" t="str">
        <f>IF(OR(LEFT(GL65,1)=CHAR(32),LEFT(GL65,1)=CHAR(9),LEFT(GL65,1)=CHAR(160),indenture(GL65)&gt;0),"NO","BOLD")&amp;GN65</f>
        <v>BOLD</v>
      </c>
      <c r="GR65" t="str">
        <f t="shared" si="70"/>
        <v/>
      </c>
      <c r="GS65" t="str">
        <f>IF(OR(LEFT(GP65,1)=CHAR(32),LEFT(GP65,1)=CHAR(9),LEFT(GP65,1)=CHAR(160),indenture(GP65)&gt;0),"NO","BOLD")&amp;GR65</f>
        <v>BOLD</v>
      </c>
      <c r="GT65" t="s">
        <v>6523</v>
      </c>
      <c r="GU65" t="s">
        <v>6524</v>
      </c>
      <c r="GV65" t="str">
        <f t="shared" si="49"/>
        <v/>
      </c>
      <c r="GW65" t="str">
        <f>IF(OR(LEFT(GT65,1)=CHAR(32),LEFT(GT65,1)=CHAR(9),LEFT(GT65,1)=CHAR(160),indenture(GT65)&gt;0),"NO","BOLD")&amp;GV65</f>
        <v>NO</v>
      </c>
      <c r="GZ65" t="str">
        <f t="shared" si="50"/>
        <v/>
      </c>
      <c r="HA65" t="str">
        <f>IF(OR(LEFT(GX65,1)=CHAR(32),LEFT(GX65,1)=CHAR(9),LEFT(GX65,1)=CHAR(160),indenture(GX65)&gt;0),"NO","BOLD")&amp;GZ65</f>
        <v>BOLD</v>
      </c>
      <c r="HB65" t="s">
        <v>6525</v>
      </c>
      <c r="HC65" t="s">
        <v>6526</v>
      </c>
      <c r="HD65" t="str">
        <f t="shared" si="51"/>
        <v/>
      </c>
      <c r="HE65" t="str">
        <f>IF(OR(LEFT(HB65,1)=CHAR(32),LEFT(HB65,1)=CHAR(9),LEFT(HB65,1)=CHAR(160),indenture(HB65)&gt;0),"NO","BOLD")&amp;HD65</f>
        <v>BOLD</v>
      </c>
      <c r="HH65" t="str">
        <f t="shared" si="52"/>
        <v/>
      </c>
      <c r="HI65" t="str">
        <f>IF(OR(LEFT(HF65,1)=CHAR(32),LEFT(HF65,1)=CHAR(9),LEFT(HF65,1)=CHAR(160),indenture(HF65)&gt;0),"NO","BOLD")&amp;HH65</f>
        <v>BOLD</v>
      </c>
      <c r="HL65" t="str">
        <f t="shared" si="53"/>
        <v/>
      </c>
      <c r="HM65" t="str">
        <f>IF(OR(LEFT(HJ65,1)=CHAR(32),LEFT(HJ65,1)=CHAR(9),LEFT(HJ65,1)=CHAR(160),indenture(HJ65)&gt;0),"NO","BOLD")&amp;HL65</f>
        <v>BOLD</v>
      </c>
      <c r="HP65" t="str">
        <f t="shared" si="54"/>
        <v/>
      </c>
      <c r="HQ65" t="str">
        <f>IF(OR(LEFT(HN65,1)=CHAR(32),LEFT(HN65,1)=CHAR(9),LEFT(HN65,1)=CHAR(160),indenture(HN65)&gt;0),"NO","BOLD")&amp;HP65</f>
        <v>BOLD</v>
      </c>
      <c r="HT65" t="str">
        <f t="shared" si="55"/>
        <v/>
      </c>
      <c r="HU65" t="str">
        <f>IF(OR(LEFT(HR65,1)=CHAR(32),LEFT(HR65,1)=CHAR(9),LEFT(HR65,1)=CHAR(160),indenture(HR65)&gt;0),"NO","BOLD")&amp;HT65</f>
        <v>BOLD</v>
      </c>
      <c r="HV65" t="s">
        <v>8255</v>
      </c>
      <c r="HW65" t="s">
        <v>8175</v>
      </c>
      <c r="HX65" t="str">
        <f t="shared" si="56"/>
        <v/>
      </c>
      <c r="HY65" t="str">
        <f>IF(OR(LEFT(HV65,1)=CHAR(32),LEFT(HV65,1)=CHAR(9),LEFT(HV65,1)=CHAR(160),indenture(HV65)&gt;0),"NO","BOLD")&amp;HX65</f>
        <v>BOLD</v>
      </c>
      <c r="HZ65" t="s">
        <v>8399</v>
      </c>
      <c r="IA65" t="s">
        <v>8400</v>
      </c>
      <c r="IB65" t="str">
        <f t="shared" si="57"/>
        <v/>
      </c>
      <c r="IC65" t="str">
        <f>IF(OR(LEFT(HZ65,1)=CHAR(32),LEFT(HZ65,1)=CHAR(9),LEFT(HZ65,1)=CHAR(160),indenture(HZ65)&gt;0),"NO","BOLD")&amp;IB65</f>
        <v>BOLD</v>
      </c>
      <c r="IJ65" t="str">
        <f t="shared" si="59"/>
        <v/>
      </c>
      <c r="IK65" t="str">
        <f>IF(OR(LEFT(IH65,1)=CHAR(32),LEFT(IH65,1)=CHAR(9),LEFT(IH65,1)=CHAR(160),indenture(IH65)&gt;0),"NO","BOLD")&amp;IJ65</f>
        <v>BOLD</v>
      </c>
      <c r="IP65" t="s">
        <v>8706</v>
      </c>
      <c r="IQ65" t="s">
        <v>8731</v>
      </c>
      <c r="IR65" t="str">
        <f t="shared" si="61"/>
        <v/>
      </c>
      <c r="IS65" t="str">
        <f>IF(OR(LEFT(IP65,1)=CHAR(32),LEFT(IP65,1)=CHAR(9),LEFT(IP65,1)=CHAR(160),indenture(IP65)&gt;0),"NO","BOLD")&amp;IR65</f>
        <v>NO</v>
      </c>
      <c r="IX65" t="s">
        <v>8255</v>
      </c>
      <c r="IY65" t="s">
        <v>8175</v>
      </c>
      <c r="IZ65" t="str">
        <f t="shared" si="63"/>
        <v/>
      </c>
      <c r="JA65" t="str">
        <f>IF(OR(LEFT(IX65,1)=CHAR(32),LEFT(IX65,1)=CHAR(9),LEFT(IX65,1)=CHAR(160),indenture(IX65)&gt;0),"NO","BOLD")&amp;IZ65</f>
        <v>BOLD</v>
      </c>
      <c r="JB65" t="s">
        <v>8399</v>
      </c>
      <c r="JC65" t="s">
        <v>8400</v>
      </c>
      <c r="JD65" t="str">
        <f t="shared" si="64"/>
        <v/>
      </c>
      <c r="JE65" t="str">
        <f>IF(OR(LEFT(JB65,1)=CHAR(32),LEFT(JB65,1)=CHAR(9),LEFT(JB65,1)=CHAR(160),indenture(JB65)&gt;0),"NO","BOLD")&amp;JD65</f>
        <v>BOLD</v>
      </c>
    </row>
    <row r="66" spans="1:265">
      <c r="A66">
        <v>65</v>
      </c>
      <c r="D66" t="str">
        <f t="shared" si="2"/>
        <v/>
      </c>
      <c r="E66" t="str">
        <f>IF(OR(LEFT(B66,1)=CHAR(32),LEFT(B66,1)=CHAR(9),LEFT(B66,1)=CHAR(160),indenture(B66)&gt;0),"NO","BOLD")&amp;D66</f>
        <v>BOLD</v>
      </c>
      <c r="F66" t="s">
        <v>3982</v>
      </c>
      <c r="G66" t="s">
        <v>3983</v>
      </c>
      <c r="H66" t="str">
        <f t="shared" si="3"/>
        <v/>
      </c>
      <c r="I66" t="str">
        <f>IF(OR(LEFT(F66,1)=CHAR(32),LEFT(F66,1)=CHAR(9),LEFT(F66,1)=CHAR(160),indenture(F66)&gt;0),"NO","BOLD")&amp;H66</f>
        <v>BOLD</v>
      </c>
      <c r="P66" t="str">
        <f t="shared" si="69"/>
        <v/>
      </c>
      <c r="Q66" t="str">
        <f>IF(OR(LEFT(N66,1)=CHAR(32),LEFT(N66,1)=CHAR(9),LEFT(N66,1)=CHAR(160),indenture(N66)&gt;0),"NO","BOLD")&amp;P66</f>
        <v>BOLD</v>
      </c>
      <c r="T66" t="str">
        <f t="shared" si="4"/>
        <v/>
      </c>
      <c r="U66" t="str">
        <f>IF(OR(LEFT(R66,1)=CHAR(32),LEFT(R66,1)=CHAR(9),LEFT(R66,1)=CHAR(160),indenture(R66)&gt;0),"NO","BOLD")&amp;T66</f>
        <v>BOLD</v>
      </c>
      <c r="X66" t="str">
        <f t="shared" si="5"/>
        <v/>
      </c>
      <c r="Y66" t="str">
        <f>IF(OR(LEFT(V66,1)=CHAR(32),LEFT(V66,1)=CHAR(9),LEFT(V66,1)=CHAR(160),indenture(V66)&gt;0),"NO","BOLD")&amp;X66</f>
        <v>BOLD</v>
      </c>
      <c r="AB66" t="str">
        <f t="shared" si="6"/>
        <v/>
      </c>
      <c r="AC66" t="str">
        <f>IF(OR(LEFT(Z66,1)=CHAR(32),LEFT(Z66,1)=CHAR(9),LEFT(Z66,1)=CHAR(160),indenture(Z66)&gt;0),"NO","BOLD")&amp;AB66</f>
        <v>BOLD</v>
      </c>
      <c r="AF66" t="str">
        <f t="shared" si="7"/>
        <v/>
      </c>
      <c r="AG66" t="str">
        <f>IF(OR(LEFT(AD66,1)=CHAR(32),LEFT(AD66,1)=CHAR(9),LEFT(AD66,1)=CHAR(160),indenture(AD66)&gt;0),"NO","BOLD")&amp;AF66</f>
        <v>BOLD</v>
      </c>
      <c r="AJ66" t="str">
        <f t="shared" si="8"/>
        <v/>
      </c>
      <c r="AK66" t="str">
        <f>IF(OR(LEFT(AH66,1)=CHAR(32),LEFT(AH66,1)=CHAR(9),LEFT(AH66,1)=CHAR(160),indenture(AH66)&gt;0),"NO","BOLD")&amp;AJ66</f>
        <v>BOLD</v>
      </c>
      <c r="AL66" t="s">
        <v>3516</v>
      </c>
      <c r="AM66" t="s">
        <v>3984</v>
      </c>
      <c r="AN66" t="str">
        <f t="shared" si="9"/>
        <v/>
      </c>
      <c r="AO66" t="str">
        <f>IF(OR(LEFT(AL66,1)=CHAR(32),LEFT(AL66,1)=CHAR(9),LEFT(AL66,1)=CHAR(160),indenture(AL66)&gt;0),"NO","BOLD")&amp;AN66</f>
        <v>BOLD</v>
      </c>
      <c r="AR66" t="str">
        <f t="shared" si="10"/>
        <v/>
      </c>
      <c r="AS66" t="str">
        <f>IF(OR(LEFT(AP66,1)=CHAR(32),LEFT(AP66,1)=CHAR(9),LEFT(AP66,1)=CHAR(160),indenture(AP66)&gt;0),"NO","BOLD")&amp;AR66</f>
        <v>BOLD</v>
      </c>
      <c r="AV66" t="str">
        <f t="shared" si="11"/>
        <v/>
      </c>
      <c r="AW66" t="str">
        <f>IF(OR(LEFT(AT66,1)=CHAR(32),LEFT(AT66,1)=CHAR(9),LEFT(AT66,1)=CHAR(160),indenture(AT66)&gt;0),"NO","BOLD")&amp;AV66</f>
        <v>BOLD</v>
      </c>
      <c r="AZ66" t="str">
        <f t="shared" si="12"/>
        <v/>
      </c>
      <c r="BA66" t="str">
        <f>IF(OR(LEFT(AX66,1)=CHAR(32),LEFT(AX66,1)=CHAR(9),LEFT(AX66,1)=CHAR(160),indenture(AX66)&gt;0),"NO","BOLD")&amp;AZ66</f>
        <v>BOLD</v>
      </c>
      <c r="BB66" t="s">
        <v>4240</v>
      </c>
      <c r="BC66" t="s">
        <v>4746</v>
      </c>
      <c r="BD66" t="str">
        <f t="shared" si="13"/>
        <v/>
      </c>
      <c r="BE66" t="str">
        <f>IF(OR(LEFT(BB66,1)=CHAR(32),LEFT(BB66,1)=CHAR(9),LEFT(BB66,1)=CHAR(160),indenture(BB66)&gt;0),"NO","BOLD")&amp;BD66</f>
        <v>NO</v>
      </c>
      <c r="BH66" t="str">
        <f t="shared" si="14"/>
        <v/>
      </c>
      <c r="BI66" t="str">
        <f>IF(OR(LEFT(BF66,1)=CHAR(32),LEFT(BF66,1)=CHAR(9),LEFT(BF66,1)=CHAR(160),indenture(BF66)&gt;0),"NO","BOLD")&amp;BH66</f>
        <v>BOLD</v>
      </c>
      <c r="BL66" t="str">
        <f t="shared" si="15"/>
        <v/>
      </c>
      <c r="BM66" t="str">
        <f>IF(OR(LEFT(BJ66,1)=CHAR(32),LEFT(BJ66,1)=CHAR(9),LEFT(BJ66,1)=CHAR(160),indenture(BJ66)&gt;0),"NO","BOLD")&amp;BL66</f>
        <v>BOLD</v>
      </c>
      <c r="BP66" t="str">
        <f t="shared" si="16"/>
        <v/>
      </c>
      <c r="BQ66" t="str">
        <f>IF(OR(LEFT(BN66,1)=CHAR(32),LEFT(BN66,1)=CHAR(9),LEFT(BN66,1)=CHAR(160),indenture(BN66)&gt;0),"NO","BOLD")&amp;BP66</f>
        <v>BOLD</v>
      </c>
      <c r="BT66" t="str">
        <f t="shared" si="17"/>
        <v/>
      </c>
      <c r="BU66" t="str">
        <f>IF(OR(LEFT(BR66,1)=CHAR(32),LEFT(BR66,1)=CHAR(9),LEFT(BR66,1)=CHAR(160),indenture(BR66)&gt;0),"NO","BOLD")&amp;BT66</f>
        <v>BOLD</v>
      </c>
      <c r="BV66" t="s">
        <v>4231</v>
      </c>
      <c r="BW66" t="s">
        <v>4747</v>
      </c>
      <c r="BX66" t="str">
        <f t="shared" si="18"/>
        <v/>
      </c>
      <c r="BY66" t="str">
        <f>IF(OR(LEFT(BV66,1)=CHAR(32),LEFT(BV66,1)=CHAR(9),LEFT(BV66,1)=CHAR(160),indenture(BV66)&gt;0),"NO","BOLD")&amp;BX66</f>
        <v>NO</v>
      </c>
      <c r="BZ66" t="s">
        <v>4246</v>
      </c>
      <c r="CA66" t="s">
        <v>4748</v>
      </c>
      <c r="CB66" t="str">
        <f t="shared" si="19"/>
        <v/>
      </c>
      <c r="CC66" t="str">
        <f>IF(OR(LEFT(BZ66,1)=CHAR(32),LEFT(BZ66,1)=CHAR(9),LEFT(BZ66,1)=CHAR(160),indenture(BZ66)&gt;0),"NO","BOLD")&amp;CB66</f>
        <v>NO</v>
      </c>
      <c r="CD66" t="s">
        <v>4311</v>
      </c>
      <c r="CE66" t="s">
        <v>4749</v>
      </c>
      <c r="CF66" t="str">
        <f t="shared" si="20"/>
        <v/>
      </c>
      <c r="CG66" t="str">
        <f>IF(OR(LEFT(CD66,1)=CHAR(32),LEFT(CD66,1)=CHAR(9),LEFT(CD66,1)=CHAR(160),indenture(CD66)&gt;0),"NO","BOLD")&amp;CF66</f>
        <v>NO</v>
      </c>
      <c r="CH66" t="s">
        <v>4750</v>
      </c>
      <c r="CI66" s="36" t="s">
        <v>8872</v>
      </c>
      <c r="CJ66" t="str">
        <f t="shared" si="21"/>
        <v/>
      </c>
      <c r="CK66" t="str">
        <f>IF(OR(LEFT(CH66,1)=CHAR(32),LEFT(CH66,1)=CHAR(9),LEFT(CH66,1)=CHAR(160),indenture(CH66)&gt;0),"NO","BOLD")&amp;CJ66</f>
        <v>BOLD</v>
      </c>
      <c r="CN66" t="str">
        <f t="shared" si="22"/>
        <v/>
      </c>
      <c r="CO66" t="str">
        <f>IF(OR(LEFT(CL66,1)=CHAR(32),LEFT(CL66,1)=CHAR(9),LEFT(CL66,1)=CHAR(160),indenture(CL66)&gt;0),"NO","BOLD")&amp;CN66</f>
        <v>BOLD</v>
      </c>
      <c r="CP66" t="s">
        <v>4751</v>
      </c>
      <c r="CQ66" t="s">
        <v>4752</v>
      </c>
      <c r="CR66" t="str">
        <f t="shared" si="23"/>
        <v/>
      </c>
      <c r="CS66" t="str">
        <f>IF(OR(LEFT(CP66,1)=CHAR(32),LEFT(CP66,1)=CHAR(9),LEFT(CP66,1)=CHAR(160),indenture(CP66)&gt;0),"NO","BOLD")&amp;CR66</f>
        <v>BOLD</v>
      </c>
      <c r="CV66" t="str">
        <f t="shared" si="24"/>
        <v/>
      </c>
      <c r="CW66" t="str">
        <f>IF(OR(LEFT(CT66,1)=CHAR(32),LEFT(CT66,1)=CHAR(9),LEFT(CT66,1)=CHAR(160),indenture(CT66)&gt;0),"NO","BOLD")&amp;CV66</f>
        <v>BOLD</v>
      </c>
      <c r="CZ66" t="str">
        <f t="shared" si="25"/>
        <v/>
      </c>
      <c r="DA66" t="str">
        <f>IF(OR(LEFT(CX66,1)=CHAR(32),LEFT(CX66,1)=CHAR(9),LEFT(CX66,1)=CHAR(160),indenture(CX66)&gt;0),"NO","BOLD")&amp;CZ66</f>
        <v>BOLD</v>
      </c>
      <c r="DD66" t="str">
        <f t="shared" si="26"/>
        <v/>
      </c>
      <c r="DE66" t="str">
        <f>IF(OR(LEFT(DB66,1)=CHAR(32),LEFT(DB66,1)=CHAR(9),LEFT(DB66,1)=CHAR(160),indenture(DB66)&gt;0),"NO","BOLD")&amp;DD66</f>
        <v>BOLD</v>
      </c>
      <c r="DH66" t="str">
        <f t="shared" si="27"/>
        <v/>
      </c>
      <c r="DI66" t="str">
        <f>IF(OR(LEFT(DF66,1)=CHAR(32),LEFT(DF66,1)=CHAR(9),LEFT(DF66,1)=CHAR(160),indenture(DF66)&gt;0),"NO","BOLD")&amp;DH66</f>
        <v>BOLD</v>
      </c>
      <c r="DL66" t="str">
        <f t="shared" si="28"/>
        <v/>
      </c>
      <c r="DM66" t="str">
        <f>IF(OR(LEFT(DJ66,1)=CHAR(32),LEFT(DJ66,1)=CHAR(9),LEFT(DJ66,1)=CHAR(160),indenture(DJ66)&gt;0),"NO","BOLD")&amp;DL66</f>
        <v>BOLD</v>
      </c>
      <c r="DP66" t="str">
        <f t="shared" si="29"/>
        <v/>
      </c>
      <c r="DQ66" t="str">
        <f>IF(OR(LEFT(DN66,1)=CHAR(32),LEFT(DN66,1)=CHAR(9),LEFT(DN66,1)=CHAR(160),indenture(DN66)&gt;0),"NO","BOLD")&amp;DP66</f>
        <v>BOLD</v>
      </c>
      <c r="DR66" t="s">
        <v>5455</v>
      </c>
      <c r="DS66" t="s">
        <v>5456</v>
      </c>
      <c r="DT66" t="str">
        <f t="shared" si="30"/>
        <v/>
      </c>
      <c r="DU66" t="str">
        <f>IF(OR(LEFT(DR66,1)=CHAR(32),LEFT(DR66,1)=CHAR(9),LEFT(DR66,1)=CHAR(160),indenture(DR66)&gt;0),"NO","BOLD")&amp;DT66</f>
        <v>NO</v>
      </c>
      <c r="DX66" t="str">
        <f t="shared" si="31"/>
        <v/>
      </c>
      <c r="DY66" t="str">
        <f>IF(OR(LEFT(DV66,1)=CHAR(32),LEFT(DV66,1)=CHAR(9),LEFT(DV66,1)=CHAR(160),indenture(DV66)&gt;0),"NO","BOLD")&amp;DX66</f>
        <v>BOLD</v>
      </c>
      <c r="EB66" t="str">
        <f t="shared" si="32"/>
        <v/>
      </c>
      <c r="EC66" t="str">
        <f>IF(OR(LEFT(DZ66,1)=CHAR(32),LEFT(DZ66,1)=CHAR(9),LEFT(DZ66,1)=CHAR(160),indenture(DZ66)&gt;0),"NO","BOLD")&amp;EB66</f>
        <v>BOLD</v>
      </c>
      <c r="EF66" t="str">
        <f t="shared" si="33"/>
        <v/>
      </c>
      <c r="EG66" t="str">
        <f>IF(OR(LEFT(ED66,1)=CHAR(32),LEFT(ED66,1)=CHAR(9),LEFT(ED66,1)=CHAR(160),indenture(ED66)&gt;0),"NO","BOLD")&amp;EF66</f>
        <v>BOLD</v>
      </c>
      <c r="EJ66" t="str">
        <f t="shared" si="34"/>
        <v/>
      </c>
      <c r="EK66" t="str">
        <f>IF(OR(LEFT(EH66,1)=CHAR(32),LEFT(EH66,1)=CHAR(9),LEFT(EH66,1)=CHAR(160),indenture(EH66)&gt;0),"NO","BOLD")&amp;EJ66</f>
        <v>BOLD</v>
      </c>
      <c r="EN66" t="str">
        <f t="shared" si="35"/>
        <v/>
      </c>
      <c r="EO66" t="str">
        <f>IF(OR(LEFT(EL66,1)=CHAR(32),LEFT(EL66,1)=CHAR(9),LEFT(EL66,1)=CHAR(160),indenture(EL66)&gt;0),"NO","BOLD")&amp;EN66</f>
        <v>BOLD</v>
      </c>
      <c r="ER66" t="str">
        <f t="shared" si="36"/>
        <v/>
      </c>
      <c r="ES66" t="str">
        <f>IF(OR(LEFT(EP66,1)=CHAR(32),LEFT(EP66,1)=CHAR(9),LEFT(EP66,1)=CHAR(160),indenture(EP66)&gt;0),"NO","BOLD")&amp;ER66</f>
        <v>BOLD</v>
      </c>
      <c r="EV66" t="str">
        <f t="shared" si="37"/>
        <v/>
      </c>
      <c r="EW66" t="str">
        <f>IF(OR(LEFT(ET66,1)=CHAR(32),LEFT(ET66,1)=CHAR(9),LEFT(ET66,1)=CHAR(160),indenture(ET66)&gt;0),"NO","BOLD")&amp;EV66</f>
        <v>BOLD</v>
      </c>
      <c r="EX66" t="s">
        <v>6034</v>
      </c>
      <c r="EY66" t="s">
        <v>6035</v>
      </c>
      <c r="EZ66" t="str">
        <f t="shared" si="38"/>
        <v/>
      </c>
      <c r="FA66" t="str">
        <f>IF(OR(LEFT(EX66,1)=CHAR(32),LEFT(EX66,1)=CHAR(9),LEFT(EX66,1)=CHAR(160),indenture(EX66)&gt;0),"NO","BOLD")&amp;EZ66</f>
        <v>BOLD</v>
      </c>
      <c r="FD66" t="str">
        <f t="shared" si="39"/>
        <v/>
      </c>
      <c r="FE66" t="str">
        <f>IF(OR(LEFT(FB66,1)=CHAR(32),LEFT(FB66,1)=CHAR(9),LEFT(FB66,1)=CHAR(160),indenture(FB66)&gt;0),"NO","BOLD")&amp;FD66</f>
        <v>BOLD</v>
      </c>
      <c r="FF66" t="s">
        <v>6036</v>
      </c>
      <c r="FG66" s="36" t="s">
        <v>8872</v>
      </c>
      <c r="FH66" t="str">
        <f t="shared" si="40"/>
        <v/>
      </c>
      <c r="FI66" t="str">
        <f>IF(OR(LEFT(FF66,1)=CHAR(32),LEFT(FF66,1)=CHAR(9),LEFT(FF66,1)=CHAR(160),indenture(FF66)&gt;0),"NO","BOLD")&amp;FH66</f>
        <v>BOLD</v>
      </c>
      <c r="FL66" t="str">
        <f t="shared" si="41"/>
        <v/>
      </c>
      <c r="FM66" t="str">
        <f>IF(OR(LEFT(FJ66,1)=CHAR(32),LEFT(FJ66,1)=CHAR(9),LEFT(FJ66,1)=CHAR(160),indenture(FJ66)&gt;0),"NO","BOLD")&amp;FL66</f>
        <v>BOLD</v>
      </c>
      <c r="FN66" t="s">
        <v>6037</v>
      </c>
      <c r="FO66" t="s">
        <v>6038</v>
      </c>
      <c r="FP66" t="str">
        <f t="shared" si="42"/>
        <v/>
      </c>
      <c r="FQ66" t="str">
        <f>IF(OR(LEFT(FN66,1)=CHAR(32),LEFT(FN66,1)=CHAR(9),LEFT(FN66,1)=CHAR(160),indenture(FN66)&gt;0),"NO","BOLD")&amp;FP66</f>
        <v>NO</v>
      </c>
      <c r="FT66" t="str">
        <f t="shared" si="43"/>
        <v/>
      </c>
      <c r="FU66" t="str">
        <f>IF(OR(LEFT(FR66,1)=CHAR(32),LEFT(FR66,1)=CHAR(9),LEFT(FR66,1)=CHAR(160),indenture(FR66)&gt;0),"NO","BOLD")&amp;FT66</f>
        <v>BOLD</v>
      </c>
      <c r="FX66" t="str">
        <f t="shared" si="44"/>
        <v/>
      </c>
      <c r="FY66" t="str">
        <f>IF(OR(LEFT(FV66,1)=CHAR(32),LEFT(FV66,1)=CHAR(9),LEFT(FV66,1)=CHAR(160),indenture(FV66)&gt;0),"NO","BOLD")&amp;FX66</f>
        <v>BOLD</v>
      </c>
      <c r="GB66" t="str">
        <f t="shared" si="45"/>
        <v/>
      </c>
      <c r="GC66" t="str">
        <f>IF(OR(LEFT(FZ66,1)=CHAR(32),LEFT(FZ66,1)=CHAR(9),LEFT(FZ66,1)=CHAR(160),indenture(FZ66)&gt;0),"NO","BOLD")&amp;GB66</f>
        <v>BOLD</v>
      </c>
      <c r="GF66" t="str">
        <f t="shared" si="46"/>
        <v/>
      </c>
      <c r="GG66" t="str">
        <f>IF(OR(LEFT(GD66,1)=CHAR(32),LEFT(GD66,1)=CHAR(9),LEFT(GD66,1)=CHAR(160),indenture(GD66)&gt;0),"NO","BOLD")&amp;GF66</f>
        <v>BOLD</v>
      </c>
      <c r="GJ66" t="str">
        <f t="shared" si="47"/>
        <v/>
      </c>
      <c r="GK66" t="str">
        <f>IF(OR(LEFT(GH66,1)=CHAR(32),LEFT(GH66,1)=CHAR(9),LEFT(GH66,1)=CHAR(160),indenture(GH66)&gt;0),"NO","BOLD")&amp;GJ66</f>
        <v>BOLD</v>
      </c>
      <c r="GN66" t="str">
        <f t="shared" si="48"/>
        <v/>
      </c>
      <c r="GO66" t="str">
        <f>IF(OR(LEFT(GL66,1)=CHAR(32),LEFT(GL66,1)=CHAR(9),LEFT(GL66,1)=CHAR(160),indenture(GL66)&gt;0),"NO","BOLD")&amp;GN66</f>
        <v>BOLD</v>
      </c>
      <c r="GR66" t="str">
        <f t="shared" si="70"/>
        <v/>
      </c>
      <c r="GS66" t="str">
        <f>IF(OR(LEFT(GP66,1)=CHAR(32),LEFT(GP66,1)=CHAR(9),LEFT(GP66,1)=CHAR(160),indenture(GP66)&gt;0),"NO","BOLD")&amp;GR66</f>
        <v>BOLD</v>
      </c>
      <c r="GT66" t="s">
        <v>6527</v>
      </c>
      <c r="GU66" s="36" t="s">
        <v>8872</v>
      </c>
      <c r="GV66" t="str">
        <f t="shared" si="49"/>
        <v/>
      </c>
      <c r="GW66" t="str">
        <f>IF(OR(LEFT(GT66,1)=CHAR(32),LEFT(GT66,1)=CHAR(9),LEFT(GT66,1)=CHAR(160),indenture(GT66)&gt;0),"NO","BOLD")&amp;GV66</f>
        <v>BOLD</v>
      </c>
      <c r="GZ66" t="str">
        <f t="shared" si="50"/>
        <v/>
      </c>
      <c r="HA66" t="str">
        <f>IF(OR(LEFT(GX66,1)=CHAR(32),LEFT(GX66,1)=CHAR(9),LEFT(GX66,1)=CHAR(160),indenture(GX66)&gt;0),"NO","BOLD")&amp;GZ66</f>
        <v>BOLD</v>
      </c>
      <c r="HB66" t="s">
        <v>6528</v>
      </c>
      <c r="HC66" t="s">
        <v>6529</v>
      </c>
      <c r="HD66" t="str">
        <f t="shared" si="51"/>
        <v/>
      </c>
      <c r="HE66" t="str">
        <f>IF(OR(LEFT(HB66,1)=CHAR(32),LEFT(HB66,1)=CHAR(9),LEFT(HB66,1)=CHAR(160),indenture(HB66)&gt;0),"NO","BOLD")&amp;HD66</f>
        <v>BOLD</v>
      </c>
      <c r="HH66" t="str">
        <f t="shared" si="52"/>
        <v/>
      </c>
      <c r="HI66" t="str">
        <f>IF(OR(LEFT(HF66,1)=CHAR(32),LEFT(HF66,1)=CHAR(9),LEFT(HF66,1)=CHAR(160),indenture(HF66)&gt;0),"NO","BOLD")&amp;HH66</f>
        <v>BOLD</v>
      </c>
      <c r="HL66" t="str">
        <f t="shared" si="53"/>
        <v/>
      </c>
      <c r="HM66" t="str">
        <f>IF(OR(LEFT(HJ66,1)=CHAR(32),LEFT(HJ66,1)=CHAR(9),LEFT(HJ66,1)=CHAR(160),indenture(HJ66)&gt;0),"NO","BOLD")&amp;HL66</f>
        <v>BOLD</v>
      </c>
      <c r="HP66" t="str">
        <f t="shared" si="54"/>
        <v/>
      </c>
      <c r="HQ66" t="str">
        <f>IF(OR(LEFT(HN66,1)=CHAR(32),LEFT(HN66,1)=CHAR(9),LEFT(HN66,1)=CHAR(160),indenture(HN66)&gt;0),"NO","BOLD")&amp;HP66</f>
        <v>BOLD</v>
      </c>
      <c r="HT66" t="str">
        <f t="shared" si="55"/>
        <v/>
      </c>
      <c r="HU66" t="str">
        <f>IF(OR(LEFT(HR66,1)=CHAR(32),LEFT(HR66,1)=CHAR(9),LEFT(HR66,1)=CHAR(160),indenture(HR66)&gt;0),"NO","BOLD")&amp;HT66</f>
        <v>BOLD</v>
      </c>
      <c r="HV66" t="s">
        <v>8256</v>
      </c>
      <c r="HW66" t="s">
        <v>8176</v>
      </c>
      <c r="HX66" t="str">
        <f t="shared" si="56"/>
        <v/>
      </c>
      <c r="HY66" t="str">
        <f>IF(OR(LEFT(HV66,1)=CHAR(32),LEFT(HV66,1)=CHAR(9),LEFT(HV66,1)=CHAR(160),indenture(HV66)&gt;0),"NO","BOLD")&amp;HX66</f>
        <v>BOLD</v>
      </c>
      <c r="HZ66" t="s">
        <v>8401</v>
      </c>
      <c r="IA66" t="s">
        <v>8402</v>
      </c>
      <c r="IB66" t="str">
        <f t="shared" si="57"/>
        <v/>
      </c>
      <c r="IC66" t="str">
        <f>IF(OR(LEFT(HZ66,1)=CHAR(32),LEFT(HZ66,1)=CHAR(9),LEFT(HZ66,1)=CHAR(160),indenture(HZ66)&gt;0),"NO","BOLD")&amp;IB66</f>
        <v>BOLD</v>
      </c>
      <c r="IH66" t="s">
        <v>8252</v>
      </c>
      <c r="II66" s="36" t="s">
        <v>8872</v>
      </c>
      <c r="IJ66" t="str">
        <f t="shared" si="59"/>
        <v/>
      </c>
      <c r="IK66" t="str">
        <f>IF(OR(LEFT(IH66,1)=CHAR(32),LEFT(IH66,1)=CHAR(9),LEFT(IH66,1)=CHAR(160),indenture(IH66)&gt;0),"NO","BOLD")&amp;IJ66</f>
        <v>BOLD</v>
      </c>
      <c r="IP66" t="s">
        <v>8708</v>
      </c>
      <c r="IQ66" t="s">
        <v>8732</v>
      </c>
      <c r="IR66" t="str">
        <f t="shared" si="61"/>
        <v/>
      </c>
      <c r="IS66" t="str">
        <f>IF(OR(LEFT(IP66,1)=CHAR(32),LEFT(IP66,1)=CHAR(9),LEFT(IP66,1)=CHAR(160),indenture(IP66)&gt;0),"NO","BOLD")&amp;IR66</f>
        <v>NO</v>
      </c>
      <c r="IX66" t="s">
        <v>8256</v>
      </c>
      <c r="IY66" t="s">
        <v>8176</v>
      </c>
      <c r="IZ66" t="str">
        <f t="shared" si="63"/>
        <v/>
      </c>
      <c r="JA66" t="str">
        <f>IF(OR(LEFT(IX66,1)=CHAR(32),LEFT(IX66,1)=CHAR(9),LEFT(IX66,1)=CHAR(160),indenture(IX66)&gt;0),"NO","BOLD")&amp;IZ66</f>
        <v>BOLD</v>
      </c>
      <c r="JB66" t="s">
        <v>8401</v>
      </c>
      <c r="JC66" t="s">
        <v>8402</v>
      </c>
      <c r="JD66" t="str">
        <f t="shared" si="64"/>
        <v/>
      </c>
      <c r="JE66" t="str">
        <f>IF(OR(LEFT(JB66,1)=CHAR(32),LEFT(JB66,1)=CHAR(9),LEFT(JB66,1)=CHAR(160),indenture(JB66)&gt;0),"NO","BOLD")&amp;JD66</f>
        <v>BOLD</v>
      </c>
    </row>
    <row r="67" spans="1:265">
      <c r="A67">
        <v>66</v>
      </c>
      <c r="D67" t="str">
        <f t="shared" si="2"/>
        <v/>
      </c>
      <c r="E67" t="str">
        <f>IF(OR(LEFT(B67,1)=CHAR(32),LEFT(B67,1)=CHAR(9),LEFT(B67,1)=CHAR(160),indenture(B67)&gt;0),"NO","BOLD")&amp;D67</f>
        <v>BOLD</v>
      </c>
      <c r="F67" t="s">
        <v>3985</v>
      </c>
      <c r="G67" t="s">
        <v>3986</v>
      </c>
      <c r="H67" t="str">
        <f t="shared" si="3"/>
        <v/>
      </c>
      <c r="I67" t="str">
        <f>IF(OR(LEFT(F67,1)=CHAR(32),LEFT(F67,1)=CHAR(9),LEFT(F67,1)=CHAR(160),indenture(F67)&gt;0),"NO","BOLD")&amp;H67</f>
        <v>BOLD</v>
      </c>
      <c r="P67" t="str">
        <f t="shared" si="69"/>
        <v/>
      </c>
      <c r="Q67" t="str">
        <f>IF(OR(LEFT(N67,1)=CHAR(32),LEFT(N67,1)=CHAR(9),LEFT(N67,1)=CHAR(160),indenture(N67)&gt;0),"NO","BOLD")&amp;P67</f>
        <v>BOLD</v>
      </c>
      <c r="T67" t="str">
        <f t="shared" si="4"/>
        <v/>
      </c>
      <c r="U67" t="str">
        <f>IF(OR(LEFT(R67,1)=CHAR(32),LEFT(R67,1)=CHAR(9),LEFT(R67,1)=CHAR(160),indenture(R67)&gt;0),"NO","BOLD")&amp;T67</f>
        <v>BOLD</v>
      </c>
      <c r="X67" t="str">
        <f t="shared" si="5"/>
        <v/>
      </c>
      <c r="Y67" t="str">
        <f>IF(OR(LEFT(V67,1)=CHAR(32),LEFT(V67,1)=CHAR(9),LEFT(V67,1)=CHAR(160),indenture(V67)&gt;0),"NO","BOLD")&amp;X67</f>
        <v>BOLD</v>
      </c>
      <c r="AB67" t="str">
        <f t="shared" si="6"/>
        <v/>
      </c>
      <c r="AC67" t="str">
        <f>IF(OR(LEFT(Z67,1)=CHAR(32),LEFT(Z67,1)=CHAR(9),LEFT(Z67,1)=CHAR(160),indenture(Z67)&gt;0),"NO","BOLD")&amp;AB67</f>
        <v>BOLD</v>
      </c>
      <c r="AF67" t="str">
        <f t="shared" si="7"/>
        <v/>
      </c>
      <c r="AG67" t="str">
        <f>IF(OR(LEFT(AD67,1)=CHAR(32),LEFT(AD67,1)=CHAR(9),LEFT(AD67,1)=CHAR(160),indenture(AD67)&gt;0),"NO","BOLD")&amp;AF67</f>
        <v>BOLD</v>
      </c>
      <c r="AJ67" t="str">
        <f t="shared" si="8"/>
        <v/>
      </c>
      <c r="AK67" t="str">
        <f>IF(OR(LEFT(AH67,1)=CHAR(32),LEFT(AH67,1)=CHAR(9),LEFT(AH67,1)=CHAR(160),indenture(AH67)&gt;0),"NO","BOLD")&amp;AJ67</f>
        <v>BOLD</v>
      </c>
      <c r="AL67" t="s">
        <v>3534</v>
      </c>
      <c r="AM67" t="s">
        <v>3987</v>
      </c>
      <c r="AN67" t="str">
        <f t="shared" si="9"/>
        <v/>
      </c>
      <c r="AO67" t="str">
        <f>IF(OR(LEFT(AL67,1)=CHAR(32),LEFT(AL67,1)=CHAR(9),LEFT(AL67,1)=CHAR(160),indenture(AL67)&gt;0),"NO","BOLD")&amp;AN67</f>
        <v>BOLD</v>
      </c>
      <c r="AR67" t="str">
        <f t="shared" si="10"/>
        <v/>
      </c>
      <c r="AS67" t="str">
        <f>IF(OR(LEFT(AP67,1)=CHAR(32),LEFT(AP67,1)=CHAR(9),LEFT(AP67,1)=CHAR(160),indenture(AP67)&gt;0),"NO","BOLD")&amp;AR67</f>
        <v>BOLD</v>
      </c>
      <c r="AV67" t="str">
        <f t="shared" si="11"/>
        <v/>
      </c>
      <c r="AW67" t="str">
        <f>IF(OR(LEFT(AT67,1)=CHAR(32),LEFT(AT67,1)=CHAR(9),LEFT(AT67,1)=CHAR(160),indenture(AT67)&gt;0),"NO","BOLD")&amp;AV67</f>
        <v>BOLD</v>
      </c>
      <c r="AZ67" t="str">
        <f t="shared" si="12"/>
        <v/>
      </c>
      <c r="BA67" t="str">
        <f>IF(OR(LEFT(AX67,1)=CHAR(32),LEFT(AX67,1)=CHAR(9),LEFT(AX67,1)=CHAR(160),indenture(AX67)&gt;0),"NO","BOLD")&amp;AZ67</f>
        <v>BOLD</v>
      </c>
      <c r="BB67" t="s">
        <v>4255</v>
      </c>
      <c r="BC67" t="s">
        <v>4753</v>
      </c>
      <c r="BD67" t="str">
        <f t="shared" si="13"/>
        <v/>
      </c>
      <c r="BE67" t="str">
        <f>IF(OR(LEFT(BB67,1)=CHAR(32),LEFT(BB67,1)=CHAR(9),LEFT(BB67,1)=CHAR(160),indenture(BB67)&gt;0),"NO","BOLD")&amp;BD67</f>
        <v>NO</v>
      </c>
      <c r="BH67" t="str">
        <f t="shared" si="14"/>
        <v/>
      </c>
      <c r="BI67" t="str">
        <f>IF(OR(LEFT(BF67,1)=CHAR(32),LEFT(BF67,1)=CHAR(9),LEFT(BF67,1)=CHAR(160),indenture(BF67)&gt;0),"NO","BOLD")&amp;BH67</f>
        <v>BOLD</v>
      </c>
      <c r="BL67" t="str">
        <f t="shared" si="15"/>
        <v/>
      </c>
      <c r="BM67" t="str">
        <f>IF(OR(LEFT(BJ67,1)=CHAR(32),LEFT(BJ67,1)=CHAR(9),LEFT(BJ67,1)=CHAR(160),indenture(BJ67)&gt;0),"NO","BOLD")&amp;BL67</f>
        <v>BOLD</v>
      </c>
      <c r="BP67" t="str">
        <f t="shared" si="16"/>
        <v/>
      </c>
      <c r="BQ67" t="str">
        <f>IF(OR(LEFT(BN67,1)=CHAR(32),LEFT(BN67,1)=CHAR(9),LEFT(BN67,1)=CHAR(160),indenture(BN67)&gt;0),"NO","BOLD")&amp;BP67</f>
        <v>BOLD</v>
      </c>
      <c r="BT67" t="str">
        <f t="shared" si="17"/>
        <v/>
      </c>
      <c r="BU67" t="str">
        <f>IF(OR(LEFT(BR67,1)=CHAR(32),LEFT(BR67,1)=CHAR(9),LEFT(BR67,1)=CHAR(160),indenture(BR67)&gt;0),"NO","BOLD")&amp;BT67</f>
        <v>BOLD</v>
      </c>
      <c r="BV67" t="s">
        <v>4246</v>
      </c>
      <c r="BW67" t="s">
        <v>4754</v>
      </c>
      <c r="BX67" t="str">
        <f t="shared" si="18"/>
        <v/>
      </c>
      <c r="BY67" t="str">
        <f>IF(OR(LEFT(BV67,1)=CHAR(32),LEFT(BV67,1)=CHAR(9),LEFT(BV67,1)=CHAR(160),indenture(BV67)&gt;0),"NO","BOLD")&amp;BX67</f>
        <v>NO</v>
      </c>
      <c r="BZ67" t="s">
        <v>4261</v>
      </c>
      <c r="CA67" t="s">
        <v>4755</v>
      </c>
      <c r="CB67" t="str">
        <f t="shared" si="19"/>
        <v/>
      </c>
      <c r="CC67" t="str">
        <f>IF(OR(LEFT(BZ67,1)=CHAR(32),LEFT(BZ67,1)=CHAR(9),LEFT(BZ67,1)=CHAR(160),indenture(BZ67)&gt;0),"NO","BOLD")&amp;CB67</f>
        <v>NO</v>
      </c>
      <c r="CD67" t="s">
        <v>4323</v>
      </c>
      <c r="CE67" t="s">
        <v>4756</v>
      </c>
      <c r="CF67" t="str">
        <f t="shared" si="20"/>
        <v/>
      </c>
      <c r="CG67" t="str">
        <f>IF(OR(LEFT(CD67,1)=CHAR(32),LEFT(CD67,1)=CHAR(9),LEFT(CD67,1)=CHAR(160),indenture(CD67)&gt;0),"NO","BOLD")&amp;CF67</f>
        <v>NO</v>
      </c>
      <c r="CH67" t="s">
        <v>4757</v>
      </c>
      <c r="CI67" t="s">
        <v>1374</v>
      </c>
      <c r="CJ67" t="str">
        <f t="shared" si="21"/>
        <v/>
      </c>
      <c r="CK67" t="str">
        <f>IF(OR(LEFT(CH67,1)=CHAR(32),LEFT(CH67,1)=CHAR(9),LEFT(CH67,1)=CHAR(160),indenture(CH67)&gt;0),"NO","BOLD")&amp;CJ67</f>
        <v>BOLD</v>
      </c>
      <c r="CN67" t="str">
        <f t="shared" si="22"/>
        <v/>
      </c>
      <c r="CO67" t="str">
        <f>IF(OR(LEFT(CL67,1)=CHAR(32),LEFT(CL67,1)=CHAR(9),LEFT(CL67,1)=CHAR(160),indenture(CL67)&gt;0),"NO","BOLD")&amp;CN67</f>
        <v>BOLD</v>
      </c>
      <c r="CP67" t="s">
        <v>3521</v>
      </c>
      <c r="CQ67" t="s">
        <v>3424</v>
      </c>
      <c r="CR67" t="str">
        <f t="shared" si="23"/>
        <v/>
      </c>
      <c r="CS67" t="str">
        <f>IF(OR(LEFT(CP67,1)=CHAR(32),LEFT(CP67,1)=CHAR(9),LEFT(CP67,1)=CHAR(160),indenture(CP67)&gt;0),"NO","BOLD")&amp;CR67</f>
        <v>BOLD</v>
      </c>
      <c r="CV67" t="str">
        <f t="shared" si="24"/>
        <v/>
      </c>
      <c r="CW67" t="str">
        <f>IF(OR(LEFT(CT67,1)=CHAR(32),LEFT(CT67,1)=CHAR(9),LEFT(CT67,1)=CHAR(160),indenture(CT67)&gt;0),"NO","BOLD")&amp;CV67</f>
        <v>BOLD</v>
      </c>
      <c r="CZ67" t="str">
        <f t="shared" si="25"/>
        <v/>
      </c>
      <c r="DA67" t="str">
        <f>IF(OR(LEFT(CX67,1)=CHAR(32),LEFT(CX67,1)=CHAR(9),LEFT(CX67,1)=CHAR(160),indenture(CX67)&gt;0),"NO","BOLD")&amp;CZ67</f>
        <v>BOLD</v>
      </c>
      <c r="DD67" t="str">
        <f t="shared" si="26"/>
        <v/>
      </c>
      <c r="DE67" t="str">
        <f>IF(OR(LEFT(DB67,1)=CHAR(32),LEFT(DB67,1)=CHAR(9),LEFT(DB67,1)=CHAR(160),indenture(DB67)&gt;0),"NO","BOLD")&amp;DD67</f>
        <v>BOLD</v>
      </c>
      <c r="DH67" t="str">
        <f t="shared" si="27"/>
        <v/>
      </c>
      <c r="DI67" t="str">
        <f>IF(OR(LEFT(DF67,1)=CHAR(32),LEFT(DF67,1)=CHAR(9),LEFT(DF67,1)=CHAR(160),indenture(DF67)&gt;0),"NO","BOLD")&amp;DH67</f>
        <v>BOLD</v>
      </c>
      <c r="DL67" t="str">
        <f t="shared" si="28"/>
        <v/>
      </c>
      <c r="DM67" t="str">
        <f>IF(OR(LEFT(DJ67,1)=CHAR(32),LEFT(DJ67,1)=CHAR(9),LEFT(DJ67,1)=CHAR(160),indenture(DJ67)&gt;0),"NO","BOLD")&amp;DL67</f>
        <v>BOLD</v>
      </c>
      <c r="DP67" t="str">
        <f t="shared" si="29"/>
        <v/>
      </c>
      <c r="DQ67" t="str">
        <f>IF(OR(LEFT(DN67,1)=CHAR(32),LEFT(DN67,1)=CHAR(9),LEFT(DN67,1)=CHAR(160),indenture(DN67)&gt;0),"NO","BOLD")&amp;DP67</f>
        <v>BOLD</v>
      </c>
      <c r="DR67" t="s">
        <v>5457</v>
      </c>
      <c r="DS67" t="s">
        <v>5458</v>
      </c>
      <c r="DT67" t="str">
        <f t="shared" si="30"/>
        <v/>
      </c>
      <c r="DU67" t="str">
        <f>IF(OR(LEFT(DR67,1)=CHAR(32),LEFT(DR67,1)=CHAR(9),LEFT(DR67,1)=CHAR(160),indenture(DR67)&gt;0),"NO","BOLD")&amp;DT67</f>
        <v>NO</v>
      </c>
      <c r="DX67" t="str">
        <f t="shared" si="31"/>
        <v/>
      </c>
      <c r="DY67" t="str">
        <f>IF(OR(LEFT(DV67,1)=CHAR(32),LEFT(DV67,1)=CHAR(9),LEFT(DV67,1)=CHAR(160),indenture(DV67)&gt;0),"NO","BOLD")&amp;DX67</f>
        <v>BOLD</v>
      </c>
      <c r="EB67" t="str">
        <f t="shared" si="32"/>
        <v/>
      </c>
      <c r="EC67" t="str">
        <f>IF(OR(LEFT(DZ67,1)=CHAR(32),LEFT(DZ67,1)=CHAR(9),LEFT(DZ67,1)=CHAR(160),indenture(DZ67)&gt;0),"NO","BOLD")&amp;EB67</f>
        <v>BOLD</v>
      </c>
      <c r="EF67" t="str">
        <f t="shared" si="33"/>
        <v/>
      </c>
      <c r="EG67" t="str">
        <f>IF(OR(LEFT(ED67,1)=CHAR(32),LEFT(ED67,1)=CHAR(9),LEFT(ED67,1)=CHAR(160),indenture(ED67)&gt;0),"NO","BOLD")&amp;EF67</f>
        <v>BOLD</v>
      </c>
      <c r="EJ67" t="str">
        <f t="shared" si="34"/>
        <v/>
      </c>
      <c r="EK67" t="str">
        <f>IF(OR(LEFT(EH67,1)=CHAR(32),LEFT(EH67,1)=CHAR(9),LEFT(EH67,1)=CHAR(160),indenture(EH67)&gt;0),"NO","BOLD")&amp;EJ67</f>
        <v>BOLD</v>
      </c>
      <c r="EN67" t="str">
        <f t="shared" si="35"/>
        <v/>
      </c>
      <c r="EO67" t="str">
        <f>IF(OR(LEFT(EL67,1)=CHAR(32),LEFT(EL67,1)=CHAR(9),LEFT(EL67,1)=CHAR(160),indenture(EL67)&gt;0),"NO","BOLD")&amp;EN67</f>
        <v>BOLD</v>
      </c>
      <c r="ER67" t="str">
        <f t="shared" si="36"/>
        <v/>
      </c>
      <c r="ES67" t="str">
        <f>IF(OR(LEFT(EP67,1)=CHAR(32),LEFT(EP67,1)=CHAR(9),LEFT(EP67,1)=CHAR(160),indenture(EP67)&gt;0),"NO","BOLD")&amp;ER67</f>
        <v>BOLD</v>
      </c>
      <c r="EV67" t="str">
        <f t="shared" si="37"/>
        <v/>
      </c>
      <c r="EW67" t="str">
        <f>IF(OR(LEFT(ET67,1)=CHAR(32),LEFT(ET67,1)=CHAR(9),LEFT(ET67,1)=CHAR(160),indenture(ET67)&gt;0),"NO","BOLD")&amp;EV67</f>
        <v>BOLD</v>
      </c>
      <c r="EX67" t="s">
        <v>6039</v>
      </c>
      <c r="EY67" t="s">
        <v>6040</v>
      </c>
      <c r="EZ67" t="str">
        <f t="shared" si="38"/>
        <v/>
      </c>
      <c r="FA67" t="str">
        <f>IF(OR(LEFT(EX67,1)=CHAR(32),LEFT(EX67,1)=CHAR(9),LEFT(EX67,1)=CHAR(160),indenture(EX67)&gt;0),"NO","BOLD")&amp;EZ67</f>
        <v>BOLD</v>
      </c>
      <c r="FD67" t="str">
        <f t="shared" si="39"/>
        <v/>
      </c>
      <c r="FE67" t="str">
        <f>IF(OR(LEFT(FB67,1)=CHAR(32),LEFT(FB67,1)=CHAR(9),LEFT(FB67,1)=CHAR(160),indenture(FB67)&gt;0),"NO","BOLD")&amp;FD67</f>
        <v>BOLD</v>
      </c>
      <c r="FF67" t="s">
        <v>6041</v>
      </c>
      <c r="FG67" t="s">
        <v>6042</v>
      </c>
      <c r="FH67" t="str">
        <f t="shared" si="40"/>
        <v/>
      </c>
      <c r="FI67" t="str">
        <f>IF(OR(LEFT(FF67,1)=CHAR(32),LEFT(FF67,1)=CHAR(9),LEFT(FF67,1)=CHAR(160),indenture(FF67)&gt;0),"NO","BOLD")&amp;FH67</f>
        <v>BOLD</v>
      </c>
      <c r="FL67" t="str">
        <f t="shared" si="41"/>
        <v/>
      </c>
      <c r="FM67" t="str">
        <f>IF(OR(LEFT(FJ67,1)=CHAR(32),LEFT(FJ67,1)=CHAR(9),LEFT(FJ67,1)=CHAR(160),indenture(FJ67)&gt;0),"NO","BOLD")&amp;FL67</f>
        <v>BOLD</v>
      </c>
      <c r="FN67" t="s">
        <v>6043</v>
      </c>
      <c r="FO67" t="s">
        <v>6044</v>
      </c>
      <c r="FP67" t="str">
        <f t="shared" si="42"/>
        <v/>
      </c>
      <c r="FQ67" t="str">
        <f>IF(OR(LEFT(FN67,1)=CHAR(32),LEFT(FN67,1)=CHAR(9),LEFT(FN67,1)=CHAR(160),indenture(FN67)&gt;0),"NO","BOLD")&amp;FP67</f>
        <v>NO</v>
      </c>
      <c r="FT67" t="str">
        <f t="shared" si="43"/>
        <v/>
      </c>
      <c r="FU67" t="str">
        <f>IF(OR(LEFT(FR67,1)=CHAR(32),LEFT(FR67,1)=CHAR(9),LEFT(FR67,1)=CHAR(160),indenture(FR67)&gt;0),"NO","BOLD")&amp;FT67</f>
        <v>BOLD</v>
      </c>
      <c r="FX67" t="str">
        <f t="shared" si="44"/>
        <v/>
      </c>
      <c r="FY67" t="str">
        <f>IF(OR(LEFT(FV67,1)=CHAR(32),LEFT(FV67,1)=CHAR(9),LEFT(FV67,1)=CHAR(160),indenture(FV67)&gt;0),"NO","BOLD")&amp;FX67</f>
        <v>BOLD</v>
      </c>
      <c r="GB67" t="str">
        <f t="shared" si="45"/>
        <v/>
      </c>
      <c r="GC67" t="str">
        <f>IF(OR(LEFT(FZ67,1)=CHAR(32),LEFT(FZ67,1)=CHAR(9),LEFT(FZ67,1)=CHAR(160),indenture(FZ67)&gt;0),"NO","BOLD")&amp;GB67</f>
        <v>BOLD</v>
      </c>
      <c r="GF67" t="str">
        <f t="shared" si="46"/>
        <v/>
      </c>
      <c r="GG67" t="str">
        <f>IF(OR(LEFT(GD67,1)=CHAR(32),LEFT(GD67,1)=CHAR(9),LEFT(GD67,1)=CHAR(160),indenture(GD67)&gt;0),"NO","BOLD")&amp;GF67</f>
        <v>BOLD</v>
      </c>
      <c r="GJ67" t="str">
        <f t="shared" si="47"/>
        <v/>
      </c>
      <c r="GK67" t="str">
        <f>IF(OR(LEFT(GH67,1)=CHAR(32),LEFT(GH67,1)=CHAR(9),LEFT(GH67,1)=CHAR(160),indenture(GH67)&gt;0),"NO","BOLD")&amp;GJ67</f>
        <v>BOLD</v>
      </c>
      <c r="GN67" t="str">
        <f t="shared" si="48"/>
        <v/>
      </c>
      <c r="GO67" t="str">
        <f>IF(OR(LEFT(GL67,1)=CHAR(32),LEFT(GL67,1)=CHAR(9),LEFT(GL67,1)=CHAR(160),indenture(GL67)&gt;0),"NO","BOLD")&amp;GN67</f>
        <v>BOLD</v>
      </c>
      <c r="GR67" t="str">
        <f t="shared" si="70"/>
        <v/>
      </c>
      <c r="GS67" t="str">
        <f>IF(OR(LEFT(GP67,1)=CHAR(32),LEFT(GP67,1)=CHAR(9),LEFT(GP67,1)=CHAR(160),indenture(GP67)&gt;0),"NO","BOLD")&amp;GR67</f>
        <v>BOLD</v>
      </c>
      <c r="GT67" t="s">
        <v>6530</v>
      </c>
      <c r="GU67" t="s">
        <v>6531</v>
      </c>
      <c r="GV67" t="str">
        <f t="shared" si="49"/>
        <v/>
      </c>
      <c r="GW67" t="str">
        <f>IF(OR(LEFT(GT67,1)=CHAR(32),LEFT(GT67,1)=CHAR(9),LEFT(GT67,1)=CHAR(160),indenture(GT67)&gt;0),"NO","BOLD")&amp;GV67</f>
        <v>NO</v>
      </c>
      <c r="GZ67" t="str">
        <f t="shared" si="50"/>
        <v/>
      </c>
      <c r="HA67" t="str">
        <f>IF(OR(LEFT(GX67,1)=CHAR(32),LEFT(GX67,1)=CHAR(9),LEFT(GX67,1)=CHAR(160),indenture(GX67)&gt;0),"NO","BOLD")&amp;GZ67</f>
        <v>BOLD</v>
      </c>
      <c r="HB67" t="s">
        <v>6532</v>
      </c>
      <c r="HC67" t="s">
        <v>6533</v>
      </c>
      <c r="HD67" t="str">
        <f t="shared" si="51"/>
        <v/>
      </c>
      <c r="HE67" t="str">
        <f>IF(OR(LEFT(HB67,1)=CHAR(32),LEFT(HB67,1)=CHAR(9),LEFT(HB67,1)=CHAR(160),indenture(HB67)&gt;0),"NO","BOLD")&amp;HD67</f>
        <v>BOLD</v>
      </c>
      <c r="HH67" t="str">
        <f t="shared" si="52"/>
        <v/>
      </c>
      <c r="HI67" t="str">
        <f>IF(OR(LEFT(HF67,1)=CHAR(32),LEFT(HF67,1)=CHAR(9),LEFT(HF67,1)=CHAR(160),indenture(HF67)&gt;0),"NO","BOLD")&amp;HH67</f>
        <v>BOLD</v>
      </c>
      <c r="HL67" t="str">
        <f t="shared" si="53"/>
        <v/>
      </c>
      <c r="HM67" t="str">
        <f>IF(OR(LEFT(HJ67,1)=CHAR(32),LEFT(HJ67,1)=CHAR(9),LEFT(HJ67,1)=CHAR(160),indenture(HJ67)&gt;0),"NO","BOLD")&amp;HL67</f>
        <v>BOLD</v>
      </c>
      <c r="HP67" t="str">
        <f t="shared" si="54"/>
        <v/>
      </c>
      <c r="HQ67" t="str">
        <f>IF(OR(LEFT(HN67,1)=CHAR(32),LEFT(HN67,1)=CHAR(9),LEFT(HN67,1)=CHAR(160),indenture(HN67)&gt;0),"NO","BOLD")&amp;HP67</f>
        <v>BOLD</v>
      </c>
      <c r="HT67" t="str">
        <f t="shared" si="55"/>
        <v/>
      </c>
      <c r="HU67" t="str">
        <f>IF(OR(LEFT(HR67,1)=CHAR(32),LEFT(HR67,1)=CHAR(9),LEFT(HR67,1)=CHAR(160),indenture(HR67)&gt;0),"NO","BOLD")&amp;HT67</f>
        <v>BOLD</v>
      </c>
      <c r="HV67" t="s">
        <v>8257</v>
      </c>
      <c r="HW67" t="s">
        <v>8177</v>
      </c>
      <c r="HX67" t="str">
        <f t="shared" si="56"/>
        <v/>
      </c>
      <c r="HY67" t="str">
        <f>IF(OR(LEFT(HV67,1)=CHAR(32),LEFT(HV67,1)=CHAR(9),LEFT(HV67,1)=CHAR(160),indenture(HV67)&gt;0),"NO","BOLD")&amp;HX67</f>
        <v>BOLD</v>
      </c>
      <c r="HZ67" t="s">
        <v>8403</v>
      </c>
      <c r="IA67" t="s">
        <v>8404</v>
      </c>
      <c r="IB67" t="str">
        <f t="shared" si="57"/>
        <v/>
      </c>
      <c r="IC67" t="str">
        <f>IF(OR(LEFT(HZ67,1)=CHAR(32),LEFT(HZ67,1)=CHAR(9),LEFT(HZ67,1)=CHAR(160),indenture(HZ67)&gt;0),"NO","BOLD")&amp;IB67</f>
        <v>BOLD</v>
      </c>
      <c r="IH67" t="s">
        <v>8254</v>
      </c>
      <c r="II67" t="s">
        <v>8174</v>
      </c>
      <c r="IJ67" t="str">
        <f t="shared" si="59"/>
        <v/>
      </c>
      <c r="IK67" t="str">
        <f>IF(OR(LEFT(IH67,1)=CHAR(32),LEFT(IH67,1)=CHAR(9),LEFT(IH67,1)=CHAR(160),indenture(IH67)&gt;0),"NO","BOLD")&amp;IJ67</f>
        <v>BOLD</v>
      </c>
      <c r="IP67" t="s">
        <v>8651</v>
      </c>
      <c r="IQ67" t="s">
        <v>8733</v>
      </c>
      <c r="IR67" t="str">
        <f t="shared" si="61"/>
        <v/>
      </c>
      <c r="IS67" t="str">
        <f>IF(OR(LEFT(IP67,1)=CHAR(32),LEFT(IP67,1)=CHAR(9),LEFT(IP67,1)=CHAR(160),indenture(IP67)&gt;0),"NO","BOLD")&amp;IR67</f>
        <v>BOLD</v>
      </c>
      <c r="IX67" t="s">
        <v>8257</v>
      </c>
      <c r="IY67" t="s">
        <v>8177</v>
      </c>
      <c r="IZ67" t="str">
        <f t="shared" si="63"/>
        <v/>
      </c>
      <c r="JA67" t="str">
        <f>IF(OR(LEFT(IX67,1)=CHAR(32),LEFT(IX67,1)=CHAR(9),LEFT(IX67,1)=CHAR(160),indenture(IX67)&gt;0),"NO","BOLD")&amp;IZ67</f>
        <v>BOLD</v>
      </c>
      <c r="JB67" t="s">
        <v>8403</v>
      </c>
      <c r="JC67" t="s">
        <v>8404</v>
      </c>
      <c r="JD67" t="str">
        <f t="shared" si="64"/>
        <v/>
      </c>
      <c r="JE67" t="str">
        <f>IF(OR(LEFT(JB67,1)=CHAR(32),LEFT(JB67,1)=CHAR(9),LEFT(JB67,1)=CHAR(160),indenture(JB67)&gt;0),"NO","BOLD")&amp;JD67</f>
        <v>BOLD</v>
      </c>
    </row>
    <row r="68" spans="1:265">
      <c r="A68">
        <v>67</v>
      </c>
      <c r="D68" t="str">
        <f t="shared" ref="D68:D131" si="71">IF(OR(ISNUMBER(SEARCH("Diluted EPS",B68)),ISNUMBER(SEARCH("Earnings Per Share",B68)),ISNUMBER(SEARCH("Basic EPS",B68)),ISNUMBER(SEARCH("Diluted Share",B68)),ISNUMBER(SEARCH("Basic Share",B68))),"EPS","")</f>
        <v/>
      </c>
      <c r="E68" t="str">
        <f>IF(OR(LEFT(B68,1)=CHAR(32),LEFT(B68,1)=CHAR(9),LEFT(B68,1)=CHAR(160),indenture(B68)&gt;0),"NO","BOLD")&amp;D68</f>
        <v>BOLD</v>
      </c>
      <c r="F68" t="s">
        <v>3988</v>
      </c>
      <c r="G68" t="s">
        <v>3989</v>
      </c>
      <c r="H68" t="str">
        <f t="shared" ref="H68:H131" si="72">IF(OR(ISNUMBER(SEARCH("Diluted EPS",F68)),ISNUMBER(SEARCH("Earnings Per Share",F68)),ISNUMBER(SEARCH("Basic EPS",F68)),ISNUMBER(SEARCH("Diluted Share",F68)),ISNUMBER(SEARCH("Basic Share",F68))),"EPS","")</f>
        <v/>
      </c>
      <c r="I68" t="str">
        <f>IF(OR(LEFT(F68,1)=CHAR(32),LEFT(F68,1)=CHAR(9),LEFT(F68,1)=CHAR(160),indenture(F68)&gt;0),"NO","BOLD")&amp;H68</f>
        <v>BOLD</v>
      </c>
      <c r="P68" t="str">
        <f t="shared" ref="P68:P131" si="73">IF(OR(ISNUMBER(SEARCH("Diluted EPS",N68)),ISNUMBER(SEARCH("Earnings Per Share",N68)),ISNUMBER(SEARCH("Basic EPS",N68)),ISNUMBER(SEARCH("Diluted Share",N68)),ISNUMBER(SEARCH("Basic Share",N68))),"EPS","")</f>
        <v/>
      </c>
      <c r="Q68" t="str">
        <f>IF(OR(LEFT(N68,1)=CHAR(32),LEFT(N68,1)=CHAR(9),LEFT(N68,1)=CHAR(160),indenture(N68)&gt;0),"NO","BOLD")&amp;P68</f>
        <v>BOLD</v>
      </c>
      <c r="T68" t="str">
        <f t="shared" ref="T68:T131" si="74">IF(OR(ISNUMBER(SEARCH("Diluted EPS",R68)),ISNUMBER(SEARCH("Earnings Per Share",R68)),ISNUMBER(SEARCH("Basic EPS",R68)),ISNUMBER(SEARCH("Diluted Share",R68)),ISNUMBER(SEARCH("Basic Share",R68))),"EPS","")</f>
        <v/>
      </c>
      <c r="U68" t="str">
        <f>IF(OR(LEFT(R68,1)=CHAR(32),LEFT(R68,1)=CHAR(9),LEFT(R68,1)=CHAR(160),indenture(R68)&gt;0),"NO","BOLD")&amp;T68</f>
        <v>BOLD</v>
      </c>
      <c r="X68" t="str">
        <f t="shared" ref="X68:X131" si="75">IF(OR(ISNUMBER(SEARCH("Diluted EPS",V68)),ISNUMBER(SEARCH("Earnings Per Share",V68)),ISNUMBER(SEARCH("Basic EPS",V68)),ISNUMBER(SEARCH("Diluted Share",V68)),ISNUMBER(SEARCH("Basic Share",V68))),"EPS","")</f>
        <v/>
      </c>
      <c r="Y68" t="str">
        <f>IF(OR(LEFT(V68,1)=CHAR(32),LEFT(V68,1)=CHAR(9),LEFT(V68,1)=CHAR(160),indenture(V68)&gt;0),"NO","BOLD")&amp;X68</f>
        <v>BOLD</v>
      </c>
      <c r="AB68" t="str">
        <f t="shared" ref="AB68:AB131" si="76">IF(OR(ISNUMBER(SEARCH("Diluted EPS",Z68)),ISNUMBER(SEARCH("Earnings Per Share",Z68)),ISNUMBER(SEARCH("Basic EPS",Z68)),ISNUMBER(SEARCH("Diluted Share",Z68)),ISNUMBER(SEARCH("Basic Share",Z68))),"EPS","")</f>
        <v/>
      </c>
      <c r="AC68" t="str">
        <f>IF(OR(LEFT(Z68,1)=CHAR(32),LEFT(Z68,1)=CHAR(9),LEFT(Z68,1)=CHAR(160),indenture(Z68)&gt;0),"NO","BOLD")&amp;AB68</f>
        <v>BOLD</v>
      </c>
      <c r="AF68" t="str">
        <f t="shared" ref="AF68:AF131" si="77">IF(OR(ISNUMBER(SEARCH("Diluted EPS",AD68)),ISNUMBER(SEARCH("Earnings Per Share",AD68)),ISNUMBER(SEARCH("Basic EPS",AD68)),ISNUMBER(SEARCH("Diluted Share",AD68)),ISNUMBER(SEARCH("Basic Share",AD68))),"EPS","")</f>
        <v/>
      </c>
      <c r="AG68" t="str">
        <f>IF(OR(LEFT(AD68,1)=CHAR(32),LEFT(AD68,1)=CHAR(9),LEFT(AD68,1)=CHAR(160),indenture(AD68)&gt;0),"NO","BOLD")&amp;AF68</f>
        <v>BOLD</v>
      </c>
      <c r="AJ68" t="str">
        <f t="shared" ref="AJ68:AJ131" si="78">IF(OR(ISNUMBER(SEARCH("Diluted EPS",AH68)),ISNUMBER(SEARCH("Earnings Per Share",AH68)),ISNUMBER(SEARCH("Basic EPS",AH68)),ISNUMBER(SEARCH("Diluted Share",AH68)),ISNUMBER(SEARCH("Basic Share",AH68))),"EPS","")</f>
        <v/>
      </c>
      <c r="AK68" t="str">
        <f>IF(OR(LEFT(AH68,1)=CHAR(32),LEFT(AH68,1)=CHAR(9),LEFT(AH68,1)=CHAR(160),indenture(AH68)&gt;0),"NO","BOLD")&amp;AJ68</f>
        <v>BOLD</v>
      </c>
      <c r="AL68" t="s">
        <v>3550</v>
      </c>
      <c r="AM68" t="s">
        <v>3990</v>
      </c>
      <c r="AN68" t="str">
        <f t="shared" ref="AN68:AN131" si="79">IF(OR(ISNUMBER(SEARCH("Diluted EPS",AL68)),ISNUMBER(SEARCH("Earnings Per Share",AL68)),ISNUMBER(SEARCH("Basic EPS",AL68)),ISNUMBER(SEARCH("Diluted Share",AL68)),ISNUMBER(SEARCH("Basic Share",AL68))),"EPS","")</f>
        <v/>
      </c>
      <c r="AO68" t="str">
        <f>IF(OR(LEFT(AL68,1)=CHAR(32),LEFT(AL68,1)=CHAR(9),LEFT(AL68,1)=CHAR(160),indenture(AL68)&gt;0),"NO","BOLD")&amp;AN68</f>
        <v>BOLD</v>
      </c>
      <c r="AR68" t="str">
        <f t="shared" ref="AR68:AR131" si="80">IF(OR(ISNUMBER(SEARCH("Diluted EPS",AP68)),ISNUMBER(SEARCH("Earnings Per Share",AP68)),ISNUMBER(SEARCH("Basic EPS",AP68)),ISNUMBER(SEARCH("Diluted Share",AP68)),ISNUMBER(SEARCH("Basic Share",AP68))),"EPS","")</f>
        <v/>
      </c>
      <c r="AS68" t="str">
        <f>IF(OR(LEFT(AP68,1)=CHAR(32),LEFT(AP68,1)=CHAR(9),LEFT(AP68,1)=CHAR(160),indenture(AP68)&gt;0),"NO","BOLD")&amp;AR68</f>
        <v>BOLD</v>
      </c>
      <c r="AV68" t="str">
        <f t="shared" ref="AV68:AV131" si="81">IF(OR(ISNUMBER(SEARCH("Diluted EPS",AT68)),ISNUMBER(SEARCH("Earnings Per Share",AT68)),ISNUMBER(SEARCH("Basic EPS",AT68)),ISNUMBER(SEARCH("Diluted Share",AT68)),ISNUMBER(SEARCH("Basic Share",AT68))),"EPS","")</f>
        <v/>
      </c>
      <c r="AW68" t="str">
        <f>IF(OR(LEFT(AT68,1)=CHAR(32),LEFT(AT68,1)=CHAR(9),LEFT(AT68,1)=CHAR(160),indenture(AT68)&gt;0),"NO","BOLD")&amp;AV68</f>
        <v>BOLD</v>
      </c>
      <c r="AZ68" t="str">
        <f t="shared" ref="AZ68:AZ131" si="82">IF(OR(ISNUMBER(SEARCH("Diluted EPS",AX68)),ISNUMBER(SEARCH("Earnings Per Share",AX68)),ISNUMBER(SEARCH("Basic EPS",AX68)),ISNUMBER(SEARCH("Diluted Share",AX68)),ISNUMBER(SEARCH("Basic Share",AX68))),"EPS","")</f>
        <v/>
      </c>
      <c r="BA68" t="str">
        <f>IF(OR(LEFT(AX68,1)=CHAR(32),LEFT(AX68,1)=CHAR(9),LEFT(AX68,1)=CHAR(160),indenture(AX68)&gt;0),"NO","BOLD")&amp;AZ68</f>
        <v>BOLD</v>
      </c>
      <c r="BB68" t="s">
        <v>4270</v>
      </c>
      <c r="BC68" t="s">
        <v>4758</v>
      </c>
      <c r="BD68" t="str">
        <f t="shared" ref="BD68:BD131" si="83">IF(OR(ISNUMBER(SEARCH("Diluted EPS",BB68)),ISNUMBER(SEARCH("Earnings Per Share",BB68)),ISNUMBER(SEARCH("Basic EPS",BB68)),ISNUMBER(SEARCH("Diluted Share",BB68)),ISNUMBER(SEARCH("Basic Share",BB68))),"EPS","")</f>
        <v/>
      </c>
      <c r="BE68" t="str">
        <f>IF(OR(LEFT(BB68,1)=CHAR(32),LEFT(BB68,1)=CHAR(9),LEFT(BB68,1)=CHAR(160),indenture(BB68)&gt;0),"NO","BOLD")&amp;BD68</f>
        <v>NO</v>
      </c>
      <c r="BH68" t="str">
        <f t="shared" ref="BH68:BH131" si="84">IF(OR(ISNUMBER(SEARCH("Diluted EPS",BF68)),ISNUMBER(SEARCH("Earnings Per Share",BF68)),ISNUMBER(SEARCH("Basic EPS",BF68)),ISNUMBER(SEARCH("Diluted Share",BF68)),ISNUMBER(SEARCH("Basic Share",BF68))),"EPS","")</f>
        <v/>
      </c>
      <c r="BI68" t="str">
        <f>IF(OR(LEFT(BF68,1)=CHAR(32),LEFT(BF68,1)=CHAR(9),LEFT(BF68,1)=CHAR(160),indenture(BF68)&gt;0),"NO","BOLD")&amp;BH68</f>
        <v>BOLD</v>
      </c>
      <c r="BL68" t="str">
        <f t="shared" ref="BL68:BL131" si="85">IF(OR(ISNUMBER(SEARCH("Diluted EPS",BJ68)),ISNUMBER(SEARCH("Earnings Per Share",BJ68)),ISNUMBER(SEARCH("Basic EPS",BJ68)),ISNUMBER(SEARCH("Diluted Share",BJ68)),ISNUMBER(SEARCH("Basic Share",BJ68))),"EPS","")</f>
        <v/>
      </c>
      <c r="BM68" t="str">
        <f>IF(OR(LEFT(BJ68,1)=CHAR(32),LEFT(BJ68,1)=CHAR(9),LEFT(BJ68,1)=CHAR(160),indenture(BJ68)&gt;0),"NO","BOLD")&amp;BL68</f>
        <v>BOLD</v>
      </c>
      <c r="BP68" t="str">
        <f t="shared" ref="BP68:BP131" si="86">IF(OR(ISNUMBER(SEARCH("Diluted EPS",BN68)),ISNUMBER(SEARCH("Earnings Per Share",BN68)),ISNUMBER(SEARCH("Basic EPS",BN68)),ISNUMBER(SEARCH("Diluted Share",BN68)),ISNUMBER(SEARCH("Basic Share",BN68))),"EPS","")</f>
        <v/>
      </c>
      <c r="BQ68" t="str">
        <f>IF(OR(LEFT(BN68,1)=CHAR(32),LEFT(BN68,1)=CHAR(9),LEFT(BN68,1)=CHAR(160),indenture(BN68)&gt;0),"NO","BOLD")&amp;BP68</f>
        <v>BOLD</v>
      </c>
      <c r="BT68" t="str">
        <f t="shared" ref="BT68:BT131" si="87">IF(OR(ISNUMBER(SEARCH("Diluted EPS",BR68)),ISNUMBER(SEARCH("Earnings Per Share",BR68)),ISNUMBER(SEARCH("Basic EPS",BR68)),ISNUMBER(SEARCH("Diluted Share",BR68)),ISNUMBER(SEARCH("Basic Share",BR68))),"EPS","")</f>
        <v/>
      </c>
      <c r="BU68" t="str">
        <f>IF(OR(LEFT(BR68,1)=CHAR(32),LEFT(BR68,1)=CHAR(9),LEFT(BR68,1)=CHAR(160),indenture(BR68)&gt;0),"NO","BOLD")&amp;BT68</f>
        <v>BOLD</v>
      </c>
      <c r="BV68" t="s">
        <v>4261</v>
      </c>
      <c r="BW68" t="s">
        <v>4759</v>
      </c>
      <c r="BX68" t="str">
        <f t="shared" ref="BX68:BX131" si="88">IF(OR(ISNUMBER(SEARCH("Diluted EPS",BV68)),ISNUMBER(SEARCH("Earnings Per Share",BV68)),ISNUMBER(SEARCH("Basic EPS",BV68)),ISNUMBER(SEARCH("Diluted Share",BV68)),ISNUMBER(SEARCH("Basic Share",BV68))),"EPS","")</f>
        <v/>
      </c>
      <c r="BY68" t="str">
        <f>IF(OR(LEFT(BV68,1)=CHAR(32),LEFT(BV68,1)=CHAR(9),LEFT(BV68,1)=CHAR(160),indenture(BV68)&gt;0),"NO","BOLD")&amp;BX68</f>
        <v>NO</v>
      </c>
      <c r="BZ68" t="s">
        <v>4275</v>
      </c>
      <c r="CA68" t="s">
        <v>4760</v>
      </c>
      <c r="CB68" t="str">
        <f t="shared" ref="CB68:CB131" si="89">IF(OR(ISNUMBER(SEARCH("Diluted EPS",BZ68)),ISNUMBER(SEARCH("Earnings Per Share",BZ68)),ISNUMBER(SEARCH("Basic EPS",BZ68)),ISNUMBER(SEARCH("Diluted Share",BZ68)),ISNUMBER(SEARCH("Basic Share",BZ68))),"EPS","")</f>
        <v/>
      </c>
      <c r="CC68" t="str">
        <f>IF(OR(LEFT(BZ68,1)=CHAR(32),LEFT(BZ68,1)=CHAR(9),LEFT(BZ68,1)=CHAR(160),indenture(BZ68)&gt;0),"NO","BOLD")&amp;CB68</f>
        <v>NO</v>
      </c>
      <c r="CD68" t="s">
        <v>4333</v>
      </c>
      <c r="CE68" t="s">
        <v>4761</v>
      </c>
      <c r="CF68" t="str">
        <f t="shared" ref="CF68:CF131" si="90">IF(OR(ISNUMBER(SEARCH("Diluted EPS",CD68)),ISNUMBER(SEARCH("Earnings Per Share",CD68)),ISNUMBER(SEARCH("Basic EPS",CD68)),ISNUMBER(SEARCH("Diluted Share",CD68)),ISNUMBER(SEARCH("Basic Share",CD68))),"EPS","")</f>
        <v/>
      </c>
      <c r="CG68" t="str">
        <f>IF(OR(LEFT(CD68,1)=CHAR(32),LEFT(CD68,1)=CHAR(9),LEFT(CD68,1)=CHAR(160),indenture(CD68)&gt;0),"NO","BOLD")&amp;CF68</f>
        <v>NO</v>
      </c>
      <c r="CH68" t="s">
        <v>1375</v>
      </c>
      <c r="CI68" t="s">
        <v>1376</v>
      </c>
      <c r="CJ68" t="str">
        <f t="shared" ref="CJ68:CJ131" si="91">IF(OR(ISNUMBER(SEARCH("Diluted EPS",CH68)),ISNUMBER(SEARCH("Earnings Per Share",CH68)),ISNUMBER(SEARCH("Basic EPS",CH68)),ISNUMBER(SEARCH("Diluted Share",CH68)),ISNUMBER(SEARCH("Basic Share",CH68))),"EPS","")</f>
        <v/>
      </c>
      <c r="CK68" t="str">
        <f>IF(OR(LEFT(CH68,1)=CHAR(32),LEFT(CH68,1)=CHAR(9),LEFT(CH68,1)=CHAR(160),indenture(CH68)&gt;0),"NO","BOLD")&amp;CJ68</f>
        <v>BOLD</v>
      </c>
      <c r="CN68" t="str">
        <f t="shared" ref="CN68:CN131" si="92">IF(OR(ISNUMBER(SEARCH("Diluted EPS",CL68)),ISNUMBER(SEARCH("Earnings Per Share",CL68)),ISNUMBER(SEARCH("Basic EPS",CL68)),ISNUMBER(SEARCH("Diluted Share",CL68)),ISNUMBER(SEARCH("Basic Share",CL68))),"EPS","")</f>
        <v/>
      </c>
      <c r="CO68" t="str">
        <f>IF(OR(LEFT(CL68,1)=CHAR(32),LEFT(CL68,1)=CHAR(9),LEFT(CL68,1)=CHAR(160),indenture(CL68)&gt;0),"NO","BOLD")&amp;CN68</f>
        <v>BOLD</v>
      </c>
      <c r="CP68" t="s">
        <v>3571</v>
      </c>
      <c r="CQ68" t="s">
        <v>3457</v>
      </c>
      <c r="CR68" t="str">
        <f t="shared" ref="CR68:CR131" si="93">IF(OR(ISNUMBER(SEARCH("Diluted EPS",CP68)),ISNUMBER(SEARCH("Earnings Per Share",CP68)),ISNUMBER(SEARCH("Basic EPS",CP68)),ISNUMBER(SEARCH("Diluted Share",CP68)),ISNUMBER(SEARCH("Basic Share",CP68))),"EPS","")</f>
        <v/>
      </c>
      <c r="CS68" t="str">
        <f>IF(OR(LEFT(CP68,1)=CHAR(32),LEFT(CP68,1)=CHAR(9),LEFT(CP68,1)=CHAR(160),indenture(CP68)&gt;0),"NO","BOLD")&amp;CR68</f>
        <v>BOLD</v>
      </c>
      <c r="CV68" t="str">
        <f t="shared" ref="CV68:CV131" si="94">IF(OR(ISNUMBER(SEARCH("Diluted EPS",CT68)),ISNUMBER(SEARCH("Earnings Per Share",CT68)),ISNUMBER(SEARCH("Basic EPS",CT68)),ISNUMBER(SEARCH("Diluted Share",CT68)),ISNUMBER(SEARCH("Basic Share",CT68))),"EPS","")</f>
        <v/>
      </c>
      <c r="CW68" t="str">
        <f>IF(OR(LEFT(CT68,1)=CHAR(32),LEFT(CT68,1)=CHAR(9),LEFT(CT68,1)=CHAR(160),indenture(CT68)&gt;0),"NO","BOLD")&amp;CV68</f>
        <v>BOLD</v>
      </c>
      <c r="CZ68" t="str">
        <f t="shared" ref="CZ68:CZ131" si="95">IF(OR(ISNUMBER(SEARCH("Diluted EPS",CX68)),ISNUMBER(SEARCH("Earnings Per Share",CX68)),ISNUMBER(SEARCH("Basic EPS",CX68)),ISNUMBER(SEARCH("Diluted Share",CX68)),ISNUMBER(SEARCH("Basic Share",CX68))),"EPS","")</f>
        <v/>
      </c>
      <c r="DA68" t="str">
        <f>IF(OR(LEFT(CX68,1)=CHAR(32),LEFT(CX68,1)=CHAR(9),LEFT(CX68,1)=CHAR(160),indenture(CX68)&gt;0),"NO","BOLD")&amp;CZ68</f>
        <v>BOLD</v>
      </c>
      <c r="DD68" t="str">
        <f t="shared" ref="DD68:DD131" si="96">IF(OR(ISNUMBER(SEARCH("Diluted EPS",DB68)),ISNUMBER(SEARCH("Earnings Per Share",DB68)),ISNUMBER(SEARCH("Basic EPS",DB68)),ISNUMBER(SEARCH("Diluted Share",DB68)),ISNUMBER(SEARCH("Basic Share",DB68))),"EPS","")</f>
        <v/>
      </c>
      <c r="DE68" t="str">
        <f>IF(OR(LEFT(DB68,1)=CHAR(32),LEFT(DB68,1)=CHAR(9),LEFT(DB68,1)=CHAR(160),indenture(DB68)&gt;0),"NO","BOLD")&amp;DD68</f>
        <v>BOLD</v>
      </c>
      <c r="DH68" t="str">
        <f t="shared" ref="DH68:DH131" si="97">IF(OR(ISNUMBER(SEARCH("Diluted EPS",DF68)),ISNUMBER(SEARCH("Earnings Per Share",DF68)),ISNUMBER(SEARCH("Basic EPS",DF68)),ISNUMBER(SEARCH("Diluted Share",DF68)),ISNUMBER(SEARCH("Basic Share",DF68))),"EPS","")</f>
        <v/>
      </c>
      <c r="DI68" t="str">
        <f>IF(OR(LEFT(DF68,1)=CHAR(32),LEFT(DF68,1)=CHAR(9),LEFT(DF68,1)=CHAR(160),indenture(DF68)&gt;0),"NO","BOLD")&amp;DH68</f>
        <v>BOLD</v>
      </c>
      <c r="DL68" t="str">
        <f t="shared" ref="DL68:DL131" si="98">IF(OR(ISNUMBER(SEARCH("Diluted EPS",DJ68)),ISNUMBER(SEARCH("Earnings Per Share",DJ68)),ISNUMBER(SEARCH("Basic EPS",DJ68)),ISNUMBER(SEARCH("Diluted Share",DJ68)),ISNUMBER(SEARCH("Basic Share",DJ68))),"EPS","")</f>
        <v/>
      </c>
      <c r="DM68" t="str">
        <f>IF(OR(LEFT(DJ68,1)=CHAR(32),LEFT(DJ68,1)=CHAR(9),LEFT(DJ68,1)=CHAR(160),indenture(DJ68)&gt;0),"NO","BOLD")&amp;DL68</f>
        <v>BOLD</v>
      </c>
      <c r="DP68" t="str">
        <f t="shared" ref="DP68:DP131" si="99">IF(OR(ISNUMBER(SEARCH("Diluted EPS",DN68)),ISNUMBER(SEARCH("Earnings Per Share",DN68)),ISNUMBER(SEARCH("Basic EPS",DN68)),ISNUMBER(SEARCH("Diluted Share",DN68)),ISNUMBER(SEARCH("Basic Share",DN68))),"EPS","")</f>
        <v/>
      </c>
      <c r="DQ68" t="str">
        <f>IF(OR(LEFT(DN68,1)=CHAR(32),LEFT(DN68,1)=CHAR(9),LEFT(DN68,1)=CHAR(160),indenture(DN68)&gt;0),"NO","BOLD")&amp;DP68</f>
        <v>BOLD</v>
      </c>
      <c r="DR68" t="s">
        <v>5459</v>
      </c>
      <c r="DS68" t="s">
        <v>5460</v>
      </c>
      <c r="DT68" t="str">
        <f t="shared" ref="DT68:DT131" si="100">IF(OR(ISNUMBER(SEARCH("Diluted EPS",DR68)),ISNUMBER(SEARCH("Earnings Per Share",DR68)),ISNUMBER(SEARCH("Basic EPS",DR68)),ISNUMBER(SEARCH("Diluted Share",DR68)),ISNUMBER(SEARCH("Basic Share",DR68))),"EPS","")</f>
        <v/>
      </c>
      <c r="DU68" t="str">
        <f>IF(OR(LEFT(DR68,1)=CHAR(32),LEFT(DR68,1)=CHAR(9),LEFT(DR68,1)=CHAR(160),indenture(DR68)&gt;0),"NO","BOLD")&amp;DT68</f>
        <v>NO</v>
      </c>
      <c r="DX68" t="str">
        <f t="shared" ref="DX68:DX131" si="101">IF(OR(ISNUMBER(SEARCH("Diluted EPS",DV68)),ISNUMBER(SEARCH("Earnings Per Share",DV68)),ISNUMBER(SEARCH("Basic EPS",DV68)),ISNUMBER(SEARCH("Diluted Share",DV68)),ISNUMBER(SEARCH("Basic Share",DV68))),"EPS","")</f>
        <v/>
      </c>
      <c r="DY68" t="str">
        <f>IF(OR(LEFT(DV68,1)=CHAR(32),LEFT(DV68,1)=CHAR(9),LEFT(DV68,1)=CHAR(160),indenture(DV68)&gt;0),"NO","BOLD")&amp;DX68</f>
        <v>BOLD</v>
      </c>
      <c r="EB68" t="str">
        <f t="shared" ref="EB68:EB131" si="102">IF(OR(ISNUMBER(SEARCH("Diluted EPS",DZ68)),ISNUMBER(SEARCH("Earnings Per Share",DZ68)),ISNUMBER(SEARCH("Basic EPS",DZ68)),ISNUMBER(SEARCH("Diluted Share",DZ68)),ISNUMBER(SEARCH("Basic Share",DZ68))),"EPS","")</f>
        <v/>
      </c>
      <c r="EC68" t="str">
        <f>IF(OR(LEFT(DZ68,1)=CHAR(32),LEFT(DZ68,1)=CHAR(9),LEFT(DZ68,1)=CHAR(160),indenture(DZ68)&gt;0),"NO","BOLD")&amp;EB68</f>
        <v>BOLD</v>
      </c>
      <c r="EF68" t="str">
        <f t="shared" ref="EF68:EF131" si="103">IF(OR(ISNUMBER(SEARCH("Diluted EPS",ED68)),ISNUMBER(SEARCH("Earnings Per Share",ED68)),ISNUMBER(SEARCH("Basic EPS",ED68)),ISNUMBER(SEARCH("Diluted Share",ED68)),ISNUMBER(SEARCH("Basic Share",ED68))),"EPS","")</f>
        <v/>
      </c>
      <c r="EG68" t="str">
        <f>IF(OR(LEFT(ED68,1)=CHAR(32),LEFT(ED68,1)=CHAR(9),LEFT(ED68,1)=CHAR(160),indenture(ED68)&gt;0),"NO","BOLD")&amp;EF68</f>
        <v>BOLD</v>
      </c>
      <c r="EJ68" t="str">
        <f t="shared" ref="EJ68:EJ131" si="104">IF(OR(ISNUMBER(SEARCH("Diluted EPS",EH68)),ISNUMBER(SEARCH("Earnings Per Share",EH68)),ISNUMBER(SEARCH("Basic EPS",EH68)),ISNUMBER(SEARCH("Diluted Share",EH68)),ISNUMBER(SEARCH("Basic Share",EH68))),"EPS","")</f>
        <v/>
      </c>
      <c r="EK68" t="str">
        <f>IF(OR(LEFT(EH68,1)=CHAR(32),LEFT(EH68,1)=CHAR(9),LEFT(EH68,1)=CHAR(160),indenture(EH68)&gt;0),"NO","BOLD")&amp;EJ68</f>
        <v>BOLD</v>
      </c>
      <c r="EN68" t="str">
        <f t="shared" ref="EN68:EN131" si="105">IF(OR(ISNUMBER(SEARCH("Diluted EPS",EL68)),ISNUMBER(SEARCH("Earnings Per Share",EL68)),ISNUMBER(SEARCH("Basic EPS",EL68)),ISNUMBER(SEARCH("Diluted Share",EL68)),ISNUMBER(SEARCH("Basic Share",EL68))),"EPS","")</f>
        <v/>
      </c>
      <c r="EO68" t="str">
        <f>IF(OR(LEFT(EL68,1)=CHAR(32),LEFT(EL68,1)=CHAR(9),LEFT(EL68,1)=CHAR(160),indenture(EL68)&gt;0),"NO","BOLD")&amp;EN68</f>
        <v>BOLD</v>
      </c>
      <c r="ER68" t="str">
        <f t="shared" ref="ER68:ER131" si="106">IF(OR(ISNUMBER(SEARCH("Diluted EPS",EP68)),ISNUMBER(SEARCH("Earnings Per Share",EP68)),ISNUMBER(SEARCH("Basic EPS",EP68)),ISNUMBER(SEARCH("Diluted Share",EP68)),ISNUMBER(SEARCH("Basic Share",EP68))),"EPS","")</f>
        <v/>
      </c>
      <c r="ES68" t="str">
        <f>IF(OR(LEFT(EP68,1)=CHAR(32),LEFT(EP68,1)=CHAR(9),LEFT(EP68,1)=CHAR(160),indenture(EP68)&gt;0),"NO","BOLD")&amp;ER68</f>
        <v>BOLD</v>
      </c>
      <c r="EV68" t="str">
        <f t="shared" ref="EV68:EV131" si="107">IF(OR(ISNUMBER(SEARCH("Diluted EPS",ET68)),ISNUMBER(SEARCH("Earnings Per Share",ET68)),ISNUMBER(SEARCH("Basic EPS",ET68)),ISNUMBER(SEARCH("Diluted Share",ET68)),ISNUMBER(SEARCH("Basic Share",ET68))),"EPS","")</f>
        <v/>
      </c>
      <c r="EW68" t="str">
        <f>IF(OR(LEFT(ET68,1)=CHAR(32),LEFT(ET68,1)=CHAR(9),LEFT(ET68,1)=CHAR(160),indenture(ET68)&gt;0),"NO","BOLD")&amp;EV68</f>
        <v>BOLD</v>
      </c>
      <c r="EZ68" t="str">
        <f t="shared" ref="EZ68:EZ131" si="108">IF(OR(ISNUMBER(SEARCH("Diluted EPS",EX68)),ISNUMBER(SEARCH("Earnings Per Share",EX68)),ISNUMBER(SEARCH("Basic EPS",EX68)),ISNUMBER(SEARCH("Diluted Share",EX68)),ISNUMBER(SEARCH("Basic Share",EX68))),"EPS","")</f>
        <v/>
      </c>
      <c r="FA68" t="str">
        <f>IF(OR(LEFT(EX68,1)=CHAR(32),LEFT(EX68,1)=CHAR(9),LEFT(EX68,1)=CHAR(160),indenture(EX68)&gt;0),"NO","BOLD")&amp;EZ68</f>
        <v>BOLD</v>
      </c>
      <c r="FD68" t="str">
        <f t="shared" ref="FD68:FD131" si="109">IF(OR(ISNUMBER(SEARCH("Diluted EPS",FB68)),ISNUMBER(SEARCH("Earnings Per Share",FB68)),ISNUMBER(SEARCH("Basic EPS",FB68)),ISNUMBER(SEARCH("Diluted Share",FB68)),ISNUMBER(SEARCH("Basic Share",FB68))),"EPS","")</f>
        <v/>
      </c>
      <c r="FE68" t="str">
        <f>IF(OR(LEFT(FB68,1)=CHAR(32),LEFT(FB68,1)=CHAR(9),LEFT(FB68,1)=CHAR(160),indenture(FB68)&gt;0),"NO","BOLD")&amp;FD68</f>
        <v>BOLD</v>
      </c>
      <c r="FF68" t="s">
        <v>6010</v>
      </c>
      <c r="FG68" t="s">
        <v>5488</v>
      </c>
      <c r="FH68" t="str">
        <f t="shared" ref="FH68:FH131" si="110">IF(OR(ISNUMBER(SEARCH("Diluted EPS",FF68)),ISNUMBER(SEARCH("Earnings Per Share",FF68)),ISNUMBER(SEARCH("Basic EPS",FF68)),ISNUMBER(SEARCH("Diluted Share",FF68)),ISNUMBER(SEARCH("Basic Share",FF68))),"EPS","")</f>
        <v/>
      </c>
      <c r="FI68" t="str">
        <f>IF(OR(LEFT(FF68,1)=CHAR(32),LEFT(FF68,1)=CHAR(9),LEFT(FF68,1)=CHAR(160),indenture(FF68)&gt;0),"NO","BOLD")&amp;FH68</f>
        <v>BOLD</v>
      </c>
      <c r="FL68" t="str">
        <f t="shared" ref="FL68:FL131" si="111">IF(OR(ISNUMBER(SEARCH("Diluted EPS",FJ68)),ISNUMBER(SEARCH("Earnings Per Share",FJ68)),ISNUMBER(SEARCH("Basic EPS",FJ68)),ISNUMBER(SEARCH("Diluted Share",FJ68)),ISNUMBER(SEARCH("Basic Share",FJ68))),"EPS","")</f>
        <v/>
      </c>
      <c r="FM68" t="str">
        <f>IF(OR(LEFT(FJ68,1)=CHAR(32),LEFT(FJ68,1)=CHAR(9),LEFT(FJ68,1)=CHAR(160),indenture(FJ68)&gt;0),"NO","BOLD")&amp;FL68</f>
        <v>BOLD</v>
      </c>
      <c r="FN68" t="s">
        <v>6045</v>
      </c>
      <c r="FO68" t="s">
        <v>6046</v>
      </c>
      <c r="FP68" t="str">
        <f t="shared" ref="FP68:FP131" si="112">IF(OR(ISNUMBER(SEARCH("Diluted EPS",FN68)),ISNUMBER(SEARCH("Earnings Per Share",FN68)),ISNUMBER(SEARCH("Basic EPS",FN68)),ISNUMBER(SEARCH("Diluted Share",FN68)),ISNUMBER(SEARCH("Basic Share",FN68))),"EPS","")</f>
        <v/>
      </c>
      <c r="FQ68" t="str">
        <f>IF(OR(LEFT(FN68,1)=CHAR(32),LEFT(FN68,1)=CHAR(9),LEFT(FN68,1)=CHAR(160),indenture(FN68)&gt;0),"NO","BOLD")&amp;FP68</f>
        <v>NO</v>
      </c>
      <c r="FT68" t="str">
        <f t="shared" ref="FT68:FT131" si="113">IF(OR(ISNUMBER(SEARCH("Diluted EPS",FR68)),ISNUMBER(SEARCH("Earnings Per Share",FR68)),ISNUMBER(SEARCH("Basic EPS",FR68)),ISNUMBER(SEARCH("Diluted Share",FR68)),ISNUMBER(SEARCH("Basic Share",FR68))),"EPS","")</f>
        <v/>
      </c>
      <c r="FU68" t="str">
        <f>IF(OR(LEFT(FR68,1)=CHAR(32),LEFT(FR68,1)=CHAR(9),LEFT(FR68,1)=CHAR(160),indenture(FR68)&gt;0),"NO","BOLD")&amp;FT68</f>
        <v>BOLD</v>
      </c>
      <c r="FX68" t="str">
        <f t="shared" ref="FX68:FX131" si="114">IF(OR(ISNUMBER(SEARCH("Diluted EPS",FV68)),ISNUMBER(SEARCH("Earnings Per Share",FV68)),ISNUMBER(SEARCH("Basic EPS",FV68)),ISNUMBER(SEARCH("Diluted Share",FV68)),ISNUMBER(SEARCH("Basic Share",FV68))),"EPS","")</f>
        <v/>
      </c>
      <c r="FY68" t="str">
        <f>IF(OR(LEFT(FV68,1)=CHAR(32),LEFT(FV68,1)=CHAR(9),LEFT(FV68,1)=CHAR(160),indenture(FV68)&gt;0),"NO","BOLD")&amp;FX68</f>
        <v>BOLD</v>
      </c>
      <c r="GB68" t="str">
        <f t="shared" ref="GB68:GB131" si="115">IF(OR(ISNUMBER(SEARCH("Diluted EPS",FZ68)),ISNUMBER(SEARCH("Earnings Per Share",FZ68)),ISNUMBER(SEARCH("Basic EPS",FZ68)),ISNUMBER(SEARCH("Diluted Share",FZ68)),ISNUMBER(SEARCH("Basic Share",FZ68))),"EPS","")</f>
        <v/>
      </c>
      <c r="GC68" t="str">
        <f>IF(OR(LEFT(FZ68,1)=CHAR(32),LEFT(FZ68,1)=CHAR(9),LEFT(FZ68,1)=CHAR(160),indenture(FZ68)&gt;0),"NO","BOLD")&amp;GB68</f>
        <v>BOLD</v>
      </c>
      <c r="GF68" t="str">
        <f t="shared" ref="GF68:GF131" si="116">IF(OR(ISNUMBER(SEARCH("Diluted EPS",GD68)),ISNUMBER(SEARCH("Earnings Per Share",GD68)),ISNUMBER(SEARCH("Basic EPS",GD68)),ISNUMBER(SEARCH("Diluted Share",GD68)),ISNUMBER(SEARCH("Basic Share",GD68))),"EPS","")</f>
        <v/>
      </c>
      <c r="GG68" t="str">
        <f>IF(OR(LEFT(GD68,1)=CHAR(32),LEFT(GD68,1)=CHAR(9),LEFT(GD68,1)=CHAR(160),indenture(GD68)&gt;0),"NO","BOLD")&amp;GF68</f>
        <v>BOLD</v>
      </c>
      <c r="GJ68" t="str">
        <f t="shared" ref="GJ68:GJ131" si="117">IF(OR(ISNUMBER(SEARCH("Diluted EPS",GH68)),ISNUMBER(SEARCH("Earnings Per Share",GH68)),ISNUMBER(SEARCH("Basic EPS",GH68)),ISNUMBER(SEARCH("Diluted Share",GH68)),ISNUMBER(SEARCH("Basic Share",GH68))),"EPS","")</f>
        <v/>
      </c>
      <c r="GK68" t="str">
        <f>IF(OR(LEFT(GH68,1)=CHAR(32),LEFT(GH68,1)=CHAR(9),LEFT(GH68,1)=CHAR(160),indenture(GH68)&gt;0),"NO","BOLD")&amp;GJ68</f>
        <v>BOLD</v>
      </c>
      <c r="GN68" t="str">
        <f t="shared" ref="GN68:GN131" si="118">IF(OR(ISNUMBER(SEARCH("Diluted EPS",GL68)),ISNUMBER(SEARCH("Earnings Per Share",GL68)),ISNUMBER(SEARCH("Basic EPS",GL68)),ISNUMBER(SEARCH("Diluted Share",GL68)),ISNUMBER(SEARCH("Basic Share",GL68))),"EPS","")</f>
        <v/>
      </c>
      <c r="GO68" t="str">
        <f>IF(OR(LEFT(GL68,1)=CHAR(32),LEFT(GL68,1)=CHAR(9),LEFT(GL68,1)=CHAR(160),indenture(GL68)&gt;0),"NO","BOLD")&amp;GN68</f>
        <v>BOLD</v>
      </c>
      <c r="GR68" t="str">
        <f t="shared" ref="GR68:GR131" si="119">IF(OR(ISNUMBER(SEARCH("Diluted EPS",GP68)),ISNUMBER(SEARCH("Earnings Per Share",GP68)),ISNUMBER(SEARCH("Basic EPS",GP68)),ISNUMBER(SEARCH("Diluted Share",GP68)),ISNUMBER(SEARCH("Basic Share",GP68))),"EPS","")</f>
        <v/>
      </c>
      <c r="GS68" t="str">
        <f>IF(OR(LEFT(GP68,1)=CHAR(32),LEFT(GP68,1)=CHAR(9),LEFT(GP68,1)=CHAR(160),indenture(GP68)&gt;0),"NO","BOLD")&amp;GR68</f>
        <v>BOLD</v>
      </c>
      <c r="GT68" t="s">
        <v>6534</v>
      </c>
      <c r="GU68" t="s">
        <v>6535</v>
      </c>
      <c r="GV68" t="str">
        <f t="shared" ref="GV68:GV131" si="120">IF(OR(ISNUMBER(SEARCH("Diluted EPS",GT68)),ISNUMBER(SEARCH("Earnings Per Share",GT68)),ISNUMBER(SEARCH("Basic EPS",GT68)),ISNUMBER(SEARCH("Diluted Share",GT68)),ISNUMBER(SEARCH("Basic Share",GT68))),"EPS","")</f>
        <v/>
      </c>
      <c r="GW68" t="str">
        <f>IF(OR(LEFT(GT68,1)=CHAR(32),LEFT(GT68,1)=CHAR(9),LEFT(GT68,1)=CHAR(160),indenture(GT68)&gt;0),"NO","BOLD")&amp;GV68</f>
        <v>NO</v>
      </c>
      <c r="GZ68" t="str">
        <f t="shared" ref="GZ68:GZ131" si="121">IF(OR(ISNUMBER(SEARCH("Diluted EPS",GX68)),ISNUMBER(SEARCH("Earnings Per Share",GX68)),ISNUMBER(SEARCH("Basic EPS",GX68)),ISNUMBER(SEARCH("Diluted Share",GX68)),ISNUMBER(SEARCH("Basic Share",GX68))),"EPS","")</f>
        <v/>
      </c>
      <c r="HA68" t="str">
        <f>IF(OR(LEFT(GX68,1)=CHAR(32),LEFT(GX68,1)=CHAR(9),LEFT(GX68,1)=CHAR(160),indenture(GX68)&gt;0),"NO","BOLD")&amp;GZ68</f>
        <v>BOLD</v>
      </c>
      <c r="HD68" t="str">
        <f t="shared" ref="HD68:HD131" si="122">IF(OR(ISNUMBER(SEARCH("Diluted EPS",HB68)),ISNUMBER(SEARCH("Earnings Per Share",HB68)),ISNUMBER(SEARCH("Basic EPS",HB68)),ISNUMBER(SEARCH("Diluted Share",HB68)),ISNUMBER(SEARCH("Basic Share",HB68))),"EPS","")</f>
        <v/>
      </c>
      <c r="HE68" t="str">
        <f>IF(OR(LEFT(HB68,1)=CHAR(32),LEFT(HB68,1)=CHAR(9),LEFT(HB68,1)=CHAR(160),indenture(HB68)&gt;0),"NO","BOLD")&amp;HD68</f>
        <v>BOLD</v>
      </c>
      <c r="HH68" t="str">
        <f t="shared" ref="HH68:HH131" si="123">IF(OR(ISNUMBER(SEARCH("Diluted EPS",HF68)),ISNUMBER(SEARCH("Earnings Per Share",HF68)),ISNUMBER(SEARCH("Basic EPS",HF68)),ISNUMBER(SEARCH("Diluted Share",HF68)),ISNUMBER(SEARCH("Basic Share",HF68))),"EPS","")</f>
        <v/>
      </c>
      <c r="HI68" t="str">
        <f>IF(OR(LEFT(HF68,1)=CHAR(32),LEFT(HF68,1)=CHAR(9),LEFT(HF68,1)=CHAR(160),indenture(HF68)&gt;0),"NO","BOLD")&amp;HH68</f>
        <v>BOLD</v>
      </c>
      <c r="HL68" t="str">
        <f t="shared" ref="HL68:HL131" si="124">IF(OR(ISNUMBER(SEARCH("Diluted EPS",HJ68)),ISNUMBER(SEARCH("Earnings Per Share",HJ68)),ISNUMBER(SEARCH("Basic EPS",HJ68)),ISNUMBER(SEARCH("Diluted Share",HJ68)),ISNUMBER(SEARCH("Basic Share",HJ68))),"EPS","")</f>
        <v/>
      </c>
      <c r="HM68" t="str">
        <f>IF(OR(LEFT(HJ68,1)=CHAR(32),LEFT(HJ68,1)=CHAR(9),LEFT(HJ68,1)=CHAR(160),indenture(HJ68)&gt;0),"NO","BOLD")&amp;HL68</f>
        <v>BOLD</v>
      </c>
      <c r="HP68" t="str">
        <f t="shared" ref="HP68:HP131" si="125">IF(OR(ISNUMBER(SEARCH("Diluted EPS",HN68)),ISNUMBER(SEARCH("Earnings Per Share",HN68)),ISNUMBER(SEARCH("Basic EPS",HN68)),ISNUMBER(SEARCH("Diluted Share",HN68)),ISNUMBER(SEARCH("Basic Share",HN68))),"EPS","")</f>
        <v/>
      </c>
      <c r="HQ68" t="str">
        <f>IF(OR(LEFT(HN68,1)=CHAR(32),LEFT(HN68,1)=CHAR(9),LEFT(HN68,1)=CHAR(160),indenture(HN68)&gt;0),"NO","BOLD")&amp;HP68</f>
        <v>BOLD</v>
      </c>
      <c r="HT68" t="str">
        <f t="shared" ref="HT68:HT131" si="126">IF(OR(ISNUMBER(SEARCH("Diluted EPS",HR68)),ISNUMBER(SEARCH("Earnings Per Share",HR68)),ISNUMBER(SEARCH("Basic EPS",HR68)),ISNUMBER(SEARCH("Diluted Share",HR68)),ISNUMBER(SEARCH("Basic Share",HR68))),"EPS","")</f>
        <v/>
      </c>
      <c r="HU68" t="str">
        <f>IF(OR(LEFT(HR68,1)=CHAR(32),LEFT(HR68,1)=CHAR(9),LEFT(HR68,1)=CHAR(160),indenture(HR68)&gt;0),"NO","BOLD")&amp;HT68</f>
        <v>BOLD</v>
      </c>
      <c r="HV68" t="s">
        <v>8258</v>
      </c>
      <c r="HW68" t="s">
        <v>8178</v>
      </c>
      <c r="HX68" t="str">
        <f t="shared" ref="HX68:HX131" si="127">IF(OR(ISNUMBER(SEARCH("Diluted EPS",HV68)),ISNUMBER(SEARCH("Earnings Per Share",HV68)),ISNUMBER(SEARCH("Basic EPS",HV68)),ISNUMBER(SEARCH("Diluted Share",HV68)),ISNUMBER(SEARCH("Basic Share",HV68))),"EPS","")</f>
        <v/>
      </c>
      <c r="HY68" t="str">
        <f>IF(OR(LEFT(HV68,1)=CHAR(32),LEFT(HV68,1)=CHAR(9),LEFT(HV68,1)=CHAR(160),indenture(HV68)&gt;0),"NO","BOLD")&amp;HX68</f>
        <v>BOLD</v>
      </c>
      <c r="HZ68" t="s">
        <v>8405</v>
      </c>
      <c r="IA68" t="s">
        <v>8406</v>
      </c>
      <c r="IB68" t="str">
        <f t="shared" ref="IB68:IB131" si="128">IF(OR(ISNUMBER(SEARCH("Diluted EPS",HZ68)),ISNUMBER(SEARCH("Earnings Per Share",HZ68)),ISNUMBER(SEARCH("Basic EPS",HZ68)),ISNUMBER(SEARCH("Diluted Share",HZ68)),ISNUMBER(SEARCH("Basic Share",HZ68))),"EPS","")</f>
        <v/>
      </c>
      <c r="IC68" t="str">
        <f>IF(OR(LEFT(HZ68,1)=CHAR(32),LEFT(HZ68,1)=CHAR(9),LEFT(HZ68,1)=CHAR(160),indenture(HZ68)&gt;0),"NO","BOLD")&amp;IB68</f>
        <v>BOLD</v>
      </c>
      <c r="IH68" t="s">
        <v>283</v>
      </c>
      <c r="II68" t="s">
        <v>284</v>
      </c>
      <c r="IJ68" t="str">
        <f t="shared" ref="IJ68:IJ105" si="129">IF(OR(ISNUMBER(SEARCH("Diluted EPS",IH68)),ISNUMBER(SEARCH("Earnings Per Share",IH68)),ISNUMBER(SEARCH("Basic EPS",IH68)),ISNUMBER(SEARCH("Diluted Share",IH68)),ISNUMBER(SEARCH("Basic Share",IH68))),"EPS","")</f>
        <v/>
      </c>
      <c r="IK68" t="str">
        <f>IF(OR(LEFT(IH68,1)=CHAR(32),LEFT(IH68,1)=CHAR(9),LEFT(IH68,1)=CHAR(160),indenture(IH68)&gt;0),"NO","BOLD")&amp;IJ68</f>
        <v>BOLD</v>
      </c>
      <c r="IP68" t="s">
        <v>1316</v>
      </c>
      <c r="IQ68" t="s">
        <v>8734</v>
      </c>
      <c r="IR68" t="str">
        <f t="shared" ref="IR68:IR131" si="130">IF(OR(ISNUMBER(SEARCH("Diluted EPS",IP68)),ISNUMBER(SEARCH("Earnings Per Share",IP68)),ISNUMBER(SEARCH("Basic EPS",IP68)),ISNUMBER(SEARCH("Diluted Share",IP68)),ISNUMBER(SEARCH("Basic Share",IP68))),"EPS","")</f>
        <v/>
      </c>
      <c r="IS68" t="str">
        <f>IF(OR(LEFT(IP68,1)=CHAR(32),LEFT(IP68,1)=CHAR(9),LEFT(IP68,1)=CHAR(160),indenture(IP68)&gt;0),"NO","BOLD")&amp;IR68</f>
        <v>BOLD</v>
      </c>
      <c r="IX68" t="s">
        <v>8258</v>
      </c>
      <c r="IY68" t="s">
        <v>8178</v>
      </c>
      <c r="IZ68" t="str">
        <f t="shared" ref="IZ68:IZ131" si="131">IF(OR(ISNUMBER(SEARCH("Diluted EPS",IX68)),ISNUMBER(SEARCH("Earnings Per Share",IX68)),ISNUMBER(SEARCH("Basic EPS",IX68)),ISNUMBER(SEARCH("Diluted Share",IX68)),ISNUMBER(SEARCH("Basic Share",IX68))),"EPS","")</f>
        <v/>
      </c>
      <c r="JA68" t="str">
        <f>IF(OR(LEFT(IX68,1)=CHAR(32),LEFT(IX68,1)=CHAR(9),LEFT(IX68,1)=CHAR(160),indenture(IX68)&gt;0),"NO","BOLD")&amp;IZ68</f>
        <v>BOLD</v>
      </c>
      <c r="JB68" t="s">
        <v>8405</v>
      </c>
      <c r="JC68" t="s">
        <v>8406</v>
      </c>
      <c r="JD68" t="str">
        <f t="shared" ref="JD68:JD131" si="132">IF(OR(ISNUMBER(SEARCH("Diluted EPS",JB68)),ISNUMBER(SEARCH("Earnings Per Share",JB68)),ISNUMBER(SEARCH("Basic EPS",JB68)),ISNUMBER(SEARCH("Diluted Share",JB68)),ISNUMBER(SEARCH("Basic Share",JB68))),"EPS","")</f>
        <v/>
      </c>
      <c r="JE68" t="str">
        <f>IF(OR(LEFT(JB68,1)=CHAR(32),LEFT(JB68,1)=CHAR(9),LEFT(JB68,1)=CHAR(160),indenture(JB68)&gt;0),"NO","BOLD")&amp;JD68</f>
        <v>BOLD</v>
      </c>
    </row>
    <row r="69" spans="1:265">
      <c r="A69">
        <v>68</v>
      </c>
      <c r="D69" t="str">
        <f t="shared" si="71"/>
        <v/>
      </c>
      <c r="E69" t="str">
        <f>IF(OR(LEFT(B69,1)=CHAR(32),LEFT(B69,1)=CHAR(9),LEFT(B69,1)=CHAR(160),indenture(B69)&gt;0),"NO","BOLD")&amp;D69</f>
        <v>BOLD</v>
      </c>
      <c r="F69" t="s">
        <v>3991</v>
      </c>
      <c r="G69" t="s">
        <v>3992</v>
      </c>
      <c r="H69" t="str">
        <f t="shared" si="72"/>
        <v/>
      </c>
      <c r="I69" t="str">
        <f>IF(OR(LEFT(F69,1)=CHAR(32),LEFT(F69,1)=CHAR(9),LEFT(F69,1)=CHAR(160),indenture(F69)&gt;0),"NO","BOLD")&amp;H69</f>
        <v>BOLD</v>
      </c>
      <c r="P69" t="str">
        <f t="shared" si="73"/>
        <v/>
      </c>
      <c r="Q69" t="str">
        <f>IF(OR(LEFT(N69,1)=CHAR(32),LEFT(N69,1)=CHAR(9),LEFT(N69,1)=CHAR(160),indenture(N69)&gt;0),"NO","BOLD")&amp;P69</f>
        <v>BOLD</v>
      </c>
      <c r="T69" t="str">
        <f t="shared" si="74"/>
        <v/>
      </c>
      <c r="U69" t="str">
        <f>IF(OR(LEFT(R69,1)=CHAR(32),LEFT(R69,1)=CHAR(9),LEFT(R69,1)=CHAR(160),indenture(R69)&gt;0),"NO","BOLD")&amp;T69</f>
        <v>BOLD</v>
      </c>
      <c r="X69" t="str">
        <f t="shared" si="75"/>
        <v/>
      </c>
      <c r="Y69" t="str">
        <f>IF(OR(LEFT(V69,1)=CHAR(32),LEFT(V69,1)=CHAR(9),LEFT(V69,1)=CHAR(160),indenture(V69)&gt;0),"NO","BOLD")&amp;X69</f>
        <v>BOLD</v>
      </c>
      <c r="AB69" t="str">
        <f t="shared" si="76"/>
        <v/>
      </c>
      <c r="AC69" t="str">
        <f>IF(OR(LEFT(Z69,1)=CHAR(32),LEFT(Z69,1)=CHAR(9),LEFT(Z69,1)=CHAR(160),indenture(Z69)&gt;0),"NO","BOLD")&amp;AB69</f>
        <v>BOLD</v>
      </c>
      <c r="AF69" t="str">
        <f t="shared" si="77"/>
        <v/>
      </c>
      <c r="AG69" t="str">
        <f>IF(OR(LEFT(AD69,1)=CHAR(32),LEFT(AD69,1)=CHAR(9),LEFT(AD69,1)=CHAR(160),indenture(AD69)&gt;0),"NO","BOLD")&amp;AF69</f>
        <v>BOLD</v>
      </c>
      <c r="AJ69" t="str">
        <f t="shared" si="78"/>
        <v/>
      </c>
      <c r="AK69" t="str">
        <f>IF(OR(LEFT(AH69,1)=CHAR(32),LEFT(AH69,1)=CHAR(9),LEFT(AH69,1)=CHAR(160),indenture(AH69)&gt;0),"NO","BOLD")&amp;AJ69</f>
        <v>BOLD</v>
      </c>
      <c r="AL69" t="s">
        <v>3567</v>
      </c>
      <c r="AM69" t="s">
        <v>3993</v>
      </c>
      <c r="AN69" t="str">
        <f t="shared" si="79"/>
        <v/>
      </c>
      <c r="AO69" t="str">
        <f>IF(OR(LEFT(AL69,1)=CHAR(32),LEFT(AL69,1)=CHAR(9),LEFT(AL69,1)=CHAR(160),indenture(AL69)&gt;0),"NO","BOLD")&amp;AN69</f>
        <v>BOLD</v>
      </c>
      <c r="AR69" t="str">
        <f t="shared" si="80"/>
        <v/>
      </c>
      <c r="AS69" t="str">
        <f>IF(OR(LEFT(AP69,1)=CHAR(32),LEFT(AP69,1)=CHAR(9),LEFT(AP69,1)=CHAR(160),indenture(AP69)&gt;0),"NO","BOLD")&amp;AR69</f>
        <v>BOLD</v>
      </c>
      <c r="AV69" t="str">
        <f t="shared" si="81"/>
        <v/>
      </c>
      <c r="AW69" t="str">
        <f>IF(OR(LEFT(AT69,1)=CHAR(32),LEFT(AT69,1)=CHAR(9),LEFT(AT69,1)=CHAR(160),indenture(AT69)&gt;0),"NO","BOLD")&amp;AV69</f>
        <v>BOLD</v>
      </c>
      <c r="AZ69" t="str">
        <f t="shared" si="82"/>
        <v/>
      </c>
      <c r="BA69" t="str">
        <f>IF(OR(LEFT(AX69,1)=CHAR(32),LEFT(AX69,1)=CHAR(9),LEFT(AX69,1)=CHAR(160),indenture(AX69)&gt;0),"NO","BOLD")&amp;AZ69</f>
        <v>BOLD</v>
      </c>
      <c r="BB69" t="s">
        <v>4257</v>
      </c>
      <c r="BC69" t="s">
        <v>4762</v>
      </c>
      <c r="BD69" t="str">
        <f t="shared" si="83"/>
        <v/>
      </c>
      <c r="BE69" t="str">
        <f>IF(OR(LEFT(BB69,1)=CHAR(32),LEFT(BB69,1)=CHAR(9),LEFT(BB69,1)=CHAR(160),indenture(BB69)&gt;0),"NO","BOLD")&amp;BD69</f>
        <v>NO</v>
      </c>
      <c r="BH69" t="str">
        <f t="shared" si="84"/>
        <v/>
      </c>
      <c r="BI69" t="str">
        <f>IF(OR(LEFT(BF69,1)=CHAR(32),LEFT(BF69,1)=CHAR(9),LEFT(BF69,1)=CHAR(160),indenture(BF69)&gt;0),"NO","BOLD")&amp;BH69</f>
        <v>BOLD</v>
      </c>
      <c r="BL69" t="str">
        <f t="shared" si="85"/>
        <v/>
      </c>
      <c r="BM69" t="str">
        <f>IF(OR(LEFT(BJ69,1)=CHAR(32),LEFT(BJ69,1)=CHAR(9),LEFT(BJ69,1)=CHAR(160),indenture(BJ69)&gt;0),"NO","BOLD")&amp;BL69</f>
        <v>BOLD</v>
      </c>
      <c r="BP69" t="str">
        <f t="shared" si="86"/>
        <v/>
      </c>
      <c r="BQ69" t="str">
        <f>IF(OR(LEFT(BN69,1)=CHAR(32),LEFT(BN69,1)=CHAR(9),LEFT(BN69,1)=CHAR(160),indenture(BN69)&gt;0),"NO","BOLD")&amp;BP69</f>
        <v>BOLD</v>
      </c>
      <c r="BT69" t="str">
        <f t="shared" si="87"/>
        <v/>
      </c>
      <c r="BU69" t="str">
        <f>IF(OR(LEFT(BR69,1)=CHAR(32),LEFT(BR69,1)=CHAR(9),LEFT(BR69,1)=CHAR(160),indenture(BR69)&gt;0),"NO","BOLD")&amp;BT69</f>
        <v>BOLD</v>
      </c>
      <c r="BV69" t="s">
        <v>4275</v>
      </c>
      <c r="BW69" t="s">
        <v>4763</v>
      </c>
      <c r="BX69" t="str">
        <f t="shared" si="88"/>
        <v/>
      </c>
      <c r="BY69" t="str">
        <f>IF(OR(LEFT(BV69,1)=CHAR(32),LEFT(BV69,1)=CHAR(9),LEFT(BV69,1)=CHAR(160),indenture(BV69)&gt;0),"NO","BOLD")&amp;BX69</f>
        <v>NO</v>
      </c>
      <c r="BZ69" t="s">
        <v>4288</v>
      </c>
      <c r="CA69" t="s">
        <v>4764</v>
      </c>
      <c r="CB69" t="str">
        <f t="shared" si="89"/>
        <v/>
      </c>
      <c r="CC69" t="str">
        <f>IF(OR(LEFT(BZ69,1)=CHAR(32),LEFT(BZ69,1)=CHAR(9),LEFT(BZ69,1)=CHAR(160),indenture(BZ69)&gt;0),"NO","BOLD")&amp;CB69</f>
        <v>NO</v>
      </c>
      <c r="CF69" t="str">
        <f t="shared" si="90"/>
        <v/>
      </c>
      <c r="CG69" t="str">
        <f>IF(OR(LEFT(CD69,1)=CHAR(32),LEFT(CD69,1)=CHAR(9),LEFT(CD69,1)=CHAR(160),indenture(CD69)&gt;0),"NO","BOLD")&amp;CF69</f>
        <v>BOLD</v>
      </c>
      <c r="CJ69" t="str">
        <f t="shared" si="91"/>
        <v/>
      </c>
      <c r="CK69" t="str">
        <f>IF(OR(LEFT(CH69,1)=CHAR(32),LEFT(CH69,1)=CHAR(9),LEFT(CH69,1)=CHAR(160),indenture(CH69)&gt;0),"NO","BOLD")&amp;CJ69</f>
        <v>BOLD</v>
      </c>
      <c r="CN69" t="str">
        <f t="shared" si="92"/>
        <v/>
      </c>
      <c r="CO69" t="str">
        <f>IF(OR(LEFT(CL69,1)=CHAR(32),LEFT(CL69,1)=CHAR(9),LEFT(CL69,1)=CHAR(160),indenture(CL69)&gt;0),"NO","BOLD")&amp;CN69</f>
        <v>BOLD</v>
      </c>
      <c r="CP69" t="s">
        <v>4765</v>
      </c>
      <c r="CQ69" t="s">
        <v>3543</v>
      </c>
      <c r="CR69" t="str">
        <f t="shared" si="93"/>
        <v/>
      </c>
      <c r="CS69" t="str">
        <f>IF(OR(LEFT(CP69,1)=CHAR(32),LEFT(CP69,1)=CHAR(9),LEFT(CP69,1)=CHAR(160),indenture(CP69)&gt;0),"NO","BOLD")&amp;CR69</f>
        <v>BOLD</v>
      </c>
      <c r="CV69" t="str">
        <f t="shared" si="94"/>
        <v/>
      </c>
      <c r="CW69" t="str">
        <f>IF(OR(LEFT(CT69,1)=CHAR(32),LEFT(CT69,1)=CHAR(9),LEFT(CT69,1)=CHAR(160),indenture(CT69)&gt;0),"NO","BOLD")&amp;CV69</f>
        <v>BOLD</v>
      </c>
      <c r="CZ69" t="str">
        <f t="shared" si="95"/>
        <v/>
      </c>
      <c r="DA69" t="str">
        <f>IF(OR(LEFT(CX69,1)=CHAR(32),LEFT(CX69,1)=CHAR(9),LEFT(CX69,1)=CHAR(160),indenture(CX69)&gt;0),"NO","BOLD")&amp;CZ69</f>
        <v>BOLD</v>
      </c>
      <c r="DD69" t="str">
        <f t="shared" si="96"/>
        <v/>
      </c>
      <c r="DE69" t="str">
        <f>IF(OR(LEFT(DB69,1)=CHAR(32),LEFT(DB69,1)=CHAR(9),LEFT(DB69,1)=CHAR(160),indenture(DB69)&gt;0),"NO","BOLD")&amp;DD69</f>
        <v>BOLD</v>
      </c>
      <c r="DH69" t="str">
        <f t="shared" si="97"/>
        <v/>
      </c>
      <c r="DI69" t="str">
        <f>IF(OR(LEFT(DF69,1)=CHAR(32),LEFT(DF69,1)=CHAR(9),LEFT(DF69,1)=CHAR(160),indenture(DF69)&gt;0),"NO","BOLD")&amp;DH69</f>
        <v>BOLD</v>
      </c>
      <c r="DL69" t="str">
        <f t="shared" si="98"/>
        <v/>
      </c>
      <c r="DM69" t="str">
        <f>IF(OR(LEFT(DJ69,1)=CHAR(32),LEFT(DJ69,1)=CHAR(9),LEFT(DJ69,1)=CHAR(160),indenture(DJ69)&gt;0),"NO","BOLD")&amp;DL69</f>
        <v>BOLD</v>
      </c>
      <c r="DP69" t="str">
        <f t="shared" si="99"/>
        <v/>
      </c>
      <c r="DQ69" t="str">
        <f>IF(OR(LEFT(DN69,1)=CHAR(32),LEFT(DN69,1)=CHAR(9),LEFT(DN69,1)=CHAR(160),indenture(DN69)&gt;0),"NO","BOLD")&amp;DP69</f>
        <v>BOLD</v>
      </c>
      <c r="DR69" t="s">
        <v>5461</v>
      </c>
      <c r="DS69" t="s">
        <v>5462</v>
      </c>
      <c r="DT69" t="str">
        <f t="shared" si="100"/>
        <v/>
      </c>
      <c r="DU69" t="str">
        <f>IF(OR(LEFT(DR69,1)=CHAR(32),LEFT(DR69,1)=CHAR(9),LEFT(DR69,1)=CHAR(160),indenture(DR69)&gt;0),"NO","BOLD")&amp;DT69</f>
        <v>NO</v>
      </c>
      <c r="DX69" t="str">
        <f t="shared" si="101"/>
        <v/>
      </c>
      <c r="DY69" t="str">
        <f>IF(OR(LEFT(DV69,1)=CHAR(32),LEFT(DV69,1)=CHAR(9),LEFT(DV69,1)=CHAR(160),indenture(DV69)&gt;0),"NO","BOLD")&amp;DX69</f>
        <v>BOLD</v>
      </c>
      <c r="EB69" t="str">
        <f t="shared" si="102"/>
        <v/>
      </c>
      <c r="EC69" t="str">
        <f>IF(OR(LEFT(DZ69,1)=CHAR(32),LEFT(DZ69,1)=CHAR(9),LEFT(DZ69,1)=CHAR(160),indenture(DZ69)&gt;0),"NO","BOLD")&amp;EB69</f>
        <v>BOLD</v>
      </c>
      <c r="EF69" t="str">
        <f t="shared" si="103"/>
        <v/>
      </c>
      <c r="EG69" t="str">
        <f>IF(OR(LEFT(ED69,1)=CHAR(32),LEFT(ED69,1)=CHAR(9),LEFT(ED69,1)=CHAR(160),indenture(ED69)&gt;0),"NO","BOLD")&amp;EF69</f>
        <v>BOLD</v>
      </c>
      <c r="EJ69" t="str">
        <f t="shared" si="104"/>
        <v/>
      </c>
      <c r="EK69" t="str">
        <f>IF(OR(LEFT(EH69,1)=CHAR(32),LEFT(EH69,1)=CHAR(9),LEFT(EH69,1)=CHAR(160),indenture(EH69)&gt;0),"NO","BOLD")&amp;EJ69</f>
        <v>BOLD</v>
      </c>
      <c r="EN69" t="str">
        <f t="shared" si="105"/>
        <v/>
      </c>
      <c r="EO69" t="str">
        <f>IF(OR(LEFT(EL69,1)=CHAR(32),LEFT(EL69,1)=CHAR(9),LEFT(EL69,1)=CHAR(160),indenture(EL69)&gt;0),"NO","BOLD")&amp;EN69</f>
        <v>BOLD</v>
      </c>
      <c r="ER69" t="str">
        <f t="shared" si="106"/>
        <v/>
      </c>
      <c r="ES69" t="str">
        <f>IF(OR(LEFT(EP69,1)=CHAR(32),LEFT(EP69,1)=CHAR(9),LEFT(EP69,1)=CHAR(160),indenture(EP69)&gt;0),"NO","BOLD")&amp;ER69</f>
        <v>BOLD</v>
      </c>
      <c r="EV69" t="str">
        <f t="shared" si="107"/>
        <v/>
      </c>
      <c r="EW69" t="str">
        <f>IF(OR(LEFT(ET69,1)=CHAR(32),LEFT(ET69,1)=CHAR(9),LEFT(ET69,1)=CHAR(160),indenture(ET69)&gt;0),"NO","BOLD")&amp;EV69</f>
        <v>BOLD</v>
      </c>
      <c r="EZ69" t="str">
        <f t="shared" si="108"/>
        <v/>
      </c>
      <c r="FA69" t="str">
        <f>IF(OR(LEFT(EX69,1)=CHAR(32),LEFT(EX69,1)=CHAR(9),LEFT(EX69,1)=CHAR(160),indenture(EX69)&gt;0),"NO","BOLD")&amp;EZ69</f>
        <v>BOLD</v>
      </c>
      <c r="FD69" t="str">
        <f t="shared" si="109"/>
        <v/>
      </c>
      <c r="FE69" t="str">
        <f>IF(OR(LEFT(FB69,1)=CHAR(32),LEFT(FB69,1)=CHAR(9),LEFT(FB69,1)=CHAR(160),indenture(FB69)&gt;0),"NO","BOLD")&amp;FD69</f>
        <v>BOLD</v>
      </c>
      <c r="FF69" t="s">
        <v>6023</v>
      </c>
      <c r="FG69" t="s">
        <v>5508</v>
      </c>
      <c r="FH69" t="str">
        <f t="shared" si="110"/>
        <v/>
      </c>
      <c r="FI69" t="str">
        <f>IF(OR(LEFT(FF69,1)=CHAR(32),LEFT(FF69,1)=CHAR(9),LEFT(FF69,1)=CHAR(160),indenture(FF69)&gt;0),"NO","BOLD")&amp;FH69</f>
        <v>BOLD</v>
      </c>
      <c r="FL69" t="str">
        <f t="shared" si="111"/>
        <v/>
      </c>
      <c r="FM69" t="str">
        <f>IF(OR(LEFT(FJ69,1)=CHAR(32),LEFT(FJ69,1)=CHAR(9),LEFT(FJ69,1)=CHAR(160),indenture(FJ69)&gt;0),"NO","BOLD")&amp;FL69</f>
        <v>BOLD</v>
      </c>
      <c r="FP69" t="str">
        <f t="shared" si="112"/>
        <v/>
      </c>
      <c r="FQ69" t="str">
        <f>IF(OR(LEFT(FN69,1)=CHAR(32),LEFT(FN69,1)=CHAR(9),LEFT(FN69,1)=CHAR(160),indenture(FN69)&gt;0),"NO","BOLD")&amp;FP69</f>
        <v>BOLD</v>
      </c>
      <c r="FT69" t="str">
        <f t="shared" si="113"/>
        <v/>
      </c>
      <c r="FU69" t="str">
        <f>IF(OR(LEFT(FR69,1)=CHAR(32),LEFT(FR69,1)=CHAR(9),LEFT(FR69,1)=CHAR(160),indenture(FR69)&gt;0),"NO","BOLD")&amp;FT69</f>
        <v>BOLD</v>
      </c>
      <c r="FX69" t="str">
        <f t="shared" si="114"/>
        <v/>
      </c>
      <c r="FY69" t="str">
        <f>IF(OR(LEFT(FV69,1)=CHAR(32),LEFT(FV69,1)=CHAR(9),LEFT(FV69,1)=CHAR(160),indenture(FV69)&gt;0),"NO","BOLD")&amp;FX69</f>
        <v>BOLD</v>
      </c>
      <c r="GB69" t="str">
        <f t="shared" si="115"/>
        <v/>
      </c>
      <c r="GC69" t="str">
        <f>IF(OR(LEFT(FZ69,1)=CHAR(32),LEFT(FZ69,1)=CHAR(9),LEFT(FZ69,1)=CHAR(160),indenture(FZ69)&gt;0),"NO","BOLD")&amp;GB69</f>
        <v>BOLD</v>
      </c>
      <c r="GF69" t="str">
        <f t="shared" si="116"/>
        <v/>
      </c>
      <c r="GG69" t="str">
        <f>IF(OR(LEFT(GD69,1)=CHAR(32),LEFT(GD69,1)=CHAR(9),LEFT(GD69,1)=CHAR(160),indenture(GD69)&gt;0),"NO","BOLD")&amp;GF69</f>
        <v>BOLD</v>
      </c>
      <c r="GJ69" t="str">
        <f t="shared" si="117"/>
        <v/>
      </c>
      <c r="GK69" t="str">
        <f>IF(OR(LEFT(GH69,1)=CHAR(32),LEFT(GH69,1)=CHAR(9),LEFT(GH69,1)=CHAR(160),indenture(GH69)&gt;0),"NO","BOLD")&amp;GJ69</f>
        <v>BOLD</v>
      </c>
      <c r="GN69" t="str">
        <f t="shared" si="118"/>
        <v/>
      </c>
      <c r="GO69" t="str">
        <f>IF(OR(LEFT(GL69,1)=CHAR(32),LEFT(GL69,1)=CHAR(9),LEFT(GL69,1)=CHAR(160),indenture(GL69)&gt;0),"NO","BOLD")&amp;GN69</f>
        <v>BOLD</v>
      </c>
      <c r="GR69" t="str">
        <f t="shared" si="119"/>
        <v/>
      </c>
      <c r="GS69" t="str">
        <f>IF(OR(LEFT(GP69,1)=CHAR(32),LEFT(GP69,1)=CHAR(9),LEFT(GP69,1)=CHAR(160),indenture(GP69)&gt;0),"NO","BOLD")&amp;GR69</f>
        <v>BOLD</v>
      </c>
      <c r="GT69" t="s">
        <v>6536</v>
      </c>
      <c r="GU69" t="s">
        <v>6537</v>
      </c>
      <c r="GV69" t="str">
        <f t="shared" si="120"/>
        <v/>
      </c>
      <c r="GW69" t="str">
        <f>IF(OR(LEFT(GT69,1)=CHAR(32),LEFT(GT69,1)=CHAR(9),LEFT(GT69,1)=CHAR(160),indenture(GT69)&gt;0),"NO","BOLD")&amp;GV69</f>
        <v>NO</v>
      </c>
      <c r="GZ69" t="str">
        <f t="shared" si="121"/>
        <v/>
      </c>
      <c r="HA69" t="str">
        <f>IF(OR(LEFT(GX69,1)=CHAR(32),LEFT(GX69,1)=CHAR(9),LEFT(GX69,1)=CHAR(160),indenture(GX69)&gt;0),"NO","BOLD")&amp;GZ69</f>
        <v>BOLD</v>
      </c>
      <c r="HD69" t="str">
        <f t="shared" si="122"/>
        <v/>
      </c>
      <c r="HE69" t="str">
        <f>IF(OR(LEFT(HB69,1)=CHAR(32),LEFT(HB69,1)=CHAR(9),LEFT(HB69,1)=CHAR(160),indenture(HB69)&gt;0),"NO","BOLD")&amp;HD69</f>
        <v>BOLD</v>
      </c>
      <c r="HH69" t="str">
        <f t="shared" si="123"/>
        <v/>
      </c>
      <c r="HI69" t="str">
        <f>IF(OR(LEFT(HF69,1)=CHAR(32),LEFT(HF69,1)=CHAR(9),LEFT(HF69,1)=CHAR(160),indenture(HF69)&gt;0),"NO","BOLD")&amp;HH69</f>
        <v>BOLD</v>
      </c>
      <c r="HL69" t="str">
        <f t="shared" si="124"/>
        <v/>
      </c>
      <c r="HM69" t="str">
        <f>IF(OR(LEFT(HJ69,1)=CHAR(32),LEFT(HJ69,1)=CHAR(9),LEFT(HJ69,1)=CHAR(160),indenture(HJ69)&gt;0),"NO","BOLD")&amp;HL69</f>
        <v>BOLD</v>
      </c>
      <c r="HP69" t="str">
        <f t="shared" si="125"/>
        <v/>
      </c>
      <c r="HQ69" t="str">
        <f>IF(OR(LEFT(HN69,1)=CHAR(32),LEFT(HN69,1)=CHAR(9),LEFT(HN69,1)=CHAR(160),indenture(HN69)&gt;0),"NO","BOLD")&amp;HP69</f>
        <v>BOLD</v>
      </c>
      <c r="HT69" t="str">
        <f t="shared" si="126"/>
        <v/>
      </c>
      <c r="HU69" t="str">
        <f>IF(OR(LEFT(HR69,1)=CHAR(32),LEFT(HR69,1)=CHAR(9),LEFT(HR69,1)=CHAR(160),indenture(HR69)&gt;0),"NO","BOLD")&amp;HT69</f>
        <v>BOLD</v>
      </c>
      <c r="HV69" t="s">
        <v>283</v>
      </c>
      <c r="HW69" t="s">
        <v>284</v>
      </c>
      <c r="HX69" t="str">
        <f t="shared" si="127"/>
        <v/>
      </c>
      <c r="HY69" t="str">
        <f>IF(OR(LEFT(HV69,1)=CHAR(32),LEFT(HV69,1)=CHAR(9),LEFT(HV69,1)=CHAR(160),indenture(HV69)&gt;0),"NO","BOLD")&amp;HX69</f>
        <v>BOLD</v>
      </c>
      <c r="HZ69" t="s">
        <v>8407</v>
      </c>
      <c r="IA69" t="s">
        <v>8408</v>
      </c>
      <c r="IB69" t="str">
        <f t="shared" si="128"/>
        <v/>
      </c>
      <c r="IC69" t="str">
        <f>IF(OR(LEFT(HZ69,1)=CHAR(32),LEFT(HZ69,1)=CHAR(9),LEFT(HZ69,1)=CHAR(160),indenture(HZ69)&gt;0),"NO","BOLD")&amp;IB69</f>
        <v>BOLD</v>
      </c>
      <c r="IH69" t="s">
        <v>1651</v>
      </c>
      <c r="II69" t="s">
        <v>259</v>
      </c>
      <c r="IJ69" t="str">
        <f t="shared" si="129"/>
        <v/>
      </c>
      <c r="IK69" t="str">
        <f>IF(OR(LEFT(IH69,1)=CHAR(32),LEFT(IH69,1)=CHAR(9),LEFT(IH69,1)=CHAR(160),indenture(IH69)&gt;0),"NO","BOLD")&amp;IJ69</f>
        <v>BOLD</v>
      </c>
      <c r="IP69" t="s">
        <v>8735</v>
      </c>
      <c r="IQ69" t="s">
        <v>8736</v>
      </c>
      <c r="IR69" t="str">
        <f t="shared" si="130"/>
        <v/>
      </c>
      <c r="IS69" t="str">
        <f>IF(OR(LEFT(IP69,1)=CHAR(32),LEFT(IP69,1)=CHAR(9),LEFT(IP69,1)=CHAR(160),indenture(IP69)&gt;0),"NO","BOLD")&amp;IR69</f>
        <v>BOLD</v>
      </c>
      <c r="IX69" t="s">
        <v>283</v>
      </c>
      <c r="IY69" t="s">
        <v>284</v>
      </c>
      <c r="IZ69" t="str">
        <f t="shared" si="131"/>
        <v/>
      </c>
      <c r="JA69" t="str">
        <f>IF(OR(LEFT(IX69,1)=CHAR(32),LEFT(IX69,1)=CHAR(9),LEFT(IX69,1)=CHAR(160),indenture(IX69)&gt;0),"NO","BOLD")&amp;IZ69</f>
        <v>BOLD</v>
      </c>
      <c r="JB69" t="s">
        <v>8407</v>
      </c>
      <c r="JC69" t="s">
        <v>8408</v>
      </c>
      <c r="JD69" t="str">
        <f t="shared" si="132"/>
        <v/>
      </c>
      <c r="JE69" t="str">
        <f>IF(OR(LEFT(JB69,1)=CHAR(32),LEFT(JB69,1)=CHAR(9),LEFT(JB69,1)=CHAR(160),indenture(JB69)&gt;0),"NO","BOLD")&amp;JD69</f>
        <v>BOLD</v>
      </c>
    </row>
    <row r="70" spans="1:265">
      <c r="A70">
        <v>69</v>
      </c>
      <c r="D70" t="str">
        <f t="shared" si="71"/>
        <v/>
      </c>
      <c r="E70" t="str">
        <f>IF(OR(LEFT(B70,1)=CHAR(32),LEFT(B70,1)=CHAR(9),LEFT(B70,1)=CHAR(160),indenture(B70)&gt;0),"NO","BOLD")&amp;D70</f>
        <v>BOLD</v>
      </c>
      <c r="F70" t="s">
        <v>3994</v>
      </c>
      <c r="G70" t="s">
        <v>3995</v>
      </c>
      <c r="H70" t="str">
        <f t="shared" si="72"/>
        <v/>
      </c>
      <c r="I70" t="str">
        <f>IF(OR(LEFT(F70,1)=CHAR(32),LEFT(F70,1)=CHAR(9),LEFT(F70,1)=CHAR(160),indenture(F70)&gt;0),"NO","BOLD")&amp;H70</f>
        <v>BOLD</v>
      </c>
      <c r="P70" t="str">
        <f t="shared" si="73"/>
        <v/>
      </c>
      <c r="Q70" t="str">
        <f>IF(OR(LEFT(N70,1)=CHAR(32),LEFT(N70,1)=CHAR(9),LEFT(N70,1)=CHAR(160),indenture(N70)&gt;0),"NO","BOLD")&amp;P70</f>
        <v>BOLD</v>
      </c>
      <c r="T70" t="str">
        <f t="shared" si="74"/>
        <v/>
      </c>
      <c r="U70" t="str">
        <f>IF(OR(LEFT(R70,1)=CHAR(32),LEFT(R70,1)=CHAR(9),LEFT(R70,1)=CHAR(160),indenture(R70)&gt;0),"NO","BOLD")&amp;T70</f>
        <v>BOLD</v>
      </c>
      <c r="X70" t="str">
        <f t="shared" si="75"/>
        <v/>
      </c>
      <c r="Y70" t="str">
        <f>IF(OR(LEFT(V70,1)=CHAR(32),LEFT(V70,1)=CHAR(9),LEFT(V70,1)=CHAR(160),indenture(V70)&gt;0),"NO","BOLD")&amp;X70</f>
        <v>BOLD</v>
      </c>
      <c r="AB70" t="str">
        <f t="shared" si="76"/>
        <v/>
      </c>
      <c r="AC70" t="str">
        <f>IF(OR(LEFT(Z70,1)=CHAR(32),LEFT(Z70,1)=CHAR(9),LEFT(Z70,1)=CHAR(160),indenture(Z70)&gt;0),"NO","BOLD")&amp;AB70</f>
        <v>BOLD</v>
      </c>
      <c r="AF70" t="str">
        <f t="shared" si="77"/>
        <v/>
      </c>
      <c r="AG70" t="str">
        <f>IF(OR(LEFT(AD70,1)=CHAR(32),LEFT(AD70,1)=CHAR(9),LEFT(AD70,1)=CHAR(160),indenture(AD70)&gt;0),"NO","BOLD")&amp;AF70</f>
        <v>BOLD</v>
      </c>
      <c r="AJ70" t="str">
        <f t="shared" si="78"/>
        <v/>
      </c>
      <c r="AK70" t="str">
        <f>IF(OR(LEFT(AH70,1)=CHAR(32),LEFT(AH70,1)=CHAR(9),LEFT(AH70,1)=CHAR(160),indenture(AH70)&gt;0),"NO","BOLD")&amp;AJ70</f>
        <v>BOLD</v>
      </c>
      <c r="AL70" t="s">
        <v>3585</v>
      </c>
      <c r="AM70" t="s">
        <v>3996</v>
      </c>
      <c r="AN70" t="str">
        <f t="shared" si="79"/>
        <v/>
      </c>
      <c r="AO70" t="str">
        <f>IF(OR(LEFT(AL70,1)=CHAR(32),LEFT(AL70,1)=CHAR(9),LEFT(AL70,1)=CHAR(160),indenture(AL70)&gt;0),"NO","BOLD")&amp;AN70</f>
        <v>BOLD</v>
      </c>
      <c r="AR70" t="str">
        <f t="shared" si="80"/>
        <v/>
      </c>
      <c r="AS70" t="str">
        <f>IF(OR(LEFT(AP70,1)=CHAR(32),LEFT(AP70,1)=CHAR(9),LEFT(AP70,1)=CHAR(160),indenture(AP70)&gt;0),"NO","BOLD")&amp;AR70</f>
        <v>BOLD</v>
      </c>
      <c r="AV70" t="str">
        <f t="shared" si="81"/>
        <v/>
      </c>
      <c r="AW70" t="str">
        <f>IF(OR(LEFT(AT70,1)=CHAR(32),LEFT(AT70,1)=CHAR(9),LEFT(AT70,1)=CHAR(160),indenture(AT70)&gt;0),"NO","BOLD")&amp;AV70</f>
        <v>BOLD</v>
      </c>
      <c r="AZ70" t="str">
        <f t="shared" si="82"/>
        <v/>
      </c>
      <c r="BA70" t="str">
        <f>IF(OR(LEFT(AX70,1)=CHAR(32),LEFT(AX70,1)=CHAR(9),LEFT(AX70,1)=CHAR(160),indenture(AX70)&gt;0),"NO","BOLD")&amp;AZ70</f>
        <v>BOLD</v>
      </c>
      <c r="BB70" t="s">
        <v>859</v>
      </c>
      <c r="BC70" t="s">
        <v>4766</v>
      </c>
      <c r="BD70" t="str">
        <f t="shared" si="83"/>
        <v/>
      </c>
      <c r="BE70" t="str">
        <f>IF(OR(LEFT(BB70,1)=CHAR(32),LEFT(BB70,1)=CHAR(9),LEFT(BB70,1)=CHAR(160),indenture(BB70)&gt;0),"NO","BOLD")&amp;BD70</f>
        <v>NO</v>
      </c>
      <c r="BH70" t="str">
        <f t="shared" si="84"/>
        <v/>
      </c>
      <c r="BI70" t="str">
        <f>IF(OR(LEFT(BF70,1)=CHAR(32),LEFT(BF70,1)=CHAR(9),LEFT(BF70,1)=CHAR(160),indenture(BF70)&gt;0),"NO","BOLD")&amp;BH70</f>
        <v>BOLD</v>
      </c>
      <c r="BL70" t="str">
        <f t="shared" si="85"/>
        <v/>
      </c>
      <c r="BM70" t="str">
        <f>IF(OR(LEFT(BJ70,1)=CHAR(32),LEFT(BJ70,1)=CHAR(9),LEFT(BJ70,1)=CHAR(160),indenture(BJ70)&gt;0),"NO","BOLD")&amp;BL70</f>
        <v>BOLD</v>
      </c>
      <c r="BP70" t="str">
        <f t="shared" si="86"/>
        <v/>
      </c>
      <c r="BQ70" t="str">
        <f>IF(OR(LEFT(BN70,1)=CHAR(32),LEFT(BN70,1)=CHAR(9),LEFT(BN70,1)=CHAR(160),indenture(BN70)&gt;0),"NO","BOLD")&amp;BP70</f>
        <v>BOLD</v>
      </c>
      <c r="BT70" t="str">
        <f t="shared" si="87"/>
        <v/>
      </c>
      <c r="BU70" t="str">
        <f>IF(OR(LEFT(BR70,1)=CHAR(32),LEFT(BR70,1)=CHAR(9),LEFT(BR70,1)=CHAR(160),indenture(BR70)&gt;0),"NO","BOLD")&amp;BT70</f>
        <v>BOLD</v>
      </c>
      <c r="BV70" t="s">
        <v>4288</v>
      </c>
      <c r="BW70" t="s">
        <v>4767</v>
      </c>
      <c r="BX70" t="str">
        <f t="shared" si="88"/>
        <v/>
      </c>
      <c r="BY70" t="str">
        <f>IF(OR(LEFT(BV70,1)=CHAR(32),LEFT(BV70,1)=CHAR(9),LEFT(BV70,1)=CHAR(160),indenture(BV70)&gt;0),"NO","BOLD")&amp;BX70</f>
        <v>NO</v>
      </c>
      <c r="BZ70" t="s">
        <v>4299</v>
      </c>
      <c r="CA70" t="s">
        <v>4768</v>
      </c>
      <c r="CB70" t="str">
        <f t="shared" si="89"/>
        <v/>
      </c>
      <c r="CC70" t="str">
        <f>IF(OR(LEFT(BZ70,1)=CHAR(32),LEFT(BZ70,1)=CHAR(9),LEFT(BZ70,1)=CHAR(160),indenture(BZ70)&gt;0),"NO","BOLD")&amp;CB70</f>
        <v>NO</v>
      </c>
      <c r="CD70" t="s">
        <v>4449</v>
      </c>
      <c r="CE70" s="36" t="s">
        <v>8872</v>
      </c>
      <c r="CF70" t="str">
        <f t="shared" si="90"/>
        <v/>
      </c>
      <c r="CG70" t="str">
        <f>IF(OR(LEFT(CD70,1)=CHAR(32),LEFT(CD70,1)=CHAR(9),LEFT(CD70,1)=CHAR(160),indenture(CD70)&gt;0),"NO","BOLD")&amp;CF70</f>
        <v>BOLD</v>
      </c>
      <c r="CH70" t="s">
        <v>3242</v>
      </c>
      <c r="CI70" s="36" t="s">
        <v>8872</v>
      </c>
      <c r="CJ70" t="str">
        <f t="shared" si="91"/>
        <v/>
      </c>
      <c r="CK70" t="str">
        <f>IF(OR(LEFT(CH70,1)=CHAR(32),LEFT(CH70,1)=CHAR(9),LEFT(CH70,1)=CHAR(160),indenture(CH70)&gt;0),"NO","BOLD")&amp;CJ70</f>
        <v>BOLD</v>
      </c>
      <c r="CN70" t="str">
        <f t="shared" si="92"/>
        <v/>
      </c>
      <c r="CO70" t="str">
        <f>IF(OR(LEFT(CL70,1)=CHAR(32),LEFT(CL70,1)=CHAR(9),LEFT(CL70,1)=CHAR(160),indenture(CL70)&gt;0),"NO","BOLD")&amp;CN70</f>
        <v>BOLD</v>
      </c>
      <c r="CP70" t="s">
        <v>4769</v>
      </c>
      <c r="CQ70" t="s">
        <v>3551</v>
      </c>
      <c r="CR70" t="str">
        <f t="shared" si="93"/>
        <v/>
      </c>
      <c r="CS70" t="str">
        <f>IF(OR(LEFT(CP70,1)=CHAR(32),LEFT(CP70,1)=CHAR(9),LEFT(CP70,1)=CHAR(160),indenture(CP70)&gt;0),"NO","BOLD")&amp;CR70</f>
        <v>BOLD</v>
      </c>
      <c r="CV70" t="str">
        <f t="shared" si="94"/>
        <v/>
      </c>
      <c r="CW70" t="str">
        <f>IF(OR(LEFT(CT70,1)=CHAR(32),LEFT(CT70,1)=CHAR(9),LEFT(CT70,1)=CHAR(160),indenture(CT70)&gt;0),"NO","BOLD")&amp;CV70</f>
        <v>BOLD</v>
      </c>
      <c r="CZ70" t="str">
        <f t="shared" si="95"/>
        <v/>
      </c>
      <c r="DA70" t="str">
        <f>IF(OR(LEFT(CX70,1)=CHAR(32),LEFT(CX70,1)=CHAR(9),LEFT(CX70,1)=CHAR(160),indenture(CX70)&gt;0),"NO","BOLD")&amp;CZ70</f>
        <v>BOLD</v>
      </c>
      <c r="DD70" t="str">
        <f t="shared" si="96"/>
        <v/>
      </c>
      <c r="DE70" t="str">
        <f>IF(OR(LEFT(DB70,1)=CHAR(32),LEFT(DB70,1)=CHAR(9),LEFT(DB70,1)=CHAR(160),indenture(DB70)&gt;0),"NO","BOLD")&amp;DD70</f>
        <v>BOLD</v>
      </c>
      <c r="DH70" t="str">
        <f t="shared" si="97"/>
        <v/>
      </c>
      <c r="DI70" t="str">
        <f>IF(OR(LEFT(DF70,1)=CHAR(32),LEFT(DF70,1)=CHAR(9),LEFT(DF70,1)=CHAR(160),indenture(DF70)&gt;0),"NO","BOLD")&amp;DH70</f>
        <v>BOLD</v>
      </c>
      <c r="DL70" t="str">
        <f t="shared" si="98"/>
        <v/>
      </c>
      <c r="DM70" t="str">
        <f>IF(OR(LEFT(DJ70,1)=CHAR(32),LEFT(DJ70,1)=CHAR(9),LEFT(DJ70,1)=CHAR(160),indenture(DJ70)&gt;0),"NO","BOLD")&amp;DL70</f>
        <v>BOLD</v>
      </c>
      <c r="DP70" t="str">
        <f t="shared" si="99"/>
        <v/>
      </c>
      <c r="DQ70" t="str">
        <f>IF(OR(LEFT(DN70,1)=CHAR(32),LEFT(DN70,1)=CHAR(9),LEFT(DN70,1)=CHAR(160),indenture(DN70)&gt;0),"NO","BOLD")&amp;DP70</f>
        <v>BOLD</v>
      </c>
      <c r="DR70" t="s">
        <v>5463</v>
      </c>
      <c r="DS70" t="s">
        <v>5464</v>
      </c>
      <c r="DT70" t="str">
        <f t="shared" si="100"/>
        <v/>
      </c>
      <c r="DU70" t="str">
        <f>IF(OR(LEFT(DR70,1)=CHAR(32),LEFT(DR70,1)=CHAR(9),LEFT(DR70,1)=CHAR(160),indenture(DR70)&gt;0),"NO","BOLD")&amp;DT70</f>
        <v>NO</v>
      </c>
      <c r="DX70" t="str">
        <f t="shared" si="101"/>
        <v/>
      </c>
      <c r="DY70" t="str">
        <f>IF(OR(LEFT(DV70,1)=CHAR(32),LEFT(DV70,1)=CHAR(9),LEFT(DV70,1)=CHAR(160),indenture(DV70)&gt;0),"NO","BOLD")&amp;DX70</f>
        <v>BOLD</v>
      </c>
      <c r="EB70" t="str">
        <f t="shared" si="102"/>
        <v/>
      </c>
      <c r="EC70" t="str">
        <f>IF(OR(LEFT(DZ70,1)=CHAR(32),LEFT(DZ70,1)=CHAR(9),LEFT(DZ70,1)=CHAR(160),indenture(DZ70)&gt;0),"NO","BOLD")&amp;EB70</f>
        <v>BOLD</v>
      </c>
      <c r="EF70" t="str">
        <f t="shared" si="103"/>
        <v/>
      </c>
      <c r="EG70" t="str">
        <f>IF(OR(LEFT(ED70,1)=CHAR(32),LEFT(ED70,1)=CHAR(9),LEFT(ED70,1)=CHAR(160),indenture(ED70)&gt;0),"NO","BOLD")&amp;EF70</f>
        <v>BOLD</v>
      </c>
      <c r="EJ70" t="str">
        <f t="shared" si="104"/>
        <v/>
      </c>
      <c r="EK70" t="str">
        <f>IF(OR(LEFT(EH70,1)=CHAR(32),LEFT(EH70,1)=CHAR(9),LEFT(EH70,1)=CHAR(160),indenture(EH70)&gt;0),"NO","BOLD")&amp;EJ70</f>
        <v>BOLD</v>
      </c>
      <c r="EN70" t="str">
        <f t="shared" si="105"/>
        <v/>
      </c>
      <c r="EO70" t="str">
        <f>IF(OR(LEFT(EL70,1)=CHAR(32),LEFT(EL70,1)=CHAR(9),LEFT(EL70,1)=CHAR(160),indenture(EL70)&gt;0),"NO","BOLD")&amp;EN70</f>
        <v>BOLD</v>
      </c>
      <c r="ER70" t="str">
        <f t="shared" si="106"/>
        <v/>
      </c>
      <c r="ES70" t="str">
        <f>IF(OR(LEFT(EP70,1)=CHAR(32),LEFT(EP70,1)=CHAR(9),LEFT(EP70,1)=CHAR(160),indenture(EP70)&gt;0),"NO","BOLD")&amp;ER70</f>
        <v>BOLD</v>
      </c>
      <c r="EV70" t="str">
        <f t="shared" si="107"/>
        <v/>
      </c>
      <c r="EW70" t="str">
        <f>IF(OR(LEFT(ET70,1)=CHAR(32),LEFT(ET70,1)=CHAR(9),LEFT(ET70,1)=CHAR(160),indenture(ET70)&gt;0),"NO","BOLD")&amp;EV70</f>
        <v>BOLD</v>
      </c>
      <c r="EZ70" t="str">
        <f t="shared" si="108"/>
        <v/>
      </c>
      <c r="FA70" t="str">
        <f>IF(OR(LEFT(EX70,1)=CHAR(32),LEFT(EX70,1)=CHAR(9),LEFT(EX70,1)=CHAR(160),indenture(EX70)&gt;0),"NO","BOLD")&amp;EZ70</f>
        <v>BOLD</v>
      </c>
      <c r="FD70" t="str">
        <f t="shared" si="109"/>
        <v/>
      </c>
      <c r="FE70" t="str">
        <f>IF(OR(LEFT(FB70,1)=CHAR(32),LEFT(FB70,1)=CHAR(9),LEFT(FB70,1)=CHAR(160),indenture(FB70)&gt;0),"NO","BOLD")&amp;FD70</f>
        <v>BOLD</v>
      </c>
      <c r="FF70" t="s">
        <v>6047</v>
      </c>
      <c r="FG70" t="s">
        <v>6014</v>
      </c>
      <c r="FH70" t="str">
        <f t="shared" si="110"/>
        <v/>
      </c>
      <c r="FI70" t="str">
        <f>IF(OR(LEFT(FF70,1)=CHAR(32),LEFT(FF70,1)=CHAR(9),LEFT(FF70,1)=CHAR(160),indenture(FF70)&gt;0),"NO","BOLD")&amp;FH70</f>
        <v>BOLD</v>
      </c>
      <c r="FL70" t="str">
        <f t="shared" si="111"/>
        <v/>
      </c>
      <c r="FM70" t="str">
        <f>IF(OR(LEFT(FJ70,1)=CHAR(32),LEFT(FJ70,1)=CHAR(9),LEFT(FJ70,1)=CHAR(160),indenture(FJ70)&gt;0),"NO","BOLD")&amp;FL70</f>
        <v>BOLD</v>
      </c>
      <c r="FN70" t="s">
        <v>6048</v>
      </c>
      <c r="FO70" t="s">
        <v>6049</v>
      </c>
      <c r="FP70" t="str">
        <f t="shared" si="112"/>
        <v/>
      </c>
      <c r="FQ70" t="str">
        <f>IF(OR(LEFT(FN70,1)=CHAR(32),LEFT(FN70,1)=CHAR(9),LEFT(FN70,1)=CHAR(160),indenture(FN70)&gt;0),"NO","BOLD")&amp;FP70</f>
        <v>BOLD</v>
      </c>
      <c r="FT70" t="str">
        <f t="shared" si="113"/>
        <v/>
      </c>
      <c r="FU70" t="str">
        <f>IF(OR(LEFT(FR70,1)=CHAR(32),LEFT(FR70,1)=CHAR(9),LEFT(FR70,1)=CHAR(160),indenture(FR70)&gt;0),"NO","BOLD")&amp;FT70</f>
        <v>BOLD</v>
      </c>
      <c r="FX70" t="str">
        <f t="shared" si="114"/>
        <v/>
      </c>
      <c r="FY70" t="str">
        <f>IF(OR(LEFT(FV70,1)=CHAR(32),LEFT(FV70,1)=CHAR(9),LEFT(FV70,1)=CHAR(160),indenture(FV70)&gt;0),"NO","BOLD")&amp;FX70</f>
        <v>BOLD</v>
      </c>
      <c r="GB70" t="str">
        <f t="shared" si="115"/>
        <v/>
      </c>
      <c r="GC70" t="str">
        <f>IF(OR(LEFT(FZ70,1)=CHAR(32),LEFT(FZ70,1)=CHAR(9),LEFT(FZ70,1)=CHAR(160),indenture(FZ70)&gt;0),"NO","BOLD")&amp;GB70</f>
        <v>BOLD</v>
      </c>
      <c r="GF70" t="str">
        <f t="shared" si="116"/>
        <v/>
      </c>
      <c r="GG70" t="str">
        <f>IF(OR(LEFT(GD70,1)=CHAR(32),LEFT(GD70,1)=CHAR(9),LEFT(GD70,1)=CHAR(160),indenture(GD70)&gt;0),"NO","BOLD")&amp;GF70</f>
        <v>BOLD</v>
      </c>
      <c r="GJ70" t="str">
        <f t="shared" si="117"/>
        <v/>
      </c>
      <c r="GK70" t="str">
        <f>IF(OR(LEFT(GH70,1)=CHAR(32),LEFT(GH70,1)=CHAR(9),LEFT(GH70,1)=CHAR(160),indenture(GH70)&gt;0),"NO","BOLD")&amp;GJ70</f>
        <v>BOLD</v>
      </c>
      <c r="GN70" t="str">
        <f t="shared" si="118"/>
        <v/>
      </c>
      <c r="GO70" t="str">
        <f>IF(OR(LEFT(GL70,1)=CHAR(32),LEFT(GL70,1)=CHAR(9),LEFT(GL70,1)=CHAR(160),indenture(GL70)&gt;0),"NO","BOLD")&amp;GN70</f>
        <v>BOLD</v>
      </c>
      <c r="GR70" t="str">
        <f t="shared" si="119"/>
        <v/>
      </c>
      <c r="GS70" t="str">
        <f>IF(OR(LEFT(GP70,1)=CHAR(32),LEFT(GP70,1)=CHAR(9),LEFT(GP70,1)=CHAR(160),indenture(GP70)&gt;0),"NO","BOLD")&amp;GR70</f>
        <v>BOLD</v>
      </c>
      <c r="GT70" t="s">
        <v>6538</v>
      </c>
      <c r="GU70" t="s">
        <v>6539</v>
      </c>
      <c r="GV70" t="str">
        <f t="shared" si="120"/>
        <v/>
      </c>
      <c r="GW70" t="str">
        <f>IF(OR(LEFT(GT70,1)=CHAR(32),LEFT(GT70,1)=CHAR(9),LEFT(GT70,1)=CHAR(160),indenture(GT70)&gt;0),"NO","BOLD")&amp;GV70</f>
        <v>NO</v>
      </c>
      <c r="GZ70" t="str">
        <f t="shared" si="121"/>
        <v/>
      </c>
      <c r="HA70" t="str">
        <f>IF(OR(LEFT(GX70,1)=CHAR(32),LEFT(GX70,1)=CHAR(9),LEFT(GX70,1)=CHAR(160),indenture(GX70)&gt;0),"NO","BOLD")&amp;GZ70</f>
        <v>BOLD</v>
      </c>
      <c r="HD70" t="str">
        <f t="shared" si="122"/>
        <v/>
      </c>
      <c r="HE70" t="str">
        <f>IF(OR(LEFT(HB70,1)=CHAR(32),LEFT(HB70,1)=CHAR(9),LEFT(HB70,1)=CHAR(160),indenture(HB70)&gt;0),"NO","BOLD")&amp;HD70</f>
        <v>BOLD</v>
      </c>
      <c r="HH70" t="str">
        <f t="shared" si="123"/>
        <v/>
      </c>
      <c r="HI70" t="str">
        <f>IF(OR(LEFT(HF70,1)=CHAR(32),LEFT(HF70,1)=CHAR(9),LEFT(HF70,1)=CHAR(160),indenture(HF70)&gt;0),"NO","BOLD")&amp;HH70</f>
        <v>BOLD</v>
      </c>
      <c r="HL70" t="str">
        <f t="shared" si="124"/>
        <v/>
      </c>
      <c r="HM70" t="str">
        <f>IF(OR(LEFT(HJ70,1)=CHAR(32),LEFT(HJ70,1)=CHAR(9),LEFT(HJ70,1)=CHAR(160),indenture(HJ70)&gt;0),"NO","BOLD")&amp;HL70</f>
        <v>BOLD</v>
      </c>
      <c r="HP70" t="str">
        <f t="shared" si="125"/>
        <v/>
      </c>
      <c r="HQ70" t="str">
        <f>IF(OR(LEFT(HN70,1)=CHAR(32),LEFT(HN70,1)=CHAR(9),LEFT(HN70,1)=CHAR(160),indenture(HN70)&gt;0),"NO","BOLD")&amp;HP70</f>
        <v>BOLD</v>
      </c>
      <c r="HT70" t="str">
        <f t="shared" si="126"/>
        <v/>
      </c>
      <c r="HU70" t="str">
        <f>IF(OR(LEFT(HR70,1)=CHAR(32),LEFT(HR70,1)=CHAR(9),LEFT(HR70,1)=CHAR(160),indenture(HR70)&gt;0),"NO","BOLD")&amp;HT70</f>
        <v>BOLD</v>
      </c>
      <c r="HV70" t="s">
        <v>1651</v>
      </c>
      <c r="HW70" t="s">
        <v>259</v>
      </c>
      <c r="HX70" t="str">
        <f t="shared" si="127"/>
        <v/>
      </c>
      <c r="HY70" t="str">
        <f>IF(OR(LEFT(HV70,1)=CHAR(32),LEFT(HV70,1)=CHAR(9),LEFT(HV70,1)=CHAR(160),indenture(HV70)&gt;0),"NO","BOLD")&amp;HX70</f>
        <v>BOLD</v>
      </c>
      <c r="HZ70" t="s">
        <v>8409</v>
      </c>
      <c r="IA70" t="s">
        <v>8410</v>
      </c>
      <c r="IB70" t="str">
        <f t="shared" si="128"/>
        <v/>
      </c>
      <c r="IC70" t="str">
        <f>IF(OR(LEFT(HZ70,1)=CHAR(32),LEFT(HZ70,1)=CHAR(9),LEFT(HZ70,1)=CHAR(160),indenture(HZ70)&gt;0),"NO","BOLD")&amp;IB70</f>
        <v>BOLD</v>
      </c>
      <c r="IH70" t="s">
        <v>1125</v>
      </c>
      <c r="II70" t="s">
        <v>1126</v>
      </c>
      <c r="IJ70" t="str">
        <f t="shared" si="129"/>
        <v/>
      </c>
      <c r="IK70" t="str">
        <f>IF(OR(LEFT(IH70,1)=CHAR(32),LEFT(IH70,1)=CHAR(9),LEFT(IH70,1)=CHAR(160),indenture(IH70)&gt;0),"NO","BOLD")&amp;IJ70</f>
        <v>BOLD</v>
      </c>
      <c r="IR70" t="str">
        <f t="shared" si="130"/>
        <v/>
      </c>
      <c r="IS70" t="str">
        <f>IF(OR(LEFT(IP70,1)=CHAR(32),LEFT(IP70,1)=CHAR(9),LEFT(IP70,1)=CHAR(160),indenture(IP70)&gt;0),"NO","BOLD")&amp;IR70</f>
        <v>BOLD</v>
      </c>
      <c r="IX70" t="s">
        <v>1651</v>
      </c>
      <c r="IY70" t="s">
        <v>259</v>
      </c>
      <c r="IZ70" t="str">
        <f t="shared" si="131"/>
        <v/>
      </c>
      <c r="JA70" t="str">
        <f>IF(OR(LEFT(IX70,1)=CHAR(32),LEFT(IX70,1)=CHAR(9),LEFT(IX70,1)=CHAR(160),indenture(IX70)&gt;0),"NO","BOLD")&amp;IZ70</f>
        <v>BOLD</v>
      </c>
      <c r="JB70" t="s">
        <v>8409</v>
      </c>
      <c r="JC70" t="s">
        <v>8410</v>
      </c>
      <c r="JD70" t="str">
        <f t="shared" si="132"/>
        <v/>
      </c>
      <c r="JE70" t="str">
        <f>IF(OR(LEFT(JB70,1)=CHAR(32),LEFT(JB70,1)=CHAR(9),LEFT(JB70,1)=CHAR(160),indenture(JB70)&gt;0),"NO","BOLD")&amp;JD70</f>
        <v>BOLD</v>
      </c>
    </row>
    <row r="71" spans="1:265">
      <c r="A71">
        <v>70</v>
      </c>
      <c r="D71" t="str">
        <f t="shared" si="71"/>
        <v/>
      </c>
      <c r="E71" t="str">
        <f>IF(OR(LEFT(B71,1)=CHAR(32),LEFT(B71,1)=CHAR(9),LEFT(B71,1)=CHAR(160),indenture(B71)&gt;0),"NO","BOLD")&amp;D71</f>
        <v>BOLD</v>
      </c>
      <c r="F71" t="s">
        <v>3997</v>
      </c>
      <c r="G71" t="s">
        <v>3998</v>
      </c>
      <c r="H71" t="str">
        <f t="shared" si="72"/>
        <v/>
      </c>
      <c r="I71" t="str">
        <f>IF(OR(LEFT(F71,1)=CHAR(32),LEFT(F71,1)=CHAR(9),LEFT(F71,1)=CHAR(160),indenture(F71)&gt;0),"NO","BOLD")&amp;H71</f>
        <v>BOLD</v>
      </c>
      <c r="P71" t="str">
        <f t="shared" si="73"/>
        <v/>
      </c>
      <c r="Q71" t="str">
        <f>IF(OR(LEFT(N71,1)=CHAR(32),LEFT(N71,1)=CHAR(9),LEFT(N71,1)=CHAR(160),indenture(N71)&gt;0),"NO","BOLD")&amp;P71</f>
        <v>BOLD</v>
      </c>
      <c r="T71" t="str">
        <f t="shared" si="74"/>
        <v/>
      </c>
      <c r="U71" t="str">
        <f>IF(OR(LEFT(R71,1)=CHAR(32),LEFT(R71,1)=CHAR(9),LEFT(R71,1)=CHAR(160),indenture(R71)&gt;0),"NO","BOLD")&amp;T71</f>
        <v>BOLD</v>
      </c>
      <c r="X71" t="str">
        <f t="shared" si="75"/>
        <v/>
      </c>
      <c r="Y71" t="str">
        <f>IF(OR(LEFT(V71,1)=CHAR(32),LEFT(V71,1)=CHAR(9),LEFT(V71,1)=CHAR(160),indenture(V71)&gt;0),"NO","BOLD")&amp;X71</f>
        <v>BOLD</v>
      </c>
      <c r="AB71" t="str">
        <f t="shared" si="76"/>
        <v/>
      </c>
      <c r="AC71" t="str">
        <f>IF(OR(LEFT(Z71,1)=CHAR(32),LEFT(Z71,1)=CHAR(9),LEFT(Z71,1)=CHAR(160),indenture(Z71)&gt;0),"NO","BOLD")&amp;AB71</f>
        <v>BOLD</v>
      </c>
      <c r="AF71" t="str">
        <f t="shared" si="77"/>
        <v/>
      </c>
      <c r="AG71" t="str">
        <f>IF(OR(LEFT(AD71,1)=CHAR(32),LEFT(AD71,1)=CHAR(9),LEFT(AD71,1)=CHAR(160),indenture(AD71)&gt;0),"NO","BOLD")&amp;AF71</f>
        <v>BOLD</v>
      </c>
      <c r="AJ71" t="str">
        <f t="shared" si="78"/>
        <v/>
      </c>
      <c r="AK71" t="str">
        <f>IF(OR(LEFT(AH71,1)=CHAR(32),LEFT(AH71,1)=CHAR(9),LEFT(AH71,1)=CHAR(160),indenture(AH71)&gt;0),"NO","BOLD")&amp;AJ71</f>
        <v>BOLD</v>
      </c>
      <c r="AL71" t="s">
        <v>3605</v>
      </c>
      <c r="AM71" t="s">
        <v>3999</v>
      </c>
      <c r="AN71" t="str">
        <f t="shared" si="79"/>
        <v/>
      </c>
      <c r="AO71" t="str">
        <f>IF(OR(LEFT(AL71,1)=CHAR(32),LEFT(AL71,1)=CHAR(9),LEFT(AL71,1)=CHAR(160),indenture(AL71)&gt;0),"NO","BOLD")&amp;AN71</f>
        <v>BOLD</v>
      </c>
      <c r="AR71" t="str">
        <f t="shared" si="80"/>
        <v/>
      </c>
      <c r="AS71" t="str">
        <f>IF(OR(LEFT(AP71,1)=CHAR(32),LEFT(AP71,1)=CHAR(9),LEFT(AP71,1)=CHAR(160),indenture(AP71)&gt;0),"NO","BOLD")&amp;AR71</f>
        <v>BOLD</v>
      </c>
      <c r="AV71" t="str">
        <f t="shared" si="81"/>
        <v/>
      </c>
      <c r="AW71" t="str">
        <f>IF(OR(LEFT(AT71,1)=CHAR(32),LEFT(AT71,1)=CHAR(9),LEFT(AT71,1)=CHAR(160),indenture(AT71)&gt;0),"NO","BOLD")&amp;AV71</f>
        <v>BOLD</v>
      </c>
      <c r="AZ71" t="str">
        <f t="shared" si="82"/>
        <v/>
      </c>
      <c r="BA71" t="str">
        <f>IF(OR(LEFT(AX71,1)=CHAR(32),LEFT(AX71,1)=CHAR(9),LEFT(AX71,1)=CHAR(160),indenture(AX71)&gt;0),"NO","BOLD")&amp;AZ71</f>
        <v>BOLD</v>
      </c>
      <c r="BB71" t="s">
        <v>4306</v>
      </c>
      <c r="BC71" t="s">
        <v>4770</v>
      </c>
      <c r="BD71" t="str">
        <f t="shared" si="83"/>
        <v/>
      </c>
      <c r="BE71" t="str">
        <f>IF(OR(LEFT(BB71,1)=CHAR(32),LEFT(BB71,1)=CHAR(9),LEFT(BB71,1)=CHAR(160),indenture(BB71)&gt;0),"NO","BOLD")&amp;BD71</f>
        <v>NO</v>
      </c>
      <c r="BH71" t="str">
        <f t="shared" si="84"/>
        <v/>
      </c>
      <c r="BI71" t="str">
        <f>IF(OR(LEFT(BF71,1)=CHAR(32),LEFT(BF71,1)=CHAR(9),LEFT(BF71,1)=CHAR(160),indenture(BF71)&gt;0),"NO","BOLD")&amp;BH71</f>
        <v>BOLD</v>
      </c>
      <c r="BL71" t="str">
        <f t="shared" si="85"/>
        <v/>
      </c>
      <c r="BM71" t="str">
        <f>IF(OR(LEFT(BJ71,1)=CHAR(32),LEFT(BJ71,1)=CHAR(9),LEFT(BJ71,1)=CHAR(160),indenture(BJ71)&gt;0),"NO","BOLD")&amp;BL71</f>
        <v>BOLD</v>
      </c>
      <c r="BP71" t="str">
        <f t="shared" si="86"/>
        <v/>
      </c>
      <c r="BQ71" t="str">
        <f>IF(OR(LEFT(BN71,1)=CHAR(32),LEFT(BN71,1)=CHAR(9),LEFT(BN71,1)=CHAR(160),indenture(BN71)&gt;0),"NO","BOLD")&amp;BP71</f>
        <v>BOLD</v>
      </c>
      <c r="BT71" t="str">
        <f t="shared" si="87"/>
        <v/>
      </c>
      <c r="BU71" t="str">
        <f>IF(OR(LEFT(BR71,1)=CHAR(32),LEFT(BR71,1)=CHAR(9),LEFT(BR71,1)=CHAR(160),indenture(BR71)&gt;0),"NO","BOLD")&amp;BT71</f>
        <v>BOLD</v>
      </c>
      <c r="BV71" t="s">
        <v>4299</v>
      </c>
      <c r="BW71" t="s">
        <v>4771</v>
      </c>
      <c r="BX71" t="str">
        <f t="shared" si="88"/>
        <v/>
      </c>
      <c r="BY71" t="str">
        <f>IF(OR(LEFT(BV71,1)=CHAR(32),LEFT(BV71,1)=CHAR(9),LEFT(BV71,1)=CHAR(160),indenture(BV71)&gt;0),"NO","BOLD")&amp;BX71</f>
        <v>NO</v>
      </c>
      <c r="BZ71" t="s">
        <v>4311</v>
      </c>
      <c r="CA71" t="s">
        <v>4772</v>
      </c>
      <c r="CB71" t="str">
        <f t="shared" si="89"/>
        <v/>
      </c>
      <c r="CC71" t="str">
        <f>IF(OR(LEFT(BZ71,1)=CHAR(32),LEFT(BZ71,1)=CHAR(9),LEFT(BZ71,1)=CHAR(160),indenture(BZ71)&gt;0),"NO","BOLD")&amp;CB71</f>
        <v>NO</v>
      </c>
      <c r="CD71" t="s">
        <v>4219</v>
      </c>
      <c r="CE71" t="s">
        <v>4773</v>
      </c>
      <c r="CF71" t="str">
        <f t="shared" si="90"/>
        <v/>
      </c>
      <c r="CG71" t="str">
        <f>IF(OR(LEFT(CD71,1)=CHAR(32),LEFT(CD71,1)=CHAR(9),LEFT(CD71,1)=CHAR(160),indenture(CD71)&gt;0),"NO","BOLD")&amp;CF71</f>
        <v>NO</v>
      </c>
      <c r="CH71" t="s">
        <v>1395</v>
      </c>
      <c r="CI71" t="s">
        <v>1396</v>
      </c>
      <c r="CJ71" t="str">
        <f t="shared" si="91"/>
        <v/>
      </c>
      <c r="CK71" t="str">
        <f>IF(OR(LEFT(CH71,1)=CHAR(32),LEFT(CH71,1)=CHAR(9),LEFT(CH71,1)=CHAR(160),indenture(CH71)&gt;0),"NO","BOLD")&amp;CJ71</f>
        <v>BOLD</v>
      </c>
      <c r="CN71" t="str">
        <f t="shared" si="92"/>
        <v/>
      </c>
      <c r="CO71" t="str">
        <f>IF(OR(LEFT(CL71,1)=CHAR(32),LEFT(CL71,1)=CHAR(9),LEFT(CL71,1)=CHAR(160),indenture(CL71)&gt;0),"NO","BOLD")&amp;CN71</f>
        <v>BOLD</v>
      </c>
      <c r="CP71" t="s">
        <v>4774</v>
      </c>
      <c r="CQ71" t="s">
        <v>3501</v>
      </c>
      <c r="CR71" t="str">
        <f t="shared" si="93"/>
        <v/>
      </c>
      <c r="CS71" t="str">
        <f>IF(OR(LEFT(CP71,1)=CHAR(32),LEFT(CP71,1)=CHAR(9),LEFT(CP71,1)=CHAR(160),indenture(CP71)&gt;0),"NO","BOLD")&amp;CR71</f>
        <v>BOLD</v>
      </c>
      <c r="CV71" t="str">
        <f t="shared" si="94"/>
        <v/>
      </c>
      <c r="CW71" t="str">
        <f>IF(OR(LEFT(CT71,1)=CHAR(32),LEFT(CT71,1)=CHAR(9),LEFT(CT71,1)=CHAR(160),indenture(CT71)&gt;0),"NO","BOLD")&amp;CV71</f>
        <v>BOLD</v>
      </c>
      <c r="CZ71" t="str">
        <f t="shared" si="95"/>
        <v/>
      </c>
      <c r="DA71" t="str">
        <f>IF(OR(LEFT(CX71,1)=CHAR(32),LEFT(CX71,1)=CHAR(9),LEFT(CX71,1)=CHAR(160),indenture(CX71)&gt;0),"NO","BOLD")&amp;CZ71</f>
        <v>BOLD</v>
      </c>
      <c r="DD71" t="str">
        <f t="shared" si="96"/>
        <v/>
      </c>
      <c r="DE71" t="str">
        <f>IF(OR(LEFT(DB71,1)=CHAR(32),LEFT(DB71,1)=CHAR(9),LEFT(DB71,1)=CHAR(160),indenture(DB71)&gt;0),"NO","BOLD")&amp;DD71</f>
        <v>BOLD</v>
      </c>
      <c r="DH71" t="str">
        <f t="shared" si="97"/>
        <v/>
      </c>
      <c r="DI71" t="str">
        <f>IF(OR(LEFT(DF71,1)=CHAR(32),LEFT(DF71,1)=CHAR(9),LEFT(DF71,1)=CHAR(160),indenture(DF71)&gt;0),"NO","BOLD")&amp;DH71</f>
        <v>BOLD</v>
      </c>
      <c r="DL71" t="str">
        <f t="shared" si="98"/>
        <v/>
      </c>
      <c r="DM71" t="str">
        <f>IF(OR(LEFT(DJ71,1)=CHAR(32),LEFT(DJ71,1)=CHAR(9),LEFT(DJ71,1)=CHAR(160),indenture(DJ71)&gt;0),"NO","BOLD")&amp;DL71</f>
        <v>BOLD</v>
      </c>
      <c r="DP71" t="str">
        <f t="shared" si="99"/>
        <v/>
      </c>
      <c r="DQ71" t="str">
        <f>IF(OR(LEFT(DN71,1)=CHAR(32),LEFT(DN71,1)=CHAR(9),LEFT(DN71,1)=CHAR(160),indenture(DN71)&gt;0),"NO","BOLD")&amp;DP71</f>
        <v>BOLD</v>
      </c>
      <c r="DR71" t="s">
        <v>5465</v>
      </c>
      <c r="DS71" t="s">
        <v>5466</v>
      </c>
      <c r="DT71" t="str">
        <f t="shared" si="100"/>
        <v/>
      </c>
      <c r="DU71" t="str">
        <f>IF(OR(LEFT(DR71,1)=CHAR(32),LEFT(DR71,1)=CHAR(9),LEFT(DR71,1)=CHAR(160),indenture(DR71)&gt;0),"NO","BOLD")&amp;DT71</f>
        <v>NO</v>
      </c>
      <c r="DX71" t="str">
        <f t="shared" si="101"/>
        <v/>
      </c>
      <c r="DY71" t="str">
        <f>IF(OR(LEFT(DV71,1)=CHAR(32),LEFT(DV71,1)=CHAR(9),LEFT(DV71,1)=CHAR(160),indenture(DV71)&gt;0),"NO","BOLD")&amp;DX71</f>
        <v>BOLD</v>
      </c>
      <c r="EB71" t="str">
        <f t="shared" si="102"/>
        <v/>
      </c>
      <c r="EC71" t="str">
        <f>IF(OR(LEFT(DZ71,1)=CHAR(32),LEFT(DZ71,1)=CHAR(9),LEFT(DZ71,1)=CHAR(160),indenture(DZ71)&gt;0),"NO","BOLD")&amp;EB71</f>
        <v>BOLD</v>
      </c>
      <c r="EF71" t="str">
        <f t="shared" si="103"/>
        <v/>
      </c>
      <c r="EG71" t="str">
        <f>IF(OR(LEFT(ED71,1)=CHAR(32),LEFT(ED71,1)=CHAR(9),LEFT(ED71,1)=CHAR(160),indenture(ED71)&gt;0),"NO","BOLD")&amp;EF71</f>
        <v>BOLD</v>
      </c>
      <c r="EJ71" t="str">
        <f t="shared" si="104"/>
        <v/>
      </c>
      <c r="EK71" t="str">
        <f>IF(OR(LEFT(EH71,1)=CHAR(32),LEFT(EH71,1)=CHAR(9),LEFT(EH71,1)=CHAR(160),indenture(EH71)&gt;0),"NO","BOLD")&amp;EJ71</f>
        <v>BOLD</v>
      </c>
      <c r="EN71" t="str">
        <f t="shared" si="105"/>
        <v/>
      </c>
      <c r="EO71" t="str">
        <f>IF(OR(LEFT(EL71,1)=CHAR(32),LEFT(EL71,1)=CHAR(9),LEFT(EL71,1)=CHAR(160),indenture(EL71)&gt;0),"NO","BOLD")&amp;EN71</f>
        <v>BOLD</v>
      </c>
      <c r="ER71" t="str">
        <f t="shared" si="106"/>
        <v/>
      </c>
      <c r="ES71" t="str">
        <f>IF(OR(LEFT(EP71,1)=CHAR(32),LEFT(EP71,1)=CHAR(9),LEFT(EP71,1)=CHAR(160),indenture(EP71)&gt;0),"NO","BOLD")&amp;ER71</f>
        <v>BOLD</v>
      </c>
      <c r="EV71" t="str">
        <f t="shared" si="107"/>
        <v/>
      </c>
      <c r="EW71" t="str">
        <f>IF(OR(LEFT(ET71,1)=CHAR(32),LEFT(ET71,1)=CHAR(9),LEFT(ET71,1)=CHAR(160),indenture(ET71)&gt;0),"NO","BOLD")&amp;EV71</f>
        <v>BOLD</v>
      </c>
      <c r="EZ71" t="str">
        <f t="shared" si="108"/>
        <v/>
      </c>
      <c r="FA71" t="str">
        <f>IF(OR(LEFT(EX71,1)=CHAR(32),LEFT(EX71,1)=CHAR(9),LEFT(EX71,1)=CHAR(160),indenture(EX71)&gt;0),"NO","BOLD")&amp;EZ71</f>
        <v>BOLD</v>
      </c>
      <c r="FD71" t="str">
        <f t="shared" si="109"/>
        <v/>
      </c>
      <c r="FE71" t="str">
        <f>IF(OR(LEFT(FB71,1)=CHAR(32),LEFT(FB71,1)=CHAR(9),LEFT(FB71,1)=CHAR(160),indenture(FB71)&gt;0),"NO","BOLD")&amp;FD71</f>
        <v>BOLD</v>
      </c>
      <c r="FF71" t="s">
        <v>6050</v>
      </c>
      <c r="FG71" t="s">
        <v>6029</v>
      </c>
      <c r="FH71" t="str">
        <f t="shared" si="110"/>
        <v/>
      </c>
      <c r="FI71" t="str">
        <f>IF(OR(LEFT(FF71,1)=CHAR(32),LEFT(FF71,1)=CHAR(9),LEFT(FF71,1)=CHAR(160),indenture(FF71)&gt;0),"NO","BOLD")&amp;FH71</f>
        <v>BOLD</v>
      </c>
      <c r="FL71" t="str">
        <f t="shared" si="111"/>
        <v/>
      </c>
      <c r="FM71" t="str">
        <f>IF(OR(LEFT(FJ71,1)=CHAR(32),LEFT(FJ71,1)=CHAR(9),LEFT(FJ71,1)=CHAR(160),indenture(FJ71)&gt;0),"NO","BOLD")&amp;FL71</f>
        <v>BOLD</v>
      </c>
      <c r="FN71" t="s">
        <v>6051</v>
      </c>
      <c r="FO71" t="s">
        <v>6052</v>
      </c>
      <c r="FP71" t="str">
        <f t="shared" si="112"/>
        <v/>
      </c>
      <c r="FQ71" t="str">
        <f>IF(OR(LEFT(FN71,1)=CHAR(32),LEFT(FN71,1)=CHAR(9),LEFT(FN71,1)=CHAR(160),indenture(FN71)&gt;0),"NO","BOLD")&amp;FP71</f>
        <v>NO</v>
      </c>
      <c r="FT71" t="str">
        <f t="shared" si="113"/>
        <v/>
      </c>
      <c r="FU71" t="str">
        <f>IF(OR(LEFT(FR71,1)=CHAR(32),LEFT(FR71,1)=CHAR(9),LEFT(FR71,1)=CHAR(160),indenture(FR71)&gt;0),"NO","BOLD")&amp;FT71</f>
        <v>BOLD</v>
      </c>
      <c r="FX71" t="str">
        <f t="shared" si="114"/>
        <v/>
      </c>
      <c r="FY71" t="str">
        <f>IF(OR(LEFT(FV71,1)=CHAR(32),LEFT(FV71,1)=CHAR(9),LEFT(FV71,1)=CHAR(160),indenture(FV71)&gt;0),"NO","BOLD")&amp;FX71</f>
        <v>BOLD</v>
      </c>
      <c r="GB71" t="str">
        <f t="shared" si="115"/>
        <v/>
      </c>
      <c r="GC71" t="str">
        <f>IF(OR(LEFT(FZ71,1)=CHAR(32),LEFT(FZ71,1)=CHAR(9),LEFT(FZ71,1)=CHAR(160),indenture(FZ71)&gt;0),"NO","BOLD")&amp;GB71</f>
        <v>BOLD</v>
      </c>
      <c r="GF71" t="str">
        <f t="shared" si="116"/>
        <v/>
      </c>
      <c r="GG71" t="str">
        <f>IF(OR(LEFT(GD71,1)=CHAR(32),LEFT(GD71,1)=CHAR(9),LEFT(GD71,1)=CHAR(160),indenture(GD71)&gt;0),"NO","BOLD")&amp;GF71</f>
        <v>BOLD</v>
      </c>
      <c r="GJ71" t="str">
        <f t="shared" si="117"/>
        <v/>
      </c>
      <c r="GK71" t="str">
        <f>IF(OR(LEFT(GH71,1)=CHAR(32),LEFT(GH71,1)=CHAR(9),LEFT(GH71,1)=CHAR(160),indenture(GH71)&gt;0),"NO","BOLD")&amp;GJ71</f>
        <v>BOLD</v>
      </c>
      <c r="GN71" t="str">
        <f t="shared" si="118"/>
        <v/>
      </c>
      <c r="GO71" t="str">
        <f>IF(OR(LEFT(GL71,1)=CHAR(32),LEFT(GL71,1)=CHAR(9),LEFT(GL71,1)=CHAR(160),indenture(GL71)&gt;0),"NO","BOLD")&amp;GN71</f>
        <v>BOLD</v>
      </c>
      <c r="GR71" t="str">
        <f t="shared" si="119"/>
        <v/>
      </c>
      <c r="GS71" t="str">
        <f>IF(OR(LEFT(GP71,1)=CHAR(32),LEFT(GP71,1)=CHAR(9),LEFT(GP71,1)=CHAR(160),indenture(GP71)&gt;0),"NO","BOLD")&amp;GR71</f>
        <v>BOLD</v>
      </c>
      <c r="GT71" t="s">
        <v>6540</v>
      </c>
      <c r="GU71" t="s">
        <v>6541</v>
      </c>
      <c r="GV71" t="str">
        <f t="shared" si="120"/>
        <v/>
      </c>
      <c r="GW71" t="str">
        <f>IF(OR(LEFT(GT71,1)=CHAR(32),LEFT(GT71,1)=CHAR(9),LEFT(GT71,1)=CHAR(160),indenture(GT71)&gt;0),"NO","BOLD")&amp;GV71</f>
        <v>NO</v>
      </c>
      <c r="GZ71" t="str">
        <f t="shared" si="121"/>
        <v/>
      </c>
      <c r="HA71" t="str">
        <f>IF(OR(LEFT(GX71,1)=CHAR(32),LEFT(GX71,1)=CHAR(9),LEFT(GX71,1)=CHAR(160),indenture(GX71)&gt;0),"NO","BOLD")&amp;GZ71</f>
        <v>BOLD</v>
      </c>
      <c r="HD71" t="str">
        <f t="shared" si="122"/>
        <v/>
      </c>
      <c r="HE71" t="str">
        <f>IF(OR(LEFT(HB71,1)=CHAR(32),LEFT(HB71,1)=CHAR(9),LEFT(HB71,1)=CHAR(160),indenture(HB71)&gt;0),"NO","BOLD")&amp;HD71</f>
        <v>BOLD</v>
      </c>
      <c r="HH71" t="str">
        <f t="shared" si="123"/>
        <v/>
      </c>
      <c r="HI71" t="str">
        <f>IF(OR(LEFT(HF71,1)=CHAR(32),LEFT(HF71,1)=CHAR(9),LEFT(HF71,1)=CHAR(160),indenture(HF71)&gt;0),"NO","BOLD")&amp;HH71</f>
        <v>BOLD</v>
      </c>
      <c r="HL71" t="str">
        <f t="shared" si="124"/>
        <v/>
      </c>
      <c r="HM71" t="str">
        <f>IF(OR(LEFT(HJ71,1)=CHAR(32),LEFT(HJ71,1)=CHAR(9),LEFT(HJ71,1)=CHAR(160),indenture(HJ71)&gt;0),"NO","BOLD")&amp;HL71</f>
        <v>BOLD</v>
      </c>
      <c r="HP71" t="str">
        <f t="shared" si="125"/>
        <v/>
      </c>
      <c r="HQ71" t="str">
        <f>IF(OR(LEFT(HN71,1)=CHAR(32),LEFT(HN71,1)=CHAR(9),LEFT(HN71,1)=CHAR(160),indenture(HN71)&gt;0),"NO","BOLD")&amp;HP71</f>
        <v>BOLD</v>
      </c>
      <c r="HT71" t="str">
        <f t="shared" si="126"/>
        <v/>
      </c>
      <c r="HU71" t="str">
        <f>IF(OR(LEFT(HR71,1)=CHAR(32),LEFT(HR71,1)=CHAR(9),LEFT(HR71,1)=CHAR(160),indenture(HR71)&gt;0),"NO","BOLD")&amp;HT71</f>
        <v>BOLD</v>
      </c>
      <c r="HV71" t="s">
        <v>8259</v>
      </c>
      <c r="HW71" t="s">
        <v>293</v>
      </c>
      <c r="HX71" t="str">
        <f t="shared" si="127"/>
        <v/>
      </c>
      <c r="HY71" t="str">
        <f>IF(OR(LEFT(HV71,1)=CHAR(32),LEFT(HV71,1)=CHAR(9),LEFT(HV71,1)=CHAR(160),indenture(HV71)&gt;0),"NO","BOLD")&amp;HX71</f>
        <v>BOLD</v>
      </c>
      <c r="HZ71" t="s">
        <v>8411</v>
      </c>
      <c r="IA71" t="s">
        <v>8412</v>
      </c>
      <c r="IB71" t="str">
        <f t="shared" si="128"/>
        <v/>
      </c>
      <c r="IC71" t="str">
        <f>IF(OR(LEFT(HZ71,1)=CHAR(32),LEFT(HZ71,1)=CHAR(9),LEFT(HZ71,1)=CHAR(160),indenture(HZ71)&gt;0),"NO","BOLD")&amp;IB71</f>
        <v>BOLD</v>
      </c>
      <c r="IH71" t="s">
        <v>8260</v>
      </c>
      <c r="II71" t="s">
        <v>8179</v>
      </c>
      <c r="IJ71" t="str">
        <f t="shared" si="129"/>
        <v/>
      </c>
      <c r="IK71" t="str">
        <f>IF(OR(LEFT(IH71,1)=CHAR(32),LEFT(IH71,1)=CHAR(9),LEFT(IH71,1)=CHAR(160),indenture(IH71)&gt;0),"NO","BOLD")&amp;IJ71</f>
        <v>BOLD</v>
      </c>
      <c r="IP71" t="s">
        <v>8737</v>
      </c>
      <c r="IQ71" s="36" t="s">
        <v>8872</v>
      </c>
      <c r="IR71" t="str">
        <f t="shared" si="130"/>
        <v/>
      </c>
      <c r="IS71" t="str">
        <f>IF(OR(LEFT(IP71,1)=CHAR(32),LEFT(IP71,1)=CHAR(9),LEFT(IP71,1)=CHAR(160),indenture(IP71)&gt;0),"NO","BOLD")&amp;IR71</f>
        <v>BOLD</v>
      </c>
      <c r="IX71" t="s">
        <v>8259</v>
      </c>
      <c r="IY71" t="s">
        <v>293</v>
      </c>
      <c r="IZ71" t="str">
        <f t="shared" si="131"/>
        <v/>
      </c>
      <c r="JA71" t="str">
        <f>IF(OR(LEFT(IX71,1)=CHAR(32),LEFT(IX71,1)=CHAR(9),LEFT(IX71,1)=CHAR(160),indenture(IX71)&gt;0),"NO","BOLD")&amp;IZ71</f>
        <v>BOLD</v>
      </c>
      <c r="JB71" t="s">
        <v>8411</v>
      </c>
      <c r="JC71" t="s">
        <v>8412</v>
      </c>
      <c r="JD71" t="str">
        <f t="shared" si="132"/>
        <v/>
      </c>
      <c r="JE71" t="str">
        <f>IF(OR(LEFT(JB71,1)=CHAR(32),LEFT(JB71,1)=CHAR(9),LEFT(JB71,1)=CHAR(160),indenture(JB71)&gt;0),"NO","BOLD")&amp;JD71</f>
        <v>BOLD</v>
      </c>
    </row>
    <row r="72" spans="1:265">
      <c r="A72">
        <v>71</v>
      </c>
      <c r="D72" t="str">
        <f t="shared" si="71"/>
        <v/>
      </c>
      <c r="E72" t="str">
        <f>IF(OR(LEFT(B72,1)=CHAR(32),LEFT(B72,1)=CHAR(9),LEFT(B72,1)=CHAR(160),indenture(B72)&gt;0),"NO","BOLD")&amp;D72</f>
        <v>BOLD</v>
      </c>
      <c r="F72" t="s">
        <v>4000</v>
      </c>
      <c r="G72" t="s">
        <v>4001</v>
      </c>
      <c r="H72" t="str">
        <f t="shared" si="72"/>
        <v/>
      </c>
      <c r="I72" t="str">
        <f>IF(OR(LEFT(F72,1)=CHAR(32),LEFT(F72,1)=CHAR(9),LEFT(F72,1)=CHAR(160),indenture(F72)&gt;0),"NO","BOLD")&amp;H72</f>
        <v>BOLD</v>
      </c>
      <c r="P72" t="str">
        <f t="shared" si="73"/>
        <v/>
      </c>
      <c r="Q72" t="str">
        <f>IF(OR(LEFT(N72,1)=CHAR(32),LEFT(N72,1)=CHAR(9),LEFT(N72,1)=CHAR(160),indenture(N72)&gt;0),"NO","BOLD")&amp;P72</f>
        <v>BOLD</v>
      </c>
      <c r="T72" t="str">
        <f t="shared" si="74"/>
        <v/>
      </c>
      <c r="U72" t="str">
        <f>IF(OR(LEFT(R72,1)=CHAR(32),LEFT(R72,1)=CHAR(9),LEFT(R72,1)=CHAR(160),indenture(R72)&gt;0),"NO","BOLD")&amp;T72</f>
        <v>BOLD</v>
      </c>
      <c r="X72" t="str">
        <f t="shared" si="75"/>
        <v/>
      </c>
      <c r="Y72" t="str">
        <f>IF(OR(LEFT(V72,1)=CHAR(32),LEFT(V72,1)=CHAR(9),LEFT(V72,1)=CHAR(160),indenture(V72)&gt;0),"NO","BOLD")&amp;X72</f>
        <v>BOLD</v>
      </c>
      <c r="AB72" t="str">
        <f t="shared" si="76"/>
        <v/>
      </c>
      <c r="AC72" t="str">
        <f>IF(OR(LEFT(Z72,1)=CHAR(32),LEFT(Z72,1)=CHAR(9),LEFT(Z72,1)=CHAR(160),indenture(Z72)&gt;0),"NO","BOLD")&amp;AB72</f>
        <v>BOLD</v>
      </c>
      <c r="AF72" t="str">
        <f t="shared" si="77"/>
        <v/>
      </c>
      <c r="AG72" t="str">
        <f>IF(OR(LEFT(AD72,1)=CHAR(32),LEFT(AD72,1)=CHAR(9),LEFT(AD72,1)=CHAR(160),indenture(AD72)&gt;0),"NO","BOLD")&amp;AF72</f>
        <v>BOLD</v>
      </c>
      <c r="AJ72" t="str">
        <f t="shared" si="78"/>
        <v/>
      </c>
      <c r="AK72" t="str">
        <f>IF(OR(LEFT(AH72,1)=CHAR(32),LEFT(AH72,1)=CHAR(9),LEFT(AH72,1)=CHAR(160),indenture(AH72)&gt;0),"NO","BOLD")&amp;AJ72</f>
        <v>BOLD</v>
      </c>
      <c r="AL72" t="s">
        <v>3623</v>
      </c>
      <c r="AM72" t="s">
        <v>4002</v>
      </c>
      <c r="AN72" t="str">
        <f t="shared" si="79"/>
        <v/>
      </c>
      <c r="AO72" t="str">
        <f>IF(OR(LEFT(AL72,1)=CHAR(32),LEFT(AL72,1)=CHAR(9),LEFT(AL72,1)=CHAR(160),indenture(AL72)&gt;0),"NO","BOLD")&amp;AN72</f>
        <v>BOLD</v>
      </c>
      <c r="AR72" t="str">
        <f t="shared" si="80"/>
        <v/>
      </c>
      <c r="AS72" t="str">
        <f>IF(OR(LEFT(AP72,1)=CHAR(32),LEFT(AP72,1)=CHAR(9),LEFT(AP72,1)=CHAR(160),indenture(AP72)&gt;0),"NO","BOLD")&amp;AR72</f>
        <v>BOLD</v>
      </c>
      <c r="AV72" t="str">
        <f t="shared" si="81"/>
        <v/>
      </c>
      <c r="AW72" t="str">
        <f>IF(OR(LEFT(AT72,1)=CHAR(32),LEFT(AT72,1)=CHAR(9),LEFT(AT72,1)=CHAR(160),indenture(AT72)&gt;0),"NO","BOLD")&amp;AV72</f>
        <v>BOLD</v>
      </c>
      <c r="AZ72" t="str">
        <f t="shared" si="82"/>
        <v/>
      </c>
      <c r="BA72" t="str">
        <f>IF(OR(LEFT(AX72,1)=CHAR(32),LEFT(AX72,1)=CHAR(9),LEFT(AX72,1)=CHAR(160),indenture(AX72)&gt;0),"NO","BOLD")&amp;AZ72</f>
        <v>BOLD</v>
      </c>
      <c r="BD72" t="str">
        <f t="shared" si="83"/>
        <v/>
      </c>
      <c r="BE72" t="str">
        <f>IF(OR(LEFT(BB72,1)=CHAR(32),LEFT(BB72,1)=CHAR(9),LEFT(BB72,1)=CHAR(160),indenture(BB72)&gt;0),"NO","BOLD")&amp;BD72</f>
        <v>BOLD</v>
      </c>
      <c r="BH72" t="str">
        <f t="shared" si="84"/>
        <v/>
      </c>
      <c r="BI72" t="str">
        <f>IF(OR(LEFT(BF72,1)=CHAR(32),LEFT(BF72,1)=CHAR(9),LEFT(BF72,1)=CHAR(160),indenture(BF72)&gt;0),"NO","BOLD")&amp;BH72</f>
        <v>BOLD</v>
      </c>
      <c r="BL72" t="str">
        <f t="shared" si="85"/>
        <v/>
      </c>
      <c r="BM72" t="str">
        <f>IF(OR(LEFT(BJ72,1)=CHAR(32),LEFT(BJ72,1)=CHAR(9),LEFT(BJ72,1)=CHAR(160),indenture(BJ72)&gt;0),"NO","BOLD")&amp;BL72</f>
        <v>BOLD</v>
      </c>
      <c r="BP72" t="str">
        <f t="shared" si="86"/>
        <v/>
      </c>
      <c r="BQ72" t="str">
        <f>IF(OR(LEFT(BN72,1)=CHAR(32),LEFT(BN72,1)=CHAR(9),LEFT(BN72,1)=CHAR(160),indenture(BN72)&gt;0),"NO","BOLD")&amp;BP72</f>
        <v>BOLD</v>
      </c>
      <c r="BT72" t="str">
        <f t="shared" si="87"/>
        <v/>
      </c>
      <c r="BU72" t="str">
        <f>IF(OR(LEFT(BR72,1)=CHAR(32),LEFT(BR72,1)=CHAR(9),LEFT(BR72,1)=CHAR(160),indenture(BR72)&gt;0),"NO","BOLD")&amp;BT72</f>
        <v>BOLD</v>
      </c>
      <c r="BV72" t="s">
        <v>4311</v>
      </c>
      <c r="BW72" t="s">
        <v>4775</v>
      </c>
      <c r="BX72" t="str">
        <f t="shared" si="88"/>
        <v/>
      </c>
      <c r="BY72" t="str">
        <f>IF(OR(LEFT(BV72,1)=CHAR(32),LEFT(BV72,1)=CHAR(9),LEFT(BV72,1)=CHAR(160),indenture(BV72)&gt;0),"NO","BOLD")&amp;BX72</f>
        <v>NO</v>
      </c>
      <c r="BZ72" t="s">
        <v>4323</v>
      </c>
      <c r="CA72" t="s">
        <v>4776</v>
      </c>
      <c r="CB72" t="str">
        <f t="shared" si="89"/>
        <v/>
      </c>
      <c r="CC72" t="str">
        <f>IF(OR(LEFT(BZ72,1)=CHAR(32),LEFT(BZ72,1)=CHAR(9),LEFT(BZ72,1)=CHAR(160),indenture(BZ72)&gt;0),"NO","BOLD")&amp;CB72</f>
        <v>NO</v>
      </c>
      <c r="CD72" t="s">
        <v>4231</v>
      </c>
      <c r="CE72" t="s">
        <v>4777</v>
      </c>
      <c r="CF72" t="str">
        <f t="shared" si="90"/>
        <v/>
      </c>
      <c r="CG72" t="str">
        <f>IF(OR(LEFT(CD72,1)=CHAR(32),LEFT(CD72,1)=CHAR(9),LEFT(CD72,1)=CHAR(160),indenture(CD72)&gt;0),"NO","BOLD")&amp;CF72</f>
        <v>NO</v>
      </c>
      <c r="CH72" t="s">
        <v>1397</v>
      </c>
      <c r="CI72" t="s">
        <v>1398</v>
      </c>
      <c r="CJ72" t="str">
        <f t="shared" si="91"/>
        <v/>
      </c>
      <c r="CK72" t="str">
        <f>IF(OR(LEFT(CH72,1)=CHAR(32),LEFT(CH72,1)=CHAR(9),LEFT(CH72,1)=CHAR(160),indenture(CH72)&gt;0),"NO","BOLD")&amp;CJ72</f>
        <v>BOLD</v>
      </c>
      <c r="CN72" t="str">
        <f t="shared" si="92"/>
        <v/>
      </c>
      <c r="CO72" t="str">
        <f>IF(OR(LEFT(CL72,1)=CHAR(32),LEFT(CL72,1)=CHAR(9),LEFT(CL72,1)=CHAR(160),indenture(CL72)&gt;0),"NO","BOLD")&amp;CN72</f>
        <v>BOLD</v>
      </c>
      <c r="CP72" t="s">
        <v>4778</v>
      </c>
      <c r="CQ72" t="s">
        <v>3552</v>
      </c>
      <c r="CR72" t="str">
        <f t="shared" si="93"/>
        <v/>
      </c>
      <c r="CS72" t="str">
        <f>IF(OR(LEFT(CP72,1)=CHAR(32),LEFT(CP72,1)=CHAR(9),LEFT(CP72,1)=CHAR(160),indenture(CP72)&gt;0),"NO","BOLD")&amp;CR72</f>
        <v>BOLD</v>
      </c>
      <c r="CV72" t="str">
        <f t="shared" si="94"/>
        <v/>
      </c>
      <c r="CW72" t="str">
        <f>IF(OR(LEFT(CT72,1)=CHAR(32),LEFT(CT72,1)=CHAR(9),LEFT(CT72,1)=CHAR(160),indenture(CT72)&gt;0),"NO","BOLD")&amp;CV72</f>
        <v>BOLD</v>
      </c>
      <c r="CZ72" t="str">
        <f t="shared" si="95"/>
        <v/>
      </c>
      <c r="DA72" t="str">
        <f>IF(OR(LEFT(CX72,1)=CHAR(32),LEFT(CX72,1)=CHAR(9),LEFT(CX72,1)=CHAR(160),indenture(CX72)&gt;0),"NO","BOLD")&amp;CZ72</f>
        <v>BOLD</v>
      </c>
      <c r="DD72" t="str">
        <f t="shared" si="96"/>
        <v/>
      </c>
      <c r="DE72" t="str">
        <f>IF(OR(LEFT(DB72,1)=CHAR(32),LEFT(DB72,1)=CHAR(9),LEFT(DB72,1)=CHAR(160),indenture(DB72)&gt;0),"NO","BOLD")&amp;DD72</f>
        <v>BOLD</v>
      </c>
      <c r="DH72" t="str">
        <f t="shared" si="97"/>
        <v/>
      </c>
      <c r="DI72" t="str">
        <f>IF(OR(LEFT(DF72,1)=CHAR(32),LEFT(DF72,1)=CHAR(9),LEFT(DF72,1)=CHAR(160),indenture(DF72)&gt;0),"NO","BOLD")&amp;DH72</f>
        <v>BOLD</v>
      </c>
      <c r="DL72" t="str">
        <f t="shared" si="98"/>
        <v/>
      </c>
      <c r="DM72" t="str">
        <f>IF(OR(LEFT(DJ72,1)=CHAR(32),LEFT(DJ72,1)=CHAR(9),LEFT(DJ72,1)=CHAR(160),indenture(DJ72)&gt;0),"NO","BOLD")&amp;DL72</f>
        <v>BOLD</v>
      </c>
      <c r="DP72" t="str">
        <f t="shared" si="99"/>
        <v/>
      </c>
      <c r="DQ72" t="str">
        <f>IF(OR(LEFT(DN72,1)=CHAR(32),LEFT(DN72,1)=CHAR(9),LEFT(DN72,1)=CHAR(160),indenture(DN72)&gt;0),"NO","BOLD")&amp;DP72</f>
        <v>BOLD</v>
      </c>
      <c r="DR72" t="s">
        <v>5467</v>
      </c>
      <c r="DS72" t="s">
        <v>5468</v>
      </c>
      <c r="DT72" t="str">
        <f t="shared" si="100"/>
        <v/>
      </c>
      <c r="DU72" t="str">
        <f>IF(OR(LEFT(DR72,1)=CHAR(32),LEFT(DR72,1)=CHAR(9),LEFT(DR72,1)=CHAR(160),indenture(DR72)&gt;0),"NO","BOLD")&amp;DT72</f>
        <v>NO</v>
      </c>
      <c r="DX72" t="str">
        <f t="shared" si="101"/>
        <v/>
      </c>
      <c r="DY72" t="str">
        <f>IF(OR(LEFT(DV72,1)=CHAR(32),LEFT(DV72,1)=CHAR(9),LEFT(DV72,1)=CHAR(160),indenture(DV72)&gt;0),"NO","BOLD")&amp;DX72</f>
        <v>BOLD</v>
      </c>
      <c r="EB72" t="str">
        <f t="shared" si="102"/>
        <v/>
      </c>
      <c r="EC72" t="str">
        <f>IF(OR(LEFT(DZ72,1)=CHAR(32),LEFT(DZ72,1)=CHAR(9),LEFT(DZ72,1)=CHAR(160),indenture(DZ72)&gt;0),"NO","BOLD")&amp;EB72</f>
        <v>BOLD</v>
      </c>
      <c r="EF72" t="str">
        <f t="shared" si="103"/>
        <v/>
      </c>
      <c r="EG72" t="str">
        <f>IF(OR(LEFT(ED72,1)=CHAR(32),LEFT(ED72,1)=CHAR(9),LEFT(ED72,1)=CHAR(160),indenture(ED72)&gt;0),"NO","BOLD")&amp;EF72</f>
        <v>BOLD</v>
      </c>
      <c r="EJ72" t="str">
        <f t="shared" si="104"/>
        <v/>
      </c>
      <c r="EK72" t="str">
        <f>IF(OR(LEFT(EH72,1)=CHAR(32),LEFT(EH72,1)=CHAR(9),LEFT(EH72,1)=CHAR(160),indenture(EH72)&gt;0),"NO","BOLD")&amp;EJ72</f>
        <v>BOLD</v>
      </c>
      <c r="EN72" t="str">
        <f t="shared" si="105"/>
        <v/>
      </c>
      <c r="EO72" t="str">
        <f>IF(OR(LEFT(EL72,1)=CHAR(32),LEFT(EL72,1)=CHAR(9),LEFT(EL72,1)=CHAR(160),indenture(EL72)&gt;0),"NO","BOLD")&amp;EN72</f>
        <v>BOLD</v>
      </c>
      <c r="ER72" t="str">
        <f t="shared" si="106"/>
        <v/>
      </c>
      <c r="ES72" t="str">
        <f>IF(OR(LEFT(EP72,1)=CHAR(32),LEFT(EP72,1)=CHAR(9),LEFT(EP72,1)=CHAR(160),indenture(EP72)&gt;0),"NO","BOLD")&amp;ER72</f>
        <v>BOLD</v>
      </c>
      <c r="EV72" t="str">
        <f t="shared" si="107"/>
        <v/>
      </c>
      <c r="EW72" t="str">
        <f>IF(OR(LEFT(ET72,1)=CHAR(32),LEFT(ET72,1)=CHAR(9),LEFT(ET72,1)=CHAR(160),indenture(ET72)&gt;0),"NO","BOLD")&amp;EV72</f>
        <v>BOLD</v>
      </c>
      <c r="EZ72" t="str">
        <f t="shared" si="108"/>
        <v/>
      </c>
      <c r="FA72" t="str">
        <f>IF(OR(LEFT(EX72,1)=CHAR(32),LEFT(EX72,1)=CHAR(9),LEFT(EX72,1)=CHAR(160),indenture(EX72)&gt;0),"NO","BOLD")&amp;EZ72</f>
        <v>BOLD</v>
      </c>
      <c r="FD72" t="str">
        <f t="shared" si="109"/>
        <v/>
      </c>
      <c r="FE72" t="str">
        <f>IF(OR(LEFT(FB72,1)=CHAR(32),LEFT(FB72,1)=CHAR(9),LEFT(FB72,1)=CHAR(160),indenture(FB72)&gt;0),"NO","BOLD")&amp;FD72</f>
        <v>BOLD</v>
      </c>
      <c r="FF72" t="s">
        <v>6053</v>
      </c>
      <c r="FG72" t="s">
        <v>5562</v>
      </c>
      <c r="FH72" t="str">
        <f t="shared" si="110"/>
        <v/>
      </c>
      <c r="FI72" t="str">
        <f>IF(OR(LEFT(FF72,1)=CHAR(32),LEFT(FF72,1)=CHAR(9),LEFT(FF72,1)=CHAR(160),indenture(FF72)&gt;0),"NO","BOLD")&amp;FH72</f>
        <v>BOLD</v>
      </c>
      <c r="FL72" t="str">
        <f t="shared" si="111"/>
        <v/>
      </c>
      <c r="FM72" t="str">
        <f>IF(OR(LEFT(FJ72,1)=CHAR(32),LEFT(FJ72,1)=CHAR(9),LEFT(FJ72,1)=CHAR(160),indenture(FJ72)&gt;0),"NO","BOLD")&amp;FL72</f>
        <v>BOLD</v>
      </c>
      <c r="FN72" t="s">
        <v>6054</v>
      </c>
      <c r="FO72" t="s">
        <v>6055</v>
      </c>
      <c r="FP72" t="str">
        <f t="shared" si="112"/>
        <v/>
      </c>
      <c r="FQ72" t="str">
        <f>IF(OR(LEFT(FN72,1)=CHAR(32),LEFT(FN72,1)=CHAR(9),LEFT(FN72,1)=CHAR(160),indenture(FN72)&gt;0),"NO","BOLD")&amp;FP72</f>
        <v>NO</v>
      </c>
      <c r="FT72" t="str">
        <f t="shared" si="113"/>
        <v/>
      </c>
      <c r="FU72" t="str">
        <f>IF(OR(LEFT(FR72,1)=CHAR(32),LEFT(FR72,1)=CHAR(9),LEFT(FR72,1)=CHAR(160),indenture(FR72)&gt;0),"NO","BOLD")&amp;FT72</f>
        <v>BOLD</v>
      </c>
      <c r="FX72" t="str">
        <f t="shared" si="114"/>
        <v/>
      </c>
      <c r="FY72" t="str">
        <f>IF(OR(LEFT(FV72,1)=CHAR(32),LEFT(FV72,1)=CHAR(9),LEFT(FV72,1)=CHAR(160),indenture(FV72)&gt;0),"NO","BOLD")&amp;FX72</f>
        <v>BOLD</v>
      </c>
      <c r="GB72" t="str">
        <f t="shared" si="115"/>
        <v/>
      </c>
      <c r="GC72" t="str">
        <f>IF(OR(LEFT(FZ72,1)=CHAR(32),LEFT(FZ72,1)=CHAR(9),LEFT(FZ72,1)=CHAR(160),indenture(FZ72)&gt;0),"NO","BOLD")&amp;GB72</f>
        <v>BOLD</v>
      </c>
      <c r="GF72" t="str">
        <f t="shared" si="116"/>
        <v/>
      </c>
      <c r="GG72" t="str">
        <f>IF(OR(LEFT(GD72,1)=CHAR(32),LEFT(GD72,1)=CHAR(9),LEFT(GD72,1)=CHAR(160),indenture(GD72)&gt;0),"NO","BOLD")&amp;GF72</f>
        <v>BOLD</v>
      </c>
      <c r="GJ72" t="str">
        <f t="shared" si="117"/>
        <v/>
      </c>
      <c r="GK72" t="str">
        <f>IF(OR(LEFT(GH72,1)=CHAR(32),LEFT(GH72,1)=CHAR(9),LEFT(GH72,1)=CHAR(160),indenture(GH72)&gt;0),"NO","BOLD")&amp;GJ72</f>
        <v>BOLD</v>
      </c>
      <c r="GN72" t="str">
        <f t="shared" si="118"/>
        <v/>
      </c>
      <c r="GO72" t="str">
        <f>IF(OR(LEFT(GL72,1)=CHAR(32),LEFT(GL72,1)=CHAR(9),LEFT(GL72,1)=CHAR(160),indenture(GL72)&gt;0),"NO","BOLD")&amp;GN72</f>
        <v>BOLD</v>
      </c>
      <c r="GR72" t="str">
        <f t="shared" si="119"/>
        <v/>
      </c>
      <c r="GS72" t="str">
        <f>IF(OR(LEFT(GP72,1)=CHAR(32),LEFT(GP72,1)=CHAR(9),LEFT(GP72,1)=CHAR(160),indenture(GP72)&gt;0),"NO","BOLD")&amp;GR72</f>
        <v>BOLD</v>
      </c>
      <c r="GV72" t="str">
        <f t="shared" si="120"/>
        <v/>
      </c>
      <c r="GW72" t="str">
        <f>IF(OR(LEFT(GT72,1)=CHAR(32),LEFT(GT72,1)=CHAR(9),LEFT(GT72,1)=CHAR(160),indenture(GT72)&gt;0),"NO","BOLD")&amp;GV72</f>
        <v>BOLD</v>
      </c>
      <c r="GZ72" t="str">
        <f t="shared" si="121"/>
        <v/>
      </c>
      <c r="HA72" t="str">
        <f>IF(OR(LEFT(GX72,1)=CHAR(32),LEFT(GX72,1)=CHAR(9),LEFT(GX72,1)=CHAR(160),indenture(GX72)&gt;0),"NO","BOLD")&amp;GZ72</f>
        <v>BOLD</v>
      </c>
      <c r="HD72" t="str">
        <f t="shared" si="122"/>
        <v/>
      </c>
      <c r="HE72" t="str">
        <f>IF(OR(LEFT(HB72,1)=CHAR(32),LEFT(HB72,1)=CHAR(9),LEFT(HB72,1)=CHAR(160),indenture(HB72)&gt;0),"NO","BOLD")&amp;HD72</f>
        <v>BOLD</v>
      </c>
      <c r="HH72" t="str">
        <f t="shared" si="123"/>
        <v/>
      </c>
      <c r="HI72" t="str">
        <f>IF(OR(LEFT(HF72,1)=CHAR(32),LEFT(HF72,1)=CHAR(9),LEFT(HF72,1)=CHAR(160),indenture(HF72)&gt;0),"NO","BOLD")&amp;HH72</f>
        <v>BOLD</v>
      </c>
      <c r="HL72" t="str">
        <f t="shared" si="124"/>
        <v/>
      </c>
      <c r="HM72" t="str">
        <f>IF(OR(LEFT(HJ72,1)=CHAR(32),LEFT(HJ72,1)=CHAR(9),LEFT(HJ72,1)=CHAR(160),indenture(HJ72)&gt;0),"NO","BOLD")&amp;HL72</f>
        <v>BOLD</v>
      </c>
      <c r="HP72" t="str">
        <f t="shared" si="125"/>
        <v/>
      </c>
      <c r="HQ72" t="str">
        <f>IF(OR(LEFT(HN72,1)=CHAR(32),LEFT(HN72,1)=CHAR(9),LEFT(HN72,1)=CHAR(160),indenture(HN72)&gt;0),"NO","BOLD")&amp;HP72</f>
        <v>BOLD</v>
      </c>
      <c r="HT72" t="str">
        <f t="shared" si="126"/>
        <v/>
      </c>
      <c r="HU72" t="str">
        <f>IF(OR(LEFT(HR72,1)=CHAR(32),LEFT(HR72,1)=CHAR(9),LEFT(HR72,1)=CHAR(160),indenture(HR72)&gt;0),"NO","BOLD")&amp;HT72</f>
        <v>BOLD</v>
      </c>
      <c r="HV72" t="s">
        <v>1129</v>
      </c>
      <c r="HW72" t="s">
        <v>1130</v>
      </c>
      <c r="HX72" t="str">
        <f t="shared" si="127"/>
        <v/>
      </c>
      <c r="HY72" t="str">
        <f>IF(OR(LEFT(HV72,1)=CHAR(32),LEFT(HV72,1)=CHAR(9),LEFT(HV72,1)=CHAR(160),indenture(HV72)&gt;0),"NO","BOLD")&amp;HX72</f>
        <v>BOLD</v>
      </c>
      <c r="HZ72" t="s">
        <v>8413</v>
      </c>
      <c r="IA72" t="s">
        <v>8414</v>
      </c>
      <c r="IB72" t="str">
        <f t="shared" si="128"/>
        <v/>
      </c>
      <c r="IC72" t="str">
        <f>IF(OR(LEFT(HZ72,1)=CHAR(32),LEFT(HZ72,1)=CHAR(9),LEFT(HZ72,1)=CHAR(160),indenture(HZ72)&gt;0),"NO","BOLD")&amp;IB72</f>
        <v>BOLD</v>
      </c>
      <c r="IJ72" t="str">
        <f t="shared" si="129"/>
        <v/>
      </c>
      <c r="IK72" t="str">
        <f>IF(OR(LEFT(IH72,1)=CHAR(32),LEFT(IH72,1)=CHAR(9),LEFT(IH72,1)=CHAR(160),indenture(IH72)&gt;0),"NO","BOLD")&amp;IJ72</f>
        <v>BOLD</v>
      </c>
      <c r="IP72" t="s">
        <v>8738</v>
      </c>
      <c r="IQ72" t="s">
        <v>8739</v>
      </c>
      <c r="IR72" t="str">
        <f t="shared" si="130"/>
        <v/>
      </c>
      <c r="IS72" t="str">
        <f>IF(OR(LEFT(IP72,1)=CHAR(32),LEFT(IP72,1)=CHAR(9),LEFT(IP72,1)=CHAR(160),indenture(IP72)&gt;0),"NO","BOLD")&amp;IR72</f>
        <v>BOLD</v>
      </c>
      <c r="IX72" t="s">
        <v>1129</v>
      </c>
      <c r="IY72" t="s">
        <v>1130</v>
      </c>
      <c r="IZ72" t="str">
        <f t="shared" si="131"/>
        <v/>
      </c>
      <c r="JA72" t="str">
        <f>IF(OR(LEFT(IX72,1)=CHAR(32),LEFT(IX72,1)=CHAR(9),LEFT(IX72,1)=CHAR(160),indenture(IX72)&gt;0),"NO","BOLD")&amp;IZ72</f>
        <v>BOLD</v>
      </c>
      <c r="JB72" t="s">
        <v>8413</v>
      </c>
      <c r="JC72" t="s">
        <v>8414</v>
      </c>
      <c r="JD72" t="str">
        <f t="shared" si="132"/>
        <v/>
      </c>
      <c r="JE72" t="str">
        <f>IF(OR(LEFT(JB72,1)=CHAR(32),LEFT(JB72,1)=CHAR(9),LEFT(JB72,1)=CHAR(160),indenture(JB72)&gt;0),"NO","BOLD")&amp;JD72</f>
        <v>BOLD</v>
      </c>
    </row>
    <row r="73" spans="1:265">
      <c r="A73">
        <v>72</v>
      </c>
      <c r="D73" t="str">
        <f t="shared" si="71"/>
        <v/>
      </c>
      <c r="E73" t="str">
        <f>IF(OR(LEFT(B73,1)=CHAR(32),LEFT(B73,1)=CHAR(9),LEFT(B73,1)=CHAR(160),indenture(B73)&gt;0),"NO","BOLD")&amp;D73</f>
        <v>BOLD</v>
      </c>
      <c r="F73" t="s">
        <v>4003</v>
      </c>
      <c r="G73" t="s">
        <v>4004</v>
      </c>
      <c r="H73" t="str">
        <f t="shared" si="72"/>
        <v/>
      </c>
      <c r="I73" t="str">
        <f>IF(OR(LEFT(F73,1)=CHAR(32),LEFT(F73,1)=CHAR(9),LEFT(F73,1)=CHAR(160),indenture(F73)&gt;0),"NO","BOLD")&amp;H73</f>
        <v>BOLD</v>
      </c>
      <c r="P73" t="str">
        <f t="shared" si="73"/>
        <v/>
      </c>
      <c r="Q73" t="str">
        <f>IF(OR(LEFT(N73,1)=CHAR(32),LEFT(N73,1)=CHAR(9),LEFT(N73,1)=CHAR(160),indenture(N73)&gt;0),"NO","BOLD")&amp;P73</f>
        <v>BOLD</v>
      </c>
      <c r="T73" t="str">
        <f t="shared" si="74"/>
        <v/>
      </c>
      <c r="U73" t="str">
        <f>IF(OR(LEFT(R73,1)=CHAR(32),LEFT(R73,1)=CHAR(9),LEFT(R73,1)=CHAR(160),indenture(R73)&gt;0),"NO","BOLD")&amp;T73</f>
        <v>BOLD</v>
      </c>
      <c r="X73" t="str">
        <f t="shared" si="75"/>
        <v/>
      </c>
      <c r="Y73" t="str">
        <f>IF(OR(LEFT(V73,1)=CHAR(32),LEFT(V73,1)=CHAR(9),LEFT(V73,1)=CHAR(160),indenture(V73)&gt;0),"NO","BOLD")&amp;X73</f>
        <v>BOLD</v>
      </c>
      <c r="AB73" t="str">
        <f t="shared" si="76"/>
        <v/>
      </c>
      <c r="AC73" t="str">
        <f>IF(OR(LEFT(Z73,1)=CHAR(32),LEFT(Z73,1)=CHAR(9),LEFT(Z73,1)=CHAR(160),indenture(Z73)&gt;0),"NO","BOLD")&amp;AB73</f>
        <v>BOLD</v>
      </c>
      <c r="AF73" t="str">
        <f t="shared" si="77"/>
        <v/>
      </c>
      <c r="AG73" t="str">
        <f>IF(OR(LEFT(AD73,1)=CHAR(32),LEFT(AD73,1)=CHAR(9),LEFT(AD73,1)=CHAR(160),indenture(AD73)&gt;0),"NO","BOLD")&amp;AF73</f>
        <v>BOLD</v>
      </c>
      <c r="AJ73" t="str">
        <f t="shared" si="78"/>
        <v/>
      </c>
      <c r="AK73" t="str">
        <f>IF(OR(LEFT(AH73,1)=CHAR(32),LEFT(AH73,1)=CHAR(9),LEFT(AH73,1)=CHAR(160),indenture(AH73)&gt;0),"NO","BOLD")&amp;AJ73</f>
        <v>BOLD</v>
      </c>
      <c r="AL73" t="s">
        <v>3639</v>
      </c>
      <c r="AM73" t="s">
        <v>4005</v>
      </c>
      <c r="AN73" t="str">
        <f t="shared" si="79"/>
        <v/>
      </c>
      <c r="AO73" t="str">
        <f>IF(OR(LEFT(AL73,1)=CHAR(32),LEFT(AL73,1)=CHAR(9),LEFT(AL73,1)=CHAR(160),indenture(AL73)&gt;0),"NO","BOLD")&amp;AN73</f>
        <v>BOLD</v>
      </c>
      <c r="AR73" t="str">
        <f t="shared" si="80"/>
        <v/>
      </c>
      <c r="AS73" t="str">
        <f>IF(OR(LEFT(AP73,1)=CHAR(32),LEFT(AP73,1)=CHAR(9),LEFT(AP73,1)=CHAR(160),indenture(AP73)&gt;0),"NO","BOLD")&amp;AR73</f>
        <v>BOLD</v>
      </c>
      <c r="AV73" t="str">
        <f t="shared" si="81"/>
        <v/>
      </c>
      <c r="AW73" t="str">
        <f>IF(OR(LEFT(AT73,1)=CHAR(32),LEFT(AT73,1)=CHAR(9),LEFT(AT73,1)=CHAR(160),indenture(AT73)&gt;0),"NO","BOLD")&amp;AV73</f>
        <v>BOLD</v>
      </c>
      <c r="AZ73" t="str">
        <f t="shared" si="82"/>
        <v/>
      </c>
      <c r="BA73" t="str">
        <f>IF(OR(LEFT(AX73,1)=CHAR(32),LEFT(AX73,1)=CHAR(9),LEFT(AX73,1)=CHAR(160),indenture(AX73)&gt;0),"NO","BOLD")&amp;AZ73</f>
        <v>BOLD</v>
      </c>
      <c r="BB73" t="s">
        <v>4628</v>
      </c>
      <c r="BC73" s="36" t="s">
        <v>8872</v>
      </c>
      <c r="BD73" t="str">
        <f t="shared" si="83"/>
        <v/>
      </c>
      <c r="BE73" t="str">
        <f>IF(OR(LEFT(BB73,1)=CHAR(32),LEFT(BB73,1)=CHAR(9),LEFT(BB73,1)=CHAR(160),indenture(BB73)&gt;0),"NO","BOLD")&amp;BD73</f>
        <v>BOLD</v>
      </c>
      <c r="BH73" t="str">
        <f t="shared" si="84"/>
        <v/>
      </c>
      <c r="BI73" t="str">
        <f>IF(OR(LEFT(BF73,1)=CHAR(32),LEFT(BF73,1)=CHAR(9),LEFT(BF73,1)=CHAR(160),indenture(BF73)&gt;0),"NO","BOLD")&amp;BH73</f>
        <v>BOLD</v>
      </c>
      <c r="BL73" t="str">
        <f t="shared" si="85"/>
        <v/>
      </c>
      <c r="BM73" t="str">
        <f>IF(OR(LEFT(BJ73,1)=CHAR(32),LEFT(BJ73,1)=CHAR(9),LEFT(BJ73,1)=CHAR(160),indenture(BJ73)&gt;0),"NO","BOLD")&amp;BL73</f>
        <v>BOLD</v>
      </c>
      <c r="BP73" t="str">
        <f t="shared" si="86"/>
        <v/>
      </c>
      <c r="BQ73" t="str">
        <f>IF(OR(LEFT(BN73,1)=CHAR(32),LEFT(BN73,1)=CHAR(9),LEFT(BN73,1)=CHAR(160),indenture(BN73)&gt;0),"NO","BOLD")&amp;BP73</f>
        <v>BOLD</v>
      </c>
      <c r="BT73" t="str">
        <f t="shared" si="87"/>
        <v/>
      </c>
      <c r="BU73" t="str">
        <f>IF(OR(LEFT(BR73,1)=CHAR(32),LEFT(BR73,1)=CHAR(9),LEFT(BR73,1)=CHAR(160),indenture(BR73)&gt;0),"NO","BOLD")&amp;BT73</f>
        <v>BOLD</v>
      </c>
      <c r="BV73" t="s">
        <v>4323</v>
      </c>
      <c r="BW73" t="s">
        <v>4779</v>
      </c>
      <c r="BX73" t="str">
        <f t="shared" si="88"/>
        <v/>
      </c>
      <c r="BY73" t="str">
        <f>IF(OR(LEFT(BV73,1)=CHAR(32),LEFT(BV73,1)=CHAR(9),LEFT(BV73,1)=CHAR(160),indenture(BV73)&gt;0),"NO","BOLD")&amp;BX73</f>
        <v>NO</v>
      </c>
      <c r="BZ73" t="s">
        <v>4333</v>
      </c>
      <c r="CA73" t="s">
        <v>4780</v>
      </c>
      <c r="CB73" t="str">
        <f t="shared" si="89"/>
        <v/>
      </c>
      <c r="CC73" t="str">
        <f>IF(OR(LEFT(BZ73,1)=CHAR(32),LEFT(BZ73,1)=CHAR(9),LEFT(BZ73,1)=CHAR(160),indenture(BZ73)&gt;0),"NO","BOLD")&amp;CB73</f>
        <v>NO</v>
      </c>
      <c r="CD73" t="s">
        <v>4246</v>
      </c>
      <c r="CE73" t="s">
        <v>4781</v>
      </c>
      <c r="CF73" t="str">
        <f t="shared" si="90"/>
        <v/>
      </c>
      <c r="CG73" t="str">
        <f>IF(OR(LEFT(CD73,1)=CHAR(32),LEFT(CD73,1)=CHAR(9),LEFT(CD73,1)=CHAR(160),indenture(CD73)&gt;0),"NO","BOLD")&amp;CF73</f>
        <v>NO</v>
      </c>
      <c r="CJ73" t="str">
        <f t="shared" si="91"/>
        <v/>
      </c>
      <c r="CK73" t="str">
        <f>IF(OR(LEFT(CH73,1)=CHAR(32),LEFT(CH73,1)=CHAR(9),LEFT(CH73,1)=CHAR(160),indenture(CH73)&gt;0),"NO","BOLD")&amp;CJ73</f>
        <v>BOLD</v>
      </c>
      <c r="CN73" t="str">
        <f t="shared" si="92"/>
        <v/>
      </c>
      <c r="CO73" t="str">
        <f>IF(OR(LEFT(CL73,1)=CHAR(32),LEFT(CL73,1)=CHAR(9),LEFT(CL73,1)=CHAR(160),indenture(CL73)&gt;0),"NO","BOLD")&amp;CN73</f>
        <v>BOLD</v>
      </c>
      <c r="CP73" t="s">
        <v>4782</v>
      </c>
      <c r="CQ73" t="s">
        <v>3502</v>
      </c>
      <c r="CR73" t="str">
        <f t="shared" si="93"/>
        <v/>
      </c>
      <c r="CS73" t="str">
        <f>IF(OR(LEFT(CP73,1)=CHAR(32),LEFT(CP73,1)=CHAR(9),LEFT(CP73,1)=CHAR(160),indenture(CP73)&gt;0),"NO","BOLD")&amp;CR73</f>
        <v>BOLD</v>
      </c>
      <c r="CV73" t="str">
        <f t="shared" si="94"/>
        <v/>
      </c>
      <c r="CW73" t="str">
        <f>IF(OR(LEFT(CT73,1)=CHAR(32),LEFT(CT73,1)=CHAR(9),LEFT(CT73,1)=CHAR(160),indenture(CT73)&gt;0),"NO","BOLD")&amp;CV73</f>
        <v>BOLD</v>
      </c>
      <c r="CZ73" t="str">
        <f t="shared" si="95"/>
        <v/>
      </c>
      <c r="DA73" t="str">
        <f>IF(OR(LEFT(CX73,1)=CHAR(32),LEFT(CX73,1)=CHAR(9),LEFT(CX73,1)=CHAR(160),indenture(CX73)&gt;0),"NO","BOLD")&amp;CZ73</f>
        <v>BOLD</v>
      </c>
      <c r="DD73" t="str">
        <f t="shared" si="96"/>
        <v/>
      </c>
      <c r="DE73" t="str">
        <f>IF(OR(LEFT(DB73,1)=CHAR(32),LEFT(DB73,1)=CHAR(9),LEFT(DB73,1)=CHAR(160),indenture(DB73)&gt;0),"NO","BOLD")&amp;DD73</f>
        <v>BOLD</v>
      </c>
      <c r="DH73" t="str">
        <f t="shared" si="97"/>
        <v/>
      </c>
      <c r="DI73" t="str">
        <f>IF(OR(LEFT(DF73,1)=CHAR(32),LEFT(DF73,1)=CHAR(9),LEFT(DF73,1)=CHAR(160),indenture(DF73)&gt;0),"NO","BOLD")&amp;DH73</f>
        <v>BOLD</v>
      </c>
      <c r="DL73" t="str">
        <f t="shared" si="98"/>
        <v/>
      </c>
      <c r="DM73" t="str">
        <f>IF(OR(LEFT(DJ73,1)=CHAR(32),LEFT(DJ73,1)=CHAR(9),LEFT(DJ73,1)=CHAR(160),indenture(DJ73)&gt;0),"NO","BOLD")&amp;DL73</f>
        <v>BOLD</v>
      </c>
      <c r="DP73" t="str">
        <f t="shared" si="99"/>
        <v/>
      </c>
      <c r="DQ73" t="str">
        <f>IF(OR(LEFT(DN73,1)=CHAR(32),LEFT(DN73,1)=CHAR(9),LEFT(DN73,1)=CHAR(160),indenture(DN73)&gt;0),"NO","BOLD")&amp;DP73</f>
        <v>BOLD</v>
      </c>
      <c r="DR73" t="s">
        <v>5469</v>
      </c>
      <c r="DS73" t="s">
        <v>5470</v>
      </c>
      <c r="DT73" t="str">
        <f t="shared" si="100"/>
        <v/>
      </c>
      <c r="DU73" t="str">
        <f>IF(OR(LEFT(DR73,1)=CHAR(32),LEFT(DR73,1)=CHAR(9),LEFT(DR73,1)=CHAR(160),indenture(DR73)&gt;0),"NO","BOLD")&amp;DT73</f>
        <v>NO</v>
      </c>
      <c r="DX73" t="str">
        <f t="shared" si="101"/>
        <v/>
      </c>
      <c r="DY73" t="str">
        <f>IF(OR(LEFT(DV73,1)=CHAR(32),LEFT(DV73,1)=CHAR(9),LEFT(DV73,1)=CHAR(160),indenture(DV73)&gt;0),"NO","BOLD")&amp;DX73</f>
        <v>BOLD</v>
      </c>
      <c r="EB73" t="str">
        <f t="shared" si="102"/>
        <v/>
      </c>
      <c r="EC73" t="str">
        <f>IF(OR(LEFT(DZ73,1)=CHAR(32),LEFT(DZ73,1)=CHAR(9),LEFT(DZ73,1)=CHAR(160),indenture(DZ73)&gt;0),"NO","BOLD")&amp;EB73</f>
        <v>BOLD</v>
      </c>
      <c r="EF73" t="str">
        <f t="shared" si="103"/>
        <v/>
      </c>
      <c r="EG73" t="str">
        <f>IF(OR(LEFT(ED73,1)=CHAR(32),LEFT(ED73,1)=CHAR(9),LEFT(ED73,1)=CHAR(160),indenture(ED73)&gt;0),"NO","BOLD")&amp;EF73</f>
        <v>BOLD</v>
      </c>
      <c r="EJ73" t="str">
        <f t="shared" si="104"/>
        <v/>
      </c>
      <c r="EK73" t="str">
        <f>IF(OR(LEFT(EH73,1)=CHAR(32),LEFT(EH73,1)=CHAR(9),LEFT(EH73,1)=CHAR(160),indenture(EH73)&gt;0),"NO","BOLD")&amp;EJ73</f>
        <v>BOLD</v>
      </c>
      <c r="EN73" t="str">
        <f t="shared" si="105"/>
        <v/>
      </c>
      <c r="EO73" t="str">
        <f>IF(OR(LEFT(EL73,1)=CHAR(32),LEFT(EL73,1)=CHAR(9),LEFT(EL73,1)=CHAR(160),indenture(EL73)&gt;0),"NO","BOLD")&amp;EN73</f>
        <v>BOLD</v>
      </c>
      <c r="ER73" t="str">
        <f t="shared" si="106"/>
        <v/>
      </c>
      <c r="ES73" t="str">
        <f>IF(OR(LEFT(EP73,1)=CHAR(32),LEFT(EP73,1)=CHAR(9),LEFT(EP73,1)=CHAR(160),indenture(EP73)&gt;0),"NO","BOLD")&amp;ER73</f>
        <v>BOLD</v>
      </c>
      <c r="EV73" t="str">
        <f t="shared" si="107"/>
        <v/>
      </c>
      <c r="EW73" t="str">
        <f>IF(OR(LEFT(ET73,1)=CHAR(32),LEFT(ET73,1)=CHAR(9),LEFT(ET73,1)=CHAR(160),indenture(ET73)&gt;0),"NO","BOLD")&amp;EV73</f>
        <v>BOLD</v>
      </c>
      <c r="EZ73" t="str">
        <f t="shared" si="108"/>
        <v/>
      </c>
      <c r="FA73" t="str">
        <f>IF(OR(LEFT(EX73,1)=CHAR(32),LEFT(EX73,1)=CHAR(9),LEFT(EX73,1)=CHAR(160),indenture(EX73)&gt;0),"NO","BOLD")&amp;EZ73</f>
        <v>BOLD</v>
      </c>
      <c r="FD73" t="str">
        <f t="shared" si="109"/>
        <v/>
      </c>
      <c r="FE73" t="str">
        <f>IF(OR(LEFT(FB73,1)=CHAR(32),LEFT(FB73,1)=CHAR(9),LEFT(FB73,1)=CHAR(160),indenture(FB73)&gt;0),"NO","BOLD")&amp;FD73</f>
        <v>BOLD</v>
      </c>
      <c r="FF73" t="s">
        <v>6056</v>
      </c>
      <c r="FG73" t="s">
        <v>5596</v>
      </c>
      <c r="FH73" t="str">
        <f t="shared" si="110"/>
        <v/>
      </c>
      <c r="FI73" t="str">
        <f>IF(OR(LEFT(FF73,1)=CHAR(32),LEFT(FF73,1)=CHAR(9),LEFT(FF73,1)=CHAR(160),indenture(FF73)&gt;0),"NO","BOLD")&amp;FH73</f>
        <v>BOLD</v>
      </c>
      <c r="FL73" t="str">
        <f t="shared" si="111"/>
        <v/>
      </c>
      <c r="FM73" t="str">
        <f>IF(OR(LEFT(FJ73,1)=CHAR(32),LEFT(FJ73,1)=CHAR(9),LEFT(FJ73,1)=CHAR(160),indenture(FJ73)&gt;0),"NO","BOLD")&amp;FL73</f>
        <v>BOLD</v>
      </c>
      <c r="FN73" t="s">
        <v>6057</v>
      </c>
      <c r="FO73" t="s">
        <v>6058</v>
      </c>
      <c r="FP73" t="str">
        <f t="shared" si="112"/>
        <v/>
      </c>
      <c r="FQ73" t="str">
        <f>IF(OR(LEFT(FN73,1)=CHAR(32),LEFT(FN73,1)=CHAR(9),LEFT(FN73,1)=CHAR(160),indenture(FN73)&gt;0),"NO","BOLD")&amp;FP73</f>
        <v>NO</v>
      </c>
      <c r="FT73" t="str">
        <f t="shared" si="113"/>
        <v/>
      </c>
      <c r="FU73" t="str">
        <f>IF(OR(LEFT(FR73,1)=CHAR(32),LEFT(FR73,1)=CHAR(9),LEFT(FR73,1)=CHAR(160),indenture(FR73)&gt;0),"NO","BOLD")&amp;FT73</f>
        <v>BOLD</v>
      </c>
      <c r="FX73" t="str">
        <f t="shared" si="114"/>
        <v/>
      </c>
      <c r="FY73" t="str">
        <f>IF(OR(LEFT(FV73,1)=CHAR(32),LEFT(FV73,1)=CHAR(9),LEFT(FV73,1)=CHAR(160),indenture(FV73)&gt;0),"NO","BOLD")&amp;FX73</f>
        <v>BOLD</v>
      </c>
      <c r="GB73" t="str">
        <f t="shared" si="115"/>
        <v/>
      </c>
      <c r="GC73" t="str">
        <f>IF(OR(LEFT(FZ73,1)=CHAR(32),LEFT(FZ73,1)=CHAR(9),LEFT(FZ73,1)=CHAR(160),indenture(FZ73)&gt;0),"NO","BOLD")&amp;GB73</f>
        <v>BOLD</v>
      </c>
      <c r="GF73" t="str">
        <f t="shared" si="116"/>
        <v/>
      </c>
      <c r="GG73" t="str">
        <f>IF(OR(LEFT(GD73,1)=CHAR(32),LEFT(GD73,1)=CHAR(9),LEFT(GD73,1)=CHAR(160),indenture(GD73)&gt;0),"NO","BOLD")&amp;GF73</f>
        <v>BOLD</v>
      </c>
      <c r="GJ73" t="str">
        <f t="shared" si="117"/>
        <v/>
      </c>
      <c r="GK73" t="str">
        <f>IF(OR(LEFT(GH73,1)=CHAR(32),LEFT(GH73,1)=CHAR(9),LEFT(GH73,1)=CHAR(160),indenture(GH73)&gt;0),"NO","BOLD")&amp;GJ73</f>
        <v>BOLD</v>
      </c>
      <c r="GN73" t="str">
        <f t="shared" si="118"/>
        <v/>
      </c>
      <c r="GO73" t="str">
        <f>IF(OR(LEFT(GL73,1)=CHAR(32),LEFT(GL73,1)=CHAR(9),LEFT(GL73,1)=CHAR(160),indenture(GL73)&gt;0),"NO","BOLD")&amp;GN73</f>
        <v>BOLD</v>
      </c>
      <c r="GR73" t="str">
        <f t="shared" si="119"/>
        <v/>
      </c>
      <c r="GS73" t="str">
        <f>IF(OR(LEFT(GP73,1)=CHAR(32),LEFT(GP73,1)=CHAR(9),LEFT(GP73,1)=CHAR(160),indenture(GP73)&gt;0),"NO","BOLD")&amp;GR73</f>
        <v>BOLD</v>
      </c>
      <c r="GV73" t="str">
        <f t="shared" si="120"/>
        <v/>
      </c>
      <c r="GW73" t="str">
        <f>IF(OR(LEFT(GT73,1)=CHAR(32),LEFT(GT73,1)=CHAR(9),LEFT(GT73,1)=CHAR(160),indenture(GT73)&gt;0),"NO","BOLD")&amp;GV73</f>
        <v>BOLD</v>
      </c>
      <c r="GZ73" t="str">
        <f t="shared" si="121"/>
        <v/>
      </c>
      <c r="HA73" t="str">
        <f>IF(OR(LEFT(GX73,1)=CHAR(32),LEFT(GX73,1)=CHAR(9),LEFT(GX73,1)=CHAR(160),indenture(GX73)&gt;0),"NO","BOLD")&amp;GZ73</f>
        <v>BOLD</v>
      </c>
      <c r="HD73" t="str">
        <f t="shared" si="122"/>
        <v/>
      </c>
      <c r="HE73" t="str">
        <f>IF(OR(LEFT(HB73,1)=CHAR(32),LEFT(HB73,1)=CHAR(9),LEFT(HB73,1)=CHAR(160),indenture(HB73)&gt;0),"NO","BOLD")&amp;HD73</f>
        <v>BOLD</v>
      </c>
      <c r="HH73" t="str">
        <f t="shared" si="123"/>
        <v/>
      </c>
      <c r="HI73" t="str">
        <f>IF(OR(LEFT(HF73,1)=CHAR(32),LEFT(HF73,1)=CHAR(9),LEFT(HF73,1)=CHAR(160),indenture(HF73)&gt;0),"NO","BOLD")&amp;HH73</f>
        <v>BOLD</v>
      </c>
      <c r="HL73" t="str">
        <f t="shared" si="124"/>
        <v/>
      </c>
      <c r="HM73" t="str">
        <f>IF(OR(LEFT(HJ73,1)=CHAR(32),LEFT(HJ73,1)=CHAR(9),LEFT(HJ73,1)=CHAR(160),indenture(HJ73)&gt;0),"NO","BOLD")&amp;HL73</f>
        <v>BOLD</v>
      </c>
      <c r="HP73" t="str">
        <f t="shared" si="125"/>
        <v/>
      </c>
      <c r="HQ73" t="str">
        <f>IF(OR(LEFT(HN73,1)=CHAR(32),LEFT(HN73,1)=CHAR(9),LEFT(HN73,1)=CHAR(160),indenture(HN73)&gt;0),"NO","BOLD")&amp;HP73</f>
        <v>BOLD</v>
      </c>
      <c r="HT73" t="str">
        <f t="shared" si="126"/>
        <v/>
      </c>
      <c r="HU73" t="str">
        <f>IF(OR(LEFT(HR73,1)=CHAR(32),LEFT(HR73,1)=CHAR(9),LEFT(HR73,1)=CHAR(160),indenture(HR73)&gt;0),"NO","BOLD")&amp;HT73</f>
        <v>BOLD</v>
      </c>
      <c r="HV73" t="s">
        <v>1125</v>
      </c>
      <c r="HW73" t="s">
        <v>1126</v>
      </c>
      <c r="HX73" t="str">
        <f t="shared" si="127"/>
        <v/>
      </c>
      <c r="HY73" t="str">
        <f>IF(OR(LEFT(HV73,1)=CHAR(32),LEFT(HV73,1)=CHAR(9),LEFT(HV73,1)=CHAR(160),indenture(HV73)&gt;0),"NO","BOLD")&amp;HX73</f>
        <v>BOLD</v>
      </c>
      <c r="IB73" t="str">
        <f t="shared" si="128"/>
        <v/>
      </c>
      <c r="IC73" t="str">
        <f>IF(OR(LEFT(HZ73,1)=CHAR(32),LEFT(HZ73,1)=CHAR(9),LEFT(HZ73,1)=CHAR(160),indenture(HZ73)&gt;0),"NO","BOLD")&amp;IB73</f>
        <v>BOLD</v>
      </c>
      <c r="IH73" t="s">
        <v>8279</v>
      </c>
      <c r="II73" s="36" t="s">
        <v>8872</v>
      </c>
      <c r="IJ73" t="str">
        <f t="shared" si="129"/>
        <v/>
      </c>
      <c r="IK73" t="str">
        <f>IF(OR(LEFT(IH73,1)=CHAR(32),LEFT(IH73,1)=CHAR(9),LEFT(IH73,1)=CHAR(160),indenture(IH73)&gt;0),"NO","BOLD")&amp;IJ73</f>
        <v>BOLD</v>
      </c>
      <c r="IP73" t="s">
        <v>8740</v>
      </c>
      <c r="IQ73" t="s">
        <v>8741</v>
      </c>
      <c r="IR73" t="str">
        <f t="shared" si="130"/>
        <v/>
      </c>
      <c r="IS73" t="str">
        <f>IF(OR(LEFT(IP73,1)=CHAR(32),LEFT(IP73,1)=CHAR(9),LEFT(IP73,1)=CHAR(160),indenture(IP73)&gt;0),"NO","BOLD")&amp;IR73</f>
        <v>BOLD</v>
      </c>
      <c r="IX73" t="s">
        <v>1125</v>
      </c>
      <c r="IY73" t="s">
        <v>1126</v>
      </c>
      <c r="IZ73" t="str">
        <f t="shared" si="131"/>
        <v/>
      </c>
      <c r="JA73" t="str">
        <f>IF(OR(LEFT(IX73,1)=CHAR(32),LEFT(IX73,1)=CHAR(9),LEFT(IX73,1)=CHAR(160),indenture(IX73)&gt;0),"NO","BOLD")&amp;IZ73</f>
        <v>BOLD</v>
      </c>
      <c r="JD73" t="str">
        <f t="shared" si="132"/>
        <v/>
      </c>
      <c r="JE73" t="str">
        <f>IF(OR(LEFT(JB73,1)=CHAR(32),LEFT(JB73,1)=CHAR(9),LEFT(JB73,1)=CHAR(160),indenture(JB73)&gt;0),"NO","BOLD")&amp;JD73</f>
        <v>BOLD</v>
      </c>
    </row>
    <row r="74" spans="1:265">
      <c r="A74">
        <v>73</v>
      </c>
      <c r="D74" t="str">
        <f t="shared" si="71"/>
        <v/>
      </c>
      <c r="E74" t="str">
        <f>IF(OR(LEFT(B74,1)=CHAR(32),LEFT(B74,1)=CHAR(9),LEFT(B74,1)=CHAR(160),indenture(B74)&gt;0),"NO","BOLD")&amp;D74</f>
        <v>BOLD</v>
      </c>
      <c r="F74" t="s">
        <v>4006</v>
      </c>
      <c r="G74" t="s">
        <v>4007</v>
      </c>
      <c r="H74" t="str">
        <f t="shared" si="72"/>
        <v/>
      </c>
      <c r="I74" t="str">
        <f>IF(OR(LEFT(F74,1)=CHAR(32),LEFT(F74,1)=CHAR(9),LEFT(F74,1)=CHAR(160),indenture(F74)&gt;0),"NO","BOLD")&amp;H74</f>
        <v>BOLD</v>
      </c>
      <c r="P74" t="str">
        <f t="shared" si="73"/>
        <v/>
      </c>
      <c r="Q74" t="str">
        <f>IF(OR(LEFT(N74,1)=CHAR(32),LEFT(N74,1)=CHAR(9),LEFT(N74,1)=CHAR(160),indenture(N74)&gt;0),"NO","BOLD")&amp;P74</f>
        <v>BOLD</v>
      </c>
      <c r="T74" t="str">
        <f t="shared" si="74"/>
        <v/>
      </c>
      <c r="U74" t="str">
        <f>IF(OR(LEFT(R74,1)=CHAR(32),LEFT(R74,1)=CHAR(9),LEFT(R74,1)=CHAR(160),indenture(R74)&gt;0),"NO","BOLD")&amp;T74</f>
        <v>BOLD</v>
      </c>
      <c r="X74" t="str">
        <f t="shared" si="75"/>
        <v/>
      </c>
      <c r="Y74" t="str">
        <f>IF(OR(LEFT(V74,1)=CHAR(32),LEFT(V74,1)=CHAR(9),LEFT(V74,1)=CHAR(160),indenture(V74)&gt;0),"NO","BOLD")&amp;X74</f>
        <v>BOLD</v>
      </c>
      <c r="AB74" t="str">
        <f t="shared" si="76"/>
        <v/>
      </c>
      <c r="AC74" t="str">
        <f>IF(OR(LEFT(Z74,1)=CHAR(32),LEFT(Z74,1)=CHAR(9),LEFT(Z74,1)=CHAR(160),indenture(Z74)&gt;0),"NO","BOLD")&amp;AB74</f>
        <v>BOLD</v>
      </c>
      <c r="AF74" t="str">
        <f t="shared" si="77"/>
        <v/>
      </c>
      <c r="AG74" t="str">
        <f>IF(OR(LEFT(AD74,1)=CHAR(32),LEFT(AD74,1)=CHAR(9),LEFT(AD74,1)=CHAR(160),indenture(AD74)&gt;0),"NO","BOLD")&amp;AF74</f>
        <v>BOLD</v>
      </c>
      <c r="AJ74" t="str">
        <f t="shared" si="78"/>
        <v/>
      </c>
      <c r="AK74" t="str">
        <f>IF(OR(LEFT(AH74,1)=CHAR(32),LEFT(AH74,1)=CHAR(9),LEFT(AH74,1)=CHAR(160),indenture(AH74)&gt;0),"NO","BOLD")&amp;AJ74</f>
        <v>BOLD</v>
      </c>
      <c r="AL74" t="s">
        <v>3657</v>
      </c>
      <c r="AM74" t="s">
        <v>4008</v>
      </c>
      <c r="AN74" t="str">
        <f t="shared" si="79"/>
        <v/>
      </c>
      <c r="AO74" t="str">
        <f>IF(OR(LEFT(AL74,1)=CHAR(32),LEFT(AL74,1)=CHAR(9),LEFT(AL74,1)=CHAR(160),indenture(AL74)&gt;0),"NO","BOLD")&amp;AN74</f>
        <v>BOLD</v>
      </c>
      <c r="AR74" t="str">
        <f t="shared" si="80"/>
        <v/>
      </c>
      <c r="AS74" t="str">
        <f>IF(OR(LEFT(AP74,1)=CHAR(32),LEFT(AP74,1)=CHAR(9),LEFT(AP74,1)=CHAR(160),indenture(AP74)&gt;0),"NO","BOLD")&amp;AR74</f>
        <v>BOLD</v>
      </c>
      <c r="AV74" t="str">
        <f t="shared" si="81"/>
        <v/>
      </c>
      <c r="AW74" t="str">
        <f>IF(OR(LEFT(AT74,1)=CHAR(32),LEFT(AT74,1)=CHAR(9),LEFT(AT74,1)=CHAR(160),indenture(AT74)&gt;0),"NO","BOLD")&amp;AV74</f>
        <v>BOLD</v>
      </c>
      <c r="AZ74" t="str">
        <f t="shared" si="82"/>
        <v/>
      </c>
      <c r="BA74" t="str">
        <f>IF(OR(LEFT(AX74,1)=CHAR(32),LEFT(AX74,1)=CHAR(9),LEFT(AX74,1)=CHAR(160),indenture(AX74)&gt;0),"NO","BOLD")&amp;AZ74</f>
        <v>BOLD</v>
      </c>
      <c r="BB74" t="s">
        <v>4213</v>
      </c>
      <c r="BC74" t="s">
        <v>4783</v>
      </c>
      <c r="BD74" t="str">
        <f t="shared" si="83"/>
        <v/>
      </c>
      <c r="BE74" t="str">
        <f>IF(OR(LEFT(BB74,1)=CHAR(32),LEFT(BB74,1)=CHAR(9),LEFT(BB74,1)=CHAR(160),indenture(BB74)&gt;0),"NO","BOLD")&amp;BD74</f>
        <v>NO</v>
      </c>
      <c r="BH74" t="str">
        <f t="shared" si="84"/>
        <v/>
      </c>
      <c r="BI74" t="str">
        <f>IF(OR(LEFT(BF74,1)=CHAR(32),LEFT(BF74,1)=CHAR(9),LEFT(BF74,1)=CHAR(160),indenture(BF74)&gt;0),"NO","BOLD")&amp;BH74</f>
        <v>BOLD</v>
      </c>
      <c r="BL74" t="str">
        <f t="shared" si="85"/>
        <v/>
      </c>
      <c r="BM74" t="str">
        <f>IF(OR(LEFT(BJ74,1)=CHAR(32),LEFT(BJ74,1)=CHAR(9),LEFT(BJ74,1)=CHAR(160),indenture(BJ74)&gt;0),"NO","BOLD")&amp;BL74</f>
        <v>BOLD</v>
      </c>
      <c r="BP74" t="str">
        <f t="shared" si="86"/>
        <v/>
      </c>
      <c r="BQ74" t="str">
        <f>IF(OR(LEFT(BN74,1)=CHAR(32),LEFT(BN74,1)=CHAR(9),LEFT(BN74,1)=CHAR(160),indenture(BN74)&gt;0),"NO","BOLD")&amp;BP74</f>
        <v>BOLD</v>
      </c>
      <c r="BT74" t="str">
        <f t="shared" si="87"/>
        <v/>
      </c>
      <c r="BU74" t="str">
        <f>IF(OR(LEFT(BR74,1)=CHAR(32),LEFT(BR74,1)=CHAR(9),LEFT(BR74,1)=CHAR(160),indenture(BR74)&gt;0),"NO","BOLD")&amp;BT74</f>
        <v>BOLD</v>
      </c>
      <c r="BV74" t="s">
        <v>4333</v>
      </c>
      <c r="BW74" t="s">
        <v>4784</v>
      </c>
      <c r="BX74" t="str">
        <f t="shared" si="88"/>
        <v/>
      </c>
      <c r="BY74" t="str">
        <f>IF(OR(LEFT(BV74,1)=CHAR(32),LEFT(BV74,1)=CHAR(9),LEFT(BV74,1)=CHAR(160),indenture(BV74)&gt;0),"NO","BOLD")&amp;BX74</f>
        <v>NO</v>
      </c>
      <c r="CB74" t="str">
        <f t="shared" si="89"/>
        <v/>
      </c>
      <c r="CC74" t="str">
        <f>IF(OR(LEFT(BZ74,1)=CHAR(32),LEFT(BZ74,1)=CHAR(9),LEFT(BZ74,1)=CHAR(160),indenture(BZ74)&gt;0),"NO","BOLD")&amp;CB74</f>
        <v>BOLD</v>
      </c>
      <c r="CD74" t="s">
        <v>4261</v>
      </c>
      <c r="CE74" t="s">
        <v>4785</v>
      </c>
      <c r="CF74" t="str">
        <f t="shared" si="90"/>
        <v/>
      </c>
      <c r="CG74" t="str">
        <f>IF(OR(LEFT(CD74,1)=CHAR(32),LEFT(CD74,1)=CHAR(9),LEFT(CD74,1)=CHAR(160),indenture(CD74)&gt;0),"NO","BOLD")&amp;CF74</f>
        <v>NO</v>
      </c>
      <c r="CJ74" t="str">
        <f t="shared" si="91"/>
        <v/>
      </c>
      <c r="CK74" t="str">
        <f>IF(OR(LEFT(CH74,1)=CHAR(32),LEFT(CH74,1)=CHAR(9),LEFT(CH74,1)=CHAR(160),indenture(CH74)&gt;0),"NO","BOLD")&amp;CJ74</f>
        <v>BOLD</v>
      </c>
      <c r="CN74" t="str">
        <f t="shared" si="92"/>
        <v/>
      </c>
      <c r="CO74" t="str">
        <f>IF(OR(LEFT(CL74,1)=CHAR(32),LEFT(CL74,1)=CHAR(9),LEFT(CL74,1)=CHAR(160),indenture(CL74)&gt;0),"NO","BOLD")&amp;CN74</f>
        <v>BOLD</v>
      </c>
      <c r="CP74" t="s">
        <v>4786</v>
      </c>
      <c r="CQ74" t="s">
        <v>3990</v>
      </c>
      <c r="CR74" t="str">
        <f t="shared" si="93"/>
        <v/>
      </c>
      <c r="CS74" t="str">
        <f>IF(OR(LEFT(CP74,1)=CHAR(32),LEFT(CP74,1)=CHAR(9),LEFT(CP74,1)=CHAR(160),indenture(CP74)&gt;0),"NO","BOLD")&amp;CR74</f>
        <v>BOLD</v>
      </c>
      <c r="CV74" t="str">
        <f t="shared" si="94"/>
        <v/>
      </c>
      <c r="CW74" t="str">
        <f>IF(OR(LEFT(CT74,1)=CHAR(32),LEFT(CT74,1)=CHAR(9),LEFT(CT74,1)=CHAR(160),indenture(CT74)&gt;0),"NO","BOLD")&amp;CV74</f>
        <v>BOLD</v>
      </c>
      <c r="CZ74" t="str">
        <f t="shared" si="95"/>
        <v/>
      </c>
      <c r="DA74" t="str">
        <f>IF(OR(LEFT(CX74,1)=CHAR(32),LEFT(CX74,1)=CHAR(9),LEFT(CX74,1)=CHAR(160),indenture(CX74)&gt;0),"NO","BOLD")&amp;CZ74</f>
        <v>BOLD</v>
      </c>
      <c r="DD74" t="str">
        <f t="shared" si="96"/>
        <v/>
      </c>
      <c r="DE74" t="str">
        <f>IF(OR(LEFT(DB74,1)=CHAR(32),LEFT(DB74,1)=CHAR(9),LEFT(DB74,1)=CHAR(160),indenture(DB74)&gt;0),"NO","BOLD")&amp;DD74</f>
        <v>BOLD</v>
      </c>
      <c r="DH74" t="str">
        <f t="shared" si="97"/>
        <v/>
      </c>
      <c r="DI74" t="str">
        <f>IF(OR(LEFT(DF74,1)=CHAR(32),LEFT(DF74,1)=CHAR(9),LEFT(DF74,1)=CHAR(160),indenture(DF74)&gt;0),"NO","BOLD")&amp;DH74</f>
        <v>BOLD</v>
      </c>
      <c r="DL74" t="str">
        <f t="shared" si="98"/>
        <v/>
      </c>
      <c r="DM74" t="str">
        <f>IF(OR(LEFT(DJ74,1)=CHAR(32),LEFT(DJ74,1)=CHAR(9),LEFT(DJ74,1)=CHAR(160),indenture(DJ74)&gt;0),"NO","BOLD")&amp;DL74</f>
        <v>BOLD</v>
      </c>
      <c r="DP74" t="str">
        <f t="shared" si="99"/>
        <v/>
      </c>
      <c r="DQ74" t="str">
        <f>IF(OR(LEFT(DN74,1)=CHAR(32),LEFT(DN74,1)=CHAR(9),LEFT(DN74,1)=CHAR(160),indenture(DN74)&gt;0),"NO","BOLD")&amp;DP74</f>
        <v>BOLD</v>
      </c>
      <c r="DT74" t="str">
        <f t="shared" si="100"/>
        <v/>
      </c>
      <c r="DU74" t="str">
        <f>IF(OR(LEFT(DR74,1)=CHAR(32),LEFT(DR74,1)=CHAR(9),LEFT(DR74,1)=CHAR(160),indenture(DR74)&gt;0),"NO","BOLD")&amp;DT74</f>
        <v>BOLD</v>
      </c>
      <c r="DX74" t="str">
        <f t="shared" si="101"/>
        <v/>
      </c>
      <c r="DY74" t="str">
        <f>IF(OR(LEFT(DV74,1)=CHAR(32),LEFT(DV74,1)=CHAR(9),LEFT(DV74,1)=CHAR(160),indenture(DV74)&gt;0),"NO","BOLD")&amp;DX74</f>
        <v>BOLD</v>
      </c>
      <c r="EB74" t="str">
        <f t="shared" si="102"/>
        <v/>
      </c>
      <c r="EC74" t="str">
        <f>IF(OR(LEFT(DZ74,1)=CHAR(32),LEFT(DZ74,1)=CHAR(9),LEFT(DZ74,1)=CHAR(160),indenture(DZ74)&gt;0),"NO","BOLD")&amp;EB74</f>
        <v>BOLD</v>
      </c>
      <c r="EF74" t="str">
        <f t="shared" si="103"/>
        <v/>
      </c>
      <c r="EG74" t="str">
        <f>IF(OR(LEFT(ED74,1)=CHAR(32),LEFT(ED74,1)=CHAR(9),LEFT(ED74,1)=CHAR(160),indenture(ED74)&gt;0),"NO","BOLD")&amp;EF74</f>
        <v>BOLD</v>
      </c>
      <c r="EJ74" t="str">
        <f t="shared" si="104"/>
        <v/>
      </c>
      <c r="EK74" t="str">
        <f>IF(OR(LEFT(EH74,1)=CHAR(32),LEFT(EH74,1)=CHAR(9),LEFT(EH74,1)=CHAR(160),indenture(EH74)&gt;0),"NO","BOLD")&amp;EJ74</f>
        <v>BOLD</v>
      </c>
      <c r="EN74" t="str">
        <f t="shared" si="105"/>
        <v/>
      </c>
      <c r="EO74" t="str">
        <f>IF(OR(LEFT(EL74,1)=CHAR(32),LEFT(EL74,1)=CHAR(9),LEFT(EL74,1)=CHAR(160),indenture(EL74)&gt;0),"NO","BOLD")&amp;EN74</f>
        <v>BOLD</v>
      </c>
      <c r="ER74" t="str">
        <f t="shared" si="106"/>
        <v/>
      </c>
      <c r="ES74" t="str">
        <f>IF(OR(LEFT(EP74,1)=CHAR(32),LEFT(EP74,1)=CHAR(9),LEFT(EP74,1)=CHAR(160),indenture(EP74)&gt;0),"NO","BOLD")&amp;ER74</f>
        <v>BOLD</v>
      </c>
      <c r="EV74" t="str">
        <f t="shared" si="107"/>
        <v/>
      </c>
      <c r="EW74" t="str">
        <f>IF(OR(LEFT(ET74,1)=CHAR(32),LEFT(ET74,1)=CHAR(9),LEFT(ET74,1)=CHAR(160),indenture(ET74)&gt;0),"NO","BOLD")&amp;EV74</f>
        <v>BOLD</v>
      </c>
      <c r="EZ74" t="str">
        <f t="shared" si="108"/>
        <v/>
      </c>
      <c r="FA74" t="str">
        <f>IF(OR(LEFT(EX74,1)=CHAR(32),LEFT(EX74,1)=CHAR(9),LEFT(EX74,1)=CHAR(160),indenture(EX74)&gt;0),"NO","BOLD")&amp;EZ74</f>
        <v>BOLD</v>
      </c>
      <c r="FD74" t="str">
        <f t="shared" si="109"/>
        <v/>
      </c>
      <c r="FE74" t="str">
        <f>IF(OR(LEFT(FB74,1)=CHAR(32),LEFT(FB74,1)=CHAR(9),LEFT(FB74,1)=CHAR(160),indenture(FB74)&gt;0),"NO","BOLD")&amp;FD74</f>
        <v>BOLD</v>
      </c>
      <c r="FH74" t="str">
        <f t="shared" si="110"/>
        <v/>
      </c>
      <c r="FI74" t="str">
        <f>IF(OR(LEFT(FF74,1)=CHAR(32),LEFT(FF74,1)=CHAR(9),LEFT(FF74,1)=CHAR(160),indenture(FF74)&gt;0),"NO","BOLD")&amp;FH74</f>
        <v>BOLD</v>
      </c>
      <c r="FL74" t="str">
        <f t="shared" si="111"/>
        <v/>
      </c>
      <c r="FM74" t="str">
        <f>IF(OR(LEFT(FJ74,1)=CHAR(32),LEFT(FJ74,1)=CHAR(9),LEFT(FJ74,1)=CHAR(160),indenture(FJ74)&gt;0),"NO","BOLD")&amp;FL74</f>
        <v>BOLD</v>
      </c>
      <c r="FN74" t="s">
        <v>6059</v>
      </c>
      <c r="FO74" t="s">
        <v>6060</v>
      </c>
      <c r="FP74" t="str">
        <f t="shared" si="112"/>
        <v/>
      </c>
      <c r="FQ74" t="str">
        <f>IF(OR(LEFT(FN74,1)=CHAR(32),LEFT(FN74,1)=CHAR(9),LEFT(FN74,1)=CHAR(160),indenture(FN74)&gt;0),"NO","BOLD")&amp;FP74</f>
        <v>NO</v>
      </c>
      <c r="FT74" t="str">
        <f t="shared" si="113"/>
        <v/>
      </c>
      <c r="FU74" t="str">
        <f>IF(OR(LEFT(FR74,1)=CHAR(32),LEFT(FR74,1)=CHAR(9),LEFT(FR74,1)=CHAR(160),indenture(FR74)&gt;0),"NO","BOLD")&amp;FT74</f>
        <v>BOLD</v>
      </c>
      <c r="FX74" t="str">
        <f t="shared" si="114"/>
        <v/>
      </c>
      <c r="FY74" t="str">
        <f>IF(OR(LEFT(FV74,1)=CHAR(32),LEFT(FV74,1)=CHAR(9),LEFT(FV74,1)=CHAR(160),indenture(FV74)&gt;0),"NO","BOLD")&amp;FX74</f>
        <v>BOLD</v>
      </c>
      <c r="GB74" t="str">
        <f t="shared" si="115"/>
        <v/>
      </c>
      <c r="GC74" t="str">
        <f>IF(OR(LEFT(FZ74,1)=CHAR(32),LEFT(FZ74,1)=CHAR(9),LEFT(FZ74,1)=CHAR(160),indenture(FZ74)&gt;0),"NO","BOLD")&amp;GB74</f>
        <v>BOLD</v>
      </c>
      <c r="GF74" t="str">
        <f t="shared" si="116"/>
        <v/>
      </c>
      <c r="GG74" t="str">
        <f>IF(OR(LEFT(GD74,1)=CHAR(32),LEFT(GD74,1)=CHAR(9),LEFT(GD74,1)=CHAR(160),indenture(GD74)&gt;0),"NO","BOLD")&amp;GF74</f>
        <v>BOLD</v>
      </c>
      <c r="GJ74" t="str">
        <f t="shared" si="117"/>
        <v/>
      </c>
      <c r="GK74" t="str">
        <f>IF(OR(LEFT(GH74,1)=CHAR(32),LEFT(GH74,1)=CHAR(9),LEFT(GH74,1)=CHAR(160),indenture(GH74)&gt;0),"NO","BOLD")&amp;GJ74</f>
        <v>BOLD</v>
      </c>
      <c r="GN74" t="str">
        <f t="shared" si="118"/>
        <v/>
      </c>
      <c r="GO74" t="str">
        <f>IF(OR(LEFT(GL74,1)=CHAR(32),LEFT(GL74,1)=CHAR(9),LEFT(GL74,1)=CHAR(160),indenture(GL74)&gt;0),"NO","BOLD")&amp;GN74</f>
        <v>BOLD</v>
      </c>
      <c r="GR74" t="str">
        <f t="shared" si="119"/>
        <v/>
      </c>
      <c r="GS74" t="str">
        <f>IF(OR(LEFT(GP74,1)=CHAR(32),LEFT(GP74,1)=CHAR(9),LEFT(GP74,1)=CHAR(160),indenture(GP74)&gt;0),"NO","BOLD")&amp;GR74</f>
        <v>BOLD</v>
      </c>
      <c r="GV74" t="str">
        <f t="shared" si="120"/>
        <v/>
      </c>
      <c r="GW74" t="str">
        <f>IF(OR(LEFT(GT74,1)=CHAR(32),LEFT(GT74,1)=CHAR(9),LEFT(GT74,1)=CHAR(160),indenture(GT74)&gt;0),"NO","BOLD")&amp;GV74</f>
        <v>BOLD</v>
      </c>
      <c r="GZ74" t="str">
        <f t="shared" si="121"/>
        <v/>
      </c>
      <c r="HA74" t="str">
        <f>IF(OR(LEFT(GX74,1)=CHAR(32),LEFT(GX74,1)=CHAR(9),LEFT(GX74,1)=CHAR(160),indenture(GX74)&gt;0),"NO","BOLD")&amp;GZ74</f>
        <v>BOLD</v>
      </c>
      <c r="HD74" t="str">
        <f t="shared" si="122"/>
        <v/>
      </c>
      <c r="HE74" t="str">
        <f>IF(OR(LEFT(HB74,1)=CHAR(32),LEFT(HB74,1)=CHAR(9),LEFT(HB74,1)=CHAR(160),indenture(HB74)&gt;0),"NO","BOLD")&amp;HD74</f>
        <v>BOLD</v>
      </c>
      <c r="HH74" t="str">
        <f t="shared" si="123"/>
        <v/>
      </c>
      <c r="HI74" t="str">
        <f>IF(OR(LEFT(HF74,1)=CHAR(32),LEFT(HF74,1)=CHAR(9),LEFT(HF74,1)=CHAR(160),indenture(HF74)&gt;0),"NO","BOLD")&amp;HH74</f>
        <v>BOLD</v>
      </c>
      <c r="HL74" t="str">
        <f t="shared" si="124"/>
        <v/>
      </c>
      <c r="HM74" t="str">
        <f>IF(OR(LEFT(HJ74,1)=CHAR(32),LEFT(HJ74,1)=CHAR(9),LEFT(HJ74,1)=CHAR(160),indenture(HJ74)&gt;0),"NO","BOLD")&amp;HL74</f>
        <v>BOLD</v>
      </c>
      <c r="HP74" t="str">
        <f t="shared" si="125"/>
        <v/>
      </c>
      <c r="HQ74" t="str">
        <f>IF(OR(LEFT(HN74,1)=CHAR(32),LEFT(HN74,1)=CHAR(9),LEFT(HN74,1)=CHAR(160),indenture(HN74)&gt;0),"NO","BOLD")&amp;HP74</f>
        <v>BOLD</v>
      </c>
      <c r="HT74" t="str">
        <f t="shared" si="126"/>
        <v/>
      </c>
      <c r="HU74" t="str">
        <f>IF(OR(LEFT(HR74,1)=CHAR(32),LEFT(HR74,1)=CHAR(9),LEFT(HR74,1)=CHAR(160),indenture(HR74)&gt;0),"NO","BOLD")&amp;HT74</f>
        <v>BOLD</v>
      </c>
      <c r="HV74" t="s">
        <v>8260</v>
      </c>
      <c r="HW74" t="s">
        <v>8179</v>
      </c>
      <c r="HX74" t="str">
        <f t="shared" si="127"/>
        <v/>
      </c>
      <c r="HY74" t="str">
        <f>IF(OR(LEFT(HV74,1)=CHAR(32),LEFT(HV74,1)=CHAR(9),LEFT(HV74,1)=CHAR(160),indenture(HV74)&gt;0),"NO","BOLD")&amp;HX74</f>
        <v>BOLD</v>
      </c>
      <c r="HZ74" t="s">
        <v>8415</v>
      </c>
      <c r="IA74" s="36" t="s">
        <v>8872</v>
      </c>
      <c r="IB74" t="str">
        <f t="shared" si="128"/>
        <v/>
      </c>
      <c r="IC74" t="str">
        <f>IF(OR(LEFT(HZ74,1)=CHAR(32),LEFT(HZ74,1)=CHAR(9),LEFT(HZ74,1)=CHAR(160),indenture(HZ74)&gt;0),"NO","BOLD")&amp;IB74</f>
        <v>BOLD</v>
      </c>
      <c r="IH74" t="s">
        <v>8281</v>
      </c>
      <c r="II74" t="s">
        <v>8182</v>
      </c>
      <c r="IJ74" t="str">
        <f t="shared" si="129"/>
        <v/>
      </c>
      <c r="IK74" t="str">
        <f>IF(OR(LEFT(IH74,1)=CHAR(32),LEFT(IH74,1)=CHAR(9),LEFT(IH74,1)=CHAR(160),indenture(IH74)&gt;0),"NO","BOLD")&amp;IJ74</f>
        <v>BOLD</v>
      </c>
      <c r="IP74" t="s">
        <v>8742</v>
      </c>
      <c r="IQ74" t="s">
        <v>8743</v>
      </c>
      <c r="IR74" t="str">
        <f t="shared" si="130"/>
        <v/>
      </c>
      <c r="IS74" t="str">
        <f>IF(OR(LEFT(IP74,1)=CHAR(32),LEFT(IP74,1)=CHAR(9),LEFT(IP74,1)=CHAR(160),indenture(IP74)&gt;0),"NO","BOLD")&amp;IR74</f>
        <v>BOLD</v>
      </c>
      <c r="IX74" t="s">
        <v>8260</v>
      </c>
      <c r="IY74" t="s">
        <v>8179</v>
      </c>
      <c r="IZ74" t="str">
        <f t="shared" si="131"/>
        <v/>
      </c>
      <c r="JA74" t="str">
        <f>IF(OR(LEFT(IX74,1)=CHAR(32),LEFT(IX74,1)=CHAR(9),LEFT(IX74,1)=CHAR(160),indenture(IX74)&gt;0),"NO","BOLD")&amp;IZ74</f>
        <v>BOLD</v>
      </c>
      <c r="JB74" t="s">
        <v>8415</v>
      </c>
      <c r="JC74" s="36" t="s">
        <v>8872</v>
      </c>
      <c r="JD74" t="str">
        <f t="shared" si="132"/>
        <v/>
      </c>
      <c r="JE74" t="str">
        <f>IF(OR(LEFT(JB74,1)=CHAR(32),LEFT(JB74,1)=CHAR(9),LEFT(JB74,1)=CHAR(160),indenture(JB74)&gt;0),"NO","BOLD")&amp;JD74</f>
        <v>BOLD</v>
      </c>
    </row>
    <row r="75" spans="1:265">
      <c r="A75">
        <v>74</v>
      </c>
      <c r="D75" t="str">
        <f t="shared" si="71"/>
        <v/>
      </c>
      <c r="E75" t="str">
        <f>IF(OR(LEFT(B75,1)=CHAR(32),LEFT(B75,1)=CHAR(9),LEFT(B75,1)=CHAR(160),indenture(B75)&gt;0),"NO","BOLD")&amp;D75</f>
        <v>BOLD</v>
      </c>
      <c r="F75" t="s">
        <v>4009</v>
      </c>
      <c r="G75" t="s">
        <v>4010</v>
      </c>
      <c r="H75" t="str">
        <f t="shared" si="72"/>
        <v/>
      </c>
      <c r="I75" t="str">
        <f>IF(OR(LEFT(F75,1)=CHAR(32),LEFT(F75,1)=CHAR(9),LEFT(F75,1)=CHAR(160),indenture(F75)&gt;0),"NO","BOLD")&amp;H75</f>
        <v>BOLD</v>
      </c>
      <c r="P75" t="str">
        <f t="shared" si="73"/>
        <v/>
      </c>
      <c r="Q75" t="str">
        <f>IF(OR(LEFT(N75,1)=CHAR(32),LEFT(N75,1)=CHAR(9),LEFT(N75,1)=CHAR(160),indenture(N75)&gt;0),"NO","BOLD")&amp;P75</f>
        <v>BOLD</v>
      </c>
      <c r="T75" t="str">
        <f t="shared" si="74"/>
        <v/>
      </c>
      <c r="U75" t="str">
        <f>IF(OR(LEFT(R75,1)=CHAR(32),LEFT(R75,1)=CHAR(9),LEFT(R75,1)=CHAR(160),indenture(R75)&gt;0),"NO","BOLD")&amp;T75</f>
        <v>BOLD</v>
      </c>
      <c r="X75" t="str">
        <f t="shared" si="75"/>
        <v/>
      </c>
      <c r="Y75" t="str">
        <f>IF(OR(LEFT(V75,1)=CHAR(32),LEFT(V75,1)=CHAR(9),LEFT(V75,1)=CHAR(160),indenture(V75)&gt;0),"NO","BOLD")&amp;X75</f>
        <v>BOLD</v>
      </c>
      <c r="AB75" t="str">
        <f t="shared" si="76"/>
        <v/>
      </c>
      <c r="AC75" t="str">
        <f>IF(OR(LEFT(Z75,1)=CHAR(32),LEFT(Z75,1)=CHAR(9),LEFT(Z75,1)=CHAR(160),indenture(Z75)&gt;0),"NO","BOLD")&amp;AB75</f>
        <v>BOLD</v>
      </c>
      <c r="AF75" t="str">
        <f t="shared" si="77"/>
        <v/>
      </c>
      <c r="AG75" t="str">
        <f>IF(OR(LEFT(AD75,1)=CHAR(32),LEFT(AD75,1)=CHAR(9),LEFT(AD75,1)=CHAR(160),indenture(AD75)&gt;0),"NO","BOLD")&amp;AF75</f>
        <v>BOLD</v>
      </c>
      <c r="AJ75" t="str">
        <f t="shared" si="78"/>
        <v/>
      </c>
      <c r="AK75" t="str">
        <f>IF(OR(LEFT(AH75,1)=CHAR(32),LEFT(AH75,1)=CHAR(9),LEFT(AH75,1)=CHAR(160),indenture(AH75)&gt;0),"NO","BOLD")&amp;AJ75</f>
        <v>BOLD</v>
      </c>
      <c r="AL75" t="s">
        <v>3671</v>
      </c>
      <c r="AM75" t="s">
        <v>4011</v>
      </c>
      <c r="AN75" t="str">
        <f t="shared" si="79"/>
        <v/>
      </c>
      <c r="AO75" t="str">
        <f>IF(OR(LEFT(AL75,1)=CHAR(32),LEFT(AL75,1)=CHAR(9),LEFT(AL75,1)=CHAR(160),indenture(AL75)&gt;0),"NO","BOLD")&amp;AN75</f>
        <v>BOLD</v>
      </c>
      <c r="AR75" t="str">
        <f t="shared" si="80"/>
        <v/>
      </c>
      <c r="AS75" t="str">
        <f>IF(OR(LEFT(AP75,1)=CHAR(32),LEFT(AP75,1)=CHAR(9),LEFT(AP75,1)=CHAR(160),indenture(AP75)&gt;0),"NO","BOLD")&amp;AR75</f>
        <v>BOLD</v>
      </c>
      <c r="AV75" t="str">
        <f t="shared" si="81"/>
        <v/>
      </c>
      <c r="AW75" t="str">
        <f>IF(OR(LEFT(AT75,1)=CHAR(32),LEFT(AT75,1)=CHAR(9),LEFT(AT75,1)=CHAR(160),indenture(AT75)&gt;0),"NO","BOLD")&amp;AV75</f>
        <v>BOLD</v>
      </c>
      <c r="AZ75" t="str">
        <f t="shared" si="82"/>
        <v/>
      </c>
      <c r="BA75" t="str">
        <f>IF(OR(LEFT(AX75,1)=CHAR(32),LEFT(AX75,1)=CHAR(9),LEFT(AX75,1)=CHAR(160),indenture(AX75)&gt;0),"NO","BOLD")&amp;AZ75</f>
        <v>BOLD</v>
      </c>
      <c r="BB75" t="s">
        <v>4226</v>
      </c>
      <c r="BC75" t="s">
        <v>4787</v>
      </c>
      <c r="BD75" t="str">
        <f t="shared" si="83"/>
        <v/>
      </c>
      <c r="BE75" t="str">
        <f>IF(OR(LEFT(BB75,1)=CHAR(32),LEFT(BB75,1)=CHAR(9),LEFT(BB75,1)=CHAR(160),indenture(BB75)&gt;0),"NO","BOLD")&amp;BD75</f>
        <v>NO</v>
      </c>
      <c r="BH75" t="str">
        <f t="shared" si="84"/>
        <v/>
      </c>
      <c r="BI75" t="str">
        <f>IF(OR(LEFT(BF75,1)=CHAR(32),LEFT(BF75,1)=CHAR(9),LEFT(BF75,1)=CHAR(160),indenture(BF75)&gt;0),"NO","BOLD")&amp;BH75</f>
        <v>BOLD</v>
      </c>
      <c r="BL75" t="str">
        <f t="shared" si="85"/>
        <v/>
      </c>
      <c r="BM75" t="str">
        <f>IF(OR(LEFT(BJ75,1)=CHAR(32),LEFT(BJ75,1)=CHAR(9),LEFT(BJ75,1)=CHAR(160),indenture(BJ75)&gt;0),"NO","BOLD")&amp;BL75</f>
        <v>BOLD</v>
      </c>
      <c r="BP75" t="str">
        <f t="shared" si="86"/>
        <v/>
      </c>
      <c r="BQ75" t="str">
        <f>IF(OR(LEFT(BN75,1)=CHAR(32),LEFT(BN75,1)=CHAR(9),LEFT(BN75,1)=CHAR(160),indenture(BN75)&gt;0),"NO","BOLD")&amp;BP75</f>
        <v>BOLD</v>
      </c>
      <c r="BT75" t="str">
        <f t="shared" si="87"/>
        <v/>
      </c>
      <c r="BU75" t="str">
        <f>IF(OR(LEFT(BR75,1)=CHAR(32),LEFT(BR75,1)=CHAR(9),LEFT(BR75,1)=CHAR(160),indenture(BR75)&gt;0),"NO","BOLD")&amp;BT75</f>
        <v>BOLD</v>
      </c>
      <c r="BV75" t="s">
        <v>4788</v>
      </c>
      <c r="BW75" t="s">
        <v>4789</v>
      </c>
      <c r="BX75" t="str">
        <f t="shared" si="88"/>
        <v/>
      </c>
      <c r="BY75" t="str">
        <f>IF(OR(LEFT(BV75,1)=CHAR(32),LEFT(BV75,1)=CHAR(9),LEFT(BV75,1)=CHAR(160),indenture(BV75)&gt;0),"NO","BOLD")&amp;BX75</f>
        <v>NO</v>
      </c>
      <c r="BZ75" t="s">
        <v>4517</v>
      </c>
      <c r="CA75" s="36" t="s">
        <v>8872</v>
      </c>
      <c r="CB75" t="str">
        <f t="shared" si="89"/>
        <v/>
      </c>
      <c r="CC75" t="str">
        <f>IF(OR(LEFT(BZ75,1)=CHAR(32),LEFT(BZ75,1)=CHAR(9),LEFT(BZ75,1)=CHAR(160),indenture(BZ75)&gt;0),"NO","BOLD")&amp;CB75</f>
        <v>BOLD</v>
      </c>
      <c r="CD75" t="s">
        <v>4275</v>
      </c>
      <c r="CE75" t="s">
        <v>4790</v>
      </c>
      <c r="CF75" t="str">
        <f t="shared" si="90"/>
        <v/>
      </c>
      <c r="CG75" t="str">
        <f>IF(OR(LEFT(CD75,1)=CHAR(32),LEFT(CD75,1)=CHAR(9),LEFT(CD75,1)=CHAR(160),indenture(CD75)&gt;0),"NO","BOLD")&amp;CF75</f>
        <v>NO</v>
      </c>
      <c r="CJ75" t="str">
        <f t="shared" si="91"/>
        <v/>
      </c>
      <c r="CK75" t="str">
        <f>IF(OR(LEFT(CH75,1)=CHAR(32),LEFT(CH75,1)=CHAR(9),LEFT(CH75,1)=CHAR(160),indenture(CH75)&gt;0),"NO","BOLD")&amp;CJ75</f>
        <v>BOLD</v>
      </c>
      <c r="CN75" t="str">
        <f t="shared" si="92"/>
        <v/>
      </c>
      <c r="CO75" t="str">
        <f>IF(OR(LEFT(CL75,1)=CHAR(32),LEFT(CL75,1)=CHAR(9),LEFT(CL75,1)=CHAR(160),indenture(CL75)&gt;0),"NO","BOLD")&amp;CN75</f>
        <v>BOLD</v>
      </c>
      <c r="CP75" t="s">
        <v>4791</v>
      </c>
      <c r="CQ75" t="s">
        <v>3981</v>
      </c>
      <c r="CR75" t="str">
        <f t="shared" si="93"/>
        <v/>
      </c>
      <c r="CS75" t="str">
        <f>IF(OR(LEFT(CP75,1)=CHAR(32),LEFT(CP75,1)=CHAR(9),LEFT(CP75,1)=CHAR(160),indenture(CP75)&gt;0),"NO","BOLD")&amp;CR75</f>
        <v>BOLD</v>
      </c>
      <c r="CV75" t="str">
        <f t="shared" si="94"/>
        <v/>
      </c>
      <c r="CW75" t="str">
        <f>IF(OR(LEFT(CT75,1)=CHAR(32),LEFT(CT75,1)=CHAR(9),LEFT(CT75,1)=CHAR(160),indenture(CT75)&gt;0),"NO","BOLD")&amp;CV75</f>
        <v>BOLD</v>
      </c>
      <c r="CZ75" t="str">
        <f t="shared" si="95"/>
        <v/>
      </c>
      <c r="DA75" t="str">
        <f>IF(OR(LEFT(CX75,1)=CHAR(32),LEFT(CX75,1)=CHAR(9),LEFT(CX75,1)=CHAR(160),indenture(CX75)&gt;0),"NO","BOLD")&amp;CZ75</f>
        <v>BOLD</v>
      </c>
      <c r="DD75" t="str">
        <f t="shared" si="96"/>
        <v/>
      </c>
      <c r="DE75" t="str">
        <f>IF(OR(LEFT(DB75,1)=CHAR(32),LEFT(DB75,1)=CHAR(9),LEFT(DB75,1)=CHAR(160),indenture(DB75)&gt;0),"NO","BOLD")&amp;DD75</f>
        <v>BOLD</v>
      </c>
      <c r="DH75" t="str">
        <f t="shared" si="97"/>
        <v/>
      </c>
      <c r="DI75" t="str">
        <f>IF(OR(LEFT(DF75,1)=CHAR(32),LEFT(DF75,1)=CHAR(9),LEFT(DF75,1)=CHAR(160),indenture(DF75)&gt;0),"NO","BOLD")&amp;DH75</f>
        <v>BOLD</v>
      </c>
      <c r="DL75" t="str">
        <f t="shared" si="98"/>
        <v/>
      </c>
      <c r="DM75" t="str">
        <f>IF(OR(LEFT(DJ75,1)=CHAR(32),LEFT(DJ75,1)=CHAR(9),LEFT(DJ75,1)=CHAR(160),indenture(DJ75)&gt;0),"NO","BOLD")&amp;DL75</f>
        <v>BOLD</v>
      </c>
      <c r="DP75" t="str">
        <f t="shared" si="99"/>
        <v/>
      </c>
      <c r="DQ75" t="str">
        <f>IF(OR(LEFT(DN75,1)=CHAR(32),LEFT(DN75,1)=CHAR(9),LEFT(DN75,1)=CHAR(160),indenture(DN75)&gt;0),"NO","BOLD")&amp;DP75</f>
        <v>BOLD</v>
      </c>
      <c r="DT75" t="str">
        <f t="shared" si="100"/>
        <v/>
      </c>
      <c r="DU75" t="str">
        <f>IF(OR(LEFT(DR75,1)=CHAR(32),LEFT(DR75,1)=CHAR(9),LEFT(DR75,1)=CHAR(160),indenture(DR75)&gt;0),"NO","BOLD")&amp;DT75</f>
        <v>BOLD</v>
      </c>
      <c r="DX75" t="str">
        <f t="shared" si="101"/>
        <v/>
      </c>
      <c r="DY75" t="str">
        <f>IF(OR(LEFT(DV75,1)=CHAR(32),LEFT(DV75,1)=CHAR(9),LEFT(DV75,1)=CHAR(160),indenture(DV75)&gt;0),"NO","BOLD")&amp;DX75</f>
        <v>BOLD</v>
      </c>
      <c r="EB75" t="str">
        <f t="shared" si="102"/>
        <v/>
      </c>
      <c r="EC75" t="str">
        <f>IF(OR(LEFT(DZ75,1)=CHAR(32),LEFT(DZ75,1)=CHAR(9),LEFT(DZ75,1)=CHAR(160),indenture(DZ75)&gt;0),"NO","BOLD")&amp;EB75</f>
        <v>BOLD</v>
      </c>
      <c r="EF75" t="str">
        <f t="shared" si="103"/>
        <v/>
      </c>
      <c r="EG75" t="str">
        <f>IF(OR(LEFT(ED75,1)=CHAR(32),LEFT(ED75,1)=CHAR(9),LEFT(ED75,1)=CHAR(160),indenture(ED75)&gt;0),"NO","BOLD")&amp;EF75</f>
        <v>BOLD</v>
      </c>
      <c r="EJ75" t="str">
        <f t="shared" si="104"/>
        <v/>
      </c>
      <c r="EK75" t="str">
        <f>IF(OR(LEFT(EH75,1)=CHAR(32),LEFT(EH75,1)=CHAR(9),LEFT(EH75,1)=CHAR(160),indenture(EH75)&gt;0),"NO","BOLD")&amp;EJ75</f>
        <v>BOLD</v>
      </c>
      <c r="EN75" t="str">
        <f t="shared" si="105"/>
        <v/>
      </c>
      <c r="EO75" t="str">
        <f>IF(OR(LEFT(EL75,1)=CHAR(32),LEFT(EL75,1)=CHAR(9),LEFT(EL75,1)=CHAR(160),indenture(EL75)&gt;0),"NO","BOLD")&amp;EN75</f>
        <v>BOLD</v>
      </c>
      <c r="ER75" t="str">
        <f t="shared" si="106"/>
        <v/>
      </c>
      <c r="ES75" t="str">
        <f>IF(OR(LEFT(EP75,1)=CHAR(32),LEFT(EP75,1)=CHAR(9),LEFT(EP75,1)=CHAR(160),indenture(EP75)&gt;0),"NO","BOLD")&amp;ER75</f>
        <v>BOLD</v>
      </c>
      <c r="EV75" t="str">
        <f t="shared" si="107"/>
        <v/>
      </c>
      <c r="EW75" t="str">
        <f>IF(OR(LEFT(ET75,1)=CHAR(32),LEFT(ET75,1)=CHAR(9),LEFT(ET75,1)=CHAR(160),indenture(ET75)&gt;0),"NO","BOLD")&amp;EV75</f>
        <v>BOLD</v>
      </c>
      <c r="EZ75" t="str">
        <f t="shared" si="108"/>
        <v/>
      </c>
      <c r="FA75" t="str">
        <f>IF(OR(LEFT(EX75,1)=CHAR(32),LEFT(EX75,1)=CHAR(9),LEFT(EX75,1)=CHAR(160),indenture(EX75)&gt;0),"NO","BOLD")&amp;EZ75</f>
        <v>BOLD</v>
      </c>
      <c r="FD75" t="str">
        <f t="shared" si="109"/>
        <v/>
      </c>
      <c r="FE75" t="str">
        <f>IF(OR(LEFT(FB75,1)=CHAR(32),LEFT(FB75,1)=CHAR(9),LEFT(FB75,1)=CHAR(160),indenture(FB75)&gt;0),"NO","BOLD")&amp;FD75</f>
        <v>BOLD</v>
      </c>
      <c r="FF75" t="s">
        <v>5480</v>
      </c>
      <c r="FG75" s="36" t="s">
        <v>8872</v>
      </c>
      <c r="FH75" t="str">
        <f t="shared" si="110"/>
        <v/>
      </c>
      <c r="FI75" t="str">
        <f>IF(OR(LEFT(FF75,1)=CHAR(32),LEFT(FF75,1)=CHAR(9),LEFT(FF75,1)=CHAR(160),indenture(FF75)&gt;0),"NO","BOLD")&amp;FH75</f>
        <v>BOLD</v>
      </c>
      <c r="FL75" t="str">
        <f t="shared" si="111"/>
        <v/>
      </c>
      <c r="FM75" t="str">
        <f>IF(OR(LEFT(FJ75,1)=CHAR(32),LEFT(FJ75,1)=CHAR(9),LEFT(FJ75,1)=CHAR(160),indenture(FJ75)&gt;0),"NO","BOLD")&amp;FL75</f>
        <v>BOLD</v>
      </c>
      <c r="FN75" t="s">
        <v>6061</v>
      </c>
      <c r="FO75" t="s">
        <v>5820</v>
      </c>
      <c r="FP75" t="str">
        <f t="shared" si="112"/>
        <v/>
      </c>
      <c r="FQ75" t="str">
        <f>IF(OR(LEFT(FN75,1)=CHAR(32),LEFT(FN75,1)=CHAR(9),LEFT(FN75,1)=CHAR(160),indenture(FN75)&gt;0),"NO","BOLD")&amp;FP75</f>
        <v>NO</v>
      </c>
      <c r="FT75" t="str">
        <f t="shared" si="113"/>
        <v/>
      </c>
      <c r="FU75" t="str">
        <f>IF(OR(LEFT(FR75,1)=CHAR(32),LEFT(FR75,1)=CHAR(9),LEFT(FR75,1)=CHAR(160),indenture(FR75)&gt;0),"NO","BOLD")&amp;FT75</f>
        <v>BOLD</v>
      </c>
      <c r="FX75" t="str">
        <f t="shared" si="114"/>
        <v/>
      </c>
      <c r="FY75" t="str">
        <f>IF(OR(LEFT(FV75,1)=CHAR(32),LEFT(FV75,1)=CHAR(9),LEFT(FV75,1)=CHAR(160),indenture(FV75)&gt;0),"NO","BOLD")&amp;FX75</f>
        <v>BOLD</v>
      </c>
      <c r="GB75" t="str">
        <f t="shared" si="115"/>
        <v/>
      </c>
      <c r="GC75" t="str">
        <f>IF(OR(LEFT(FZ75,1)=CHAR(32),LEFT(FZ75,1)=CHAR(9),LEFT(FZ75,1)=CHAR(160),indenture(FZ75)&gt;0),"NO","BOLD")&amp;GB75</f>
        <v>BOLD</v>
      </c>
      <c r="GF75" t="str">
        <f t="shared" si="116"/>
        <v/>
      </c>
      <c r="GG75" t="str">
        <f>IF(OR(LEFT(GD75,1)=CHAR(32),LEFT(GD75,1)=CHAR(9),LEFT(GD75,1)=CHAR(160),indenture(GD75)&gt;0),"NO","BOLD")&amp;GF75</f>
        <v>BOLD</v>
      </c>
      <c r="GJ75" t="str">
        <f t="shared" si="117"/>
        <v/>
      </c>
      <c r="GK75" t="str">
        <f>IF(OR(LEFT(GH75,1)=CHAR(32),LEFT(GH75,1)=CHAR(9),LEFT(GH75,1)=CHAR(160),indenture(GH75)&gt;0),"NO","BOLD")&amp;GJ75</f>
        <v>BOLD</v>
      </c>
      <c r="GN75" t="str">
        <f t="shared" si="118"/>
        <v/>
      </c>
      <c r="GO75" t="str">
        <f>IF(OR(LEFT(GL75,1)=CHAR(32),LEFT(GL75,1)=CHAR(9),LEFT(GL75,1)=CHAR(160),indenture(GL75)&gt;0),"NO","BOLD")&amp;GN75</f>
        <v>BOLD</v>
      </c>
      <c r="GR75" t="str">
        <f t="shared" si="119"/>
        <v/>
      </c>
      <c r="GS75" t="str">
        <f>IF(OR(LEFT(GP75,1)=CHAR(32),LEFT(GP75,1)=CHAR(9),LEFT(GP75,1)=CHAR(160),indenture(GP75)&gt;0),"NO","BOLD")&amp;GR75</f>
        <v>BOLD</v>
      </c>
      <c r="GV75" t="str">
        <f t="shared" si="120"/>
        <v/>
      </c>
      <c r="GW75" t="str">
        <f>IF(OR(LEFT(GT75,1)=CHAR(32),LEFT(GT75,1)=CHAR(9),LEFT(GT75,1)=CHAR(160),indenture(GT75)&gt;0),"NO","BOLD")&amp;GV75</f>
        <v>BOLD</v>
      </c>
      <c r="GZ75" t="str">
        <f t="shared" si="121"/>
        <v/>
      </c>
      <c r="HA75" t="str">
        <f>IF(OR(LEFT(GX75,1)=CHAR(32),LEFT(GX75,1)=CHAR(9),LEFT(GX75,1)=CHAR(160),indenture(GX75)&gt;0),"NO","BOLD")&amp;GZ75</f>
        <v>BOLD</v>
      </c>
      <c r="HD75" t="str">
        <f t="shared" si="122"/>
        <v/>
      </c>
      <c r="HE75" t="str">
        <f>IF(OR(LEFT(HB75,1)=CHAR(32),LEFT(HB75,1)=CHAR(9),LEFT(HB75,1)=CHAR(160),indenture(HB75)&gt;0),"NO","BOLD")&amp;HD75</f>
        <v>BOLD</v>
      </c>
      <c r="HH75" t="str">
        <f t="shared" si="123"/>
        <v/>
      </c>
      <c r="HI75" t="str">
        <f>IF(OR(LEFT(HF75,1)=CHAR(32),LEFT(HF75,1)=CHAR(9),LEFT(HF75,1)=CHAR(160),indenture(HF75)&gt;0),"NO","BOLD")&amp;HH75</f>
        <v>BOLD</v>
      </c>
      <c r="HL75" t="str">
        <f t="shared" si="124"/>
        <v/>
      </c>
      <c r="HM75" t="str">
        <f>IF(OR(LEFT(HJ75,1)=CHAR(32),LEFT(HJ75,1)=CHAR(9),LEFT(HJ75,1)=CHAR(160),indenture(HJ75)&gt;0),"NO","BOLD")&amp;HL75</f>
        <v>BOLD</v>
      </c>
      <c r="HP75" t="str">
        <f t="shared" si="125"/>
        <v/>
      </c>
      <c r="HQ75" t="str">
        <f>IF(OR(LEFT(HN75,1)=CHAR(32),LEFT(HN75,1)=CHAR(9),LEFT(HN75,1)=CHAR(160),indenture(HN75)&gt;0),"NO","BOLD")&amp;HP75</f>
        <v>BOLD</v>
      </c>
      <c r="HT75" t="str">
        <f t="shared" si="126"/>
        <v/>
      </c>
      <c r="HU75" t="str">
        <f>IF(OR(LEFT(HR75,1)=CHAR(32),LEFT(HR75,1)=CHAR(9),LEFT(HR75,1)=CHAR(160),indenture(HR75)&gt;0),"NO","BOLD")&amp;HT75</f>
        <v>BOLD</v>
      </c>
      <c r="HX75" t="str">
        <f t="shared" si="127"/>
        <v/>
      </c>
      <c r="HY75" t="str">
        <f>IF(OR(LEFT(HV75,1)=CHAR(32),LEFT(HV75,1)=CHAR(9),LEFT(HV75,1)=CHAR(160),indenture(HV75)&gt;0),"NO","BOLD")&amp;HX75</f>
        <v>BOLD</v>
      </c>
      <c r="HZ75" t="s">
        <v>8416</v>
      </c>
      <c r="IA75" t="s">
        <v>8417</v>
      </c>
      <c r="IB75" t="str">
        <f t="shared" si="128"/>
        <v/>
      </c>
      <c r="IC75" t="str">
        <f>IF(OR(LEFT(HZ75,1)=CHAR(32),LEFT(HZ75,1)=CHAR(9),LEFT(HZ75,1)=CHAR(160),indenture(HZ75)&gt;0),"NO","BOLD")&amp;IB75</f>
        <v>BOLD</v>
      </c>
      <c r="IH75" t="s">
        <v>8282</v>
      </c>
      <c r="II75" t="s">
        <v>8183</v>
      </c>
      <c r="IJ75" t="str">
        <f t="shared" si="129"/>
        <v/>
      </c>
      <c r="IK75" t="str">
        <f>IF(OR(LEFT(IH75,1)=CHAR(32),LEFT(IH75,1)=CHAR(9),LEFT(IH75,1)=CHAR(160),indenture(IH75)&gt;0),"NO","BOLD")&amp;IJ75</f>
        <v>BOLD</v>
      </c>
      <c r="IP75" t="s">
        <v>8744</v>
      </c>
      <c r="IQ75" t="s">
        <v>8745</v>
      </c>
      <c r="IR75" t="str">
        <f t="shared" si="130"/>
        <v/>
      </c>
      <c r="IS75" t="str">
        <f>IF(OR(LEFT(IP75,1)=CHAR(32),LEFT(IP75,1)=CHAR(9),LEFT(IP75,1)=CHAR(160),indenture(IP75)&gt;0),"NO","BOLD")&amp;IR75</f>
        <v>BOLD</v>
      </c>
      <c r="IZ75" t="str">
        <f t="shared" si="131"/>
        <v/>
      </c>
      <c r="JA75" t="str">
        <f>IF(OR(LEFT(IX75,1)=CHAR(32),LEFT(IX75,1)=CHAR(9),LEFT(IX75,1)=CHAR(160),indenture(IX75)&gt;0),"NO","BOLD")&amp;IZ75</f>
        <v>BOLD</v>
      </c>
      <c r="JB75" t="s">
        <v>8416</v>
      </c>
      <c r="JC75" t="s">
        <v>8417</v>
      </c>
      <c r="JD75" t="str">
        <f t="shared" si="132"/>
        <v/>
      </c>
      <c r="JE75" t="str">
        <f>IF(OR(LEFT(JB75,1)=CHAR(32),LEFT(JB75,1)=CHAR(9),LEFT(JB75,1)=CHAR(160),indenture(JB75)&gt;0),"NO","BOLD")&amp;JD75</f>
        <v>BOLD</v>
      </c>
    </row>
    <row r="76" spans="1:265">
      <c r="A76">
        <v>75</v>
      </c>
      <c r="D76" t="str">
        <f t="shared" si="71"/>
        <v/>
      </c>
      <c r="E76" t="str">
        <f>IF(OR(LEFT(B76,1)=CHAR(32),LEFT(B76,1)=CHAR(9),LEFT(B76,1)=CHAR(160),indenture(B76)&gt;0),"NO","BOLD")&amp;D76</f>
        <v>BOLD</v>
      </c>
      <c r="H76" t="str">
        <f t="shared" si="72"/>
        <v/>
      </c>
      <c r="I76" t="str">
        <f>IF(OR(LEFT(F76,1)=CHAR(32),LEFT(F76,1)=CHAR(9),LEFT(F76,1)=CHAR(160),indenture(F76)&gt;0),"NO","BOLD")&amp;H76</f>
        <v>BOLD</v>
      </c>
      <c r="P76" t="str">
        <f t="shared" si="73"/>
        <v/>
      </c>
      <c r="Q76" t="str">
        <f>IF(OR(LEFT(N76,1)=CHAR(32),LEFT(N76,1)=CHAR(9),LEFT(N76,1)=CHAR(160),indenture(N76)&gt;0),"NO","BOLD")&amp;P76</f>
        <v>BOLD</v>
      </c>
      <c r="T76" t="str">
        <f t="shared" si="74"/>
        <v/>
      </c>
      <c r="U76" t="str">
        <f>IF(OR(LEFT(R76,1)=CHAR(32),LEFT(R76,1)=CHAR(9),LEFT(R76,1)=CHAR(160),indenture(R76)&gt;0),"NO","BOLD")&amp;T76</f>
        <v>BOLD</v>
      </c>
      <c r="X76" t="str">
        <f t="shared" si="75"/>
        <v/>
      </c>
      <c r="Y76" t="str">
        <f>IF(OR(LEFT(V76,1)=CHAR(32),LEFT(V76,1)=CHAR(9),LEFT(V76,1)=CHAR(160),indenture(V76)&gt;0),"NO","BOLD")&amp;X76</f>
        <v>BOLD</v>
      </c>
      <c r="AB76" t="str">
        <f t="shared" si="76"/>
        <v/>
      </c>
      <c r="AC76" t="str">
        <f>IF(OR(LEFT(Z76,1)=CHAR(32),LEFT(Z76,1)=CHAR(9),LEFT(Z76,1)=CHAR(160),indenture(Z76)&gt;0),"NO","BOLD")&amp;AB76</f>
        <v>BOLD</v>
      </c>
      <c r="AF76" t="str">
        <f t="shared" si="77"/>
        <v/>
      </c>
      <c r="AG76" t="str">
        <f>IF(OR(LEFT(AD76,1)=CHAR(32),LEFT(AD76,1)=CHAR(9),LEFT(AD76,1)=CHAR(160),indenture(AD76)&gt;0),"NO","BOLD")&amp;AF76</f>
        <v>BOLD</v>
      </c>
      <c r="AJ76" t="str">
        <f t="shared" si="78"/>
        <v/>
      </c>
      <c r="AK76" t="str">
        <f>IF(OR(LEFT(AH76,1)=CHAR(32),LEFT(AH76,1)=CHAR(9),LEFT(AH76,1)=CHAR(160),indenture(AH76)&gt;0),"NO","BOLD")&amp;AJ76</f>
        <v>BOLD</v>
      </c>
      <c r="AL76" t="s">
        <v>3683</v>
      </c>
      <c r="AM76" t="s">
        <v>4012</v>
      </c>
      <c r="AN76" t="str">
        <f t="shared" si="79"/>
        <v/>
      </c>
      <c r="AO76" t="str">
        <f>IF(OR(LEFT(AL76,1)=CHAR(32),LEFT(AL76,1)=CHAR(9),LEFT(AL76,1)=CHAR(160),indenture(AL76)&gt;0),"NO","BOLD")&amp;AN76</f>
        <v>BOLD</v>
      </c>
      <c r="AR76" t="str">
        <f t="shared" si="80"/>
        <v/>
      </c>
      <c r="AS76" t="str">
        <f>IF(OR(LEFT(AP76,1)=CHAR(32),LEFT(AP76,1)=CHAR(9),LEFT(AP76,1)=CHAR(160),indenture(AP76)&gt;0),"NO","BOLD")&amp;AR76</f>
        <v>BOLD</v>
      </c>
      <c r="AV76" t="str">
        <f t="shared" si="81"/>
        <v/>
      </c>
      <c r="AW76" t="str">
        <f>IF(OR(LEFT(AT76,1)=CHAR(32),LEFT(AT76,1)=CHAR(9),LEFT(AT76,1)=CHAR(160),indenture(AT76)&gt;0),"NO","BOLD")&amp;AV76</f>
        <v>BOLD</v>
      </c>
      <c r="AZ76" t="str">
        <f t="shared" si="82"/>
        <v/>
      </c>
      <c r="BA76" t="str">
        <f>IF(OR(LEFT(AX76,1)=CHAR(32),LEFT(AX76,1)=CHAR(9),LEFT(AX76,1)=CHAR(160),indenture(AX76)&gt;0),"NO","BOLD")&amp;AZ76</f>
        <v>BOLD</v>
      </c>
      <c r="BB76" t="s">
        <v>4240</v>
      </c>
      <c r="BC76" t="s">
        <v>4792</v>
      </c>
      <c r="BD76" t="str">
        <f t="shared" si="83"/>
        <v/>
      </c>
      <c r="BE76" t="str">
        <f>IF(OR(LEFT(BB76,1)=CHAR(32),LEFT(BB76,1)=CHAR(9),LEFT(BB76,1)=CHAR(160),indenture(BB76)&gt;0),"NO","BOLD")&amp;BD76</f>
        <v>NO</v>
      </c>
      <c r="BH76" t="str">
        <f t="shared" si="84"/>
        <v/>
      </c>
      <c r="BI76" t="str">
        <f>IF(OR(LEFT(BF76,1)=CHAR(32),LEFT(BF76,1)=CHAR(9),LEFT(BF76,1)=CHAR(160),indenture(BF76)&gt;0),"NO","BOLD")&amp;BH76</f>
        <v>BOLD</v>
      </c>
      <c r="BL76" t="str">
        <f t="shared" si="85"/>
        <v/>
      </c>
      <c r="BM76" t="str">
        <f>IF(OR(LEFT(BJ76,1)=CHAR(32),LEFT(BJ76,1)=CHAR(9),LEFT(BJ76,1)=CHAR(160),indenture(BJ76)&gt;0),"NO","BOLD")&amp;BL76</f>
        <v>BOLD</v>
      </c>
      <c r="BP76" t="str">
        <f t="shared" si="86"/>
        <v/>
      </c>
      <c r="BQ76" t="str">
        <f>IF(OR(LEFT(BN76,1)=CHAR(32),LEFT(BN76,1)=CHAR(9),LEFT(BN76,1)=CHAR(160),indenture(BN76)&gt;0),"NO","BOLD")&amp;BP76</f>
        <v>BOLD</v>
      </c>
      <c r="BT76" t="str">
        <f t="shared" si="87"/>
        <v/>
      </c>
      <c r="BU76" t="str">
        <f>IF(OR(LEFT(BR76,1)=CHAR(32),LEFT(BR76,1)=CHAR(9),LEFT(BR76,1)=CHAR(160),indenture(BR76)&gt;0),"NO","BOLD")&amp;BT76</f>
        <v>BOLD</v>
      </c>
      <c r="BV76" t="s">
        <v>4793</v>
      </c>
      <c r="BW76" t="s">
        <v>4794</v>
      </c>
      <c r="BX76" t="str">
        <f t="shared" si="88"/>
        <v/>
      </c>
      <c r="BY76" t="str">
        <f>IF(OR(LEFT(BV76,1)=CHAR(32),LEFT(BV76,1)=CHAR(9),LEFT(BV76,1)=CHAR(160),indenture(BV76)&gt;0),"NO","BOLD")&amp;BX76</f>
        <v>NO</v>
      </c>
      <c r="BZ76" t="s">
        <v>4219</v>
      </c>
      <c r="CA76" t="s">
        <v>4795</v>
      </c>
      <c r="CB76" t="str">
        <f t="shared" si="89"/>
        <v/>
      </c>
      <c r="CC76" t="str">
        <f>IF(OR(LEFT(BZ76,1)=CHAR(32),LEFT(BZ76,1)=CHAR(9),LEFT(BZ76,1)=CHAR(160),indenture(BZ76)&gt;0),"NO","BOLD")&amp;CB76</f>
        <v>NO</v>
      </c>
      <c r="CD76" t="s">
        <v>4288</v>
      </c>
      <c r="CE76" t="s">
        <v>4796</v>
      </c>
      <c r="CF76" t="str">
        <f t="shared" si="90"/>
        <v/>
      </c>
      <c r="CG76" t="str">
        <f>IF(OR(LEFT(CD76,1)=CHAR(32),LEFT(CD76,1)=CHAR(9),LEFT(CD76,1)=CHAR(160),indenture(CD76)&gt;0),"NO","BOLD")&amp;CF76</f>
        <v>NO</v>
      </c>
      <c r="CJ76" t="str">
        <f t="shared" si="91"/>
        <v/>
      </c>
      <c r="CK76" t="str">
        <f>IF(OR(LEFT(CH76,1)=CHAR(32),LEFT(CH76,1)=CHAR(9),LEFT(CH76,1)=CHAR(160),indenture(CH76)&gt;0),"NO","BOLD")&amp;CJ76</f>
        <v>BOLD</v>
      </c>
      <c r="CN76" t="str">
        <f t="shared" si="92"/>
        <v/>
      </c>
      <c r="CO76" t="str">
        <f>IF(OR(LEFT(CL76,1)=CHAR(32),LEFT(CL76,1)=CHAR(9),LEFT(CL76,1)=CHAR(160),indenture(CL76)&gt;0),"NO","BOLD")&amp;CN76</f>
        <v>BOLD</v>
      </c>
      <c r="CP76" t="s">
        <v>4797</v>
      </c>
      <c r="CQ76" t="s">
        <v>4798</v>
      </c>
      <c r="CR76" t="str">
        <f t="shared" si="93"/>
        <v/>
      </c>
      <c r="CS76" t="str">
        <f>IF(OR(LEFT(CP76,1)=CHAR(32),LEFT(CP76,1)=CHAR(9),LEFT(CP76,1)=CHAR(160),indenture(CP76)&gt;0),"NO","BOLD")&amp;CR76</f>
        <v>BOLD</v>
      </c>
      <c r="CV76" t="str">
        <f t="shared" si="94"/>
        <v/>
      </c>
      <c r="CW76" t="str">
        <f>IF(OR(LEFT(CT76,1)=CHAR(32),LEFT(CT76,1)=CHAR(9),LEFT(CT76,1)=CHAR(160),indenture(CT76)&gt;0),"NO","BOLD")&amp;CV76</f>
        <v>BOLD</v>
      </c>
      <c r="CZ76" t="str">
        <f t="shared" si="95"/>
        <v/>
      </c>
      <c r="DA76" t="str">
        <f>IF(OR(LEFT(CX76,1)=CHAR(32),LEFT(CX76,1)=CHAR(9),LEFT(CX76,1)=CHAR(160),indenture(CX76)&gt;0),"NO","BOLD")&amp;CZ76</f>
        <v>BOLD</v>
      </c>
      <c r="DD76" t="str">
        <f t="shared" si="96"/>
        <v/>
      </c>
      <c r="DE76" t="str">
        <f>IF(OR(LEFT(DB76,1)=CHAR(32),LEFT(DB76,1)=CHAR(9),LEFT(DB76,1)=CHAR(160),indenture(DB76)&gt;0),"NO","BOLD")&amp;DD76</f>
        <v>BOLD</v>
      </c>
      <c r="DH76" t="str">
        <f t="shared" si="97"/>
        <v/>
      </c>
      <c r="DI76" t="str">
        <f>IF(OR(LEFT(DF76,1)=CHAR(32),LEFT(DF76,1)=CHAR(9),LEFT(DF76,1)=CHAR(160),indenture(DF76)&gt;0),"NO","BOLD")&amp;DH76</f>
        <v>BOLD</v>
      </c>
      <c r="DL76" t="str">
        <f t="shared" si="98"/>
        <v/>
      </c>
      <c r="DM76" t="str">
        <f>IF(OR(LEFT(DJ76,1)=CHAR(32),LEFT(DJ76,1)=CHAR(9),LEFT(DJ76,1)=CHAR(160),indenture(DJ76)&gt;0),"NO","BOLD")&amp;DL76</f>
        <v>BOLD</v>
      </c>
      <c r="DP76" t="str">
        <f t="shared" si="99"/>
        <v/>
      </c>
      <c r="DQ76" t="str">
        <f>IF(OR(LEFT(DN76,1)=CHAR(32),LEFT(DN76,1)=CHAR(9),LEFT(DN76,1)=CHAR(160),indenture(DN76)&gt;0),"NO","BOLD")&amp;DP76</f>
        <v>BOLD</v>
      </c>
      <c r="DT76" t="str">
        <f t="shared" si="100"/>
        <v/>
      </c>
      <c r="DU76" t="str">
        <f>IF(OR(LEFT(DR76,1)=CHAR(32),LEFT(DR76,1)=CHAR(9),LEFT(DR76,1)=CHAR(160),indenture(DR76)&gt;0),"NO","BOLD")&amp;DT76</f>
        <v>BOLD</v>
      </c>
      <c r="DX76" t="str">
        <f t="shared" si="101"/>
        <v/>
      </c>
      <c r="DY76" t="str">
        <f>IF(OR(LEFT(DV76,1)=CHAR(32),LEFT(DV76,1)=CHAR(9),LEFT(DV76,1)=CHAR(160),indenture(DV76)&gt;0),"NO","BOLD")&amp;DX76</f>
        <v>BOLD</v>
      </c>
      <c r="EB76" t="str">
        <f t="shared" si="102"/>
        <v/>
      </c>
      <c r="EC76" t="str">
        <f>IF(OR(LEFT(DZ76,1)=CHAR(32),LEFT(DZ76,1)=CHAR(9),LEFT(DZ76,1)=CHAR(160),indenture(DZ76)&gt;0),"NO","BOLD")&amp;EB76</f>
        <v>BOLD</v>
      </c>
      <c r="EF76" t="str">
        <f t="shared" si="103"/>
        <v/>
      </c>
      <c r="EG76" t="str">
        <f>IF(OR(LEFT(ED76,1)=CHAR(32),LEFT(ED76,1)=CHAR(9),LEFT(ED76,1)=CHAR(160),indenture(ED76)&gt;0),"NO","BOLD")&amp;EF76</f>
        <v>BOLD</v>
      </c>
      <c r="EJ76" t="str">
        <f t="shared" si="104"/>
        <v/>
      </c>
      <c r="EK76" t="str">
        <f>IF(OR(LEFT(EH76,1)=CHAR(32),LEFT(EH76,1)=CHAR(9),LEFT(EH76,1)=CHAR(160),indenture(EH76)&gt;0),"NO","BOLD")&amp;EJ76</f>
        <v>BOLD</v>
      </c>
      <c r="EN76" t="str">
        <f t="shared" si="105"/>
        <v/>
      </c>
      <c r="EO76" t="str">
        <f>IF(OR(LEFT(EL76,1)=CHAR(32),LEFT(EL76,1)=CHAR(9),LEFT(EL76,1)=CHAR(160),indenture(EL76)&gt;0),"NO","BOLD")&amp;EN76</f>
        <v>BOLD</v>
      </c>
      <c r="ER76" t="str">
        <f t="shared" si="106"/>
        <v/>
      </c>
      <c r="ES76" t="str">
        <f>IF(OR(LEFT(EP76,1)=CHAR(32),LEFT(EP76,1)=CHAR(9),LEFT(EP76,1)=CHAR(160),indenture(EP76)&gt;0),"NO","BOLD")&amp;ER76</f>
        <v>BOLD</v>
      </c>
      <c r="EV76" t="str">
        <f t="shared" si="107"/>
        <v/>
      </c>
      <c r="EW76" t="str">
        <f>IF(OR(LEFT(ET76,1)=CHAR(32),LEFT(ET76,1)=CHAR(9),LEFT(ET76,1)=CHAR(160),indenture(ET76)&gt;0),"NO","BOLD")&amp;EV76</f>
        <v>BOLD</v>
      </c>
      <c r="EZ76" t="str">
        <f t="shared" si="108"/>
        <v/>
      </c>
      <c r="FA76" t="str">
        <f>IF(OR(LEFT(EX76,1)=CHAR(32),LEFT(EX76,1)=CHAR(9),LEFT(EX76,1)=CHAR(160),indenture(EX76)&gt;0),"NO","BOLD")&amp;EZ76</f>
        <v>BOLD</v>
      </c>
      <c r="FD76" t="str">
        <f t="shared" si="109"/>
        <v/>
      </c>
      <c r="FE76" t="str">
        <f>IF(OR(LEFT(FB76,1)=CHAR(32),LEFT(FB76,1)=CHAR(9),LEFT(FB76,1)=CHAR(160),indenture(FB76)&gt;0),"NO","BOLD")&amp;FD76</f>
        <v>BOLD</v>
      </c>
      <c r="FF76" t="s">
        <v>1791</v>
      </c>
      <c r="FG76" t="s">
        <v>16</v>
      </c>
      <c r="FH76" t="str">
        <f t="shared" si="110"/>
        <v/>
      </c>
      <c r="FI76" t="str">
        <f>IF(OR(LEFT(FF76,1)=CHAR(32),LEFT(FF76,1)=CHAR(9),LEFT(FF76,1)=CHAR(160),indenture(FF76)&gt;0),"NO","BOLD")&amp;FH76</f>
        <v>BOLD</v>
      </c>
      <c r="FL76" t="str">
        <f t="shared" si="111"/>
        <v/>
      </c>
      <c r="FM76" t="str">
        <f>IF(OR(LEFT(FJ76,1)=CHAR(32),LEFT(FJ76,1)=CHAR(9),LEFT(FJ76,1)=CHAR(160),indenture(FJ76)&gt;0),"NO","BOLD")&amp;FL76</f>
        <v>BOLD</v>
      </c>
      <c r="FN76" t="s">
        <v>6062</v>
      </c>
      <c r="FO76" t="s">
        <v>6063</v>
      </c>
      <c r="FP76" t="str">
        <f t="shared" si="112"/>
        <v/>
      </c>
      <c r="FQ76" t="str">
        <f>IF(OR(LEFT(FN76,1)=CHAR(32),LEFT(FN76,1)=CHAR(9),LEFT(FN76,1)=CHAR(160),indenture(FN76)&gt;0),"NO","BOLD")&amp;FP76</f>
        <v>NO</v>
      </c>
      <c r="FT76" t="str">
        <f t="shared" si="113"/>
        <v/>
      </c>
      <c r="FU76" t="str">
        <f>IF(OR(LEFT(FR76,1)=CHAR(32),LEFT(FR76,1)=CHAR(9),LEFT(FR76,1)=CHAR(160),indenture(FR76)&gt;0),"NO","BOLD")&amp;FT76</f>
        <v>BOLD</v>
      </c>
      <c r="FX76" t="str">
        <f t="shared" si="114"/>
        <v/>
      </c>
      <c r="FY76" t="str">
        <f>IF(OR(LEFT(FV76,1)=CHAR(32),LEFT(FV76,1)=CHAR(9),LEFT(FV76,1)=CHAR(160),indenture(FV76)&gt;0),"NO","BOLD")&amp;FX76</f>
        <v>BOLD</v>
      </c>
      <c r="GB76" t="str">
        <f t="shared" si="115"/>
        <v/>
      </c>
      <c r="GC76" t="str">
        <f>IF(OR(LEFT(FZ76,1)=CHAR(32),LEFT(FZ76,1)=CHAR(9),LEFT(FZ76,1)=CHAR(160),indenture(FZ76)&gt;0),"NO","BOLD")&amp;GB76</f>
        <v>BOLD</v>
      </c>
      <c r="GF76" t="str">
        <f t="shared" si="116"/>
        <v/>
      </c>
      <c r="GG76" t="str">
        <f>IF(OR(LEFT(GD76,1)=CHAR(32),LEFT(GD76,1)=CHAR(9),LEFT(GD76,1)=CHAR(160),indenture(GD76)&gt;0),"NO","BOLD")&amp;GF76</f>
        <v>BOLD</v>
      </c>
      <c r="GJ76" t="str">
        <f t="shared" si="117"/>
        <v/>
      </c>
      <c r="GK76" t="str">
        <f>IF(OR(LEFT(GH76,1)=CHAR(32),LEFT(GH76,1)=CHAR(9),LEFT(GH76,1)=CHAR(160),indenture(GH76)&gt;0),"NO","BOLD")&amp;GJ76</f>
        <v>BOLD</v>
      </c>
      <c r="GN76" t="str">
        <f t="shared" si="118"/>
        <v/>
      </c>
      <c r="GO76" t="str">
        <f>IF(OR(LEFT(GL76,1)=CHAR(32),LEFT(GL76,1)=CHAR(9),LEFT(GL76,1)=CHAR(160),indenture(GL76)&gt;0),"NO","BOLD")&amp;GN76</f>
        <v>BOLD</v>
      </c>
      <c r="GR76" t="str">
        <f t="shared" si="119"/>
        <v/>
      </c>
      <c r="GS76" t="str">
        <f>IF(OR(LEFT(GP76,1)=CHAR(32),LEFT(GP76,1)=CHAR(9),LEFT(GP76,1)=CHAR(160),indenture(GP76)&gt;0),"NO","BOLD")&amp;GR76</f>
        <v>BOLD</v>
      </c>
      <c r="GV76" t="str">
        <f t="shared" si="120"/>
        <v/>
      </c>
      <c r="GW76" t="str">
        <f>IF(OR(LEFT(GT76,1)=CHAR(32),LEFT(GT76,1)=CHAR(9),LEFT(GT76,1)=CHAR(160),indenture(GT76)&gt;0),"NO","BOLD")&amp;GV76</f>
        <v>BOLD</v>
      </c>
      <c r="GZ76" t="str">
        <f t="shared" si="121"/>
        <v/>
      </c>
      <c r="HA76" t="str">
        <f>IF(OR(LEFT(GX76,1)=CHAR(32),LEFT(GX76,1)=CHAR(9),LEFT(GX76,1)=CHAR(160),indenture(GX76)&gt;0),"NO","BOLD")&amp;GZ76</f>
        <v>BOLD</v>
      </c>
      <c r="HD76" t="str">
        <f t="shared" si="122"/>
        <v/>
      </c>
      <c r="HE76" t="str">
        <f>IF(OR(LEFT(HB76,1)=CHAR(32),LEFT(HB76,1)=CHAR(9),LEFT(HB76,1)=CHAR(160),indenture(HB76)&gt;0),"NO","BOLD")&amp;HD76</f>
        <v>BOLD</v>
      </c>
      <c r="HH76" t="str">
        <f t="shared" si="123"/>
        <v/>
      </c>
      <c r="HI76" t="str">
        <f>IF(OR(LEFT(HF76,1)=CHAR(32),LEFT(HF76,1)=CHAR(9),LEFT(HF76,1)=CHAR(160),indenture(HF76)&gt;0),"NO","BOLD")&amp;HH76</f>
        <v>BOLD</v>
      </c>
      <c r="HL76" t="str">
        <f t="shared" si="124"/>
        <v/>
      </c>
      <c r="HM76" t="str">
        <f>IF(OR(LEFT(HJ76,1)=CHAR(32),LEFT(HJ76,1)=CHAR(9),LEFT(HJ76,1)=CHAR(160),indenture(HJ76)&gt;0),"NO","BOLD")&amp;HL76</f>
        <v>BOLD</v>
      </c>
      <c r="HP76" t="str">
        <f t="shared" si="125"/>
        <v/>
      </c>
      <c r="HQ76" t="str">
        <f>IF(OR(LEFT(HN76,1)=CHAR(32),LEFT(HN76,1)=CHAR(9),LEFT(HN76,1)=CHAR(160),indenture(HN76)&gt;0),"NO","BOLD")&amp;HP76</f>
        <v>BOLD</v>
      </c>
      <c r="HT76" t="str">
        <f t="shared" si="126"/>
        <v/>
      </c>
      <c r="HU76" t="str">
        <f>IF(OR(LEFT(HR76,1)=CHAR(32),LEFT(HR76,1)=CHAR(9),LEFT(HR76,1)=CHAR(160),indenture(HR76)&gt;0),"NO","BOLD")&amp;HT76</f>
        <v>BOLD</v>
      </c>
      <c r="HV76" t="s">
        <v>8261</v>
      </c>
      <c r="HW76" s="36" t="s">
        <v>8872</v>
      </c>
      <c r="HX76" t="str">
        <f t="shared" si="127"/>
        <v/>
      </c>
      <c r="HY76" t="str">
        <f>IF(OR(LEFT(HV76,1)=CHAR(32),LEFT(HV76,1)=CHAR(9),LEFT(HV76,1)=CHAR(160),indenture(HV76)&gt;0),"NO","BOLD")&amp;HX76</f>
        <v>BOLD</v>
      </c>
      <c r="HZ76" t="s">
        <v>8418</v>
      </c>
      <c r="IA76" t="s">
        <v>8419</v>
      </c>
      <c r="IB76" t="str">
        <f t="shared" si="128"/>
        <v/>
      </c>
      <c r="IC76" t="str">
        <f>IF(OR(LEFT(HZ76,1)=CHAR(32),LEFT(HZ76,1)=CHAR(9),LEFT(HZ76,1)=CHAR(160),indenture(HZ76)&gt;0),"NO","BOLD")&amp;IB76</f>
        <v>BOLD</v>
      </c>
      <c r="IH76" t="s">
        <v>8283</v>
      </c>
      <c r="II76" t="s">
        <v>8184</v>
      </c>
      <c r="IJ76" t="str">
        <f t="shared" si="129"/>
        <v/>
      </c>
      <c r="IK76" t="str">
        <f>IF(OR(LEFT(IH76,1)=CHAR(32),LEFT(IH76,1)=CHAR(9),LEFT(IH76,1)=CHAR(160),indenture(IH76)&gt;0),"NO","BOLD")&amp;IJ76</f>
        <v>BOLD</v>
      </c>
      <c r="IP76" t="s">
        <v>8746</v>
      </c>
      <c r="IQ76" t="s">
        <v>8747</v>
      </c>
      <c r="IR76" t="str">
        <f t="shared" si="130"/>
        <v/>
      </c>
      <c r="IS76" t="str">
        <f>IF(OR(LEFT(IP76,1)=CHAR(32),LEFT(IP76,1)=CHAR(9),LEFT(IP76,1)=CHAR(160),indenture(IP76)&gt;0),"NO","BOLD")&amp;IR76</f>
        <v>BOLD</v>
      </c>
      <c r="IX76" t="s">
        <v>8228</v>
      </c>
      <c r="IY76" s="36" t="s">
        <v>8872</v>
      </c>
      <c r="IZ76" t="str">
        <f t="shared" si="131"/>
        <v/>
      </c>
      <c r="JA76" t="str">
        <f>IF(OR(LEFT(IX76,1)=CHAR(32),LEFT(IX76,1)=CHAR(9),LEFT(IX76,1)=CHAR(160),indenture(IX76)&gt;0),"NO","BOLD")&amp;IZ76</f>
        <v>BOLD</v>
      </c>
      <c r="JB76" t="s">
        <v>8418</v>
      </c>
      <c r="JC76" t="s">
        <v>8419</v>
      </c>
      <c r="JD76" t="str">
        <f t="shared" si="132"/>
        <v/>
      </c>
      <c r="JE76" t="str">
        <f>IF(OR(LEFT(JB76,1)=CHAR(32),LEFT(JB76,1)=CHAR(9),LEFT(JB76,1)=CHAR(160),indenture(JB76)&gt;0),"NO","BOLD")&amp;JD76</f>
        <v>BOLD</v>
      </c>
    </row>
    <row r="77" spans="1:265">
      <c r="A77">
        <v>76</v>
      </c>
      <c r="D77" t="str">
        <f t="shared" si="71"/>
        <v/>
      </c>
      <c r="E77" t="str">
        <f>IF(OR(LEFT(B77,1)=CHAR(32),LEFT(B77,1)=CHAR(9),LEFT(B77,1)=CHAR(160),indenture(B77)&gt;0),"NO","BOLD")&amp;D77</f>
        <v>BOLD</v>
      </c>
      <c r="F77" t="s">
        <v>4013</v>
      </c>
      <c r="G77" s="36" t="s">
        <v>8872</v>
      </c>
      <c r="H77" t="str">
        <f t="shared" si="72"/>
        <v/>
      </c>
      <c r="I77" t="str">
        <f>IF(OR(LEFT(F77,1)=CHAR(32),LEFT(F77,1)=CHAR(9),LEFT(F77,1)=CHAR(160),indenture(F77)&gt;0),"NO","BOLD")&amp;H77</f>
        <v>BOLD</v>
      </c>
      <c r="P77" t="str">
        <f t="shared" si="73"/>
        <v/>
      </c>
      <c r="Q77" t="str">
        <f>IF(OR(LEFT(N77,1)=CHAR(32),LEFT(N77,1)=CHAR(9),LEFT(N77,1)=CHAR(160),indenture(N77)&gt;0),"NO","BOLD")&amp;P77</f>
        <v>BOLD</v>
      </c>
      <c r="T77" t="str">
        <f t="shared" si="74"/>
        <v/>
      </c>
      <c r="U77" t="str">
        <f>IF(OR(LEFT(R77,1)=CHAR(32),LEFT(R77,1)=CHAR(9),LEFT(R77,1)=CHAR(160),indenture(R77)&gt;0),"NO","BOLD")&amp;T77</f>
        <v>BOLD</v>
      </c>
      <c r="X77" t="str">
        <f t="shared" si="75"/>
        <v/>
      </c>
      <c r="Y77" t="str">
        <f>IF(OR(LEFT(V77,1)=CHAR(32),LEFT(V77,1)=CHAR(9),LEFT(V77,1)=CHAR(160),indenture(V77)&gt;0),"NO","BOLD")&amp;X77</f>
        <v>BOLD</v>
      </c>
      <c r="AB77" t="str">
        <f t="shared" si="76"/>
        <v/>
      </c>
      <c r="AC77" t="str">
        <f>IF(OR(LEFT(Z77,1)=CHAR(32),LEFT(Z77,1)=CHAR(9),LEFT(Z77,1)=CHAR(160),indenture(Z77)&gt;0),"NO","BOLD")&amp;AB77</f>
        <v>BOLD</v>
      </c>
      <c r="AF77" t="str">
        <f t="shared" si="77"/>
        <v/>
      </c>
      <c r="AG77" t="str">
        <f>IF(OR(LEFT(AD77,1)=CHAR(32),LEFT(AD77,1)=CHAR(9),LEFT(AD77,1)=CHAR(160),indenture(AD77)&gt;0),"NO","BOLD")&amp;AF77</f>
        <v>BOLD</v>
      </c>
      <c r="AJ77" t="str">
        <f t="shared" si="78"/>
        <v/>
      </c>
      <c r="AK77" t="str">
        <f>IF(OR(LEFT(AH77,1)=CHAR(32),LEFT(AH77,1)=CHAR(9),LEFT(AH77,1)=CHAR(160),indenture(AH77)&gt;0),"NO","BOLD")&amp;AJ77</f>
        <v>BOLD</v>
      </c>
      <c r="AL77" t="s">
        <v>3695</v>
      </c>
      <c r="AM77" t="s">
        <v>4014</v>
      </c>
      <c r="AN77" t="str">
        <f t="shared" si="79"/>
        <v/>
      </c>
      <c r="AO77" t="str">
        <f>IF(OR(LEFT(AL77,1)=CHAR(32),LEFT(AL77,1)=CHAR(9),LEFT(AL77,1)=CHAR(160),indenture(AL77)&gt;0),"NO","BOLD")&amp;AN77</f>
        <v>BOLD</v>
      </c>
      <c r="AR77" t="str">
        <f t="shared" si="80"/>
        <v/>
      </c>
      <c r="AS77" t="str">
        <f>IF(OR(LEFT(AP77,1)=CHAR(32),LEFT(AP77,1)=CHAR(9),LEFT(AP77,1)=CHAR(160),indenture(AP77)&gt;0),"NO","BOLD")&amp;AR77</f>
        <v>BOLD</v>
      </c>
      <c r="AV77" t="str">
        <f t="shared" si="81"/>
        <v/>
      </c>
      <c r="AW77" t="str">
        <f>IF(OR(LEFT(AT77,1)=CHAR(32),LEFT(AT77,1)=CHAR(9),LEFT(AT77,1)=CHAR(160),indenture(AT77)&gt;0),"NO","BOLD")&amp;AV77</f>
        <v>BOLD</v>
      </c>
      <c r="AZ77" t="str">
        <f t="shared" si="82"/>
        <v/>
      </c>
      <c r="BA77" t="str">
        <f>IF(OR(LEFT(AX77,1)=CHAR(32),LEFT(AX77,1)=CHAR(9),LEFT(AX77,1)=CHAR(160),indenture(AX77)&gt;0),"NO","BOLD")&amp;AZ77</f>
        <v>BOLD</v>
      </c>
      <c r="BB77" t="s">
        <v>4255</v>
      </c>
      <c r="BC77" t="s">
        <v>4799</v>
      </c>
      <c r="BD77" t="str">
        <f t="shared" si="83"/>
        <v/>
      </c>
      <c r="BE77" t="str">
        <f>IF(OR(LEFT(BB77,1)=CHAR(32),LEFT(BB77,1)=CHAR(9),LEFT(BB77,1)=CHAR(160),indenture(BB77)&gt;0),"NO","BOLD")&amp;BD77</f>
        <v>NO</v>
      </c>
      <c r="BH77" t="str">
        <f t="shared" si="84"/>
        <v/>
      </c>
      <c r="BI77" t="str">
        <f>IF(OR(LEFT(BF77,1)=CHAR(32),LEFT(BF77,1)=CHAR(9),LEFT(BF77,1)=CHAR(160),indenture(BF77)&gt;0),"NO","BOLD")&amp;BH77</f>
        <v>BOLD</v>
      </c>
      <c r="BL77" t="str">
        <f t="shared" si="85"/>
        <v/>
      </c>
      <c r="BM77" t="str">
        <f>IF(OR(LEFT(BJ77,1)=CHAR(32),LEFT(BJ77,1)=CHAR(9),LEFT(BJ77,1)=CHAR(160),indenture(BJ77)&gt;0),"NO","BOLD")&amp;BL77</f>
        <v>BOLD</v>
      </c>
      <c r="BP77" t="str">
        <f t="shared" si="86"/>
        <v/>
      </c>
      <c r="BQ77" t="str">
        <f>IF(OR(LEFT(BN77,1)=CHAR(32),LEFT(BN77,1)=CHAR(9),LEFT(BN77,1)=CHAR(160),indenture(BN77)&gt;0),"NO","BOLD")&amp;BP77</f>
        <v>BOLD</v>
      </c>
      <c r="BT77" t="str">
        <f t="shared" si="87"/>
        <v/>
      </c>
      <c r="BU77" t="str">
        <f>IF(OR(LEFT(BR77,1)=CHAR(32),LEFT(BR77,1)=CHAR(9),LEFT(BR77,1)=CHAR(160),indenture(BR77)&gt;0),"NO","BOLD")&amp;BT77</f>
        <v>BOLD</v>
      </c>
      <c r="BX77" t="str">
        <f t="shared" si="88"/>
        <v/>
      </c>
      <c r="BY77" t="str">
        <f>IF(OR(LEFT(BV77,1)=CHAR(32),LEFT(BV77,1)=CHAR(9),LEFT(BV77,1)=CHAR(160),indenture(BV77)&gt;0),"NO","BOLD")&amp;BX77</f>
        <v>BOLD</v>
      </c>
      <c r="BZ77" t="s">
        <v>4231</v>
      </c>
      <c r="CA77" t="s">
        <v>4800</v>
      </c>
      <c r="CB77" t="str">
        <f t="shared" si="89"/>
        <v/>
      </c>
      <c r="CC77" t="str">
        <f>IF(OR(LEFT(BZ77,1)=CHAR(32),LEFT(BZ77,1)=CHAR(9),LEFT(BZ77,1)=CHAR(160),indenture(BZ77)&gt;0),"NO","BOLD")&amp;CB77</f>
        <v>NO</v>
      </c>
      <c r="CD77" t="s">
        <v>4299</v>
      </c>
      <c r="CE77" t="s">
        <v>4801</v>
      </c>
      <c r="CF77" t="str">
        <f t="shared" si="90"/>
        <v/>
      </c>
      <c r="CG77" t="str">
        <f>IF(OR(LEFT(CD77,1)=CHAR(32),LEFT(CD77,1)=CHAR(9),LEFT(CD77,1)=CHAR(160),indenture(CD77)&gt;0),"NO","BOLD")&amp;CF77</f>
        <v>NO</v>
      </c>
      <c r="CJ77" t="str">
        <f t="shared" si="91"/>
        <v/>
      </c>
      <c r="CK77" t="str">
        <f>IF(OR(LEFT(CH77,1)=CHAR(32),LEFT(CH77,1)=CHAR(9),LEFT(CH77,1)=CHAR(160),indenture(CH77)&gt;0),"NO","BOLD")&amp;CJ77</f>
        <v>BOLD</v>
      </c>
      <c r="CN77" t="str">
        <f t="shared" si="92"/>
        <v/>
      </c>
      <c r="CO77" t="str">
        <f>IF(OR(LEFT(CL77,1)=CHAR(32),LEFT(CL77,1)=CHAR(9),LEFT(CL77,1)=CHAR(160),indenture(CL77)&gt;0),"NO","BOLD")&amp;CN77</f>
        <v>BOLD</v>
      </c>
      <c r="CP77" t="s">
        <v>4802</v>
      </c>
      <c r="CQ77" t="s">
        <v>4803</v>
      </c>
      <c r="CR77" t="str">
        <f t="shared" si="93"/>
        <v/>
      </c>
      <c r="CS77" t="str">
        <f>IF(OR(LEFT(CP77,1)=CHAR(32),LEFT(CP77,1)=CHAR(9),LEFT(CP77,1)=CHAR(160),indenture(CP77)&gt;0),"NO","BOLD")&amp;CR77</f>
        <v>BOLD</v>
      </c>
      <c r="CV77" t="str">
        <f t="shared" si="94"/>
        <v/>
      </c>
      <c r="CW77" t="str">
        <f>IF(OR(LEFT(CT77,1)=CHAR(32),LEFT(CT77,1)=CHAR(9),LEFT(CT77,1)=CHAR(160),indenture(CT77)&gt;0),"NO","BOLD")&amp;CV77</f>
        <v>BOLD</v>
      </c>
      <c r="CZ77" t="str">
        <f t="shared" si="95"/>
        <v/>
      </c>
      <c r="DA77" t="str">
        <f>IF(OR(LEFT(CX77,1)=CHAR(32),LEFT(CX77,1)=CHAR(9),LEFT(CX77,1)=CHAR(160),indenture(CX77)&gt;0),"NO","BOLD")&amp;CZ77</f>
        <v>BOLD</v>
      </c>
      <c r="DD77" t="str">
        <f t="shared" si="96"/>
        <v/>
      </c>
      <c r="DE77" t="str">
        <f>IF(OR(LEFT(DB77,1)=CHAR(32),LEFT(DB77,1)=CHAR(9),LEFT(DB77,1)=CHAR(160),indenture(DB77)&gt;0),"NO","BOLD")&amp;DD77</f>
        <v>BOLD</v>
      </c>
      <c r="DH77" t="str">
        <f t="shared" si="97"/>
        <v/>
      </c>
      <c r="DI77" t="str">
        <f>IF(OR(LEFT(DF77,1)=CHAR(32),LEFT(DF77,1)=CHAR(9),LEFT(DF77,1)=CHAR(160),indenture(DF77)&gt;0),"NO","BOLD")&amp;DH77</f>
        <v>BOLD</v>
      </c>
      <c r="DL77" t="str">
        <f t="shared" si="98"/>
        <v/>
      </c>
      <c r="DM77" t="str">
        <f>IF(OR(LEFT(DJ77,1)=CHAR(32),LEFT(DJ77,1)=CHAR(9),LEFT(DJ77,1)=CHAR(160),indenture(DJ77)&gt;0),"NO","BOLD")&amp;DL77</f>
        <v>BOLD</v>
      </c>
      <c r="DP77" t="str">
        <f t="shared" si="99"/>
        <v/>
      </c>
      <c r="DQ77" t="str">
        <f>IF(OR(LEFT(DN77,1)=CHAR(32),LEFT(DN77,1)=CHAR(9),LEFT(DN77,1)=CHAR(160),indenture(DN77)&gt;0),"NO","BOLD")&amp;DP77</f>
        <v>BOLD</v>
      </c>
      <c r="DT77" t="str">
        <f t="shared" si="100"/>
        <v/>
      </c>
      <c r="DU77" t="str">
        <f>IF(OR(LEFT(DR77,1)=CHAR(32),LEFT(DR77,1)=CHAR(9),LEFT(DR77,1)=CHAR(160),indenture(DR77)&gt;0),"NO","BOLD")&amp;DT77</f>
        <v>BOLD</v>
      </c>
      <c r="DX77" t="str">
        <f t="shared" si="101"/>
        <v/>
      </c>
      <c r="DY77" t="str">
        <f>IF(OR(LEFT(DV77,1)=CHAR(32),LEFT(DV77,1)=CHAR(9),LEFT(DV77,1)=CHAR(160),indenture(DV77)&gt;0),"NO","BOLD")&amp;DX77</f>
        <v>BOLD</v>
      </c>
      <c r="EB77" t="str">
        <f t="shared" si="102"/>
        <v/>
      </c>
      <c r="EC77" t="str">
        <f>IF(OR(LEFT(DZ77,1)=CHAR(32),LEFT(DZ77,1)=CHAR(9),LEFT(DZ77,1)=CHAR(160),indenture(DZ77)&gt;0),"NO","BOLD")&amp;EB77</f>
        <v>BOLD</v>
      </c>
      <c r="EF77" t="str">
        <f t="shared" si="103"/>
        <v/>
      </c>
      <c r="EG77" t="str">
        <f>IF(OR(LEFT(ED77,1)=CHAR(32),LEFT(ED77,1)=CHAR(9),LEFT(ED77,1)=CHAR(160),indenture(ED77)&gt;0),"NO","BOLD")&amp;EF77</f>
        <v>BOLD</v>
      </c>
      <c r="EJ77" t="str">
        <f t="shared" si="104"/>
        <v/>
      </c>
      <c r="EK77" t="str">
        <f>IF(OR(LEFT(EH77,1)=CHAR(32),LEFT(EH77,1)=CHAR(9),LEFT(EH77,1)=CHAR(160),indenture(EH77)&gt;0),"NO","BOLD")&amp;EJ77</f>
        <v>BOLD</v>
      </c>
      <c r="EN77" t="str">
        <f t="shared" si="105"/>
        <v/>
      </c>
      <c r="EO77" t="str">
        <f>IF(OR(LEFT(EL77,1)=CHAR(32),LEFT(EL77,1)=CHAR(9),LEFT(EL77,1)=CHAR(160),indenture(EL77)&gt;0),"NO","BOLD")&amp;EN77</f>
        <v>BOLD</v>
      </c>
      <c r="ER77" t="str">
        <f t="shared" si="106"/>
        <v/>
      </c>
      <c r="ES77" t="str">
        <f>IF(OR(LEFT(EP77,1)=CHAR(32),LEFT(EP77,1)=CHAR(9),LEFT(EP77,1)=CHAR(160),indenture(EP77)&gt;0),"NO","BOLD")&amp;ER77</f>
        <v>BOLD</v>
      </c>
      <c r="EV77" t="str">
        <f t="shared" si="107"/>
        <v/>
      </c>
      <c r="EW77" t="str">
        <f>IF(OR(LEFT(ET77,1)=CHAR(32),LEFT(ET77,1)=CHAR(9),LEFT(ET77,1)=CHAR(160),indenture(ET77)&gt;0),"NO","BOLD")&amp;EV77</f>
        <v>BOLD</v>
      </c>
      <c r="EZ77" t="str">
        <f t="shared" si="108"/>
        <v/>
      </c>
      <c r="FA77" t="str">
        <f>IF(OR(LEFT(EX77,1)=CHAR(32),LEFT(EX77,1)=CHAR(9),LEFT(EX77,1)=CHAR(160),indenture(EX77)&gt;0),"NO","BOLD")&amp;EZ77</f>
        <v>BOLD</v>
      </c>
      <c r="FD77" t="str">
        <f t="shared" si="109"/>
        <v/>
      </c>
      <c r="FE77" t="str">
        <f>IF(OR(LEFT(FB77,1)=CHAR(32),LEFT(FB77,1)=CHAR(9),LEFT(FB77,1)=CHAR(160),indenture(FB77)&gt;0),"NO","BOLD")&amp;FD77</f>
        <v>BOLD</v>
      </c>
      <c r="FF77" t="s">
        <v>24</v>
      </c>
      <c r="FG77" t="s">
        <v>25</v>
      </c>
      <c r="FH77" t="str">
        <f t="shared" si="110"/>
        <v/>
      </c>
      <c r="FI77" t="str">
        <f>IF(OR(LEFT(FF77,1)=CHAR(32),LEFT(FF77,1)=CHAR(9),LEFT(FF77,1)=CHAR(160),indenture(FF77)&gt;0),"NO","BOLD")&amp;FH77</f>
        <v>BOLD</v>
      </c>
      <c r="FL77" t="str">
        <f t="shared" si="111"/>
        <v/>
      </c>
      <c r="FM77" t="str">
        <f>IF(OR(LEFT(FJ77,1)=CHAR(32),LEFT(FJ77,1)=CHAR(9),LEFT(FJ77,1)=CHAR(160),indenture(FJ77)&gt;0),"NO","BOLD")&amp;FL77</f>
        <v>BOLD</v>
      </c>
      <c r="FP77" t="str">
        <f t="shared" si="112"/>
        <v/>
      </c>
      <c r="FQ77" t="str">
        <f>IF(OR(LEFT(FN77,1)=CHAR(32),LEFT(FN77,1)=CHAR(9),LEFT(FN77,1)=CHAR(160),indenture(FN77)&gt;0),"NO","BOLD")&amp;FP77</f>
        <v>BOLD</v>
      </c>
      <c r="FT77" t="str">
        <f t="shared" si="113"/>
        <v/>
      </c>
      <c r="FU77" t="str">
        <f>IF(OR(LEFT(FR77,1)=CHAR(32),LEFT(FR77,1)=CHAR(9),LEFT(FR77,1)=CHAR(160),indenture(FR77)&gt;0),"NO","BOLD")&amp;FT77</f>
        <v>BOLD</v>
      </c>
      <c r="FX77" t="str">
        <f t="shared" si="114"/>
        <v/>
      </c>
      <c r="FY77" t="str">
        <f>IF(OR(LEFT(FV77,1)=CHAR(32),LEFT(FV77,1)=CHAR(9),LEFT(FV77,1)=CHAR(160),indenture(FV77)&gt;0),"NO","BOLD")&amp;FX77</f>
        <v>BOLD</v>
      </c>
      <c r="GB77" t="str">
        <f t="shared" si="115"/>
        <v/>
      </c>
      <c r="GC77" t="str">
        <f>IF(OR(LEFT(FZ77,1)=CHAR(32),LEFT(FZ77,1)=CHAR(9),LEFT(FZ77,1)=CHAR(160),indenture(FZ77)&gt;0),"NO","BOLD")&amp;GB77</f>
        <v>BOLD</v>
      </c>
      <c r="GF77" t="str">
        <f t="shared" si="116"/>
        <v/>
      </c>
      <c r="GG77" t="str">
        <f>IF(OR(LEFT(GD77,1)=CHAR(32),LEFT(GD77,1)=CHAR(9),LEFT(GD77,1)=CHAR(160),indenture(GD77)&gt;0),"NO","BOLD")&amp;GF77</f>
        <v>BOLD</v>
      </c>
      <c r="GJ77" t="str">
        <f t="shared" si="117"/>
        <v/>
      </c>
      <c r="GK77" t="str">
        <f>IF(OR(LEFT(GH77,1)=CHAR(32),LEFT(GH77,1)=CHAR(9),LEFT(GH77,1)=CHAR(160),indenture(GH77)&gt;0),"NO","BOLD")&amp;GJ77</f>
        <v>BOLD</v>
      </c>
      <c r="GN77" t="str">
        <f t="shared" si="118"/>
        <v/>
      </c>
      <c r="GO77" t="str">
        <f>IF(OR(LEFT(GL77,1)=CHAR(32),LEFT(GL77,1)=CHAR(9),LEFT(GL77,1)=CHAR(160),indenture(GL77)&gt;0),"NO","BOLD")&amp;GN77</f>
        <v>BOLD</v>
      </c>
      <c r="GR77" t="str">
        <f t="shared" si="119"/>
        <v/>
      </c>
      <c r="GS77" t="str">
        <f>IF(OR(LEFT(GP77,1)=CHAR(32),LEFT(GP77,1)=CHAR(9),LEFT(GP77,1)=CHAR(160),indenture(GP77)&gt;0),"NO","BOLD")&amp;GR77</f>
        <v>BOLD</v>
      </c>
      <c r="GV77" t="str">
        <f t="shared" si="120"/>
        <v/>
      </c>
      <c r="GW77" t="str">
        <f>IF(OR(LEFT(GT77,1)=CHAR(32),LEFT(GT77,1)=CHAR(9),LEFT(GT77,1)=CHAR(160),indenture(GT77)&gt;0),"NO","BOLD")&amp;GV77</f>
        <v>BOLD</v>
      </c>
      <c r="GZ77" t="str">
        <f t="shared" si="121"/>
        <v/>
      </c>
      <c r="HA77" t="str">
        <f>IF(OR(LEFT(GX77,1)=CHAR(32),LEFT(GX77,1)=CHAR(9),LEFT(GX77,1)=CHAR(160),indenture(GX77)&gt;0),"NO","BOLD")&amp;GZ77</f>
        <v>BOLD</v>
      </c>
      <c r="HD77" t="str">
        <f t="shared" si="122"/>
        <v/>
      </c>
      <c r="HE77" t="str">
        <f>IF(OR(LEFT(HB77,1)=CHAR(32),LEFT(HB77,1)=CHAR(9),LEFT(HB77,1)=CHAR(160),indenture(HB77)&gt;0),"NO","BOLD")&amp;HD77</f>
        <v>BOLD</v>
      </c>
      <c r="HH77" t="str">
        <f t="shared" si="123"/>
        <v/>
      </c>
      <c r="HI77" t="str">
        <f>IF(OR(LEFT(HF77,1)=CHAR(32),LEFT(HF77,1)=CHAR(9),LEFT(HF77,1)=CHAR(160),indenture(HF77)&gt;0),"NO","BOLD")&amp;HH77</f>
        <v>BOLD</v>
      </c>
      <c r="HL77" t="str">
        <f t="shared" si="124"/>
        <v/>
      </c>
      <c r="HM77" t="str">
        <f>IF(OR(LEFT(HJ77,1)=CHAR(32),LEFT(HJ77,1)=CHAR(9),LEFT(HJ77,1)=CHAR(160),indenture(HJ77)&gt;0),"NO","BOLD")&amp;HL77</f>
        <v>BOLD</v>
      </c>
      <c r="HP77" t="str">
        <f t="shared" si="125"/>
        <v/>
      </c>
      <c r="HQ77" t="str">
        <f>IF(OR(LEFT(HN77,1)=CHAR(32),LEFT(HN77,1)=CHAR(9),LEFT(HN77,1)=CHAR(160),indenture(HN77)&gt;0),"NO","BOLD")&amp;HP77</f>
        <v>BOLD</v>
      </c>
      <c r="HT77" t="str">
        <f t="shared" si="126"/>
        <v/>
      </c>
      <c r="HU77" t="str">
        <f>IF(OR(LEFT(HR77,1)=CHAR(32),LEFT(HR77,1)=CHAR(9),LEFT(HR77,1)=CHAR(160),indenture(HR77)&gt;0),"NO","BOLD")&amp;HT77</f>
        <v>BOLD</v>
      </c>
      <c r="HV77" t="s">
        <v>8262</v>
      </c>
      <c r="HW77" t="s">
        <v>17</v>
      </c>
      <c r="HX77" t="str">
        <f t="shared" si="127"/>
        <v/>
      </c>
      <c r="HY77" t="str">
        <f>IF(OR(LEFT(HV77,1)=CHAR(32),LEFT(HV77,1)=CHAR(9),LEFT(HV77,1)=CHAR(160),indenture(HV77)&gt;0),"NO","BOLD")&amp;HX77</f>
        <v>NO</v>
      </c>
      <c r="HZ77" t="s">
        <v>8420</v>
      </c>
      <c r="IA77" t="s">
        <v>8421</v>
      </c>
      <c r="IB77" t="str">
        <f t="shared" si="128"/>
        <v>EPS</v>
      </c>
      <c r="IC77" t="str">
        <f>IF(OR(LEFT(HZ77,1)=CHAR(32),LEFT(HZ77,1)=CHAR(9),LEFT(HZ77,1)=CHAR(160),indenture(HZ77)&gt;0),"NO","BOLD")&amp;IB77</f>
        <v>BOLDEPS</v>
      </c>
      <c r="IH77" t="s">
        <v>8284</v>
      </c>
      <c r="II77" t="s">
        <v>8185</v>
      </c>
      <c r="IJ77" t="str">
        <f t="shared" si="129"/>
        <v/>
      </c>
      <c r="IK77" t="str">
        <f>IF(OR(LEFT(IH77,1)=CHAR(32),LEFT(IH77,1)=CHAR(9),LEFT(IH77,1)=CHAR(160),indenture(IH77)&gt;0),"NO","BOLD")&amp;IJ77</f>
        <v>BOLD</v>
      </c>
      <c r="IP77" t="s">
        <v>8748</v>
      </c>
      <c r="IQ77" t="s">
        <v>8749</v>
      </c>
      <c r="IR77" t="str">
        <f t="shared" si="130"/>
        <v/>
      </c>
      <c r="IS77" t="str">
        <f>IF(OR(LEFT(IP77,1)=CHAR(32),LEFT(IP77,1)=CHAR(9),LEFT(IP77,1)=CHAR(160),indenture(IP77)&gt;0),"NO","BOLD")&amp;IR77</f>
        <v>BOLD</v>
      </c>
      <c r="IX77" t="s">
        <v>1302</v>
      </c>
      <c r="IY77" t="s">
        <v>1303</v>
      </c>
      <c r="IZ77" t="str">
        <f t="shared" si="131"/>
        <v/>
      </c>
      <c r="JA77" t="str">
        <f>IF(OR(LEFT(IX77,1)=CHAR(32),LEFT(IX77,1)=CHAR(9),LEFT(IX77,1)=CHAR(160),indenture(IX77)&gt;0),"NO","BOLD")&amp;IZ77</f>
        <v>BOLD</v>
      </c>
      <c r="JB77" t="s">
        <v>8420</v>
      </c>
      <c r="JC77" t="s">
        <v>8421</v>
      </c>
      <c r="JD77" t="str">
        <f t="shared" si="132"/>
        <v>EPS</v>
      </c>
      <c r="JE77" t="str">
        <f>IF(OR(LEFT(JB77,1)=CHAR(32),LEFT(JB77,1)=CHAR(9),LEFT(JB77,1)=CHAR(160),indenture(JB77)&gt;0),"NO","BOLD")&amp;JD77</f>
        <v>BOLDEPS</v>
      </c>
    </row>
    <row r="78" spans="1:265">
      <c r="A78">
        <v>77</v>
      </c>
      <c r="D78" t="str">
        <f t="shared" si="71"/>
        <v/>
      </c>
      <c r="E78" t="str">
        <f>IF(OR(LEFT(B78,1)=CHAR(32),LEFT(B78,1)=CHAR(9),LEFT(B78,1)=CHAR(160),indenture(B78)&gt;0),"NO","BOLD")&amp;D78</f>
        <v>BOLD</v>
      </c>
      <c r="F78" t="s">
        <v>4015</v>
      </c>
      <c r="G78" t="s">
        <v>4016</v>
      </c>
      <c r="H78" t="str">
        <f t="shared" si="72"/>
        <v/>
      </c>
      <c r="I78" t="str">
        <f>IF(OR(LEFT(F78,1)=CHAR(32),LEFT(F78,1)=CHAR(9),LEFT(F78,1)=CHAR(160),indenture(F78)&gt;0),"NO","BOLD")&amp;H78</f>
        <v>BOLD</v>
      </c>
      <c r="P78" t="str">
        <f t="shared" si="73"/>
        <v/>
      </c>
      <c r="Q78" t="str">
        <f>IF(OR(LEFT(N78,1)=CHAR(32),LEFT(N78,1)=CHAR(9),LEFT(N78,1)=CHAR(160),indenture(N78)&gt;0),"NO","BOLD")&amp;P78</f>
        <v>BOLD</v>
      </c>
      <c r="T78" t="str">
        <f t="shared" si="74"/>
        <v/>
      </c>
      <c r="U78" t="str">
        <f>IF(OR(LEFT(R78,1)=CHAR(32),LEFT(R78,1)=CHAR(9),LEFT(R78,1)=CHAR(160),indenture(R78)&gt;0),"NO","BOLD")&amp;T78</f>
        <v>BOLD</v>
      </c>
      <c r="X78" t="str">
        <f t="shared" si="75"/>
        <v/>
      </c>
      <c r="Y78" t="str">
        <f>IF(OR(LEFT(V78,1)=CHAR(32),LEFT(V78,1)=CHAR(9),LEFT(V78,1)=CHAR(160),indenture(V78)&gt;0),"NO","BOLD")&amp;X78</f>
        <v>BOLD</v>
      </c>
      <c r="AB78" t="str">
        <f t="shared" si="76"/>
        <v/>
      </c>
      <c r="AC78" t="str">
        <f>IF(OR(LEFT(Z78,1)=CHAR(32),LEFT(Z78,1)=CHAR(9),LEFT(Z78,1)=CHAR(160),indenture(Z78)&gt;0),"NO","BOLD")&amp;AB78</f>
        <v>BOLD</v>
      </c>
      <c r="AF78" t="str">
        <f t="shared" si="77"/>
        <v/>
      </c>
      <c r="AG78" t="str">
        <f>IF(OR(LEFT(AD78,1)=CHAR(32),LEFT(AD78,1)=CHAR(9),LEFT(AD78,1)=CHAR(160),indenture(AD78)&gt;0),"NO","BOLD")&amp;AF78</f>
        <v>BOLD</v>
      </c>
      <c r="AJ78" t="str">
        <f t="shared" si="78"/>
        <v/>
      </c>
      <c r="AK78" t="str">
        <f>IF(OR(LEFT(AH78,1)=CHAR(32),LEFT(AH78,1)=CHAR(9),LEFT(AH78,1)=CHAR(160),indenture(AH78)&gt;0),"NO","BOLD")&amp;AJ78</f>
        <v>BOLD</v>
      </c>
      <c r="AL78" t="s">
        <v>3705</v>
      </c>
      <c r="AM78" t="s">
        <v>4017</v>
      </c>
      <c r="AN78" t="str">
        <f t="shared" si="79"/>
        <v/>
      </c>
      <c r="AO78" t="str">
        <f>IF(OR(LEFT(AL78,1)=CHAR(32),LEFT(AL78,1)=CHAR(9),LEFT(AL78,1)=CHAR(160),indenture(AL78)&gt;0),"NO","BOLD")&amp;AN78</f>
        <v>BOLD</v>
      </c>
      <c r="AR78" t="str">
        <f t="shared" si="80"/>
        <v/>
      </c>
      <c r="AS78" t="str">
        <f>IF(OR(LEFT(AP78,1)=CHAR(32),LEFT(AP78,1)=CHAR(9),LEFT(AP78,1)=CHAR(160),indenture(AP78)&gt;0),"NO","BOLD")&amp;AR78</f>
        <v>BOLD</v>
      </c>
      <c r="AV78" t="str">
        <f t="shared" si="81"/>
        <v/>
      </c>
      <c r="AW78" t="str">
        <f>IF(OR(LEFT(AT78,1)=CHAR(32),LEFT(AT78,1)=CHAR(9),LEFT(AT78,1)=CHAR(160),indenture(AT78)&gt;0),"NO","BOLD")&amp;AV78</f>
        <v>BOLD</v>
      </c>
      <c r="AZ78" t="str">
        <f t="shared" si="82"/>
        <v/>
      </c>
      <c r="BA78" t="str">
        <f>IF(OR(LEFT(AX78,1)=CHAR(32),LEFT(AX78,1)=CHAR(9),LEFT(AX78,1)=CHAR(160),indenture(AX78)&gt;0),"NO","BOLD")&amp;AZ78</f>
        <v>BOLD</v>
      </c>
      <c r="BB78" t="s">
        <v>4270</v>
      </c>
      <c r="BC78" t="s">
        <v>4804</v>
      </c>
      <c r="BD78" t="str">
        <f t="shared" si="83"/>
        <v/>
      </c>
      <c r="BE78" t="str">
        <f>IF(OR(LEFT(BB78,1)=CHAR(32),LEFT(BB78,1)=CHAR(9),LEFT(BB78,1)=CHAR(160),indenture(BB78)&gt;0),"NO","BOLD")&amp;BD78</f>
        <v>NO</v>
      </c>
      <c r="BH78" t="str">
        <f t="shared" si="84"/>
        <v/>
      </c>
      <c r="BI78" t="str">
        <f>IF(OR(LEFT(BF78,1)=CHAR(32),LEFT(BF78,1)=CHAR(9),LEFT(BF78,1)=CHAR(160),indenture(BF78)&gt;0),"NO","BOLD")&amp;BH78</f>
        <v>BOLD</v>
      </c>
      <c r="BL78" t="str">
        <f t="shared" si="85"/>
        <v/>
      </c>
      <c r="BM78" t="str">
        <f>IF(OR(LEFT(BJ78,1)=CHAR(32),LEFT(BJ78,1)=CHAR(9),LEFT(BJ78,1)=CHAR(160),indenture(BJ78)&gt;0),"NO","BOLD")&amp;BL78</f>
        <v>BOLD</v>
      </c>
      <c r="BP78" t="str">
        <f t="shared" si="86"/>
        <v/>
      </c>
      <c r="BQ78" t="str">
        <f>IF(OR(LEFT(BN78,1)=CHAR(32),LEFT(BN78,1)=CHAR(9),LEFT(BN78,1)=CHAR(160),indenture(BN78)&gt;0),"NO","BOLD")&amp;BP78</f>
        <v>BOLD</v>
      </c>
      <c r="BT78" t="str">
        <f t="shared" si="87"/>
        <v/>
      </c>
      <c r="BU78" t="str">
        <f>IF(OR(LEFT(BR78,1)=CHAR(32),LEFT(BR78,1)=CHAR(9),LEFT(BR78,1)=CHAR(160),indenture(BR78)&gt;0),"NO","BOLD")&amp;BT78</f>
        <v>BOLD</v>
      </c>
      <c r="BV78" t="s">
        <v>4517</v>
      </c>
      <c r="BW78" s="36" t="s">
        <v>8872</v>
      </c>
      <c r="BX78" t="str">
        <f t="shared" si="88"/>
        <v/>
      </c>
      <c r="BY78" t="str">
        <f>IF(OR(LEFT(BV78,1)=CHAR(32),LEFT(BV78,1)=CHAR(9),LEFT(BV78,1)=CHAR(160),indenture(BV78)&gt;0),"NO","BOLD")&amp;BX78</f>
        <v>BOLD</v>
      </c>
      <c r="BZ78" t="s">
        <v>4246</v>
      </c>
      <c r="CA78" t="s">
        <v>4805</v>
      </c>
      <c r="CB78" t="str">
        <f t="shared" si="89"/>
        <v/>
      </c>
      <c r="CC78" t="str">
        <f>IF(OR(LEFT(BZ78,1)=CHAR(32),LEFT(BZ78,1)=CHAR(9),LEFT(BZ78,1)=CHAR(160),indenture(BZ78)&gt;0),"NO","BOLD")&amp;CB78</f>
        <v>NO</v>
      </c>
      <c r="CD78" t="s">
        <v>4311</v>
      </c>
      <c r="CE78" t="s">
        <v>4806</v>
      </c>
      <c r="CF78" t="str">
        <f t="shared" si="90"/>
        <v/>
      </c>
      <c r="CG78" t="str">
        <f>IF(OR(LEFT(CD78,1)=CHAR(32),LEFT(CD78,1)=CHAR(9),LEFT(CD78,1)=CHAR(160),indenture(CD78)&gt;0),"NO","BOLD")&amp;CF78</f>
        <v>NO</v>
      </c>
      <c r="CJ78" t="str">
        <f t="shared" si="91"/>
        <v/>
      </c>
      <c r="CK78" t="str">
        <f>IF(OR(LEFT(CH78,1)=CHAR(32),LEFT(CH78,1)=CHAR(9),LEFT(CH78,1)=CHAR(160),indenture(CH78)&gt;0),"NO","BOLD")&amp;CJ78</f>
        <v>BOLD</v>
      </c>
      <c r="CN78" t="str">
        <f t="shared" si="92"/>
        <v/>
      </c>
      <c r="CO78" t="str">
        <f>IF(OR(LEFT(CL78,1)=CHAR(32),LEFT(CL78,1)=CHAR(9),LEFT(CL78,1)=CHAR(160),indenture(CL78)&gt;0),"NO","BOLD")&amp;CN78</f>
        <v>BOLD</v>
      </c>
      <c r="CP78" t="s">
        <v>4807</v>
      </c>
      <c r="CQ78" t="s">
        <v>4808</v>
      </c>
      <c r="CR78" t="str">
        <f t="shared" si="93"/>
        <v/>
      </c>
      <c r="CS78" t="str">
        <f>IF(OR(LEFT(CP78,1)=CHAR(32),LEFT(CP78,1)=CHAR(9),LEFT(CP78,1)=CHAR(160),indenture(CP78)&gt;0),"NO","BOLD")&amp;CR78</f>
        <v>BOLD</v>
      </c>
      <c r="CV78" t="str">
        <f t="shared" si="94"/>
        <v/>
      </c>
      <c r="CW78" t="str">
        <f>IF(OR(LEFT(CT78,1)=CHAR(32),LEFT(CT78,1)=CHAR(9),LEFT(CT78,1)=CHAR(160),indenture(CT78)&gt;0),"NO","BOLD")&amp;CV78</f>
        <v>BOLD</v>
      </c>
      <c r="CZ78" t="str">
        <f t="shared" si="95"/>
        <v/>
      </c>
      <c r="DA78" t="str">
        <f>IF(OR(LEFT(CX78,1)=CHAR(32),LEFT(CX78,1)=CHAR(9),LEFT(CX78,1)=CHAR(160),indenture(CX78)&gt;0),"NO","BOLD")&amp;CZ78</f>
        <v>BOLD</v>
      </c>
      <c r="DD78" t="str">
        <f t="shared" si="96"/>
        <v/>
      </c>
      <c r="DE78" t="str">
        <f>IF(OR(LEFT(DB78,1)=CHAR(32),LEFT(DB78,1)=CHAR(9),LEFT(DB78,1)=CHAR(160),indenture(DB78)&gt;0),"NO","BOLD")&amp;DD78</f>
        <v>BOLD</v>
      </c>
      <c r="DH78" t="str">
        <f t="shared" si="97"/>
        <v/>
      </c>
      <c r="DI78" t="str">
        <f>IF(OR(LEFT(DF78,1)=CHAR(32),LEFT(DF78,1)=CHAR(9),LEFT(DF78,1)=CHAR(160),indenture(DF78)&gt;0),"NO","BOLD")&amp;DH78</f>
        <v>BOLD</v>
      </c>
      <c r="DL78" t="str">
        <f t="shared" si="98"/>
        <v/>
      </c>
      <c r="DM78" t="str">
        <f>IF(OR(LEFT(DJ78,1)=CHAR(32),LEFT(DJ78,1)=CHAR(9),LEFT(DJ78,1)=CHAR(160),indenture(DJ78)&gt;0),"NO","BOLD")&amp;DL78</f>
        <v>BOLD</v>
      </c>
      <c r="DP78" t="str">
        <f t="shared" si="99"/>
        <v/>
      </c>
      <c r="DQ78" t="str">
        <f>IF(OR(LEFT(DN78,1)=CHAR(32),LEFT(DN78,1)=CHAR(9),LEFT(DN78,1)=CHAR(160),indenture(DN78)&gt;0),"NO","BOLD")&amp;DP78</f>
        <v>BOLD</v>
      </c>
      <c r="DT78" t="str">
        <f t="shared" si="100"/>
        <v/>
      </c>
      <c r="DU78" t="str">
        <f>IF(OR(LEFT(DR78,1)=CHAR(32),LEFT(DR78,1)=CHAR(9),LEFT(DR78,1)=CHAR(160),indenture(DR78)&gt;0),"NO","BOLD")&amp;DT78</f>
        <v>BOLD</v>
      </c>
      <c r="DX78" t="str">
        <f t="shared" si="101"/>
        <v/>
      </c>
      <c r="DY78" t="str">
        <f>IF(OR(LEFT(DV78,1)=CHAR(32),LEFT(DV78,1)=CHAR(9),LEFT(DV78,1)=CHAR(160),indenture(DV78)&gt;0),"NO","BOLD")&amp;DX78</f>
        <v>BOLD</v>
      </c>
      <c r="EB78" t="str">
        <f t="shared" si="102"/>
        <v/>
      </c>
      <c r="EC78" t="str">
        <f>IF(OR(LEFT(DZ78,1)=CHAR(32),LEFT(DZ78,1)=CHAR(9),LEFT(DZ78,1)=CHAR(160),indenture(DZ78)&gt;0),"NO","BOLD")&amp;EB78</f>
        <v>BOLD</v>
      </c>
      <c r="EF78" t="str">
        <f t="shared" si="103"/>
        <v/>
      </c>
      <c r="EG78" t="str">
        <f>IF(OR(LEFT(ED78,1)=CHAR(32),LEFT(ED78,1)=CHAR(9),LEFT(ED78,1)=CHAR(160),indenture(ED78)&gt;0),"NO","BOLD")&amp;EF78</f>
        <v>BOLD</v>
      </c>
      <c r="EJ78" t="str">
        <f t="shared" si="104"/>
        <v/>
      </c>
      <c r="EK78" t="str">
        <f>IF(OR(LEFT(EH78,1)=CHAR(32),LEFT(EH78,1)=CHAR(9),LEFT(EH78,1)=CHAR(160),indenture(EH78)&gt;0),"NO","BOLD")&amp;EJ78</f>
        <v>BOLD</v>
      </c>
      <c r="EN78" t="str">
        <f t="shared" si="105"/>
        <v/>
      </c>
      <c r="EO78" t="str">
        <f>IF(OR(LEFT(EL78,1)=CHAR(32),LEFT(EL78,1)=CHAR(9),LEFT(EL78,1)=CHAR(160),indenture(EL78)&gt;0),"NO","BOLD")&amp;EN78</f>
        <v>BOLD</v>
      </c>
      <c r="ER78" t="str">
        <f t="shared" si="106"/>
        <v/>
      </c>
      <c r="ES78" t="str">
        <f>IF(OR(LEFT(EP78,1)=CHAR(32),LEFT(EP78,1)=CHAR(9),LEFT(EP78,1)=CHAR(160),indenture(EP78)&gt;0),"NO","BOLD")&amp;ER78</f>
        <v>BOLD</v>
      </c>
      <c r="EV78" t="str">
        <f t="shared" si="107"/>
        <v/>
      </c>
      <c r="EW78" t="str">
        <f>IF(OR(LEFT(ET78,1)=CHAR(32),LEFT(ET78,1)=CHAR(9),LEFT(ET78,1)=CHAR(160),indenture(ET78)&gt;0),"NO","BOLD")&amp;EV78</f>
        <v>BOLD</v>
      </c>
      <c r="EZ78" t="str">
        <f t="shared" si="108"/>
        <v/>
      </c>
      <c r="FA78" t="str">
        <f>IF(OR(LEFT(EX78,1)=CHAR(32),LEFT(EX78,1)=CHAR(9),LEFT(EX78,1)=CHAR(160),indenture(EX78)&gt;0),"NO","BOLD")&amp;EZ78</f>
        <v>BOLD</v>
      </c>
      <c r="FD78" t="str">
        <f t="shared" si="109"/>
        <v/>
      </c>
      <c r="FE78" t="str">
        <f>IF(OR(LEFT(FB78,1)=CHAR(32),LEFT(FB78,1)=CHAR(9),LEFT(FB78,1)=CHAR(160),indenture(FB78)&gt;0),"NO","BOLD")&amp;FD78</f>
        <v>BOLD</v>
      </c>
      <c r="FF78" t="s">
        <v>177</v>
      </c>
      <c r="FG78" t="s">
        <v>177</v>
      </c>
      <c r="FH78" t="str">
        <f t="shared" si="110"/>
        <v/>
      </c>
      <c r="FI78" t="str">
        <f>IF(OR(LEFT(FF78,1)=CHAR(32),LEFT(FF78,1)=CHAR(9),LEFT(FF78,1)=CHAR(160),indenture(FF78)&gt;0),"NO","BOLD")&amp;FH78</f>
        <v>BOLD</v>
      </c>
      <c r="FL78" t="str">
        <f t="shared" si="111"/>
        <v/>
      </c>
      <c r="FM78" t="str">
        <f>IF(OR(LEFT(FJ78,1)=CHAR(32),LEFT(FJ78,1)=CHAR(9),LEFT(FJ78,1)=CHAR(160),indenture(FJ78)&gt;0),"NO","BOLD")&amp;FL78</f>
        <v>BOLD</v>
      </c>
      <c r="FN78" t="s">
        <v>6064</v>
      </c>
      <c r="FO78" t="s">
        <v>6065</v>
      </c>
      <c r="FP78" t="str">
        <f t="shared" si="112"/>
        <v/>
      </c>
      <c r="FQ78" t="str">
        <f>IF(OR(LEFT(FN78,1)=CHAR(32),LEFT(FN78,1)=CHAR(9),LEFT(FN78,1)=CHAR(160),indenture(FN78)&gt;0),"NO","BOLD")&amp;FP78</f>
        <v>BOLD</v>
      </c>
      <c r="FT78" t="str">
        <f t="shared" si="113"/>
        <v/>
      </c>
      <c r="FU78" t="str">
        <f>IF(OR(LEFT(FR78,1)=CHAR(32),LEFT(FR78,1)=CHAR(9),LEFT(FR78,1)=CHAR(160),indenture(FR78)&gt;0),"NO","BOLD")&amp;FT78</f>
        <v>BOLD</v>
      </c>
      <c r="FX78" t="str">
        <f t="shared" si="114"/>
        <v/>
      </c>
      <c r="FY78" t="str">
        <f>IF(OR(LEFT(FV78,1)=CHAR(32),LEFT(FV78,1)=CHAR(9),LEFT(FV78,1)=CHAR(160),indenture(FV78)&gt;0),"NO","BOLD")&amp;FX78</f>
        <v>BOLD</v>
      </c>
      <c r="GB78" t="str">
        <f t="shared" si="115"/>
        <v/>
      </c>
      <c r="GC78" t="str">
        <f>IF(OR(LEFT(FZ78,1)=CHAR(32),LEFT(FZ78,1)=CHAR(9),LEFT(FZ78,1)=CHAR(160),indenture(FZ78)&gt;0),"NO","BOLD")&amp;GB78</f>
        <v>BOLD</v>
      </c>
      <c r="GF78" t="str">
        <f t="shared" si="116"/>
        <v/>
      </c>
      <c r="GG78" t="str">
        <f>IF(OR(LEFT(GD78,1)=CHAR(32),LEFT(GD78,1)=CHAR(9),LEFT(GD78,1)=CHAR(160),indenture(GD78)&gt;0),"NO","BOLD")&amp;GF78</f>
        <v>BOLD</v>
      </c>
      <c r="GJ78" t="str">
        <f t="shared" si="117"/>
        <v/>
      </c>
      <c r="GK78" t="str">
        <f>IF(OR(LEFT(GH78,1)=CHAR(32),LEFT(GH78,1)=CHAR(9),LEFT(GH78,1)=CHAR(160),indenture(GH78)&gt;0),"NO","BOLD")&amp;GJ78</f>
        <v>BOLD</v>
      </c>
      <c r="GN78" t="str">
        <f t="shared" si="118"/>
        <v/>
      </c>
      <c r="GO78" t="str">
        <f>IF(OR(LEFT(GL78,1)=CHAR(32),LEFT(GL78,1)=CHAR(9),LEFT(GL78,1)=CHAR(160),indenture(GL78)&gt;0),"NO","BOLD")&amp;GN78</f>
        <v>BOLD</v>
      </c>
      <c r="GR78" t="str">
        <f t="shared" si="119"/>
        <v/>
      </c>
      <c r="GS78" t="str">
        <f>IF(OR(LEFT(GP78,1)=CHAR(32),LEFT(GP78,1)=CHAR(9),LEFT(GP78,1)=CHAR(160),indenture(GP78)&gt;0),"NO","BOLD")&amp;GR78</f>
        <v>BOLD</v>
      </c>
      <c r="GV78" t="str">
        <f t="shared" si="120"/>
        <v/>
      </c>
      <c r="GW78" t="str">
        <f>IF(OR(LEFT(GT78,1)=CHAR(32),LEFT(GT78,1)=CHAR(9),LEFT(GT78,1)=CHAR(160),indenture(GT78)&gt;0),"NO","BOLD")&amp;GV78</f>
        <v>BOLD</v>
      </c>
      <c r="GZ78" t="str">
        <f t="shared" si="121"/>
        <v/>
      </c>
      <c r="HA78" t="str">
        <f>IF(OR(LEFT(GX78,1)=CHAR(32),LEFT(GX78,1)=CHAR(9),LEFT(GX78,1)=CHAR(160),indenture(GX78)&gt;0),"NO","BOLD")&amp;GZ78</f>
        <v>BOLD</v>
      </c>
      <c r="HD78" t="str">
        <f t="shared" si="122"/>
        <v/>
      </c>
      <c r="HE78" t="str">
        <f>IF(OR(LEFT(HB78,1)=CHAR(32),LEFT(HB78,1)=CHAR(9),LEFT(HB78,1)=CHAR(160),indenture(HB78)&gt;0),"NO","BOLD")&amp;HD78</f>
        <v>BOLD</v>
      </c>
      <c r="HH78" t="str">
        <f t="shared" si="123"/>
        <v/>
      </c>
      <c r="HI78" t="str">
        <f>IF(OR(LEFT(HF78,1)=CHAR(32),LEFT(HF78,1)=CHAR(9),LEFT(HF78,1)=CHAR(160),indenture(HF78)&gt;0),"NO","BOLD")&amp;HH78</f>
        <v>BOLD</v>
      </c>
      <c r="HL78" t="str">
        <f t="shared" si="124"/>
        <v/>
      </c>
      <c r="HM78" t="str">
        <f>IF(OR(LEFT(HJ78,1)=CHAR(32),LEFT(HJ78,1)=CHAR(9),LEFT(HJ78,1)=CHAR(160),indenture(HJ78)&gt;0),"NO","BOLD")&amp;HL78</f>
        <v>BOLD</v>
      </c>
      <c r="HP78" t="str">
        <f t="shared" si="125"/>
        <v/>
      </c>
      <c r="HQ78" t="str">
        <f>IF(OR(LEFT(HN78,1)=CHAR(32),LEFT(HN78,1)=CHAR(9),LEFT(HN78,1)=CHAR(160),indenture(HN78)&gt;0),"NO","BOLD")&amp;HP78</f>
        <v>BOLD</v>
      </c>
      <c r="HT78" t="str">
        <f t="shared" si="126"/>
        <v/>
      </c>
      <c r="HU78" t="str">
        <f>IF(OR(LEFT(HR78,1)=CHAR(32),LEFT(HR78,1)=CHAR(9),LEFT(HR78,1)=CHAR(160),indenture(HR78)&gt;0),"NO","BOLD")&amp;HT78</f>
        <v>BOLD</v>
      </c>
      <c r="HV78" t="s">
        <v>8263</v>
      </c>
      <c r="HW78" t="s">
        <v>56</v>
      </c>
      <c r="HX78" t="str">
        <f t="shared" si="127"/>
        <v/>
      </c>
      <c r="HY78" t="str">
        <f>IF(OR(LEFT(HV78,1)=CHAR(32),LEFT(HV78,1)=CHAR(9),LEFT(HV78,1)=CHAR(160),indenture(HV78)&gt;0),"NO","BOLD")&amp;HX78</f>
        <v>BOLD</v>
      </c>
      <c r="HZ78" t="s">
        <v>8422</v>
      </c>
      <c r="IA78" t="s">
        <v>8423</v>
      </c>
      <c r="IB78" t="str">
        <f t="shared" si="128"/>
        <v>EPS</v>
      </c>
      <c r="IC78" t="str">
        <f>IF(OR(LEFT(HZ78,1)=CHAR(32),LEFT(HZ78,1)=CHAR(9),LEFT(HZ78,1)=CHAR(160),indenture(HZ78)&gt;0),"NO","BOLD")&amp;IB78</f>
        <v>BOLDEPS</v>
      </c>
      <c r="IH78" t="s">
        <v>8285</v>
      </c>
      <c r="II78" t="s">
        <v>8186</v>
      </c>
      <c r="IJ78" t="str">
        <f t="shared" si="129"/>
        <v/>
      </c>
      <c r="IK78" t="str">
        <f>IF(OR(LEFT(IH78,1)=CHAR(32),LEFT(IH78,1)=CHAR(9),LEFT(IH78,1)=CHAR(160),indenture(IH78)&gt;0),"NO","BOLD")&amp;IJ78</f>
        <v>BOLD</v>
      </c>
      <c r="IP78" t="s">
        <v>8750</v>
      </c>
      <c r="IQ78" t="s">
        <v>8751</v>
      </c>
      <c r="IR78" t="str">
        <f t="shared" si="130"/>
        <v/>
      </c>
      <c r="IS78" t="str">
        <f>IF(OR(LEFT(IP78,1)=CHAR(32),LEFT(IP78,1)=CHAR(9),LEFT(IP78,1)=CHAR(160),indenture(IP78)&gt;0),"NO","BOLD")&amp;IR78</f>
        <v>BOLD</v>
      </c>
      <c r="IX78" t="s">
        <v>1650</v>
      </c>
      <c r="IY78" t="s">
        <v>358</v>
      </c>
      <c r="IZ78" t="str">
        <f t="shared" si="131"/>
        <v/>
      </c>
      <c r="JA78" t="str">
        <f>IF(OR(LEFT(IX78,1)=CHAR(32),LEFT(IX78,1)=CHAR(9),LEFT(IX78,1)=CHAR(160),indenture(IX78)&gt;0),"NO","BOLD")&amp;IZ78</f>
        <v>BOLD</v>
      </c>
      <c r="JB78" t="s">
        <v>8422</v>
      </c>
      <c r="JC78" t="s">
        <v>8423</v>
      </c>
      <c r="JD78" t="str">
        <f t="shared" si="132"/>
        <v>EPS</v>
      </c>
      <c r="JE78" t="str">
        <f>IF(OR(LEFT(JB78,1)=CHAR(32),LEFT(JB78,1)=CHAR(9),LEFT(JB78,1)=CHAR(160),indenture(JB78)&gt;0),"NO","BOLD")&amp;JD78</f>
        <v>BOLDEPS</v>
      </c>
    </row>
    <row r="79" spans="1:265">
      <c r="A79">
        <v>78</v>
      </c>
      <c r="D79" t="str">
        <f t="shared" si="71"/>
        <v/>
      </c>
      <c r="E79" t="str">
        <f>IF(OR(LEFT(B79,1)=CHAR(32),LEFT(B79,1)=CHAR(9),LEFT(B79,1)=CHAR(160),indenture(B79)&gt;0),"NO","BOLD")&amp;D79</f>
        <v>BOLD</v>
      </c>
      <c r="F79" t="s">
        <v>4018</v>
      </c>
      <c r="G79" t="s">
        <v>4019</v>
      </c>
      <c r="H79" t="str">
        <f t="shared" si="72"/>
        <v/>
      </c>
      <c r="I79" t="str">
        <f>IF(OR(LEFT(F79,1)=CHAR(32),LEFT(F79,1)=CHAR(9),LEFT(F79,1)=CHAR(160),indenture(F79)&gt;0),"NO","BOLD")&amp;H79</f>
        <v>BOLD</v>
      </c>
      <c r="P79" t="str">
        <f t="shared" si="73"/>
        <v/>
      </c>
      <c r="Q79" t="str">
        <f>IF(OR(LEFT(N79,1)=CHAR(32),LEFT(N79,1)=CHAR(9),LEFT(N79,1)=CHAR(160),indenture(N79)&gt;0),"NO","BOLD")&amp;P79</f>
        <v>BOLD</v>
      </c>
      <c r="T79" t="str">
        <f t="shared" si="74"/>
        <v/>
      </c>
      <c r="U79" t="str">
        <f>IF(OR(LEFT(R79,1)=CHAR(32),LEFT(R79,1)=CHAR(9),LEFT(R79,1)=CHAR(160),indenture(R79)&gt;0),"NO","BOLD")&amp;T79</f>
        <v>BOLD</v>
      </c>
      <c r="X79" t="str">
        <f t="shared" si="75"/>
        <v/>
      </c>
      <c r="Y79" t="str">
        <f>IF(OR(LEFT(V79,1)=CHAR(32),LEFT(V79,1)=CHAR(9),LEFT(V79,1)=CHAR(160),indenture(V79)&gt;0),"NO","BOLD")&amp;X79</f>
        <v>BOLD</v>
      </c>
      <c r="AB79" t="str">
        <f t="shared" si="76"/>
        <v/>
      </c>
      <c r="AC79" t="str">
        <f>IF(OR(LEFT(Z79,1)=CHAR(32),LEFT(Z79,1)=CHAR(9),LEFT(Z79,1)=CHAR(160),indenture(Z79)&gt;0),"NO","BOLD")&amp;AB79</f>
        <v>BOLD</v>
      </c>
      <c r="AF79" t="str">
        <f t="shared" si="77"/>
        <v/>
      </c>
      <c r="AG79" t="str">
        <f>IF(OR(LEFT(AD79,1)=CHAR(32),LEFT(AD79,1)=CHAR(9),LEFT(AD79,1)=CHAR(160),indenture(AD79)&gt;0),"NO","BOLD")&amp;AF79</f>
        <v>BOLD</v>
      </c>
      <c r="AJ79" t="str">
        <f t="shared" si="78"/>
        <v/>
      </c>
      <c r="AK79" t="str">
        <f>IF(OR(LEFT(AH79,1)=CHAR(32),LEFT(AH79,1)=CHAR(9),LEFT(AH79,1)=CHAR(160),indenture(AH79)&gt;0),"NO","BOLD")&amp;AJ79</f>
        <v>BOLD</v>
      </c>
      <c r="AL79" t="s">
        <v>3718</v>
      </c>
      <c r="AM79" t="s">
        <v>4020</v>
      </c>
      <c r="AN79" t="str">
        <f t="shared" si="79"/>
        <v/>
      </c>
      <c r="AO79" t="str">
        <f>IF(OR(LEFT(AL79,1)=CHAR(32),LEFT(AL79,1)=CHAR(9),LEFT(AL79,1)=CHAR(160),indenture(AL79)&gt;0),"NO","BOLD")&amp;AN79</f>
        <v>BOLD</v>
      </c>
      <c r="AR79" t="str">
        <f t="shared" si="80"/>
        <v/>
      </c>
      <c r="AS79" t="str">
        <f>IF(OR(LEFT(AP79,1)=CHAR(32),LEFT(AP79,1)=CHAR(9),LEFT(AP79,1)=CHAR(160),indenture(AP79)&gt;0),"NO","BOLD")&amp;AR79</f>
        <v>BOLD</v>
      </c>
      <c r="AV79" t="str">
        <f t="shared" si="81"/>
        <v/>
      </c>
      <c r="AW79" t="str">
        <f>IF(OR(LEFT(AT79,1)=CHAR(32),LEFT(AT79,1)=CHAR(9),LEFT(AT79,1)=CHAR(160),indenture(AT79)&gt;0),"NO","BOLD")&amp;AV79</f>
        <v>BOLD</v>
      </c>
      <c r="AZ79" t="str">
        <f t="shared" si="82"/>
        <v/>
      </c>
      <c r="BA79" t="str">
        <f>IF(OR(LEFT(AX79,1)=CHAR(32),LEFT(AX79,1)=CHAR(9),LEFT(AX79,1)=CHAR(160),indenture(AX79)&gt;0),"NO","BOLD")&amp;AZ79</f>
        <v>BOLD</v>
      </c>
      <c r="BB79" t="s">
        <v>4257</v>
      </c>
      <c r="BC79" t="s">
        <v>4809</v>
      </c>
      <c r="BD79" t="str">
        <f t="shared" si="83"/>
        <v/>
      </c>
      <c r="BE79" t="str">
        <f>IF(OR(LEFT(BB79,1)=CHAR(32),LEFT(BB79,1)=CHAR(9),LEFT(BB79,1)=CHAR(160),indenture(BB79)&gt;0),"NO","BOLD")&amp;BD79</f>
        <v>NO</v>
      </c>
      <c r="BH79" t="str">
        <f t="shared" si="84"/>
        <v/>
      </c>
      <c r="BI79" t="str">
        <f>IF(OR(LEFT(BF79,1)=CHAR(32),LEFT(BF79,1)=CHAR(9),LEFT(BF79,1)=CHAR(160),indenture(BF79)&gt;0),"NO","BOLD")&amp;BH79</f>
        <v>BOLD</v>
      </c>
      <c r="BL79" t="str">
        <f t="shared" si="85"/>
        <v/>
      </c>
      <c r="BM79" t="str">
        <f>IF(OR(LEFT(BJ79,1)=CHAR(32),LEFT(BJ79,1)=CHAR(9),LEFT(BJ79,1)=CHAR(160),indenture(BJ79)&gt;0),"NO","BOLD")&amp;BL79</f>
        <v>BOLD</v>
      </c>
      <c r="BP79" t="str">
        <f t="shared" si="86"/>
        <v/>
      </c>
      <c r="BQ79" t="str">
        <f>IF(OR(LEFT(BN79,1)=CHAR(32),LEFT(BN79,1)=CHAR(9),LEFT(BN79,1)=CHAR(160),indenture(BN79)&gt;0),"NO","BOLD")&amp;BP79</f>
        <v>BOLD</v>
      </c>
      <c r="BT79" t="str">
        <f t="shared" si="87"/>
        <v/>
      </c>
      <c r="BU79" t="str">
        <f>IF(OR(LEFT(BR79,1)=CHAR(32),LEFT(BR79,1)=CHAR(9),LEFT(BR79,1)=CHAR(160),indenture(BR79)&gt;0),"NO","BOLD")&amp;BT79</f>
        <v>BOLD</v>
      </c>
      <c r="BV79" t="s">
        <v>4219</v>
      </c>
      <c r="BW79" t="s">
        <v>4810</v>
      </c>
      <c r="BX79" t="str">
        <f t="shared" si="88"/>
        <v/>
      </c>
      <c r="BY79" t="str">
        <f>IF(OR(LEFT(BV79,1)=CHAR(32),LEFT(BV79,1)=CHAR(9),LEFT(BV79,1)=CHAR(160),indenture(BV79)&gt;0),"NO","BOLD")&amp;BX79</f>
        <v>NO</v>
      </c>
      <c r="BZ79" t="s">
        <v>4261</v>
      </c>
      <c r="CA79" t="s">
        <v>4811</v>
      </c>
      <c r="CB79" t="str">
        <f t="shared" si="89"/>
        <v/>
      </c>
      <c r="CC79" t="str">
        <f>IF(OR(LEFT(BZ79,1)=CHAR(32),LEFT(BZ79,1)=CHAR(9),LEFT(BZ79,1)=CHAR(160),indenture(BZ79)&gt;0),"NO","BOLD")&amp;CB79</f>
        <v>NO</v>
      </c>
      <c r="CD79" t="s">
        <v>4323</v>
      </c>
      <c r="CE79" t="s">
        <v>4812</v>
      </c>
      <c r="CF79" t="str">
        <f t="shared" si="90"/>
        <v/>
      </c>
      <c r="CG79" t="str">
        <f>IF(OR(LEFT(CD79,1)=CHAR(32),LEFT(CD79,1)=CHAR(9),LEFT(CD79,1)=CHAR(160),indenture(CD79)&gt;0),"NO","BOLD")&amp;CF79</f>
        <v>NO</v>
      </c>
      <c r="CJ79" t="str">
        <f t="shared" si="91"/>
        <v/>
      </c>
      <c r="CK79" t="str">
        <f>IF(OR(LEFT(CH79,1)=CHAR(32),LEFT(CH79,1)=CHAR(9),LEFT(CH79,1)=CHAR(160),indenture(CH79)&gt;0),"NO","BOLD")&amp;CJ79</f>
        <v>BOLD</v>
      </c>
      <c r="CN79" t="str">
        <f t="shared" si="92"/>
        <v/>
      </c>
      <c r="CO79" t="str">
        <f>IF(OR(LEFT(CL79,1)=CHAR(32),LEFT(CL79,1)=CHAR(9),LEFT(CL79,1)=CHAR(160),indenture(CL79)&gt;0),"NO","BOLD")&amp;CN79</f>
        <v>BOLD</v>
      </c>
      <c r="CP79" t="s">
        <v>4813</v>
      </c>
      <c r="CQ79" t="s">
        <v>4814</v>
      </c>
      <c r="CR79" t="str">
        <f t="shared" si="93"/>
        <v/>
      </c>
      <c r="CS79" t="str">
        <f>IF(OR(LEFT(CP79,1)=CHAR(32),LEFT(CP79,1)=CHAR(9),LEFT(CP79,1)=CHAR(160),indenture(CP79)&gt;0),"NO","BOLD")&amp;CR79</f>
        <v>BOLD</v>
      </c>
      <c r="CV79" t="str">
        <f t="shared" si="94"/>
        <v/>
      </c>
      <c r="CW79" t="str">
        <f>IF(OR(LEFT(CT79,1)=CHAR(32),LEFT(CT79,1)=CHAR(9),LEFT(CT79,1)=CHAR(160),indenture(CT79)&gt;0),"NO","BOLD")&amp;CV79</f>
        <v>BOLD</v>
      </c>
      <c r="CZ79" t="str">
        <f t="shared" si="95"/>
        <v/>
      </c>
      <c r="DA79" t="str">
        <f>IF(OR(LEFT(CX79,1)=CHAR(32),LEFT(CX79,1)=CHAR(9),LEFT(CX79,1)=CHAR(160),indenture(CX79)&gt;0),"NO","BOLD")&amp;CZ79</f>
        <v>BOLD</v>
      </c>
      <c r="DD79" t="str">
        <f t="shared" si="96"/>
        <v/>
      </c>
      <c r="DE79" t="str">
        <f>IF(OR(LEFT(DB79,1)=CHAR(32),LEFT(DB79,1)=CHAR(9),LEFT(DB79,1)=CHAR(160),indenture(DB79)&gt;0),"NO","BOLD")&amp;DD79</f>
        <v>BOLD</v>
      </c>
      <c r="DH79" t="str">
        <f t="shared" si="97"/>
        <v/>
      </c>
      <c r="DI79" t="str">
        <f>IF(OR(LEFT(DF79,1)=CHAR(32),LEFT(DF79,1)=CHAR(9),LEFT(DF79,1)=CHAR(160),indenture(DF79)&gt;0),"NO","BOLD")&amp;DH79</f>
        <v>BOLD</v>
      </c>
      <c r="DL79" t="str">
        <f t="shared" si="98"/>
        <v/>
      </c>
      <c r="DM79" t="str">
        <f>IF(OR(LEFT(DJ79,1)=CHAR(32),LEFT(DJ79,1)=CHAR(9),LEFT(DJ79,1)=CHAR(160),indenture(DJ79)&gt;0),"NO","BOLD")&amp;DL79</f>
        <v>BOLD</v>
      </c>
      <c r="DP79" t="str">
        <f t="shared" si="99"/>
        <v/>
      </c>
      <c r="DQ79" t="str">
        <f>IF(OR(LEFT(DN79,1)=CHAR(32),LEFT(DN79,1)=CHAR(9),LEFT(DN79,1)=CHAR(160),indenture(DN79)&gt;0),"NO","BOLD")&amp;DP79</f>
        <v>BOLD</v>
      </c>
      <c r="DT79" t="str">
        <f t="shared" si="100"/>
        <v/>
      </c>
      <c r="DU79" t="str">
        <f>IF(OR(LEFT(DR79,1)=CHAR(32),LEFT(DR79,1)=CHAR(9),LEFT(DR79,1)=CHAR(160),indenture(DR79)&gt;0),"NO","BOLD")&amp;DT79</f>
        <v>BOLD</v>
      </c>
      <c r="DX79" t="str">
        <f t="shared" si="101"/>
        <v/>
      </c>
      <c r="DY79" t="str">
        <f>IF(OR(LEFT(DV79,1)=CHAR(32),LEFT(DV79,1)=CHAR(9),LEFT(DV79,1)=CHAR(160),indenture(DV79)&gt;0),"NO","BOLD")&amp;DX79</f>
        <v>BOLD</v>
      </c>
      <c r="EB79" t="str">
        <f t="shared" si="102"/>
        <v/>
      </c>
      <c r="EC79" t="str">
        <f>IF(OR(LEFT(DZ79,1)=CHAR(32),LEFT(DZ79,1)=CHAR(9),LEFT(DZ79,1)=CHAR(160),indenture(DZ79)&gt;0),"NO","BOLD")&amp;EB79</f>
        <v>BOLD</v>
      </c>
      <c r="EF79" t="str">
        <f t="shared" si="103"/>
        <v/>
      </c>
      <c r="EG79" t="str">
        <f>IF(OR(LEFT(ED79,1)=CHAR(32),LEFT(ED79,1)=CHAR(9),LEFT(ED79,1)=CHAR(160),indenture(ED79)&gt;0),"NO","BOLD")&amp;EF79</f>
        <v>BOLD</v>
      </c>
      <c r="EJ79" t="str">
        <f t="shared" si="104"/>
        <v/>
      </c>
      <c r="EK79" t="str">
        <f>IF(OR(LEFT(EH79,1)=CHAR(32),LEFT(EH79,1)=CHAR(9),LEFT(EH79,1)=CHAR(160),indenture(EH79)&gt;0),"NO","BOLD")&amp;EJ79</f>
        <v>BOLD</v>
      </c>
      <c r="EN79" t="str">
        <f t="shared" si="105"/>
        <v/>
      </c>
      <c r="EO79" t="str">
        <f>IF(OR(LEFT(EL79,1)=CHAR(32),LEFT(EL79,1)=CHAR(9),LEFT(EL79,1)=CHAR(160),indenture(EL79)&gt;0),"NO","BOLD")&amp;EN79</f>
        <v>BOLD</v>
      </c>
      <c r="ER79" t="str">
        <f t="shared" si="106"/>
        <v/>
      </c>
      <c r="ES79" t="str">
        <f>IF(OR(LEFT(EP79,1)=CHAR(32),LEFT(EP79,1)=CHAR(9),LEFT(EP79,1)=CHAR(160),indenture(EP79)&gt;0),"NO","BOLD")&amp;ER79</f>
        <v>BOLD</v>
      </c>
      <c r="EV79" t="str">
        <f t="shared" si="107"/>
        <v/>
      </c>
      <c r="EW79" t="str">
        <f>IF(OR(LEFT(ET79,1)=CHAR(32),LEFT(ET79,1)=CHAR(9),LEFT(ET79,1)=CHAR(160),indenture(ET79)&gt;0),"NO","BOLD")&amp;EV79</f>
        <v>BOLD</v>
      </c>
      <c r="EZ79" t="str">
        <f t="shared" si="108"/>
        <v/>
      </c>
      <c r="FA79" t="str">
        <f>IF(OR(LEFT(EX79,1)=CHAR(32),LEFT(EX79,1)=CHAR(9),LEFT(EX79,1)=CHAR(160),indenture(EX79)&gt;0),"NO","BOLD")&amp;EZ79</f>
        <v>BOLD</v>
      </c>
      <c r="FD79" t="str">
        <f t="shared" si="109"/>
        <v/>
      </c>
      <c r="FE79" t="str">
        <f>IF(OR(LEFT(FB79,1)=CHAR(32),LEFT(FB79,1)=CHAR(9),LEFT(FB79,1)=CHAR(160),indenture(FB79)&gt;0),"NO","BOLD")&amp;FD79</f>
        <v>BOLD</v>
      </c>
      <c r="FF79" t="s">
        <v>49</v>
      </c>
      <c r="FG79" t="s">
        <v>50</v>
      </c>
      <c r="FH79" t="str">
        <f t="shared" si="110"/>
        <v/>
      </c>
      <c r="FI79" t="str">
        <f>IF(OR(LEFT(FF79,1)=CHAR(32),LEFT(FF79,1)=CHAR(9),LEFT(FF79,1)=CHAR(160),indenture(FF79)&gt;0),"NO","BOLD")&amp;FH79</f>
        <v>BOLD</v>
      </c>
      <c r="FL79" t="str">
        <f t="shared" si="111"/>
        <v/>
      </c>
      <c r="FM79" t="str">
        <f>IF(OR(LEFT(FJ79,1)=CHAR(32),LEFT(FJ79,1)=CHAR(9),LEFT(FJ79,1)=CHAR(160),indenture(FJ79)&gt;0),"NO","BOLD")&amp;FL79</f>
        <v>BOLD</v>
      </c>
      <c r="FN79" t="s">
        <v>6066</v>
      </c>
      <c r="FO79" t="s">
        <v>6067</v>
      </c>
      <c r="FP79" t="str">
        <f t="shared" si="112"/>
        <v/>
      </c>
      <c r="FQ79" t="str">
        <f>IF(OR(LEFT(FN79,1)=CHAR(32),LEFT(FN79,1)=CHAR(9),LEFT(FN79,1)=CHAR(160),indenture(FN79)&gt;0),"NO","BOLD")&amp;FP79</f>
        <v>BOLD</v>
      </c>
      <c r="FT79" t="str">
        <f t="shared" si="113"/>
        <v/>
      </c>
      <c r="FU79" t="str">
        <f>IF(OR(LEFT(FR79,1)=CHAR(32),LEFT(FR79,1)=CHAR(9),LEFT(FR79,1)=CHAR(160),indenture(FR79)&gt;0),"NO","BOLD")&amp;FT79</f>
        <v>BOLD</v>
      </c>
      <c r="FX79" t="str">
        <f t="shared" si="114"/>
        <v/>
      </c>
      <c r="FY79" t="str">
        <f>IF(OR(LEFT(FV79,1)=CHAR(32),LEFT(FV79,1)=CHAR(9),LEFT(FV79,1)=CHAR(160),indenture(FV79)&gt;0),"NO","BOLD")&amp;FX79</f>
        <v>BOLD</v>
      </c>
      <c r="GB79" t="str">
        <f t="shared" si="115"/>
        <v/>
      </c>
      <c r="GC79" t="str">
        <f>IF(OR(LEFT(FZ79,1)=CHAR(32),LEFT(FZ79,1)=CHAR(9),LEFT(FZ79,1)=CHAR(160),indenture(FZ79)&gt;0),"NO","BOLD")&amp;GB79</f>
        <v>BOLD</v>
      </c>
      <c r="GF79" t="str">
        <f t="shared" si="116"/>
        <v/>
      </c>
      <c r="GG79" t="str">
        <f>IF(OR(LEFT(GD79,1)=CHAR(32),LEFT(GD79,1)=CHAR(9),LEFT(GD79,1)=CHAR(160),indenture(GD79)&gt;0),"NO","BOLD")&amp;GF79</f>
        <v>BOLD</v>
      </c>
      <c r="GJ79" t="str">
        <f t="shared" si="117"/>
        <v/>
      </c>
      <c r="GK79" t="str">
        <f>IF(OR(LEFT(GH79,1)=CHAR(32),LEFT(GH79,1)=CHAR(9),LEFT(GH79,1)=CHAR(160),indenture(GH79)&gt;0),"NO","BOLD")&amp;GJ79</f>
        <v>BOLD</v>
      </c>
      <c r="GN79" t="str">
        <f t="shared" si="118"/>
        <v/>
      </c>
      <c r="GO79" t="str">
        <f>IF(OR(LEFT(GL79,1)=CHAR(32),LEFT(GL79,1)=CHAR(9),LEFT(GL79,1)=CHAR(160),indenture(GL79)&gt;0),"NO","BOLD")&amp;GN79</f>
        <v>BOLD</v>
      </c>
      <c r="GR79" t="str">
        <f t="shared" si="119"/>
        <v/>
      </c>
      <c r="GS79" t="str">
        <f>IF(OR(LEFT(GP79,1)=CHAR(32),LEFT(GP79,1)=CHAR(9),LEFT(GP79,1)=CHAR(160),indenture(GP79)&gt;0),"NO","BOLD")&amp;GR79</f>
        <v>BOLD</v>
      </c>
      <c r="GV79" t="str">
        <f t="shared" si="120"/>
        <v/>
      </c>
      <c r="GW79" t="str">
        <f>IF(OR(LEFT(GT79,1)=CHAR(32),LEFT(GT79,1)=CHAR(9),LEFT(GT79,1)=CHAR(160),indenture(GT79)&gt;0),"NO","BOLD")&amp;GV79</f>
        <v>BOLD</v>
      </c>
      <c r="GZ79" t="str">
        <f t="shared" si="121"/>
        <v/>
      </c>
      <c r="HA79" t="str">
        <f>IF(OR(LEFT(GX79,1)=CHAR(32),LEFT(GX79,1)=CHAR(9),LEFT(GX79,1)=CHAR(160),indenture(GX79)&gt;0),"NO","BOLD")&amp;GZ79</f>
        <v>BOLD</v>
      </c>
      <c r="HD79" t="str">
        <f t="shared" si="122"/>
        <v/>
      </c>
      <c r="HE79" t="str">
        <f>IF(OR(LEFT(HB79,1)=CHAR(32),LEFT(HB79,1)=CHAR(9),LEFT(HB79,1)=CHAR(160),indenture(HB79)&gt;0),"NO","BOLD")&amp;HD79</f>
        <v>BOLD</v>
      </c>
      <c r="HH79" t="str">
        <f t="shared" si="123"/>
        <v/>
      </c>
      <c r="HI79" t="str">
        <f>IF(OR(LEFT(HF79,1)=CHAR(32),LEFT(HF79,1)=CHAR(9),LEFT(HF79,1)=CHAR(160),indenture(HF79)&gt;0),"NO","BOLD")&amp;HH79</f>
        <v>BOLD</v>
      </c>
      <c r="HL79" t="str">
        <f t="shared" si="124"/>
        <v/>
      </c>
      <c r="HM79" t="str">
        <f>IF(OR(LEFT(HJ79,1)=CHAR(32),LEFT(HJ79,1)=CHAR(9),LEFT(HJ79,1)=CHAR(160),indenture(HJ79)&gt;0),"NO","BOLD")&amp;HL79</f>
        <v>BOLD</v>
      </c>
      <c r="HP79" t="str">
        <f t="shared" si="125"/>
        <v/>
      </c>
      <c r="HQ79" t="str">
        <f>IF(OR(LEFT(HN79,1)=CHAR(32),LEFT(HN79,1)=CHAR(9),LEFT(HN79,1)=CHAR(160),indenture(HN79)&gt;0),"NO","BOLD")&amp;HP79</f>
        <v>BOLD</v>
      </c>
      <c r="HT79" t="str">
        <f t="shared" si="126"/>
        <v/>
      </c>
      <c r="HU79" t="str">
        <f>IF(OR(LEFT(HR79,1)=CHAR(32),LEFT(HR79,1)=CHAR(9),LEFT(HR79,1)=CHAR(160),indenture(HR79)&gt;0),"NO","BOLD")&amp;HT79</f>
        <v>BOLD</v>
      </c>
      <c r="HV79" t="s">
        <v>8264</v>
      </c>
      <c r="HW79" t="s">
        <v>10</v>
      </c>
      <c r="HX79" t="str">
        <f t="shared" si="127"/>
        <v/>
      </c>
      <c r="HY79" t="str">
        <f>IF(OR(LEFT(HV79,1)=CHAR(32),LEFT(HV79,1)=CHAR(9),LEFT(HV79,1)=CHAR(160),indenture(HV79)&gt;0),"NO","BOLD")&amp;HX79</f>
        <v>NO</v>
      </c>
      <c r="IB79" t="str">
        <f t="shared" si="128"/>
        <v/>
      </c>
      <c r="IC79" t="str">
        <f>IF(OR(LEFT(HZ79,1)=CHAR(32),LEFT(HZ79,1)=CHAR(9),LEFT(HZ79,1)=CHAR(160),indenture(HZ79)&gt;0),"NO","BOLD")&amp;IB79</f>
        <v>BOLD</v>
      </c>
      <c r="IH79" t="s">
        <v>8286</v>
      </c>
      <c r="II79" t="s">
        <v>8187</v>
      </c>
      <c r="IJ79" t="str">
        <f t="shared" si="129"/>
        <v/>
      </c>
      <c r="IK79" t="str">
        <f>IF(OR(LEFT(IH79,1)=CHAR(32),LEFT(IH79,1)=CHAR(9),LEFT(IH79,1)=CHAR(160),indenture(IH79)&gt;0),"NO","BOLD")&amp;IJ79</f>
        <v>BOLD</v>
      </c>
      <c r="IR79" t="str">
        <f t="shared" si="130"/>
        <v/>
      </c>
      <c r="IS79" t="str">
        <f>IF(OR(LEFT(IP79,1)=CHAR(32),LEFT(IP79,1)=CHAR(9),LEFT(IP79,1)=CHAR(160),indenture(IP79)&gt;0),"NO","BOLD")&amp;IR79</f>
        <v>BOLD</v>
      </c>
      <c r="IX79" t="s">
        <v>8228</v>
      </c>
      <c r="IY79" t="s">
        <v>8153</v>
      </c>
      <c r="IZ79" t="str">
        <f t="shared" si="131"/>
        <v/>
      </c>
      <c r="JA79" t="str">
        <f>IF(OR(LEFT(IX79,1)=CHAR(32),LEFT(IX79,1)=CHAR(9),LEFT(IX79,1)=CHAR(160),indenture(IX79)&gt;0),"NO","BOLD")&amp;IZ79</f>
        <v>BOLD</v>
      </c>
      <c r="JD79" t="str">
        <f t="shared" si="132"/>
        <v/>
      </c>
      <c r="JE79" t="str">
        <f>IF(OR(LEFT(JB79,1)=CHAR(32),LEFT(JB79,1)=CHAR(9),LEFT(JB79,1)=CHAR(160),indenture(JB79)&gt;0),"NO","BOLD")&amp;JD79</f>
        <v>BOLD</v>
      </c>
    </row>
    <row r="80" spans="1:265">
      <c r="A80">
        <v>79</v>
      </c>
      <c r="D80" t="str">
        <f t="shared" si="71"/>
        <v/>
      </c>
      <c r="E80" t="str">
        <f>IF(OR(LEFT(B80,1)=CHAR(32),LEFT(B80,1)=CHAR(9),LEFT(B80,1)=CHAR(160),indenture(B80)&gt;0),"NO","BOLD")&amp;D80</f>
        <v>BOLD</v>
      </c>
      <c r="F80" t="s">
        <v>4021</v>
      </c>
      <c r="G80" t="s">
        <v>4022</v>
      </c>
      <c r="H80" t="str">
        <f t="shared" si="72"/>
        <v/>
      </c>
      <c r="I80" t="str">
        <f>IF(OR(LEFT(F80,1)=CHAR(32),LEFT(F80,1)=CHAR(9),LEFT(F80,1)=CHAR(160),indenture(F80)&gt;0),"NO","BOLD")&amp;H80</f>
        <v>BOLD</v>
      </c>
      <c r="P80" t="str">
        <f t="shared" si="73"/>
        <v/>
      </c>
      <c r="Q80" t="str">
        <f>IF(OR(LEFT(N80,1)=CHAR(32),LEFT(N80,1)=CHAR(9),LEFT(N80,1)=CHAR(160),indenture(N80)&gt;0),"NO","BOLD")&amp;P80</f>
        <v>BOLD</v>
      </c>
      <c r="T80" t="str">
        <f t="shared" si="74"/>
        <v/>
      </c>
      <c r="U80" t="str">
        <f>IF(OR(LEFT(R80,1)=CHAR(32),LEFT(R80,1)=CHAR(9),LEFT(R80,1)=CHAR(160),indenture(R80)&gt;0),"NO","BOLD")&amp;T80</f>
        <v>BOLD</v>
      </c>
      <c r="X80" t="str">
        <f t="shared" si="75"/>
        <v/>
      </c>
      <c r="Y80" t="str">
        <f>IF(OR(LEFT(V80,1)=CHAR(32),LEFT(V80,1)=CHAR(9),LEFT(V80,1)=CHAR(160),indenture(V80)&gt;0),"NO","BOLD")&amp;X80</f>
        <v>BOLD</v>
      </c>
      <c r="AB80" t="str">
        <f t="shared" si="76"/>
        <v/>
      </c>
      <c r="AC80" t="str">
        <f>IF(OR(LEFT(Z80,1)=CHAR(32),LEFT(Z80,1)=CHAR(9),LEFT(Z80,1)=CHAR(160),indenture(Z80)&gt;0),"NO","BOLD")&amp;AB80</f>
        <v>BOLD</v>
      </c>
      <c r="AF80" t="str">
        <f t="shared" si="77"/>
        <v/>
      </c>
      <c r="AG80" t="str">
        <f>IF(OR(LEFT(AD80,1)=CHAR(32),LEFT(AD80,1)=CHAR(9),LEFT(AD80,1)=CHAR(160),indenture(AD80)&gt;0),"NO","BOLD")&amp;AF80</f>
        <v>BOLD</v>
      </c>
      <c r="AJ80" t="str">
        <f t="shared" si="78"/>
        <v/>
      </c>
      <c r="AK80" t="str">
        <f>IF(OR(LEFT(AH80,1)=CHAR(32),LEFT(AH80,1)=CHAR(9),LEFT(AH80,1)=CHAR(160),indenture(AH80)&gt;0),"NO","BOLD")&amp;AJ80</f>
        <v>BOLD</v>
      </c>
      <c r="AL80" t="s">
        <v>3385</v>
      </c>
      <c r="AM80" t="s">
        <v>3509</v>
      </c>
      <c r="AN80" t="str">
        <f t="shared" si="79"/>
        <v/>
      </c>
      <c r="AO80" t="str">
        <f>IF(OR(LEFT(AL80,1)=CHAR(32),LEFT(AL80,1)=CHAR(9),LEFT(AL80,1)=CHAR(160),indenture(AL80)&gt;0),"NO","BOLD")&amp;AN80</f>
        <v>BOLD</v>
      </c>
      <c r="AR80" t="str">
        <f t="shared" si="80"/>
        <v/>
      </c>
      <c r="AS80" t="str">
        <f>IF(OR(LEFT(AP80,1)=CHAR(32),LEFT(AP80,1)=CHAR(9),LEFT(AP80,1)=CHAR(160),indenture(AP80)&gt;0),"NO","BOLD")&amp;AR80</f>
        <v>BOLD</v>
      </c>
      <c r="AV80" t="str">
        <f t="shared" si="81"/>
        <v/>
      </c>
      <c r="AW80" t="str">
        <f>IF(OR(LEFT(AT80,1)=CHAR(32),LEFT(AT80,1)=CHAR(9),LEFT(AT80,1)=CHAR(160),indenture(AT80)&gt;0),"NO","BOLD")&amp;AV80</f>
        <v>BOLD</v>
      </c>
      <c r="AZ80" t="str">
        <f t="shared" si="82"/>
        <v/>
      </c>
      <c r="BA80" t="str">
        <f>IF(OR(LEFT(AX80,1)=CHAR(32),LEFT(AX80,1)=CHAR(9),LEFT(AX80,1)=CHAR(160),indenture(AX80)&gt;0),"NO","BOLD")&amp;AZ80</f>
        <v>BOLD</v>
      </c>
      <c r="BB80" t="s">
        <v>859</v>
      </c>
      <c r="BC80" t="s">
        <v>4815</v>
      </c>
      <c r="BD80" t="str">
        <f t="shared" si="83"/>
        <v/>
      </c>
      <c r="BE80" t="str">
        <f>IF(OR(LEFT(BB80,1)=CHAR(32),LEFT(BB80,1)=CHAR(9),LEFT(BB80,1)=CHAR(160),indenture(BB80)&gt;0),"NO","BOLD")&amp;BD80</f>
        <v>NO</v>
      </c>
      <c r="BH80" t="str">
        <f t="shared" si="84"/>
        <v/>
      </c>
      <c r="BI80" t="str">
        <f>IF(OR(LEFT(BF80,1)=CHAR(32),LEFT(BF80,1)=CHAR(9),LEFT(BF80,1)=CHAR(160),indenture(BF80)&gt;0),"NO","BOLD")&amp;BH80</f>
        <v>BOLD</v>
      </c>
      <c r="BL80" t="str">
        <f t="shared" si="85"/>
        <v/>
      </c>
      <c r="BM80" t="str">
        <f>IF(OR(LEFT(BJ80,1)=CHAR(32),LEFT(BJ80,1)=CHAR(9),LEFT(BJ80,1)=CHAR(160),indenture(BJ80)&gt;0),"NO","BOLD")&amp;BL80</f>
        <v>BOLD</v>
      </c>
      <c r="BP80" t="str">
        <f t="shared" si="86"/>
        <v/>
      </c>
      <c r="BQ80" t="str">
        <f>IF(OR(LEFT(BN80,1)=CHAR(32),LEFT(BN80,1)=CHAR(9),LEFT(BN80,1)=CHAR(160),indenture(BN80)&gt;0),"NO","BOLD")&amp;BP80</f>
        <v>BOLD</v>
      </c>
      <c r="BT80" t="str">
        <f t="shared" si="87"/>
        <v/>
      </c>
      <c r="BU80" t="str">
        <f>IF(OR(LEFT(BR80,1)=CHAR(32),LEFT(BR80,1)=CHAR(9),LEFT(BR80,1)=CHAR(160),indenture(BR80)&gt;0),"NO","BOLD")&amp;BT80</f>
        <v>BOLD</v>
      </c>
      <c r="BV80" t="s">
        <v>4231</v>
      </c>
      <c r="BW80" t="s">
        <v>4816</v>
      </c>
      <c r="BX80" t="str">
        <f t="shared" si="88"/>
        <v/>
      </c>
      <c r="BY80" t="str">
        <f>IF(OR(LEFT(BV80,1)=CHAR(32),LEFT(BV80,1)=CHAR(9),LEFT(BV80,1)=CHAR(160),indenture(BV80)&gt;0),"NO","BOLD")&amp;BX80</f>
        <v>NO</v>
      </c>
      <c r="BZ80" t="s">
        <v>4275</v>
      </c>
      <c r="CA80" t="s">
        <v>4817</v>
      </c>
      <c r="CB80" t="str">
        <f t="shared" si="89"/>
        <v/>
      </c>
      <c r="CC80" t="str">
        <f>IF(OR(LEFT(BZ80,1)=CHAR(32),LEFT(BZ80,1)=CHAR(9),LEFT(BZ80,1)=CHAR(160),indenture(BZ80)&gt;0),"NO","BOLD")&amp;CB80</f>
        <v>NO</v>
      </c>
      <c r="CD80" t="s">
        <v>4333</v>
      </c>
      <c r="CE80" t="s">
        <v>4818</v>
      </c>
      <c r="CF80" t="str">
        <f t="shared" si="90"/>
        <v/>
      </c>
      <c r="CG80" t="str">
        <f>IF(OR(LEFT(CD80,1)=CHAR(32),LEFT(CD80,1)=CHAR(9),LEFT(CD80,1)=CHAR(160),indenture(CD80)&gt;0),"NO","BOLD")&amp;CF80</f>
        <v>NO</v>
      </c>
      <c r="CJ80" t="str">
        <f t="shared" si="91"/>
        <v/>
      </c>
      <c r="CK80" t="str">
        <f>IF(OR(LEFT(CH80,1)=CHAR(32),LEFT(CH80,1)=CHAR(9),LEFT(CH80,1)=CHAR(160),indenture(CH80)&gt;0),"NO","BOLD")&amp;CJ80</f>
        <v>BOLD</v>
      </c>
      <c r="CN80" t="str">
        <f t="shared" si="92"/>
        <v/>
      </c>
      <c r="CO80" t="str">
        <f>IF(OR(LEFT(CL80,1)=CHAR(32),LEFT(CL80,1)=CHAR(9),LEFT(CL80,1)=CHAR(160),indenture(CL80)&gt;0),"NO","BOLD")&amp;CN80</f>
        <v>BOLD</v>
      </c>
      <c r="CP80" t="s">
        <v>4819</v>
      </c>
      <c r="CQ80" t="s">
        <v>3422</v>
      </c>
      <c r="CR80" t="str">
        <f t="shared" si="93"/>
        <v/>
      </c>
      <c r="CS80" t="str">
        <f>IF(OR(LEFT(CP80,1)=CHAR(32),LEFT(CP80,1)=CHAR(9),LEFT(CP80,1)=CHAR(160),indenture(CP80)&gt;0),"NO","BOLD")&amp;CR80</f>
        <v>BOLD</v>
      </c>
      <c r="CV80" t="str">
        <f t="shared" si="94"/>
        <v/>
      </c>
      <c r="CW80" t="str">
        <f>IF(OR(LEFT(CT80,1)=CHAR(32),LEFT(CT80,1)=CHAR(9),LEFT(CT80,1)=CHAR(160),indenture(CT80)&gt;0),"NO","BOLD")&amp;CV80</f>
        <v>BOLD</v>
      </c>
      <c r="CZ80" t="str">
        <f t="shared" si="95"/>
        <v/>
      </c>
      <c r="DA80" t="str">
        <f>IF(OR(LEFT(CX80,1)=CHAR(32),LEFT(CX80,1)=CHAR(9),LEFT(CX80,1)=CHAR(160),indenture(CX80)&gt;0),"NO","BOLD")&amp;CZ80</f>
        <v>BOLD</v>
      </c>
      <c r="DD80" t="str">
        <f t="shared" si="96"/>
        <v/>
      </c>
      <c r="DE80" t="str">
        <f>IF(OR(LEFT(DB80,1)=CHAR(32),LEFT(DB80,1)=CHAR(9),LEFT(DB80,1)=CHAR(160),indenture(DB80)&gt;0),"NO","BOLD")&amp;DD80</f>
        <v>BOLD</v>
      </c>
      <c r="DH80" t="str">
        <f t="shared" si="97"/>
        <v/>
      </c>
      <c r="DI80" t="str">
        <f>IF(OR(LEFT(DF80,1)=CHAR(32),LEFT(DF80,1)=CHAR(9),LEFT(DF80,1)=CHAR(160),indenture(DF80)&gt;0),"NO","BOLD")&amp;DH80</f>
        <v>BOLD</v>
      </c>
      <c r="DL80" t="str">
        <f t="shared" si="98"/>
        <v/>
      </c>
      <c r="DM80" t="str">
        <f>IF(OR(LEFT(DJ80,1)=CHAR(32),LEFT(DJ80,1)=CHAR(9),LEFT(DJ80,1)=CHAR(160),indenture(DJ80)&gt;0),"NO","BOLD")&amp;DL80</f>
        <v>BOLD</v>
      </c>
      <c r="DP80" t="str">
        <f t="shared" si="99"/>
        <v/>
      </c>
      <c r="DQ80" t="str">
        <f>IF(OR(LEFT(DN80,1)=CHAR(32),LEFT(DN80,1)=CHAR(9),LEFT(DN80,1)=CHAR(160),indenture(DN80)&gt;0),"NO","BOLD")&amp;DP80</f>
        <v>BOLD</v>
      </c>
      <c r="DT80" t="str">
        <f t="shared" si="100"/>
        <v/>
      </c>
      <c r="DU80" t="str">
        <f>IF(OR(LEFT(DR80,1)=CHAR(32),LEFT(DR80,1)=CHAR(9),LEFT(DR80,1)=CHAR(160),indenture(DR80)&gt;0),"NO","BOLD")&amp;DT80</f>
        <v>BOLD</v>
      </c>
      <c r="DX80" t="str">
        <f t="shared" si="101"/>
        <v/>
      </c>
      <c r="DY80" t="str">
        <f>IF(OR(LEFT(DV80,1)=CHAR(32),LEFT(DV80,1)=CHAR(9),LEFT(DV80,1)=CHAR(160),indenture(DV80)&gt;0),"NO","BOLD")&amp;DX80</f>
        <v>BOLD</v>
      </c>
      <c r="EB80" t="str">
        <f t="shared" si="102"/>
        <v/>
      </c>
      <c r="EC80" t="str">
        <f>IF(OR(LEFT(DZ80,1)=CHAR(32),LEFT(DZ80,1)=CHAR(9),LEFT(DZ80,1)=CHAR(160),indenture(DZ80)&gt;0),"NO","BOLD")&amp;EB80</f>
        <v>BOLD</v>
      </c>
      <c r="EF80" t="str">
        <f t="shared" si="103"/>
        <v/>
      </c>
      <c r="EG80" t="str">
        <f>IF(OR(LEFT(ED80,1)=CHAR(32),LEFT(ED80,1)=CHAR(9),LEFT(ED80,1)=CHAR(160),indenture(ED80)&gt;0),"NO","BOLD")&amp;EF80</f>
        <v>BOLD</v>
      </c>
      <c r="EJ80" t="str">
        <f t="shared" si="104"/>
        <v/>
      </c>
      <c r="EK80" t="str">
        <f>IF(OR(LEFT(EH80,1)=CHAR(32),LEFT(EH80,1)=CHAR(9),LEFT(EH80,1)=CHAR(160),indenture(EH80)&gt;0),"NO","BOLD")&amp;EJ80</f>
        <v>BOLD</v>
      </c>
      <c r="EN80" t="str">
        <f t="shared" si="105"/>
        <v/>
      </c>
      <c r="EO80" t="str">
        <f>IF(OR(LEFT(EL80,1)=CHAR(32),LEFT(EL80,1)=CHAR(9),LEFT(EL80,1)=CHAR(160),indenture(EL80)&gt;0),"NO","BOLD")&amp;EN80</f>
        <v>BOLD</v>
      </c>
      <c r="ER80" t="str">
        <f t="shared" si="106"/>
        <v/>
      </c>
      <c r="ES80" t="str">
        <f>IF(OR(LEFT(EP80,1)=CHAR(32),LEFT(EP80,1)=CHAR(9),LEFT(EP80,1)=CHAR(160),indenture(EP80)&gt;0),"NO","BOLD")&amp;ER80</f>
        <v>BOLD</v>
      </c>
      <c r="EV80" t="str">
        <f t="shared" si="107"/>
        <v/>
      </c>
      <c r="EW80" t="str">
        <f>IF(OR(LEFT(ET80,1)=CHAR(32),LEFT(ET80,1)=CHAR(9),LEFT(ET80,1)=CHAR(160),indenture(ET80)&gt;0),"NO","BOLD")&amp;EV80</f>
        <v>BOLD</v>
      </c>
      <c r="EZ80" t="str">
        <f t="shared" si="108"/>
        <v/>
      </c>
      <c r="FA80" t="str">
        <f>IF(OR(LEFT(EX80,1)=CHAR(32),LEFT(EX80,1)=CHAR(9),LEFT(EX80,1)=CHAR(160),indenture(EX80)&gt;0),"NO","BOLD")&amp;EZ80</f>
        <v>BOLD</v>
      </c>
      <c r="FD80" t="str">
        <f t="shared" si="109"/>
        <v/>
      </c>
      <c r="FE80" t="str">
        <f>IF(OR(LEFT(FB80,1)=CHAR(32),LEFT(FB80,1)=CHAR(9),LEFT(FB80,1)=CHAR(160),indenture(FB80)&gt;0),"NO","BOLD")&amp;FD80</f>
        <v>BOLD</v>
      </c>
      <c r="FF80" t="s">
        <v>3254</v>
      </c>
      <c r="FG80" t="s">
        <v>438</v>
      </c>
      <c r="FH80" t="str">
        <f t="shared" si="110"/>
        <v/>
      </c>
      <c r="FI80" t="str">
        <f>IF(OR(LEFT(FF80,1)=CHAR(32),LEFT(FF80,1)=CHAR(9),LEFT(FF80,1)=CHAR(160),indenture(FF80)&gt;0),"NO","BOLD")&amp;FH80</f>
        <v>BOLD</v>
      </c>
      <c r="FL80" t="str">
        <f t="shared" si="111"/>
        <v/>
      </c>
      <c r="FM80" t="str">
        <f>IF(OR(LEFT(FJ80,1)=CHAR(32),LEFT(FJ80,1)=CHAR(9),LEFT(FJ80,1)=CHAR(160),indenture(FJ80)&gt;0),"NO","BOLD")&amp;FL80</f>
        <v>BOLD</v>
      </c>
      <c r="FP80" t="str">
        <f t="shared" si="112"/>
        <v/>
      </c>
      <c r="FQ80" t="str">
        <f>IF(OR(LEFT(FN80,1)=CHAR(32),LEFT(FN80,1)=CHAR(9),LEFT(FN80,1)=CHAR(160),indenture(FN80)&gt;0),"NO","BOLD")&amp;FP80</f>
        <v>BOLD</v>
      </c>
      <c r="FT80" t="str">
        <f t="shared" si="113"/>
        <v/>
      </c>
      <c r="FU80" t="str">
        <f>IF(OR(LEFT(FR80,1)=CHAR(32),LEFT(FR80,1)=CHAR(9),LEFT(FR80,1)=CHAR(160),indenture(FR80)&gt;0),"NO","BOLD")&amp;FT80</f>
        <v>BOLD</v>
      </c>
      <c r="FX80" t="str">
        <f t="shared" si="114"/>
        <v/>
      </c>
      <c r="FY80" t="str">
        <f>IF(OR(LEFT(FV80,1)=CHAR(32),LEFT(FV80,1)=CHAR(9),LEFT(FV80,1)=CHAR(160),indenture(FV80)&gt;0),"NO","BOLD")&amp;FX80</f>
        <v>BOLD</v>
      </c>
      <c r="GB80" t="str">
        <f t="shared" si="115"/>
        <v/>
      </c>
      <c r="GC80" t="str">
        <f>IF(OR(LEFT(FZ80,1)=CHAR(32),LEFT(FZ80,1)=CHAR(9),LEFT(FZ80,1)=CHAR(160),indenture(FZ80)&gt;0),"NO","BOLD")&amp;GB80</f>
        <v>BOLD</v>
      </c>
      <c r="GF80" t="str">
        <f t="shared" si="116"/>
        <v/>
      </c>
      <c r="GG80" t="str">
        <f>IF(OR(LEFT(GD80,1)=CHAR(32),LEFT(GD80,1)=CHAR(9),LEFT(GD80,1)=CHAR(160),indenture(GD80)&gt;0),"NO","BOLD")&amp;GF80</f>
        <v>BOLD</v>
      </c>
      <c r="GJ80" t="str">
        <f t="shared" si="117"/>
        <v/>
      </c>
      <c r="GK80" t="str">
        <f>IF(OR(LEFT(GH80,1)=CHAR(32),LEFT(GH80,1)=CHAR(9),LEFT(GH80,1)=CHAR(160),indenture(GH80)&gt;0),"NO","BOLD")&amp;GJ80</f>
        <v>BOLD</v>
      </c>
      <c r="GN80" t="str">
        <f t="shared" si="118"/>
        <v/>
      </c>
      <c r="GO80" t="str">
        <f>IF(OR(LEFT(GL80,1)=CHAR(32),LEFT(GL80,1)=CHAR(9),LEFT(GL80,1)=CHAR(160),indenture(GL80)&gt;0),"NO","BOLD")&amp;GN80</f>
        <v>BOLD</v>
      </c>
      <c r="GR80" t="str">
        <f t="shared" si="119"/>
        <v/>
      </c>
      <c r="GS80" t="str">
        <f>IF(OR(LEFT(GP80,1)=CHAR(32),LEFT(GP80,1)=CHAR(9),LEFT(GP80,1)=CHAR(160),indenture(GP80)&gt;0),"NO","BOLD")&amp;GR80</f>
        <v>BOLD</v>
      </c>
      <c r="GV80" t="str">
        <f t="shared" si="120"/>
        <v/>
      </c>
      <c r="GW80" t="str">
        <f>IF(OR(LEFT(GT80,1)=CHAR(32),LEFT(GT80,1)=CHAR(9),LEFT(GT80,1)=CHAR(160),indenture(GT80)&gt;0),"NO","BOLD")&amp;GV80</f>
        <v>BOLD</v>
      </c>
      <c r="GZ80" t="str">
        <f t="shared" si="121"/>
        <v/>
      </c>
      <c r="HA80" t="str">
        <f>IF(OR(LEFT(GX80,1)=CHAR(32),LEFT(GX80,1)=CHAR(9),LEFT(GX80,1)=CHAR(160),indenture(GX80)&gt;0),"NO","BOLD")&amp;GZ80</f>
        <v>BOLD</v>
      </c>
      <c r="HD80" t="str">
        <f t="shared" si="122"/>
        <v/>
      </c>
      <c r="HE80" t="str">
        <f>IF(OR(LEFT(HB80,1)=CHAR(32),LEFT(HB80,1)=CHAR(9),LEFT(HB80,1)=CHAR(160),indenture(HB80)&gt;0),"NO","BOLD")&amp;HD80</f>
        <v>BOLD</v>
      </c>
      <c r="HH80" t="str">
        <f t="shared" si="123"/>
        <v/>
      </c>
      <c r="HI80" t="str">
        <f>IF(OR(LEFT(HF80,1)=CHAR(32),LEFT(HF80,1)=CHAR(9),LEFT(HF80,1)=CHAR(160),indenture(HF80)&gt;0),"NO","BOLD")&amp;HH80</f>
        <v>BOLD</v>
      </c>
      <c r="HL80" t="str">
        <f t="shared" si="124"/>
        <v/>
      </c>
      <c r="HM80" t="str">
        <f>IF(OR(LEFT(HJ80,1)=CHAR(32),LEFT(HJ80,1)=CHAR(9),LEFT(HJ80,1)=CHAR(160),indenture(HJ80)&gt;0),"NO","BOLD")&amp;HL80</f>
        <v>BOLD</v>
      </c>
      <c r="HP80" t="str">
        <f t="shared" si="125"/>
        <v/>
      </c>
      <c r="HQ80" t="str">
        <f>IF(OR(LEFT(HN80,1)=CHAR(32),LEFT(HN80,1)=CHAR(9),LEFT(HN80,1)=CHAR(160),indenture(HN80)&gt;0),"NO","BOLD")&amp;HP80</f>
        <v>BOLD</v>
      </c>
      <c r="HT80" t="str">
        <f t="shared" si="126"/>
        <v/>
      </c>
      <c r="HU80" t="str">
        <f>IF(OR(LEFT(HR80,1)=CHAR(32),LEFT(HR80,1)=CHAR(9),LEFT(HR80,1)=CHAR(160),indenture(HR80)&gt;0),"NO","BOLD")&amp;HT80</f>
        <v>BOLD</v>
      </c>
      <c r="HV80" t="s">
        <v>8265</v>
      </c>
      <c r="HW80" t="s">
        <v>79</v>
      </c>
      <c r="HX80" t="str">
        <f t="shared" si="127"/>
        <v/>
      </c>
      <c r="HY80" t="str">
        <f>IF(OR(LEFT(HV80,1)=CHAR(32),LEFT(HV80,1)=CHAR(9),LEFT(HV80,1)=CHAR(160),indenture(HV80)&gt;0),"NO","BOLD")&amp;HX80</f>
        <v>BOLD</v>
      </c>
      <c r="HZ80" t="s">
        <v>8424</v>
      </c>
      <c r="IA80" s="36" t="s">
        <v>8872</v>
      </c>
      <c r="IB80" t="str">
        <f t="shared" si="128"/>
        <v/>
      </c>
      <c r="IC80" t="str">
        <f>IF(OR(LEFT(HZ80,1)=CHAR(32),LEFT(HZ80,1)=CHAR(9),LEFT(HZ80,1)=CHAR(160),indenture(HZ80)&gt;0),"NO","BOLD")&amp;IB80</f>
        <v>BOLD</v>
      </c>
      <c r="IH80" t="s">
        <v>8287</v>
      </c>
      <c r="II80" t="s">
        <v>8188</v>
      </c>
      <c r="IJ80" t="str">
        <f t="shared" si="129"/>
        <v/>
      </c>
      <c r="IK80" t="str">
        <f>IF(OR(LEFT(IH80,1)=CHAR(32),LEFT(IH80,1)=CHAR(9),LEFT(IH80,1)=CHAR(160),indenture(IH80)&gt;0),"NO","BOLD")&amp;IJ80</f>
        <v>BOLD</v>
      </c>
      <c r="IP80" t="s">
        <v>8752</v>
      </c>
      <c r="IQ80" s="36" t="s">
        <v>8872</v>
      </c>
      <c r="IR80" t="str">
        <f t="shared" si="130"/>
        <v/>
      </c>
      <c r="IS80" t="str">
        <f>IF(OR(LEFT(IP80,1)=CHAR(32),LEFT(IP80,1)=CHAR(9),LEFT(IP80,1)=CHAR(160),indenture(IP80)&gt;0),"NO","BOLD")&amp;IR80</f>
        <v>BOLD</v>
      </c>
      <c r="IX80" t="s">
        <v>283</v>
      </c>
      <c r="IY80" t="s">
        <v>284</v>
      </c>
      <c r="IZ80" t="str">
        <f t="shared" si="131"/>
        <v/>
      </c>
      <c r="JA80" t="str">
        <f>IF(OR(LEFT(IX80,1)=CHAR(32),LEFT(IX80,1)=CHAR(9),LEFT(IX80,1)=CHAR(160),indenture(IX80)&gt;0),"NO","BOLD")&amp;IZ80</f>
        <v>BOLD</v>
      </c>
      <c r="JB80" t="s">
        <v>8424</v>
      </c>
      <c r="JC80" s="36" t="s">
        <v>8872</v>
      </c>
      <c r="JD80" t="str">
        <f t="shared" si="132"/>
        <v/>
      </c>
      <c r="JE80" t="str">
        <f>IF(OR(LEFT(JB80,1)=CHAR(32),LEFT(JB80,1)=CHAR(9),LEFT(JB80,1)=CHAR(160),indenture(JB80)&gt;0),"NO","BOLD")&amp;JD80</f>
        <v>BOLD</v>
      </c>
    </row>
    <row r="81" spans="1:265">
      <c r="A81">
        <v>80</v>
      </c>
      <c r="D81" t="str">
        <f t="shared" si="71"/>
        <v/>
      </c>
      <c r="E81" t="str">
        <f>IF(OR(LEFT(B81,1)=CHAR(32),LEFT(B81,1)=CHAR(9),LEFT(B81,1)=CHAR(160),indenture(B81)&gt;0),"NO","BOLD")&amp;D81</f>
        <v>BOLD</v>
      </c>
      <c r="F81" t="s">
        <v>4023</v>
      </c>
      <c r="G81" t="s">
        <v>4024</v>
      </c>
      <c r="H81" t="str">
        <f t="shared" si="72"/>
        <v/>
      </c>
      <c r="I81" t="str">
        <f>IF(OR(LEFT(F81,1)=CHAR(32),LEFT(F81,1)=CHAR(9),LEFT(F81,1)=CHAR(160),indenture(F81)&gt;0),"NO","BOLD")&amp;H81</f>
        <v>BOLD</v>
      </c>
      <c r="P81" t="str">
        <f t="shared" si="73"/>
        <v/>
      </c>
      <c r="Q81" t="str">
        <f>IF(OR(LEFT(N81,1)=CHAR(32),LEFT(N81,1)=CHAR(9),LEFT(N81,1)=CHAR(160),indenture(N81)&gt;0),"NO","BOLD")&amp;P81</f>
        <v>BOLD</v>
      </c>
      <c r="T81" t="str">
        <f t="shared" si="74"/>
        <v/>
      </c>
      <c r="U81" t="str">
        <f>IF(OR(LEFT(R81,1)=CHAR(32),LEFT(R81,1)=CHAR(9),LEFT(R81,1)=CHAR(160),indenture(R81)&gt;0),"NO","BOLD")&amp;T81</f>
        <v>BOLD</v>
      </c>
      <c r="X81" t="str">
        <f t="shared" si="75"/>
        <v/>
      </c>
      <c r="Y81" t="str">
        <f>IF(OR(LEFT(V81,1)=CHAR(32),LEFT(V81,1)=CHAR(9),LEFT(V81,1)=CHAR(160),indenture(V81)&gt;0),"NO","BOLD")&amp;X81</f>
        <v>BOLD</v>
      </c>
      <c r="AB81" t="str">
        <f t="shared" si="76"/>
        <v/>
      </c>
      <c r="AC81" t="str">
        <f>IF(OR(LEFT(Z81,1)=CHAR(32),LEFT(Z81,1)=CHAR(9),LEFT(Z81,1)=CHAR(160),indenture(Z81)&gt;0),"NO","BOLD")&amp;AB81</f>
        <v>BOLD</v>
      </c>
      <c r="AF81" t="str">
        <f t="shared" si="77"/>
        <v/>
      </c>
      <c r="AG81" t="str">
        <f>IF(OR(LEFT(AD81,1)=CHAR(32),LEFT(AD81,1)=CHAR(9),LEFT(AD81,1)=CHAR(160),indenture(AD81)&gt;0),"NO","BOLD")&amp;AF81</f>
        <v>BOLD</v>
      </c>
      <c r="AJ81" t="str">
        <f t="shared" si="78"/>
        <v/>
      </c>
      <c r="AK81" t="str">
        <f>IF(OR(LEFT(AH81,1)=CHAR(32),LEFT(AH81,1)=CHAR(9),LEFT(AH81,1)=CHAR(160),indenture(AH81)&gt;0),"NO","BOLD")&amp;AJ81</f>
        <v>BOLD</v>
      </c>
      <c r="AL81" t="s">
        <v>3404</v>
      </c>
      <c r="AM81" t="s">
        <v>3526</v>
      </c>
      <c r="AN81" t="str">
        <f t="shared" si="79"/>
        <v/>
      </c>
      <c r="AO81" t="str">
        <f>IF(OR(LEFT(AL81,1)=CHAR(32),LEFT(AL81,1)=CHAR(9),LEFT(AL81,1)=CHAR(160),indenture(AL81)&gt;0),"NO","BOLD")&amp;AN81</f>
        <v>BOLD</v>
      </c>
      <c r="AR81" t="str">
        <f t="shared" si="80"/>
        <v/>
      </c>
      <c r="AS81" t="str">
        <f>IF(OR(LEFT(AP81,1)=CHAR(32),LEFT(AP81,1)=CHAR(9),LEFT(AP81,1)=CHAR(160),indenture(AP81)&gt;0),"NO","BOLD")&amp;AR81</f>
        <v>BOLD</v>
      </c>
      <c r="AV81" t="str">
        <f t="shared" si="81"/>
        <v/>
      </c>
      <c r="AW81" t="str">
        <f>IF(OR(LEFT(AT81,1)=CHAR(32),LEFT(AT81,1)=CHAR(9),LEFT(AT81,1)=CHAR(160),indenture(AT81)&gt;0),"NO","BOLD")&amp;AV81</f>
        <v>BOLD</v>
      </c>
      <c r="AZ81" t="str">
        <f t="shared" si="82"/>
        <v/>
      </c>
      <c r="BA81" t="str">
        <f>IF(OR(LEFT(AX81,1)=CHAR(32),LEFT(AX81,1)=CHAR(9),LEFT(AX81,1)=CHAR(160),indenture(AX81)&gt;0),"NO","BOLD")&amp;AZ81</f>
        <v>BOLD</v>
      </c>
      <c r="BB81" t="s">
        <v>4306</v>
      </c>
      <c r="BC81" t="s">
        <v>4820</v>
      </c>
      <c r="BD81" t="str">
        <f t="shared" si="83"/>
        <v/>
      </c>
      <c r="BE81" t="str">
        <f>IF(OR(LEFT(BB81,1)=CHAR(32),LEFT(BB81,1)=CHAR(9),LEFT(BB81,1)=CHAR(160),indenture(BB81)&gt;0),"NO","BOLD")&amp;BD81</f>
        <v>NO</v>
      </c>
      <c r="BH81" t="str">
        <f t="shared" si="84"/>
        <v/>
      </c>
      <c r="BI81" t="str">
        <f>IF(OR(LEFT(BF81,1)=CHAR(32),LEFT(BF81,1)=CHAR(9),LEFT(BF81,1)=CHAR(160),indenture(BF81)&gt;0),"NO","BOLD")&amp;BH81</f>
        <v>BOLD</v>
      </c>
      <c r="BL81" t="str">
        <f t="shared" si="85"/>
        <v/>
      </c>
      <c r="BM81" t="str">
        <f>IF(OR(LEFT(BJ81,1)=CHAR(32),LEFT(BJ81,1)=CHAR(9),LEFT(BJ81,1)=CHAR(160),indenture(BJ81)&gt;0),"NO","BOLD")&amp;BL81</f>
        <v>BOLD</v>
      </c>
      <c r="BP81" t="str">
        <f t="shared" si="86"/>
        <v/>
      </c>
      <c r="BQ81" t="str">
        <f>IF(OR(LEFT(BN81,1)=CHAR(32),LEFT(BN81,1)=CHAR(9),LEFT(BN81,1)=CHAR(160),indenture(BN81)&gt;0),"NO","BOLD")&amp;BP81</f>
        <v>BOLD</v>
      </c>
      <c r="BT81" t="str">
        <f t="shared" si="87"/>
        <v/>
      </c>
      <c r="BU81" t="str">
        <f>IF(OR(LEFT(BR81,1)=CHAR(32),LEFT(BR81,1)=CHAR(9),LEFT(BR81,1)=CHAR(160),indenture(BR81)&gt;0),"NO","BOLD")&amp;BT81</f>
        <v>BOLD</v>
      </c>
      <c r="BV81" t="s">
        <v>4246</v>
      </c>
      <c r="BW81" t="s">
        <v>4821</v>
      </c>
      <c r="BX81" t="str">
        <f t="shared" si="88"/>
        <v/>
      </c>
      <c r="BY81" t="str">
        <f>IF(OR(LEFT(BV81,1)=CHAR(32),LEFT(BV81,1)=CHAR(9),LEFT(BV81,1)=CHAR(160),indenture(BV81)&gt;0),"NO","BOLD")&amp;BX81</f>
        <v>NO</v>
      </c>
      <c r="BZ81" t="s">
        <v>4288</v>
      </c>
      <c r="CA81" t="s">
        <v>4822</v>
      </c>
      <c r="CB81" t="str">
        <f t="shared" si="89"/>
        <v/>
      </c>
      <c r="CC81" t="str">
        <f>IF(OR(LEFT(BZ81,1)=CHAR(32),LEFT(BZ81,1)=CHAR(9),LEFT(BZ81,1)=CHAR(160),indenture(BZ81)&gt;0),"NO","BOLD")&amp;CB81</f>
        <v>NO</v>
      </c>
      <c r="CD81" t="s">
        <v>4788</v>
      </c>
      <c r="CE81" t="s">
        <v>4823</v>
      </c>
      <c r="CF81" t="str">
        <f t="shared" si="90"/>
        <v/>
      </c>
      <c r="CG81" t="str">
        <f>IF(OR(LEFT(CD81,1)=CHAR(32),LEFT(CD81,1)=CHAR(9),LEFT(CD81,1)=CHAR(160),indenture(CD81)&gt;0),"NO","BOLD")&amp;CF81</f>
        <v>NO</v>
      </c>
      <c r="CJ81" t="str">
        <f t="shared" si="91"/>
        <v/>
      </c>
      <c r="CK81" t="str">
        <f>IF(OR(LEFT(CH81,1)=CHAR(32),LEFT(CH81,1)=CHAR(9),LEFT(CH81,1)=CHAR(160),indenture(CH81)&gt;0),"NO","BOLD")&amp;CJ81</f>
        <v>BOLD</v>
      </c>
      <c r="CN81" t="str">
        <f t="shared" si="92"/>
        <v/>
      </c>
      <c r="CO81" t="str">
        <f>IF(OR(LEFT(CL81,1)=CHAR(32),LEFT(CL81,1)=CHAR(9),LEFT(CL81,1)=CHAR(160),indenture(CL81)&gt;0),"NO","BOLD")&amp;CN81</f>
        <v>BOLD</v>
      </c>
      <c r="CP81" t="s">
        <v>4824</v>
      </c>
      <c r="CQ81" t="s">
        <v>3386</v>
      </c>
      <c r="CR81" t="str">
        <f t="shared" si="93"/>
        <v/>
      </c>
      <c r="CS81" t="str">
        <f>IF(OR(LEFT(CP81,1)=CHAR(32),LEFT(CP81,1)=CHAR(9),LEFT(CP81,1)=CHAR(160),indenture(CP81)&gt;0),"NO","BOLD")&amp;CR81</f>
        <v>BOLD</v>
      </c>
      <c r="CV81" t="str">
        <f t="shared" si="94"/>
        <v/>
      </c>
      <c r="CW81" t="str">
        <f>IF(OR(LEFT(CT81,1)=CHAR(32),LEFT(CT81,1)=CHAR(9),LEFT(CT81,1)=CHAR(160),indenture(CT81)&gt;0),"NO","BOLD")&amp;CV81</f>
        <v>BOLD</v>
      </c>
      <c r="CZ81" t="str">
        <f t="shared" si="95"/>
        <v/>
      </c>
      <c r="DA81" t="str">
        <f>IF(OR(LEFT(CX81,1)=CHAR(32),LEFT(CX81,1)=CHAR(9),LEFT(CX81,1)=CHAR(160),indenture(CX81)&gt;0),"NO","BOLD")&amp;CZ81</f>
        <v>BOLD</v>
      </c>
      <c r="DD81" t="str">
        <f t="shared" si="96"/>
        <v/>
      </c>
      <c r="DE81" t="str">
        <f>IF(OR(LEFT(DB81,1)=CHAR(32),LEFT(DB81,1)=CHAR(9),LEFT(DB81,1)=CHAR(160),indenture(DB81)&gt;0),"NO","BOLD")&amp;DD81</f>
        <v>BOLD</v>
      </c>
      <c r="DH81" t="str">
        <f t="shared" si="97"/>
        <v/>
      </c>
      <c r="DI81" t="str">
        <f>IF(OR(LEFT(DF81,1)=CHAR(32),LEFT(DF81,1)=CHAR(9),LEFT(DF81,1)=CHAR(160),indenture(DF81)&gt;0),"NO","BOLD")&amp;DH81</f>
        <v>BOLD</v>
      </c>
      <c r="DL81" t="str">
        <f t="shared" si="98"/>
        <v/>
      </c>
      <c r="DM81" t="str">
        <f>IF(OR(LEFT(DJ81,1)=CHAR(32),LEFT(DJ81,1)=CHAR(9),LEFT(DJ81,1)=CHAR(160),indenture(DJ81)&gt;0),"NO","BOLD")&amp;DL81</f>
        <v>BOLD</v>
      </c>
      <c r="DP81" t="str">
        <f t="shared" si="99"/>
        <v/>
      </c>
      <c r="DQ81" t="str">
        <f>IF(OR(LEFT(DN81,1)=CHAR(32),LEFT(DN81,1)=CHAR(9),LEFT(DN81,1)=CHAR(160),indenture(DN81)&gt;0),"NO","BOLD")&amp;DP81</f>
        <v>BOLD</v>
      </c>
      <c r="DT81" t="str">
        <f t="shared" si="100"/>
        <v/>
      </c>
      <c r="DU81" t="str">
        <f>IF(OR(LEFT(DR81,1)=CHAR(32),LEFT(DR81,1)=CHAR(9),LEFT(DR81,1)=CHAR(160),indenture(DR81)&gt;0),"NO","BOLD")&amp;DT81</f>
        <v>BOLD</v>
      </c>
      <c r="DX81" t="str">
        <f t="shared" si="101"/>
        <v/>
      </c>
      <c r="DY81" t="str">
        <f>IF(OR(LEFT(DV81,1)=CHAR(32),LEFT(DV81,1)=CHAR(9),LEFT(DV81,1)=CHAR(160),indenture(DV81)&gt;0),"NO","BOLD")&amp;DX81</f>
        <v>BOLD</v>
      </c>
      <c r="EB81" t="str">
        <f t="shared" si="102"/>
        <v/>
      </c>
      <c r="EC81" t="str">
        <f>IF(OR(LEFT(DZ81,1)=CHAR(32),LEFT(DZ81,1)=CHAR(9),LEFT(DZ81,1)=CHAR(160),indenture(DZ81)&gt;0),"NO","BOLD")&amp;EB81</f>
        <v>BOLD</v>
      </c>
      <c r="EF81" t="str">
        <f t="shared" si="103"/>
        <v/>
      </c>
      <c r="EG81" t="str">
        <f>IF(OR(LEFT(ED81,1)=CHAR(32),LEFT(ED81,1)=CHAR(9),LEFT(ED81,1)=CHAR(160),indenture(ED81)&gt;0),"NO","BOLD")&amp;EF81</f>
        <v>BOLD</v>
      </c>
      <c r="EJ81" t="str">
        <f t="shared" si="104"/>
        <v/>
      </c>
      <c r="EK81" t="str">
        <f>IF(OR(LEFT(EH81,1)=CHAR(32),LEFT(EH81,1)=CHAR(9),LEFT(EH81,1)=CHAR(160),indenture(EH81)&gt;0),"NO","BOLD")&amp;EJ81</f>
        <v>BOLD</v>
      </c>
      <c r="EN81" t="str">
        <f t="shared" si="105"/>
        <v/>
      </c>
      <c r="EO81" t="str">
        <f>IF(OR(LEFT(EL81,1)=CHAR(32),LEFT(EL81,1)=CHAR(9),LEFT(EL81,1)=CHAR(160),indenture(EL81)&gt;0),"NO","BOLD")&amp;EN81</f>
        <v>BOLD</v>
      </c>
      <c r="ER81" t="str">
        <f t="shared" si="106"/>
        <v/>
      </c>
      <c r="ES81" t="str">
        <f>IF(OR(LEFT(EP81,1)=CHAR(32),LEFT(EP81,1)=CHAR(9),LEFT(EP81,1)=CHAR(160),indenture(EP81)&gt;0),"NO","BOLD")&amp;ER81</f>
        <v>BOLD</v>
      </c>
      <c r="EV81" t="str">
        <f t="shared" si="107"/>
        <v/>
      </c>
      <c r="EW81" t="str">
        <f>IF(OR(LEFT(ET81,1)=CHAR(32),LEFT(ET81,1)=CHAR(9),LEFT(ET81,1)=CHAR(160),indenture(ET81)&gt;0),"NO","BOLD")&amp;EV81</f>
        <v>BOLD</v>
      </c>
      <c r="EZ81" t="str">
        <f t="shared" si="108"/>
        <v/>
      </c>
      <c r="FA81" t="str">
        <f>IF(OR(LEFT(EX81,1)=CHAR(32),LEFT(EX81,1)=CHAR(9),LEFT(EX81,1)=CHAR(160),indenture(EX81)&gt;0),"NO","BOLD")&amp;EZ81</f>
        <v>BOLD</v>
      </c>
      <c r="FD81" t="str">
        <f t="shared" si="109"/>
        <v/>
      </c>
      <c r="FE81" t="str">
        <f>IF(OR(LEFT(FB81,1)=CHAR(32),LEFT(FB81,1)=CHAR(9),LEFT(FB81,1)=CHAR(160),indenture(FB81)&gt;0),"NO","BOLD")&amp;FD81</f>
        <v>BOLD</v>
      </c>
      <c r="FH81" t="str">
        <f t="shared" si="110"/>
        <v/>
      </c>
      <c r="FI81" t="str">
        <f>IF(OR(LEFT(FF81,1)=CHAR(32),LEFT(FF81,1)=CHAR(9),LEFT(FF81,1)=CHAR(160),indenture(FF81)&gt;0),"NO","BOLD")&amp;FH81</f>
        <v>BOLD</v>
      </c>
      <c r="FL81" t="str">
        <f t="shared" si="111"/>
        <v/>
      </c>
      <c r="FM81" t="str">
        <f>IF(OR(LEFT(FJ81,1)=CHAR(32),LEFT(FJ81,1)=CHAR(9),LEFT(FJ81,1)=CHAR(160),indenture(FJ81)&gt;0),"NO","BOLD")&amp;FL81</f>
        <v>BOLD</v>
      </c>
      <c r="FN81" t="s">
        <v>2952</v>
      </c>
      <c r="FO81" t="s">
        <v>6068</v>
      </c>
      <c r="FP81" t="str">
        <f t="shared" si="112"/>
        <v/>
      </c>
      <c r="FQ81" t="str">
        <f>IF(OR(LEFT(FN81,1)=CHAR(32),LEFT(FN81,1)=CHAR(9),LEFT(FN81,1)=CHAR(160),indenture(FN81)&gt;0),"NO","BOLD")&amp;FP81</f>
        <v>BOLD</v>
      </c>
      <c r="FT81" t="str">
        <f t="shared" si="113"/>
        <v/>
      </c>
      <c r="FU81" t="str">
        <f>IF(OR(LEFT(FR81,1)=CHAR(32),LEFT(FR81,1)=CHAR(9),LEFT(FR81,1)=CHAR(160),indenture(FR81)&gt;0),"NO","BOLD")&amp;FT81</f>
        <v>BOLD</v>
      </c>
      <c r="FX81" t="str">
        <f t="shared" si="114"/>
        <v/>
      </c>
      <c r="FY81" t="str">
        <f>IF(OR(LEFT(FV81,1)=CHAR(32),LEFT(FV81,1)=CHAR(9),LEFT(FV81,1)=CHAR(160),indenture(FV81)&gt;0),"NO","BOLD")&amp;FX81</f>
        <v>BOLD</v>
      </c>
      <c r="GB81" t="str">
        <f t="shared" si="115"/>
        <v/>
      </c>
      <c r="GC81" t="str">
        <f>IF(OR(LEFT(FZ81,1)=CHAR(32),LEFT(FZ81,1)=CHAR(9),LEFT(FZ81,1)=CHAR(160),indenture(FZ81)&gt;0),"NO","BOLD")&amp;GB81</f>
        <v>BOLD</v>
      </c>
      <c r="GF81" t="str">
        <f t="shared" si="116"/>
        <v/>
      </c>
      <c r="GG81" t="str">
        <f>IF(OR(LEFT(GD81,1)=CHAR(32),LEFT(GD81,1)=CHAR(9),LEFT(GD81,1)=CHAR(160),indenture(GD81)&gt;0),"NO","BOLD")&amp;GF81</f>
        <v>BOLD</v>
      </c>
      <c r="GJ81" t="str">
        <f t="shared" si="117"/>
        <v/>
      </c>
      <c r="GK81" t="str">
        <f>IF(OR(LEFT(GH81,1)=CHAR(32),LEFT(GH81,1)=CHAR(9),LEFT(GH81,1)=CHAR(160),indenture(GH81)&gt;0),"NO","BOLD")&amp;GJ81</f>
        <v>BOLD</v>
      </c>
      <c r="GN81" t="str">
        <f t="shared" si="118"/>
        <v/>
      </c>
      <c r="GO81" t="str">
        <f>IF(OR(LEFT(GL81,1)=CHAR(32),LEFT(GL81,1)=CHAR(9),LEFT(GL81,1)=CHAR(160),indenture(GL81)&gt;0),"NO","BOLD")&amp;GN81</f>
        <v>BOLD</v>
      </c>
      <c r="GR81" t="str">
        <f t="shared" si="119"/>
        <v/>
      </c>
      <c r="GS81" t="str">
        <f>IF(OR(LEFT(GP81,1)=CHAR(32),LEFT(GP81,1)=CHAR(9),LEFT(GP81,1)=CHAR(160),indenture(GP81)&gt;0),"NO","BOLD")&amp;GR81</f>
        <v>BOLD</v>
      </c>
      <c r="GV81" t="str">
        <f t="shared" si="120"/>
        <v/>
      </c>
      <c r="GW81" t="str">
        <f>IF(OR(LEFT(GT81,1)=CHAR(32),LEFT(GT81,1)=CHAR(9),LEFT(GT81,1)=CHAR(160),indenture(GT81)&gt;0),"NO","BOLD")&amp;GV81</f>
        <v>BOLD</v>
      </c>
      <c r="GZ81" t="str">
        <f t="shared" si="121"/>
        <v/>
      </c>
      <c r="HA81" t="str">
        <f>IF(OR(LEFT(GX81,1)=CHAR(32),LEFT(GX81,1)=CHAR(9),LEFT(GX81,1)=CHAR(160),indenture(GX81)&gt;0),"NO","BOLD")&amp;GZ81</f>
        <v>BOLD</v>
      </c>
      <c r="HD81" t="str">
        <f t="shared" si="122"/>
        <v/>
      </c>
      <c r="HE81" t="str">
        <f>IF(OR(LEFT(HB81,1)=CHAR(32),LEFT(HB81,1)=CHAR(9),LEFT(HB81,1)=CHAR(160),indenture(HB81)&gt;0),"NO","BOLD")&amp;HD81</f>
        <v>BOLD</v>
      </c>
      <c r="HH81" t="str">
        <f t="shared" si="123"/>
        <v/>
      </c>
      <c r="HI81" t="str">
        <f>IF(OR(LEFT(HF81,1)=CHAR(32),LEFT(HF81,1)=CHAR(9),LEFT(HF81,1)=CHAR(160),indenture(HF81)&gt;0),"NO","BOLD")&amp;HH81</f>
        <v>BOLD</v>
      </c>
      <c r="HL81" t="str">
        <f t="shared" si="124"/>
        <v/>
      </c>
      <c r="HM81" t="str">
        <f>IF(OR(LEFT(HJ81,1)=CHAR(32),LEFT(HJ81,1)=CHAR(9),LEFT(HJ81,1)=CHAR(160),indenture(HJ81)&gt;0),"NO","BOLD")&amp;HL81</f>
        <v>BOLD</v>
      </c>
      <c r="HP81" t="str">
        <f t="shared" si="125"/>
        <v/>
      </c>
      <c r="HQ81" t="str">
        <f>IF(OR(LEFT(HN81,1)=CHAR(32),LEFT(HN81,1)=CHAR(9),LEFT(HN81,1)=CHAR(160),indenture(HN81)&gt;0),"NO","BOLD")&amp;HP81</f>
        <v>BOLD</v>
      </c>
      <c r="HT81" t="str">
        <f t="shared" si="126"/>
        <v/>
      </c>
      <c r="HU81" t="str">
        <f>IF(OR(LEFT(HR81,1)=CHAR(32),LEFT(HR81,1)=CHAR(9),LEFT(HR81,1)=CHAR(160),indenture(HR81)&gt;0),"NO","BOLD")&amp;HT81</f>
        <v>BOLD</v>
      </c>
      <c r="HV81" t="s">
        <v>8266</v>
      </c>
      <c r="HW81" t="s">
        <v>191</v>
      </c>
      <c r="HX81" t="str">
        <f t="shared" si="127"/>
        <v/>
      </c>
      <c r="HY81" t="str">
        <f>IF(OR(LEFT(HV81,1)=CHAR(32),LEFT(HV81,1)=CHAR(9),LEFT(HV81,1)=CHAR(160),indenture(HV81)&gt;0),"NO","BOLD")&amp;HX81</f>
        <v>NO</v>
      </c>
      <c r="HZ81" t="s">
        <v>8425</v>
      </c>
      <c r="IA81" t="s">
        <v>8426</v>
      </c>
      <c r="IB81" t="str">
        <f t="shared" si="128"/>
        <v/>
      </c>
      <c r="IC81" t="str">
        <f>IF(OR(LEFT(HZ81,1)=CHAR(32),LEFT(HZ81,1)=CHAR(9),LEFT(HZ81,1)=CHAR(160),indenture(HZ81)&gt;0),"NO","BOLD")&amp;IB81</f>
        <v>BOLD</v>
      </c>
      <c r="IH81" t="s">
        <v>910</v>
      </c>
      <c r="II81" t="s">
        <v>693</v>
      </c>
      <c r="IJ81" t="str">
        <f t="shared" si="129"/>
        <v/>
      </c>
      <c r="IK81" t="str">
        <f>IF(OR(LEFT(IH81,1)=CHAR(32),LEFT(IH81,1)=CHAR(9),LEFT(IH81,1)=CHAR(160),indenture(IH81)&gt;0),"NO","BOLD")&amp;IJ81</f>
        <v>BOLD</v>
      </c>
      <c r="IP81" t="s">
        <v>8645</v>
      </c>
      <c r="IQ81" t="s">
        <v>8753</v>
      </c>
      <c r="IR81" t="str">
        <f t="shared" si="130"/>
        <v/>
      </c>
      <c r="IS81" t="str">
        <f>IF(OR(LEFT(IP81,1)=CHAR(32),LEFT(IP81,1)=CHAR(9),LEFT(IP81,1)=CHAR(160),indenture(IP81)&gt;0),"NO","BOLD")&amp;IR81</f>
        <v>BOLD</v>
      </c>
      <c r="IX81" t="s">
        <v>8278</v>
      </c>
      <c r="IY81" t="s">
        <v>8180</v>
      </c>
      <c r="IZ81" t="str">
        <f t="shared" si="131"/>
        <v/>
      </c>
      <c r="JA81" t="str">
        <f>IF(OR(LEFT(IX81,1)=CHAR(32),LEFT(IX81,1)=CHAR(9),LEFT(IX81,1)=CHAR(160),indenture(IX81)&gt;0),"NO","BOLD")&amp;IZ81</f>
        <v>BOLD</v>
      </c>
      <c r="JB81" t="s">
        <v>8425</v>
      </c>
      <c r="JC81" t="s">
        <v>8426</v>
      </c>
      <c r="JD81" t="str">
        <f t="shared" si="132"/>
        <v/>
      </c>
      <c r="JE81" t="str">
        <f>IF(OR(LEFT(JB81,1)=CHAR(32),LEFT(JB81,1)=CHAR(9),LEFT(JB81,1)=CHAR(160),indenture(JB81)&gt;0),"NO","BOLD")&amp;JD81</f>
        <v>BOLD</v>
      </c>
    </row>
    <row r="82" spans="1:265">
      <c r="A82">
        <v>81</v>
      </c>
      <c r="D82" t="str">
        <f t="shared" si="71"/>
        <v/>
      </c>
      <c r="E82" t="str">
        <f>IF(OR(LEFT(B82,1)=CHAR(32),LEFT(B82,1)=CHAR(9),LEFT(B82,1)=CHAR(160),indenture(B82)&gt;0),"NO","BOLD")&amp;D82</f>
        <v>BOLD</v>
      </c>
      <c r="F82" t="s">
        <v>4025</v>
      </c>
      <c r="G82" t="s">
        <v>4026</v>
      </c>
      <c r="H82" t="str">
        <f t="shared" si="72"/>
        <v/>
      </c>
      <c r="I82" t="str">
        <f>IF(OR(LEFT(F82,1)=CHAR(32),LEFT(F82,1)=CHAR(9),LEFT(F82,1)=CHAR(160),indenture(F82)&gt;0),"NO","BOLD")&amp;H82</f>
        <v>BOLD</v>
      </c>
      <c r="P82" t="str">
        <f t="shared" si="73"/>
        <v/>
      </c>
      <c r="Q82" t="str">
        <f>IF(OR(LEFT(N82,1)=CHAR(32),LEFT(N82,1)=CHAR(9),LEFT(N82,1)=CHAR(160),indenture(N82)&gt;0),"NO","BOLD")&amp;P82</f>
        <v>BOLD</v>
      </c>
      <c r="T82" t="str">
        <f t="shared" si="74"/>
        <v/>
      </c>
      <c r="U82" t="str">
        <f>IF(OR(LEFT(R82,1)=CHAR(32),LEFT(R82,1)=CHAR(9),LEFT(R82,1)=CHAR(160),indenture(R82)&gt;0),"NO","BOLD")&amp;T82</f>
        <v>BOLD</v>
      </c>
      <c r="X82" t="str">
        <f t="shared" si="75"/>
        <v/>
      </c>
      <c r="Y82" t="str">
        <f>IF(OR(LEFT(V82,1)=CHAR(32),LEFT(V82,1)=CHAR(9),LEFT(V82,1)=CHAR(160),indenture(V82)&gt;0),"NO","BOLD")&amp;X82</f>
        <v>BOLD</v>
      </c>
      <c r="AB82" t="str">
        <f t="shared" si="76"/>
        <v/>
      </c>
      <c r="AC82" t="str">
        <f>IF(OR(LEFT(Z82,1)=CHAR(32),LEFT(Z82,1)=CHAR(9),LEFT(Z82,1)=CHAR(160),indenture(Z82)&gt;0),"NO","BOLD")&amp;AB82</f>
        <v>BOLD</v>
      </c>
      <c r="AF82" t="str">
        <f t="shared" si="77"/>
        <v/>
      </c>
      <c r="AG82" t="str">
        <f>IF(OR(LEFT(AD82,1)=CHAR(32),LEFT(AD82,1)=CHAR(9),LEFT(AD82,1)=CHAR(160),indenture(AD82)&gt;0),"NO","BOLD")&amp;AF82</f>
        <v>BOLD</v>
      </c>
      <c r="AJ82" t="str">
        <f t="shared" si="78"/>
        <v/>
      </c>
      <c r="AK82" t="str">
        <f>IF(OR(LEFT(AH82,1)=CHAR(32),LEFT(AH82,1)=CHAR(9),LEFT(AH82,1)=CHAR(160),indenture(AH82)&gt;0),"NO","BOLD")&amp;AJ82</f>
        <v>BOLD</v>
      </c>
      <c r="AL82" t="s">
        <v>3421</v>
      </c>
      <c r="AM82" t="s">
        <v>3542</v>
      </c>
      <c r="AN82" t="str">
        <f t="shared" si="79"/>
        <v/>
      </c>
      <c r="AO82" t="str">
        <f>IF(OR(LEFT(AL82,1)=CHAR(32),LEFT(AL82,1)=CHAR(9),LEFT(AL82,1)=CHAR(160),indenture(AL82)&gt;0),"NO","BOLD")&amp;AN82</f>
        <v>BOLD</v>
      </c>
      <c r="AR82" t="str">
        <f t="shared" si="80"/>
        <v/>
      </c>
      <c r="AS82" t="str">
        <f>IF(OR(LEFT(AP82,1)=CHAR(32),LEFT(AP82,1)=CHAR(9),LEFT(AP82,1)=CHAR(160),indenture(AP82)&gt;0),"NO","BOLD")&amp;AR82</f>
        <v>BOLD</v>
      </c>
      <c r="AV82" t="str">
        <f t="shared" si="81"/>
        <v/>
      </c>
      <c r="AW82" t="str">
        <f>IF(OR(LEFT(AT82,1)=CHAR(32),LEFT(AT82,1)=CHAR(9),LEFT(AT82,1)=CHAR(160),indenture(AT82)&gt;0),"NO","BOLD")&amp;AV82</f>
        <v>BOLD</v>
      </c>
      <c r="AZ82" t="str">
        <f t="shared" si="82"/>
        <v/>
      </c>
      <c r="BA82" t="str">
        <f>IF(OR(LEFT(AX82,1)=CHAR(32),LEFT(AX82,1)=CHAR(9),LEFT(AX82,1)=CHAR(160),indenture(AX82)&gt;0),"NO","BOLD")&amp;AZ82</f>
        <v>BOLD</v>
      </c>
      <c r="BD82" t="str">
        <f t="shared" si="83"/>
        <v/>
      </c>
      <c r="BE82" t="str">
        <f>IF(OR(LEFT(BB82,1)=CHAR(32),LEFT(BB82,1)=CHAR(9),LEFT(BB82,1)=CHAR(160),indenture(BB82)&gt;0),"NO","BOLD")&amp;BD82</f>
        <v>BOLD</v>
      </c>
      <c r="BH82" t="str">
        <f t="shared" si="84"/>
        <v/>
      </c>
      <c r="BI82" t="str">
        <f>IF(OR(LEFT(BF82,1)=CHAR(32),LEFT(BF82,1)=CHAR(9),LEFT(BF82,1)=CHAR(160),indenture(BF82)&gt;0),"NO","BOLD")&amp;BH82</f>
        <v>BOLD</v>
      </c>
      <c r="BL82" t="str">
        <f t="shared" si="85"/>
        <v/>
      </c>
      <c r="BM82" t="str">
        <f>IF(OR(LEFT(BJ82,1)=CHAR(32),LEFT(BJ82,1)=CHAR(9),LEFT(BJ82,1)=CHAR(160),indenture(BJ82)&gt;0),"NO","BOLD")&amp;BL82</f>
        <v>BOLD</v>
      </c>
      <c r="BP82" t="str">
        <f t="shared" si="86"/>
        <v/>
      </c>
      <c r="BQ82" t="str">
        <f>IF(OR(LEFT(BN82,1)=CHAR(32),LEFT(BN82,1)=CHAR(9),LEFT(BN82,1)=CHAR(160),indenture(BN82)&gt;0),"NO","BOLD")&amp;BP82</f>
        <v>BOLD</v>
      </c>
      <c r="BT82" t="str">
        <f t="shared" si="87"/>
        <v/>
      </c>
      <c r="BU82" t="str">
        <f>IF(OR(LEFT(BR82,1)=CHAR(32),LEFT(BR82,1)=CHAR(9),LEFT(BR82,1)=CHAR(160),indenture(BR82)&gt;0),"NO","BOLD")&amp;BT82</f>
        <v>BOLD</v>
      </c>
      <c r="BV82" t="s">
        <v>4261</v>
      </c>
      <c r="BW82" t="s">
        <v>4825</v>
      </c>
      <c r="BX82" t="str">
        <f t="shared" si="88"/>
        <v/>
      </c>
      <c r="BY82" t="str">
        <f>IF(OR(LEFT(BV82,1)=CHAR(32),LEFT(BV82,1)=CHAR(9),LEFT(BV82,1)=CHAR(160),indenture(BV82)&gt;0),"NO","BOLD")&amp;BX82</f>
        <v>NO</v>
      </c>
      <c r="BZ82" t="s">
        <v>4299</v>
      </c>
      <c r="CA82" t="s">
        <v>4826</v>
      </c>
      <c r="CB82" t="str">
        <f t="shared" si="89"/>
        <v/>
      </c>
      <c r="CC82" t="str">
        <f>IF(OR(LEFT(BZ82,1)=CHAR(32),LEFT(BZ82,1)=CHAR(9),LEFT(BZ82,1)=CHAR(160),indenture(BZ82)&gt;0),"NO","BOLD")&amp;CB82</f>
        <v>NO</v>
      </c>
      <c r="CD82" t="s">
        <v>4793</v>
      </c>
      <c r="CE82" t="s">
        <v>4827</v>
      </c>
      <c r="CF82" t="str">
        <f t="shared" si="90"/>
        <v/>
      </c>
      <c r="CG82" t="str">
        <f>IF(OR(LEFT(CD82,1)=CHAR(32),LEFT(CD82,1)=CHAR(9),LEFT(CD82,1)=CHAR(160),indenture(CD82)&gt;0),"NO","BOLD")&amp;CF82</f>
        <v>NO</v>
      </c>
      <c r="CJ82" t="str">
        <f t="shared" si="91"/>
        <v/>
      </c>
      <c r="CK82" t="str">
        <f>IF(OR(LEFT(CH82,1)=CHAR(32),LEFT(CH82,1)=CHAR(9),LEFT(CH82,1)=CHAR(160),indenture(CH82)&gt;0),"NO","BOLD")&amp;CJ82</f>
        <v>BOLD</v>
      </c>
      <c r="CN82" t="str">
        <f t="shared" si="92"/>
        <v/>
      </c>
      <c r="CO82" t="str">
        <f>IF(OR(LEFT(CL82,1)=CHAR(32),LEFT(CL82,1)=CHAR(9),LEFT(CL82,1)=CHAR(160),indenture(CL82)&gt;0),"NO","BOLD")&amp;CN82</f>
        <v>BOLD</v>
      </c>
      <c r="CP82" t="s">
        <v>4828</v>
      </c>
      <c r="CQ82" t="s">
        <v>4829</v>
      </c>
      <c r="CR82" t="str">
        <f t="shared" si="93"/>
        <v/>
      </c>
      <c r="CS82" t="str">
        <f>IF(OR(LEFT(CP82,1)=CHAR(32),LEFT(CP82,1)=CHAR(9),LEFT(CP82,1)=CHAR(160),indenture(CP82)&gt;0),"NO","BOLD")&amp;CR82</f>
        <v>BOLD</v>
      </c>
      <c r="CV82" t="str">
        <f t="shared" si="94"/>
        <v/>
      </c>
      <c r="CW82" t="str">
        <f>IF(OR(LEFT(CT82,1)=CHAR(32),LEFT(CT82,1)=CHAR(9),LEFT(CT82,1)=CHAR(160),indenture(CT82)&gt;0),"NO","BOLD")&amp;CV82</f>
        <v>BOLD</v>
      </c>
      <c r="CZ82" t="str">
        <f t="shared" si="95"/>
        <v/>
      </c>
      <c r="DA82" t="str">
        <f>IF(OR(LEFT(CX82,1)=CHAR(32),LEFT(CX82,1)=CHAR(9),LEFT(CX82,1)=CHAR(160),indenture(CX82)&gt;0),"NO","BOLD")&amp;CZ82</f>
        <v>BOLD</v>
      </c>
      <c r="DD82" t="str">
        <f t="shared" si="96"/>
        <v/>
      </c>
      <c r="DE82" t="str">
        <f>IF(OR(LEFT(DB82,1)=CHAR(32),LEFT(DB82,1)=CHAR(9),LEFT(DB82,1)=CHAR(160),indenture(DB82)&gt;0),"NO","BOLD")&amp;DD82</f>
        <v>BOLD</v>
      </c>
      <c r="DH82" t="str">
        <f t="shared" si="97"/>
        <v/>
      </c>
      <c r="DI82" t="str">
        <f>IF(OR(LEFT(DF82,1)=CHAR(32),LEFT(DF82,1)=CHAR(9),LEFT(DF82,1)=CHAR(160),indenture(DF82)&gt;0),"NO","BOLD")&amp;DH82</f>
        <v>BOLD</v>
      </c>
      <c r="DL82" t="str">
        <f t="shared" si="98"/>
        <v/>
      </c>
      <c r="DM82" t="str">
        <f>IF(OR(LEFT(DJ82,1)=CHAR(32),LEFT(DJ82,1)=CHAR(9),LEFT(DJ82,1)=CHAR(160),indenture(DJ82)&gt;0),"NO","BOLD")&amp;DL82</f>
        <v>BOLD</v>
      </c>
      <c r="DP82" t="str">
        <f t="shared" si="99"/>
        <v/>
      </c>
      <c r="DQ82" t="str">
        <f>IF(OR(LEFT(DN82,1)=CHAR(32),LEFT(DN82,1)=CHAR(9),LEFT(DN82,1)=CHAR(160),indenture(DN82)&gt;0),"NO","BOLD")&amp;DP82</f>
        <v>BOLD</v>
      </c>
      <c r="DT82" t="str">
        <f t="shared" si="100"/>
        <v/>
      </c>
      <c r="DU82" t="str">
        <f>IF(OR(LEFT(DR82,1)=CHAR(32),LEFT(DR82,1)=CHAR(9),LEFT(DR82,1)=CHAR(160),indenture(DR82)&gt;0),"NO","BOLD")&amp;DT82</f>
        <v>BOLD</v>
      </c>
      <c r="DX82" t="str">
        <f t="shared" si="101"/>
        <v/>
      </c>
      <c r="DY82" t="str">
        <f>IF(OR(LEFT(DV82,1)=CHAR(32),LEFT(DV82,1)=CHAR(9),LEFT(DV82,1)=CHAR(160),indenture(DV82)&gt;0),"NO","BOLD")&amp;DX82</f>
        <v>BOLD</v>
      </c>
      <c r="EB82" t="str">
        <f t="shared" si="102"/>
        <v/>
      </c>
      <c r="EC82" t="str">
        <f>IF(OR(LEFT(DZ82,1)=CHAR(32),LEFT(DZ82,1)=CHAR(9),LEFT(DZ82,1)=CHAR(160),indenture(DZ82)&gt;0),"NO","BOLD")&amp;EB82</f>
        <v>BOLD</v>
      </c>
      <c r="EF82" t="str">
        <f t="shared" si="103"/>
        <v/>
      </c>
      <c r="EG82" t="str">
        <f>IF(OR(LEFT(ED82,1)=CHAR(32),LEFT(ED82,1)=CHAR(9),LEFT(ED82,1)=CHAR(160),indenture(ED82)&gt;0),"NO","BOLD")&amp;EF82</f>
        <v>BOLD</v>
      </c>
      <c r="EJ82" t="str">
        <f t="shared" si="104"/>
        <v/>
      </c>
      <c r="EK82" t="str">
        <f>IF(OR(LEFT(EH82,1)=CHAR(32),LEFT(EH82,1)=CHAR(9),LEFT(EH82,1)=CHAR(160),indenture(EH82)&gt;0),"NO","BOLD")&amp;EJ82</f>
        <v>BOLD</v>
      </c>
      <c r="EN82" t="str">
        <f t="shared" si="105"/>
        <v/>
      </c>
      <c r="EO82" t="str">
        <f>IF(OR(LEFT(EL82,1)=CHAR(32),LEFT(EL82,1)=CHAR(9),LEFT(EL82,1)=CHAR(160),indenture(EL82)&gt;0),"NO","BOLD")&amp;EN82</f>
        <v>BOLD</v>
      </c>
      <c r="ER82" t="str">
        <f t="shared" si="106"/>
        <v/>
      </c>
      <c r="ES82" t="str">
        <f>IF(OR(LEFT(EP82,1)=CHAR(32),LEFT(EP82,1)=CHAR(9),LEFT(EP82,1)=CHAR(160),indenture(EP82)&gt;0),"NO","BOLD")&amp;ER82</f>
        <v>BOLD</v>
      </c>
      <c r="EV82" t="str">
        <f t="shared" si="107"/>
        <v/>
      </c>
      <c r="EW82" t="str">
        <f>IF(OR(LEFT(ET82,1)=CHAR(32),LEFT(ET82,1)=CHAR(9),LEFT(ET82,1)=CHAR(160),indenture(ET82)&gt;0),"NO","BOLD")&amp;EV82</f>
        <v>BOLD</v>
      </c>
      <c r="EZ82" t="str">
        <f t="shared" si="108"/>
        <v/>
      </c>
      <c r="FA82" t="str">
        <f>IF(OR(LEFT(EX82,1)=CHAR(32),LEFT(EX82,1)=CHAR(9),LEFT(EX82,1)=CHAR(160),indenture(EX82)&gt;0),"NO","BOLD")&amp;EZ82</f>
        <v>BOLD</v>
      </c>
      <c r="FD82" t="str">
        <f t="shared" si="109"/>
        <v/>
      </c>
      <c r="FE82" t="str">
        <f>IF(OR(LEFT(FB82,1)=CHAR(32),LEFT(FB82,1)=CHAR(9),LEFT(FB82,1)=CHAR(160),indenture(FB82)&gt;0),"NO","BOLD")&amp;FD82</f>
        <v>BOLD</v>
      </c>
      <c r="FF82" t="s">
        <v>6069</v>
      </c>
      <c r="FG82" s="36" t="s">
        <v>8872</v>
      </c>
      <c r="FH82" t="str">
        <f t="shared" si="110"/>
        <v/>
      </c>
      <c r="FI82" t="str">
        <f>IF(OR(LEFT(FF82,1)=CHAR(32),LEFT(FF82,1)=CHAR(9),LEFT(FF82,1)=CHAR(160),indenture(FF82)&gt;0),"NO","BOLD")&amp;FH82</f>
        <v>BOLD</v>
      </c>
      <c r="FL82" t="str">
        <f t="shared" si="111"/>
        <v/>
      </c>
      <c r="FM82" t="str">
        <f>IF(OR(LEFT(FJ82,1)=CHAR(32),LEFT(FJ82,1)=CHAR(9),LEFT(FJ82,1)=CHAR(160),indenture(FJ82)&gt;0),"NO","BOLD")&amp;FL82</f>
        <v>BOLD</v>
      </c>
      <c r="FN82" t="s">
        <v>6070</v>
      </c>
      <c r="FO82" t="s">
        <v>6071</v>
      </c>
      <c r="FP82" t="str">
        <f t="shared" si="112"/>
        <v/>
      </c>
      <c r="FQ82" t="str">
        <f>IF(OR(LEFT(FN82,1)=CHAR(32),LEFT(FN82,1)=CHAR(9),LEFT(FN82,1)=CHAR(160),indenture(FN82)&gt;0),"NO","BOLD")&amp;FP82</f>
        <v>BOLD</v>
      </c>
      <c r="FT82" t="str">
        <f t="shared" si="113"/>
        <v/>
      </c>
      <c r="FU82" t="str">
        <f>IF(OR(LEFT(FR82,1)=CHAR(32),LEFT(FR82,1)=CHAR(9),LEFT(FR82,1)=CHAR(160),indenture(FR82)&gt;0),"NO","BOLD")&amp;FT82</f>
        <v>BOLD</v>
      </c>
      <c r="FX82" t="str">
        <f t="shared" si="114"/>
        <v/>
      </c>
      <c r="FY82" t="str">
        <f>IF(OR(LEFT(FV82,1)=CHAR(32),LEFT(FV82,1)=CHAR(9),LEFT(FV82,1)=CHAR(160),indenture(FV82)&gt;0),"NO","BOLD")&amp;FX82</f>
        <v>BOLD</v>
      </c>
      <c r="GB82" t="str">
        <f t="shared" si="115"/>
        <v/>
      </c>
      <c r="GC82" t="str">
        <f>IF(OR(LEFT(FZ82,1)=CHAR(32),LEFT(FZ82,1)=CHAR(9),LEFT(FZ82,1)=CHAR(160),indenture(FZ82)&gt;0),"NO","BOLD")&amp;GB82</f>
        <v>BOLD</v>
      </c>
      <c r="GF82" t="str">
        <f t="shared" si="116"/>
        <v/>
      </c>
      <c r="GG82" t="str">
        <f>IF(OR(LEFT(GD82,1)=CHAR(32),LEFT(GD82,1)=CHAR(9),LEFT(GD82,1)=CHAR(160),indenture(GD82)&gt;0),"NO","BOLD")&amp;GF82</f>
        <v>BOLD</v>
      </c>
      <c r="GJ82" t="str">
        <f t="shared" si="117"/>
        <v/>
      </c>
      <c r="GK82" t="str">
        <f>IF(OR(LEFT(GH82,1)=CHAR(32),LEFT(GH82,1)=CHAR(9),LEFT(GH82,1)=CHAR(160),indenture(GH82)&gt;0),"NO","BOLD")&amp;GJ82</f>
        <v>BOLD</v>
      </c>
      <c r="GN82" t="str">
        <f t="shared" si="118"/>
        <v/>
      </c>
      <c r="GO82" t="str">
        <f>IF(OR(LEFT(GL82,1)=CHAR(32),LEFT(GL82,1)=CHAR(9),LEFT(GL82,1)=CHAR(160),indenture(GL82)&gt;0),"NO","BOLD")&amp;GN82</f>
        <v>BOLD</v>
      </c>
      <c r="GR82" t="str">
        <f t="shared" si="119"/>
        <v/>
      </c>
      <c r="GS82" t="str">
        <f>IF(OR(LEFT(GP82,1)=CHAR(32),LEFT(GP82,1)=CHAR(9),LEFT(GP82,1)=CHAR(160),indenture(GP82)&gt;0),"NO","BOLD")&amp;GR82</f>
        <v>BOLD</v>
      </c>
      <c r="GV82" t="str">
        <f t="shared" si="120"/>
        <v/>
      </c>
      <c r="GW82" t="str">
        <f>IF(OR(LEFT(GT82,1)=CHAR(32),LEFT(GT82,1)=CHAR(9),LEFT(GT82,1)=CHAR(160),indenture(GT82)&gt;0),"NO","BOLD")&amp;GV82</f>
        <v>BOLD</v>
      </c>
      <c r="GZ82" t="str">
        <f t="shared" si="121"/>
        <v/>
      </c>
      <c r="HA82" t="str">
        <f>IF(OR(LEFT(GX82,1)=CHAR(32),LEFT(GX82,1)=CHAR(9),LEFT(GX82,1)=CHAR(160),indenture(GX82)&gt;0),"NO","BOLD")&amp;GZ82</f>
        <v>BOLD</v>
      </c>
      <c r="HD82" t="str">
        <f t="shared" si="122"/>
        <v/>
      </c>
      <c r="HE82" t="str">
        <f>IF(OR(LEFT(HB82,1)=CHAR(32),LEFT(HB82,1)=CHAR(9),LEFT(HB82,1)=CHAR(160),indenture(HB82)&gt;0),"NO","BOLD")&amp;HD82</f>
        <v>BOLD</v>
      </c>
      <c r="HH82" t="str">
        <f t="shared" si="123"/>
        <v/>
      </c>
      <c r="HI82" t="str">
        <f>IF(OR(LEFT(HF82,1)=CHAR(32),LEFT(HF82,1)=CHAR(9),LEFT(HF82,1)=CHAR(160),indenture(HF82)&gt;0),"NO","BOLD")&amp;HH82</f>
        <v>BOLD</v>
      </c>
      <c r="HL82" t="str">
        <f t="shared" si="124"/>
        <v/>
      </c>
      <c r="HM82" t="str">
        <f>IF(OR(LEFT(HJ82,1)=CHAR(32),LEFT(HJ82,1)=CHAR(9),LEFT(HJ82,1)=CHAR(160),indenture(HJ82)&gt;0),"NO","BOLD")&amp;HL82</f>
        <v>BOLD</v>
      </c>
      <c r="HP82" t="str">
        <f t="shared" si="125"/>
        <v/>
      </c>
      <c r="HQ82" t="str">
        <f>IF(OR(LEFT(HN82,1)=CHAR(32),LEFT(HN82,1)=CHAR(9),LEFT(HN82,1)=CHAR(160),indenture(HN82)&gt;0),"NO","BOLD")&amp;HP82</f>
        <v>BOLD</v>
      </c>
      <c r="HT82" t="str">
        <f t="shared" si="126"/>
        <v/>
      </c>
      <c r="HU82" t="str">
        <f>IF(OR(LEFT(HR82,1)=CHAR(32),LEFT(HR82,1)=CHAR(9),LEFT(HR82,1)=CHAR(160),indenture(HR82)&gt;0),"NO","BOLD")&amp;HT82</f>
        <v>BOLD</v>
      </c>
      <c r="HV82" t="s">
        <v>3204</v>
      </c>
      <c r="HW82" t="s">
        <v>64</v>
      </c>
      <c r="HX82" t="str">
        <f t="shared" si="127"/>
        <v/>
      </c>
      <c r="HY82" t="str">
        <f>IF(OR(LEFT(HV82,1)=CHAR(32),LEFT(HV82,1)=CHAR(9),LEFT(HV82,1)=CHAR(160),indenture(HV82)&gt;0),"NO","BOLD")&amp;HX82</f>
        <v>BOLD</v>
      </c>
      <c r="HZ82" t="s">
        <v>8427</v>
      </c>
      <c r="IA82" t="s">
        <v>8428</v>
      </c>
      <c r="IB82" t="str">
        <f t="shared" si="128"/>
        <v/>
      </c>
      <c r="IC82" t="str">
        <f>IF(OR(LEFT(HZ82,1)=CHAR(32),LEFT(HZ82,1)=CHAR(9),LEFT(HZ82,1)=CHAR(160),indenture(HZ82)&gt;0),"NO","BOLD")&amp;IB82</f>
        <v>BOLD</v>
      </c>
      <c r="IH82" t="s">
        <v>8288</v>
      </c>
      <c r="II82" t="s">
        <v>8189</v>
      </c>
      <c r="IJ82" t="str">
        <f t="shared" si="129"/>
        <v/>
      </c>
      <c r="IK82" t="str">
        <f>IF(OR(LEFT(IH82,1)=CHAR(32),LEFT(IH82,1)=CHAR(9),LEFT(IH82,1)=CHAR(160),indenture(IH82)&gt;0),"NO","BOLD")&amp;IJ82</f>
        <v>BOLD</v>
      </c>
      <c r="IP82" t="s">
        <v>8647</v>
      </c>
      <c r="IQ82" t="s">
        <v>8754</v>
      </c>
      <c r="IR82" t="str">
        <f t="shared" si="130"/>
        <v/>
      </c>
      <c r="IS82" t="str">
        <f>IF(OR(LEFT(IP82,1)=CHAR(32),LEFT(IP82,1)=CHAR(9),LEFT(IP82,1)=CHAR(160),indenture(IP82)&gt;0),"NO","BOLD")&amp;IR82</f>
        <v>BOLD</v>
      </c>
      <c r="IX82" t="s">
        <v>1117</v>
      </c>
      <c r="IY82" t="s">
        <v>1118</v>
      </c>
      <c r="IZ82" t="str">
        <f t="shared" si="131"/>
        <v/>
      </c>
      <c r="JA82" t="str">
        <f>IF(OR(LEFT(IX82,1)=CHAR(32),LEFT(IX82,1)=CHAR(9),LEFT(IX82,1)=CHAR(160),indenture(IX82)&gt;0),"NO","BOLD")&amp;IZ82</f>
        <v>BOLD</v>
      </c>
      <c r="JB82" t="s">
        <v>8427</v>
      </c>
      <c r="JC82" t="s">
        <v>8428</v>
      </c>
      <c r="JD82" t="str">
        <f t="shared" si="132"/>
        <v/>
      </c>
      <c r="JE82" t="str">
        <f>IF(OR(LEFT(JB82,1)=CHAR(32),LEFT(JB82,1)=CHAR(9),LEFT(JB82,1)=CHAR(160),indenture(JB82)&gt;0),"NO","BOLD")&amp;JD82</f>
        <v>BOLD</v>
      </c>
    </row>
    <row r="83" spans="1:265">
      <c r="A83">
        <v>82</v>
      </c>
      <c r="D83" t="str">
        <f t="shared" si="71"/>
        <v/>
      </c>
      <c r="E83" t="str">
        <f>IF(OR(LEFT(B83,1)=CHAR(32),LEFT(B83,1)=CHAR(9),LEFT(B83,1)=CHAR(160),indenture(B83)&gt;0),"NO","BOLD")&amp;D83</f>
        <v>BOLD</v>
      </c>
      <c r="F83" t="s">
        <v>4027</v>
      </c>
      <c r="G83" t="s">
        <v>4028</v>
      </c>
      <c r="H83" t="str">
        <f t="shared" si="72"/>
        <v/>
      </c>
      <c r="I83" t="str">
        <f>IF(OR(LEFT(F83,1)=CHAR(32),LEFT(F83,1)=CHAR(9),LEFT(F83,1)=CHAR(160),indenture(F83)&gt;0),"NO","BOLD")&amp;H83</f>
        <v>BOLD</v>
      </c>
      <c r="P83" t="str">
        <f t="shared" si="73"/>
        <v/>
      </c>
      <c r="Q83" t="str">
        <f>IF(OR(LEFT(N83,1)=CHAR(32),LEFT(N83,1)=CHAR(9),LEFT(N83,1)=CHAR(160),indenture(N83)&gt;0),"NO","BOLD")&amp;P83</f>
        <v>BOLD</v>
      </c>
      <c r="T83" t="str">
        <f t="shared" si="74"/>
        <v/>
      </c>
      <c r="U83" t="str">
        <f>IF(OR(LEFT(R83,1)=CHAR(32),LEFT(R83,1)=CHAR(9),LEFT(R83,1)=CHAR(160),indenture(R83)&gt;0),"NO","BOLD")&amp;T83</f>
        <v>BOLD</v>
      </c>
      <c r="X83" t="str">
        <f t="shared" si="75"/>
        <v/>
      </c>
      <c r="Y83" t="str">
        <f>IF(OR(LEFT(V83,1)=CHAR(32),LEFT(V83,1)=CHAR(9),LEFT(V83,1)=CHAR(160),indenture(V83)&gt;0),"NO","BOLD")&amp;X83</f>
        <v>BOLD</v>
      </c>
      <c r="AB83" t="str">
        <f t="shared" si="76"/>
        <v/>
      </c>
      <c r="AC83" t="str">
        <f>IF(OR(LEFT(Z83,1)=CHAR(32),LEFT(Z83,1)=CHAR(9),LEFT(Z83,1)=CHAR(160),indenture(Z83)&gt;0),"NO","BOLD")&amp;AB83</f>
        <v>BOLD</v>
      </c>
      <c r="AF83" t="str">
        <f t="shared" si="77"/>
        <v/>
      </c>
      <c r="AG83" t="str">
        <f>IF(OR(LEFT(AD83,1)=CHAR(32),LEFT(AD83,1)=CHAR(9),LEFT(AD83,1)=CHAR(160),indenture(AD83)&gt;0),"NO","BOLD")&amp;AF83</f>
        <v>BOLD</v>
      </c>
      <c r="AJ83" t="str">
        <f t="shared" si="78"/>
        <v/>
      </c>
      <c r="AK83" t="str">
        <f>IF(OR(LEFT(AH83,1)=CHAR(32),LEFT(AH83,1)=CHAR(9),LEFT(AH83,1)=CHAR(160),indenture(AH83)&gt;0),"NO","BOLD")&amp;AJ83</f>
        <v>BOLD</v>
      </c>
      <c r="AL83" t="s">
        <v>3769</v>
      </c>
      <c r="AM83" t="s">
        <v>4029</v>
      </c>
      <c r="AN83" t="str">
        <f t="shared" si="79"/>
        <v/>
      </c>
      <c r="AO83" t="str">
        <f>IF(OR(LEFT(AL83,1)=CHAR(32),LEFT(AL83,1)=CHAR(9),LEFT(AL83,1)=CHAR(160),indenture(AL83)&gt;0),"NO","BOLD")&amp;AN83</f>
        <v>BOLD</v>
      </c>
      <c r="AR83" t="str">
        <f t="shared" si="80"/>
        <v/>
      </c>
      <c r="AS83" t="str">
        <f>IF(OR(LEFT(AP83,1)=CHAR(32),LEFT(AP83,1)=CHAR(9),LEFT(AP83,1)=CHAR(160),indenture(AP83)&gt;0),"NO","BOLD")&amp;AR83</f>
        <v>BOLD</v>
      </c>
      <c r="AV83" t="str">
        <f t="shared" si="81"/>
        <v/>
      </c>
      <c r="AW83" t="str">
        <f>IF(OR(LEFT(AT83,1)=CHAR(32),LEFT(AT83,1)=CHAR(9),LEFT(AT83,1)=CHAR(160),indenture(AT83)&gt;0),"NO","BOLD")&amp;AV83</f>
        <v>BOLD</v>
      </c>
      <c r="AZ83" t="str">
        <f t="shared" si="82"/>
        <v/>
      </c>
      <c r="BA83" t="str">
        <f>IF(OR(LEFT(AX83,1)=CHAR(32),LEFT(AX83,1)=CHAR(9),LEFT(AX83,1)=CHAR(160),indenture(AX83)&gt;0),"NO","BOLD")&amp;AZ83</f>
        <v>BOLD</v>
      </c>
      <c r="BD83" t="str">
        <f t="shared" si="83"/>
        <v/>
      </c>
      <c r="BE83" t="str">
        <f>IF(OR(LEFT(BB83,1)=CHAR(32),LEFT(BB83,1)=CHAR(9),LEFT(BB83,1)=CHAR(160),indenture(BB83)&gt;0),"NO","BOLD")&amp;BD83</f>
        <v>BOLD</v>
      </c>
      <c r="BH83" t="str">
        <f t="shared" si="84"/>
        <v/>
      </c>
      <c r="BI83" t="str">
        <f>IF(OR(LEFT(BF83,1)=CHAR(32),LEFT(BF83,1)=CHAR(9),LEFT(BF83,1)=CHAR(160),indenture(BF83)&gt;0),"NO","BOLD")&amp;BH83</f>
        <v>BOLD</v>
      </c>
      <c r="BL83" t="str">
        <f t="shared" si="85"/>
        <v/>
      </c>
      <c r="BM83" t="str">
        <f>IF(OR(LEFT(BJ83,1)=CHAR(32),LEFT(BJ83,1)=CHAR(9),LEFT(BJ83,1)=CHAR(160),indenture(BJ83)&gt;0),"NO","BOLD")&amp;BL83</f>
        <v>BOLD</v>
      </c>
      <c r="BP83" t="str">
        <f t="shared" si="86"/>
        <v/>
      </c>
      <c r="BQ83" t="str">
        <f>IF(OR(LEFT(BN83,1)=CHAR(32),LEFT(BN83,1)=CHAR(9),LEFT(BN83,1)=CHAR(160),indenture(BN83)&gt;0),"NO","BOLD")&amp;BP83</f>
        <v>BOLD</v>
      </c>
      <c r="BT83" t="str">
        <f t="shared" si="87"/>
        <v/>
      </c>
      <c r="BU83" t="str">
        <f>IF(OR(LEFT(BR83,1)=CHAR(32),LEFT(BR83,1)=CHAR(9),LEFT(BR83,1)=CHAR(160),indenture(BR83)&gt;0),"NO","BOLD")&amp;BT83</f>
        <v>BOLD</v>
      </c>
      <c r="BV83" t="s">
        <v>4275</v>
      </c>
      <c r="BW83" t="s">
        <v>4830</v>
      </c>
      <c r="BX83" t="str">
        <f t="shared" si="88"/>
        <v/>
      </c>
      <c r="BY83" t="str">
        <f>IF(OR(LEFT(BV83,1)=CHAR(32),LEFT(BV83,1)=CHAR(9),LEFT(BV83,1)=CHAR(160),indenture(BV83)&gt;0),"NO","BOLD")&amp;BX83</f>
        <v>NO</v>
      </c>
      <c r="BZ83" t="s">
        <v>4311</v>
      </c>
      <c r="CA83" t="s">
        <v>4831</v>
      </c>
      <c r="CB83" t="str">
        <f t="shared" si="89"/>
        <v/>
      </c>
      <c r="CC83" t="str">
        <f>IF(OR(LEFT(BZ83,1)=CHAR(32),LEFT(BZ83,1)=CHAR(9),LEFT(BZ83,1)=CHAR(160),indenture(BZ83)&gt;0),"NO","BOLD")&amp;CB83</f>
        <v>NO</v>
      </c>
      <c r="CF83" t="str">
        <f t="shared" si="90"/>
        <v/>
      </c>
      <c r="CG83" t="str">
        <f>IF(OR(LEFT(CD83,1)=CHAR(32),LEFT(CD83,1)=CHAR(9),LEFT(CD83,1)=CHAR(160),indenture(CD83)&gt;0),"NO","BOLD")&amp;CF83</f>
        <v>BOLD</v>
      </c>
      <c r="CJ83" t="str">
        <f t="shared" si="91"/>
        <v/>
      </c>
      <c r="CK83" t="str">
        <f>IF(OR(LEFT(CH83,1)=CHAR(32),LEFT(CH83,1)=CHAR(9),LEFT(CH83,1)=CHAR(160),indenture(CH83)&gt;0),"NO","BOLD")&amp;CJ83</f>
        <v>BOLD</v>
      </c>
      <c r="CN83" t="str">
        <f t="shared" si="92"/>
        <v/>
      </c>
      <c r="CO83" t="str">
        <f>IF(OR(LEFT(CL83,1)=CHAR(32),LEFT(CL83,1)=CHAR(9),LEFT(CL83,1)=CHAR(160),indenture(CL83)&gt;0),"NO","BOLD")&amp;CN83</f>
        <v>BOLD</v>
      </c>
      <c r="CP83" t="s">
        <v>4832</v>
      </c>
      <c r="CQ83" t="s">
        <v>3480</v>
      </c>
      <c r="CR83" t="str">
        <f t="shared" si="93"/>
        <v/>
      </c>
      <c r="CS83" t="str">
        <f>IF(OR(LEFT(CP83,1)=CHAR(32),LEFT(CP83,1)=CHAR(9),LEFT(CP83,1)=CHAR(160),indenture(CP83)&gt;0),"NO","BOLD")&amp;CR83</f>
        <v>BOLD</v>
      </c>
      <c r="CV83" t="str">
        <f t="shared" si="94"/>
        <v/>
      </c>
      <c r="CW83" t="str">
        <f>IF(OR(LEFT(CT83,1)=CHAR(32),LEFT(CT83,1)=CHAR(9),LEFT(CT83,1)=CHAR(160),indenture(CT83)&gt;0),"NO","BOLD")&amp;CV83</f>
        <v>BOLD</v>
      </c>
      <c r="CZ83" t="str">
        <f t="shared" si="95"/>
        <v/>
      </c>
      <c r="DA83" t="str">
        <f>IF(OR(LEFT(CX83,1)=CHAR(32),LEFT(CX83,1)=CHAR(9),LEFT(CX83,1)=CHAR(160),indenture(CX83)&gt;0),"NO","BOLD")&amp;CZ83</f>
        <v>BOLD</v>
      </c>
      <c r="DD83" t="str">
        <f t="shared" si="96"/>
        <v/>
      </c>
      <c r="DE83" t="str">
        <f>IF(OR(LEFT(DB83,1)=CHAR(32),LEFT(DB83,1)=CHAR(9),LEFT(DB83,1)=CHAR(160),indenture(DB83)&gt;0),"NO","BOLD")&amp;DD83</f>
        <v>BOLD</v>
      </c>
      <c r="DH83" t="str">
        <f t="shared" si="97"/>
        <v/>
      </c>
      <c r="DI83" t="str">
        <f>IF(OR(LEFT(DF83,1)=CHAR(32),LEFT(DF83,1)=CHAR(9),LEFT(DF83,1)=CHAR(160),indenture(DF83)&gt;0),"NO","BOLD")&amp;DH83</f>
        <v>BOLD</v>
      </c>
      <c r="DL83" t="str">
        <f t="shared" si="98"/>
        <v/>
      </c>
      <c r="DM83" t="str">
        <f>IF(OR(LEFT(DJ83,1)=CHAR(32),LEFT(DJ83,1)=CHAR(9),LEFT(DJ83,1)=CHAR(160),indenture(DJ83)&gt;0),"NO","BOLD")&amp;DL83</f>
        <v>BOLD</v>
      </c>
      <c r="DP83" t="str">
        <f t="shared" si="99"/>
        <v/>
      </c>
      <c r="DQ83" t="str">
        <f>IF(OR(LEFT(DN83,1)=CHAR(32),LEFT(DN83,1)=CHAR(9),LEFT(DN83,1)=CHAR(160),indenture(DN83)&gt;0),"NO","BOLD")&amp;DP83</f>
        <v>BOLD</v>
      </c>
      <c r="DT83" t="str">
        <f t="shared" si="100"/>
        <v/>
      </c>
      <c r="DU83" t="str">
        <f>IF(OR(LEFT(DR83,1)=CHAR(32),LEFT(DR83,1)=CHAR(9),LEFT(DR83,1)=CHAR(160),indenture(DR83)&gt;0),"NO","BOLD")&amp;DT83</f>
        <v>BOLD</v>
      </c>
      <c r="DX83" t="str">
        <f t="shared" si="101"/>
        <v/>
      </c>
      <c r="DY83" t="str">
        <f>IF(OR(LEFT(DV83,1)=CHAR(32),LEFT(DV83,1)=CHAR(9),LEFT(DV83,1)=CHAR(160),indenture(DV83)&gt;0),"NO","BOLD")&amp;DX83</f>
        <v>BOLD</v>
      </c>
      <c r="EB83" t="str">
        <f t="shared" si="102"/>
        <v/>
      </c>
      <c r="EC83" t="str">
        <f>IF(OR(LEFT(DZ83,1)=CHAR(32),LEFT(DZ83,1)=CHAR(9),LEFT(DZ83,1)=CHAR(160),indenture(DZ83)&gt;0),"NO","BOLD")&amp;EB83</f>
        <v>BOLD</v>
      </c>
      <c r="EF83" t="str">
        <f t="shared" si="103"/>
        <v/>
      </c>
      <c r="EG83" t="str">
        <f>IF(OR(LEFT(ED83,1)=CHAR(32),LEFT(ED83,1)=CHAR(9),LEFT(ED83,1)=CHAR(160),indenture(ED83)&gt;0),"NO","BOLD")&amp;EF83</f>
        <v>BOLD</v>
      </c>
      <c r="EJ83" t="str">
        <f t="shared" si="104"/>
        <v/>
      </c>
      <c r="EK83" t="str">
        <f>IF(OR(LEFT(EH83,1)=CHAR(32),LEFT(EH83,1)=CHAR(9),LEFT(EH83,1)=CHAR(160),indenture(EH83)&gt;0),"NO","BOLD")&amp;EJ83</f>
        <v>BOLD</v>
      </c>
      <c r="EN83" t="str">
        <f t="shared" si="105"/>
        <v/>
      </c>
      <c r="EO83" t="str">
        <f>IF(OR(LEFT(EL83,1)=CHAR(32),LEFT(EL83,1)=CHAR(9),LEFT(EL83,1)=CHAR(160),indenture(EL83)&gt;0),"NO","BOLD")&amp;EN83</f>
        <v>BOLD</v>
      </c>
      <c r="ER83" t="str">
        <f t="shared" si="106"/>
        <v/>
      </c>
      <c r="ES83" t="str">
        <f>IF(OR(LEFT(EP83,1)=CHAR(32),LEFT(EP83,1)=CHAR(9),LEFT(EP83,1)=CHAR(160),indenture(EP83)&gt;0),"NO","BOLD")&amp;ER83</f>
        <v>BOLD</v>
      </c>
      <c r="EV83" t="str">
        <f t="shared" si="107"/>
        <v/>
      </c>
      <c r="EW83" t="str">
        <f>IF(OR(LEFT(ET83,1)=CHAR(32),LEFT(ET83,1)=CHAR(9),LEFT(ET83,1)=CHAR(160),indenture(ET83)&gt;0),"NO","BOLD")&amp;EV83</f>
        <v>BOLD</v>
      </c>
      <c r="EZ83" t="str">
        <f t="shared" si="108"/>
        <v/>
      </c>
      <c r="FA83" t="str">
        <f>IF(OR(LEFT(EX83,1)=CHAR(32),LEFT(EX83,1)=CHAR(9),LEFT(EX83,1)=CHAR(160),indenture(EX83)&gt;0),"NO","BOLD")&amp;EZ83</f>
        <v>BOLD</v>
      </c>
      <c r="FD83" t="str">
        <f t="shared" si="109"/>
        <v/>
      </c>
      <c r="FE83" t="str">
        <f>IF(OR(LEFT(FB83,1)=CHAR(32),LEFT(FB83,1)=CHAR(9),LEFT(FB83,1)=CHAR(160),indenture(FB83)&gt;0),"NO","BOLD")&amp;FD83</f>
        <v>BOLD</v>
      </c>
      <c r="FF83" t="s">
        <v>803</v>
      </c>
      <c r="FG83" t="s">
        <v>684</v>
      </c>
      <c r="FH83" t="str">
        <f t="shared" si="110"/>
        <v/>
      </c>
      <c r="FI83" t="str">
        <f>IF(OR(LEFT(FF83,1)=CHAR(32),LEFT(FF83,1)=CHAR(9),LEFT(FF83,1)=CHAR(160),indenture(FF83)&gt;0),"NO","BOLD")&amp;FH83</f>
        <v>BOLD</v>
      </c>
      <c r="FL83" t="str">
        <f t="shared" si="111"/>
        <v/>
      </c>
      <c r="FM83" t="str">
        <f>IF(OR(LEFT(FJ83,1)=CHAR(32),LEFT(FJ83,1)=CHAR(9),LEFT(FJ83,1)=CHAR(160),indenture(FJ83)&gt;0),"NO","BOLD")&amp;FL83</f>
        <v>BOLD</v>
      </c>
      <c r="FP83" t="str">
        <f t="shared" si="112"/>
        <v/>
      </c>
      <c r="FQ83" t="str">
        <f>IF(OR(LEFT(FN83,1)=CHAR(32),LEFT(FN83,1)=CHAR(9),LEFT(FN83,1)=CHAR(160),indenture(FN83)&gt;0),"NO","BOLD")&amp;FP83</f>
        <v>BOLD</v>
      </c>
      <c r="FT83" t="str">
        <f t="shared" si="113"/>
        <v/>
      </c>
      <c r="FU83" t="str">
        <f>IF(OR(LEFT(FR83,1)=CHAR(32),LEFT(FR83,1)=CHAR(9),LEFT(FR83,1)=CHAR(160),indenture(FR83)&gt;0),"NO","BOLD")&amp;FT83</f>
        <v>BOLD</v>
      </c>
      <c r="FX83" t="str">
        <f t="shared" si="114"/>
        <v/>
      </c>
      <c r="FY83" t="str">
        <f>IF(OR(LEFT(FV83,1)=CHAR(32),LEFT(FV83,1)=CHAR(9),LEFT(FV83,1)=CHAR(160),indenture(FV83)&gt;0),"NO","BOLD")&amp;FX83</f>
        <v>BOLD</v>
      </c>
      <c r="GB83" t="str">
        <f t="shared" si="115"/>
        <v/>
      </c>
      <c r="GC83" t="str">
        <f>IF(OR(LEFT(FZ83,1)=CHAR(32),LEFT(FZ83,1)=CHAR(9),LEFT(FZ83,1)=CHAR(160),indenture(FZ83)&gt;0),"NO","BOLD")&amp;GB83</f>
        <v>BOLD</v>
      </c>
      <c r="GF83" t="str">
        <f t="shared" si="116"/>
        <v/>
      </c>
      <c r="GG83" t="str">
        <f>IF(OR(LEFT(GD83,1)=CHAR(32),LEFT(GD83,1)=CHAR(9),LEFT(GD83,1)=CHAR(160),indenture(GD83)&gt;0),"NO","BOLD")&amp;GF83</f>
        <v>BOLD</v>
      </c>
      <c r="GJ83" t="str">
        <f t="shared" si="117"/>
        <v/>
      </c>
      <c r="GK83" t="str">
        <f>IF(OR(LEFT(GH83,1)=CHAR(32),LEFT(GH83,1)=CHAR(9),LEFT(GH83,1)=CHAR(160),indenture(GH83)&gt;0),"NO","BOLD")&amp;GJ83</f>
        <v>BOLD</v>
      </c>
      <c r="GN83" t="str">
        <f t="shared" si="118"/>
        <v/>
      </c>
      <c r="GO83" t="str">
        <f>IF(OR(LEFT(GL83,1)=CHAR(32),LEFT(GL83,1)=CHAR(9),LEFT(GL83,1)=CHAR(160),indenture(GL83)&gt;0),"NO","BOLD")&amp;GN83</f>
        <v>BOLD</v>
      </c>
      <c r="GR83" t="str">
        <f t="shared" si="119"/>
        <v/>
      </c>
      <c r="GS83" t="str">
        <f>IF(OR(LEFT(GP83,1)=CHAR(32),LEFT(GP83,1)=CHAR(9),LEFT(GP83,1)=CHAR(160),indenture(GP83)&gt;0),"NO","BOLD")&amp;GR83</f>
        <v>BOLD</v>
      </c>
      <c r="GV83" t="str">
        <f t="shared" si="120"/>
        <v/>
      </c>
      <c r="GW83" t="str">
        <f>IF(OR(LEFT(GT83,1)=CHAR(32),LEFT(GT83,1)=CHAR(9),LEFT(GT83,1)=CHAR(160),indenture(GT83)&gt;0),"NO","BOLD")&amp;GV83</f>
        <v>BOLD</v>
      </c>
      <c r="GZ83" t="str">
        <f t="shared" si="121"/>
        <v/>
      </c>
      <c r="HA83" t="str">
        <f>IF(OR(LEFT(GX83,1)=CHAR(32),LEFT(GX83,1)=CHAR(9),LEFT(GX83,1)=CHAR(160),indenture(GX83)&gt;0),"NO","BOLD")&amp;GZ83</f>
        <v>BOLD</v>
      </c>
      <c r="HD83" t="str">
        <f t="shared" si="122"/>
        <v/>
      </c>
      <c r="HE83" t="str">
        <f>IF(OR(LEFT(HB83,1)=CHAR(32),LEFT(HB83,1)=CHAR(9),LEFT(HB83,1)=CHAR(160),indenture(HB83)&gt;0),"NO","BOLD")&amp;HD83</f>
        <v>BOLD</v>
      </c>
      <c r="HH83" t="str">
        <f t="shared" si="123"/>
        <v/>
      </c>
      <c r="HI83" t="str">
        <f>IF(OR(LEFT(HF83,1)=CHAR(32),LEFT(HF83,1)=CHAR(9),LEFT(HF83,1)=CHAR(160),indenture(HF83)&gt;0),"NO","BOLD")&amp;HH83</f>
        <v>BOLD</v>
      </c>
      <c r="HL83" t="str">
        <f t="shared" si="124"/>
        <v/>
      </c>
      <c r="HM83" t="str">
        <f>IF(OR(LEFT(HJ83,1)=CHAR(32),LEFT(HJ83,1)=CHAR(9),LEFT(HJ83,1)=CHAR(160),indenture(HJ83)&gt;0),"NO","BOLD")&amp;HL83</f>
        <v>BOLD</v>
      </c>
      <c r="HP83" t="str">
        <f t="shared" si="125"/>
        <v/>
      </c>
      <c r="HQ83" t="str">
        <f>IF(OR(LEFT(HN83,1)=CHAR(32),LEFT(HN83,1)=CHAR(9),LEFT(HN83,1)=CHAR(160),indenture(HN83)&gt;0),"NO","BOLD")&amp;HP83</f>
        <v>BOLD</v>
      </c>
      <c r="HT83" t="str">
        <f t="shared" si="126"/>
        <v/>
      </c>
      <c r="HU83" t="str">
        <f>IF(OR(LEFT(HR83,1)=CHAR(32),LEFT(HR83,1)=CHAR(9),LEFT(HR83,1)=CHAR(160),indenture(HR83)&gt;0),"NO","BOLD")&amp;HT83</f>
        <v>BOLD</v>
      </c>
      <c r="HV83" t="s">
        <v>8267</v>
      </c>
      <c r="HW83" t="s">
        <v>50</v>
      </c>
      <c r="HX83" t="str">
        <f t="shared" si="127"/>
        <v/>
      </c>
      <c r="HY83" t="str">
        <f>IF(OR(LEFT(HV83,1)=CHAR(32),LEFT(HV83,1)=CHAR(9),LEFT(HV83,1)=CHAR(160),indenture(HV83)&gt;0),"NO","BOLD")&amp;HX83</f>
        <v>NO</v>
      </c>
      <c r="HZ83" t="s">
        <v>8429</v>
      </c>
      <c r="IA83" t="s">
        <v>8430</v>
      </c>
      <c r="IB83" t="str">
        <f t="shared" si="128"/>
        <v/>
      </c>
      <c r="IC83" t="str">
        <f>IF(OR(LEFT(HZ83,1)=CHAR(32),LEFT(HZ83,1)=CHAR(9),LEFT(HZ83,1)=CHAR(160),indenture(HZ83)&gt;0),"NO","BOLD")&amp;IB83</f>
        <v>BOLD</v>
      </c>
      <c r="IH83" t="s">
        <v>6909</v>
      </c>
      <c r="II83" t="s">
        <v>8190</v>
      </c>
      <c r="IJ83" t="str">
        <f t="shared" si="129"/>
        <v/>
      </c>
      <c r="IK83" t="str">
        <f>IF(OR(LEFT(IH83,1)=CHAR(32),LEFT(IH83,1)=CHAR(9),LEFT(IH83,1)=CHAR(160),indenture(IH83)&gt;0),"NO","BOLD")&amp;IJ83</f>
        <v>BOLD</v>
      </c>
      <c r="IP83" t="s">
        <v>8649</v>
      </c>
      <c r="IQ83" t="s">
        <v>8755</v>
      </c>
      <c r="IR83" t="str">
        <f t="shared" si="130"/>
        <v/>
      </c>
      <c r="IS83" t="str">
        <f>IF(OR(LEFT(IP83,1)=CHAR(32),LEFT(IP83,1)=CHAR(9),LEFT(IP83,1)=CHAR(160),indenture(IP83)&gt;0),"NO","BOLD")&amp;IR83</f>
        <v>BOLD</v>
      </c>
      <c r="IX83" t="s">
        <v>8226</v>
      </c>
      <c r="IY83" t="s">
        <v>8151</v>
      </c>
      <c r="IZ83" t="str">
        <f t="shared" si="131"/>
        <v/>
      </c>
      <c r="JA83" t="str">
        <f>IF(OR(LEFT(IX83,1)=CHAR(32),LEFT(IX83,1)=CHAR(9),LEFT(IX83,1)=CHAR(160),indenture(IX83)&gt;0),"NO","BOLD")&amp;IZ83</f>
        <v>BOLD</v>
      </c>
      <c r="JB83" t="s">
        <v>8429</v>
      </c>
      <c r="JC83" t="s">
        <v>8430</v>
      </c>
      <c r="JD83" t="str">
        <f t="shared" si="132"/>
        <v/>
      </c>
      <c r="JE83" t="str">
        <f>IF(OR(LEFT(JB83,1)=CHAR(32),LEFT(JB83,1)=CHAR(9),LEFT(JB83,1)=CHAR(160),indenture(JB83)&gt;0),"NO","BOLD")&amp;JD83</f>
        <v>BOLD</v>
      </c>
    </row>
    <row r="84" spans="1:265">
      <c r="A84">
        <v>83</v>
      </c>
      <c r="D84" t="str">
        <f t="shared" si="71"/>
        <v/>
      </c>
      <c r="E84" t="str">
        <f>IF(OR(LEFT(B84,1)=CHAR(32),LEFT(B84,1)=CHAR(9),LEFT(B84,1)=CHAR(160),indenture(B84)&gt;0),"NO","BOLD")&amp;D84</f>
        <v>BOLD</v>
      </c>
      <c r="F84" t="s">
        <v>4030</v>
      </c>
      <c r="G84" t="s">
        <v>4031</v>
      </c>
      <c r="H84" t="str">
        <f t="shared" si="72"/>
        <v/>
      </c>
      <c r="I84" t="str">
        <f>IF(OR(LEFT(F84,1)=CHAR(32),LEFT(F84,1)=CHAR(9),LEFT(F84,1)=CHAR(160),indenture(F84)&gt;0),"NO","BOLD")&amp;H84</f>
        <v>BOLD</v>
      </c>
      <c r="P84" t="str">
        <f t="shared" si="73"/>
        <v/>
      </c>
      <c r="Q84" t="str">
        <f>IF(OR(LEFT(N84,1)=CHAR(32),LEFT(N84,1)=CHAR(9),LEFT(N84,1)=CHAR(160),indenture(N84)&gt;0),"NO","BOLD")&amp;P84</f>
        <v>BOLD</v>
      </c>
      <c r="T84" t="str">
        <f t="shared" si="74"/>
        <v/>
      </c>
      <c r="U84" t="str">
        <f>IF(OR(LEFT(R84,1)=CHAR(32),LEFT(R84,1)=CHAR(9),LEFT(R84,1)=CHAR(160),indenture(R84)&gt;0),"NO","BOLD")&amp;T84</f>
        <v>BOLD</v>
      </c>
      <c r="X84" t="str">
        <f t="shared" si="75"/>
        <v/>
      </c>
      <c r="Y84" t="str">
        <f>IF(OR(LEFT(V84,1)=CHAR(32),LEFT(V84,1)=CHAR(9),LEFT(V84,1)=CHAR(160),indenture(V84)&gt;0),"NO","BOLD")&amp;X84</f>
        <v>BOLD</v>
      </c>
      <c r="AB84" t="str">
        <f t="shared" si="76"/>
        <v/>
      </c>
      <c r="AC84" t="str">
        <f>IF(OR(LEFT(Z84,1)=CHAR(32),LEFT(Z84,1)=CHAR(9),LEFT(Z84,1)=CHAR(160),indenture(Z84)&gt;0),"NO","BOLD")&amp;AB84</f>
        <v>BOLD</v>
      </c>
      <c r="AF84" t="str">
        <f t="shared" si="77"/>
        <v/>
      </c>
      <c r="AG84" t="str">
        <f>IF(OR(LEFT(AD84,1)=CHAR(32),LEFT(AD84,1)=CHAR(9),LEFT(AD84,1)=CHAR(160),indenture(AD84)&gt;0),"NO","BOLD")&amp;AF84</f>
        <v>BOLD</v>
      </c>
      <c r="AJ84" t="str">
        <f t="shared" si="78"/>
        <v/>
      </c>
      <c r="AK84" t="str">
        <f>IF(OR(LEFT(AH84,1)=CHAR(32),LEFT(AH84,1)=CHAR(9),LEFT(AH84,1)=CHAR(160),indenture(AH84)&gt;0),"NO","BOLD")&amp;AJ84</f>
        <v>BOLD</v>
      </c>
      <c r="AL84" t="s">
        <v>3781</v>
      </c>
      <c r="AM84" t="s">
        <v>4032</v>
      </c>
      <c r="AN84" t="str">
        <f t="shared" si="79"/>
        <v/>
      </c>
      <c r="AO84" t="str">
        <f>IF(OR(LEFT(AL84,1)=CHAR(32),LEFT(AL84,1)=CHAR(9),LEFT(AL84,1)=CHAR(160),indenture(AL84)&gt;0),"NO","BOLD")&amp;AN84</f>
        <v>BOLD</v>
      </c>
      <c r="AR84" t="str">
        <f t="shared" si="80"/>
        <v/>
      </c>
      <c r="AS84" t="str">
        <f>IF(OR(LEFT(AP84,1)=CHAR(32),LEFT(AP84,1)=CHAR(9),LEFT(AP84,1)=CHAR(160),indenture(AP84)&gt;0),"NO","BOLD")&amp;AR84</f>
        <v>BOLD</v>
      </c>
      <c r="AV84" t="str">
        <f t="shared" si="81"/>
        <v/>
      </c>
      <c r="AW84" t="str">
        <f>IF(OR(LEFT(AT84,1)=CHAR(32),LEFT(AT84,1)=CHAR(9),LEFT(AT84,1)=CHAR(160),indenture(AT84)&gt;0),"NO","BOLD")&amp;AV84</f>
        <v>BOLD</v>
      </c>
      <c r="AZ84" t="str">
        <f t="shared" si="82"/>
        <v/>
      </c>
      <c r="BA84" t="str">
        <f>IF(OR(LEFT(AX84,1)=CHAR(32),LEFT(AX84,1)=CHAR(9),LEFT(AX84,1)=CHAR(160),indenture(AX84)&gt;0),"NO","BOLD")&amp;AZ84</f>
        <v>BOLD</v>
      </c>
      <c r="BD84" t="str">
        <f t="shared" si="83"/>
        <v/>
      </c>
      <c r="BE84" t="str">
        <f>IF(OR(LEFT(BB84,1)=CHAR(32),LEFT(BB84,1)=CHAR(9),LEFT(BB84,1)=CHAR(160),indenture(BB84)&gt;0),"NO","BOLD")&amp;BD84</f>
        <v>BOLD</v>
      </c>
      <c r="BH84" t="str">
        <f t="shared" si="84"/>
        <v/>
      </c>
      <c r="BI84" t="str">
        <f>IF(OR(LEFT(BF84,1)=CHAR(32),LEFT(BF84,1)=CHAR(9),LEFT(BF84,1)=CHAR(160),indenture(BF84)&gt;0),"NO","BOLD")&amp;BH84</f>
        <v>BOLD</v>
      </c>
      <c r="BL84" t="str">
        <f t="shared" si="85"/>
        <v/>
      </c>
      <c r="BM84" t="str">
        <f>IF(OR(LEFT(BJ84,1)=CHAR(32),LEFT(BJ84,1)=CHAR(9),LEFT(BJ84,1)=CHAR(160),indenture(BJ84)&gt;0),"NO","BOLD")&amp;BL84</f>
        <v>BOLD</v>
      </c>
      <c r="BP84" t="str">
        <f t="shared" si="86"/>
        <v/>
      </c>
      <c r="BQ84" t="str">
        <f>IF(OR(LEFT(BN84,1)=CHAR(32),LEFT(BN84,1)=CHAR(9),LEFT(BN84,1)=CHAR(160),indenture(BN84)&gt;0),"NO","BOLD")&amp;BP84</f>
        <v>BOLD</v>
      </c>
      <c r="BT84" t="str">
        <f t="shared" si="87"/>
        <v/>
      </c>
      <c r="BU84" t="str">
        <f>IF(OR(LEFT(BR84,1)=CHAR(32),LEFT(BR84,1)=CHAR(9),LEFT(BR84,1)=CHAR(160),indenture(BR84)&gt;0),"NO","BOLD")&amp;BT84</f>
        <v>BOLD</v>
      </c>
      <c r="BV84" t="s">
        <v>4288</v>
      </c>
      <c r="BW84" t="s">
        <v>4833</v>
      </c>
      <c r="BX84" t="str">
        <f t="shared" si="88"/>
        <v/>
      </c>
      <c r="BY84" t="str">
        <f>IF(OR(LEFT(BV84,1)=CHAR(32),LEFT(BV84,1)=CHAR(9),LEFT(BV84,1)=CHAR(160),indenture(BV84)&gt;0),"NO","BOLD")&amp;BX84</f>
        <v>NO</v>
      </c>
      <c r="BZ84" t="s">
        <v>4323</v>
      </c>
      <c r="CA84" t="s">
        <v>4834</v>
      </c>
      <c r="CB84" t="str">
        <f t="shared" si="89"/>
        <v/>
      </c>
      <c r="CC84" t="str">
        <f>IF(OR(LEFT(BZ84,1)=CHAR(32),LEFT(BZ84,1)=CHAR(9),LEFT(BZ84,1)=CHAR(160),indenture(BZ84)&gt;0),"NO","BOLD")&amp;CB84</f>
        <v>NO</v>
      </c>
      <c r="CD84" t="s">
        <v>4517</v>
      </c>
      <c r="CE84" s="36" t="s">
        <v>8872</v>
      </c>
      <c r="CF84" t="str">
        <f t="shared" si="90"/>
        <v/>
      </c>
      <c r="CG84" t="str">
        <f>IF(OR(LEFT(CD84,1)=CHAR(32),LEFT(CD84,1)=CHAR(9),LEFT(CD84,1)=CHAR(160),indenture(CD84)&gt;0),"NO","BOLD")&amp;CF84</f>
        <v>BOLD</v>
      </c>
      <c r="CJ84" t="str">
        <f t="shared" si="91"/>
        <v/>
      </c>
      <c r="CK84" t="str">
        <f>IF(OR(LEFT(CH84,1)=CHAR(32),LEFT(CH84,1)=CHAR(9),LEFT(CH84,1)=CHAR(160),indenture(CH84)&gt;0),"NO","BOLD")&amp;CJ84</f>
        <v>BOLD</v>
      </c>
      <c r="CN84" t="str">
        <f t="shared" si="92"/>
        <v/>
      </c>
      <c r="CO84" t="str">
        <f>IF(OR(LEFT(CL84,1)=CHAR(32),LEFT(CL84,1)=CHAR(9),LEFT(CL84,1)=CHAR(160),indenture(CL84)&gt;0),"NO","BOLD")&amp;CN84</f>
        <v>BOLD</v>
      </c>
      <c r="CP84" t="s">
        <v>4835</v>
      </c>
      <c r="CQ84" t="s">
        <v>3542</v>
      </c>
      <c r="CR84" t="str">
        <f t="shared" si="93"/>
        <v/>
      </c>
      <c r="CS84" t="str">
        <f>IF(OR(LEFT(CP84,1)=CHAR(32),LEFT(CP84,1)=CHAR(9),LEFT(CP84,1)=CHAR(160),indenture(CP84)&gt;0),"NO","BOLD")&amp;CR84</f>
        <v>BOLD</v>
      </c>
      <c r="CV84" t="str">
        <f t="shared" si="94"/>
        <v/>
      </c>
      <c r="CW84" t="str">
        <f>IF(OR(LEFT(CT84,1)=CHAR(32),LEFT(CT84,1)=CHAR(9),LEFT(CT84,1)=CHAR(160),indenture(CT84)&gt;0),"NO","BOLD")&amp;CV84</f>
        <v>BOLD</v>
      </c>
      <c r="CZ84" t="str">
        <f t="shared" si="95"/>
        <v/>
      </c>
      <c r="DA84" t="str">
        <f>IF(OR(LEFT(CX84,1)=CHAR(32),LEFT(CX84,1)=CHAR(9),LEFT(CX84,1)=CHAR(160),indenture(CX84)&gt;0),"NO","BOLD")&amp;CZ84</f>
        <v>BOLD</v>
      </c>
      <c r="DD84" t="str">
        <f t="shared" si="96"/>
        <v/>
      </c>
      <c r="DE84" t="str">
        <f>IF(OR(LEFT(DB84,1)=CHAR(32),LEFT(DB84,1)=CHAR(9),LEFT(DB84,1)=CHAR(160),indenture(DB84)&gt;0),"NO","BOLD")&amp;DD84</f>
        <v>BOLD</v>
      </c>
      <c r="DH84" t="str">
        <f t="shared" si="97"/>
        <v/>
      </c>
      <c r="DI84" t="str">
        <f>IF(OR(LEFT(DF84,1)=CHAR(32),LEFT(DF84,1)=CHAR(9),LEFT(DF84,1)=CHAR(160),indenture(DF84)&gt;0),"NO","BOLD")&amp;DH84</f>
        <v>BOLD</v>
      </c>
      <c r="DL84" t="str">
        <f t="shared" si="98"/>
        <v/>
      </c>
      <c r="DM84" t="str">
        <f>IF(OR(LEFT(DJ84,1)=CHAR(32),LEFT(DJ84,1)=CHAR(9),LEFT(DJ84,1)=CHAR(160),indenture(DJ84)&gt;0),"NO","BOLD")&amp;DL84</f>
        <v>BOLD</v>
      </c>
      <c r="DP84" t="str">
        <f t="shared" si="99"/>
        <v/>
      </c>
      <c r="DQ84" t="str">
        <f>IF(OR(LEFT(DN84,1)=CHAR(32),LEFT(DN84,1)=CHAR(9),LEFT(DN84,1)=CHAR(160),indenture(DN84)&gt;0),"NO","BOLD")&amp;DP84</f>
        <v>BOLD</v>
      </c>
      <c r="DT84" t="str">
        <f t="shared" si="100"/>
        <v/>
      </c>
      <c r="DU84" t="str">
        <f>IF(OR(LEFT(DR84,1)=CHAR(32),LEFT(DR84,1)=CHAR(9),LEFT(DR84,1)=CHAR(160),indenture(DR84)&gt;0),"NO","BOLD")&amp;DT84</f>
        <v>BOLD</v>
      </c>
      <c r="DX84" t="str">
        <f t="shared" si="101"/>
        <v/>
      </c>
      <c r="DY84" t="str">
        <f>IF(OR(LEFT(DV84,1)=CHAR(32),LEFT(DV84,1)=CHAR(9),LEFT(DV84,1)=CHAR(160),indenture(DV84)&gt;0),"NO","BOLD")&amp;DX84</f>
        <v>BOLD</v>
      </c>
      <c r="EB84" t="str">
        <f t="shared" si="102"/>
        <v/>
      </c>
      <c r="EC84" t="str">
        <f>IF(OR(LEFT(DZ84,1)=CHAR(32),LEFT(DZ84,1)=CHAR(9),LEFT(DZ84,1)=CHAR(160),indenture(DZ84)&gt;0),"NO","BOLD")&amp;EB84</f>
        <v>BOLD</v>
      </c>
      <c r="EF84" t="str">
        <f t="shared" si="103"/>
        <v/>
      </c>
      <c r="EG84" t="str">
        <f>IF(OR(LEFT(ED84,1)=CHAR(32),LEFT(ED84,1)=CHAR(9),LEFT(ED84,1)=CHAR(160),indenture(ED84)&gt;0),"NO","BOLD")&amp;EF84</f>
        <v>BOLD</v>
      </c>
      <c r="EJ84" t="str">
        <f t="shared" si="104"/>
        <v/>
      </c>
      <c r="EK84" t="str">
        <f>IF(OR(LEFT(EH84,1)=CHAR(32),LEFT(EH84,1)=CHAR(9),LEFT(EH84,1)=CHAR(160),indenture(EH84)&gt;0),"NO","BOLD")&amp;EJ84</f>
        <v>BOLD</v>
      </c>
      <c r="EN84" t="str">
        <f t="shared" si="105"/>
        <v/>
      </c>
      <c r="EO84" t="str">
        <f>IF(OR(LEFT(EL84,1)=CHAR(32),LEFT(EL84,1)=CHAR(9),LEFT(EL84,1)=CHAR(160),indenture(EL84)&gt;0),"NO","BOLD")&amp;EN84</f>
        <v>BOLD</v>
      </c>
      <c r="ER84" t="str">
        <f t="shared" si="106"/>
        <v/>
      </c>
      <c r="ES84" t="str">
        <f>IF(OR(LEFT(EP84,1)=CHAR(32),LEFT(EP84,1)=CHAR(9),LEFT(EP84,1)=CHAR(160),indenture(EP84)&gt;0),"NO","BOLD")&amp;ER84</f>
        <v>BOLD</v>
      </c>
      <c r="EV84" t="str">
        <f t="shared" si="107"/>
        <v/>
      </c>
      <c r="EW84" t="str">
        <f>IF(OR(LEFT(ET84,1)=CHAR(32),LEFT(ET84,1)=CHAR(9),LEFT(ET84,1)=CHAR(160),indenture(ET84)&gt;0),"NO","BOLD")&amp;EV84</f>
        <v>BOLD</v>
      </c>
      <c r="EZ84" t="str">
        <f t="shared" si="108"/>
        <v/>
      </c>
      <c r="FA84" t="str">
        <f>IF(OR(LEFT(EX84,1)=CHAR(32),LEFT(EX84,1)=CHAR(9),LEFT(EX84,1)=CHAR(160),indenture(EX84)&gt;0),"NO","BOLD")&amp;EZ84</f>
        <v>BOLD</v>
      </c>
      <c r="FD84" t="str">
        <f t="shared" si="109"/>
        <v/>
      </c>
      <c r="FE84" t="str">
        <f>IF(OR(LEFT(FB84,1)=CHAR(32),LEFT(FB84,1)=CHAR(9),LEFT(FB84,1)=CHAR(160),indenture(FB84)&gt;0),"NO","BOLD")&amp;FD84</f>
        <v>BOLD</v>
      </c>
      <c r="FF84" t="s">
        <v>6072</v>
      </c>
      <c r="FG84" t="s">
        <v>685</v>
      </c>
      <c r="FH84" t="str">
        <f t="shared" si="110"/>
        <v/>
      </c>
      <c r="FI84" t="str">
        <f>IF(OR(LEFT(FF84,1)=CHAR(32),LEFT(FF84,1)=CHAR(9),LEFT(FF84,1)=CHAR(160),indenture(FF84)&gt;0),"NO","BOLD")&amp;FH84</f>
        <v>BOLD</v>
      </c>
      <c r="FL84" t="str">
        <f t="shared" si="111"/>
        <v/>
      </c>
      <c r="FM84" t="str">
        <f>IF(OR(LEFT(FJ84,1)=CHAR(32),LEFT(FJ84,1)=CHAR(9),LEFT(FJ84,1)=CHAR(160),indenture(FJ84)&gt;0),"NO","BOLD")&amp;FL84</f>
        <v>BOLD</v>
      </c>
      <c r="FN84" t="s">
        <v>6073</v>
      </c>
      <c r="FO84" t="s">
        <v>6074</v>
      </c>
      <c r="FP84" t="str">
        <f t="shared" si="112"/>
        <v/>
      </c>
      <c r="FQ84" t="str">
        <f>IF(OR(LEFT(FN84,1)=CHAR(32),LEFT(FN84,1)=CHAR(9),LEFT(FN84,1)=CHAR(160),indenture(FN84)&gt;0),"NO","BOLD")&amp;FP84</f>
        <v>BOLD</v>
      </c>
      <c r="FT84" t="str">
        <f t="shared" si="113"/>
        <v/>
      </c>
      <c r="FU84" t="str">
        <f>IF(OR(LEFT(FR84,1)=CHAR(32),LEFT(FR84,1)=CHAR(9),LEFT(FR84,1)=CHAR(160),indenture(FR84)&gt;0),"NO","BOLD")&amp;FT84</f>
        <v>BOLD</v>
      </c>
      <c r="FX84" t="str">
        <f t="shared" si="114"/>
        <v/>
      </c>
      <c r="FY84" t="str">
        <f>IF(OR(LEFT(FV84,1)=CHAR(32),LEFT(FV84,1)=CHAR(9),LEFT(FV84,1)=CHAR(160),indenture(FV84)&gt;0),"NO","BOLD")&amp;FX84</f>
        <v>BOLD</v>
      </c>
      <c r="GB84" t="str">
        <f t="shared" si="115"/>
        <v/>
      </c>
      <c r="GC84" t="str">
        <f>IF(OR(LEFT(FZ84,1)=CHAR(32),LEFT(FZ84,1)=CHAR(9),LEFT(FZ84,1)=CHAR(160),indenture(FZ84)&gt;0),"NO","BOLD")&amp;GB84</f>
        <v>BOLD</v>
      </c>
      <c r="GF84" t="str">
        <f t="shared" si="116"/>
        <v/>
      </c>
      <c r="GG84" t="str">
        <f>IF(OR(LEFT(GD84,1)=CHAR(32),LEFT(GD84,1)=CHAR(9),LEFT(GD84,1)=CHAR(160),indenture(GD84)&gt;0),"NO","BOLD")&amp;GF84</f>
        <v>BOLD</v>
      </c>
      <c r="GJ84" t="str">
        <f t="shared" si="117"/>
        <v/>
      </c>
      <c r="GK84" t="str">
        <f>IF(OR(LEFT(GH84,1)=CHAR(32),LEFT(GH84,1)=CHAR(9),LEFT(GH84,1)=CHAR(160),indenture(GH84)&gt;0),"NO","BOLD")&amp;GJ84</f>
        <v>BOLD</v>
      </c>
      <c r="GN84" t="str">
        <f t="shared" si="118"/>
        <v/>
      </c>
      <c r="GO84" t="str">
        <f>IF(OR(LEFT(GL84,1)=CHAR(32),LEFT(GL84,1)=CHAR(9),LEFT(GL84,1)=CHAR(160),indenture(GL84)&gt;0),"NO","BOLD")&amp;GN84</f>
        <v>BOLD</v>
      </c>
      <c r="GR84" t="str">
        <f t="shared" si="119"/>
        <v/>
      </c>
      <c r="GS84" t="str">
        <f>IF(OR(LEFT(GP84,1)=CHAR(32),LEFT(GP84,1)=CHAR(9),LEFT(GP84,1)=CHAR(160),indenture(GP84)&gt;0),"NO","BOLD")&amp;GR84</f>
        <v>BOLD</v>
      </c>
      <c r="GV84" t="str">
        <f t="shared" si="120"/>
        <v/>
      </c>
      <c r="GW84" t="str">
        <f>IF(OR(LEFT(GT84,1)=CHAR(32),LEFT(GT84,1)=CHAR(9),LEFT(GT84,1)=CHAR(160),indenture(GT84)&gt;0),"NO","BOLD")&amp;GV84</f>
        <v>BOLD</v>
      </c>
      <c r="GZ84" t="str">
        <f t="shared" si="121"/>
        <v/>
      </c>
      <c r="HA84" t="str">
        <f>IF(OR(LEFT(GX84,1)=CHAR(32),LEFT(GX84,1)=CHAR(9),LEFT(GX84,1)=CHAR(160),indenture(GX84)&gt;0),"NO","BOLD")&amp;GZ84</f>
        <v>BOLD</v>
      </c>
      <c r="HD84" t="str">
        <f t="shared" si="122"/>
        <v/>
      </c>
      <c r="HE84" t="str">
        <f>IF(OR(LEFT(HB84,1)=CHAR(32),LEFT(HB84,1)=CHAR(9),LEFT(HB84,1)=CHAR(160),indenture(HB84)&gt;0),"NO","BOLD")&amp;HD84</f>
        <v>BOLD</v>
      </c>
      <c r="HH84" t="str">
        <f t="shared" si="123"/>
        <v/>
      </c>
      <c r="HI84" t="str">
        <f>IF(OR(LEFT(HF84,1)=CHAR(32),LEFT(HF84,1)=CHAR(9),LEFT(HF84,1)=CHAR(160),indenture(HF84)&gt;0),"NO","BOLD")&amp;HH84</f>
        <v>BOLD</v>
      </c>
      <c r="HL84" t="str">
        <f t="shared" si="124"/>
        <v/>
      </c>
      <c r="HM84" t="str">
        <f>IF(OR(LEFT(HJ84,1)=CHAR(32),LEFT(HJ84,1)=CHAR(9),LEFT(HJ84,1)=CHAR(160),indenture(HJ84)&gt;0),"NO","BOLD")&amp;HL84</f>
        <v>BOLD</v>
      </c>
      <c r="HP84" t="str">
        <f t="shared" si="125"/>
        <v/>
      </c>
      <c r="HQ84" t="str">
        <f>IF(OR(LEFT(HN84,1)=CHAR(32),LEFT(HN84,1)=CHAR(9),LEFT(HN84,1)=CHAR(160),indenture(HN84)&gt;0),"NO","BOLD")&amp;HP84</f>
        <v>BOLD</v>
      </c>
      <c r="HT84" t="str">
        <f t="shared" si="126"/>
        <v/>
      </c>
      <c r="HU84" t="str">
        <f>IF(OR(LEFT(HR84,1)=CHAR(32),LEFT(HR84,1)=CHAR(9),LEFT(HR84,1)=CHAR(160),indenture(HR84)&gt;0),"NO","BOLD")&amp;HT84</f>
        <v>BOLD</v>
      </c>
      <c r="HV84" t="s">
        <v>8268</v>
      </c>
      <c r="HW84" t="s">
        <v>69</v>
      </c>
      <c r="HX84" t="str">
        <f t="shared" si="127"/>
        <v/>
      </c>
      <c r="HY84" t="str">
        <f>IF(OR(LEFT(HV84,1)=CHAR(32),LEFT(HV84,1)=CHAR(9),LEFT(HV84,1)=CHAR(160),indenture(HV84)&gt;0),"NO","BOLD")&amp;HX84</f>
        <v>BOLD</v>
      </c>
      <c r="HZ84" t="s">
        <v>8431</v>
      </c>
      <c r="IA84" t="s">
        <v>96</v>
      </c>
      <c r="IB84" t="str">
        <f t="shared" si="128"/>
        <v/>
      </c>
      <c r="IC84" t="str">
        <f>IF(OR(LEFT(HZ84,1)=CHAR(32),LEFT(HZ84,1)=CHAR(9),LEFT(HZ84,1)=CHAR(160),indenture(HZ84)&gt;0),"NO","BOLD")&amp;IB84</f>
        <v>BOLD</v>
      </c>
      <c r="IJ84" t="str">
        <f t="shared" si="129"/>
        <v/>
      </c>
      <c r="IK84" t="str">
        <f>IF(OR(LEFT(IH84,1)=CHAR(32),LEFT(IH84,1)=CHAR(9),LEFT(IH84,1)=CHAR(160),indenture(IH84)&gt;0),"NO","BOLD")&amp;IJ84</f>
        <v>BOLD</v>
      </c>
      <c r="IP84" t="s">
        <v>8756</v>
      </c>
      <c r="IQ84" t="s">
        <v>8757</v>
      </c>
      <c r="IR84" t="str">
        <f t="shared" si="130"/>
        <v/>
      </c>
      <c r="IS84" t="str">
        <f>IF(OR(LEFT(IP84,1)=CHAR(32),LEFT(IP84,1)=CHAR(9),LEFT(IP84,1)=CHAR(160),indenture(IP84)&gt;0),"NO","BOLD")&amp;IR84</f>
        <v>BOLD</v>
      </c>
      <c r="IZ84" t="str">
        <f t="shared" si="131"/>
        <v/>
      </c>
      <c r="JA84" t="str">
        <f>IF(OR(LEFT(IX84,1)=CHAR(32),LEFT(IX84,1)=CHAR(9),LEFT(IX84,1)=CHAR(160),indenture(IX84)&gt;0),"NO","BOLD")&amp;IZ84</f>
        <v>BOLD</v>
      </c>
      <c r="JB84" t="s">
        <v>8431</v>
      </c>
      <c r="JC84" t="s">
        <v>96</v>
      </c>
      <c r="JD84" t="str">
        <f t="shared" si="132"/>
        <v/>
      </c>
      <c r="JE84" t="str">
        <f>IF(OR(LEFT(JB84,1)=CHAR(32),LEFT(JB84,1)=CHAR(9),LEFT(JB84,1)=CHAR(160),indenture(JB84)&gt;0),"NO","BOLD")&amp;JD84</f>
        <v>BOLD</v>
      </c>
    </row>
    <row r="85" spans="1:265">
      <c r="A85">
        <v>84</v>
      </c>
      <c r="D85" t="str">
        <f t="shared" si="71"/>
        <v/>
      </c>
      <c r="E85" t="str">
        <f>IF(OR(LEFT(B85,1)=CHAR(32),LEFT(B85,1)=CHAR(9),LEFT(B85,1)=CHAR(160),indenture(B85)&gt;0),"NO","BOLD")&amp;D85</f>
        <v>BOLD</v>
      </c>
      <c r="F85" t="s">
        <v>4033</v>
      </c>
      <c r="G85" t="s">
        <v>4034</v>
      </c>
      <c r="H85" t="str">
        <f t="shared" si="72"/>
        <v/>
      </c>
      <c r="I85" t="str">
        <f>IF(OR(LEFT(F85,1)=CHAR(32),LEFT(F85,1)=CHAR(9),LEFT(F85,1)=CHAR(160),indenture(F85)&gt;0),"NO","BOLD")&amp;H85</f>
        <v>BOLD</v>
      </c>
      <c r="P85" t="str">
        <f t="shared" si="73"/>
        <v/>
      </c>
      <c r="Q85" t="str">
        <f>IF(OR(LEFT(N85,1)=CHAR(32),LEFT(N85,1)=CHAR(9),LEFT(N85,1)=CHAR(160),indenture(N85)&gt;0),"NO","BOLD")&amp;P85</f>
        <v>BOLD</v>
      </c>
      <c r="T85" t="str">
        <f t="shared" si="74"/>
        <v/>
      </c>
      <c r="U85" t="str">
        <f>IF(OR(LEFT(R85,1)=CHAR(32),LEFT(R85,1)=CHAR(9),LEFT(R85,1)=CHAR(160),indenture(R85)&gt;0),"NO","BOLD")&amp;T85</f>
        <v>BOLD</v>
      </c>
      <c r="X85" t="str">
        <f t="shared" si="75"/>
        <v/>
      </c>
      <c r="Y85" t="str">
        <f>IF(OR(LEFT(V85,1)=CHAR(32),LEFT(V85,1)=CHAR(9),LEFT(V85,1)=CHAR(160),indenture(V85)&gt;0),"NO","BOLD")&amp;X85</f>
        <v>BOLD</v>
      </c>
      <c r="AB85" t="str">
        <f t="shared" si="76"/>
        <v/>
      </c>
      <c r="AC85" t="str">
        <f>IF(OR(LEFT(Z85,1)=CHAR(32),LEFT(Z85,1)=CHAR(9),LEFT(Z85,1)=CHAR(160),indenture(Z85)&gt;0),"NO","BOLD")&amp;AB85</f>
        <v>BOLD</v>
      </c>
      <c r="AF85" t="str">
        <f t="shared" si="77"/>
        <v/>
      </c>
      <c r="AG85" t="str">
        <f>IF(OR(LEFT(AD85,1)=CHAR(32),LEFT(AD85,1)=CHAR(9),LEFT(AD85,1)=CHAR(160),indenture(AD85)&gt;0),"NO","BOLD")&amp;AF85</f>
        <v>BOLD</v>
      </c>
      <c r="AJ85" t="str">
        <f t="shared" si="78"/>
        <v/>
      </c>
      <c r="AK85" t="str">
        <f>IF(OR(LEFT(AH85,1)=CHAR(32),LEFT(AH85,1)=CHAR(9),LEFT(AH85,1)=CHAR(160),indenture(AH85)&gt;0),"NO","BOLD")&amp;AJ85</f>
        <v>BOLD</v>
      </c>
      <c r="AL85" t="s">
        <v>3791</v>
      </c>
      <c r="AM85" t="s">
        <v>4035</v>
      </c>
      <c r="AN85" t="str">
        <f t="shared" si="79"/>
        <v/>
      </c>
      <c r="AO85" t="str">
        <f>IF(OR(LEFT(AL85,1)=CHAR(32),LEFT(AL85,1)=CHAR(9),LEFT(AL85,1)=CHAR(160),indenture(AL85)&gt;0),"NO","BOLD")&amp;AN85</f>
        <v>BOLD</v>
      </c>
      <c r="AR85" t="str">
        <f t="shared" si="80"/>
        <v/>
      </c>
      <c r="AS85" t="str">
        <f>IF(OR(LEFT(AP85,1)=CHAR(32),LEFT(AP85,1)=CHAR(9),LEFT(AP85,1)=CHAR(160),indenture(AP85)&gt;0),"NO","BOLD")&amp;AR85</f>
        <v>BOLD</v>
      </c>
      <c r="AV85" t="str">
        <f t="shared" si="81"/>
        <v/>
      </c>
      <c r="AW85" t="str">
        <f>IF(OR(LEFT(AT85,1)=CHAR(32),LEFT(AT85,1)=CHAR(9),LEFT(AT85,1)=CHAR(160),indenture(AT85)&gt;0),"NO","BOLD")&amp;AV85</f>
        <v>BOLD</v>
      </c>
      <c r="AZ85" t="str">
        <f t="shared" si="82"/>
        <v/>
      </c>
      <c r="BA85" t="str">
        <f>IF(OR(LEFT(AX85,1)=CHAR(32),LEFT(AX85,1)=CHAR(9),LEFT(AX85,1)=CHAR(160),indenture(AX85)&gt;0),"NO","BOLD")&amp;AZ85</f>
        <v>BOLD</v>
      </c>
      <c r="BD85" t="str">
        <f t="shared" si="83"/>
        <v/>
      </c>
      <c r="BE85" t="str">
        <f>IF(OR(LEFT(BB85,1)=CHAR(32),LEFT(BB85,1)=CHAR(9),LEFT(BB85,1)=CHAR(160),indenture(BB85)&gt;0),"NO","BOLD")&amp;BD85</f>
        <v>BOLD</v>
      </c>
      <c r="BH85" t="str">
        <f t="shared" si="84"/>
        <v/>
      </c>
      <c r="BI85" t="str">
        <f>IF(OR(LEFT(BF85,1)=CHAR(32),LEFT(BF85,1)=CHAR(9),LEFT(BF85,1)=CHAR(160),indenture(BF85)&gt;0),"NO","BOLD")&amp;BH85</f>
        <v>BOLD</v>
      </c>
      <c r="BL85" t="str">
        <f t="shared" si="85"/>
        <v/>
      </c>
      <c r="BM85" t="str">
        <f>IF(OR(LEFT(BJ85,1)=CHAR(32),LEFT(BJ85,1)=CHAR(9),LEFT(BJ85,1)=CHAR(160),indenture(BJ85)&gt;0),"NO","BOLD")&amp;BL85</f>
        <v>BOLD</v>
      </c>
      <c r="BP85" t="str">
        <f t="shared" si="86"/>
        <v/>
      </c>
      <c r="BQ85" t="str">
        <f>IF(OR(LEFT(BN85,1)=CHAR(32),LEFT(BN85,1)=CHAR(9),LEFT(BN85,1)=CHAR(160),indenture(BN85)&gt;0),"NO","BOLD")&amp;BP85</f>
        <v>BOLD</v>
      </c>
      <c r="BT85" t="str">
        <f t="shared" si="87"/>
        <v/>
      </c>
      <c r="BU85" t="str">
        <f>IF(OR(LEFT(BR85,1)=CHAR(32),LEFT(BR85,1)=CHAR(9),LEFT(BR85,1)=CHAR(160),indenture(BR85)&gt;0),"NO","BOLD")&amp;BT85</f>
        <v>BOLD</v>
      </c>
      <c r="BV85" t="s">
        <v>4299</v>
      </c>
      <c r="BW85" t="s">
        <v>4836</v>
      </c>
      <c r="BX85" t="str">
        <f t="shared" si="88"/>
        <v/>
      </c>
      <c r="BY85" t="str">
        <f>IF(OR(LEFT(BV85,1)=CHAR(32),LEFT(BV85,1)=CHAR(9),LEFT(BV85,1)=CHAR(160),indenture(BV85)&gt;0),"NO","BOLD")&amp;BX85</f>
        <v>NO</v>
      </c>
      <c r="BZ85" t="s">
        <v>4333</v>
      </c>
      <c r="CA85" t="s">
        <v>4837</v>
      </c>
      <c r="CB85" t="str">
        <f t="shared" si="89"/>
        <v/>
      </c>
      <c r="CC85" t="str">
        <f>IF(OR(LEFT(BZ85,1)=CHAR(32),LEFT(BZ85,1)=CHAR(9),LEFT(BZ85,1)=CHAR(160),indenture(BZ85)&gt;0),"NO","BOLD")&amp;CB85</f>
        <v>NO</v>
      </c>
      <c r="CD85" t="s">
        <v>4219</v>
      </c>
      <c r="CE85" t="s">
        <v>4838</v>
      </c>
      <c r="CF85" t="str">
        <f t="shared" si="90"/>
        <v/>
      </c>
      <c r="CG85" t="str">
        <f>IF(OR(LEFT(CD85,1)=CHAR(32),LEFT(CD85,1)=CHAR(9),LEFT(CD85,1)=CHAR(160),indenture(CD85)&gt;0),"NO","BOLD")&amp;CF85</f>
        <v>NO</v>
      </c>
      <c r="CJ85" t="str">
        <f t="shared" si="91"/>
        <v/>
      </c>
      <c r="CK85" t="str">
        <f>IF(OR(LEFT(CH85,1)=CHAR(32),LEFT(CH85,1)=CHAR(9),LEFT(CH85,1)=CHAR(160),indenture(CH85)&gt;0),"NO","BOLD")&amp;CJ85</f>
        <v>BOLD</v>
      </c>
      <c r="CN85" t="str">
        <f t="shared" si="92"/>
        <v/>
      </c>
      <c r="CO85" t="str">
        <f>IF(OR(LEFT(CL85,1)=CHAR(32),LEFT(CL85,1)=CHAR(9),LEFT(CL85,1)=CHAR(160),indenture(CL85)&gt;0),"NO","BOLD")&amp;CN85</f>
        <v>BOLD</v>
      </c>
      <c r="CP85" t="s">
        <v>4839</v>
      </c>
      <c r="CQ85" t="s">
        <v>3566</v>
      </c>
      <c r="CR85" t="str">
        <f t="shared" si="93"/>
        <v/>
      </c>
      <c r="CS85" t="str">
        <f>IF(OR(LEFT(CP85,1)=CHAR(32),LEFT(CP85,1)=CHAR(9),LEFT(CP85,1)=CHAR(160),indenture(CP85)&gt;0),"NO","BOLD")&amp;CR85</f>
        <v>BOLD</v>
      </c>
      <c r="CV85" t="str">
        <f t="shared" si="94"/>
        <v/>
      </c>
      <c r="CW85" t="str">
        <f>IF(OR(LEFT(CT85,1)=CHAR(32),LEFT(CT85,1)=CHAR(9),LEFT(CT85,1)=CHAR(160),indenture(CT85)&gt;0),"NO","BOLD")&amp;CV85</f>
        <v>BOLD</v>
      </c>
      <c r="CZ85" t="str">
        <f t="shared" si="95"/>
        <v/>
      </c>
      <c r="DA85" t="str">
        <f>IF(OR(LEFT(CX85,1)=CHAR(32),LEFT(CX85,1)=CHAR(9),LEFT(CX85,1)=CHAR(160),indenture(CX85)&gt;0),"NO","BOLD")&amp;CZ85</f>
        <v>BOLD</v>
      </c>
      <c r="DD85" t="str">
        <f t="shared" si="96"/>
        <v/>
      </c>
      <c r="DE85" t="str">
        <f>IF(OR(LEFT(DB85,1)=CHAR(32),LEFT(DB85,1)=CHAR(9),LEFT(DB85,1)=CHAR(160),indenture(DB85)&gt;0),"NO","BOLD")&amp;DD85</f>
        <v>BOLD</v>
      </c>
      <c r="DH85" t="str">
        <f t="shared" si="97"/>
        <v/>
      </c>
      <c r="DI85" t="str">
        <f>IF(OR(LEFT(DF85,1)=CHAR(32),LEFT(DF85,1)=CHAR(9),LEFT(DF85,1)=CHAR(160),indenture(DF85)&gt;0),"NO","BOLD")&amp;DH85</f>
        <v>BOLD</v>
      </c>
      <c r="DL85" t="str">
        <f t="shared" si="98"/>
        <v/>
      </c>
      <c r="DM85" t="str">
        <f>IF(OR(LEFT(DJ85,1)=CHAR(32),LEFT(DJ85,1)=CHAR(9),LEFT(DJ85,1)=CHAR(160),indenture(DJ85)&gt;0),"NO","BOLD")&amp;DL85</f>
        <v>BOLD</v>
      </c>
      <c r="DP85" t="str">
        <f t="shared" si="99"/>
        <v/>
      </c>
      <c r="DQ85" t="str">
        <f>IF(OR(LEFT(DN85,1)=CHAR(32),LEFT(DN85,1)=CHAR(9),LEFT(DN85,1)=CHAR(160),indenture(DN85)&gt;0),"NO","BOLD")&amp;DP85</f>
        <v>BOLD</v>
      </c>
      <c r="DT85" t="str">
        <f t="shared" si="100"/>
        <v/>
      </c>
      <c r="DU85" t="str">
        <f>IF(OR(LEFT(DR85,1)=CHAR(32),LEFT(DR85,1)=CHAR(9),LEFT(DR85,1)=CHAR(160),indenture(DR85)&gt;0),"NO","BOLD")&amp;DT85</f>
        <v>BOLD</v>
      </c>
      <c r="DX85" t="str">
        <f t="shared" si="101"/>
        <v/>
      </c>
      <c r="DY85" t="str">
        <f>IF(OR(LEFT(DV85,1)=CHAR(32),LEFT(DV85,1)=CHAR(9),LEFT(DV85,1)=CHAR(160),indenture(DV85)&gt;0),"NO","BOLD")&amp;DX85</f>
        <v>BOLD</v>
      </c>
      <c r="EB85" t="str">
        <f t="shared" si="102"/>
        <v/>
      </c>
      <c r="EC85" t="str">
        <f>IF(OR(LEFT(DZ85,1)=CHAR(32),LEFT(DZ85,1)=CHAR(9),LEFT(DZ85,1)=CHAR(160),indenture(DZ85)&gt;0),"NO","BOLD")&amp;EB85</f>
        <v>BOLD</v>
      </c>
      <c r="EF85" t="str">
        <f t="shared" si="103"/>
        <v/>
      </c>
      <c r="EG85" t="str">
        <f>IF(OR(LEFT(ED85,1)=CHAR(32),LEFT(ED85,1)=CHAR(9),LEFT(ED85,1)=CHAR(160),indenture(ED85)&gt;0),"NO","BOLD")&amp;EF85</f>
        <v>BOLD</v>
      </c>
      <c r="EJ85" t="str">
        <f t="shared" si="104"/>
        <v/>
      </c>
      <c r="EK85" t="str">
        <f>IF(OR(LEFT(EH85,1)=CHAR(32),LEFT(EH85,1)=CHAR(9),LEFT(EH85,1)=CHAR(160),indenture(EH85)&gt;0),"NO","BOLD")&amp;EJ85</f>
        <v>BOLD</v>
      </c>
      <c r="EN85" t="str">
        <f t="shared" si="105"/>
        <v/>
      </c>
      <c r="EO85" t="str">
        <f>IF(OR(LEFT(EL85,1)=CHAR(32),LEFT(EL85,1)=CHAR(9),LEFT(EL85,1)=CHAR(160),indenture(EL85)&gt;0),"NO","BOLD")&amp;EN85</f>
        <v>BOLD</v>
      </c>
      <c r="ER85" t="str">
        <f t="shared" si="106"/>
        <v/>
      </c>
      <c r="ES85" t="str">
        <f>IF(OR(LEFT(EP85,1)=CHAR(32),LEFT(EP85,1)=CHAR(9),LEFT(EP85,1)=CHAR(160),indenture(EP85)&gt;0),"NO","BOLD")&amp;ER85</f>
        <v>BOLD</v>
      </c>
      <c r="EV85" t="str">
        <f t="shared" si="107"/>
        <v/>
      </c>
      <c r="EW85" t="str">
        <f>IF(OR(LEFT(ET85,1)=CHAR(32),LEFT(ET85,1)=CHAR(9),LEFT(ET85,1)=CHAR(160),indenture(ET85)&gt;0),"NO","BOLD")&amp;EV85</f>
        <v>BOLD</v>
      </c>
      <c r="EZ85" t="str">
        <f t="shared" si="108"/>
        <v/>
      </c>
      <c r="FA85" t="str">
        <f>IF(OR(LEFT(EX85,1)=CHAR(32),LEFT(EX85,1)=CHAR(9),LEFT(EX85,1)=CHAR(160),indenture(EX85)&gt;0),"NO","BOLD")&amp;EZ85</f>
        <v>BOLD</v>
      </c>
      <c r="FD85" t="str">
        <f t="shared" si="109"/>
        <v/>
      </c>
      <c r="FE85" t="str">
        <f>IF(OR(LEFT(FB85,1)=CHAR(32),LEFT(FB85,1)=CHAR(9),LEFT(FB85,1)=CHAR(160),indenture(FB85)&gt;0),"NO","BOLD")&amp;FD85</f>
        <v>BOLD</v>
      </c>
      <c r="FF85" t="s">
        <v>804</v>
      </c>
      <c r="FG85" t="s">
        <v>686</v>
      </c>
      <c r="FH85" t="str">
        <f t="shared" si="110"/>
        <v/>
      </c>
      <c r="FI85" t="str">
        <f>IF(OR(LEFT(FF85,1)=CHAR(32),LEFT(FF85,1)=CHAR(9),LEFT(FF85,1)=CHAR(160),indenture(FF85)&gt;0),"NO","BOLD")&amp;FH85</f>
        <v>BOLD</v>
      </c>
      <c r="FL85" t="str">
        <f t="shared" si="111"/>
        <v/>
      </c>
      <c r="FM85" t="str">
        <f>IF(OR(LEFT(FJ85,1)=CHAR(32),LEFT(FJ85,1)=CHAR(9),LEFT(FJ85,1)=CHAR(160),indenture(FJ85)&gt;0),"NO","BOLD")&amp;FL85</f>
        <v>BOLD</v>
      </c>
      <c r="FN85" t="s">
        <v>6075</v>
      </c>
      <c r="FO85" t="s">
        <v>6076</v>
      </c>
      <c r="FP85" t="str">
        <f t="shared" si="112"/>
        <v/>
      </c>
      <c r="FQ85" t="str">
        <f>IF(OR(LEFT(FN85,1)=CHAR(32),LEFT(FN85,1)=CHAR(9),LEFT(FN85,1)=CHAR(160),indenture(FN85)&gt;0),"NO","BOLD")&amp;FP85</f>
        <v>BOLD</v>
      </c>
      <c r="FT85" t="str">
        <f t="shared" si="113"/>
        <v/>
      </c>
      <c r="FU85" t="str">
        <f>IF(OR(LEFT(FR85,1)=CHAR(32),LEFT(FR85,1)=CHAR(9),LEFT(FR85,1)=CHAR(160),indenture(FR85)&gt;0),"NO","BOLD")&amp;FT85</f>
        <v>BOLD</v>
      </c>
      <c r="FX85" t="str">
        <f t="shared" si="114"/>
        <v/>
      </c>
      <c r="FY85" t="str">
        <f>IF(OR(LEFT(FV85,1)=CHAR(32),LEFT(FV85,1)=CHAR(9),LEFT(FV85,1)=CHAR(160),indenture(FV85)&gt;0),"NO","BOLD")&amp;FX85</f>
        <v>BOLD</v>
      </c>
      <c r="GB85" t="str">
        <f t="shared" si="115"/>
        <v/>
      </c>
      <c r="GC85" t="str">
        <f>IF(OR(LEFT(FZ85,1)=CHAR(32),LEFT(FZ85,1)=CHAR(9),LEFT(FZ85,1)=CHAR(160),indenture(FZ85)&gt;0),"NO","BOLD")&amp;GB85</f>
        <v>BOLD</v>
      </c>
      <c r="GF85" t="str">
        <f t="shared" si="116"/>
        <v/>
      </c>
      <c r="GG85" t="str">
        <f>IF(OR(LEFT(GD85,1)=CHAR(32),LEFT(GD85,1)=CHAR(9),LEFT(GD85,1)=CHAR(160),indenture(GD85)&gt;0),"NO","BOLD")&amp;GF85</f>
        <v>BOLD</v>
      </c>
      <c r="GJ85" t="str">
        <f t="shared" si="117"/>
        <v/>
      </c>
      <c r="GK85" t="str">
        <f>IF(OR(LEFT(GH85,1)=CHAR(32),LEFT(GH85,1)=CHAR(9),LEFT(GH85,1)=CHAR(160),indenture(GH85)&gt;0),"NO","BOLD")&amp;GJ85</f>
        <v>BOLD</v>
      </c>
      <c r="GN85" t="str">
        <f t="shared" si="118"/>
        <v/>
      </c>
      <c r="GO85" t="str">
        <f>IF(OR(LEFT(GL85,1)=CHAR(32),LEFT(GL85,1)=CHAR(9),LEFT(GL85,1)=CHAR(160),indenture(GL85)&gt;0),"NO","BOLD")&amp;GN85</f>
        <v>BOLD</v>
      </c>
      <c r="GR85" t="str">
        <f t="shared" si="119"/>
        <v/>
      </c>
      <c r="GS85" t="str">
        <f>IF(OR(LEFT(GP85,1)=CHAR(32),LEFT(GP85,1)=CHAR(9),LEFT(GP85,1)=CHAR(160),indenture(GP85)&gt;0),"NO","BOLD")&amp;GR85</f>
        <v>BOLD</v>
      </c>
      <c r="GV85" t="str">
        <f t="shared" si="120"/>
        <v/>
      </c>
      <c r="GW85" t="str">
        <f>IF(OR(LEFT(GT85,1)=CHAR(32),LEFT(GT85,1)=CHAR(9),LEFT(GT85,1)=CHAR(160),indenture(GT85)&gt;0),"NO","BOLD")&amp;GV85</f>
        <v>BOLD</v>
      </c>
      <c r="GZ85" t="str">
        <f t="shared" si="121"/>
        <v/>
      </c>
      <c r="HA85" t="str">
        <f>IF(OR(LEFT(GX85,1)=CHAR(32),LEFT(GX85,1)=CHAR(9),LEFT(GX85,1)=CHAR(160),indenture(GX85)&gt;0),"NO","BOLD")&amp;GZ85</f>
        <v>BOLD</v>
      </c>
      <c r="HD85" t="str">
        <f t="shared" si="122"/>
        <v/>
      </c>
      <c r="HE85" t="str">
        <f>IF(OR(LEFT(HB85,1)=CHAR(32),LEFT(HB85,1)=CHAR(9),LEFT(HB85,1)=CHAR(160),indenture(HB85)&gt;0),"NO","BOLD")&amp;HD85</f>
        <v>BOLD</v>
      </c>
      <c r="HH85" t="str">
        <f t="shared" si="123"/>
        <v/>
      </c>
      <c r="HI85" t="str">
        <f>IF(OR(LEFT(HF85,1)=CHAR(32),LEFT(HF85,1)=CHAR(9),LEFT(HF85,1)=CHAR(160),indenture(HF85)&gt;0),"NO","BOLD")&amp;HH85</f>
        <v>BOLD</v>
      </c>
      <c r="HL85" t="str">
        <f t="shared" si="124"/>
        <v/>
      </c>
      <c r="HM85" t="str">
        <f>IF(OR(LEFT(HJ85,1)=CHAR(32),LEFT(HJ85,1)=CHAR(9),LEFT(HJ85,1)=CHAR(160),indenture(HJ85)&gt;0),"NO","BOLD")&amp;HL85</f>
        <v>BOLD</v>
      </c>
      <c r="HP85" t="str">
        <f t="shared" si="125"/>
        <v/>
      </c>
      <c r="HQ85" t="str">
        <f>IF(OR(LEFT(HN85,1)=CHAR(32),LEFT(HN85,1)=CHAR(9),LEFT(HN85,1)=CHAR(160),indenture(HN85)&gt;0),"NO","BOLD")&amp;HP85</f>
        <v>BOLD</v>
      </c>
      <c r="HT85" t="str">
        <f t="shared" si="126"/>
        <v/>
      </c>
      <c r="HU85" t="str">
        <f>IF(OR(LEFT(HR85,1)=CHAR(32),LEFT(HR85,1)=CHAR(9),LEFT(HR85,1)=CHAR(160),indenture(HR85)&gt;0),"NO","BOLD")&amp;HT85</f>
        <v>BOLD</v>
      </c>
      <c r="HV85" t="s">
        <v>8269</v>
      </c>
      <c r="HW85" t="s">
        <v>77</v>
      </c>
      <c r="HX85" t="str">
        <f t="shared" si="127"/>
        <v/>
      </c>
      <c r="HY85" t="str">
        <f>IF(OR(LEFT(HV85,1)=CHAR(32),LEFT(HV85,1)=CHAR(9),LEFT(HV85,1)=CHAR(160),indenture(HV85)&gt;0),"NO","BOLD")&amp;HX85</f>
        <v>NO</v>
      </c>
      <c r="HZ85" t="s">
        <v>8432</v>
      </c>
      <c r="IA85" t="s">
        <v>8433</v>
      </c>
      <c r="IB85" t="str">
        <f t="shared" si="128"/>
        <v/>
      </c>
      <c r="IC85" t="str">
        <f>IF(OR(LEFT(HZ85,1)=CHAR(32),LEFT(HZ85,1)=CHAR(9),LEFT(HZ85,1)=CHAR(160),indenture(HZ85)&gt;0),"NO","BOLD")&amp;IB85</f>
        <v>BOLD</v>
      </c>
      <c r="IH85" t="s">
        <v>8294</v>
      </c>
      <c r="II85" s="36" t="s">
        <v>8872</v>
      </c>
      <c r="IJ85" t="str">
        <f t="shared" si="129"/>
        <v/>
      </c>
      <c r="IK85" t="str">
        <f>IF(OR(LEFT(IH85,1)=CHAR(32),LEFT(IH85,1)=CHAR(9),LEFT(IH85,1)=CHAR(160),indenture(IH85)&gt;0),"NO","BOLD")&amp;IJ85</f>
        <v>BOLD</v>
      </c>
      <c r="IP85" t="s">
        <v>8758</v>
      </c>
      <c r="IQ85" t="s">
        <v>8759</v>
      </c>
      <c r="IR85" t="str">
        <f t="shared" si="130"/>
        <v/>
      </c>
      <c r="IS85" t="str">
        <f>IF(OR(LEFT(IP85,1)=CHAR(32),LEFT(IP85,1)=CHAR(9),LEFT(IP85,1)=CHAR(160),indenture(IP85)&gt;0),"NO","BOLD")&amp;IR85</f>
        <v>BOLD</v>
      </c>
      <c r="IX85" t="s">
        <v>8279</v>
      </c>
      <c r="IY85" s="36" t="s">
        <v>8872</v>
      </c>
      <c r="IZ85" t="str">
        <f t="shared" si="131"/>
        <v/>
      </c>
      <c r="JA85" t="str">
        <f>IF(OR(LEFT(IX85,1)=CHAR(32),LEFT(IX85,1)=CHAR(9),LEFT(IX85,1)=CHAR(160),indenture(IX85)&gt;0),"NO","BOLD")&amp;IZ85</f>
        <v>BOLD</v>
      </c>
      <c r="JB85" t="s">
        <v>8432</v>
      </c>
      <c r="JC85" t="s">
        <v>8433</v>
      </c>
      <c r="JD85" t="str">
        <f t="shared" si="132"/>
        <v/>
      </c>
      <c r="JE85" t="str">
        <f>IF(OR(LEFT(JB85,1)=CHAR(32),LEFT(JB85,1)=CHAR(9),LEFT(JB85,1)=CHAR(160),indenture(JB85)&gt;0),"NO","BOLD")&amp;JD85</f>
        <v>BOLD</v>
      </c>
    </row>
    <row r="86" spans="1:265">
      <c r="A86">
        <v>85</v>
      </c>
      <c r="D86" t="str">
        <f t="shared" si="71"/>
        <v/>
      </c>
      <c r="E86" t="str">
        <f>IF(OR(LEFT(B86,1)=CHAR(32),LEFT(B86,1)=CHAR(9),LEFT(B86,1)=CHAR(160),indenture(B86)&gt;0),"NO","BOLD")&amp;D86</f>
        <v>BOLD</v>
      </c>
      <c r="F86" t="s">
        <v>4036</v>
      </c>
      <c r="G86" t="s">
        <v>4037</v>
      </c>
      <c r="H86" t="str">
        <f t="shared" si="72"/>
        <v/>
      </c>
      <c r="I86" t="str">
        <f>IF(OR(LEFT(F86,1)=CHAR(32),LEFT(F86,1)=CHAR(9),LEFT(F86,1)=CHAR(160),indenture(F86)&gt;0),"NO","BOLD")&amp;H86</f>
        <v>BOLD</v>
      </c>
      <c r="P86" t="str">
        <f t="shared" si="73"/>
        <v/>
      </c>
      <c r="Q86" t="str">
        <f>IF(OR(LEFT(N86,1)=CHAR(32),LEFT(N86,1)=CHAR(9),LEFT(N86,1)=CHAR(160),indenture(N86)&gt;0),"NO","BOLD")&amp;P86</f>
        <v>BOLD</v>
      </c>
      <c r="T86" t="str">
        <f t="shared" si="74"/>
        <v/>
      </c>
      <c r="U86" t="str">
        <f>IF(OR(LEFT(R86,1)=CHAR(32),LEFT(R86,1)=CHAR(9),LEFT(R86,1)=CHAR(160),indenture(R86)&gt;0),"NO","BOLD")&amp;T86</f>
        <v>BOLD</v>
      </c>
      <c r="X86" t="str">
        <f t="shared" si="75"/>
        <v/>
      </c>
      <c r="Y86" t="str">
        <f>IF(OR(LEFT(V86,1)=CHAR(32),LEFT(V86,1)=CHAR(9),LEFT(V86,1)=CHAR(160),indenture(V86)&gt;0),"NO","BOLD")&amp;X86</f>
        <v>BOLD</v>
      </c>
      <c r="AB86" t="str">
        <f t="shared" si="76"/>
        <v/>
      </c>
      <c r="AC86" t="str">
        <f>IF(OR(LEFT(Z86,1)=CHAR(32),LEFT(Z86,1)=CHAR(9),LEFT(Z86,1)=CHAR(160),indenture(Z86)&gt;0),"NO","BOLD")&amp;AB86</f>
        <v>BOLD</v>
      </c>
      <c r="AF86" t="str">
        <f t="shared" si="77"/>
        <v/>
      </c>
      <c r="AG86" t="str">
        <f>IF(OR(LEFT(AD86,1)=CHAR(32),LEFT(AD86,1)=CHAR(9),LEFT(AD86,1)=CHAR(160),indenture(AD86)&gt;0),"NO","BOLD")&amp;AF86</f>
        <v>BOLD</v>
      </c>
      <c r="AJ86" t="str">
        <f t="shared" si="78"/>
        <v/>
      </c>
      <c r="AK86" t="str">
        <f>IF(OR(LEFT(AH86,1)=CHAR(32),LEFT(AH86,1)=CHAR(9),LEFT(AH86,1)=CHAR(160),indenture(AH86)&gt;0),"NO","BOLD")&amp;AJ86</f>
        <v>BOLD</v>
      </c>
      <c r="AL86" t="s">
        <v>3800</v>
      </c>
      <c r="AM86" t="s">
        <v>4038</v>
      </c>
      <c r="AN86" t="str">
        <f t="shared" si="79"/>
        <v/>
      </c>
      <c r="AO86" t="str">
        <f>IF(OR(LEFT(AL86,1)=CHAR(32),LEFT(AL86,1)=CHAR(9),LEFT(AL86,1)=CHAR(160),indenture(AL86)&gt;0),"NO","BOLD")&amp;AN86</f>
        <v>BOLD</v>
      </c>
      <c r="AR86" t="str">
        <f t="shared" si="80"/>
        <v/>
      </c>
      <c r="AS86" t="str">
        <f>IF(OR(LEFT(AP86,1)=CHAR(32),LEFT(AP86,1)=CHAR(9),LEFT(AP86,1)=CHAR(160),indenture(AP86)&gt;0),"NO","BOLD")&amp;AR86</f>
        <v>BOLD</v>
      </c>
      <c r="AV86" t="str">
        <f t="shared" si="81"/>
        <v/>
      </c>
      <c r="AW86" t="str">
        <f>IF(OR(LEFT(AT86,1)=CHAR(32),LEFT(AT86,1)=CHAR(9),LEFT(AT86,1)=CHAR(160),indenture(AT86)&gt;0),"NO","BOLD")&amp;AV86</f>
        <v>BOLD</v>
      </c>
      <c r="AZ86" t="str">
        <f t="shared" si="82"/>
        <v/>
      </c>
      <c r="BA86" t="str">
        <f>IF(OR(LEFT(AX86,1)=CHAR(32),LEFT(AX86,1)=CHAR(9),LEFT(AX86,1)=CHAR(160),indenture(AX86)&gt;0),"NO","BOLD")&amp;AZ86</f>
        <v>BOLD</v>
      </c>
      <c r="BD86" t="str">
        <f t="shared" si="83"/>
        <v/>
      </c>
      <c r="BE86" t="str">
        <f>IF(OR(LEFT(BB86,1)=CHAR(32),LEFT(BB86,1)=CHAR(9),LEFT(BB86,1)=CHAR(160),indenture(BB86)&gt;0),"NO","BOLD")&amp;BD86</f>
        <v>BOLD</v>
      </c>
      <c r="BH86" t="str">
        <f t="shared" si="84"/>
        <v/>
      </c>
      <c r="BI86" t="str">
        <f>IF(OR(LEFT(BF86,1)=CHAR(32),LEFT(BF86,1)=CHAR(9),LEFT(BF86,1)=CHAR(160),indenture(BF86)&gt;0),"NO","BOLD")&amp;BH86</f>
        <v>BOLD</v>
      </c>
      <c r="BL86" t="str">
        <f t="shared" si="85"/>
        <v/>
      </c>
      <c r="BM86" t="str">
        <f>IF(OR(LEFT(BJ86,1)=CHAR(32),LEFT(BJ86,1)=CHAR(9),LEFT(BJ86,1)=CHAR(160),indenture(BJ86)&gt;0),"NO","BOLD")&amp;BL86</f>
        <v>BOLD</v>
      </c>
      <c r="BP86" t="str">
        <f t="shared" si="86"/>
        <v/>
      </c>
      <c r="BQ86" t="str">
        <f>IF(OR(LEFT(BN86,1)=CHAR(32),LEFT(BN86,1)=CHAR(9),LEFT(BN86,1)=CHAR(160),indenture(BN86)&gt;0),"NO","BOLD")&amp;BP86</f>
        <v>BOLD</v>
      </c>
      <c r="BT86" t="str">
        <f t="shared" si="87"/>
        <v/>
      </c>
      <c r="BU86" t="str">
        <f>IF(OR(LEFT(BR86,1)=CHAR(32),LEFT(BR86,1)=CHAR(9),LEFT(BR86,1)=CHAR(160),indenture(BR86)&gt;0),"NO","BOLD")&amp;BT86</f>
        <v>BOLD</v>
      </c>
      <c r="BV86" t="s">
        <v>4311</v>
      </c>
      <c r="BW86" t="s">
        <v>4840</v>
      </c>
      <c r="BX86" t="str">
        <f t="shared" si="88"/>
        <v/>
      </c>
      <c r="BY86" t="str">
        <f>IF(OR(LEFT(BV86,1)=CHAR(32),LEFT(BV86,1)=CHAR(9),LEFT(BV86,1)=CHAR(160),indenture(BV86)&gt;0),"NO","BOLD")&amp;BX86</f>
        <v>NO</v>
      </c>
      <c r="CB86" t="str">
        <f t="shared" si="89"/>
        <v/>
      </c>
      <c r="CC86" t="str">
        <f>IF(OR(LEFT(BZ86,1)=CHAR(32),LEFT(BZ86,1)=CHAR(9),LEFT(BZ86,1)=CHAR(160),indenture(BZ86)&gt;0),"NO","BOLD")&amp;CB86</f>
        <v>BOLD</v>
      </c>
      <c r="CD86" t="s">
        <v>4231</v>
      </c>
      <c r="CE86" t="s">
        <v>4841</v>
      </c>
      <c r="CF86" t="str">
        <f t="shared" si="90"/>
        <v/>
      </c>
      <c r="CG86" t="str">
        <f>IF(OR(LEFT(CD86,1)=CHAR(32),LEFT(CD86,1)=CHAR(9),LEFT(CD86,1)=CHAR(160),indenture(CD86)&gt;0),"NO","BOLD")&amp;CF86</f>
        <v>NO</v>
      </c>
      <c r="CJ86" t="str">
        <f t="shared" si="91"/>
        <v/>
      </c>
      <c r="CK86" t="str">
        <f>IF(OR(LEFT(CH86,1)=CHAR(32),LEFT(CH86,1)=CHAR(9),LEFT(CH86,1)=CHAR(160),indenture(CH86)&gt;0),"NO","BOLD")&amp;CJ86</f>
        <v>BOLD</v>
      </c>
      <c r="CN86" t="str">
        <f t="shared" si="92"/>
        <v/>
      </c>
      <c r="CO86" t="str">
        <f>IF(OR(LEFT(CL86,1)=CHAR(32),LEFT(CL86,1)=CHAR(9),LEFT(CL86,1)=CHAR(160),indenture(CL86)&gt;0),"NO","BOLD")&amp;CN86</f>
        <v>BOLD</v>
      </c>
      <c r="CP86" t="s">
        <v>4842</v>
      </c>
      <c r="CQ86" t="s">
        <v>3887</v>
      </c>
      <c r="CR86" t="str">
        <f t="shared" si="93"/>
        <v/>
      </c>
      <c r="CS86" t="str">
        <f>IF(OR(LEFT(CP86,1)=CHAR(32),LEFT(CP86,1)=CHAR(9),LEFT(CP86,1)=CHAR(160),indenture(CP86)&gt;0),"NO","BOLD")&amp;CR86</f>
        <v>BOLD</v>
      </c>
      <c r="CV86" t="str">
        <f t="shared" si="94"/>
        <v/>
      </c>
      <c r="CW86" t="str">
        <f>IF(OR(LEFT(CT86,1)=CHAR(32),LEFT(CT86,1)=CHAR(9),LEFT(CT86,1)=CHAR(160),indenture(CT86)&gt;0),"NO","BOLD")&amp;CV86</f>
        <v>BOLD</v>
      </c>
      <c r="CZ86" t="str">
        <f t="shared" si="95"/>
        <v/>
      </c>
      <c r="DA86" t="str">
        <f>IF(OR(LEFT(CX86,1)=CHAR(32),LEFT(CX86,1)=CHAR(9),LEFT(CX86,1)=CHAR(160),indenture(CX86)&gt;0),"NO","BOLD")&amp;CZ86</f>
        <v>BOLD</v>
      </c>
      <c r="DD86" t="str">
        <f t="shared" si="96"/>
        <v/>
      </c>
      <c r="DE86" t="str">
        <f>IF(OR(LEFT(DB86,1)=CHAR(32),LEFT(DB86,1)=CHAR(9),LEFT(DB86,1)=CHAR(160),indenture(DB86)&gt;0),"NO","BOLD")&amp;DD86</f>
        <v>BOLD</v>
      </c>
      <c r="DH86" t="str">
        <f t="shared" si="97"/>
        <v/>
      </c>
      <c r="DI86" t="str">
        <f>IF(OR(LEFT(DF86,1)=CHAR(32),LEFT(DF86,1)=CHAR(9),LEFT(DF86,1)=CHAR(160),indenture(DF86)&gt;0),"NO","BOLD")&amp;DH86</f>
        <v>BOLD</v>
      </c>
      <c r="DL86" t="str">
        <f t="shared" si="98"/>
        <v/>
      </c>
      <c r="DM86" t="str">
        <f>IF(OR(LEFT(DJ86,1)=CHAR(32),LEFT(DJ86,1)=CHAR(9),LEFT(DJ86,1)=CHAR(160),indenture(DJ86)&gt;0),"NO","BOLD")&amp;DL86</f>
        <v>BOLD</v>
      </c>
      <c r="DP86" t="str">
        <f t="shared" si="99"/>
        <v/>
      </c>
      <c r="DQ86" t="str">
        <f>IF(OR(LEFT(DN86,1)=CHAR(32),LEFT(DN86,1)=CHAR(9),LEFT(DN86,1)=CHAR(160),indenture(DN86)&gt;0),"NO","BOLD")&amp;DP86</f>
        <v>BOLD</v>
      </c>
      <c r="DT86" t="str">
        <f t="shared" si="100"/>
        <v/>
      </c>
      <c r="DU86" t="str">
        <f>IF(OR(LEFT(DR86,1)=CHAR(32),LEFT(DR86,1)=CHAR(9),LEFT(DR86,1)=CHAR(160),indenture(DR86)&gt;0),"NO","BOLD")&amp;DT86</f>
        <v>BOLD</v>
      </c>
      <c r="DX86" t="str">
        <f t="shared" si="101"/>
        <v/>
      </c>
      <c r="DY86" t="str">
        <f>IF(OR(LEFT(DV86,1)=CHAR(32),LEFT(DV86,1)=CHAR(9),LEFT(DV86,1)=CHAR(160),indenture(DV86)&gt;0),"NO","BOLD")&amp;DX86</f>
        <v>BOLD</v>
      </c>
      <c r="EB86" t="str">
        <f t="shared" si="102"/>
        <v/>
      </c>
      <c r="EC86" t="str">
        <f>IF(OR(LEFT(DZ86,1)=CHAR(32),LEFT(DZ86,1)=CHAR(9),LEFT(DZ86,1)=CHAR(160),indenture(DZ86)&gt;0),"NO","BOLD")&amp;EB86</f>
        <v>BOLD</v>
      </c>
      <c r="EF86" t="str">
        <f t="shared" si="103"/>
        <v/>
      </c>
      <c r="EG86" t="str">
        <f>IF(OR(LEFT(ED86,1)=CHAR(32),LEFT(ED86,1)=CHAR(9),LEFT(ED86,1)=CHAR(160),indenture(ED86)&gt;0),"NO","BOLD")&amp;EF86</f>
        <v>BOLD</v>
      </c>
      <c r="EJ86" t="str">
        <f t="shared" si="104"/>
        <v/>
      </c>
      <c r="EK86" t="str">
        <f>IF(OR(LEFT(EH86,1)=CHAR(32),LEFT(EH86,1)=CHAR(9),LEFT(EH86,1)=CHAR(160),indenture(EH86)&gt;0),"NO","BOLD")&amp;EJ86</f>
        <v>BOLD</v>
      </c>
      <c r="EN86" t="str">
        <f t="shared" si="105"/>
        <v/>
      </c>
      <c r="EO86" t="str">
        <f>IF(OR(LEFT(EL86,1)=CHAR(32),LEFT(EL86,1)=CHAR(9),LEFT(EL86,1)=CHAR(160),indenture(EL86)&gt;0),"NO","BOLD")&amp;EN86</f>
        <v>BOLD</v>
      </c>
      <c r="ER86" t="str">
        <f t="shared" si="106"/>
        <v/>
      </c>
      <c r="ES86" t="str">
        <f>IF(OR(LEFT(EP86,1)=CHAR(32),LEFT(EP86,1)=CHAR(9),LEFT(EP86,1)=CHAR(160),indenture(EP86)&gt;0),"NO","BOLD")&amp;ER86</f>
        <v>BOLD</v>
      </c>
      <c r="EV86" t="str">
        <f t="shared" si="107"/>
        <v/>
      </c>
      <c r="EW86" t="str">
        <f>IF(OR(LEFT(ET86,1)=CHAR(32),LEFT(ET86,1)=CHAR(9),LEFT(ET86,1)=CHAR(160),indenture(ET86)&gt;0),"NO","BOLD")&amp;EV86</f>
        <v>BOLD</v>
      </c>
      <c r="EZ86" t="str">
        <f t="shared" si="108"/>
        <v/>
      </c>
      <c r="FA86" t="str">
        <f>IF(OR(LEFT(EX86,1)=CHAR(32),LEFT(EX86,1)=CHAR(9),LEFT(EX86,1)=CHAR(160),indenture(EX86)&gt;0),"NO","BOLD")&amp;EZ86</f>
        <v>BOLD</v>
      </c>
      <c r="FD86" t="str">
        <f t="shared" si="109"/>
        <v/>
      </c>
      <c r="FE86" t="str">
        <f>IF(OR(LEFT(FB86,1)=CHAR(32),LEFT(FB86,1)=CHAR(9),LEFT(FB86,1)=CHAR(160),indenture(FB86)&gt;0),"NO","BOLD")&amp;FD86</f>
        <v>BOLD</v>
      </c>
      <c r="FH86" t="str">
        <f t="shared" si="110"/>
        <v/>
      </c>
      <c r="FI86" t="str">
        <f>IF(OR(LEFT(FF86,1)=CHAR(32),LEFT(FF86,1)=CHAR(9),LEFT(FF86,1)=CHAR(160),indenture(FF86)&gt;0),"NO","BOLD")&amp;FH86</f>
        <v>BOLD</v>
      </c>
      <c r="FL86" t="str">
        <f t="shared" si="111"/>
        <v/>
      </c>
      <c r="FM86" t="str">
        <f>IF(OR(LEFT(FJ86,1)=CHAR(32),LEFT(FJ86,1)=CHAR(9),LEFT(FJ86,1)=CHAR(160),indenture(FJ86)&gt;0),"NO","BOLD")&amp;FL86</f>
        <v>BOLD</v>
      </c>
      <c r="FN86" t="s">
        <v>6077</v>
      </c>
      <c r="FO86" t="s">
        <v>6078</v>
      </c>
      <c r="FP86" t="str">
        <f t="shared" si="112"/>
        <v/>
      </c>
      <c r="FQ86" t="str">
        <f>IF(OR(LEFT(FN86,1)=CHAR(32),LEFT(FN86,1)=CHAR(9),LEFT(FN86,1)=CHAR(160),indenture(FN86)&gt;0),"NO","BOLD")&amp;FP86</f>
        <v>BOLD</v>
      </c>
      <c r="FT86" t="str">
        <f t="shared" si="113"/>
        <v/>
      </c>
      <c r="FU86" t="str">
        <f>IF(OR(LEFT(FR86,1)=CHAR(32),LEFT(FR86,1)=CHAR(9),LEFT(FR86,1)=CHAR(160),indenture(FR86)&gt;0),"NO","BOLD")&amp;FT86</f>
        <v>BOLD</v>
      </c>
      <c r="FX86" t="str">
        <f t="shared" si="114"/>
        <v/>
      </c>
      <c r="FY86" t="str">
        <f>IF(OR(LEFT(FV86,1)=CHAR(32),LEFT(FV86,1)=CHAR(9),LEFT(FV86,1)=CHAR(160),indenture(FV86)&gt;0),"NO","BOLD")&amp;FX86</f>
        <v>BOLD</v>
      </c>
      <c r="GB86" t="str">
        <f t="shared" si="115"/>
        <v/>
      </c>
      <c r="GC86" t="str">
        <f>IF(OR(LEFT(FZ86,1)=CHAR(32),LEFT(FZ86,1)=CHAR(9),LEFT(FZ86,1)=CHAR(160),indenture(FZ86)&gt;0),"NO","BOLD")&amp;GB86</f>
        <v>BOLD</v>
      </c>
      <c r="GF86" t="str">
        <f t="shared" si="116"/>
        <v/>
      </c>
      <c r="GG86" t="str">
        <f>IF(OR(LEFT(GD86,1)=CHAR(32),LEFT(GD86,1)=CHAR(9),LEFT(GD86,1)=CHAR(160),indenture(GD86)&gt;0),"NO","BOLD")&amp;GF86</f>
        <v>BOLD</v>
      </c>
      <c r="GJ86" t="str">
        <f t="shared" si="117"/>
        <v/>
      </c>
      <c r="GK86" t="str">
        <f>IF(OR(LEFT(GH86,1)=CHAR(32),LEFT(GH86,1)=CHAR(9),LEFT(GH86,1)=CHAR(160),indenture(GH86)&gt;0),"NO","BOLD")&amp;GJ86</f>
        <v>BOLD</v>
      </c>
      <c r="GN86" t="str">
        <f t="shared" si="118"/>
        <v/>
      </c>
      <c r="GO86" t="str">
        <f>IF(OR(LEFT(GL86,1)=CHAR(32),LEFT(GL86,1)=CHAR(9),LEFT(GL86,1)=CHAR(160),indenture(GL86)&gt;0),"NO","BOLD")&amp;GN86</f>
        <v>BOLD</v>
      </c>
      <c r="GR86" t="str">
        <f t="shared" si="119"/>
        <v/>
      </c>
      <c r="GS86" t="str">
        <f>IF(OR(LEFT(GP86,1)=CHAR(32),LEFT(GP86,1)=CHAR(9),LEFT(GP86,1)=CHAR(160),indenture(GP86)&gt;0),"NO","BOLD")&amp;GR86</f>
        <v>BOLD</v>
      </c>
      <c r="GV86" t="str">
        <f t="shared" si="120"/>
        <v/>
      </c>
      <c r="GW86" t="str">
        <f>IF(OR(LEFT(GT86,1)=CHAR(32),LEFT(GT86,1)=CHAR(9),LEFT(GT86,1)=CHAR(160),indenture(GT86)&gt;0),"NO","BOLD")&amp;GV86</f>
        <v>BOLD</v>
      </c>
      <c r="GZ86" t="str">
        <f t="shared" si="121"/>
        <v/>
      </c>
      <c r="HA86" t="str">
        <f>IF(OR(LEFT(GX86,1)=CHAR(32),LEFT(GX86,1)=CHAR(9),LEFT(GX86,1)=CHAR(160),indenture(GX86)&gt;0),"NO","BOLD")&amp;GZ86</f>
        <v>BOLD</v>
      </c>
      <c r="HD86" t="str">
        <f t="shared" si="122"/>
        <v/>
      </c>
      <c r="HE86" t="str">
        <f>IF(OR(LEFT(HB86,1)=CHAR(32),LEFT(HB86,1)=CHAR(9),LEFT(HB86,1)=CHAR(160),indenture(HB86)&gt;0),"NO","BOLD")&amp;HD86</f>
        <v>BOLD</v>
      </c>
      <c r="HH86" t="str">
        <f t="shared" si="123"/>
        <v/>
      </c>
      <c r="HI86" t="str">
        <f>IF(OR(LEFT(HF86,1)=CHAR(32),LEFT(HF86,1)=CHAR(9),LEFT(HF86,1)=CHAR(160),indenture(HF86)&gt;0),"NO","BOLD")&amp;HH86</f>
        <v>BOLD</v>
      </c>
      <c r="HL86" t="str">
        <f t="shared" si="124"/>
        <v/>
      </c>
      <c r="HM86" t="str">
        <f>IF(OR(LEFT(HJ86,1)=CHAR(32),LEFT(HJ86,1)=CHAR(9),LEFT(HJ86,1)=CHAR(160),indenture(HJ86)&gt;0),"NO","BOLD")&amp;HL86</f>
        <v>BOLD</v>
      </c>
      <c r="HP86" t="str">
        <f t="shared" si="125"/>
        <v/>
      </c>
      <c r="HQ86" t="str">
        <f>IF(OR(LEFT(HN86,1)=CHAR(32),LEFT(HN86,1)=CHAR(9),LEFT(HN86,1)=CHAR(160),indenture(HN86)&gt;0),"NO","BOLD")&amp;HP86</f>
        <v>BOLD</v>
      </c>
      <c r="HT86" t="str">
        <f t="shared" si="126"/>
        <v/>
      </c>
      <c r="HU86" t="str">
        <f>IF(OR(LEFT(HR86,1)=CHAR(32),LEFT(HR86,1)=CHAR(9),LEFT(HR86,1)=CHAR(160),indenture(HR86)&gt;0),"NO","BOLD")&amp;HT86</f>
        <v>BOLD</v>
      </c>
      <c r="HV86" t="s">
        <v>8270</v>
      </c>
      <c r="HW86" t="s">
        <v>83</v>
      </c>
      <c r="HX86" t="str">
        <f t="shared" si="127"/>
        <v/>
      </c>
      <c r="HY86" t="str">
        <f>IF(OR(LEFT(HV86,1)=CHAR(32),LEFT(HV86,1)=CHAR(9),LEFT(HV86,1)=CHAR(160),indenture(HV86)&gt;0),"NO","BOLD")&amp;HX86</f>
        <v>BOLD</v>
      </c>
      <c r="HZ86" t="s">
        <v>8434</v>
      </c>
      <c r="IA86" t="s">
        <v>8435</v>
      </c>
      <c r="IB86" t="str">
        <f t="shared" si="128"/>
        <v/>
      </c>
      <c r="IC86" t="str">
        <f>IF(OR(LEFT(HZ86,1)=CHAR(32),LEFT(HZ86,1)=CHAR(9),LEFT(HZ86,1)=CHAR(160),indenture(HZ86)&gt;0),"NO","BOLD")&amp;IB86</f>
        <v>BOLD</v>
      </c>
      <c r="IH86" t="s">
        <v>8290</v>
      </c>
      <c r="II86" t="s">
        <v>8192</v>
      </c>
      <c r="IJ86" t="str">
        <f t="shared" si="129"/>
        <v/>
      </c>
      <c r="IK86" t="str">
        <f>IF(OR(LEFT(IH86,1)=CHAR(32),LEFT(IH86,1)=CHAR(9),LEFT(IH86,1)=CHAR(160),indenture(IH86)&gt;0),"NO","BOLD")&amp;IJ86</f>
        <v>BOLD</v>
      </c>
      <c r="IP86" t="s">
        <v>8760</v>
      </c>
      <c r="IQ86" t="s">
        <v>8761</v>
      </c>
      <c r="IR86" t="str">
        <f t="shared" si="130"/>
        <v/>
      </c>
      <c r="IS86" t="str">
        <f>IF(OR(LEFT(IP86,1)=CHAR(32),LEFT(IP86,1)=CHAR(9),LEFT(IP86,1)=CHAR(160),indenture(IP86)&gt;0),"NO","BOLD")&amp;IR86</f>
        <v>BOLD</v>
      </c>
      <c r="IX86" t="s">
        <v>8280</v>
      </c>
      <c r="IY86" t="s">
        <v>8181</v>
      </c>
      <c r="IZ86" t="str">
        <f t="shared" si="131"/>
        <v/>
      </c>
      <c r="JA86" t="str">
        <f>IF(OR(LEFT(IX86,1)=CHAR(32),LEFT(IX86,1)=CHAR(9),LEFT(IX86,1)=CHAR(160),indenture(IX86)&gt;0),"NO","BOLD")&amp;IZ86</f>
        <v>BOLD</v>
      </c>
      <c r="JB86" t="s">
        <v>8434</v>
      </c>
      <c r="JC86" t="s">
        <v>8435</v>
      </c>
      <c r="JD86" t="str">
        <f t="shared" si="132"/>
        <v/>
      </c>
      <c r="JE86" t="str">
        <f>IF(OR(LEFT(JB86,1)=CHAR(32),LEFT(JB86,1)=CHAR(9),LEFT(JB86,1)=CHAR(160),indenture(JB86)&gt;0),"NO","BOLD")&amp;JD86</f>
        <v>BOLD</v>
      </c>
    </row>
    <row r="87" spans="1:265">
      <c r="A87">
        <v>86</v>
      </c>
      <c r="D87" t="str">
        <f t="shared" si="71"/>
        <v/>
      </c>
      <c r="E87" t="str">
        <f>IF(OR(LEFT(B87,1)=CHAR(32),LEFT(B87,1)=CHAR(9),LEFT(B87,1)=CHAR(160),indenture(B87)&gt;0),"NO","BOLD")&amp;D87</f>
        <v>BOLD</v>
      </c>
      <c r="F87" t="s">
        <v>4039</v>
      </c>
      <c r="G87" t="s">
        <v>4040</v>
      </c>
      <c r="H87" t="str">
        <f t="shared" si="72"/>
        <v/>
      </c>
      <c r="I87" t="str">
        <f>IF(OR(LEFT(F87,1)=CHAR(32),LEFT(F87,1)=CHAR(9),LEFT(F87,1)=CHAR(160),indenture(F87)&gt;0),"NO","BOLD")&amp;H87</f>
        <v>BOLD</v>
      </c>
      <c r="P87" t="str">
        <f t="shared" si="73"/>
        <v/>
      </c>
      <c r="Q87" t="str">
        <f>IF(OR(LEFT(N87,1)=CHAR(32),LEFT(N87,1)=CHAR(9),LEFT(N87,1)=CHAR(160),indenture(N87)&gt;0),"NO","BOLD")&amp;P87</f>
        <v>BOLD</v>
      </c>
      <c r="T87" t="str">
        <f t="shared" si="74"/>
        <v/>
      </c>
      <c r="U87" t="str">
        <f>IF(OR(LEFT(R87,1)=CHAR(32),LEFT(R87,1)=CHAR(9),LEFT(R87,1)=CHAR(160),indenture(R87)&gt;0),"NO","BOLD")&amp;T87</f>
        <v>BOLD</v>
      </c>
      <c r="X87" t="str">
        <f t="shared" si="75"/>
        <v/>
      </c>
      <c r="Y87" t="str">
        <f>IF(OR(LEFT(V87,1)=CHAR(32),LEFT(V87,1)=CHAR(9),LEFT(V87,1)=CHAR(160),indenture(V87)&gt;0),"NO","BOLD")&amp;X87</f>
        <v>BOLD</v>
      </c>
      <c r="AB87" t="str">
        <f t="shared" si="76"/>
        <v/>
      </c>
      <c r="AC87" t="str">
        <f>IF(OR(LEFT(Z87,1)=CHAR(32),LEFT(Z87,1)=CHAR(9),LEFT(Z87,1)=CHAR(160),indenture(Z87)&gt;0),"NO","BOLD")&amp;AB87</f>
        <v>BOLD</v>
      </c>
      <c r="AF87" t="str">
        <f t="shared" si="77"/>
        <v/>
      </c>
      <c r="AG87" t="str">
        <f>IF(OR(LEFT(AD87,1)=CHAR(32),LEFT(AD87,1)=CHAR(9),LEFT(AD87,1)=CHAR(160),indenture(AD87)&gt;0),"NO","BOLD")&amp;AF87</f>
        <v>BOLD</v>
      </c>
      <c r="AJ87" t="str">
        <f t="shared" si="78"/>
        <v/>
      </c>
      <c r="AK87" t="str">
        <f>IF(OR(LEFT(AH87,1)=CHAR(32),LEFT(AH87,1)=CHAR(9),LEFT(AH87,1)=CHAR(160),indenture(AH87)&gt;0),"NO","BOLD")&amp;AJ87</f>
        <v>BOLD</v>
      </c>
      <c r="AL87" t="s">
        <v>3809</v>
      </c>
      <c r="AM87" t="s">
        <v>4041</v>
      </c>
      <c r="AN87" t="str">
        <f t="shared" si="79"/>
        <v/>
      </c>
      <c r="AO87" t="str">
        <f>IF(OR(LEFT(AL87,1)=CHAR(32),LEFT(AL87,1)=CHAR(9),LEFT(AL87,1)=CHAR(160),indenture(AL87)&gt;0),"NO","BOLD")&amp;AN87</f>
        <v>BOLD</v>
      </c>
      <c r="AR87" t="str">
        <f t="shared" si="80"/>
        <v/>
      </c>
      <c r="AS87" t="str">
        <f>IF(OR(LEFT(AP87,1)=CHAR(32),LEFT(AP87,1)=CHAR(9),LEFT(AP87,1)=CHAR(160),indenture(AP87)&gt;0),"NO","BOLD")&amp;AR87</f>
        <v>BOLD</v>
      </c>
      <c r="AV87" t="str">
        <f t="shared" si="81"/>
        <v/>
      </c>
      <c r="AW87" t="str">
        <f>IF(OR(LEFT(AT87,1)=CHAR(32),LEFT(AT87,1)=CHAR(9),LEFT(AT87,1)=CHAR(160),indenture(AT87)&gt;0),"NO","BOLD")&amp;AV87</f>
        <v>BOLD</v>
      </c>
      <c r="AZ87" t="str">
        <f t="shared" si="82"/>
        <v/>
      </c>
      <c r="BA87" t="str">
        <f>IF(OR(LEFT(AX87,1)=CHAR(32),LEFT(AX87,1)=CHAR(9),LEFT(AX87,1)=CHAR(160),indenture(AX87)&gt;0),"NO","BOLD")&amp;AZ87</f>
        <v>BOLD</v>
      </c>
      <c r="BD87" t="str">
        <f t="shared" si="83"/>
        <v/>
      </c>
      <c r="BE87" t="str">
        <f>IF(OR(LEFT(BB87,1)=CHAR(32),LEFT(BB87,1)=CHAR(9),LEFT(BB87,1)=CHAR(160),indenture(BB87)&gt;0),"NO","BOLD")&amp;BD87</f>
        <v>BOLD</v>
      </c>
      <c r="BH87" t="str">
        <f t="shared" si="84"/>
        <v/>
      </c>
      <c r="BI87" t="str">
        <f>IF(OR(LEFT(BF87,1)=CHAR(32),LEFT(BF87,1)=CHAR(9),LEFT(BF87,1)=CHAR(160),indenture(BF87)&gt;0),"NO","BOLD")&amp;BH87</f>
        <v>BOLD</v>
      </c>
      <c r="BL87" t="str">
        <f t="shared" si="85"/>
        <v/>
      </c>
      <c r="BM87" t="str">
        <f>IF(OR(LEFT(BJ87,1)=CHAR(32),LEFT(BJ87,1)=CHAR(9),LEFT(BJ87,1)=CHAR(160),indenture(BJ87)&gt;0),"NO","BOLD")&amp;BL87</f>
        <v>BOLD</v>
      </c>
      <c r="BP87" t="str">
        <f t="shared" si="86"/>
        <v/>
      </c>
      <c r="BQ87" t="str">
        <f>IF(OR(LEFT(BN87,1)=CHAR(32),LEFT(BN87,1)=CHAR(9),LEFT(BN87,1)=CHAR(160),indenture(BN87)&gt;0),"NO","BOLD")&amp;BP87</f>
        <v>BOLD</v>
      </c>
      <c r="BT87" t="str">
        <f t="shared" si="87"/>
        <v/>
      </c>
      <c r="BU87" t="str">
        <f>IF(OR(LEFT(BR87,1)=CHAR(32),LEFT(BR87,1)=CHAR(9),LEFT(BR87,1)=CHAR(160),indenture(BR87)&gt;0),"NO","BOLD")&amp;BT87</f>
        <v>BOLD</v>
      </c>
      <c r="BV87" t="s">
        <v>4323</v>
      </c>
      <c r="BW87" t="s">
        <v>4843</v>
      </c>
      <c r="BX87" t="str">
        <f t="shared" si="88"/>
        <v/>
      </c>
      <c r="BY87" t="str">
        <f>IF(OR(LEFT(BV87,1)=CHAR(32),LEFT(BV87,1)=CHAR(9),LEFT(BV87,1)=CHAR(160),indenture(BV87)&gt;0),"NO","BOLD")&amp;BX87</f>
        <v>NO</v>
      </c>
      <c r="BZ87" t="s">
        <v>4580</v>
      </c>
      <c r="CA87" s="36" t="s">
        <v>8872</v>
      </c>
      <c r="CB87" t="str">
        <f t="shared" si="89"/>
        <v/>
      </c>
      <c r="CC87" t="str">
        <f>IF(OR(LEFT(BZ87,1)=CHAR(32),LEFT(BZ87,1)=CHAR(9),LEFT(BZ87,1)=CHAR(160),indenture(BZ87)&gt;0),"NO","BOLD")&amp;CB87</f>
        <v>BOLD</v>
      </c>
      <c r="CD87" t="s">
        <v>4246</v>
      </c>
      <c r="CE87" t="s">
        <v>4844</v>
      </c>
      <c r="CF87" t="str">
        <f t="shared" si="90"/>
        <v/>
      </c>
      <c r="CG87" t="str">
        <f>IF(OR(LEFT(CD87,1)=CHAR(32),LEFT(CD87,1)=CHAR(9),LEFT(CD87,1)=CHAR(160),indenture(CD87)&gt;0),"NO","BOLD")&amp;CF87</f>
        <v>NO</v>
      </c>
      <c r="CJ87" t="str">
        <f t="shared" si="91"/>
        <v/>
      </c>
      <c r="CK87" t="str">
        <f>IF(OR(LEFT(CH87,1)=CHAR(32),LEFT(CH87,1)=CHAR(9),LEFT(CH87,1)=CHAR(160),indenture(CH87)&gt;0),"NO","BOLD")&amp;CJ87</f>
        <v>BOLD</v>
      </c>
      <c r="CN87" t="str">
        <f t="shared" si="92"/>
        <v/>
      </c>
      <c r="CO87" t="str">
        <f>IF(OR(LEFT(CL87,1)=CHAR(32),LEFT(CL87,1)=CHAR(9),LEFT(CL87,1)=CHAR(160),indenture(CL87)&gt;0),"NO","BOLD")&amp;CN87</f>
        <v>BOLD</v>
      </c>
      <c r="CP87" t="s">
        <v>4845</v>
      </c>
      <c r="CQ87" t="s">
        <v>3881</v>
      </c>
      <c r="CR87" t="str">
        <f t="shared" si="93"/>
        <v/>
      </c>
      <c r="CS87" t="str">
        <f>IF(OR(LEFT(CP87,1)=CHAR(32),LEFT(CP87,1)=CHAR(9),LEFT(CP87,1)=CHAR(160),indenture(CP87)&gt;0),"NO","BOLD")&amp;CR87</f>
        <v>BOLD</v>
      </c>
      <c r="CV87" t="str">
        <f t="shared" si="94"/>
        <v/>
      </c>
      <c r="CW87" t="str">
        <f>IF(OR(LEFT(CT87,1)=CHAR(32),LEFT(CT87,1)=CHAR(9),LEFT(CT87,1)=CHAR(160),indenture(CT87)&gt;0),"NO","BOLD")&amp;CV87</f>
        <v>BOLD</v>
      </c>
      <c r="CZ87" t="str">
        <f t="shared" si="95"/>
        <v/>
      </c>
      <c r="DA87" t="str">
        <f>IF(OR(LEFT(CX87,1)=CHAR(32),LEFT(CX87,1)=CHAR(9),LEFT(CX87,1)=CHAR(160),indenture(CX87)&gt;0),"NO","BOLD")&amp;CZ87</f>
        <v>BOLD</v>
      </c>
      <c r="DD87" t="str">
        <f t="shared" si="96"/>
        <v/>
      </c>
      <c r="DE87" t="str">
        <f>IF(OR(LEFT(DB87,1)=CHAR(32),LEFT(DB87,1)=CHAR(9),LEFT(DB87,1)=CHAR(160),indenture(DB87)&gt;0),"NO","BOLD")&amp;DD87</f>
        <v>BOLD</v>
      </c>
      <c r="DH87" t="str">
        <f t="shared" si="97"/>
        <v/>
      </c>
      <c r="DI87" t="str">
        <f>IF(OR(LEFT(DF87,1)=CHAR(32),LEFT(DF87,1)=CHAR(9),LEFT(DF87,1)=CHAR(160),indenture(DF87)&gt;0),"NO","BOLD")&amp;DH87</f>
        <v>BOLD</v>
      </c>
      <c r="DL87" t="str">
        <f t="shared" si="98"/>
        <v/>
      </c>
      <c r="DM87" t="str">
        <f>IF(OR(LEFT(DJ87,1)=CHAR(32),LEFT(DJ87,1)=CHAR(9),LEFT(DJ87,1)=CHAR(160),indenture(DJ87)&gt;0),"NO","BOLD")&amp;DL87</f>
        <v>BOLD</v>
      </c>
      <c r="DP87" t="str">
        <f t="shared" si="99"/>
        <v/>
      </c>
      <c r="DQ87" t="str">
        <f>IF(OR(LEFT(DN87,1)=CHAR(32),LEFT(DN87,1)=CHAR(9),LEFT(DN87,1)=CHAR(160),indenture(DN87)&gt;0),"NO","BOLD")&amp;DP87</f>
        <v>BOLD</v>
      </c>
      <c r="DT87" t="str">
        <f t="shared" si="100"/>
        <v/>
      </c>
      <c r="DU87" t="str">
        <f>IF(OR(LEFT(DR87,1)=CHAR(32),LEFT(DR87,1)=CHAR(9),LEFT(DR87,1)=CHAR(160),indenture(DR87)&gt;0),"NO","BOLD")&amp;DT87</f>
        <v>BOLD</v>
      </c>
      <c r="DX87" t="str">
        <f t="shared" si="101"/>
        <v/>
      </c>
      <c r="DY87" t="str">
        <f>IF(OR(LEFT(DV87,1)=CHAR(32),LEFT(DV87,1)=CHAR(9),LEFT(DV87,1)=CHAR(160),indenture(DV87)&gt;0),"NO","BOLD")&amp;DX87</f>
        <v>BOLD</v>
      </c>
      <c r="EB87" t="str">
        <f t="shared" si="102"/>
        <v/>
      </c>
      <c r="EC87" t="str">
        <f>IF(OR(LEFT(DZ87,1)=CHAR(32),LEFT(DZ87,1)=CHAR(9),LEFT(DZ87,1)=CHAR(160),indenture(DZ87)&gt;0),"NO","BOLD")&amp;EB87</f>
        <v>BOLD</v>
      </c>
      <c r="EF87" t="str">
        <f t="shared" si="103"/>
        <v/>
      </c>
      <c r="EG87" t="str">
        <f>IF(OR(LEFT(ED87,1)=CHAR(32),LEFT(ED87,1)=CHAR(9),LEFT(ED87,1)=CHAR(160),indenture(ED87)&gt;0),"NO","BOLD")&amp;EF87</f>
        <v>BOLD</v>
      </c>
      <c r="EJ87" t="str">
        <f t="shared" si="104"/>
        <v/>
      </c>
      <c r="EK87" t="str">
        <f>IF(OR(LEFT(EH87,1)=CHAR(32),LEFT(EH87,1)=CHAR(9),LEFT(EH87,1)=CHAR(160),indenture(EH87)&gt;0),"NO","BOLD")&amp;EJ87</f>
        <v>BOLD</v>
      </c>
      <c r="EN87" t="str">
        <f t="shared" si="105"/>
        <v/>
      </c>
      <c r="EO87" t="str">
        <f>IF(OR(LEFT(EL87,1)=CHAR(32),LEFT(EL87,1)=CHAR(9),LEFT(EL87,1)=CHAR(160),indenture(EL87)&gt;0),"NO","BOLD")&amp;EN87</f>
        <v>BOLD</v>
      </c>
      <c r="ER87" t="str">
        <f t="shared" si="106"/>
        <v/>
      </c>
      <c r="ES87" t="str">
        <f>IF(OR(LEFT(EP87,1)=CHAR(32),LEFT(EP87,1)=CHAR(9),LEFT(EP87,1)=CHAR(160),indenture(EP87)&gt;0),"NO","BOLD")&amp;ER87</f>
        <v>BOLD</v>
      </c>
      <c r="EV87" t="str">
        <f t="shared" si="107"/>
        <v/>
      </c>
      <c r="EW87" t="str">
        <f>IF(OR(LEFT(ET87,1)=CHAR(32),LEFT(ET87,1)=CHAR(9),LEFT(ET87,1)=CHAR(160),indenture(ET87)&gt;0),"NO","BOLD")&amp;EV87</f>
        <v>BOLD</v>
      </c>
      <c r="EZ87" t="str">
        <f t="shared" si="108"/>
        <v/>
      </c>
      <c r="FA87" t="str">
        <f>IF(OR(LEFT(EX87,1)=CHAR(32),LEFT(EX87,1)=CHAR(9),LEFT(EX87,1)=CHAR(160),indenture(EX87)&gt;0),"NO","BOLD")&amp;EZ87</f>
        <v>BOLD</v>
      </c>
      <c r="FD87" t="str">
        <f t="shared" si="109"/>
        <v/>
      </c>
      <c r="FE87" t="str">
        <f>IF(OR(LEFT(FB87,1)=CHAR(32),LEFT(FB87,1)=CHAR(9),LEFT(FB87,1)=CHAR(160),indenture(FB87)&gt;0),"NO","BOLD")&amp;FD87</f>
        <v>BOLD</v>
      </c>
      <c r="FF87" t="s">
        <v>6079</v>
      </c>
      <c r="FG87" s="36" t="s">
        <v>8872</v>
      </c>
      <c r="FH87" t="str">
        <f t="shared" si="110"/>
        <v/>
      </c>
      <c r="FI87" t="str">
        <f>IF(OR(LEFT(FF87,1)=CHAR(32),LEFT(FF87,1)=CHAR(9),LEFT(FF87,1)=CHAR(160),indenture(FF87)&gt;0),"NO","BOLD")&amp;FH87</f>
        <v>BOLD</v>
      </c>
      <c r="FL87" t="str">
        <f t="shared" si="111"/>
        <v/>
      </c>
      <c r="FM87" t="str">
        <f>IF(OR(LEFT(FJ87,1)=CHAR(32),LEFT(FJ87,1)=CHAR(9),LEFT(FJ87,1)=CHAR(160),indenture(FJ87)&gt;0),"NO","BOLD")&amp;FL87</f>
        <v>BOLD</v>
      </c>
      <c r="FN87" t="s">
        <v>6080</v>
      </c>
      <c r="FO87" t="s">
        <v>6081</v>
      </c>
      <c r="FP87" t="str">
        <f t="shared" si="112"/>
        <v/>
      </c>
      <c r="FQ87" t="str">
        <f>IF(OR(LEFT(FN87,1)=CHAR(32),LEFT(FN87,1)=CHAR(9),LEFT(FN87,1)=CHAR(160),indenture(FN87)&gt;0),"NO","BOLD")&amp;FP87</f>
        <v>BOLD</v>
      </c>
      <c r="FT87" t="str">
        <f t="shared" si="113"/>
        <v/>
      </c>
      <c r="FU87" t="str">
        <f>IF(OR(LEFT(FR87,1)=CHAR(32),LEFT(FR87,1)=CHAR(9),LEFT(FR87,1)=CHAR(160),indenture(FR87)&gt;0),"NO","BOLD")&amp;FT87</f>
        <v>BOLD</v>
      </c>
      <c r="FX87" t="str">
        <f t="shared" si="114"/>
        <v/>
      </c>
      <c r="FY87" t="str">
        <f>IF(OR(LEFT(FV87,1)=CHAR(32),LEFT(FV87,1)=CHAR(9),LEFT(FV87,1)=CHAR(160),indenture(FV87)&gt;0),"NO","BOLD")&amp;FX87</f>
        <v>BOLD</v>
      </c>
      <c r="GB87" t="str">
        <f t="shared" si="115"/>
        <v/>
      </c>
      <c r="GC87" t="str">
        <f>IF(OR(LEFT(FZ87,1)=CHAR(32),LEFT(FZ87,1)=CHAR(9),LEFT(FZ87,1)=CHAR(160),indenture(FZ87)&gt;0),"NO","BOLD")&amp;GB87</f>
        <v>BOLD</v>
      </c>
      <c r="GF87" t="str">
        <f t="shared" si="116"/>
        <v/>
      </c>
      <c r="GG87" t="str">
        <f>IF(OR(LEFT(GD87,1)=CHAR(32),LEFT(GD87,1)=CHAR(9),LEFT(GD87,1)=CHAR(160),indenture(GD87)&gt;0),"NO","BOLD")&amp;GF87</f>
        <v>BOLD</v>
      </c>
      <c r="GJ87" t="str">
        <f t="shared" si="117"/>
        <v/>
      </c>
      <c r="GK87" t="str">
        <f>IF(OR(LEFT(GH87,1)=CHAR(32),LEFT(GH87,1)=CHAR(9),LEFT(GH87,1)=CHAR(160),indenture(GH87)&gt;0),"NO","BOLD")&amp;GJ87</f>
        <v>BOLD</v>
      </c>
      <c r="GN87" t="str">
        <f t="shared" si="118"/>
        <v/>
      </c>
      <c r="GO87" t="str">
        <f>IF(OR(LEFT(GL87,1)=CHAR(32),LEFT(GL87,1)=CHAR(9),LEFT(GL87,1)=CHAR(160),indenture(GL87)&gt;0),"NO","BOLD")&amp;GN87</f>
        <v>BOLD</v>
      </c>
      <c r="GR87" t="str">
        <f t="shared" si="119"/>
        <v/>
      </c>
      <c r="GS87" t="str">
        <f>IF(OR(LEFT(GP87,1)=CHAR(32),LEFT(GP87,1)=CHAR(9),LEFT(GP87,1)=CHAR(160),indenture(GP87)&gt;0),"NO","BOLD")&amp;GR87</f>
        <v>BOLD</v>
      </c>
      <c r="GV87" t="str">
        <f t="shared" si="120"/>
        <v/>
      </c>
      <c r="GW87" t="str">
        <f>IF(OR(LEFT(GT87,1)=CHAR(32),LEFT(GT87,1)=CHAR(9),LEFT(GT87,1)=CHAR(160),indenture(GT87)&gt;0),"NO","BOLD")&amp;GV87</f>
        <v>BOLD</v>
      </c>
      <c r="GZ87" t="str">
        <f t="shared" si="121"/>
        <v/>
      </c>
      <c r="HA87" t="str">
        <f>IF(OR(LEFT(GX87,1)=CHAR(32),LEFT(GX87,1)=CHAR(9),LEFT(GX87,1)=CHAR(160),indenture(GX87)&gt;0),"NO","BOLD")&amp;GZ87</f>
        <v>BOLD</v>
      </c>
      <c r="HD87" t="str">
        <f t="shared" si="122"/>
        <v/>
      </c>
      <c r="HE87" t="str">
        <f>IF(OR(LEFT(HB87,1)=CHAR(32),LEFT(HB87,1)=CHAR(9),LEFT(HB87,1)=CHAR(160),indenture(HB87)&gt;0),"NO","BOLD")&amp;HD87</f>
        <v>BOLD</v>
      </c>
      <c r="HH87" t="str">
        <f t="shared" si="123"/>
        <v/>
      </c>
      <c r="HI87" t="str">
        <f>IF(OR(LEFT(HF87,1)=CHAR(32),LEFT(HF87,1)=CHAR(9),LEFT(HF87,1)=CHAR(160),indenture(HF87)&gt;0),"NO","BOLD")&amp;HH87</f>
        <v>BOLD</v>
      </c>
      <c r="HL87" t="str">
        <f t="shared" si="124"/>
        <v/>
      </c>
      <c r="HM87" t="str">
        <f>IF(OR(LEFT(HJ87,1)=CHAR(32),LEFT(HJ87,1)=CHAR(9),LEFT(HJ87,1)=CHAR(160),indenture(HJ87)&gt;0),"NO","BOLD")&amp;HL87</f>
        <v>BOLD</v>
      </c>
      <c r="HP87" t="str">
        <f t="shared" si="125"/>
        <v/>
      </c>
      <c r="HQ87" t="str">
        <f>IF(OR(LEFT(HN87,1)=CHAR(32),LEFT(HN87,1)=CHAR(9),LEFT(HN87,1)=CHAR(160),indenture(HN87)&gt;0),"NO","BOLD")&amp;HP87</f>
        <v>BOLD</v>
      </c>
      <c r="HT87" t="str">
        <f t="shared" si="126"/>
        <v/>
      </c>
      <c r="HU87" t="str">
        <f>IF(OR(LEFT(HR87,1)=CHAR(32),LEFT(HR87,1)=CHAR(9),LEFT(HR87,1)=CHAR(160),indenture(HR87)&gt;0),"NO","BOLD")&amp;HT87</f>
        <v>BOLD</v>
      </c>
      <c r="HV87" t="s">
        <v>8271</v>
      </c>
      <c r="HW87" t="s">
        <v>95</v>
      </c>
      <c r="HX87" t="str">
        <f t="shared" si="127"/>
        <v/>
      </c>
      <c r="HY87" t="str">
        <f>IF(OR(LEFT(HV87,1)=CHAR(32),LEFT(HV87,1)=CHAR(9),LEFT(HV87,1)=CHAR(160),indenture(HV87)&gt;0),"NO","BOLD")&amp;HX87</f>
        <v>NO</v>
      </c>
      <c r="IB87" t="str">
        <f t="shared" si="128"/>
        <v/>
      </c>
      <c r="IC87" t="str">
        <f>IF(OR(LEFT(HZ87,1)=CHAR(32),LEFT(HZ87,1)=CHAR(9),LEFT(HZ87,1)=CHAR(160),indenture(HZ87)&gt;0),"NO","BOLD")&amp;IB87</f>
        <v>BOLD</v>
      </c>
      <c r="IH87" t="s">
        <v>8291</v>
      </c>
      <c r="II87" t="s">
        <v>8193</v>
      </c>
      <c r="IJ87" t="str">
        <f t="shared" si="129"/>
        <v/>
      </c>
      <c r="IK87" t="str">
        <f>IF(OR(LEFT(IH87,1)=CHAR(32),LEFT(IH87,1)=CHAR(9),LEFT(IH87,1)=CHAR(160),indenture(IH87)&gt;0),"NO","BOLD")&amp;IJ87</f>
        <v>BOLD</v>
      </c>
      <c r="IR87" t="str">
        <f t="shared" si="130"/>
        <v/>
      </c>
      <c r="IS87" t="str">
        <f>IF(OR(LEFT(IP87,1)=CHAR(32),LEFT(IP87,1)=CHAR(9),LEFT(IP87,1)=CHAR(160),indenture(IP87)&gt;0),"NO","BOLD")&amp;IR87</f>
        <v>BOLD</v>
      </c>
      <c r="IX87" t="s">
        <v>8281</v>
      </c>
      <c r="IY87" t="s">
        <v>8182</v>
      </c>
      <c r="IZ87" t="str">
        <f t="shared" si="131"/>
        <v/>
      </c>
      <c r="JA87" t="str">
        <f>IF(OR(LEFT(IX87,1)=CHAR(32),LEFT(IX87,1)=CHAR(9),LEFT(IX87,1)=CHAR(160),indenture(IX87)&gt;0),"NO","BOLD")&amp;IZ87</f>
        <v>BOLD</v>
      </c>
      <c r="JD87" t="str">
        <f t="shared" si="132"/>
        <v/>
      </c>
      <c r="JE87" t="str">
        <f>IF(OR(LEFT(JB87,1)=CHAR(32),LEFT(JB87,1)=CHAR(9),LEFT(JB87,1)=CHAR(160),indenture(JB87)&gt;0),"NO","BOLD")&amp;JD87</f>
        <v>BOLD</v>
      </c>
    </row>
    <row r="88" spans="1:265">
      <c r="A88">
        <v>87</v>
      </c>
      <c r="D88" t="str">
        <f t="shared" si="71"/>
        <v/>
      </c>
      <c r="E88" t="str">
        <f>IF(OR(LEFT(B88,1)=CHAR(32),LEFT(B88,1)=CHAR(9),LEFT(B88,1)=CHAR(160),indenture(B88)&gt;0),"NO","BOLD")&amp;D88</f>
        <v>BOLD</v>
      </c>
      <c r="F88" t="s">
        <v>4042</v>
      </c>
      <c r="G88" t="s">
        <v>4043</v>
      </c>
      <c r="H88" t="str">
        <f t="shared" si="72"/>
        <v/>
      </c>
      <c r="I88" t="str">
        <f>IF(OR(LEFT(F88,1)=CHAR(32),LEFT(F88,1)=CHAR(9),LEFT(F88,1)=CHAR(160),indenture(F88)&gt;0),"NO","BOLD")&amp;H88</f>
        <v>BOLD</v>
      </c>
      <c r="P88" t="str">
        <f t="shared" si="73"/>
        <v/>
      </c>
      <c r="Q88" t="str">
        <f>IF(OR(LEFT(N88,1)=CHAR(32),LEFT(N88,1)=CHAR(9),LEFT(N88,1)=CHAR(160),indenture(N88)&gt;0),"NO","BOLD")&amp;P88</f>
        <v>BOLD</v>
      </c>
      <c r="T88" t="str">
        <f t="shared" si="74"/>
        <v/>
      </c>
      <c r="U88" t="str">
        <f>IF(OR(LEFT(R88,1)=CHAR(32),LEFT(R88,1)=CHAR(9),LEFT(R88,1)=CHAR(160),indenture(R88)&gt;0),"NO","BOLD")&amp;T88</f>
        <v>BOLD</v>
      </c>
      <c r="X88" t="str">
        <f t="shared" si="75"/>
        <v/>
      </c>
      <c r="Y88" t="str">
        <f>IF(OR(LEFT(V88,1)=CHAR(32),LEFT(V88,1)=CHAR(9),LEFT(V88,1)=CHAR(160),indenture(V88)&gt;0),"NO","BOLD")&amp;X88</f>
        <v>BOLD</v>
      </c>
      <c r="AB88" t="str">
        <f t="shared" si="76"/>
        <v/>
      </c>
      <c r="AC88" t="str">
        <f>IF(OR(LEFT(Z88,1)=CHAR(32),LEFT(Z88,1)=CHAR(9),LEFT(Z88,1)=CHAR(160),indenture(Z88)&gt;0),"NO","BOLD")&amp;AB88</f>
        <v>BOLD</v>
      </c>
      <c r="AF88" t="str">
        <f t="shared" si="77"/>
        <v/>
      </c>
      <c r="AG88" t="str">
        <f>IF(OR(LEFT(AD88,1)=CHAR(32),LEFT(AD88,1)=CHAR(9),LEFT(AD88,1)=CHAR(160),indenture(AD88)&gt;0),"NO","BOLD")&amp;AF88</f>
        <v>BOLD</v>
      </c>
      <c r="AJ88" t="str">
        <f t="shared" si="78"/>
        <v/>
      </c>
      <c r="AK88" t="str">
        <f>IF(OR(LEFT(AH88,1)=CHAR(32),LEFT(AH88,1)=CHAR(9),LEFT(AH88,1)=CHAR(160),indenture(AH88)&gt;0),"NO","BOLD")&amp;AJ88</f>
        <v>BOLD</v>
      </c>
      <c r="AL88" t="s">
        <v>3818</v>
      </c>
      <c r="AM88" t="s">
        <v>4044</v>
      </c>
      <c r="AN88" t="str">
        <f t="shared" si="79"/>
        <v/>
      </c>
      <c r="AO88" t="str">
        <f>IF(OR(LEFT(AL88,1)=CHAR(32),LEFT(AL88,1)=CHAR(9),LEFT(AL88,1)=CHAR(160),indenture(AL88)&gt;0),"NO","BOLD")&amp;AN88</f>
        <v>BOLD</v>
      </c>
      <c r="AR88" t="str">
        <f t="shared" si="80"/>
        <v/>
      </c>
      <c r="AS88" t="str">
        <f>IF(OR(LEFT(AP88,1)=CHAR(32),LEFT(AP88,1)=CHAR(9),LEFT(AP88,1)=CHAR(160),indenture(AP88)&gt;0),"NO","BOLD")&amp;AR88</f>
        <v>BOLD</v>
      </c>
      <c r="AV88" t="str">
        <f t="shared" si="81"/>
        <v/>
      </c>
      <c r="AW88" t="str">
        <f>IF(OR(LEFT(AT88,1)=CHAR(32),LEFT(AT88,1)=CHAR(9),LEFT(AT88,1)=CHAR(160),indenture(AT88)&gt;0),"NO","BOLD")&amp;AV88</f>
        <v>BOLD</v>
      </c>
      <c r="AZ88" t="str">
        <f t="shared" si="82"/>
        <v/>
      </c>
      <c r="BA88" t="str">
        <f>IF(OR(LEFT(AX88,1)=CHAR(32),LEFT(AX88,1)=CHAR(9),LEFT(AX88,1)=CHAR(160),indenture(AX88)&gt;0),"NO","BOLD")&amp;AZ88</f>
        <v>BOLD</v>
      </c>
      <c r="BD88" t="str">
        <f t="shared" si="83"/>
        <v/>
      </c>
      <c r="BE88" t="str">
        <f>IF(OR(LEFT(BB88,1)=CHAR(32),LEFT(BB88,1)=CHAR(9),LEFT(BB88,1)=CHAR(160),indenture(BB88)&gt;0),"NO","BOLD")&amp;BD88</f>
        <v>BOLD</v>
      </c>
      <c r="BH88" t="str">
        <f t="shared" si="84"/>
        <v/>
      </c>
      <c r="BI88" t="str">
        <f>IF(OR(LEFT(BF88,1)=CHAR(32),LEFT(BF88,1)=CHAR(9),LEFT(BF88,1)=CHAR(160),indenture(BF88)&gt;0),"NO","BOLD")&amp;BH88</f>
        <v>BOLD</v>
      </c>
      <c r="BL88" t="str">
        <f t="shared" si="85"/>
        <v/>
      </c>
      <c r="BM88" t="str">
        <f>IF(OR(LEFT(BJ88,1)=CHAR(32),LEFT(BJ88,1)=CHAR(9),LEFT(BJ88,1)=CHAR(160),indenture(BJ88)&gt;0),"NO","BOLD")&amp;BL88</f>
        <v>BOLD</v>
      </c>
      <c r="BP88" t="str">
        <f t="shared" si="86"/>
        <v/>
      </c>
      <c r="BQ88" t="str">
        <f>IF(OR(LEFT(BN88,1)=CHAR(32),LEFT(BN88,1)=CHAR(9),LEFT(BN88,1)=CHAR(160),indenture(BN88)&gt;0),"NO","BOLD")&amp;BP88</f>
        <v>BOLD</v>
      </c>
      <c r="BT88" t="str">
        <f t="shared" si="87"/>
        <v/>
      </c>
      <c r="BU88" t="str">
        <f>IF(OR(LEFT(BR88,1)=CHAR(32),LEFT(BR88,1)=CHAR(9),LEFT(BR88,1)=CHAR(160),indenture(BR88)&gt;0),"NO","BOLD")&amp;BT88</f>
        <v>BOLD</v>
      </c>
      <c r="BV88" t="s">
        <v>4333</v>
      </c>
      <c r="BW88" t="s">
        <v>4846</v>
      </c>
      <c r="BX88" t="str">
        <f t="shared" si="88"/>
        <v/>
      </c>
      <c r="BY88" t="str">
        <f>IF(OR(LEFT(BV88,1)=CHAR(32),LEFT(BV88,1)=CHAR(9),LEFT(BV88,1)=CHAR(160),indenture(BV88)&gt;0),"NO","BOLD")&amp;BX88</f>
        <v>NO</v>
      </c>
      <c r="BZ88" t="s">
        <v>4219</v>
      </c>
      <c r="CA88" t="s">
        <v>4847</v>
      </c>
      <c r="CB88" t="str">
        <f t="shared" si="89"/>
        <v/>
      </c>
      <c r="CC88" t="str">
        <f>IF(OR(LEFT(BZ88,1)=CHAR(32),LEFT(BZ88,1)=CHAR(9),LEFT(BZ88,1)=CHAR(160),indenture(BZ88)&gt;0),"NO","BOLD")&amp;CB88</f>
        <v>NO</v>
      </c>
      <c r="CD88" t="s">
        <v>4261</v>
      </c>
      <c r="CE88" t="s">
        <v>4848</v>
      </c>
      <c r="CF88" t="str">
        <f t="shared" si="90"/>
        <v/>
      </c>
      <c r="CG88" t="str">
        <f>IF(OR(LEFT(CD88,1)=CHAR(32),LEFT(CD88,1)=CHAR(9),LEFT(CD88,1)=CHAR(160),indenture(CD88)&gt;0),"NO","BOLD")&amp;CF88</f>
        <v>NO</v>
      </c>
      <c r="CJ88" t="str">
        <f t="shared" si="91"/>
        <v/>
      </c>
      <c r="CK88" t="str">
        <f>IF(OR(LEFT(CH88,1)=CHAR(32),LEFT(CH88,1)=CHAR(9),LEFT(CH88,1)=CHAR(160),indenture(CH88)&gt;0),"NO","BOLD")&amp;CJ88</f>
        <v>BOLD</v>
      </c>
      <c r="CN88" t="str">
        <f t="shared" si="92"/>
        <v/>
      </c>
      <c r="CO88" t="str">
        <f>IF(OR(LEFT(CL88,1)=CHAR(32),LEFT(CL88,1)=CHAR(9),LEFT(CL88,1)=CHAR(160),indenture(CL88)&gt;0),"NO","BOLD")&amp;CN88</f>
        <v>BOLD</v>
      </c>
      <c r="CP88" t="s">
        <v>4849</v>
      </c>
      <c r="CQ88" t="s">
        <v>4068</v>
      </c>
      <c r="CR88" t="str">
        <f t="shared" si="93"/>
        <v/>
      </c>
      <c r="CS88" t="str">
        <f>IF(OR(LEFT(CP88,1)=CHAR(32),LEFT(CP88,1)=CHAR(9),LEFT(CP88,1)=CHAR(160),indenture(CP88)&gt;0),"NO","BOLD")&amp;CR88</f>
        <v>BOLD</v>
      </c>
      <c r="CV88" t="str">
        <f t="shared" si="94"/>
        <v/>
      </c>
      <c r="CW88" t="str">
        <f>IF(OR(LEFT(CT88,1)=CHAR(32),LEFT(CT88,1)=CHAR(9),LEFT(CT88,1)=CHAR(160),indenture(CT88)&gt;0),"NO","BOLD")&amp;CV88</f>
        <v>BOLD</v>
      </c>
      <c r="CZ88" t="str">
        <f t="shared" si="95"/>
        <v/>
      </c>
      <c r="DA88" t="str">
        <f>IF(OR(LEFT(CX88,1)=CHAR(32),LEFT(CX88,1)=CHAR(9),LEFT(CX88,1)=CHAR(160),indenture(CX88)&gt;0),"NO","BOLD")&amp;CZ88</f>
        <v>BOLD</v>
      </c>
      <c r="DD88" t="str">
        <f t="shared" si="96"/>
        <v/>
      </c>
      <c r="DE88" t="str">
        <f>IF(OR(LEFT(DB88,1)=CHAR(32),LEFT(DB88,1)=CHAR(9),LEFT(DB88,1)=CHAR(160),indenture(DB88)&gt;0),"NO","BOLD")&amp;DD88</f>
        <v>BOLD</v>
      </c>
      <c r="DH88" t="str">
        <f t="shared" si="97"/>
        <v/>
      </c>
      <c r="DI88" t="str">
        <f>IF(OR(LEFT(DF88,1)=CHAR(32),LEFT(DF88,1)=CHAR(9),LEFT(DF88,1)=CHAR(160),indenture(DF88)&gt;0),"NO","BOLD")&amp;DH88</f>
        <v>BOLD</v>
      </c>
      <c r="DL88" t="str">
        <f t="shared" si="98"/>
        <v/>
      </c>
      <c r="DM88" t="str">
        <f>IF(OR(LEFT(DJ88,1)=CHAR(32),LEFT(DJ88,1)=CHAR(9),LEFT(DJ88,1)=CHAR(160),indenture(DJ88)&gt;0),"NO","BOLD")&amp;DL88</f>
        <v>BOLD</v>
      </c>
      <c r="DP88" t="str">
        <f t="shared" si="99"/>
        <v/>
      </c>
      <c r="DQ88" t="str">
        <f>IF(OR(LEFT(DN88,1)=CHAR(32),LEFT(DN88,1)=CHAR(9),LEFT(DN88,1)=CHAR(160),indenture(DN88)&gt;0),"NO","BOLD")&amp;DP88</f>
        <v>BOLD</v>
      </c>
      <c r="DT88" t="str">
        <f t="shared" si="100"/>
        <v/>
      </c>
      <c r="DU88" t="str">
        <f>IF(OR(LEFT(DR88,1)=CHAR(32),LEFT(DR88,1)=CHAR(9),LEFT(DR88,1)=CHAR(160),indenture(DR88)&gt;0),"NO","BOLD")&amp;DT88</f>
        <v>BOLD</v>
      </c>
      <c r="DX88" t="str">
        <f t="shared" si="101"/>
        <v/>
      </c>
      <c r="DY88" t="str">
        <f>IF(OR(LEFT(DV88,1)=CHAR(32),LEFT(DV88,1)=CHAR(9),LEFT(DV88,1)=CHAR(160),indenture(DV88)&gt;0),"NO","BOLD")&amp;DX88</f>
        <v>BOLD</v>
      </c>
      <c r="EB88" t="str">
        <f t="shared" si="102"/>
        <v/>
      </c>
      <c r="EC88" t="str">
        <f>IF(OR(LEFT(DZ88,1)=CHAR(32),LEFT(DZ88,1)=CHAR(9),LEFT(DZ88,1)=CHAR(160),indenture(DZ88)&gt;0),"NO","BOLD")&amp;EB88</f>
        <v>BOLD</v>
      </c>
      <c r="EF88" t="str">
        <f t="shared" si="103"/>
        <v/>
      </c>
      <c r="EG88" t="str">
        <f>IF(OR(LEFT(ED88,1)=CHAR(32),LEFT(ED88,1)=CHAR(9),LEFT(ED88,1)=CHAR(160),indenture(ED88)&gt;0),"NO","BOLD")&amp;EF88</f>
        <v>BOLD</v>
      </c>
      <c r="EJ88" t="str">
        <f t="shared" si="104"/>
        <v/>
      </c>
      <c r="EK88" t="str">
        <f>IF(OR(LEFT(EH88,1)=CHAR(32),LEFT(EH88,1)=CHAR(9),LEFT(EH88,1)=CHAR(160),indenture(EH88)&gt;0),"NO","BOLD")&amp;EJ88</f>
        <v>BOLD</v>
      </c>
      <c r="EN88" t="str">
        <f t="shared" si="105"/>
        <v/>
      </c>
      <c r="EO88" t="str">
        <f>IF(OR(LEFT(EL88,1)=CHAR(32),LEFT(EL88,1)=CHAR(9),LEFT(EL88,1)=CHAR(160),indenture(EL88)&gt;0),"NO","BOLD")&amp;EN88</f>
        <v>BOLD</v>
      </c>
      <c r="ER88" t="str">
        <f t="shared" si="106"/>
        <v/>
      </c>
      <c r="ES88" t="str">
        <f>IF(OR(LEFT(EP88,1)=CHAR(32),LEFT(EP88,1)=CHAR(9),LEFT(EP88,1)=CHAR(160),indenture(EP88)&gt;0),"NO","BOLD")&amp;ER88</f>
        <v>BOLD</v>
      </c>
      <c r="EV88" t="str">
        <f t="shared" si="107"/>
        <v/>
      </c>
      <c r="EW88" t="str">
        <f>IF(OR(LEFT(ET88,1)=CHAR(32),LEFT(ET88,1)=CHAR(9),LEFT(ET88,1)=CHAR(160),indenture(ET88)&gt;0),"NO","BOLD")&amp;EV88</f>
        <v>BOLD</v>
      </c>
      <c r="EZ88" t="str">
        <f t="shared" si="108"/>
        <v/>
      </c>
      <c r="FA88" t="str">
        <f>IF(OR(LEFT(EX88,1)=CHAR(32),LEFT(EX88,1)=CHAR(9),LEFT(EX88,1)=CHAR(160),indenture(EX88)&gt;0),"NO","BOLD")&amp;EZ88</f>
        <v>BOLD</v>
      </c>
      <c r="FD88" t="str">
        <f t="shared" si="109"/>
        <v/>
      </c>
      <c r="FE88" t="str">
        <f>IF(OR(LEFT(FB88,1)=CHAR(32),LEFT(FB88,1)=CHAR(9),LEFT(FB88,1)=CHAR(160),indenture(FB88)&gt;0),"NO","BOLD")&amp;FD88</f>
        <v>BOLD</v>
      </c>
      <c r="FF88" t="s">
        <v>6</v>
      </c>
      <c r="FG88" t="s">
        <v>7</v>
      </c>
      <c r="FH88" t="str">
        <f t="shared" si="110"/>
        <v/>
      </c>
      <c r="FI88" t="str">
        <f>IF(OR(LEFT(FF88,1)=CHAR(32),LEFT(FF88,1)=CHAR(9),LEFT(FF88,1)=CHAR(160),indenture(FF88)&gt;0),"NO","BOLD")&amp;FH88</f>
        <v>BOLD</v>
      </c>
      <c r="FL88" t="str">
        <f t="shared" si="111"/>
        <v/>
      </c>
      <c r="FM88" t="str">
        <f>IF(OR(LEFT(FJ88,1)=CHAR(32),LEFT(FJ88,1)=CHAR(9),LEFT(FJ88,1)=CHAR(160),indenture(FJ88)&gt;0),"NO","BOLD")&amp;FL88</f>
        <v>BOLD</v>
      </c>
      <c r="FN88" t="s">
        <v>6082</v>
      </c>
      <c r="FO88" t="s">
        <v>6083</v>
      </c>
      <c r="FP88" t="str">
        <f t="shared" si="112"/>
        <v/>
      </c>
      <c r="FQ88" t="str">
        <f>IF(OR(LEFT(FN88,1)=CHAR(32),LEFT(FN88,1)=CHAR(9),LEFT(FN88,1)=CHAR(160),indenture(FN88)&gt;0),"NO","BOLD")&amp;FP88</f>
        <v>BOLD</v>
      </c>
      <c r="FT88" t="str">
        <f t="shared" si="113"/>
        <v/>
      </c>
      <c r="FU88" t="str">
        <f>IF(OR(LEFT(FR88,1)=CHAR(32),LEFT(FR88,1)=CHAR(9),LEFT(FR88,1)=CHAR(160),indenture(FR88)&gt;0),"NO","BOLD")&amp;FT88</f>
        <v>BOLD</v>
      </c>
      <c r="FX88" t="str">
        <f t="shared" si="114"/>
        <v/>
      </c>
      <c r="FY88" t="str">
        <f>IF(OR(LEFT(FV88,1)=CHAR(32),LEFT(FV88,1)=CHAR(9),LEFT(FV88,1)=CHAR(160),indenture(FV88)&gt;0),"NO","BOLD")&amp;FX88</f>
        <v>BOLD</v>
      </c>
      <c r="GB88" t="str">
        <f t="shared" si="115"/>
        <v/>
      </c>
      <c r="GC88" t="str">
        <f>IF(OR(LEFT(FZ88,1)=CHAR(32),LEFT(FZ88,1)=CHAR(9),LEFT(FZ88,1)=CHAR(160),indenture(FZ88)&gt;0),"NO","BOLD")&amp;GB88</f>
        <v>BOLD</v>
      </c>
      <c r="GF88" t="str">
        <f t="shared" si="116"/>
        <v/>
      </c>
      <c r="GG88" t="str">
        <f>IF(OR(LEFT(GD88,1)=CHAR(32),LEFT(GD88,1)=CHAR(9),LEFT(GD88,1)=CHAR(160),indenture(GD88)&gt;0),"NO","BOLD")&amp;GF88</f>
        <v>BOLD</v>
      </c>
      <c r="GJ88" t="str">
        <f t="shared" si="117"/>
        <v/>
      </c>
      <c r="GK88" t="str">
        <f>IF(OR(LEFT(GH88,1)=CHAR(32),LEFT(GH88,1)=CHAR(9),LEFT(GH88,1)=CHAR(160),indenture(GH88)&gt;0),"NO","BOLD")&amp;GJ88</f>
        <v>BOLD</v>
      </c>
      <c r="GN88" t="str">
        <f t="shared" si="118"/>
        <v/>
      </c>
      <c r="GO88" t="str">
        <f>IF(OR(LEFT(GL88,1)=CHAR(32),LEFT(GL88,1)=CHAR(9),LEFT(GL88,1)=CHAR(160),indenture(GL88)&gt;0),"NO","BOLD")&amp;GN88</f>
        <v>BOLD</v>
      </c>
      <c r="GR88" t="str">
        <f t="shared" si="119"/>
        <v/>
      </c>
      <c r="GS88" t="str">
        <f>IF(OR(LEFT(GP88,1)=CHAR(32),LEFT(GP88,1)=CHAR(9),LEFT(GP88,1)=CHAR(160),indenture(GP88)&gt;0),"NO","BOLD")&amp;GR88</f>
        <v>BOLD</v>
      </c>
      <c r="GV88" t="str">
        <f t="shared" si="120"/>
        <v/>
      </c>
      <c r="GW88" t="str">
        <f>IF(OR(LEFT(GT88,1)=CHAR(32),LEFT(GT88,1)=CHAR(9),LEFT(GT88,1)=CHAR(160),indenture(GT88)&gt;0),"NO","BOLD")&amp;GV88</f>
        <v>BOLD</v>
      </c>
      <c r="GZ88" t="str">
        <f t="shared" si="121"/>
        <v/>
      </c>
      <c r="HA88" t="str">
        <f>IF(OR(LEFT(GX88,1)=CHAR(32),LEFT(GX88,1)=CHAR(9),LEFT(GX88,1)=CHAR(160),indenture(GX88)&gt;0),"NO","BOLD")&amp;GZ88</f>
        <v>BOLD</v>
      </c>
      <c r="HD88" t="str">
        <f t="shared" si="122"/>
        <v/>
      </c>
      <c r="HE88" t="str">
        <f>IF(OR(LEFT(HB88,1)=CHAR(32),LEFT(HB88,1)=CHAR(9),LEFT(HB88,1)=CHAR(160),indenture(HB88)&gt;0),"NO","BOLD")&amp;HD88</f>
        <v>BOLD</v>
      </c>
      <c r="HH88" t="str">
        <f t="shared" si="123"/>
        <v/>
      </c>
      <c r="HI88" t="str">
        <f>IF(OR(LEFT(HF88,1)=CHAR(32),LEFT(HF88,1)=CHAR(9),LEFT(HF88,1)=CHAR(160),indenture(HF88)&gt;0),"NO","BOLD")&amp;HH88</f>
        <v>BOLD</v>
      </c>
      <c r="HL88" t="str">
        <f t="shared" si="124"/>
        <v/>
      </c>
      <c r="HM88" t="str">
        <f>IF(OR(LEFT(HJ88,1)=CHAR(32),LEFT(HJ88,1)=CHAR(9),LEFT(HJ88,1)=CHAR(160),indenture(HJ88)&gt;0),"NO","BOLD")&amp;HL88</f>
        <v>BOLD</v>
      </c>
      <c r="HP88" t="str">
        <f t="shared" si="125"/>
        <v/>
      </c>
      <c r="HQ88" t="str">
        <f>IF(OR(LEFT(HN88,1)=CHAR(32),LEFT(HN88,1)=CHAR(9),LEFT(HN88,1)=CHAR(160),indenture(HN88)&gt;0),"NO","BOLD")&amp;HP88</f>
        <v>BOLD</v>
      </c>
      <c r="HT88" t="str">
        <f t="shared" si="126"/>
        <v/>
      </c>
      <c r="HU88" t="str">
        <f>IF(OR(LEFT(HR88,1)=CHAR(32),LEFT(HR88,1)=CHAR(9),LEFT(HR88,1)=CHAR(160),indenture(HR88)&gt;0),"NO","BOLD")&amp;HT88</f>
        <v>BOLD</v>
      </c>
      <c r="HV88" t="s">
        <v>8272</v>
      </c>
      <c r="HW88" t="s">
        <v>100</v>
      </c>
      <c r="HX88" t="str">
        <f t="shared" si="127"/>
        <v/>
      </c>
      <c r="HY88" t="str">
        <f>IF(OR(LEFT(HV88,1)=CHAR(32),LEFT(HV88,1)=CHAR(9),LEFT(HV88,1)=CHAR(160),indenture(HV88)&gt;0),"NO","BOLD")&amp;HX88</f>
        <v>BOLD</v>
      </c>
      <c r="HZ88" t="s">
        <v>8436</v>
      </c>
      <c r="IA88" t="s">
        <v>202</v>
      </c>
      <c r="IB88" t="str">
        <f t="shared" si="128"/>
        <v/>
      </c>
      <c r="IC88" t="str">
        <f>IF(OR(LEFT(HZ88,1)=CHAR(32),LEFT(HZ88,1)=CHAR(9),LEFT(HZ88,1)=CHAR(160),indenture(HZ88)&gt;0),"NO","BOLD")&amp;IB88</f>
        <v>BOLD</v>
      </c>
      <c r="IH88" t="s">
        <v>8292</v>
      </c>
      <c r="II88" t="s">
        <v>8194</v>
      </c>
      <c r="IJ88" t="str">
        <f t="shared" si="129"/>
        <v/>
      </c>
      <c r="IK88" t="str">
        <f>IF(OR(LEFT(IH88,1)=CHAR(32),LEFT(IH88,1)=CHAR(9),LEFT(IH88,1)=CHAR(160),indenture(IH88)&gt;0),"NO","BOLD")&amp;IJ88</f>
        <v>BOLD</v>
      </c>
      <c r="IP88" t="s">
        <v>8762</v>
      </c>
      <c r="IQ88" s="36" t="s">
        <v>8872</v>
      </c>
      <c r="IR88" t="str">
        <f t="shared" si="130"/>
        <v/>
      </c>
      <c r="IS88" t="str">
        <f>IF(OR(LEFT(IP88,1)=CHAR(32),LEFT(IP88,1)=CHAR(9),LEFT(IP88,1)=CHAR(160),indenture(IP88)&gt;0),"NO","BOLD")&amp;IR88</f>
        <v>BOLD</v>
      </c>
      <c r="IX88" t="s">
        <v>8282</v>
      </c>
      <c r="IY88" t="s">
        <v>8183</v>
      </c>
      <c r="IZ88" t="str">
        <f t="shared" si="131"/>
        <v/>
      </c>
      <c r="JA88" t="str">
        <f>IF(OR(LEFT(IX88,1)=CHAR(32),LEFT(IX88,1)=CHAR(9),LEFT(IX88,1)=CHAR(160),indenture(IX88)&gt;0),"NO","BOLD")&amp;IZ88</f>
        <v>BOLD</v>
      </c>
      <c r="JB88" t="s">
        <v>8436</v>
      </c>
      <c r="JC88" t="s">
        <v>202</v>
      </c>
      <c r="JD88" t="str">
        <f t="shared" si="132"/>
        <v/>
      </c>
      <c r="JE88" t="str">
        <f>IF(OR(LEFT(JB88,1)=CHAR(32),LEFT(JB88,1)=CHAR(9),LEFT(JB88,1)=CHAR(160),indenture(JB88)&gt;0),"NO","BOLD")&amp;JD88</f>
        <v>BOLD</v>
      </c>
    </row>
    <row r="89" spans="1:265">
      <c r="A89">
        <v>88</v>
      </c>
      <c r="D89" t="str">
        <f t="shared" si="71"/>
        <v/>
      </c>
      <c r="E89" t="str">
        <f>IF(OR(LEFT(B89,1)=CHAR(32),LEFT(B89,1)=CHAR(9),LEFT(B89,1)=CHAR(160),indenture(B89)&gt;0),"NO","BOLD")&amp;D89</f>
        <v>BOLD</v>
      </c>
      <c r="F89" t="s">
        <v>4045</v>
      </c>
      <c r="G89" t="s">
        <v>4046</v>
      </c>
      <c r="H89" t="str">
        <f t="shared" si="72"/>
        <v/>
      </c>
      <c r="I89" t="str">
        <f>IF(OR(LEFT(F89,1)=CHAR(32),LEFT(F89,1)=CHAR(9),LEFT(F89,1)=CHAR(160),indenture(F89)&gt;0),"NO","BOLD")&amp;H89</f>
        <v>BOLD</v>
      </c>
      <c r="P89" t="str">
        <f t="shared" si="73"/>
        <v/>
      </c>
      <c r="Q89" t="str">
        <f>IF(OR(LEFT(N89,1)=CHAR(32),LEFT(N89,1)=CHAR(9),LEFT(N89,1)=CHAR(160),indenture(N89)&gt;0),"NO","BOLD")&amp;P89</f>
        <v>BOLD</v>
      </c>
      <c r="T89" t="str">
        <f t="shared" si="74"/>
        <v/>
      </c>
      <c r="U89" t="str">
        <f>IF(OR(LEFT(R89,1)=CHAR(32),LEFT(R89,1)=CHAR(9),LEFT(R89,1)=CHAR(160),indenture(R89)&gt;0),"NO","BOLD")&amp;T89</f>
        <v>BOLD</v>
      </c>
      <c r="X89" t="str">
        <f t="shared" si="75"/>
        <v/>
      </c>
      <c r="Y89" t="str">
        <f>IF(OR(LEFT(V89,1)=CHAR(32),LEFT(V89,1)=CHAR(9),LEFT(V89,1)=CHAR(160),indenture(V89)&gt;0),"NO","BOLD")&amp;X89</f>
        <v>BOLD</v>
      </c>
      <c r="AB89" t="str">
        <f t="shared" si="76"/>
        <v/>
      </c>
      <c r="AC89" t="str">
        <f>IF(OR(LEFT(Z89,1)=CHAR(32),LEFT(Z89,1)=CHAR(9),LEFT(Z89,1)=CHAR(160),indenture(Z89)&gt;0),"NO","BOLD")&amp;AB89</f>
        <v>BOLD</v>
      </c>
      <c r="AF89" t="str">
        <f t="shared" si="77"/>
        <v/>
      </c>
      <c r="AG89" t="str">
        <f>IF(OR(LEFT(AD89,1)=CHAR(32),LEFT(AD89,1)=CHAR(9),LEFT(AD89,1)=CHAR(160),indenture(AD89)&gt;0),"NO","BOLD")&amp;AF89</f>
        <v>BOLD</v>
      </c>
      <c r="AJ89" t="str">
        <f t="shared" si="78"/>
        <v/>
      </c>
      <c r="AK89" t="str">
        <f>IF(OR(LEFT(AH89,1)=CHAR(32),LEFT(AH89,1)=CHAR(9),LEFT(AH89,1)=CHAR(160),indenture(AH89)&gt;0),"NO","BOLD")&amp;AJ89</f>
        <v>BOLD</v>
      </c>
      <c r="AL89" t="s">
        <v>3827</v>
      </c>
      <c r="AM89" t="s">
        <v>4047</v>
      </c>
      <c r="AN89" t="str">
        <f t="shared" si="79"/>
        <v/>
      </c>
      <c r="AO89" t="str">
        <f>IF(OR(LEFT(AL89,1)=CHAR(32),LEFT(AL89,1)=CHAR(9),LEFT(AL89,1)=CHAR(160),indenture(AL89)&gt;0),"NO","BOLD")&amp;AN89</f>
        <v>BOLD</v>
      </c>
      <c r="AR89" t="str">
        <f t="shared" si="80"/>
        <v/>
      </c>
      <c r="AS89" t="str">
        <f>IF(OR(LEFT(AP89,1)=CHAR(32),LEFT(AP89,1)=CHAR(9),LEFT(AP89,1)=CHAR(160),indenture(AP89)&gt;0),"NO","BOLD")&amp;AR89</f>
        <v>BOLD</v>
      </c>
      <c r="AV89" t="str">
        <f t="shared" si="81"/>
        <v/>
      </c>
      <c r="AW89" t="str">
        <f>IF(OR(LEFT(AT89,1)=CHAR(32),LEFT(AT89,1)=CHAR(9),LEFT(AT89,1)=CHAR(160),indenture(AT89)&gt;0),"NO","BOLD")&amp;AV89</f>
        <v>BOLD</v>
      </c>
      <c r="AZ89" t="str">
        <f t="shared" si="82"/>
        <v/>
      </c>
      <c r="BA89" t="str">
        <f>IF(OR(LEFT(AX89,1)=CHAR(32),LEFT(AX89,1)=CHAR(9),LEFT(AX89,1)=CHAR(160),indenture(AX89)&gt;0),"NO","BOLD")&amp;AZ89</f>
        <v>BOLD</v>
      </c>
      <c r="BD89" t="str">
        <f t="shared" si="83"/>
        <v/>
      </c>
      <c r="BE89" t="str">
        <f>IF(OR(LEFT(BB89,1)=CHAR(32),LEFT(BB89,1)=CHAR(9),LEFT(BB89,1)=CHAR(160),indenture(BB89)&gt;0),"NO","BOLD")&amp;BD89</f>
        <v>BOLD</v>
      </c>
      <c r="BH89" t="str">
        <f t="shared" si="84"/>
        <v/>
      </c>
      <c r="BI89" t="str">
        <f>IF(OR(LEFT(BF89,1)=CHAR(32),LEFT(BF89,1)=CHAR(9),LEFT(BF89,1)=CHAR(160),indenture(BF89)&gt;0),"NO","BOLD")&amp;BH89</f>
        <v>BOLD</v>
      </c>
      <c r="BL89" t="str">
        <f t="shared" si="85"/>
        <v/>
      </c>
      <c r="BM89" t="str">
        <f>IF(OR(LEFT(BJ89,1)=CHAR(32),LEFT(BJ89,1)=CHAR(9),LEFT(BJ89,1)=CHAR(160),indenture(BJ89)&gt;0),"NO","BOLD")&amp;BL89</f>
        <v>BOLD</v>
      </c>
      <c r="BP89" t="str">
        <f t="shared" si="86"/>
        <v/>
      </c>
      <c r="BQ89" t="str">
        <f>IF(OR(LEFT(BN89,1)=CHAR(32),LEFT(BN89,1)=CHAR(9),LEFT(BN89,1)=CHAR(160),indenture(BN89)&gt;0),"NO","BOLD")&amp;BP89</f>
        <v>BOLD</v>
      </c>
      <c r="BT89" t="str">
        <f t="shared" si="87"/>
        <v/>
      </c>
      <c r="BU89" t="str">
        <f>IF(OR(LEFT(BR89,1)=CHAR(32),LEFT(BR89,1)=CHAR(9),LEFT(BR89,1)=CHAR(160),indenture(BR89)&gt;0),"NO","BOLD")&amp;BT89</f>
        <v>BOLD</v>
      </c>
      <c r="BV89" t="s">
        <v>4850</v>
      </c>
      <c r="BW89" t="s">
        <v>4851</v>
      </c>
      <c r="BX89" t="str">
        <f t="shared" si="88"/>
        <v/>
      </c>
      <c r="BY89" t="str">
        <f>IF(OR(LEFT(BV89,1)=CHAR(32),LEFT(BV89,1)=CHAR(9),LEFT(BV89,1)=CHAR(160),indenture(BV89)&gt;0),"NO","BOLD")&amp;BX89</f>
        <v>NO</v>
      </c>
      <c r="BZ89" t="s">
        <v>4231</v>
      </c>
      <c r="CA89" t="s">
        <v>4852</v>
      </c>
      <c r="CB89" t="str">
        <f t="shared" si="89"/>
        <v/>
      </c>
      <c r="CC89" t="str">
        <f>IF(OR(LEFT(BZ89,1)=CHAR(32),LEFT(BZ89,1)=CHAR(9),LEFT(BZ89,1)=CHAR(160),indenture(BZ89)&gt;0),"NO","BOLD")&amp;CB89</f>
        <v>NO</v>
      </c>
      <c r="CD89" t="s">
        <v>4275</v>
      </c>
      <c r="CE89" t="s">
        <v>4853</v>
      </c>
      <c r="CF89" t="str">
        <f t="shared" si="90"/>
        <v/>
      </c>
      <c r="CG89" t="str">
        <f>IF(OR(LEFT(CD89,1)=CHAR(32),LEFT(CD89,1)=CHAR(9),LEFT(CD89,1)=CHAR(160),indenture(CD89)&gt;0),"NO","BOLD")&amp;CF89</f>
        <v>NO</v>
      </c>
      <c r="CJ89" t="str">
        <f t="shared" si="91"/>
        <v/>
      </c>
      <c r="CK89" t="str">
        <f>IF(OR(LEFT(CH89,1)=CHAR(32),LEFT(CH89,1)=CHAR(9),LEFT(CH89,1)=CHAR(160),indenture(CH89)&gt;0),"NO","BOLD")&amp;CJ89</f>
        <v>BOLD</v>
      </c>
      <c r="CN89" t="str">
        <f t="shared" si="92"/>
        <v/>
      </c>
      <c r="CO89" t="str">
        <f>IF(OR(LEFT(CL89,1)=CHAR(32),LEFT(CL89,1)=CHAR(9),LEFT(CL89,1)=CHAR(160),indenture(CL89)&gt;0),"NO","BOLD")&amp;CN89</f>
        <v>BOLD</v>
      </c>
      <c r="CP89" t="s">
        <v>4854</v>
      </c>
      <c r="CQ89" t="s">
        <v>3956</v>
      </c>
      <c r="CR89" t="str">
        <f t="shared" si="93"/>
        <v/>
      </c>
      <c r="CS89" t="str">
        <f>IF(OR(LEFT(CP89,1)=CHAR(32),LEFT(CP89,1)=CHAR(9),LEFT(CP89,1)=CHAR(160),indenture(CP89)&gt;0),"NO","BOLD")&amp;CR89</f>
        <v>BOLD</v>
      </c>
      <c r="CV89" t="str">
        <f t="shared" si="94"/>
        <v/>
      </c>
      <c r="CW89" t="str">
        <f>IF(OR(LEFT(CT89,1)=CHAR(32),LEFT(CT89,1)=CHAR(9),LEFT(CT89,1)=CHAR(160),indenture(CT89)&gt;0),"NO","BOLD")&amp;CV89</f>
        <v>BOLD</v>
      </c>
      <c r="CZ89" t="str">
        <f t="shared" si="95"/>
        <v/>
      </c>
      <c r="DA89" t="str">
        <f>IF(OR(LEFT(CX89,1)=CHAR(32),LEFT(CX89,1)=CHAR(9),LEFT(CX89,1)=CHAR(160),indenture(CX89)&gt;0),"NO","BOLD")&amp;CZ89</f>
        <v>BOLD</v>
      </c>
      <c r="DD89" t="str">
        <f t="shared" si="96"/>
        <v/>
      </c>
      <c r="DE89" t="str">
        <f>IF(OR(LEFT(DB89,1)=CHAR(32),LEFT(DB89,1)=CHAR(9),LEFT(DB89,1)=CHAR(160),indenture(DB89)&gt;0),"NO","BOLD")&amp;DD89</f>
        <v>BOLD</v>
      </c>
      <c r="DH89" t="str">
        <f t="shared" si="97"/>
        <v/>
      </c>
      <c r="DI89" t="str">
        <f>IF(OR(LEFT(DF89,1)=CHAR(32),LEFT(DF89,1)=CHAR(9),LEFT(DF89,1)=CHAR(160),indenture(DF89)&gt;0),"NO","BOLD")&amp;DH89</f>
        <v>BOLD</v>
      </c>
      <c r="DL89" t="str">
        <f t="shared" si="98"/>
        <v/>
      </c>
      <c r="DM89" t="str">
        <f>IF(OR(LEFT(DJ89,1)=CHAR(32),LEFT(DJ89,1)=CHAR(9),LEFT(DJ89,1)=CHAR(160),indenture(DJ89)&gt;0),"NO","BOLD")&amp;DL89</f>
        <v>BOLD</v>
      </c>
      <c r="DP89" t="str">
        <f t="shared" si="99"/>
        <v/>
      </c>
      <c r="DQ89" t="str">
        <f>IF(OR(LEFT(DN89,1)=CHAR(32),LEFT(DN89,1)=CHAR(9),LEFT(DN89,1)=CHAR(160),indenture(DN89)&gt;0),"NO","BOLD")&amp;DP89</f>
        <v>BOLD</v>
      </c>
      <c r="DT89" t="str">
        <f t="shared" si="100"/>
        <v/>
      </c>
      <c r="DU89" t="str">
        <f>IF(OR(LEFT(DR89,1)=CHAR(32),LEFT(DR89,1)=CHAR(9),LEFT(DR89,1)=CHAR(160),indenture(DR89)&gt;0),"NO","BOLD")&amp;DT89</f>
        <v>BOLD</v>
      </c>
      <c r="DX89" t="str">
        <f t="shared" si="101"/>
        <v/>
      </c>
      <c r="DY89" t="str">
        <f>IF(OR(LEFT(DV89,1)=CHAR(32),LEFT(DV89,1)=CHAR(9),LEFT(DV89,1)=CHAR(160),indenture(DV89)&gt;0),"NO","BOLD")&amp;DX89</f>
        <v>BOLD</v>
      </c>
      <c r="EB89" t="str">
        <f t="shared" si="102"/>
        <v/>
      </c>
      <c r="EC89" t="str">
        <f>IF(OR(LEFT(DZ89,1)=CHAR(32),LEFT(DZ89,1)=CHAR(9),LEFT(DZ89,1)=CHAR(160),indenture(DZ89)&gt;0),"NO","BOLD")&amp;EB89</f>
        <v>BOLD</v>
      </c>
      <c r="EF89" t="str">
        <f t="shared" si="103"/>
        <v/>
      </c>
      <c r="EG89" t="str">
        <f>IF(OR(LEFT(ED89,1)=CHAR(32),LEFT(ED89,1)=CHAR(9),LEFT(ED89,1)=CHAR(160),indenture(ED89)&gt;0),"NO","BOLD")&amp;EF89</f>
        <v>BOLD</v>
      </c>
      <c r="EJ89" t="str">
        <f t="shared" si="104"/>
        <v/>
      </c>
      <c r="EK89" t="str">
        <f>IF(OR(LEFT(EH89,1)=CHAR(32),LEFT(EH89,1)=CHAR(9),LEFT(EH89,1)=CHAR(160),indenture(EH89)&gt;0),"NO","BOLD")&amp;EJ89</f>
        <v>BOLD</v>
      </c>
      <c r="EN89" t="str">
        <f t="shared" si="105"/>
        <v/>
      </c>
      <c r="EO89" t="str">
        <f>IF(OR(LEFT(EL89,1)=CHAR(32),LEFT(EL89,1)=CHAR(9),LEFT(EL89,1)=CHAR(160),indenture(EL89)&gt;0),"NO","BOLD")&amp;EN89</f>
        <v>BOLD</v>
      </c>
      <c r="ER89" t="str">
        <f t="shared" si="106"/>
        <v/>
      </c>
      <c r="ES89" t="str">
        <f>IF(OR(LEFT(EP89,1)=CHAR(32),LEFT(EP89,1)=CHAR(9),LEFT(EP89,1)=CHAR(160),indenture(EP89)&gt;0),"NO","BOLD")&amp;ER89</f>
        <v>BOLD</v>
      </c>
      <c r="EV89" t="str">
        <f t="shared" si="107"/>
        <v/>
      </c>
      <c r="EW89" t="str">
        <f>IF(OR(LEFT(ET89,1)=CHAR(32),LEFT(ET89,1)=CHAR(9),LEFT(ET89,1)=CHAR(160),indenture(ET89)&gt;0),"NO","BOLD")&amp;EV89</f>
        <v>BOLD</v>
      </c>
      <c r="EZ89" t="str">
        <f t="shared" si="108"/>
        <v/>
      </c>
      <c r="FA89" t="str">
        <f>IF(OR(LEFT(EX89,1)=CHAR(32),LEFT(EX89,1)=CHAR(9),LEFT(EX89,1)=CHAR(160),indenture(EX89)&gt;0),"NO","BOLD")&amp;EZ89</f>
        <v>BOLD</v>
      </c>
      <c r="FD89" t="str">
        <f t="shared" si="109"/>
        <v/>
      </c>
      <c r="FE89" t="str">
        <f>IF(OR(LEFT(FB89,1)=CHAR(32),LEFT(FB89,1)=CHAR(9),LEFT(FB89,1)=CHAR(160),indenture(FB89)&gt;0),"NO","BOLD")&amp;FD89</f>
        <v>BOLD</v>
      </c>
      <c r="FF89" t="s">
        <v>24</v>
      </c>
      <c r="FG89" t="s">
        <v>25</v>
      </c>
      <c r="FH89" t="str">
        <f t="shared" si="110"/>
        <v/>
      </c>
      <c r="FI89" t="str">
        <f>IF(OR(LEFT(FF89,1)=CHAR(32),LEFT(FF89,1)=CHAR(9),LEFT(FF89,1)=CHAR(160),indenture(FF89)&gt;0),"NO","BOLD")&amp;FH89</f>
        <v>BOLD</v>
      </c>
      <c r="FL89" t="str">
        <f t="shared" si="111"/>
        <v/>
      </c>
      <c r="FM89" t="str">
        <f>IF(OR(LEFT(FJ89,1)=CHAR(32),LEFT(FJ89,1)=CHAR(9),LEFT(FJ89,1)=CHAR(160),indenture(FJ89)&gt;0),"NO","BOLD")&amp;FL89</f>
        <v>BOLD</v>
      </c>
      <c r="FN89" t="s">
        <v>6084</v>
      </c>
      <c r="FO89" t="s">
        <v>6085</v>
      </c>
      <c r="FP89" t="str">
        <f t="shared" si="112"/>
        <v/>
      </c>
      <c r="FQ89" t="str">
        <f>IF(OR(LEFT(FN89,1)=CHAR(32),LEFT(FN89,1)=CHAR(9),LEFT(FN89,1)=CHAR(160),indenture(FN89)&gt;0),"NO","BOLD")&amp;FP89</f>
        <v>BOLD</v>
      </c>
      <c r="FT89" t="str">
        <f t="shared" si="113"/>
        <v/>
      </c>
      <c r="FU89" t="str">
        <f>IF(OR(LEFT(FR89,1)=CHAR(32),LEFT(FR89,1)=CHAR(9),LEFT(FR89,1)=CHAR(160),indenture(FR89)&gt;0),"NO","BOLD")&amp;FT89</f>
        <v>BOLD</v>
      </c>
      <c r="FX89" t="str">
        <f t="shared" si="114"/>
        <v/>
      </c>
      <c r="FY89" t="str">
        <f>IF(OR(LEFT(FV89,1)=CHAR(32),LEFT(FV89,1)=CHAR(9),LEFT(FV89,1)=CHAR(160),indenture(FV89)&gt;0),"NO","BOLD")&amp;FX89</f>
        <v>BOLD</v>
      </c>
      <c r="GB89" t="str">
        <f t="shared" si="115"/>
        <v/>
      </c>
      <c r="GC89" t="str">
        <f>IF(OR(LEFT(FZ89,1)=CHAR(32),LEFT(FZ89,1)=CHAR(9),LEFT(FZ89,1)=CHAR(160),indenture(FZ89)&gt;0),"NO","BOLD")&amp;GB89</f>
        <v>BOLD</v>
      </c>
      <c r="GF89" t="str">
        <f t="shared" si="116"/>
        <v/>
      </c>
      <c r="GG89" t="str">
        <f>IF(OR(LEFT(GD89,1)=CHAR(32),LEFT(GD89,1)=CHAR(9),LEFT(GD89,1)=CHAR(160),indenture(GD89)&gt;0),"NO","BOLD")&amp;GF89</f>
        <v>BOLD</v>
      </c>
      <c r="GJ89" t="str">
        <f t="shared" si="117"/>
        <v/>
      </c>
      <c r="GK89" t="str">
        <f>IF(OR(LEFT(GH89,1)=CHAR(32),LEFT(GH89,1)=CHAR(9),LEFT(GH89,1)=CHAR(160),indenture(GH89)&gt;0),"NO","BOLD")&amp;GJ89</f>
        <v>BOLD</v>
      </c>
      <c r="GN89" t="str">
        <f t="shared" si="118"/>
        <v/>
      </c>
      <c r="GO89" t="str">
        <f>IF(OR(LEFT(GL89,1)=CHAR(32),LEFT(GL89,1)=CHAR(9),LEFT(GL89,1)=CHAR(160),indenture(GL89)&gt;0),"NO","BOLD")&amp;GN89</f>
        <v>BOLD</v>
      </c>
      <c r="GR89" t="str">
        <f t="shared" si="119"/>
        <v/>
      </c>
      <c r="GS89" t="str">
        <f>IF(OR(LEFT(GP89,1)=CHAR(32),LEFT(GP89,1)=CHAR(9),LEFT(GP89,1)=CHAR(160),indenture(GP89)&gt;0),"NO","BOLD")&amp;GR89</f>
        <v>BOLD</v>
      </c>
      <c r="GV89" t="str">
        <f t="shared" si="120"/>
        <v/>
      </c>
      <c r="GW89" t="str">
        <f>IF(OR(LEFT(GT89,1)=CHAR(32),LEFT(GT89,1)=CHAR(9),LEFT(GT89,1)=CHAR(160),indenture(GT89)&gt;0),"NO","BOLD")&amp;GV89</f>
        <v>BOLD</v>
      </c>
      <c r="GZ89" t="str">
        <f t="shared" si="121"/>
        <v/>
      </c>
      <c r="HA89" t="str">
        <f>IF(OR(LEFT(GX89,1)=CHAR(32),LEFT(GX89,1)=CHAR(9),LEFT(GX89,1)=CHAR(160),indenture(GX89)&gt;0),"NO","BOLD")&amp;GZ89</f>
        <v>BOLD</v>
      </c>
      <c r="HD89" t="str">
        <f t="shared" si="122"/>
        <v/>
      </c>
      <c r="HE89" t="str">
        <f>IF(OR(LEFT(HB89,1)=CHAR(32),LEFT(HB89,1)=CHAR(9),LEFT(HB89,1)=CHAR(160),indenture(HB89)&gt;0),"NO","BOLD")&amp;HD89</f>
        <v>BOLD</v>
      </c>
      <c r="HH89" t="str">
        <f t="shared" si="123"/>
        <v/>
      </c>
      <c r="HI89" t="str">
        <f>IF(OR(LEFT(HF89,1)=CHAR(32),LEFT(HF89,1)=CHAR(9),LEFT(HF89,1)=CHAR(160),indenture(HF89)&gt;0),"NO","BOLD")&amp;HH89</f>
        <v>BOLD</v>
      </c>
      <c r="HL89" t="str">
        <f t="shared" si="124"/>
        <v/>
      </c>
      <c r="HM89" t="str">
        <f>IF(OR(LEFT(HJ89,1)=CHAR(32),LEFT(HJ89,1)=CHAR(9),LEFT(HJ89,1)=CHAR(160),indenture(HJ89)&gt;0),"NO","BOLD")&amp;HL89</f>
        <v>BOLD</v>
      </c>
      <c r="HP89" t="str">
        <f t="shared" si="125"/>
        <v/>
      </c>
      <c r="HQ89" t="str">
        <f>IF(OR(LEFT(HN89,1)=CHAR(32),LEFT(HN89,1)=CHAR(9),LEFT(HN89,1)=CHAR(160),indenture(HN89)&gt;0),"NO","BOLD")&amp;HP89</f>
        <v>BOLD</v>
      </c>
      <c r="HT89" t="str">
        <f t="shared" si="126"/>
        <v/>
      </c>
      <c r="HU89" t="str">
        <f>IF(OR(LEFT(HR89,1)=CHAR(32),LEFT(HR89,1)=CHAR(9),LEFT(HR89,1)=CHAR(160),indenture(HR89)&gt;0),"NO","BOLD")&amp;HT89</f>
        <v>BOLD</v>
      </c>
      <c r="HV89" t="s">
        <v>8273</v>
      </c>
      <c r="HW89" t="s">
        <v>107</v>
      </c>
      <c r="HX89" t="str">
        <f t="shared" si="127"/>
        <v/>
      </c>
      <c r="HY89" t="str">
        <f>IF(OR(LEFT(HV89,1)=CHAR(32),LEFT(HV89,1)=CHAR(9),LEFT(HV89,1)=CHAR(160),indenture(HV89)&gt;0),"NO","BOLD")&amp;HX89</f>
        <v>BOLD</v>
      </c>
      <c r="HZ89" t="s">
        <v>8437</v>
      </c>
      <c r="IA89" t="s">
        <v>209</v>
      </c>
      <c r="IB89" t="str">
        <f t="shared" si="128"/>
        <v/>
      </c>
      <c r="IC89" t="str">
        <f>IF(OR(LEFT(HZ89,1)=CHAR(32),LEFT(HZ89,1)=CHAR(9),LEFT(HZ89,1)=CHAR(160),indenture(HZ89)&gt;0),"NO","BOLD")&amp;IB89</f>
        <v>BOLD</v>
      </c>
      <c r="IH89" t="s">
        <v>8293</v>
      </c>
      <c r="II89" t="s">
        <v>8195</v>
      </c>
      <c r="IJ89" t="str">
        <f t="shared" si="129"/>
        <v/>
      </c>
      <c r="IK89" t="str">
        <f>IF(OR(LEFT(IH89,1)=CHAR(32),LEFT(IH89,1)=CHAR(9),LEFT(IH89,1)=CHAR(160),indenture(IH89)&gt;0),"NO","BOLD")&amp;IJ89</f>
        <v>BOLD</v>
      </c>
      <c r="IP89" t="s">
        <v>8645</v>
      </c>
      <c r="IQ89" t="s">
        <v>8763</v>
      </c>
      <c r="IR89" t="str">
        <f t="shared" si="130"/>
        <v/>
      </c>
      <c r="IS89" t="str">
        <f>IF(OR(LEFT(IP89,1)=CHAR(32),LEFT(IP89,1)=CHAR(9),LEFT(IP89,1)=CHAR(160),indenture(IP89)&gt;0),"NO","BOLD")&amp;IR89</f>
        <v>BOLD</v>
      </c>
      <c r="IX89" t="s">
        <v>8283</v>
      </c>
      <c r="IY89" t="s">
        <v>8184</v>
      </c>
      <c r="IZ89" t="str">
        <f t="shared" si="131"/>
        <v/>
      </c>
      <c r="JA89" t="str">
        <f>IF(OR(LEFT(IX89,1)=CHAR(32),LEFT(IX89,1)=CHAR(9),LEFT(IX89,1)=CHAR(160),indenture(IX89)&gt;0),"NO","BOLD")&amp;IZ89</f>
        <v>BOLD</v>
      </c>
      <c r="JB89" t="s">
        <v>8437</v>
      </c>
      <c r="JC89" t="s">
        <v>209</v>
      </c>
      <c r="JD89" t="str">
        <f t="shared" si="132"/>
        <v/>
      </c>
      <c r="JE89" t="str">
        <f>IF(OR(LEFT(JB89,1)=CHAR(32),LEFT(JB89,1)=CHAR(9),LEFT(JB89,1)=CHAR(160),indenture(JB89)&gt;0),"NO","BOLD")&amp;JD89</f>
        <v>BOLD</v>
      </c>
    </row>
    <row r="90" spans="1:265">
      <c r="A90">
        <v>89</v>
      </c>
      <c r="D90" t="str">
        <f t="shared" si="71"/>
        <v/>
      </c>
      <c r="E90" t="str">
        <f>IF(OR(LEFT(B90,1)=CHAR(32),LEFT(B90,1)=CHAR(9),LEFT(B90,1)=CHAR(160),indenture(B90)&gt;0),"NO","BOLD")&amp;D90</f>
        <v>BOLD</v>
      </c>
      <c r="F90" t="s">
        <v>4048</v>
      </c>
      <c r="G90" t="s">
        <v>4049</v>
      </c>
      <c r="H90" t="str">
        <f t="shared" si="72"/>
        <v/>
      </c>
      <c r="I90" t="str">
        <f>IF(OR(LEFT(F90,1)=CHAR(32),LEFT(F90,1)=CHAR(9),LEFT(F90,1)=CHAR(160),indenture(F90)&gt;0),"NO","BOLD")&amp;H90</f>
        <v>BOLD</v>
      </c>
      <c r="P90" t="str">
        <f t="shared" si="73"/>
        <v/>
      </c>
      <c r="Q90" t="str">
        <f>IF(OR(LEFT(N90,1)=CHAR(32),LEFT(N90,1)=CHAR(9),LEFT(N90,1)=CHAR(160),indenture(N90)&gt;0),"NO","BOLD")&amp;P90</f>
        <v>BOLD</v>
      </c>
      <c r="T90" t="str">
        <f t="shared" si="74"/>
        <v/>
      </c>
      <c r="U90" t="str">
        <f>IF(OR(LEFT(R90,1)=CHAR(32),LEFT(R90,1)=CHAR(9),LEFT(R90,1)=CHAR(160),indenture(R90)&gt;0),"NO","BOLD")&amp;T90</f>
        <v>BOLD</v>
      </c>
      <c r="X90" t="str">
        <f t="shared" si="75"/>
        <v/>
      </c>
      <c r="Y90" t="str">
        <f>IF(OR(LEFT(V90,1)=CHAR(32),LEFT(V90,1)=CHAR(9),LEFT(V90,1)=CHAR(160),indenture(V90)&gt;0),"NO","BOLD")&amp;X90</f>
        <v>BOLD</v>
      </c>
      <c r="AB90" t="str">
        <f t="shared" si="76"/>
        <v/>
      </c>
      <c r="AC90" t="str">
        <f>IF(OR(LEFT(Z90,1)=CHAR(32),LEFT(Z90,1)=CHAR(9),LEFT(Z90,1)=CHAR(160),indenture(Z90)&gt;0),"NO","BOLD")&amp;AB90</f>
        <v>BOLD</v>
      </c>
      <c r="AF90" t="str">
        <f t="shared" si="77"/>
        <v/>
      </c>
      <c r="AG90" t="str">
        <f>IF(OR(LEFT(AD90,1)=CHAR(32),LEFT(AD90,1)=CHAR(9),LEFT(AD90,1)=CHAR(160),indenture(AD90)&gt;0),"NO","BOLD")&amp;AF90</f>
        <v>BOLD</v>
      </c>
      <c r="AJ90" t="str">
        <f t="shared" si="78"/>
        <v/>
      </c>
      <c r="AK90" t="str">
        <f>IF(OR(LEFT(AH90,1)=CHAR(32),LEFT(AH90,1)=CHAR(9),LEFT(AH90,1)=CHAR(160),indenture(AH90)&gt;0),"NO","BOLD")&amp;AJ90</f>
        <v>BOLD</v>
      </c>
      <c r="AL90" t="s">
        <v>3835</v>
      </c>
      <c r="AM90" t="s">
        <v>4050</v>
      </c>
      <c r="AN90" t="str">
        <f t="shared" si="79"/>
        <v/>
      </c>
      <c r="AO90" t="str">
        <f>IF(OR(LEFT(AL90,1)=CHAR(32),LEFT(AL90,1)=CHAR(9),LEFT(AL90,1)=CHAR(160),indenture(AL90)&gt;0),"NO","BOLD")&amp;AN90</f>
        <v>BOLD</v>
      </c>
      <c r="AR90" t="str">
        <f t="shared" si="80"/>
        <v/>
      </c>
      <c r="AS90" t="str">
        <f>IF(OR(LEFT(AP90,1)=CHAR(32),LEFT(AP90,1)=CHAR(9),LEFT(AP90,1)=CHAR(160),indenture(AP90)&gt;0),"NO","BOLD")&amp;AR90</f>
        <v>BOLD</v>
      </c>
      <c r="AV90" t="str">
        <f t="shared" si="81"/>
        <v/>
      </c>
      <c r="AW90" t="str">
        <f>IF(OR(LEFT(AT90,1)=CHAR(32),LEFT(AT90,1)=CHAR(9),LEFT(AT90,1)=CHAR(160),indenture(AT90)&gt;0),"NO","BOLD")&amp;AV90</f>
        <v>BOLD</v>
      </c>
      <c r="AZ90" t="str">
        <f t="shared" si="82"/>
        <v/>
      </c>
      <c r="BA90" t="str">
        <f>IF(OR(LEFT(AX90,1)=CHAR(32),LEFT(AX90,1)=CHAR(9),LEFT(AX90,1)=CHAR(160),indenture(AX90)&gt;0),"NO","BOLD")&amp;AZ90</f>
        <v>BOLD</v>
      </c>
      <c r="BD90" t="str">
        <f t="shared" si="83"/>
        <v/>
      </c>
      <c r="BE90" t="str">
        <f>IF(OR(LEFT(BB90,1)=CHAR(32),LEFT(BB90,1)=CHAR(9),LEFT(BB90,1)=CHAR(160),indenture(BB90)&gt;0),"NO","BOLD")&amp;BD90</f>
        <v>BOLD</v>
      </c>
      <c r="BH90" t="str">
        <f t="shared" si="84"/>
        <v/>
      </c>
      <c r="BI90" t="str">
        <f>IF(OR(LEFT(BF90,1)=CHAR(32),LEFT(BF90,1)=CHAR(9),LEFT(BF90,1)=CHAR(160),indenture(BF90)&gt;0),"NO","BOLD")&amp;BH90</f>
        <v>BOLD</v>
      </c>
      <c r="BL90" t="str">
        <f t="shared" si="85"/>
        <v/>
      </c>
      <c r="BM90" t="str">
        <f>IF(OR(LEFT(BJ90,1)=CHAR(32),LEFT(BJ90,1)=CHAR(9),LEFT(BJ90,1)=CHAR(160),indenture(BJ90)&gt;0),"NO","BOLD")&amp;BL90</f>
        <v>BOLD</v>
      </c>
      <c r="BP90" t="str">
        <f t="shared" si="86"/>
        <v/>
      </c>
      <c r="BQ90" t="str">
        <f>IF(OR(LEFT(BN90,1)=CHAR(32),LEFT(BN90,1)=CHAR(9),LEFT(BN90,1)=CHAR(160),indenture(BN90)&gt;0),"NO","BOLD")&amp;BP90</f>
        <v>BOLD</v>
      </c>
      <c r="BT90" t="str">
        <f t="shared" si="87"/>
        <v/>
      </c>
      <c r="BU90" t="str">
        <f>IF(OR(LEFT(BR90,1)=CHAR(32),LEFT(BR90,1)=CHAR(9),LEFT(BR90,1)=CHAR(160),indenture(BR90)&gt;0),"NO","BOLD")&amp;BT90</f>
        <v>BOLD</v>
      </c>
      <c r="BX90" t="str">
        <f t="shared" si="88"/>
        <v/>
      </c>
      <c r="BY90" t="str">
        <f>IF(OR(LEFT(BV90,1)=CHAR(32),LEFT(BV90,1)=CHAR(9),LEFT(BV90,1)=CHAR(160),indenture(BV90)&gt;0),"NO","BOLD")&amp;BX90</f>
        <v>BOLD</v>
      </c>
      <c r="BZ90" t="s">
        <v>4246</v>
      </c>
      <c r="CA90" t="s">
        <v>4855</v>
      </c>
      <c r="CB90" t="str">
        <f t="shared" si="89"/>
        <v/>
      </c>
      <c r="CC90" t="str">
        <f>IF(OR(LEFT(BZ90,1)=CHAR(32),LEFT(BZ90,1)=CHAR(9),LEFT(BZ90,1)=CHAR(160),indenture(BZ90)&gt;0),"NO","BOLD")&amp;CB90</f>
        <v>NO</v>
      </c>
      <c r="CD90" t="s">
        <v>4288</v>
      </c>
      <c r="CE90" t="s">
        <v>4856</v>
      </c>
      <c r="CF90" t="str">
        <f t="shared" si="90"/>
        <v/>
      </c>
      <c r="CG90" t="str">
        <f>IF(OR(LEFT(CD90,1)=CHAR(32),LEFT(CD90,1)=CHAR(9),LEFT(CD90,1)=CHAR(160),indenture(CD90)&gt;0),"NO","BOLD")&amp;CF90</f>
        <v>NO</v>
      </c>
      <c r="CJ90" t="str">
        <f t="shared" si="91"/>
        <v/>
      </c>
      <c r="CK90" t="str">
        <f>IF(OR(LEFT(CH90,1)=CHAR(32),LEFT(CH90,1)=CHAR(9),LEFT(CH90,1)=CHAR(160),indenture(CH90)&gt;0),"NO","BOLD")&amp;CJ90</f>
        <v>BOLD</v>
      </c>
      <c r="CN90" t="str">
        <f t="shared" si="92"/>
        <v/>
      </c>
      <c r="CO90" t="str">
        <f>IF(OR(LEFT(CL90,1)=CHAR(32),LEFT(CL90,1)=CHAR(9),LEFT(CL90,1)=CHAR(160),indenture(CL90)&gt;0),"NO","BOLD")&amp;CN90</f>
        <v>BOLD</v>
      </c>
      <c r="CP90" t="s">
        <v>4857</v>
      </c>
      <c r="CQ90" t="s">
        <v>3952</v>
      </c>
      <c r="CR90" t="str">
        <f t="shared" si="93"/>
        <v/>
      </c>
      <c r="CS90" t="str">
        <f>IF(OR(LEFT(CP90,1)=CHAR(32),LEFT(CP90,1)=CHAR(9),LEFT(CP90,1)=CHAR(160),indenture(CP90)&gt;0),"NO","BOLD")&amp;CR90</f>
        <v>BOLD</v>
      </c>
      <c r="CV90" t="str">
        <f t="shared" si="94"/>
        <v/>
      </c>
      <c r="CW90" t="str">
        <f>IF(OR(LEFT(CT90,1)=CHAR(32),LEFT(CT90,1)=CHAR(9),LEFT(CT90,1)=CHAR(160),indenture(CT90)&gt;0),"NO","BOLD")&amp;CV90</f>
        <v>BOLD</v>
      </c>
      <c r="CZ90" t="str">
        <f t="shared" si="95"/>
        <v/>
      </c>
      <c r="DA90" t="str">
        <f>IF(OR(LEFT(CX90,1)=CHAR(32),LEFT(CX90,1)=CHAR(9),LEFT(CX90,1)=CHAR(160),indenture(CX90)&gt;0),"NO","BOLD")&amp;CZ90</f>
        <v>BOLD</v>
      </c>
      <c r="DD90" t="str">
        <f t="shared" si="96"/>
        <v/>
      </c>
      <c r="DE90" t="str">
        <f>IF(OR(LEFT(DB90,1)=CHAR(32),LEFT(DB90,1)=CHAR(9),LEFT(DB90,1)=CHAR(160),indenture(DB90)&gt;0),"NO","BOLD")&amp;DD90</f>
        <v>BOLD</v>
      </c>
      <c r="DH90" t="str">
        <f t="shared" si="97"/>
        <v/>
      </c>
      <c r="DI90" t="str">
        <f>IF(OR(LEFT(DF90,1)=CHAR(32),LEFT(DF90,1)=CHAR(9),LEFT(DF90,1)=CHAR(160),indenture(DF90)&gt;0),"NO","BOLD")&amp;DH90</f>
        <v>BOLD</v>
      </c>
      <c r="DL90" t="str">
        <f t="shared" si="98"/>
        <v/>
      </c>
      <c r="DM90" t="str">
        <f>IF(OR(LEFT(DJ90,1)=CHAR(32),LEFT(DJ90,1)=CHAR(9),LEFT(DJ90,1)=CHAR(160),indenture(DJ90)&gt;0),"NO","BOLD")&amp;DL90</f>
        <v>BOLD</v>
      </c>
      <c r="DP90" t="str">
        <f t="shared" si="99"/>
        <v/>
      </c>
      <c r="DQ90" t="str">
        <f>IF(OR(LEFT(DN90,1)=CHAR(32),LEFT(DN90,1)=CHAR(9),LEFT(DN90,1)=CHAR(160),indenture(DN90)&gt;0),"NO","BOLD")&amp;DP90</f>
        <v>BOLD</v>
      </c>
      <c r="DT90" t="str">
        <f t="shared" si="100"/>
        <v/>
      </c>
      <c r="DU90" t="str">
        <f>IF(OR(LEFT(DR90,1)=CHAR(32),LEFT(DR90,1)=CHAR(9),LEFT(DR90,1)=CHAR(160),indenture(DR90)&gt;0),"NO","BOLD")&amp;DT90</f>
        <v>BOLD</v>
      </c>
      <c r="DX90" t="str">
        <f t="shared" si="101"/>
        <v/>
      </c>
      <c r="DY90" t="str">
        <f>IF(OR(LEFT(DV90,1)=CHAR(32),LEFT(DV90,1)=CHAR(9),LEFT(DV90,1)=CHAR(160),indenture(DV90)&gt;0),"NO","BOLD")&amp;DX90</f>
        <v>BOLD</v>
      </c>
      <c r="EB90" t="str">
        <f t="shared" si="102"/>
        <v/>
      </c>
      <c r="EC90" t="str">
        <f>IF(OR(LEFT(DZ90,1)=CHAR(32),LEFT(DZ90,1)=CHAR(9),LEFT(DZ90,1)=CHAR(160),indenture(DZ90)&gt;0),"NO","BOLD")&amp;EB90</f>
        <v>BOLD</v>
      </c>
      <c r="EF90" t="str">
        <f t="shared" si="103"/>
        <v/>
      </c>
      <c r="EG90" t="str">
        <f>IF(OR(LEFT(ED90,1)=CHAR(32),LEFT(ED90,1)=CHAR(9),LEFT(ED90,1)=CHAR(160),indenture(ED90)&gt;0),"NO","BOLD")&amp;EF90</f>
        <v>BOLD</v>
      </c>
      <c r="EJ90" t="str">
        <f t="shared" si="104"/>
        <v/>
      </c>
      <c r="EK90" t="str">
        <f>IF(OR(LEFT(EH90,1)=CHAR(32),LEFT(EH90,1)=CHAR(9),LEFT(EH90,1)=CHAR(160),indenture(EH90)&gt;0),"NO","BOLD")&amp;EJ90</f>
        <v>BOLD</v>
      </c>
      <c r="EN90" t="str">
        <f t="shared" si="105"/>
        <v/>
      </c>
      <c r="EO90" t="str">
        <f>IF(OR(LEFT(EL90,1)=CHAR(32),LEFT(EL90,1)=CHAR(9),LEFT(EL90,1)=CHAR(160),indenture(EL90)&gt;0),"NO","BOLD")&amp;EN90</f>
        <v>BOLD</v>
      </c>
      <c r="ER90" t="str">
        <f t="shared" si="106"/>
        <v/>
      </c>
      <c r="ES90" t="str">
        <f>IF(OR(LEFT(EP90,1)=CHAR(32),LEFT(EP90,1)=CHAR(9),LEFT(EP90,1)=CHAR(160),indenture(EP90)&gt;0),"NO","BOLD")&amp;ER90</f>
        <v>BOLD</v>
      </c>
      <c r="EV90" t="str">
        <f t="shared" si="107"/>
        <v/>
      </c>
      <c r="EW90" t="str">
        <f>IF(OR(LEFT(ET90,1)=CHAR(32),LEFT(ET90,1)=CHAR(9),LEFT(ET90,1)=CHAR(160),indenture(ET90)&gt;0),"NO","BOLD")&amp;EV90</f>
        <v>BOLD</v>
      </c>
      <c r="EZ90" t="str">
        <f t="shared" si="108"/>
        <v/>
      </c>
      <c r="FA90" t="str">
        <f>IF(OR(LEFT(EX90,1)=CHAR(32),LEFT(EX90,1)=CHAR(9),LEFT(EX90,1)=CHAR(160),indenture(EX90)&gt;0),"NO","BOLD")&amp;EZ90</f>
        <v>BOLD</v>
      </c>
      <c r="FD90" t="str">
        <f t="shared" si="109"/>
        <v/>
      </c>
      <c r="FE90" t="str">
        <f>IF(OR(LEFT(FB90,1)=CHAR(32),LEFT(FB90,1)=CHAR(9),LEFT(FB90,1)=CHAR(160),indenture(FB90)&gt;0),"NO","BOLD")&amp;FD90</f>
        <v>BOLD</v>
      </c>
      <c r="FF90" t="s">
        <v>177</v>
      </c>
      <c r="FG90" t="s">
        <v>177</v>
      </c>
      <c r="FH90" t="str">
        <f t="shared" si="110"/>
        <v/>
      </c>
      <c r="FI90" t="str">
        <f>IF(OR(LEFT(FF90,1)=CHAR(32),LEFT(FF90,1)=CHAR(9),LEFT(FF90,1)=CHAR(160),indenture(FF90)&gt;0),"NO","BOLD")&amp;FH90</f>
        <v>BOLD</v>
      </c>
      <c r="FL90" t="str">
        <f t="shared" si="111"/>
        <v/>
      </c>
      <c r="FM90" t="str">
        <f>IF(OR(LEFT(FJ90,1)=CHAR(32),LEFT(FJ90,1)=CHAR(9),LEFT(FJ90,1)=CHAR(160),indenture(FJ90)&gt;0),"NO","BOLD")&amp;FL90</f>
        <v>BOLD</v>
      </c>
      <c r="FN90" t="s">
        <v>6086</v>
      </c>
      <c r="FO90" t="s">
        <v>6087</v>
      </c>
      <c r="FP90" t="str">
        <f t="shared" si="112"/>
        <v/>
      </c>
      <c r="FQ90" t="str">
        <f>IF(OR(LEFT(FN90,1)=CHAR(32),LEFT(FN90,1)=CHAR(9),LEFT(FN90,1)=CHAR(160),indenture(FN90)&gt;0),"NO","BOLD")&amp;FP90</f>
        <v>BOLD</v>
      </c>
      <c r="FT90" t="str">
        <f t="shared" si="113"/>
        <v/>
      </c>
      <c r="FU90" t="str">
        <f>IF(OR(LEFT(FR90,1)=CHAR(32),LEFT(FR90,1)=CHAR(9),LEFT(FR90,1)=CHAR(160),indenture(FR90)&gt;0),"NO","BOLD")&amp;FT90</f>
        <v>BOLD</v>
      </c>
      <c r="FX90" t="str">
        <f t="shared" si="114"/>
        <v/>
      </c>
      <c r="FY90" t="str">
        <f>IF(OR(LEFT(FV90,1)=CHAR(32),LEFT(FV90,1)=CHAR(9),LEFT(FV90,1)=CHAR(160),indenture(FV90)&gt;0),"NO","BOLD")&amp;FX90</f>
        <v>BOLD</v>
      </c>
      <c r="GB90" t="str">
        <f t="shared" si="115"/>
        <v/>
      </c>
      <c r="GC90" t="str">
        <f>IF(OR(LEFT(FZ90,1)=CHAR(32),LEFT(FZ90,1)=CHAR(9),LEFT(FZ90,1)=CHAR(160),indenture(FZ90)&gt;0),"NO","BOLD")&amp;GB90</f>
        <v>BOLD</v>
      </c>
      <c r="GF90" t="str">
        <f t="shared" si="116"/>
        <v/>
      </c>
      <c r="GG90" t="str">
        <f>IF(OR(LEFT(GD90,1)=CHAR(32),LEFT(GD90,1)=CHAR(9),LEFT(GD90,1)=CHAR(160),indenture(GD90)&gt;0),"NO","BOLD")&amp;GF90</f>
        <v>BOLD</v>
      </c>
      <c r="GJ90" t="str">
        <f t="shared" si="117"/>
        <v/>
      </c>
      <c r="GK90" t="str">
        <f>IF(OR(LEFT(GH90,1)=CHAR(32),LEFT(GH90,1)=CHAR(9),LEFT(GH90,1)=CHAR(160),indenture(GH90)&gt;0),"NO","BOLD")&amp;GJ90</f>
        <v>BOLD</v>
      </c>
      <c r="GN90" t="str">
        <f t="shared" si="118"/>
        <v/>
      </c>
      <c r="GO90" t="str">
        <f>IF(OR(LEFT(GL90,1)=CHAR(32),LEFT(GL90,1)=CHAR(9),LEFT(GL90,1)=CHAR(160),indenture(GL90)&gt;0),"NO","BOLD")&amp;GN90</f>
        <v>BOLD</v>
      </c>
      <c r="GR90" t="str">
        <f t="shared" si="119"/>
        <v/>
      </c>
      <c r="GS90" t="str">
        <f>IF(OR(LEFT(GP90,1)=CHAR(32),LEFT(GP90,1)=CHAR(9),LEFT(GP90,1)=CHAR(160),indenture(GP90)&gt;0),"NO","BOLD")&amp;GR90</f>
        <v>BOLD</v>
      </c>
      <c r="GV90" t="str">
        <f t="shared" si="120"/>
        <v/>
      </c>
      <c r="GW90" t="str">
        <f>IF(OR(LEFT(GT90,1)=CHAR(32),LEFT(GT90,1)=CHAR(9),LEFT(GT90,1)=CHAR(160),indenture(GT90)&gt;0),"NO","BOLD")&amp;GV90</f>
        <v>BOLD</v>
      </c>
      <c r="GZ90" t="str">
        <f t="shared" si="121"/>
        <v/>
      </c>
      <c r="HA90" t="str">
        <f>IF(OR(LEFT(GX90,1)=CHAR(32),LEFT(GX90,1)=CHAR(9),LEFT(GX90,1)=CHAR(160),indenture(GX90)&gt;0),"NO","BOLD")&amp;GZ90</f>
        <v>BOLD</v>
      </c>
      <c r="HD90" t="str">
        <f t="shared" si="122"/>
        <v/>
      </c>
      <c r="HE90" t="str">
        <f>IF(OR(LEFT(HB90,1)=CHAR(32),LEFT(HB90,1)=CHAR(9),LEFT(HB90,1)=CHAR(160),indenture(HB90)&gt;0),"NO","BOLD")&amp;HD90</f>
        <v>BOLD</v>
      </c>
      <c r="HH90" t="str">
        <f t="shared" si="123"/>
        <v/>
      </c>
      <c r="HI90" t="str">
        <f>IF(OR(LEFT(HF90,1)=CHAR(32),LEFT(HF90,1)=CHAR(9),LEFT(HF90,1)=CHAR(160),indenture(HF90)&gt;0),"NO","BOLD")&amp;HH90</f>
        <v>BOLD</v>
      </c>
      <c r="HL90" t="str">
        <f t="shared" si="124"/>
        <v/>
      </c>
      <c r="HM90" t="str">
        <f>IF(OR(LEFT(HJ90,1)=CHAR(32),LEFT(HJ90,1)=CHAR(9),LEFT(HJ90,1)=CHAR(160),indenture(HJ90)&gt;0),"NO","BOLD")&amp;HL90</f>
        <v>BOLD</v>
      </c>
      <c r="HP90" t="str">
        <f t="shared" si="125"/>
        <v/>
      </c>
      <c r="HQ90" t="str">
        <f>IF(OR(LEFT(HN90,1)=CHAR(32),LEFT(HN90,1)=CHAR(9),LEFT(HN90,1)=CHAR(160),indenture(HN90)&gt;0),"NO","BOLD")&amp;HP90</f>
        <v>BOLD</v>
      </c>
      <c r="HT90" t="str">
        <f t="shared" si="126"/>
        <v/>
      </c>
      <c r="HU90" t="str">
        <f>IF(OR(LEFT(HR90,1)=CHAR(32),LEFT(HR90,1)=CHAR(9),LEFT(HR90,1)=CHAR(160),indenture(HR90)&gt;0),"NO","BOLD")&amp;HT90</f>
        <v>BOLD</v>
      </c>
      <c r="HV90" t="s">
        <v>8274</v>
      </c>
      <c r="HW90" t="s">
        <v>113</v>
      </c>
      <c r="HX90" t="str">
        <f t="shared" si="127"/>
        <v/>
      </c>
      <c r="HY90" t="str">
        <f>IF(OR(LEFT(HV90,1)=CHAR(32),LEFT(HV90,1)=CHAR(9),LEFT(HV90,1)=CHAR(160),indenture(HV90)&gt;0),"NO","BOLD")&amp;HX90</f>
        <v>NO</v>
      </c>
      <c r="HZ90" t="s">
        <v>8438</v>
      </c>
      <c r="IA90" t="s">
        <v>214</v>
      </c>
      <c r="IB90" t="str">
        <f t="shared" si="128"/>
        <v/>
      </c>
      <c r="IC90" t="str">
        <f>IF(OR(LEFT(HZ90,1)=CHAR(32),LEFT(HZ90,1)=CHAR(9),LEFT(HZ90,1)=CHAR(160),indenture(HZ90)&gt;0),"NO","BOLD")&amp;IB90</f>
        <v>BOLD</v>
      </c>
      <c r="IH90" t="s">
        <v>8294</v>
      </c>
      <c r="II90" t="s">
        <v>8196</v>
      </c>
      <c r="IJ90" t="str">
        <f t="shared" si="129"/>
        <v/>
      </c>
      <c r="IK90" t="str">
        <f>IF(OR(LEFT(IH90,1)=CHAR(32),LEFT(IH90,1)=CHAR(9),LEFT(IH90,1)=CHAR(160),indenture(IH90)&gt;0),"NO","BOLD")&amp;IJ90</f>
        <v>BOLD</v>
      </c>
      <c r="IP90" t="s">
        <v>8647</v>
      </c>
      <c r="IQ90" t="s">
        <v>8764</v>
      </c>
      <c r="IR90" t="str">
        <f t="shared" si="130"/>
        <v/>
      </c>
      <c r="IS90" t="str">
        <f>IF(OR(LEFT(IP90,1)=CHAR(32),LEFT(IP90,1)=CHAR(9),LEFT(IP90,1)=CHAR(160),indenture(IP90)&gt;0),"NO","BOLD")&amp;IR90</f>
        <v>BOLD</v>
      </c>
      <c r="IX90" t="s">
        <v>8284</v>
      </c>
      <c r="IY90" t="s">
        <v>8185</v>
      </c>
      <c r="IZ90" t="str">
        <f t="shared" si="131"/>
        <v/>
      </c>
      <c r="JA90" t="str">
        <f>IF(OR(LEFT(IX90,1)=CHAR(32),LEFT(IX90,1)=CHAR(9),LEFT(IX90,1)=CHAR(160),indenture(IX90)&gt;0),"NO","BOLD")&amp;IZ90</f>
        <v>BOLD</v>
      </c>
      <c r="JB90" t="s">
        <v>8438</v>
      </c>
      <c r="JC90" t="s">
        <v>214</v>
      </c>
      <c r="JD90" t="str">
        <f t="shared" si="132"/>
        <v/>
      </c>
      <c r="JE90" t="str">
        <f>IF(OR(LEFT(JB90,1)=CHAR(32),LEFT(JB90,1)=CHAR(9),LEFT(JB90,1)=CHAR(160),indenture(JB90)&gt;0),"NO","BOLD")&amp;JD90</f>
        <v>BOLD</v>
      </c>
    </row>
    <row r="91" spans="1:265">
      <c r="A91">
        <v>90</v>
      </c>
      <c r="D91" t="str">
        <f t="shared" si="71"/>
        <v/>
      </c>
      <c r="E91" t="str">
        <f>IF(OR(LEFT(B91,1)=CHAR(32),LEFT(B91,1)=CHAR(9),LEFT(B91,1)=CHAR(160),indenture(B91)&gt;0),"NO","BOLD")&amp;D91</f>
        <v>BOLD</v>
      </c>
      <c r="F91" t="s">
        <v>4051</v>
      </c>
      <c r="G91" t="s">
        <v>4052</v>
      </c>
      <c r="H91" t="str">
        <f t="shared" si="72"/>
        <v/>
      </c>
      <c r="I91" t="str">
        <f>IF(OR(LEFT(F91,1)=CHAR(32),LEFT(F91,1)=CHAR(9),LEFT(F91,1)=CHAR(160),indenture(F91)&gt;0),"NO","BOLD")&amp;H91</f>
        <v>BOLD</v>
      </c>
      <c r="P91" t="str">
        <f t="shared" si="73"/>
        <v/>
      </c>
      <c r="Q91" t="str">
        <f>IF(OR(LEFT(N91,1)=CHAR(32),LEFT(N91,1)=CHAR(9),LEFT(N91,1)=CHAR(160),indenture(N91)&gt;0),"NO","BOLD")&amp;P91</f>
        <v>BOLD</v>
      </c>
      <c r="T91" t="str">
        <f t="shared" si="74"/>
        <v/>
      </c>
      <c r="U91" t="str">
        <f>IF(OR(LEFT(R91,1)=CHAR(32),LEFT(R91,1)=CHAR(9),LEFT(R91,1)=CHAR(160),indenture(R91)&gt;0),"NO","BOLD")&amp;T91</f>
        <v>BOLD</v>
      </c>
      <c r="X91" t="str">
        <f t="shared" si="75"/>
        <v/>
      </c>
      <c r="Y91" t="str">
        <f>IF(OR(LEFT(V91,1)=CHAR(32),LEFT(V91,1)=CHAR(9),LEFT(V91,1)=CHAR(160),indenture(V91)&gt;0),"NO","BOLD")&amp;X91</f>
        <v>BOLD</v>
      </c>
      <c r="AB91" t="str">
        <f t="shared" si="76"/>
        <v/>
      </c>
      <c r="AC91" t="str">
        <f>IF(OR(LEFT(Z91,1)=CHAR(32),LEFT(Z91,1)=CHAR(9),LEFT(Z91,1)=CHAR(160),indenture(Z91)&gt;0),"NO","BOLD")&amp;AB91</f>
        <v>BOLD</v>
      </c>
      <c r="AF91" t="str">
        <f t="shared" si="77"/>
        <v/>
      </c>
      <c r="AG91" t="str">
        <f>IF(OR(LEFT(AD91,1)=CHAR(32),LEFT(AD91,1)=CHAR(9),LEFT(AD91,1)=CHAR(160),indenture(AD91)&gt;0),"NO","BOLD")&amp;AF91</f>
        <v>BOLD</v>
      </c>
      <c r="AJ91" t="str">
        <f t="shared" si="78"/>
        <v/>
      </c>
      <c r="AK91" t="str">
        <f>IF(OR(LEFT(AH91,1)=CHAR(32),LEFT(AH91,1)=CHAR(9),LEFT(AH91,1)=CHAR(160),indenture(AH91)&gt;0),"NO","BOLD")&amp;AJ91</f>
        <v>BOLD</v>
      </c>
      <c r="AL91" t="s">
        <v>3842</v>
      </c>
      <c r="AM91" t="s">
        <v>4053</v>
      </c>
      <c r="AN91" t="str">
        <f t="shared" si="79"/>
        <v/>
      </c>
      <c r="AO91" t="str">
        <f>IF(OR(LEFT(AL91,1)=CHAR(32),LEFT(AL91,1)=CHAR(9),LEFT(AL91,1)=CHAR(160),indenture(AL91)&gt;0),"NO","BOLD")&amp;AN91</f>
        <v>BOLD</v>
      </c>
      <c r="AR91" t="str">
        <f t="shared" si="80"/>
        <v/>
      </c>
      <c r="AS91" t="str">
        <f>IF(OR(LEFT(AP91,1)=CHAR(32),LEFT(AP91,1)=CHAR(9),LEFT(AP91,1)=CHAR(160),indenture(AP91)&gt;0),"NO","BOLD")&amp;AR91</f>
        <v>BOLD</v>
      </c>
      <c r="AV91" t="str">
        <f t="shared" si="81"/>
        <v/>
      </c>
      <c r="AW91" t="str">
        <f>IF(OR(LEFT(AT91,1)=CHAR(32),LEFT(AT91,1)=CHAR(9),LEFT(AT91,1)=CHAR(160),indenture(AT91)&gt;0),"NO","BOLD")&amp;AV91</f>
        <v>BOLD</v>
      </c>
      <c r="AZ91" t="str">
        <f t="shared" si="82"/>
        <v/>
      </c>
      <c r="BA91" t="str">
        <f>IF(OR(LEFT(AX91,1)=CHAR(32),LEFT(AX91,1)=CHAR(9),LEFT(AX91,1)=CHAR(160),indenture(AX91)&gt;0),"NO","BOLD")&amp;AZ91</f>
        <v>BOLD</v>
      </c>
      <c r="BD91" t="str">
        <f t="shared" si="83"/>
        <v/>
      </c>
      <c r="BE91" t="str">
        <f>IF(OR(LEFT(BB91,1)=CHAR(32),LEFT(BB91,1)=CHAR(9),LEFT(BB91,1)=CHAR(160),indenture(BB91)&gt;0),"NO","BOLD")&amp;BD91</f>
        <v>BOLD</v>
      </c>
      <c r="BH91" t="str">
        <f t="shared" si="84"/>
        <v/>
      </c>
      <c r="BI91" t="str">
        <f>IF(OR(LEFT(BF91,1)=CHAR(32),LEFT(BF91,1)=CHAR(9),LEFT(BF91,1)=CHAR(160),indenture(BF91)&gt;0),"NO","BOLD")&amp;BH91</f>
        <v>BOLD</v>
      </c>
      <c r="BL91" t="str">
        <f t="shared" si="85"/>
        <v/>
      </c>
      <c r="BM91" t="str">
        <f>IF(OR(LEFT(BJ91,1)=CHAR(32),LEFT(BJ91,1)=CHAR(9),LEFT(BJ91,1)=CHAR(160),indenture(BJ91)&gt;0),"NO","BOLD")&amp;BL91</f>
        <v>BOLD</v>
      </c>
      <c r="BP91" t="str">
        <f t="shared" si="86"/>
        <v/>
      </c>
      <c r="BQ91" t="str">
        <f>IF(OR(LEFT(BN91,1)=CHAR(32),LEFT(BN91,1)=CHAR(9),LEFT(BN91,1)=CHAR(160),indenture(BN91)&gt;0),"NO","BOLD")&amp;BP91</f>
        <v>BOLD</v>
      </c>
      <c r="BT91" t="str">
        <f t="shared" si="87"/>
        <v/>
      </c>
      <c r="BU91" t="str">
        <f>IF(OR(LEFT(BR91,1)=CHAR(32),LEFT(BR91,1)=CHAR(9),LEFT(BR91,1)=CHAR(160),indenture(BR91)&gt;0),"NO","BOLD")&amp;BT91</f>
        <v>BOLD</v>
      </c>
      <c r="BV91" t="s">
        <v>4580</v>
      </c>
      <c r="BW91" s="36" t="s">
        <v>8872</v>
      </c>
      <c r="BX91" t="str">
        <f t="shared" si="88"/>
        <v/>
      </c>
      <c r="BY91" t="str">
        <f>IF(OR(LEFT(BV91,1)=CHAR(32),LEFT(BV91,1)=CHAR(9),LEFT(BV91,1)=CHAR(160),indenture(BV91)&gt;0),"NO","BOLD")&amp;BX91</f>
        <v>BOLD</v>
      </c>
      <c r="BZ91" t="s">
        <v>4261</v>
      </c>
      <c r="CA91" t="s">
        <v>4858</v>
      </c>
      <c r="CB91" t="str">
        <f t="shared" si="89"/>
        <v/>
      </c>
      <c r="CC91" t="str">
        <f>IF(OR(LEFT(BZ91,1)=CHAR(32),LEFT(BZ91,1)=CHAR(9),LEFT(BZ91,1)=CHAR(160),indenture(BZ91)&gt;0),"NO","BOLD")&amp;CB91</f>
        <v>NO</v>
      </c>
      <c r="CD91" t="s">
        <v>4299</v>
      </c>
      <c r="CE91" t="s">
        <v>4859</v>
      </c>
      <c r="CF91" t="str">
        <f t="shared" si="90"/>
        <v/>
      </c>
      <c r="CG91" t="str">
        <f>IF(OR(LEFT(CD91,1)=CHAR(32),LEFT(CD91,1)=CHAR(9),LEFT(CD91,1)=CHAR(160),indenture(CD91)&gt;0),"NO","BOLD")&amp;CF91</f>
        <v>NO</v>
      </c>
      <c r="CJ91" t="str">
        <f t="shared" si="91"/>
        <v/>
      </c>
      <c r="CK91" t="str">
        <f>IF(OR(LEFT(CH91,1)=CHAR(32),LEFT(CH91,1)=CHAR(9),LEFT(CH91,1)=CHAR(160),indenture(CH91)&gt;0),"NO","BOLD")&amp;CJ91</f>
        <v>BOLD</v>
      </c>
      <c r="CN91" t="str">
        <f t="shared" si="92"/>
        <v/>
      </c>
      <c r="CO91" t="str">
        <f>IF(OR(LEFT(CL91,1)=CHAR(32),LEFT(CL91,1)=CHAR(9),LEFT(CL91,1)=CHAR(160),indenture(CL91)&gt;0),"NO","BOLD")&amp;CN91</f>
        <v>BOLD</v>
      </c>
      <c r="CP91" t="s">
        <v>4860</v>
      </c>
      <c r="CQ91" t="s">
        <v>4104</v>
      </c>
      <c r="CR91" t="str">
        <f t="shared" si="93"/>
        <v/>
      </c>
      <c r="CS91" t="str">
        <f>IF(OR(LEFT(CP91,1)=CHAR(32),LEFT(CP91,1)=CHAR(9),LEFT(CP91,1)=CHAR(160),indenture(CP91)&gt;0),"NO","BOLD")&amp;CR91</f>
        <v>BOLD</v>
      </c>
      <c r="CV91" t="str">
        <f t="shared" si="94"/>
        <v/>
      </c>
      <c r="CW91" t="str">
        <f>IF(OR(LEFT(CT91,1)=CHAR(32),LEFT(CT91,1)=CHAR(9),LEFT(CT91,1)=CHAR(160),indenture(CT91)&gt;0),"NO","BOLD")&amp;CV91</f>
        <v>BOLD</v>
      </c>
      <c r="CZ91" t="str">
        <f t="shared" si="95"/>
        <v/>
      </c>
      <c r="DA91" t="str">
        <f>IF(OR(LEFT(CX91,1)=CHAR(32),LEFT(CX91,1)=CHAR(9),LEFT(CX91,1)=CHAR(160),indenture(CX91)&gt;0),"NO","BOLD")&amp;CZ91</f>
        <v>BOLD</v>
      </c>
      <c r="DD91" t="str">
        <f t="shared" si="96"/>
        <v/>
      </c>
      <c r="DE91" t="str">
        <f>IF(OR(LEFT(DB91,1)=CHAR(32),LEFT(DB91,1)=CHAR(9),LEFT(DB91,1)=CHAR(160),indenture(DB91)&gt;0),"NO","BOLD")&amp;DD91</f>
        <v>BOLD</v>
      </c>
      <c r="DH91" t="str">
        <f t="shared" si="97"/>
        <v/>
      </c>
      <c r="DI91" t="str">
        <f>IF(OR(LEFT(DF91,1)=CHAR(32),LEFT(DF91,1)=CHAR(9),LEFT(DF91,1)=CHAR(160),indenture(DF91)&gt;0),"NO","BOLD")&amp;DH91</f>
        <v>BOLD</v>
      </c>
      <c r="DL91" t="str">
        <f t="shared" si="98"/>
        <v/>
      </c>
      <c r="DM91" t="str">
        <f>IF(OR(LEFT(DJ91,1)=CHAR(32),LEFT(DJ91,1)=CHAR(9),LEFT(DJ91,1)=CHAR(160),indenture(DJ91)&gt;0),"NO","BOLD")&amp;DL91</f>
        <v>BOLD</v>
      </c>
      <c r="DP91" t="str">
        <f t="shared" si="99"/>
        <v/>
      </c>
      <c r="DQ91" t="str">
        <f>IF(OR(LEFT(DN91,1)=CHAR(32),LEFT(DN91,1)=CHAR(9),LEFT(DN91,1)=CHAR(160),indenture(DN91)&gt;0),"NO","BOLD")&amp;DP91</f>
        <v>BOLD</v>
      </c>
      <c r="DT91" t="str">
        <f t="shared" si="100"/>
        <v/>
      </c>
      <c r="DU91" t="str">
        <f>IF(OR(LEFT(DR91,1)=CHAR(32),LEFT(DR91,1)=CHAR(9),LEFT(DR91,1)=CHAR(160),indenture(DR91)&gt;0),"NO","BOLD")&amp;DT91</f>
        <v>BOLD</v>
      </c>
      <c r="DX91" t="str">
        <f t="shared" si="101"/>
        <v/>
      </c>
      <c r="DY91" t="str">
        <f>IF(OR(LEFT(DV91,1)=CHAR(32),LEFT(DV91,1)=CHAR(9),LEFT(DV91,1)=CHAR(160),indenture(DV91)&gt;0),"NO","BOLD")&amp;DX91</f>
        <v>BOLD</v>
      </c>
      <c r="EB91" t="str">
        <f t="shared" si="102"/>
        <v/>
      </c>
      <c r="EC91" t="str">
        <f>IF(OR(LEFT(DZ91,1)=CHAR(32),LEFT(DZ91,1)=CHAR(9),LEFT(DZ91,1)=CHAR(160),indenture(DZ91)&gt;0),"NO","BOLD")&amp;EB91</f>
        <v>BOLD</v>
      </c>
      <c r="EF91" t="str">
        <f t="shared" si="103"/>
        <v/>
      </c>
      <c r="EG91" t="str">
        <f>IF(OR(LEFT(ED91,1)=CHAR(32),LEFT(ED91,1)=CHAR(9),LEFT(ED91,1)=CHAR(160),indenture(ED91)&gt;0),"NO","BOLD")&amp;EF91</f>
        <v>BOLD</v>
      </c>
      <c r="EJ91" t="str">
        <f t="shared" si="104"/>
        <v/>
      </c>
      <c r="EK91" t="str">
        <f>IF(OR(LEFT(EH91,1)=CHAR(32),LEFT(EH91,1)=CHAR(9),LEFT(EH91,1)=CHAR(160),indenture(EH91)&gt;0),"NO","BOLD")&amp;EJ91</f>
        <v>BOLD</v>
      </c>
      <c r="EN91" t="str">
        <f t="shared" si="105"/>
        <v/>
      </c>
      <c r="EO91" t="str">
        <f>IF(OR(LEFT(EL91,1)=CHAR(32),LEFT(EL91,1)=CHAR(9),LEFT(EL91,1)=CHAR(160),indenture(EL91)&gt;0),"NO","BOLD")&amp;EN91</f>
        <v>BOLD</v>
      </c>
      <c r="ER91" t="str">
        <f t="shared" si="106"/>
        <v/>
      </c>
      <c r="ES91" t="str">
        <f>IF(OR(LEFT(EP91,1)=CHAR(32),LEFT(EP91,1)=CHAR(9),LEFT(EP91,1)=CHAR(160),indenture(EP91)&gt;0),"NO","BOLD")&amp;ER91</f>
        <v>BOLD</v>
      </c>
      <c r="EV91" t="str">
        <f t="shared" si="107"/>
        <v/>
      </c>
      <c r="EW91" t="str">
        <f>IF(OR(LEFT(ET91,1)=CHAR(32),LEFT(ET91,1)=CHAR(9),LEFT(ET91,1)=CHAR(160),indenture(ET91)&gt;0),"NO","BOLD")&amp;EV91</f>
        <v>BOLD</v>
      </c>
      <c r="EZ91" t="str">
        <f t="shared" si="108"/>
        <v/>
      </c>
      <c r="FA91" t="str">
        <f>IF(OR(LEFT(EX91,1)=CHAR(32),LEFT(EX91,1)=CHAR(9),LEFT(EX91,1)=CHAR(160),indenture(EX91)&gt;0),"NO","BOLD")&amp;EZ91</f>
        <v>BOLD</v>
      </c>
      <c r="FD91" t="str">
        <f t="shared" si="109"/>
        <v/>
      </c>
      <c r="FE91" t="str">
        <f>IF(OR(LEFT(FB91,1)=CHAR(32),LEFT(FB91,1)=CHAR(9),LEFT(FB91,1)=CHAR(160),indenture(FB91)&gt;0),"NO","BOLD")&amp;FD91</f>
        <v>BOLD</v>
      </c>
      <c r="FF91" t="s">
        <v>49</v>
      </c>
      <c r="FG91" t="s">
        <v>50</v>
      </c>
      <c r="FH91" t="str">
        <f t="shared" si="110"/>
        <v/>
      </c>
      <c r="FI91" t="str">
        <f>IF(OR(LEFT(FF91,1)=CHAR(32),LEFT(FF91,1)=CHAR(9),LEFT(FF91,1)=CHAR(160),indenture(FF91)&gt;0),"NO","BOLD")&amp;FH91</f>
        <v>BOLD</v>
      </c>
      <c r="FL91" t="str">
        <f t="shared" si="111"/>
        <v/>
      </c>
      <c r="FM91" t="str">
        <f>IF(OR(LEFT(FJ91,1)=CHAR(32),LEFT(FJ91,1)=CHAR(9),LEFT(FJ91,1)=CHAR(160),indenture(FJ91)&gt;0),"NO","BOLD")&amp;FL91</f>
        <v>BOLD</v>
      </c>
      <c r="FP91" t="str">
        <f t="shared" si="112"/>
        <v/>
      </c>
      <c r="FQ91" t="str">
        <f>IF(OR(LEFT(FN91,1)=CHAR(32),LEFT(FN91,1)=CHAR(9),LEFT(FN91,1)=CHAR(160),indenture(FN91)&gt;0),"NO","BOLD")&amp;FP91</f>
        <v>BOLD</v>
      </c>
      <c r="FT91" t="str">
        <f t="shared" si="113"/>
        <v/>
      </c>
      <c r="FU91" t="str">
        <f>IF(OR(LEFT(FR91,1)=CHAR(32),LEFT(FR91,1)=CHAR(9),LEFT(FR91,1)=CHAR(160),indenture(FR91)&gt;0),"NO","BOLD")&amp;FT91</f>
        <v>BOLD</v>
      </c>
      <c r="FX91" t="str">
        <f t="shared" si="114"/>
        <v/>
      </c>
      <c r="FY91" t="str">
        <f>IF(OR(LEFT(FV91,1)=CHAR(32),LEFT(FV91,1)=CHAR(9),LEFT(FV91,1)=CHAR(160),indenture(FV91)&gt;0),"NO","BOLD")&amp;FX91</f>
        <v>BOLD</v>
      </c>
      <c r="GB91" t="str">
        <f t="shared" si="115"/>
        <v/>
      </c>
      <c r="GC91" t="str">
        <f>IF(OR(LEFT(FZ91,1)=CHAR(32),LEFT(FZ91,1)=CHAR(9),LEFT(FZ91,1)=CHAR(160),indenture(FZ91)&gt;0),"NO","BOLD")&amp;GB91</f>
        <v>BOLD</v>
      </c>
      <c r="GF91" t="str">
        <f t="shared" si="116"/>
        <v/>
      </c>
      <c r="GG91" t="str">
        <f>IF(OR(LEFT(GD91,1)=CHAR(32),LEFT(GD91,1)=CHAR(9),LEFT(GD91,1)=CHAR(160),indenture(GD91)&gt;0),"NO","BOLD")&amp;GF91</f>
        <v>BOLD</v>
      </c>
      <c r="GJ91" t="str">
        <f t="shared" si="117"/>
        <v/>
      </c>
      <c r="GK91" t="str">
        <f>IF(OR(LEFT(GH91,1)=CHAR(32),LEFT(GH91,1)=CHAR(9),LEFT(GH91,1)=CHAR(160),indenture(GH91)&gt;0),"NO","BOLD")&amp;GJ91</f>
        <v>BOLD</v>
      </c>
      <c r="GN91" t="str">
        <f t="shared" si="118"/>
        <v/>
      </c>
      <c r="GO91" t="str">
        <f>IF(OR(LEFT(GL91,1)=CHAR(32),LEFT(GL91,1)=CHAR(9),LEFT(GL91,1)=CHAR(160),indenture(GL91)&gt;0),"NO","BOLD")&amp;GN91</f>
        <v>BOLD</v>
      </c>
      <c r="GR91" t="str">
        <f t="shared" si="119"/>
        <v/>
      </c>
      <c r="GS91" t="str">
        <f>IF(OR(LEFT(GP91,1)=CHAR(32),LEFT(GP91,1)=CHAR(9),LEFT(GP91,1)=CHAR(160),indenture(GP91)&gt;0),"NO","BOLD")&amp;GR91</f>
        <v>BOLD</v>
      </c>
      <c r="GV91" t="str">
        <f t="shared" si="120"/>
        <v/>
      </c>
      <c r="GW91" t="str">
        <f>IF(OR(LEFT(GT91,1)=CHAR(32),LEFT(GT91,1)=CHAR(9),LEFT(GT91,1)=CHAR(160),indenture(GT91)&gt;0),"NO","BOLD")&amp;GV91</f>
        <v>BOLD</v>
      </c>
      <c r="GZ91" t="str">
        <f t="shared" si="121"/>
        <v/>
      </c>
      <c r="HA91" t="str">
        <f>IF(OR(LEFT(GX91,1)=CHAR(32),LEFT(GX91,1)=CHAR(9),LEFT(GX91,1)=CHAR(160),indenture(GX91)&gt;0),"NO","BOLD")&amp;GZ91</f>
        <v>BOLD</v>
      </c>
      <c r="HD91" t="str">
        <f t="shared" si="122"/>
        <v/>
      </c>
      <c r="HE91" t="str">
        <f>IF(OR(LEFT(HB91,1)=CHAR(32),LEFT(HB91,1)=CHAR(9),LEFT(HB91,1)=CHAR(160),indenture(HB91)&gt;0),"NO","BOLD")&amp;HD91</f>
        <v>BOLD</v>
      </c>
      <c r="HH91" t="str">
        <f t="shared" si="123"/>
        <v/>
      </c>
      <c r="HI91" t="str">
        <f>IF(OR(LEFT(HF91,1)=CHAR(32),LEFT(HF91,1)=CHAR(9),LEFT(HF91,1)=CHAR(160),indenture(HF91)&gt;0),"NO","BOLD")&amp;HH91</f>
        <v>BOLD</v>
      </c>
      <c r="HL91" t="str">
        <f t="shared" si="124"/>
        <v/>
      </c>
      <c r="HM91" t="str">
        <f>IF(OR(LEFT(HJ91,1)=CHAR(32),LEFT(HJ91,1)=CHAR(9),LEFT(HJ91,1)=CHAR(160),indenture(HJ91)&gt;0),"NO","BOLD")&amp;HL91</f>
        <v>BOLD</v>
      </c>
      <c r="HP91" t="str">
        <f t="shared" si="125"/>
        <v/>
      </c>
      <c r="HQ91" t="str">
        <f>IF(OR(LEFT(HN91,1)=CHAR(32),LEFT(HN91,1)=CHAR(9),LEFT(HN91,1)=CHAR(160),indenture(HN91)&gt;0),"NO","BOLD")&amp;HP91</f>
        <v>BOLD</v>
      </c>
      <c r="HT91" t="str">
        <f t="shared" si="126"/>
        <v/>
      </c>
      <c r="HU91" t="str">
        <f>IF(OR(LEFT(HR91,1)=CHAR(32),LEFT(HR91,1)=CHAR(9),LEFT(HR91,1)=CHAR(160),indenture(HR91)&gt;0),"NO","BOLD")&amp;HT91</f>
        <v>BOLD</v>
      </c>
      <c r="HV91" t="s">
        <v>8275</v>
      </c>
      <c r="HW91" t="s">
        <v>117</v>
      </c>
      <c r="HX91" t="str">
        <f t="shared" si="127"/>
        <v/>
      </c>
      <c r="HY91" t="str">
        <f>IF(OR(LEFT(HV91,1)=CHAR(32),LEFT(HV91,1)=CHAR(9),LEFT(HV91,1)=CHAR(160),indenture(HV91)&gt;0),"NO","BOLD")&amp;HX91</f>
        <v>BOLD</v>
      </c>
      <c r="HZ91" t="s">
        <v>8439</v>
      </c>
      <c r="IA91" t="s">
        <v>8440</v>
      </c>
      <c r="IB91" t="str">
        <f t="shared" si="128"/>
        <v/>
      </c>
      <c r="IC91" t="str">
        <f>IF(OR(LEFT(HZ91,1)=CHAR(32),LEFT(HZ91,1)=CHAR(9),LEFT(HZ91,1)=CHAR(160),indenture(HZ91)&gt;0),"NO","BOLD")&amp;IB91</f>
        <v>BOLD</v>
      </c>
      <c r="IH91" t="s">
        <v>8295</v>
      </c>
      <c r="II91" t="s">
        <v>8197</v>
      </c>
      <c r="IJ91" t="str">
        <f t="shared" si="129"/>
        <v/>
      </c>
      <c r="IK91" t="str">
        <f>IF(OR(LEFT(IH91,1)=CHAR(32),LEFT(IH91,1)=CHAR(9),LEFT(IH91,1)=CHAR(160),indenture(IH91)&gt;0),"NO","BOLD")&amp;IJ91</f>
        <v>BOLD</v>
      </c>
      <c r="IP91" t="s">
        <v>8649</v>
      </c>
      <c r="IQ91" t="s">
        <v>8765</v>
      </c>
      <c r="IR91" t="str">
        <f t="shared" si="130"/>
        <v/>
      </c>
      <c r="IS91" t="str">
        <f>IF(OR(LEFT(IP91,1)=CHAR(32),LEFT(IP91,1)=CHAR(9),LEFT(IP91,1)=CHAR(160),indenture(IP91)&gt;0),"NO","BOLD")&amp;IR91</f>
        <v>BOLD</v>
      </c>
      <c r="IX91" t="s">
        <v>8285</v>
      </c>
      <c r="IY91" t="s">
        <v>8186</v>
      </c>
      <c r="IZ91" t="str">
        <f t="shared" si="131"/>
        <v/>
      </c>
      <c r="JA91" t="str">
        <f>IF(OR(LEFT(IX91,1)=CHAR(32),LEFT(IX91,1)=CHAR(9),LEFT(IX91,1)=CHAR(160),indenture(IX91)&gt;0),"NO","BOLD")&amp;IZ91</f>
        <v>BOLD</v>
      </c>
      <c r="JB91" t="s">
        <v>8439</v>
      </c>
      <c r="JC91" t="s">
        <v>8440</v>
      </c>
      <c r="JD91" t="str">
        <f t="shared" si="132"/>
        <v/>
      </c>
      <c r="JE91" t="str">
        <f>IF(OR(LEFT(JB91,1)=CHAR(32),LEFT(JB91,1)=CHAR(9),LEFT(JB91,1)=CHAR(160),indenture(JB91)&gt;0),"NO","BOLD")&amp;JD91</f>
        <v>BOLD</v>
      </c>
    </row>
    <row r="92" spans="1:265">
      <c r="A92">
        <v>91</v>
      </c>
      <c r="D92" t="str">
        <f t="shared" si="71"/>
        <v/>
      </c>
      <c r="E92" t="str">
        <f>IF(OR(LEFT(B92,1)=CHAR(32),LEFT(B92,1)=CHAR(9),LEFT(B92,1)=CHAR(160),indenture(B92)&gt;0),"NO","BOLD")&amp;D92</f>
        <v>BOLD</v>
      </c>
      <c r="F92" t="s">
        <v>4054</v>
      </c>
      <c r="G92" t="s">
        <v>4055</v>
      </c>
      <c r="H92" t="str">
        <f t="shared" si="72"/>
        <v/>
      </c>
      <c r="I92" t="str">
        <f>IF(OR(LEFT(F92,1)=CHAR(32),LEFT(F92,1)=CHAR(9),LEFT(F92,1)=CHAR(160),indenture(F92)&gt;0),"NO","BOLD")&amp;H92</f>
        <v>BOLD</v>
      </c>
      <c r="P92" t="str">
        <f t="shared" si="73"/>
        <v/>
      </c>
      <c r="Q92" t="str">
        <f>IF(OR(LEFT(N92,1)=CHAR(32),LEFT(N92,1)=CHAR(9),LEFT(N92,1)=CHAR(160),indenture(N92)&gt;0),"NO","BOLD")&amp;P92</f>
        <v>BOLD</v>
      </c>
      <c r="T92" t="str">
        <f t="shared" si="74"/>
        <v/>
      </c>
      <c r="U92" t="str">
        <f>IF(OR(LEFT(R92,1)=CHAR(32),LEFT(R92,1)=CHAR(9),LEFT(R92,1)=CHAR(160),indenture(R92)&gt;0),"NO","BOLD")&amp;T92</f>
        <v>BOLD</v>
      </c>
      <c r="X92" t="str">
        <f t="shared" si="75"/>
        <v/>
      </c>
      <c r="Y92" t="str">
        <f>IF(OR(LEFT(V92,1)=CHAR(32),LEFT(V92,1)=CHAR(9),LEFT(V92,1)=CHAR(160),indenture(V92)&gt;0),"NO","BOLD")&amp;X92</f>
        <v>BOLD</v>
      </c>
      <c r="AB92" t="str">
        <f t="shared" si="76"/>
        <v/>
      </c>
      <c r="AC92" t="str">
        <f>IF(OR(LEFT(Z92,1)=CHAR(32),LEFT(Z92,1)=CHAR(9),LEFT(Z92,1)=CHAR(160),indenture(Z92)&gt;0),"NO","BOLD")&amp;AB92</f>
        <v>BOLD</v>
      </c>
      <c r="AF92" t="str">
        <f t="shared" si="77"/>
        <v/>
      </c>
      <c r="AG92" t="str">
        <f>IF(OR(LEFT(AD92,1)=CHAR(32),LEFT(AD92,1)=CHAR(9),LEFT(AD92,1)=CHAR(160),indenture(AD92)&gt;0),"NO","BOLD")&amp;AF92</f>
        <v>BOLD</v>
      </c>
      <c r="AJ92" t="str">
        <f t="shared" si="78"/>
        <v/>
      </c>
      <c r="AK92" t="str">
        <f>IF(OR(LEFT(AH92,1)=CHAR(32),LEFT(AH92,1)=CHAR(9),LEFT(AH92,1)=CHAR(160),indenture(AH92)&gt;0),"NO","BOLD")&amp;AJ92</f>
        <v>BOLD</v>
      </c>
      <c r="AL92" t="s">
        <v>3849</v>
      </c>
      <c r="AM92" t="s">
        <v>4056</v>
      </c>
      <c r="AN92" t="str">
        <f t="shared" si="79"/>
        <v/>
      </c>
      <c r="AO92" t="str">
        <f>IF(OR(LEFT(AL92,1)=CHAR(32),LEFT(AL92,1)=CHAR(9),LEFT(AL92,1)=CHAR(160),indenture(AL92)&gt;0),"NO","BOLD")&amp;AN92</f>
        <v>BOLD</v>
      </c>
      <c r="AR92" t="str">
        <f t="shared" si="80"/>
        <v/>
      </c>
      <c r="AS92" t="str">
        <f>IF(OR(LEFT(AP92,1)=CHAR(32),LEFT(AP92,1)=CHAR(9),LEFT(AP92,1)=CHAR(160),indenture(AP92)&gt;0),"NO","BOLD")&amp;AR92</f>
        <v>BOLD</v>
      </c>
      <c r="AV92" t="str">
        <f t="shared" si="81"/>
        <v/>
      </c>
      <c r="AW92" t="str">
        <f>IF(OR(LEFT(AT92,1)=CHAR(32),LEFT(AT92,1)=CHAR(9),LEFT(AT92,1)=CHAR(160),indenture(AT92)&gt;0),"NO","BOLD")&amp;AV92</f>
        <v>BOLD</v>
      </c>
      <c r="AZ92" t="str">
        <f t="shared" si="82"/>
        <v/>
      </c>
      <c r="BA92" t="str">
        <f>IF(OR(LEFT(AX92,1)=CHAR(32),LEFT(AX92,1)=CHAR(9),LEFT(AX92,1)=CHAR(160),indenture(AX92)&gt;0),"NO","BOLD")&amp;AZ92</f>
        <v>BOLD</v>
      </c>
      <c r="BD92" t="str">
        <f t="shared" si="83"/>
        <v/>
      </c>
      <c r="BE92" t="str">
        <f>IF(OR(LEFT(BB92,1)=CHAR(32),LEFT(BB92,1)=CHAR(9),LEFT(BB92,1)=CHAR(160),indenture(BB92)&gt;0),"NO","BOLD")&amp;BD92</f>
        <v>BOLD</v>
      </c>
      <c r="BH92" t="str">
        <f t="shared" si="84"/>
        <v/>
      </c>
      <c r="BI92" t="str">
        <f>IF(OR(LEFT(BF92,1)=CHAR(32),LEFT(BF92,1)=CHAR(9),LEFT(BF92,1)=CHAR(160),indenture(BF92)&gt;0),"NO","BOLD")&amp;BH92</f>
        <v>BOLD</v>
      </c>
      <c r="BL92" t="str">
        <f t="shared" si="85"/>
        <v/>
      </c>
      <c r="BM92" t="str">
        <f>IF(OR(LEFT(BJ92,1)=CHAR(32),LEFT(BJ92,1)=CHAR(9),LEFT(BJ92,1)=CHAR(160),indenture(BJ92)&gt;0),"NO","BOLD")&amp;BL92</f>
        <v>BOLD</v>
      </c>
      <c r="BP92" t="str">
        <f t="shared" si="86"/>
        <v/>
      </c>
      <c r="BQ92" t="str">
        <f>IF(OR(LEFT(BN92,1)=CHAR(32),LEFT(BN92,1)=CHAR(9),LEFT(BN92,1)=CHAR(160),indenture(BN92)&gt;0),"NO","BOLD")&amp;BP92</f>
        <v>BOLD</v>
      </c>
      <c r="BT92" t="str">
        <f t="shared" si="87"/>
        <v/>
      </c>
      <c r="BU92" t="str">
        <f>IF(OR(LEFT(BR92,1)=CHAR(32),LEFT(BR92,1)=CHAR(9),LEFT(BR92,1)=CHAR(160),indenture(BR92)&gt;0),"NO","BOLD")&amp;BT92</f>
        <v>BOLD</v>
      </c>
      <c r="BV92" t="s">
        <v>4219</v>
      </c>
      <c r="BW92" t="s">
        <v>4861</v>
      </c>
      <c r="BX92" t="str">
        <f t="shared" si="88"/>
        <v/>
      </c>
      <c r="BY92" t="str">
        <f>IF(OR(LEFT(BV92,1)=CHAR(32),LEFT(BV92,1)=CHAR(9),LEFT(BV92,1)=CHAR(160),indenture(BV92)&gt;0),"NO","BOLD")&amp;BX92</f>
        <v>NO</v>
      </c>
      <c r="BZ92" t="s">
        <v>4275</v>
      </c>
      <c r="CA92" t="s">
        <v>4862</v>
      </c>
      <c r="CB92" t="str">
        <f t="shared" si="89"/>
        <v/>
      </c>
      <c r="CC92" t="str">
        <f>IF(OR(LEFT(BZ92,1)=CHAR(32),LEFT(BZ92,1)=CHAR(9),LEFT(BZ92,1)=CHAR(160),indenture(BZ92)&gt;0),"NO","BOLD")&amp;CB92</f>
        <v>NO</v>
      </c>
      <c r="CD92" t="s">
        <v>4311</v>
      </c>
      <c r="CE92" t="s">
        <v>4863</v>
      </c>
      <c r="CF92" t="str">
        <f t="shared" si="90"/>
        <v/>
      </c>
      <c r="CG92" t="str">
        <f>IF(OR(LEFT(CD92,1)=CHAR(32),LEFT(CD92,1)=CHAR(9),LEFT(CD92,1)=CHAR(160),indenture(CD92)&gt;0),"NO","BOLD")&amp;CF92</f>
        <v>NO</v>
      </c>
      <c r="CJ92" t="str">
        <f t="shared" si="91"/>
        <v/>
      </c>
      <c r="CK92" t="str">
        <f>IF(OR(LEFT(CH92,1)=CHAR(32),LEFT(CH92,1)=CHAR(9),LEFT(CH92,1)=CHAR(160),indenture(CH92)&gt;0),"NO","BOLD")&amp;CJ92</f>
        <v>BOLD</v>
      </c>
      <c r="CN92" t="str">
        <f t="shared" si="92"/>
        <v/>
      </c>
      <c r="CO92" t="str">
        <f>IF(OR(LEFT(CL92,1)=CHAR(32),LEFT(CL92,1)=CHAR(9),LEFT(CL92,1)=CHAR(160),indenture(CL92)&gt;0),"NO","BOLD")&amp;CN92</f>
        <v>BOLD</v>
      </c>
      <c r="CP92" t="s">
        <v>4864</v>
      </c>
      <c r="CQ92" t="s">
        <v>3817</v>
      </c>
      <c r="CR92" t="str">
        <f t="shared" si="93"/>
        <v/>
      </c>
      <c r="CS92" t="str">
        <f>IF(OR(LEFT(CP92,1)=CHAR(32),LEFT(CP92,1)=CHAR(9),LEFT(CP92,1)=CHAR(160),indenture(CP92)&gt;0),"NO","BOLD")&amp;CR92</f>
        <v>BOLD</v>
      </c>
      <c r="CV92" t="str">
        <f t="shared" si="94"/>
        <v/>
      </c>
      <c r="CW92" t="str">
        <f>IF(OR(LEFT(CT92,1)=CHAR(32),LEFT(CT92,1)=CHAR(9),LEFT(CT92,1)=CHAR(160),indenture(CT92)&gt;0),"NO","BOLD")&amp;CV92</f>
        <v>BOLD</v>
      </c>
      <c r="CZ92" t="str">
        <f t="shared" si="95"/>
        <v/>
      </c>
      <c r="DA92" t="str">
        <f>IF(OR(LEFT(CX92,1)=CHAR(32),LEFT(CX92,1)=CHAR(9),LEFT(CX92,1)=CHAR(160),indenture(CX92)&gt;0),"NO","BOLD")&amp;CZ92</f>
        <v>BOLD</v>
      </c>
      <c r="DD92" t="str">
        <f t="shared" si="96"/>
        <v/>
      </c>
      <c r="DE92" t="str">
        <f>IF(OR(LEFT(DB92,1)=CHAR(32),LEFT(DB92,1)=CHAR(9),LEFT(DB92,1)=CHAR(160),indenture(DB92)&gt;0),"NO","BOLD")&amp;DD92</f>
        <v>BOLD</v>
      </c>
      <c r="DH92" t="str">
        <f t="shared" si="97"/>
        <v/>
      </c>
      <c r="DI92" t="str">
        <f>IF(OR(LEFT(DF92,1)=CHAR(32),LEFT(DF92,1)=CHAR(9),LEFT(DF92,1)=CHAR(160),indenture(DF92)&gt;0),"NO","BOLD")&amp;DH92</f>
        <v>BOLD</v>
      </c>
      <c r="DL92" t="str">
        <f t="shared" si="98"/>
        <v/>
      </c>
      <c r="DM92" t="str">
        <f>IF(OR(LEFT(DJ92,1)=CHAR(32),LEFT(DJ92,1)=CHAR(9),LEFT(DJ92,1)=CHAR(160),indenture(DJ92)&gt;0),"NO","BOLD")&amp;DL92</f>
        <v>BOLD</v>
      </c>
      <c r="DP92" t="str">
        <f t="shared" si="99"/>
        <v/>
      </c>
      <c r="DQ92" t="str">
        <f>IF(OR(LEFT(DN92,1)=CHAR(32),LEFT(DN92,1)=CHAR(9),LEFT(DN92,1)=CHAR(160),indenture(DN92)&gt;0),"NO","BOLD")&amp;DP92</f>
        <v>BOLD</v>
      </c>
      <c r="DT92" t="str">
        <f t="shared" si="100"/>
        <v/>
      </c>
      <c r="DU92" t="str">
        <f>IF(OR(LEFT(DR92,1)=CHAR(32),LEFT(DR92,1)=CHAR(9),LEFT(DR92,1)=CHAR(160),indenture(DR92)&gt;0),"NO","BOLD")&amp;DT92</f>
        <v>BOLD</v>
      </c>
      <c r="DX92" t="str">
        <f t="shared" si="101"/>
        <v/>
      </c>
      <c r="DY92" t="str">
        <f>IF(OR(LEFT(DV92,1)=CHAR(32),LEFT(DV92,1)=CHAR(9),LEFT(DV92,1)=CHAR(160),indenture(DV92)&gt;0),"NO","BOLD")&amp;DX92</f>
        <v>BOLD</v>
      </c>
      <c r="EB92" t="str">
        <f t="shared" si="102"/>
        <v/>
      </c>
      <c r="EC92" t="str">
        <f>IF(OR(LEFT(DZ92,1)=CHAR(32),LEFT(DZ92,1)=CHAR(9),LEFT(DZ92,1)=CHAR(160),indenture(DZ92)&gt;0),"NO","BOLD")&amp;EB92</f>
        <v>BOLD</v>
      </c>
      <c r="EF92" t="str">
        <f t="shared" si="103"/>
        <v/>
      </c>
      <c r="EG92" t="str">
        <f>IF(OR(LEFT(ED92,1)=CHAR(32),LEFT(ED92,1)=CHAR(9),LEFT(ED92,1)=CHAR(160),indenture(ED92)&gt;0),"NO","BOLD")&amp;EF92</f>
        <v>BOLD</v>
      </c>
      <c r="EJ92" t="str">
        <f t="shared" si="104"/>
        <v/>
      </c>
      <c r="EK92" t="str">
        <f>IF(OR(LEFT(EH92,1)=CHAR(32),LEFT(EH92,1)=CHAR(9),LEFT(EH92,1)=CHAR(160),indenture(EH92)&gt;0),"NO","BOLD")&amp;EJ92</f>
        <v>BOLD</v>
      </c>
      <c r="EN92" t="str">
        <f t="shared" si="105"/>
        <v/>
      </c>
      <c r="EO92" t="str">
        <f>IF(OR(LEFT(EL92,1)=CHAR(32),LEFT(EL92,1)=CHAR(9),LEFT(EL92,1)=CHAR(160),indenture(EL92)&gt;0),"NO","BOLD")&amp;EN92</f>
        <v>BOLD</v>
      </c>
      <c r="ER92" t="str">
        <f t="shared" si="106"/>
        <v/>
      </c>
      <c r="ES92" t="str">
        <f>IF(OR(LEFT(EP92,1)=CHAR(32),LEFT(EP92,1)=CHAR(9),LEFT(EP92,1)=CHAR(160),indenture(EP92)&gt;0),"NO","BOLD")&amp;ER92</f>
        <v>BOLD</v>
      </c>
      <c r="EV92" t="str">
        <f t="shared" si="107"/>
        <v/>
      </c>
      <c r="EW92" t="str">
        <f>IF(OR(LEFT(ET92,1)=CHAR(32),LEFT(ET92,1)=CHAR(9),LEFT(ET92,1)=CHAR(160),indenture(ET92)&gt;0),"NO","BOLD")&amp;EV92</f>
        <v>BOLD</v>
      </c>
      <c r="EZ92" t="str">
        <f t="shared" si="108"/>
        <v/>
      </c>
      <c r="FA92" t="str">
        <f>IF(OR(LEFT(EX92,1)=CHAR(32),LEFT(EX92,1)=CHAR(9),LEFT(EX92,1)=CHAR(160),indenture(EX92)&gt;0),"NO","BOLD")&amp;EZ92</f>
        <v>BOLD</v>
      </c>
      <c r="FD92" t="str">
        <f t="shared" si="109"/>
        <v/>
      </c>
      <c r="FE92" t="str">
        <f>IF(OR(LEFT(FB92,1)=CHAR(32),LEFT(FB92,1)=CHAR(9),LEFT(FB92,1)=CHAR(160),indenture(FB92)&gt;0),"NO","BOLD")&amp;FD92</f>
        <v>BOLD</v>
      </c>
      <c r="FF92" t="s">
        <v>142</v>
      </c>
      <c r="FG92" t="s">
        <v>143</v>
      </c>
      <c r="FH92" t="str">
        <f t="shared" si="110"/>
        <v/>
      </c>
      <c r="FI92" t="str">
        <f>IF(OR(LEFT(FF92,1)=CHAR(32),LEFT(FF92,1)=CHAR(9),LEFT(FF92,1)=CHAR(160),indenture(FF92)&gt;0),"NO","BOLD")&amp;FH92</f>
        <v>BOLD</v>
      </c>
      <c r="FL92" t="str">
        <f t="shared" si="111"/>
        <v/>
      </c>
      <c r="FM92" t="str">
        <f>IF(OR(LEFT(FJ92,1)=CHAR(32),LEFT(FJ92,1)=CHAR(9),LEFT(FJ92,1)=CHAR(160),indenture(FJ92)&gt;0),"NO","BOLD")&amp;FL92</f>
        <v>BOLD</v>
      </c>
      <c r="FN92" t="s">
        <v>6088</v>
      </c>
      <c r="FO92" t="s">
        <v>6089</v>
      </c>
      <c r="FP92" t="str">
        <f t="shared" si="112"/>
        <v/>
      </c>
      <c r="FQ92" t="str">
        <f>IF(OR(LEFT(FN92,1)=CHAR(32),LEFT(FN92,1)=CHAR(9),LEFT(FN92,1)=CHAR(160),indenture(FN92)&gt;0),"NO","BOLD")&amp;FP92</f>
        <v>BOLD</v>
      </c>
      <c r="FT92" t="str">
        <f t="shared" si="113"/>
        <v/>
      </c>
      <c r="FU92" t="str">
        <f>IF(OR(LEFT(FR92,1)=CHAR(32),LEFT(FR92,1)=CHAR(9),LEFT(FR92,1)=CHAR(160),indenture(FR92)&gt;0),"NO","BOLD")&amp;FT92</f>
        <v>BOLD</v>
      </c>
      <c r="FX92" t="str">
        <f t="shared" si="114"/>
        <v/>
      </c>
      <c r="FY92" t="str">
        <f>IF(OR(LEFT(FV92,1)=CHAR(32),LEFT(FV92,1)=CHAR(9),LEFT(FV92,1)=CHAR(160),indenture(FV92)&gt;0),"NO","BOLD")&amp;FX92</f>
        <v>BOLD</v>
      </c>
      <c r="GB92" t="str">
        <f t="shared" si="115"/>
        <v/>
      </c>
      <c r="GC92" t="str">
        <f>IF(OR(LEFT(FZ92,1)=CHAR(32),LEFT(FZ92,1)=CHAR(9),LEFT(FZ92,1)=CHAR(160),indenture(FZ92)&gt;0),"NO","BOLD")&amp;GB92</f>
        <v>BOLD</v>
      </c>
      <c r="GF92" t="str">
        <f t="shared" si="116"/>
        <v/>
      </c>
      <c r="GG92" t="str">
        <f>IF(OR(LEFT(GD92,1)=CHAR(32),LEFT(GD92,1)=CHAR(9),LEFT(GD92,1)=CHAR(160),indenture(GD92)&gt;0),"NO","BOLD")&amp;GF92</f>
        <v>BOLD</v>
      </c>
      <c r="GJ92" t="str">
        <f t="shared" si="117"/>
        <v/>
      </c>
      <c r="GK92" t="str">
        <f>IF(OR(LEFT(GH92,1)=CHAR(32),LEFT(GH92,1)=CHAR(9),LEFT(GH92,1)=CHAR(160),indenture(GH92)&gt;0),"NO","BOLD")&amp;GJ92</f>
        <v>BOLD</v>
      </c>
      <c r="GN92" t="str">
        <f t="shared" si="118"/>
        <v/>
      </c>
      <c r="GO92" t="str">
        <f>IF(OR(LEFT(GL92,1)=CHAR(32),LEFT(GL92,1)=CHAR(9),LEFT(GL92,1)=CHAR(160),indenture(GL92)&gt;0),"NO","BOLD")&amp;GN92</f>
        <v>BOLD</v>
      </c>
      <c r="GR92" t="str">
        <f t="shared" si="119"/>
        <v/>
      </c>
      <c r="GS92" t="str">
        <f>IF(OR(LEFT(GP92,1)=CHAR(32),LEFT(GP92,1)=CHAR(9),LEFT(GP92,1)=CHAR(160),indenture(GP92)&gt;0),"NO","BOLD")&amp;GR92</f>
        <v>BOLD</v>
      </c>
      <c r="GV92" t="str">
        <f t="shared" si="120"/>
        <v/>
      </c>
      <c r="GW92" t="str">
        <f>IF(OR(LEFT(GT92,1)=CHAR(32),LEFT(GT92,1)=CHAR(9),LEFT(GT92,1)=CHAR(160),indenture(GT92)&gt;0),"NO","BOLD")&amp;GV92</f>
        <v>BOLD</v>
      </c>
      <c r="GZ92" t="str">
        <f t="shared" si="121"/>
        <v/>
      </c>
      <c r="HA92" t="str">
        <f>IF(OR(LEFT(GX92,1)=CHAR(32),LEFT(GX92,1)=CHAR(9),LEFT(GX92,1)=CHAR(160),indenture(GX92)&gt;0),"NO","BOLD")&amp;GZ92</f>
        <v>BOLD</v>
      </c>
      <c r="HD92" t="str">
        <f t="shared" si="122"/>
        <v/>
      </c>
      <c r="HE92" t="str">
        <f>IF(OR(LEFT(HB92,1)=CHAR(32),LEFT(HB92,1)=CHAR(9),LEFT(HB92,1)=CHAR(160),indenture(HB92)&gt;0),"NO","BOLD")&amp;HD92</f>
        <v>BOLD</v>
      </c>
      <c r="HH92" t="str">
        <f t="shared" si="123"/>
        <v/>
      </c>
      <c r="HI92" t="str">
        <f>IF(OR(LEFT(HF92,1)=CHAR(32),LEFT(HF92,1)=CHAR(9),LEFT(HF92,1)=CHAR(160),indenture(HF92)&gt;0),"NO","BOLD")&amp;HH92</f>
        <v>BOLD</v>
      </c>
      <c r="HL92" t="str">
        <f t="shared" si="124"/>
        <v/>
      </c>
      <c r="HM92" t="str">
        <f>IF(OR(LEFT(HJ92,1)=CHAR(32),LEFT(HJ92,1)=CHAR(9),LEFT(HJ92,1)=CHAR(160),indenture(HJ92)&gt;0),"NO","BOLD")&amp;HL92</f>
        <v>BOLD</v>
      </c>
      <c r="HP92" t="str">
        <f t="shared" si="125"/>
        <v/>
      </c>
      <c r="HQ92" t="str">
        <f>IF(OR(LEFT(HN92,1)=CHAR(32),LEFT(HN92,1)=CHAR(9),LEFT(HN92,1)=CHAR(160),indenture(HN92)&gt;0),"NO","BOLD")&amp;HP92</f>
        <v>BOLD</v>
      </c>
      <c r="HT92" t="str">
        <f t="shared" si="126"/>
        <v/>
      </c>
      <c r="HU92" t="str">
        <f>IF(OR(LEFT(HR92,1)=CHAR(32),LEFT(HR92,1)=CHAR(9),LEFT(HR92,1)=CHAR(160),indenture(HR92)&gt;0),"NO","BOLD")&amp;HT92</f>
        <v>BOLD</v>
      </c>
      <c r="HV92" t="s">
        <v>8276</v>
      </c>
      <c r="HW92" t="s">
        <v>120</v>
      </c>
      <c r="HX92" t="str">
        <f t="shared" si="127"/>
        <v/>
      </c>
      <c r="HY92" t="str">
        <f>IF(OR(LEFT(HV92,1)=CHAR(32),LEFT(HV92,1)=CHAR(9),LEFT(HV92,1)=CHAR(160),indenture(HV92)&gt;0),"NO","BOLD")&amp;HX92</f>
        <v>BOLD</v>
      </c>
      <c r="IB92" t="str">
        <f t="shared" si="128"/>
        <v/>
      </c>
      <c r="IC92" t="str">
        <f>IF(OR(LEFT(HZ92,1)=CHAR(32),LEFT(HZ92,1)=CHAR(9),LEFT(HZ92,1)=CHAR(160),indenture(HZ92)&gt;0),"NO","BOLD")&amp;IB92</f>
        <v>BOLD</v>
      </c>
      <c r="IH92" t="s">
        <v>8296</v>
      </c>
      <c r="II92" t="s">
        <v>8198</v>
      </c>
      <c r="IJ92" t="str">
        <f t="shared" si="129"/>
        <v/>
      </c>
      <c r="IK92" t="str">
        <f>IF(OR(LEFT(IH92,1)=CHAR(32),LEFT(IH92,1)=CHAR(9),LEFT(IH92,1)=CHAR(160),indenture(IH92)&gt;0),"NO","BOLD")&amp;IJ92</f>
        <v>BOLD</v>
      </c>
      <c r="IP92" t="s">
        <v>8756</v>
      </c>
      <c r="IQ92" t="s">
        <v>8766</v>
      </c>
      <c r="IR92" t="str">
        <f t="shared" si="130"/>
        <v/>
      </c>
      <c r="IS92" t="str">
        <f>IF(OR(LEFT(IP92,1)=CHAR(32),LEFT(IP92,1)=CHAR(9),LEFT(IP92,1)=CHAR(160),indenture(IP92)&gt;0),"NO","BOLD")&amp;IR92</f>
        <v>BOLD</v>
      </c>
      <c r="IX92" t="s">
        <v>8286</v>
      </c>
      <c r="IY92" t="s">
        <v>8187</v>
      </c>
      <c r="IZ92" t="str">
        <f t="shared" si="131"/>
        <v/>
      </c>
      <c r="JA92" t="str">
        <f>IF(OR(LEFT(IX92,1)=CHAR(32),LEFT(IX92,1)=CHAR(9),LEFT(IX92,1)=CHAR(160),indenture(IX92)&gt;0),"NO","BOLD")&amp;IZ92</f>
        <v>BOLD</v>
      </c>
      <c r="JD92" t="str">
        <f t="shared" si="132"/>
        <v/>
      </c>
      <c r="JE92" t="str">
        <f>IF(OR(LEFT(JB92,1)=CHAR(32),LEFT(JB92,1)=CHAR(9),LEFT(JB92,1)=CHAR(160),indenture(JB92)&gt;0),"NO","BOLD")&amp;JD92</f>
        <v>BOLD</v>
      </c>
    </row>
    <row r="93" spans="1:265">
      <c r="A93">
        <v>92</v>
      </c>
      <c r="D93" t="str">
        <f t="shared" si="71"/>
        <v/>
      </c>
      <c r="E93" t="str">
        <f>IF(OR(LEFT(B93,1)=CHAR(32),LEFT(B93,1)=CHAR(9),LEFT(B93,1)=CHAR(160),indenture(B93)&gt;0),"NO","BOLD")&amp;D93</f>
        <v>BOLD</v>
      </c>
      <c r="F93" t="s">
        <v>4057</v>
      </c>
      <c r="G93" t="s">
        <v>4058</v>
      </c>
      <c r="H93" t="str">
        <f t="shared" si="72"/>
        <v/>
      </c>
      <c r="I93" t="str">
        <f>IF(OR(LEFT(F93,1)=CHAR(32),LEFT(F93,1)=CHAR(9),LEFT(F93,1)=CHAR(160),indenture(F93)&gt;0),"NO","BOLD")&amp;H93</f>
        <v>BOLD</v>
      </c>
      <c r="P93" t="str">
        <f t="shared" si="73"/>
        <v/>
      </c>
      <c r="Q93" t="str">
        <f>IF(OR(LEFT(N93,1)=CHAR(32),LEFT(N93,1)=CHAR(9),LEFT(N93,1)=CHAR(160),indenture(N93)&gt;0),"NO","BOLD")&amp;P93</f>
        <v>BOLD</v>
      </c>
      <c r="T93" t="str">
        <f t="shared" si="74"/>
        <v/>
      </c>
      <c r="U93" t="str">
        <f>IF(OR(LEFT(R93,1)=CHAR(32),LEFT(R93,1)=CHAR(9),LEFT(R93,1)=CHAR(160),indenture(R93)&gt;0),"NO","BOLD")&amp;T93</f>
        <v>BOLD</v>
      </c>
      <c r="X93" t="str">
        <f t="shared" si="75"/>
        <v/>
      </c>
      <c r="Y93" t="str">
        <f>IF(OR(LEFT(V93,1)=CHAR(32),LEFT(V93,1)=CHAR(9),LEFT(V93,1)=CHAR(160),indenture(V93)&gt;0),"NO","BOLD")&amp;X93</f>
        <v>BOLD</v>
      </c>
      <c r="AB93" t="str">
        <f t="shared" si="76"/>
        <v/>
      </c>
      <c r="AC93" t="str">
        <f>IF(OR(LEFT(Z93,1)=CHAR(32),LEFT(Z93,1)=CHAR(9),LEFT(Z93,1)=CHAR(160),indenture(Z93)&gt;0),"NO","BOLD")&amp;AB93</f>
        <v>BOLD</v>
      </c>
      <c r="AF93" t="str">
        <f t="shared" si="77"/>
        <v/>
      </c>
      <c r="AG93" t="str">
        <f>IF(OR(LEFT(AD93,1)=CHAR(32),LEFT(AD93,1)=CHAR(9),LEFT(AD93,1)=CHAR(160),indenture(AD93)&gt;0),"NO","BOLD")&amp;AF93</f>
        <v>BOLD</v>
      </c>
      <c r="AJ93" t="str">
        <f t="shared" si="78"/>
        <v/>
      </c>
      <c r="AK93" t="str">
        <f>IF(OR(LEFT(AH93,1)=CHAR(32),LEFT(AH93,1)=CHAR(9),LEFT(AH93,1)=CHAR(160),indenture(AH93)&gt;0),"NO","BOLD")&amp;AJ93</f>
        <v>BOLD</v>
      </c>
      <c r="AL93" t="s">
        <v>3856</v>
      </c>
      <c r="AM93" t="s">
        <v>4059</v>
      </c>
      <c r="AN93" t="str">
        <f t="shared" si="79"/>
        <v/>
      </c>
      <c r="AO93" t="str">
        <f>IF(OR(LEFT(AL93,1)=CHAR(32),LEFT(AL93,1)=CHAR(9),LEFT(AL93,1)=CHAR(160),indenture(AL93)&gt;0),"NO","BOLD")&amp;AN93</f>
        <v>BOLD</v>
      </c>
      <c r="AR93" t="str">
        <f t="shared" si="80"/>
        <v/>
      </c>
      <c r="AS93" t="str">
        <f>IF(OR(LEFT(AP93,1)=CHAR(32),LEFT(AP93,1)=CHAR(9),LEFT(AP93,1)=CHAR(160),indenture(AP93)&gt;0),"NO","BOLD")&amp;AR93</f>
        <v>BOLD</v>
      </c>
      <c r="AV93" t="str">
        <f t="shared" si="81"/>
        <v/>
      </c>
      <c r="AW93" t="str">
        <f>IF(OR(LEFT(AT93,1)=CHAR(32),LEFT(AT93,1)=CHAR(9),LEFT(AT93,1)=CHAR(160),indenture(AT93)&gt;0),"NO","BOLD")&amp;AV93</f>
        <v>BOLD</v>
      </c>
      <c r="AZ93" t="str">
        <f t="shared" si="82"/>
        <v/>
      </c>
      <c r="BA93" t="str">
        <f>IF(OR(LEFT(AX93,1)=CHAR(32),LEFT(AX93,1)=CHAR(9),LEFT(AX93,1)=CHAR(160),indenture(AX93)&gt;0),"NO","BOLD")&amp;AZ93</f>
        <v>BOLD</v>
      </c>
      <c r="BD93" t="str">
        <f t="shared" si="83"/>
        <v/>
      </c>
      <c r="BE93" t="str">
        <f>IF(OR(LEFT(BB93,1)=CHAR(32),LEFT(BB93,1)=CHAR(9),LEFT(BB93,1)=CHAR(160),indenture(BB93)&gt;0),"NO","BOLD")&amp;BD93</f>
        <v>BOLD</v>
      </c>
      <c r="BH93" t="str">
        <f t="shared" si="84"/>
        <v/>
      </c>
      <c r="BI93" t="str">
        <f>IF(OR(LEFT(BF93,1)=CHAR(32),LEFT(BF93,1)=CHAR(9),LEFT(BF93,1)=CHAR(160),indenture(BF93)&gt;0),"NO","BOLD")&amp;BH93</f>
        <v>BOLD</v>
      </c>
      <c r="BL93" t="str">
        <f t="shared" si="85"/>
        <v/>
      </c>
      <c r="BM93" t="str">
        <f>IF(OR(LEFT(BJ93,1)=CHAR(32),LEFT(BJ93,1)=CHAR(9),LEFT(BJ93,1)=CHAR(160),indenture(BJ93)&gt;0),"NO","BOLD")&amp;BL93</f>
        <v>BOLD</v>
      </c>
      <c r="BP93" t="str">
        <f t="shared" si="86"/>
        <v/>
      </c>
      <c r="BQ93" t="str">
        <f>IF(OR(LEFT(BN93,1)=CHAR(32),LEFT(BN93,1)=CHAR(9),LEFT(BN93,1)=CHAR(160),indenture(BN93)&gt;0),"NO","BOLD")&amp;BP93</f>
        <v>BOLD</v>
      </c>
      <c r="BT93" t="str">
        <f t="shared" si="87"/>
        <v/>
      </c>
      <c r="BU93" t="str">
        <f>IF(OR(LEFT(BR93,1)=CHAR(32),LEFT(BR93,1)=CHAR(9),LEFT(BR93,1)=CHAR(160),indenture(BR93)&gt;0),"NO","BOLD")&amp;BT93</f>
        <v>BOLD</v>
      </c>
      <c r="BV93" t="s">
        <v>4231</v>
      </c>
      <c r="BW93" t="s">
        <v>4865</v>
      </c>
      <c r="BX93" t="str">
        <f t="shared" si="88"/>
        <v/>
      </c>
      <c r="BY93" t="str">
        <f>IF(OR(LEFT(BV93,1)=CHAR(32),LEFT(BV93,1)=CHAR(9),LEFT(BV93,1)=CHAR(160),indenture(BV93)&gt;0),"NO","BOLD")&amp;BX93</f>
        <v>NO</v>
      </c>
      <c r="BZ93" t="s">
        <v>4288</v>
      </c>
      <c r="CA93" t="s">
        <v>4866</v>
      </c>
      <c r="CB93" t="str">
        <f t="shared" si="89"/>
        <v/>
      </c>
      <c r="CC93" t="str">
        <f>IF(OR(LEFT(BZ93,1)=CHAR(32),LEFT(BZ93,1)=CHAR(9),LEFT(BZ93,1)=CHAR(160),indenture(BZ93)&gt;0),"NO","BOLD")&amp;CB93</f>
        <v>NO</v>
      </c>
      <c r="CD93" t="s">
        <v>4323</v>
      </c>
      <c r="CE93" t="s">
        <v>4867</v>
      </c>
      <c r="CF93" t="str">
        <f t="shared" si="90"/>
        <v/>
      </c>
      <c r="CG93" t="str">
        <f>IF(OR(LEFT(CD93,1)=CHAR(32),LEFT(CD93,1)=CHAR(9),LEFT(CD93,1)=CHAR(160),indenture(CD93)&gt;0),"NO","BOLD")&amp;CF93</f>
        <v>NO</v>
      </c>
      <c r="CJ93" t="str">
        <f t="shared" si="91"/>
        <v/>
      </c>
      <c r="CK93" t="str">
        <f>IF(OR(LEFT(CH93,1)=CHAR(32),LEFT(CH93,1)=CHAR(9),LEFT(CH93,1)=CHAR(160),indenture(CH93)&gt;0),"NO","BOLD")&amp;CJ93</f>
        <v>BOLD</v>
      </c>
      <c r="CN93" t="str">
        <f t="shared" si="92"/>
        <v/>
      </c>
      <c r="CO93" t="str">
        <f>IF(OR(LEFT(CL93,1)=CHAR(32),LEFT(CL93,1)=CHAR(9),LEFT(CL93,1)=CHAR(160),indenture(CL93)&gt;0),"NO","BOLD")&amp;CN93</f>
        <v>BOLD</v>
      </c>
      <c r="CP93" t="s">
        <v>4868</v>
      </c>
      <c r="CQ93" t="s">
        <v>3810</v>
      </c>
      <c r="CR93" t="str">
        <f t="shared" si="93"/>
        <v/>
      </c>
      <c r="CS93" t="str">
        <f>IF(OR(LEFT(CP93,1)=CHAR(32),LEFT(CP93,1)=CHAR(9),LEFT(CP93,1)=CHAR(160),indenture(CP93)&gt;0),"NO","BOLD")&amp;CR93</f>
        <v>BOLD</v>
      </c>
      <c r="CV93" t="str">
        <f t="shared" si="94"/>
        <v/>
      </c>
      <c r="CW93" t="str">
        <f>IF(OR(LEFT(CT93,1)=CHAR(32),LEFT(CT93,1)=CHAR(9),LEFT(CT93,1)=CHAR(160),indenture(CT93)&gt;0),"NO","BOLD")&amp;CV93</f>
        <v>BOLD</v>
      </c>
      <c r="CZ93" t="str">
        <f t="shared" si="95"/>
        <v/>
      </c>
      <c r="DA93" t="str">
        <f>IF(OR(LEFT(CX93,1)=CHAR(32),LEFT(CX93,1)=CHAR(9),LEFT(CX93,1)=CHAR(160),indenture(CX93)&gt;0),"NO","BOLD")&amp;CZ93</f>
        <v>BOLD</v>
      </c>
      <c r="DD93" t="str">
        <f t="shared" si="96"/>
        <v/>
      </c>
      <c r="DE93" t="str">
        <f>IF(OR(LEFT(DB93,1)=CHAR(32),LEFT(DB93,1)=CHAR(9),LEFT(DB93,1)=CHAR(160),indenture(DB93)&gt;0),"NO","BOLD")&amp;DD93</f>
        <v>BOLD</v>
      </c>
      <c r="DH93" t="str">
        <f t="shared" si="97"/>
        <v/>
      </c>
      <c r="DI93" t="str">
        <f>IF(OR(LEFT(DF93,1)=CHAR(32),LEFT(DF93,1)=CHAR(9),LEFT(DF93,1)=CHAR(160),indenture(DF93)&gt;0),"NO","BOLD")&amp;DH93</f>
        <v>BOLD</v>
      </c>
      <c r="DL93" t="str">
        <f t="shared" si="98"/>
        <v/>
      </c>
      <c r="DM93" t="str">
        <f>IF(OR(LEFT(DJ93,1)=CHAR(32),LEFT(DJ93,1)=CHAR(9),LEFT(DJ93,1)=CHAR(160),indenture(DJ93)&gt;0),"NO","BOLD")&amp;DL93</f>
        <v>BOLD</v>
      </c>
      <c r="DP93" t="str">
        <f t="shared" si="99"/>
        <v/>
      </c>
      <c r="DQ93" t="str">
        <f>IF(OR(LEFT(DN93,1)=CHAR(32),LEFT(DN93,1)=CHAR(9),LEFT(DN93,1)=CHAR(160),indenture(DN93)&gt;0),"NO","BOLD")&amp;DP93</f>
        <v>BOLD</v>
      </c>
      <c r="DT93" t="str">
        <f t="shared" si="100"/>
        <v/>
      </c>
      <c r="DU93" t="str">
        <f>IF(OR(LEFT(DR93,1)=CHAR(32),LEFT(DR93,1)=CHAR(9),LEFT(DR93,1)=CHAR(160),indenture(DR93)&gt;0),"NO","BOLD")&amp;DT93</f>
        <v>BOLD</v>
      </c>
      <c r="DX93" t="str">
        <f t="shared" si="101"/>
        <v/>
      </c>
      <c r="DY93" t="str">
        <f>IF(OR(LEFT(DV93,1)=CHAR(32),LEFT(DV93,1)=CHAR(9),LEFT(DV93,1)=CHAR(160),indenture(DV93)&gt;0),"NO","BOLD")&amp;DX93</f>
        <v>BOLD</v>
      </c>
      <c r="EB93" t="str">
        <f t="shared" si="102"/>
        <v/>
      </c>
      <c r="EC93" t="str">
        <f>IF(OR(LEFT(DZ93,1)=CHAR(32),LEFT(DZ93,1)=CHAR(9),LEFT(DZ93,1)=CHAR(160),indenture(DZ93)&gt;0),"NO","BOLD")&amp;EB93</f>
        <v>BOLD</v>
      </c>
      <c r="EF93" t="str">
        <f t="shared" si="103"/>
        <v/>
      </c>
      <c r="EG93" t="str">
        <f>IF(OR(LEFT(ED93,1)=CHAR(32),LEFT(ED93,1)=CHAR(9),LEFT(ED93,1)=CHAR(160),indenture(ED93)&gt;0),"NO","BOLD")&amp;EF93</f>
        <v>BOLD</v>
      </c>
      <c r="EJ93" t="str">
        <f t="shared" si="104"/>
        <v/>
      </c>
      <c r="EK93" t="str">
        <f>IF(OR(LEFT(EH93,1)=CHAR(32),LEFT(EH93,1)=CHAR(9),LEFT(EH93,1)=CHAR(160),indenture(EH93)&gt;0),"NO","BOLD")&amp;EJ93</f>
        <v>BOLD</v>
      </c>
      <c r="EN93" t="str">
        <f t="shared" si="105"/>
        <v/>
      </c>
      <c r="EO93" t="str">
        <f>IF(OR(LEFT(EL93,1)=CHAR(32),LEFT(EL93,1)=CHAR(9),LEFT(EL93,1)=CHAR(160),indenture(EL93)&gt;0),"NO","BOLD")&amp;EN93</f>
        <v>BOLD</v>
      </c>
      <c r="ER93" t="str">
        <f t="shared" si="106"/>
        <v/>
      </c>
      <c r="ES93" t="str">
        <f>IF(OR(LEFT(EP93,1)=CHAR(32),LEFT(EP93,1)=CHAR(9),LEFT(EP93,1)=CHAR(160),indenture(EP93)&gt;0),"NO","BOLD")&amp;ER93</f>
        <v>BOLD</v>
      </c>
      <c r="EV93" t="str">
        <f t="shared" si="107"/>
        <v/>
      </c>
      <c r="EW93" t="str">
        <f>IF(OR(LEFT(ET93,1)=CHAR(32),LEFT(ET93,1)=CHAR(9),LEFT(ET93,1)=CHAR(160),indenture(ET93)&gt;0),"NO","BOLD")&amp;EV93</f>
        <v>BOLD</v>
      </c>
      <c r="EZ93" t="str">
        <f t="shared" si="108"/>
        <v/>
      </c>
      <c r="FA93" t="str">
        <f>IF(OR(LEFT(EX93,1)=CHAR(32),LEFT(EX93,1)=CHAR(9),LEFT(EX93,1)=CHAR(160),indenture(EX93)&gt;0),"NO","BOLD")&amp;EZ93</f>
        <v>BOLD</v>
      </c>
      <c r="FD93" t="str">
        <f t="shared" si="109"/>
        <v/>
      </c>
      <c r="FE93" t="str">
        <f>IF(OR(LEFT(FB93,1)=CHAR(32),LEFT(FB93,1)=CHAR(9),LEFT(FB93,1)=CHAR(160),indenture(FB93)&gt;0),"NO","BOLD")&amp;FD93</f>
        <v>BOLD</v>
      </c>
      <c r="FH93" t="str">
        <f t="shared" si="110"/>
        <v/>
      </c>
      <c r="FI93" t="str">
        <f>IF(OR(LEFT(FF93,1)=CHAR(32),LEFT(FF93,1)=CHAR(9),LEFT(FF93,1)=CHAR(160),indenture(FF93)&gt;0),"NO","BOLD")&amp;FH93</f>
        <v>BOLD</v>
      </c>
      <c r="FL93" t="str">
        <f t="shared" si="111"/>
        <v/>
      </c>
      <c r="FM93" t="str">
        <f>IF(OR(LEFT(FJ93,1)=CHAR(32),LEFT(FJ93,1)=CHAR(9),LEFT(FJ93,1)=CHAR(160),indenture(FJ93)&gt;0),"NO","BOLD")&amp;FL93</f>
        <v>BOLD</v>
      </c>
      <c r="FN93" t="s">
        <v>6090</v>
      </c>
      <c r="FO93" t="s">
        <v>6091</v>
      </c>
      <c r="FP93" t="str">
        <f t="shared" si="112"/>
        <v/>
      </c>
      <c r="FQ93" t="str">
        <f>IF(OR(LEFT(FN93,1)=CHAR(32),LEFT(FN93,1)=CHAR(9),LEFT(FN93,1)=CHAR(160),indenture(FN93)&gt;0),"NO","BOLD")&amp;FP93</f>
        <v>NO</v>
      </c>
      <c r="FT93" t="str">
        <f t="shared" si="113"/>
        <v/>
      </c>
      <c r="FU93" t="str">
        <f>IF(OR(LEFT(FR93,1)=CHAR(32),LEFT(FR93,1)=CHAR(9),LEFT(FR93,1)=CHAR(160),indenture(FR93)&gt;0),"NO","BOLD")&amp;FT93</f>
        <v>BOLD</v>
      </c>
      <c r="FX93" t="str">
        <f t="shared" si="114"/>
        <v/>
      </c>
      <c r="FY93" t="str">
        <f>IF(OR(LEFT(FV93,1)=CHAR(32),LEFT(FV93,1)=CHAR(9),LEFT(FV93,1)=CHAR(160),indenture(FV93)&gt;0),"NO","BOLD")&amp;FX93</f>
        <v>BOLD</v>
      </c>
      <c r="GB93" t="str">
        <f t="shared" si="115"/>
        <v/>
      </c>
      <c r="GC93" t="str">
        <f>IF(OR(LEFT(FZ93,1)=CHAR(32),LEFT(FZ93,1)=CHAR(9),LEFT(FZ93,1)=CHAR(160),indenture(FZ93)&gt;0),"NO","BOLD")&amp;GB93</f>
        <v>BOLD</v>
      </c>
      <c r="GF93" t="str">
        <f t="shared" si="116"/>
        <v/>
      </c>
      <c r="GG93" t="str">
        <f>IF(OR(LEFT(GD93,1)=CHAR(32),LEFT(GD93,1)=CHAR(9),LEFT(GD93,1)=CHAR(160),indenture(GD93)&gt;0),"NO","BOLD")&amp;GF93</f>
        <v>BOLD</v>
      </c>
      <c r="GJ93" t="str">
        <f t="shared" si="117"/>
        <v/>
      </c>
      <c r="GK93" t="str">
        <f>IF(OR(LEFT(GH93,1)=CHAR(32),LEFT(GH93,1)=CHAR(9),LEFT(GH93,1)=CHAR(160),indenture(GH93)&gt;0),"NO","BOLD")&amp;GJ93</f>
        <v>BOLD</v>
      </c>
      <c r="GN93" t="str">
        <f t="shared" si="118"/>
        <v/>
      </c>
      <c r="GO93" t="str">
        <f>IF(OR(LEFT(GL93,1)=CHAR(32),LEFT(GL93,1)=CHAR(9),LEFT(GL93,1)=CHAR(160),indenture(GL93)&gt;0),"NO","BOLD")&amp;GN93</f>
        <v>BOLD</v>
      </c>
      <c r="GR93" t="str">
        <f t="shared" si="119"/>
        <v/>
      </c>
      <c r="GS93" t="str">
        <f>IF(OR(LEFT(GP93,1)=CHAR(32),LEFT(GP93,1)=CHAR(9),LEFT(GP93,1)=CHAR(160),indenture(GP93)&gt;0),"NO","BOLD")&amp;GR93</f>
        <v>BOLD</v>
      </c>
      <c r="GV93" t="str">
        <f t="shared" si="120"/>
        <v/>
      </c>
      <c r="GW93" t="str">
        <f>IF(OR(LEFT(GT93,1)=CHAR(32),LEFT(GT93,1)=CHAR(9),LEFT(GT93,1)=CHAR(160),indenture(GT93)&gt;0),"NO","BOLD")&amp;GV93</f>
        <v>BOLD</v>
      </c>
      <c r="GZ93" t="str">
        <f t="shared" si="121"/>
        <v/>
      </c>
      <c r="HA93" t="str">
        <f>IF(OR(LEFT(GX93,1)=CHAR(32),LEFT(GX93,1)=CHAR(9),LEFT(GX93,1)=CHAR(160),indenture(GX93)&gt;0),"NO","BOLD")&amp;GZ93</f>
        <v>BOLD</v>
      </c>
      <c r="HD93" t="str">
        <f t="shared" si="122"/>
        <v/>
      </c>
      <c r="HE93" t="str">
        <f>IF(OR(LEFT(HB93,1)=CHAR(32),LEFT(HB93,1)=CHAR(9),LEFT(HB93,1)=CHAR(160),indenture(HB93)&gt;0),"NO","BOLD")&amp;HD93</f>
        <v>BOLD</v>
      </c>
      <c r="HH93" t="str">
        <f t="shared" si="123"/>
        <v/>
      </c>
      <c r="HI93" t="str">
        <f>IF(OR(LEFT(HF93,1)=CHAR(32),LEFT(HF93,1)=CHAR(9),LEFT(HF93,1)=CHAR(160),indenture(HF93)&gt;0),"NO","BOLD")&amp;HH93</f>
        <v>BOLD</v>
      </c>
      <c r="HL93" t="str">
        <f t="shared" si="124"/>
        <v/>
      </c>
      <c r="HM93" t="str">
        <f>IF(OR(LEFT(HJ93,1)=CHAR(32),LEFT(HJ93,1)=CHAR(9),LEFT(HJ93,1)=CHAR(160),indenture(HJ93)&gt;0),"NO","BOLD")&amp;HL93</f>
        <v>BOLD</v>
      </c>
      <c r="HP93" t="str">
        <f t="shared" si="125"/>
        <v/>
      </c>
      <c r="HQ93" t="str">
        <f>IF(OR(LEFT(HN93,1)=CHAR(32),LEFT(HN93,1)=CHAR(9),LEFT(HN93,1)=CHAR(160),indenture(HN93)&gt;0),"NO","BOLD")&amp;HP93</f>
        <v>BOLD</v>
      </c>
      <c r="HT93" t="str">
        <f t="shared" si="126"/>
        <v/>
      </c>
      <c r="HU93" t="str">
        <f>IF(OR(LEFT(HR93,1)=CHAR(32),LEFT(HR93,1)=CHAR(9),LEFT(HR93,1)=CHAR(160),indenture(HR93)&gt;0),"NO","BOLD")&amp;HT93</f>
        <v>BOLD</v>
      </c>
      <c r="HV93" t="s">
        <v>8277</v>
      </c>
      <c r="HW93" t="s">
        <v>127</v>
      </c>
      <c r="HX93" t="str">
        <f t="shared" si="127"/>
        <v/>
      </c>
      <c r="HY93" t="str">
        <f>IF(OR(LEFT(HV93,1)=CHAR(32),LEFT(HV93,1)=CHAR(9),LEFT(HV93,1)=CHAR(160),indenture(HV93)&gt;0),"NO","BOLD")&amp;HX93</f>
        <v>NO</v>
      </c>
      <c r="HZ93" t="s">
        <v>8441</v>
      </c>
      <c r="IA93" t="s">
        <v>8442</v>
      </c>
      <c r="IB93" t="str">
        <f t="shared" si="128"/>
        <v/>
      </c>
      <c r="IC93" t="str">
        <f>IF(OR(LEFT(HZ93,1)=CHAR(32),LEFT(HZ93,1)=CHAR(9),LEFT(HZ93,1)=CHAR(160),indenture(HZ93)&gt;0),"NO","BOLD")&amp;IB93</f>
        <v>BOLD</v>
      </c>
      <c r="IH93" t="s">
        <v>8297</v>
      </c>
      <c r="II93" t="s">
        <v>8199</v>
      </c>
      <c r="IJ93" t="str">
        <f t="shared" si="129"/>
        <v/>
      </c>
      <c r="IK93" t="str">
        <f>IF(OR(LEFT(IH93,1)=CHAR(32),LEFT(IH93,1)=CHAR(9),LEFT(IH93,1)=CHAR(160),indenture(IH93)&gt;0),"NO","BOLD")&amp;IJ93</f>
        <v>BOLD</v>
      </c>
      <c r="IP93" t="s">
        <v>8758</v>
      </c>
      <c r="IQ93" t="s">
        <v>8767</v>
      </c>
      <c r="IR93" t="str">
        <f t="shared" si="130"/>
        <v/>
      </c>
      <c r="IS93" t="str">
        <f>IF(OR(LEFT(IP93,1)=CHAR(32),LEFT(IP93,1)=CHAR(9),LEFT(IP93,1)=CHAR(160),indenture(IP93)&gt;0),"NO","BOLD")&amp;IR93</f>
        <v>BOLD</v>
      </c>
      <c r="IX93" t="s">
        <v>8287</v>
      </c>
      <c r="IY93" t="s">
        <v>8188</v>
      </c>
      <c r="IZ93" t="str">
        <f t="shared" si="131"/>
        <v/>
      </c>
      <c r="JA93" t="str">
        <f>IF(OR(LEFT(IX93,1)=CHAR(32),LEFT(IX93,1)=CHAR(9),LEFT(IX93,1)=CHAR(160),indenture(IX93)&gt;0),"NO","BOLD")&amp;IZ93</f>
        <v>BOLD</v>
      </c>
      <c r="JB93" t="s">
        <v>8441</v>
      </c>
      <c r="JC93" t="s">
        <v>8442</v>
      </c>
      <c r="JD93" t="str">
        <f t="shared" si="132"/>
        <v/>
      </c>
      <c r="JE93" t="str">
        <f>IF(OR(LEFT(JB93,1)=CHAR(32),LEFT(JB93,1)=CHAR(9),LEFT(JB93,1)=CHAR(160),indenture(JB93)&gt;0),"NO","BOLD")&amp;JD93</f>
        <v>BOLD</v>
      </c>
    </row>
    <row r="94" spans="1:265">
      <c r="A94">
        <v>93</v>
      </c>
      <c r="D94" t="str">
        <f t="shared" si="71"/>
        <v/>
      </c>
      <c r="E94" t="str">
        <f>IF(OR(LEFT(B94,1)=CHAR(32),LEFT(B94,1)=CHAR(9),LEFT(B94,1)=CHAR(160),indenture(B94)&gt;0),"NO","BOLD")&amp;D94</f>
        <v>BOLD</v>
      </c>
      <c r="F94" t="s">
        <v>4060</v>
      </c>
      <c r="G94" t="s">
        <v>4061</v>
      </c>
      <c r="H94" t="str">
        <f t="shared" si="72"/>
        <v/>
      </c>
      <c r="I94" t="str">
        <f>IF(OR(LEFT(F94,1)=CHAR(32),LEFT(F94,1)=CHAR(9),LEFT(F94,1)=CHAR(160),indenture(F94)&gt;0),"NO","BOLD")&amp;H94</f>
        <v>BOLD</v>
      </c>
      <c r="P94" t="str">
        <f t="shared" si="73"/>
        <v/>
      </c>
      <c r="Q94" t="str">
        <f>IF(OR(LEFT(N94,1)=CHAR(32),LEFT(N94,1)=CHAR(9),LEFT(N94,1)=CHAR(160),indenture(N94)&gt;0),"NO","BOLD")&amp;P94</f>
        <v>BOLD</v>
      </c>
      <c r="T94" t="str">
        <f t="shared" si="74"/>
        <v/>
      </c>
      <c r="U94" t="str">
        <f>IF(OR(LEFT(R94,1)=CHAR(32),LEFT(R94,1)=CHAR(9),LEFT(R94,1)=CHAR(160),indenture(R94)&gt;0),"NO","BOLD")&amp;T94</f>
        <v>BOLD</v>
      </c>
      <c r="X94" t="str">
        <f t="shared" si="75"/>
        <v/>
      </c>
      <c r="Y94" t="str">
        <f>IF(OR(LEFT(V94,1)=CHAR(32),LEFT(V94,1)=CHAR(9),LEFT(V94,1)=CHAR(160),indenture(V94)&gt;0),"NO","BOLD")&amp;X94</f>
        <v>BOLD</v>
      </c>
      <c r="AB94" t="str">
        <f t="shared" si="76"/>
        <v/>
      </c>
      <c r="AC94" t="str">
        <f>IF(OR(LEFT(Z94,1)=CHAR(32),LEFT(Z94,1)=CHAR(9),LEFT(Z94,1)=CHAR(160),indenture(Z94)&gt;0),"NO","BOLD")&amp;AB94</f>
        <v>BOLD</v>
      </c>
      <c r="AF94" t="str">
        <f t="shared" si="77"/>
        <v/>
      </c>
      <c r="AG94" t="str">
        <f>IF(OR(LEFT(AD94,1)=CHAR(32),LEFT(AD94,1)=CHAR(9),LEFT(AD94,1)=CHAR(160),indenture(AD94)&gt;0),"NO","BOLD")&amp;AF94</f>
        <v>BOLD</v>
      </c>
      <c r="AJ94" t="str">
        <f t="shared" si="78"/>
        <v/>
      </c>
      <c r="AK94" t="str">
        <f>IF(OR(LEFT(AH94,1)=CHAR(32),LEFT(AH94,1)=CHAR(9),LEFT(AH94,1)=CHAR(160),indenture(AH94)&gt;0),"NO","BOLD")&amp;AJ94</f>
        <v>BOLD</v>
      </c>
      <c r="AL94" t="s">
        <v>3864</v>
      </c>
      <c r="AM94" t="s">
        <v>4062</v>
      </c>
      <c r="AN94" t="str">
        <f t="shared" si="79"/>
        <v/>
      </c>
      <c r="AO94" t="str">
        <f>IF(OR(LEFT(AL94,1)=CHAR(32),LEFT(AL94,1)=CHAR(9),LEFT(AL94,1)=CHAR(160),indenture(AL94)&gt;0),"NO","BOLD")&amp;AN94</f>
        <v>BOLD</v>
      </c>
      <c r="AR94" t="str">
        <f t="shared" si="80"/>
        <v/>
      </c>
      <c r="AS94" t="str">
        <f>IF(OR(LEFT(AP94,1)=CHAR(32),LEFT(AP94,1)=CHAR(9),LEFT(AP94,1)=CHAR(160),indenture(AP94)&gt;0),"NO","BOLD")&amp;AR94</f>
        <v>BOLD</v>
      </c>
      <c r="AV94" t="str">
        <f t="shared" si="81"/>
        <v/>
      </c>
      <c r="AW94" t="str">
        <f>IF(OR(LEFT(AT94,1)=CHAR(32),LEFT(AT94,1)=CHAR(9),LEFT(AT94,1)=CHAR(160),indenture(AT94)&gt;0),"NO","BOLD")&amp;AV94</f>
        <v>BOLD</v>
      </c>
      <c r="AZ94" t="str">
        <f t="shared" si="82"/>
        <v/>
      </c>
      <c r="BA94" t="str">
        <f>IF(OR(LEFT(AX94,1)=CHAR(32),LEFT(AX94,1)=CHAR(9),LEFT(AX94,1)=CHAR(160),indenture(AX94)&gt;0),"NO","BOLD")&amp;AZ94</f>
        <v>BOLD</v>
      </c>
      <c r="BD94" t="str">
        <f t="shared" si="83"/>
        <v/>
      </c>
      <c r="BE94" t="str">
        <f>IF(OR(LEFT(BB94,1)=CHAR(32),LEFT(BB94,1)=CHAR(9),LEFT(BB94,1)=CHAR(160),indenture(BB94)&gt;0),"NO","BOLD")&amp;BD94</f>
        <v>BOLD</v>
      </c>
      <c r="BH94" t="str">
        <f t="shared" si="84"/>
        <v/>
      </c>
      <c r="BI94" t="str">
        <f>IF(OR(LEFT(BF94,1)=CHAR(32),LEFT(BF94,1)=CHAR(9),LEFT(BF94,1)=CHAR(160),indenture(BF94)&gt;0),"NO","BOLD")&amp;BH94</f>
        <v>BOLD</v>
      </c>
      <c r="BL94" t="str">
        <f t="shared" si="85"/>
        <v/>
      </c>
      <c r="BM94" t="str">
        <f>IF(OR(LEFT(BJ94,1)=CHAR(32),LEFT(BJ94,1)=CHAR(9),LEFT(BJ94,1)=CHAR(160),indenture(BJ94)&gt;0),"NO","BOLD")&amp;BL94</f>
        <v>BOLD</v>
      </c>
      <c r="BP94" t="str">
        <f t="shared" si="86"/>
        <v/>
      </c>
      <c r="BQ94" t="str">
        <f>IF(OR(LEFT(BN94,1)=CHAR(32),LEFT(BN94,1)=CHAR(9),LEFT(BN94,1)=CHAR(160),indenture(BN94)&gt;0),"NO","BOLD")&amp;BP94</f>
        <v>BOLD</v>
      </c>
      <c r="BT94" t="str">
        <f t="shared" si="87"/>
        <v/>
      </c>
      <c r="BU94" t="str">
        <f>IF(OR(LEFT(BR94,1)=CHAR(32),LEFT(BR94,1)=CHAR(9),LEFT(BR94,1)=CHAR(160),indenture(BR94)&gt;0),"NO","BOLD")&amp;BT94</f>
        <v>BOLD</v>
      </c>
      <c r="BV94" t="s">
        <v>4246</v>
      </c>
      <c r="BW94" t="s">
        <v>4869</v>
      </c>
      <c r="BX94" t="str">
        <f t="shared" si="88"/>
        <v/>
      </c>
      <c r="BY94" t="str">
        <f>IF(OR(LEFT(BV94,1)=CHAR(32),LEFT(BV94,1)=CHAR(9),LEFT(BV94,1)=CHAR(160),indenture(BV94)&gt;0),"NO","BOLD")&amp;BX94</f>
        <v>NO</v>
      </c>
      <c r="BZ94" t="s">
        <v>4299</v>
      </c>
      <c r="CA94" t="s">
        <v>4870</v>
      </c>
      <c r="CB94" t="str">
        <f t="shared" si="89"/>
        <v/>
      </c>
      <c r="CC94" t="str">
        <f>IF(OR(LEFT(BZ94,1)=CHAR(32),LEFT(BZ94,1)=CHAR(9),LEFT(BZ94,1)=CHAR(160),indenture(BZ94)&gt;0),"NO","BOLD")&amp;CB94</f>
        <v>NO</v>
      </c>
      <c r="CD94" t="s">
        <v>4333</v>
      </c>
      <c r="CE94" t="s">
        <v>4871</v>
      </c>
      <c r="CF94" t="str">
        <f t="shared" si="90"/>
        <v/>
      </c>
      <c r="CG94" t="str">
        <f>IF(OR(LEFT(CD94,1)=CHAR(32),LEFT(CD94,1)=CHAR(9),LEFT(CD94,1)=CHAR(160),indenture(CD94)&gt;0),"NO","BOLD")&amp;CF94</f>
        <v>NO</v>
      </c>
      <c r="CJ94" t="str">
        <f t="shared" si="91"/>
        <v/>
      </c>
      <c r="CK94" t="str">
        <f>IF(OR(LEFT(CH94,1)=CHAR(32),LEFT(CH94,1)=CHAR(9),LEFT(CH94,1)=CHAR(160),indenture(CH94)&gt;0),"NO","BOLD")&amp;CJ94</f>
        <v>BOLD</v>
      </c>
      <c r="CN94" t="str">
        <f t="shared" si="92"/>
        <v/>
      </c>
      <c r="CO94" t="str">
        <f>IF(OR(LEFT(CL94,1)=CHAR(32),LEFT(CL94,1)=CHAR(9),LEFT(CL94,1)=CHAR(160),indenture(CL94)&gt;0),"NO","BOLD")&amp;CN94</f>
        <v>BOLD</v>
      </c>
      <c r="CP94" t="s">
        <v>4872</v>
      </c>
      <c r="CQ94" t="s">
        <v>4041</v>
      </c>
      <c r="CR94" t="str">
        <f t="shared" si="93"/>
        <v/>
      </c>
      <c r="CS94" t="str">
        <f>IF(OR(LEFT(CP94,1)=CHAR(32),LEFT(CP94,1)=CHAR(9),LEFT(CP94,1)=CHAR(160),indenture(CP94)&gt;0),"NO","BOLD")&amp;CR94</f>
        <v>BOLD</v>
      </c>
      <c r="CV94" t="str">
        <f t="shared" si="94"/>
        <v/>
      </c>
      <c r="CW94" t="str">
        <f>IF(OR(LEFT(CT94,1)=CHAR(32),LEFT(CT94,1)=CHAR(9),LEFT(CT94,1)=CHAR(160),indenture(CT94)&gt;0),"NO","BOLD")&amp;CV94</f>
        <v>BOLD</v>
      </c>
      <c r="CZ94" t="str">
        <f t="shared" si="95"/>
        <v/>
      </c>
      <c r="DA94" t="str">
        <f>IF(OR(LEFT(CX94,1)=CHAR(32),LEFT(CX94,1)=CHAR(9),LEFT(CX94,1)=CHAR(160),indenture(CX94)&gt;0),"NO","BOLD")&amp;CZ94</f>
        <v>BOLD</v>
      </c>
      <c r="DD94" t="str">
        <f t="shared" si="96"/>
        <v/>
      </c>
      <c r="DE94" t="str">
        <f>IF(OR(LEFT(DB94,1)=CHAR(32),LEFT(DB94,1)=CHAR(9),LEFT(DB94,1)=CHAR(160),indenture(DB94)&gt;0),"NO","BOLD")&amp;DD94</f>
        <v>BOLD</v>
      </c>
      <c r="DH94" t="str">
        <f t="shared" si="97"/>
        <v/>
      </c>
      <c r="DI94" t="str">
        <f>IF(OR(LEFT(DF94,1)=CHAR(32),LEFT(DF94,1)=CHAR(9),LEFT(DF94,1)=CHAR(160),indenture(DF94)&gt;0),"NO","BOLD")&amp;DH94</f>
        <v>BOLD</v>
      </c>
      <c r="DL94" t="str">
        <f t="shared" si="98"/>
        <v/>
      </c>
      <c r="DM94" t="str">
        <f>IF(OR(LEFT(DJ94,1)=CHAR(32),LEFT(DJ94,1)=CHAR(9),LEFT(DJ94,1)=CHAR(160),indenture(DJ94)&gt;0),"NO","BOLD")&amp;DL94</f>
        <v>BOLD</v>
      </c>
      <c r="DP94" t="str">
        <f t="shared" si="99"/>
        <v/>
      </c>
      <c r="DQ94" t="str">
        <f>IF(OR(LEFT(DN94,1)=CHAR(32),LEFT(DN94,1)=CHAR(9),LEFT(DN94,1)=CHAR(160),indenture(DN94)&gt;0),"NO","BOLD")&amp;DP94</f>
        <v>BOLD</v>
      </c>
      <c r="DT94" t="str">
        <f t="shared" si="100"/>
        <v/>
      </c>
      <c r="DU94" t="str">
        <f>IF(OR(LEFT(DR94,1)=CHAR(32),LEFT(DR94,1)=CHAR(9),LEFT(DR94,1)=CHAR(160),indenture(DR94)&gt;0),"NO","BOLD")&amp;DT94</f>
        <v>BOLD</v>
      </c>
      <c r="DX94" t="str">
        <f t="shared" si="101"/>
        <v/>
      </c>
      <c r="DY94" t="str">
        <f>IF(OR(LEFT(DV94,1)=CHAR(32),LEFT(DV94,1)=CHAR(9),LEFT(DV94,1)=CHAR(160),indenture(DV94)&gt;0),"NO","BOLD")&amp;DX94</f>
        <v>BOLD</v>
      </c>
      <c r="EB94" t="str">
        <f t="shared" si="102"/>
        <v/>
      </c>
      <c r="EC94" t="str">
        <f>IF(OR(LEFT(DZ94,1)=CHAR(32),LEFT(DZ94,1)=CHAR(9),LEFT(DZ94,1)=CHAR(160),indenture(DZ94)&gt;0),"NO","BOLD")&amp;EB94</f>
        <v>BOLD</v>
      </c>
      <c r="EF94" t="str">
        <f t="shared" si="103"/>
        <v/>
      </c>
      <c r="EG94" t="str">
        <f>IF(OR(LEFT(ED94,1)=CHAR(32),LEFT(ED94,1)=CHAR(9),LEFT(ED94,1)=CHAR(160),indenture(ED94)&gt;0),"NO","BOLD")&amp;EF94</f>
        <v>BOLD</v>
      </c>
      <c r="EJ94" t="str">
        <f t="shared" si="104"/>
        <v/>
      </c>
      <c r="EK94" t="str">
        <f>IF(OR(LEFT(EH94,1)=CHAR(32),LEFT(EH94,1)=CHAR(9),LEFT(EH94,1)=CHAR(160),indenture(EH94)&gt;0),"NO","BOLD")&amp;EJ94</f>
        <v>BOLD</v>
      </c>
      <c r="EN94" t="str">
        <f t="shared" si="105"/>
        <v/>
      </c>
      <c r="EO94" t="str">
        <f>IF(OR(LEFT(EL94,1)=CHAR(32),LEFT(EL94,1)=CHAR(9),LEFT(EL94,1)=CHAR(160),indenture(EL94)&gt;0),"NO","BOLD")&amp;EN94</f>
        <v>BOLD</v>
      </c>
      <c r="ER94" t="str">
        <f t="shared" si="106"/>
        <v/>
      </c>
      <c r="ES94" t="str">
        <f>IF(OR(LEFT(EP94,1)=CHAR(32),LEFT(EP94,1)=CHAR(9),LEFT(EP94,1)=CHAR(160),indenture(EP94)&gt;0),"NO","BOLD")&amp;ER94</f>
        <v>BOLD</v>
      </c>
      <c r="EV94" t="str">
        <f t="shared" si="107"/>
        <v/>
      </c>
      <c r="EW94" t="str">
        <f>IF(OR(LEFT(ET94,1)=CHAR(32),LEFT(ET94,1)=CHAR(9),LEFT(ET94,1)=CHAR(160),indenture(ET94)&gt;0),"NO","BOLD")&amp;EV94</f>
        <v>BOLD</v>
      </c>
      <c r="EZ94" t="str">
        <f t="shared" si="108"/>
        <v/>
      </c>
      <c r="FA94" t="str">
        <f>IF(OR(LEFT(EX94,1)=CHAR(32),LEFT(EX94,1)=CHAR(9),LEFT(EX94,1)=CHAR(160),indenture(EX94)&gt;0),"NO","BOLD")&amp;EZ94</f>
        <v>BOLD</v>
      </c>
      <c r="FD94" t="str">
        <f t="shared" si="109"/>
        <v/>
      </c>
      <c r="FE94" t="str">
        <f>IF(OR(LEFT(FB94,1)=CHAR(32),LEFT(FB94,1)=CHAR(9),LEFT(FB94,1)=CHAR(160),indenture(FB94)&gt;0),"NO","BOLD")&amp;FD94</f>
        <v>BOLD</v>
      </c>
      <c r="FF94" t="s">
        <v>6092</v>
      </c>
      <c r="FG94" s="36" t="s">
        <v>8872</v>
      </c>
      <c r="FH94" t="str">
        <f t="shared" si="110"/>
        <v/>
      </c>
      <c r="FI94" t="str">
        <f>IF(OR(LEFT(FF94,1)=CHAR(32),LEFT(FF94,1)=CHAR(9),LEFT(FF94,1)=CHAR(160),indenture(FF94)&gt;0),"NO","BOLD")&amp;FH94</f>
        <v>BOLD</v>
      </c>
      <c r="FL94" t="str">
        <f t="shared" si="111"/>
        <v/>
      </c>
      <c r="FM94" t="str">
        <f>IF(OR(LEFT(FJ94,1)=CHAR(32),LEFT(FJ94,1)=CHAR(9),LEFT(FJ94,1)=CHAR(160),indenture(FJ94)&gt;0),"NO","BOLD")&amp;FL94</f>
        <v>BOLD</v>
      </c>
      <c r="FN94" t="s">
        <v>6093</v>
      </c>
      <c r="FO94" t="s">
        <v>6094</v>
      </c>
      <c r="FP94" t="str">
        <f t="shared" si="112"/>
        <v/>
      </c>
      <c r="FQ94" t="str">
        <f>IF(OR(LEFT(FN94,1)=CHAR(32),LEFT(FN94,1)=CHAR(9),LEFT(FN94,1)=CHAR(160),indenture(FN94)&gt;0),"NO","BOLD")&amp;FP94</f>
        <v>NO</v>
      </c>
      <c r="FT94" t="str">
        <f t="shared" si="113"/>
        <v/>
      </c>
      <c r="FU94" t="str">
        <f>IF(OR(LEFT(FR94,1)=CHAR(32),LEFT(FR94,1)=CHAR(9),LEFT(FR94,1)=CHAR(160),indenture(FR94)&gt;0),"NO","BOLD")&amp;FT94</f>
        <v>BOLD</v>
      </c>
      <c r="FX94" t="str">
        <f t="shared" si="114"/>
        <v/>
      </c>
      <c r="FY94" t="str">
        <f>IF(OR(LEFT(FV94,1)=CHAR(32),LEFT(FV94,1)=CHAR(9),LEFT(FV94,1)=CHAR(160),indenture(FV94)&gt;0),"NO","BOLD")&amp;FX94</f>
        <v>BOLD</v>
      </c>
      <c r="GB94" t="str">
        <f t="shared" si="115"/>
        <v/>
      </c>
      <c r="GC94" t="str">
        <f>IF(OR(LEFT(FZ94,1)=CHAR(32),LEFT(FZ94,1)=CHAR(9),LEFT(FZ94,1)=CHAR(160),indenture(FZ94)&gt;0),"NO","BOLD")&amp;GB94</f>
        <v>BOLD</v>
      </c>
      <c r="GF94" t="str">
        <f t="shared" si="116"/>
        <v/>
      </c>
      <c r="GG94" t="str">
        <f>IF(OR(LEFT(GD94,1)=CHAR(32),LEFT(GD94,1)=CHAR(9),LEFT(GD94,1)=CHAR(160),indenture(GD94)&gt;0),"NO","BOLD")&amp;GF94</f>
        <v>BOLD</v>
      </c>
      <c r="GJ94" t="str">
        <f t="shared" si="117"/>
        <v/>
      </c>
      <c r="GK94" t="str">
        <f>IF(OR(LEFT(GH94,1)=CHAR(32),LEFT(GH94,1)=CHAR(9),LEFT(GH94,1)=CHAR(160),indenture(GH94)&gt;0),"NO","BOLD")&amp;GJ94</f>
        <v>BOLD</v>
      </c>
      <c r="GN94" t="str">
        <f t="shared" si="118"/>
        <v/>
      </c>
      <c r="GO94" t="str">
        <f>IF(OR(LEFT(GL94,1)=CHAR(32),LEFT(GL94,1)=CHAR(9),LEFT(GL94,1)=CHAR(160),indenture(GL94)&gt;0),"NO","BOLD")&amp;GN94</f>
        <v>BOLD</v>
      </c>
      <c r="GR94" t="str">
        <f t="shared" si="119"/>
        <v/>
      </c>
      <c r="GS94" t="str">
        <f>IF(OR(LEFT(GP94,1)=CHAR(32),LEFT(GP94,1)=CHAR(9),LEFT(GP94,1)=CHAR(160),indenture(GP94)&gt;0),"NO","BOLD")&amp;GR94</f>
        <v>BOLD</v>
      </c>
      <c r="GV94" t="str">
        <f t="shared" si="120"/>
        <v/>
      </c>
      <c r="GW94" t="str">
        <f>IF(OR(LEFT(GT94,1)=CHAR(32),LEFT(GT94,1)=CHAR(9),LEFT(GT94,1)=CHAR(160),indenture(GT94)&gt;0),"NO","BOLD")&amp;GV94</f>
        <v>BOLD</v>
      </c>
      <c r="GZ94" t="str">
        <f t="shared" si="121"/>
        <v/>
      </c>
      <c r="HA94" t="str">
        <f>IF(OR(LEFT(GX94,1)=CHAR(32),LEFT(GX94,1)=CHAR(9),LEFT(GX94,1)=CHAR(160),indenture(GX94)&gt;0),"NO","BOLD")&amp;GZ94</f>
        <v>BOLD</v>
      </c>
      <c r="HD94" t="str">
        <f t="shared" si="122"/>
        <v/>
      </c>
      <c r="HE94" t="str">
        <f>IF(OR(LEFT(HB94,1)=CHAR(32),LEFT(HB94,1)=CHAR(9),LEFT(HB94,1)=CHAR(160),indenture(HB94)&gt;0),"NO","BOLD")&amp;HD94</f>
        <v>BOLD</v>
      </c>
      <c r="HH94" t="str">
        <f t="shared" si="123"/>
        <v/>
      </c>
      <c r="HI94" t="str">
        <f>IF(OR(LEFT(HF94,1)=CHAR(32),LEFT(HF94,1)=CHAR(9),LEFT(HF94,1)=CHAR(160),indenture(HF94)&gt;0),"NO","BOLD")&amp;HH94</f>
        <v>BOLD</v>
      </c>
      <c r="HL94" t="str">
        <f t="shared" si="124"/>
        <v/>
      </c>
      <c r="HM94" t="str">
        <f>IF(OR(LEFT(HJ94,1)=CHAR(32),LEFT(HJ94,1)=CHAR(9),LEFT(HJ94,1)=CHAR(160),indenture(HJ94)&gt;0),"NO","BOLD")&amp;HL94</f>
        <v>BOLD</v>
      </c>
      <c r="HP94" t="str">
        <f t="shared" si="125"/>
        <v/>
      </c>
      <c r="HQ94" t="str">
        <f>IF(OR(LEFT(HN94,1)=CHAR(32),LEFT(HN94,1)=CHAR(9),LEFT(HN94,1)=CHAR(160),indenture(HN94)&gt;0),"NO","BOLD")&amp;HP94</f>
        <v>BOLD</v>
      </c>
      <c r="HT94" t="str">
        <f t="shared" si="126"/>
        <v/>
      </c>
      <c r="HU94" t="str">
        <f>IF(OR(LEFT(HR94,1)=CHAR(32),LEFT(HR94,1)=CHAR(9),LEFT(HR94,1)=CHAR(160),indenture(HR94)&gt;0),"NO","BOLD")&amp;HT94</f>
        <v>BOLD</v>
      </c>
      <c r="HV94" t="s">
        <v>1500</v>
      </c>
      <c r="HW94" t="s">
        <v>229</v>
      </c>
      <c r="HX94" t="str">
        <f t="shared" si="127"/>
        <v>EPS</v>
      </c>
      <c r="HY94" t="str">
        <f>IF(OR(LEFT(HV94,1)=CHAR(32),LEFT(HV94,1)=CHAR(9),LEFT(HV94,1)=CHAR(160),indenture(HV94)&gt;0),"NO","BOLD")&amp;HX94</f>
        <v>NOEPS</v>
      </c>
      <c r="HZ94" t="s">
        <v>223</v>
      </c>
      <c r="IA94" t="s">
        <v>224</v>
      </c>
      <c r="IB94" t="str">
        <f t="shared" si="128"/>
        <v/>
      </c>
      <c r="IC94" t="str">
        <f>IF(OR(LEFT(HZ94,1)=CHAR(32),LEFT(HZ94,1)=CHAR(9),LEFT(HZ94,1)=CHAR(160),indenture(HZ94)&gt;0),"NO","BOLD")&amp;IB94</f>
        <v>BOLD</v>
      </c>
      <c r="IH94" t="s">
        <v>8298</v>
      </c>
      <c r="II94" t="s">
        <v>8200</v>
      </c>
      <c r="IJ94" t="str">
        <f t="shared" si="129"/>
        <v/>
      </c>
      <c r="IK94" t="str">
        <f>IF(OR(LEFT(IH94,1)=CHAR(32),LEFT(IH94,1)=CHAR(9),LEFT(IH94,1)=CHAR(160),indenture(IH94)&gt;0),"NO","BOLD")&amp;IJ94</f>
        <v>BOLD</v>
      </c>
      <c r="IP94" t="s">
        <v>8768</v>
      </c>
      <c r="IQ94" t="s">
        <v>8769</v>
      </c>
      <c r="IR94" t="str">
        <f t="shared" si="130"/>
        <v/>
      </c>
      <c r="IS94" t="str">
        <f>IF(OR(LEFT(IP94,1)=CHAR(32),LEFT(IP94,1)=CHAR(9),LEFT(IP94,1)=CHAR(160),indenture(IP94)&gt;0),"NO","BOLD")&amp;IR94</f>
        <v>BOLD</v>
      </c>
      <c r="IX94" t="s">
        <v>910</v>
      </c>
      <c r="IY94" t="s">
        <v>693</v>
      </c>
      <c r="IZ94" t="str">
        <f t="shared" si="131"/>
        <v/>
      </c>
      <c r="JA94" t="str">
        <f>IF(OR(LEFT(IX94,1)=CHAR(32),LEFT(IX94,1)=CHAR(9),LEFT(IX94,1)=CHAR(160),indenture(IX94)&gt;0),"NO","BOLD")&amp;IZ94</f>
        <v>BOLD</v>
      </c>
      <c r="JB94" t="s">
        <v>223</v>
      </c>
      <c r="JC94" t="s">
        <v>224</v>
      </c>
      <c r="JD94" t="str">
        <f t="shared" si="132"/>
        <v/>
      </c>
      <c r="JE94" t="str">
        <f>IF(OR(LEFT(JB94,1)=CHAR(32),LEFT(JB94,1)=CHAR(9),LEFT(JB94,1)=CHAR(160),indenture(JB94)&gt;0),"NO","BOLD")&amp;JD94</f>
        <v>BOLD</v>
      </c>
    </row>
    <row r="95" spans="1:265">
      <c r="A95">
        <v>94</v>
      </c>
      <c r="D95" t="str">
        <f t="shared" si="71"/>
        <v/>
      </c>
      <c r="E95" t="str">
        <f>IF(OR(LEFT(B95,1)=CHAR(32),LEFT(B95,1)=CHAR(9),LEFT(B95,1)=CHAR(160),indenture(B95)&gt;0),"NO","BOLD")&amp;D95</f>
        <v>BOLD</v>
      </c>
      <c r="F95" t="s">
        <v>4063</v>
      </c>
      <c r="G95" t="s">
        <v>4064</v>
      </c>
      <c r="H95" t="str">
        <f t="shared" si="72"/>
        <v/>
      </c>
      <c r="I95" t="str">
        <f>IF(OR(LEFT(F95,1)=CHAR(32),LEFT(F95,1)=CHAR(9),LEFT(F95,1)=CHAR(160),indenture(F95)&gt;0),"NO","BOLD")&amp;H95</f>
        <v>BOLD</v>
      </c>
      <c r="P95" t="str">
        <f t="shared" si="73"/>
        <v/>
      </c>
      <c r="Q95" t="str">
        <f>IF(OR(LEFT(N95,1)=CHAR(32),LEFT(N95,1)=CHAR(9),LEFT(N95,1)=CHAR(160),indenture(N95)&gt;0),"NO","BOLD")&amp;P95</f>
        <v>BOLD</v>
      </c>
      <c r="T95" t="str">
        <f t="shared" si="74"/>
        <v/>
      </c>
      <c r="U95" t="str">
        <f>IF(OR(LEFT(R95,1)=CHAR(32),LEFT(R95,1)=CHAR(9),LEFT(R95,1)=CHAR(160),indenture(R95)&gt;0),"NO","BOLD")&amp;T95</f>
        <v>BOLD</v>
      </c>
      <c r="X95" t="str">
        <f t="shared" si="75"/>
        <v/>
      </c>
      <c r="Y95" t="str">
        <f>IF(OR(LEFT(V95,1)=CHAR(32),LEFT(V95,1)=CHAR(9),LEFT(V95,1)=CHAR(160),indenture(V95)&gt;0),"NO","BOLD")&amp;X95</f>
        <v>BOLD</v>
      </c>
      <c r="AB95" t="str">
        <f t="shared" si="76"/>
        <v/>
      </c>
      <c r="AC95" t="str">
        <f>IF(OR(LEFT(Z95,1)=CHAR(32),LEFT(Z95,1)=CHAR(9),LEFT(Z95,1)=CHAR(160),indenture(Z95)&gt;0),"NO","BOLD")&amp;AB95</f>
        <v>BOLD</v>
      </c>
      <c r="AF95" t="str">
        <f t="shared" si="77"/>
        <v/>
      </c>
      <c r="AG95" t="str">
        <f>IF(OR(LEFT(AD95,1)=CHAR(32),LEFT(AD95,1)=CHAR(9),LEFT(AD95,1)=CHAR(160),indenture(AD95)&gt;0),"NO","BOLD")&amp;AF95</f>
        <v>BOLD</v>
      </c>
      <c r="AJ95" t="str">
        <f t="shared" si="78"/>
        <v/>
      </c>
      <c r="AK95" t="str">
        <f>IF(OR(LEFT(AH95,1)=CHAR(32),LEFT(AH95,1)=CHAR(9),LEFT(AH95,1)=CHAR(160),indenture(AH95)&gt;0),"NO","BOLD")&amp;AJ95</f>
        <v>BOLD</v>
      </c>
      <c r="AL95" t="s">
        <v>3872</v>
      </c>
      <c r="AM95" t="s">
        <v>4065</v>
      </c>
      <c r="AN95" t="str">
        <f t="shared" si="79"/>
        <v/>
      </c>
      <c r="AO95" t="str">
        <f>IF(OR(LEFT(AL95,1)=CHAR(32),LEFT(AL95,1)=CHAR(9),LEFT(AL95,1)=CHAR(160),indenture(AL95)&gt;0),"NO","BOLD")&amp;AN95</f>
        <v>BOLD</v>
      </c>
      <c r="AR95" t="str">
        <f t="shared" si="80"/>
        <v/>
      </c>
      <c r="AS95" t="str">
        <f>IF(OR(LEFT(AP95,1)=CHAR(32),LEFT(AP95,1)=CHAR(9),LEFT(AP95,1)=CHAR(160),indenture(AP95)&gt;0),"NO","BOLD")&amp;AR95</f>
        <v>BOLD</v>
      </c>
      <c r="AV95" t="str">
        <f t="shared" si="81"/>
        <v/>
      </c>
      <c r="AW95" t="str">
        <f>IF(OR(LEFT(AT95,1)=CHAR(32),LEFT(AT95,1)=CHAR(9),LEFT(AT95,1)=CHAR(160),indenture(AT95)&gt;0),"NO","BOLD")&amp;AV95</f>
        <v>BOLD</v>
      </c>
      <c r="AZ95" t="str">
        <f t="shared" si="82"/>
        <v/>
      </c>
      <c r="BA95" t="str">
        <f>IF(OR(LEFT(AX95,1)=CHAR(32),LEFT(AX95,1)=CHAR(9),LEFT(AX95,1)=CHAR(160),indenture(AX95)&gt;0),"NO","BOLD")&amp;AZ95</f>
        <v>BOLD</v>
      </c>
      <c r="BD95" t="str">
        <f t="shared" si="83"/>
        <v/>
      </c>
      <c r="BE95" t="str">
        <f>IF(OR(LEFT(BB95,1)=CHAR(32),LEFT(BB95,1)=CHAR(9),LEFT(BB95,1)=CHAR(160),indenture(BB95)&gt;0),"NO","BOLD")&amp;BD95</f>
        <v>BOLD</v>
      </c>
      <c r="BH95" t="str">
        <f t="shared" si="84"/>
        <v/>
      </c>
      <c r="BI95" t="str">
        <f>IF(OR(LEFT(BF95,1)=CHAR(32),LEFT(BF95,1)=CHAR(9),LEFT(BF95,1)=CHAR(160),indenture(BF95)&gt;0),"NO","BOLD")&amp;BH95</f>
        <v>BOLD</v>
      </c>
      <c r="BL95" t="str">
        <f t="shared" si="85"/>
        <v/>
      </c>
      <c r="BM95" t="str">
        <f>IF(OR(LEFT(BJ95,1)=CHAR(32),LEFT(BJ95,1)=CHAR(9),LEFT(BJ95,1)=CHAR(160),indenture(BJ95)&gt;0),"NO","BOLD")&amp;BL95</f>
        <v>BOLD</v>
      </c>
      <c r="BP95" t="str">
        <f t="shared" si="86"/>
        <v/>
      </c>
      <c r="BQ95" t="str">
        <f>IF(OR(LEFT(BN95,1)=CHAR(32),LEFT(BN95,1)=CHAR(9),LEFT(BN95,1)=CHAR(160),indenture(BN95)&gt;0),"NO","BOLD")&amp;BP95</f>
        <v>BOLD</v>
      </c>
      <c r="BT95" t="str">
        <f t="shared" si="87"/>
        <v/>
      </c>
      <c r="BU95" t="str">
        <f>IF(OR(LEFT(BR95,1)=CHAR(32),LEFT(BR95,1)=CHAR(9),LEFT(BR95,1)=CHAR(160),indenture(BR95)&gt;0),"NO","BOLD")&amp;BT95</f>
        <v>BOLD</v>
      </c>
      <c r="BV95" t="s">
        <v>4261</v>
      </c>
      <c r="BW95" t="s">
        <v>4873</v>
      </c>
      <c r="BX95" t="str">
        <f t="shared" si="88"/>
        <v/>
      </c>
      <c r="BY95" t="str">
        <f>IF(OR(LEFT(BV95,1)=CHAR(32),LEFT(BV95,1)=CHAR(9),LEFT(BV95,1)=CHAR(160),indenture(BV95)&gt;0),"NO","BOLD")&amp;BX95</f>
        <v>NO</v>
      </c>
      <c r="BZ95" t="s">
        <v>4311</v>
      </c>
      <c r="CA95" t="s">
        <v>4874</v>
      </c>
      <c r="CB95" t="str">
        <f t="shared" si="89"/>
        <v/>
      </c>
      <c r="CC95" t="str">
        <f>IF(OR(LEFT(BZ95,1)=CHAR(32),LEFT(BZ95,1)=CHAR(9),LEFT(BZ95,1)=CHAR(160),indenture(BZ95)&gt;0),"NO","BOLD")&amp;CB95</f>
        <v>NO</v>
      </c>
      <c r="CD95" t="s">
        <v>4850</v>
      </c>
      <c r="CE95" t="s">
        <v>4875</v>
      </c>
      <c r="CF95" t="str">
        <f t="shared" si="90"/>
        <v/>
      </c>
      <c r="CG95" t="str">
        <f>IF(OR(LEFT(CD95,1)=CHAR(32),LEFT(CD95,1)=CHAR(9),LEFT(CD95,1)=CHAR(160),indenture(CD95)&gt;0),"NO","BOLD")&amp;CF95</f>
        <v>NO</v>
      </c>
      <c r="CJ95" t="str">
        <f t="shared" si="91"/>
        <v/>
      </c>
      <c r="CK95" t="str">
        <f>IF(OR(LEFT(CH95,1)=CHAR(32),LEFT(CH95,1)=CHAR(9),LEFT(CH95,1)=CHAR(160),indenture(CH95)&gt;0),"NO","BOLD")&amp;CJ95</f>
        <v>BOLD</v>
      </c>
      <c r="CN95" t="str">
        <f t="shared" si="92"/>
        <v/>
      </c>
      <c r="CO95" t="str">
        <f>IF(OR(LEFT(CL95,1)=CHAR(32),LEFT(CL95,1)=CHAR(9),LEFT(CL95,1)=CHAR(160),indenture(CL95)&gt;0),"NO","BOLD")&amp;CN95</f>
        <v>BOLD</v>
      </c>
      <c r="CP95" t="s">
        <v>4876</v>
      </c>
      <c r="CQ95" t="s">
        <v>3863</v>
      </c>
      <c r="CR95" t="str">
        <f t="shared" si="93"/>
        <v/>
      </c>
      <c r="CS95" t="str">
        <f>IF(OR(LEFT(CP95,1)=CHAR(32),LEFT(CP95,1)=CHAR(9),LEFT(CP95,1)=CHAR(160),indenture(CP95)&gt;0),"NO","BOLD")&amp;CR95</f>
        <v>BOLD</v>
      </c>
      <c r="CV95" t="str">
        <f t="shared" si="94"/>
        <v/>
      </c>
      <c r="CW95" t="str">
        <f>IF(OR(LEFT(CT95,1)=CHAR(32),LEFT(CT95,1)=CHAR(9),LEFT(CT95,1)=CHAR(160),indenture(CT95)&gt;0),"NO","BOLD")&amp;CV95</f>
        <v>BOLD</v>
      </c>
      <c r="CZ95" t="str">
        <f t="shared" si="95"/>
        <v/>
      </c>
      <c r="DA95" t="str">
        <f>IF(OR(LEFT(CX95,1)=CHAR(32),LEFT(CX95,1)=CHAR(9),LEFT(CX95,1)=CHAR(160),indenture(CX95)&gt;0),"NO","BOLD")&amp;CZ95</f>
        <v>BOLD</v>
      </c>
      <c r="DD95" t="str">
        <f t="shared" si="96"/>
        <v/>
      </c>
      <c r="DE95" t="str">
        <f>IF(OR(LEFT(DB95,1)=CHAR(32),LEFT(DB95,1)=CHAR(9),LEFT(DB95,1)=CHAR(160),indenture(DB95)&gt;0),"NO","BOLD")&amp;DD95</f>
        <v>BOLD</v>
      </c>
      <c r="DH95" t="str">
        <f t="shared" si="97"/>
        <v/>
      </c>
      <c r="DI95" t="str">
        <f>IF(OR(LEFT(DF95,1)=CHAR(32),LEFT(DF95,1)=CHAR(9),LEFT(DF95,1)=CHAR(160),indenture(DF95)&gt;0),"NO","BOLD")&amp;DH95</f>
        <v>BOLD</v>
      </c>
      <c r="DL95" t="str">
        <f t="shared" si="98"/>
        <v/>
      </c>
      <c r="DM95" t="str">
        <f>IF(OR(LEFT(DJ95,1)=CHAR(32),LEFT(DJ95,1)=CHAR(9),LEFT(DJ95,1)=CHAR(160),indenture(DJ95)&gt;0),"NO","BOLD")&amp;DL95</f>
        <v>BOLD</v>
      </c>
      <c r="DP95" t="str">
        <f t="shared" si="99"/>
        <v/>
      </c>
      <c r="DQ95" t="str">
        <f>IF(OR(LEFT(DN95,1)=CHAR(32),LEFT(DN95,1)=CHAR(9),LEFT(DN95,1)=CHAR(160),indenture(DN95)&gt;0),"NO","BOLD")&amp;DP95</f>
        <v>BOLD</v>
      </c>
      <c r="DT95" t="str">
        <f t="shared" si="100"/>
        <v/>
      </c>
      <c r="DU95" t="str">
        <f>IF(OR(LEFT(DR95,1)=CHAR(32),LEFT(DR95,1)=CHAR(9),LEFT(DR95,1)=CHAR(160),indenture(DR95)&gt;0),"NO","BOLD")&amp;DT95</f>
        <v>BOLD</v>
      </c>
      <c r="DX95" t="str">
        <f t="shared" si="101"/>
        <v/>
      </c>
      <c r="DY95" t="str">
        <f>IF(OR(LEFT(DV95,1)=CHAR(32),LEFT(DV95,1)=CHAR(9),LEFT(DV95,1)=CHAR(160),indenture(DV95)&gt;0),"NO","BOLD")&amp;DX95</f>
        <v>BOLD</v>
      </c>
      <c r="EB95" t="str">
        <f t="shared" si="102"/>
        <v/>
      </c>
      <c r="EC95" t="str">
        <f>IF(OR(LEFT(DZ95,1)=CHAR(32),LEFT(DZ95,1)=CHAR(9),LEFT(DZ95,1)=CHAR(160),indenture(DZ95)&gt;0),"NO","BOLD")&amp;EB95</f>
        <v>BOLD</v>
      </c>
      <c r="EF95" t="str">
        <f t="shared" si="103"/>
        <v/>
      </c>
      <c r="EG95" t="str">
        <f>IF(OR(LEFT(ED95,1)=CHAR(32),LEFT(ED95,1)=CHAR(9),LEFT(ED95,1)=CHAR(160),indenture(ED95)&gt;0),"NO","BOLD")&amp;EF95</f>
        <v>BOLD</v>
      </c>
      <c r="EJ95" t="str">
        <f t="shared" si="104"/>
        <v/>
      </c>
      <c r="EK95" t="str">
        <f>IF(OR(LEFT(EH95,1)=CHAR(32),LEFT(EH95,1)=CHAR(9),LEFT(EH95,1)=CHAR(160),indenture(EH95)&gt;0),"NO","BOLD")&amp;EJ95</f>
        <v>BOLD</v>
      </c>
      <c r="EN95" t="str">
        <f t="shared" si="105"/>
        <v/>
      </c>
      <c r="EO95" t="str">
        <f>IF(OR(LEFT(EL95,1)=CHAR(32),LEFT(EL95,1)=CHAR(9),LEFT(EL95,1)=CHAR(160),indenture(EL95)&gt;0),"NO","BOLD")&amp;EN95</f>
        <v>BOLD</v>
      </c>
      <c r="ER95" t="str">
        <f t="shared" si="106"/>
        <v/>
      </c>
      <c r="ES95" t="str">
        <f>IF(OR(LEFT(EP95,1)=CHAR(32),LEFT(EP95,1)=CHAR(9),LEFT(EP95,1)=CHAR(160),indenture(EP95)&gt;0),"NO","BOLD")&amp;ER95</f>
        <v>BOLD</v>
      </c>
      <c r="EV95" t="str">
        <f t="shared" si="107"/>
        <v/>
      </c>
      <c r="EW95" t="str">
        <f>IF(OR(LEFT(ET95,1)=CHAR(32),LEFT(ET95,1)=CHAR(9),LEFT(ET95,1)=CHAR(160),indenture(ET95)&gt;0),"NO","BOLD")&amp;EV95</f>
        <v>BOLD</v>
      </c>
      <c r="EZ95" t="str">
        <f t="shared" si="108"/>
        <v/>
      </c>
      <c r="FA95" t="str">
        <f>IF(OR(LEFT(EX95,1)=CHAR(32),LEFT(EX95,1)=CHAR(9),LEFT(EX95,1)=CHAR(160),indenture(EX95)&gt;0),"NO","BOLD")&amp;EZ95</f>
        <v>BOLD</v>
      </c>
      <c r="FD95" t="str">
        <f t="shared" si="109"/>
        <v/>
      </c>
      <c r="FE95" t="str">
        <f>IF(OR(LEFT(FB95,1)=CHAR(32),LEFT(FB95,1)=CHAR(9),LEFT(FB95,1)=CHAR(160),indenture(FB95)&gt;0),"NO","BOLD")&amp;FD95</f>
        <v>BOLD</v>
      </c>
      <c r="FF95" t="s">
        <v>809</v>
      </c>
      <c r="FG95" t="s">
        <v>810</v>
      </c>
      <c r="FH95" t="str">
        <f t="shared" si="110"/>
        <v/>
      </c>
      <c r="FI95" t="str">
        <f>IF(OR(LEFT(FF95,1)=CHAR(32),LEFT(FF95,1)=CHAR(9),LEFT(FF95,1)=CHAR(160),indenture(FF95)&gt;0),"NO","BOLD")&amp;FH95</f>
        <v>BOLD</v>
      </c>
      <c r="FL95" t="str">
        <f t="shared" si="111"/>
        <v/>
      </c>
      <c r="FM95" t="str">
        <f>IF(OR(LEFT(FJ95,1)=CHAR(32),LEFT(FJ95,1)=CHAR(9),LEFT(FJ95,1)=CHAR(160),indenture(FJ95)&gt;0),"NO","BOLD")&amp;FL95</f>
        <v>BOLD</v>
      </c>
      <c r="FN95" t="s">
        <v>6095</v>
      </c>
      <c r="FO95" t="s">
        <v>6096</v>
      </c>
      <c r="FP95" t="str">
        <f t="shared" si="112"/>
        <v/>
      </c>
      <c r="FQ95" t="str">
        <f>IF(OR(LEFT(FN95,1)=CHAR(32),LEFT(FN95,1)=CHAR(9),LEFT(FN95,1)=CHAR(160),indenture(FN95)&gt;0),"NO","BOLD")&amp;FP95</f>
        <v>NO</v>
      </c>
      <c r="FT95" t="str">
        <f t="shared" si="113"/>
        <v/>
      </c>
      <c r="FU95" t="str">
        <f>IF(OR(LEFT(FR95,1)=CHAR(32),LEFT(FR95,1)=CHAR(9),LEFT(FR95,1)=CHAR(160),indenture(FR95)&gt;0),"NO","BOLD")&amp;FT95</f>
        <v>BOLD</v>
      </c>
      <c r="FX95" t="str">
        <f t="shared" si="114"/>
        <v/>
      </c>
      <c r="FY95" t="str">
        <f>IF(OR(LEFT(FV95,1)=CHAR(32),LEFT(FV95,1)=CHAR(9),LEFT(FV95,1)=CHAR(160),indenture(FV95)&gt;0),"NO","BOLD")&amp;FX95</f>
        <v>BOLD</v>
      </c>
      <c r="GB95" t="str">
        <f t="shared" si="115"/>
        <v/>
      </c>
      <c r="GC95" t="str">
        <f>IF(OR(LEFT(FZ95,1)=CHAR(32),LEFT(FZ95,1)=CHAR(9),LEFT(FZ95,1)=CHAR(160),indenture(FZ95)&gt;0),"NO","BOLD")&amp;GB95</f>
        <v>BOLD</v>
      </c>
      <c r="GF95" t="str">
        <f t="shared" si="116"/>
        <v/>
      </c>
      <c r="GG95" t="str">
        <f>IF(OR(LEFT(GD95,1)=CHAR(32),LEFT(GD95,1)=CHAR(9),LEFT(GD95,1)=CHAR(160),indenture(GD95)&gt;0),"NO","BOLD")&amp;GF95</f>
        <v>BOLD</v>
      </c>
      <c r="GJ95" t="str">
        <f t="shared" si="117"/>
        <v/>
      </c>
      <c r="GK95" t="str">
        <f>IF(OR(LEFT(GH95,1)=CHAR(32),LEFT(GH95,1)=CHAR(9),LEFT(GH95,1)=CHAR(160),indenture(GH95)&gt;0),"NO","BOLD")&amp;GJ95</f>
        <v>BOLD</v>
      </c>
      <c r="GN95" t="str">
        <f t="shared" si="118"/>
        <v/>
      </c>
      <c r="GO95" t="str">
        <f>IF(OR(LEFT(GL95,1)=CHAR(32),LEFT(GL95,1)=CHAR(9),LEFT(GL95,1)=CHAR(160),indenture(GL95)&gt;0),"NO","BOLD")&amp;GN95</f>
        <v>BOLD</v>
      </c>
      <c r="GR95" t="str">
        <f t="shared" si="119"/>
        <v/>
      </c>
      <c r="GS95" t="str">
        <f>IF(OR(LEFT(GP95,1)=CHAR(32),LEFT(GP95,1)=CHAR(9),LEFT(GP95,1)=CHAR(160),indenture(GP95)&gt;0),"NO","BOLD")&amp;GR95</f>
        <v>BOLD</v>
      </c>
      <c r="GV95" t="str">
        <f t="shared" si="120"/>
        <v/>
      </c>
      <c r="GW95" t="str">
        <f>IF(OR(LEFT(GT95,1)=CHAR(32),LEFT(GT95,1)=CHAR(9),LEFT(GT95,1)=CHAR(160),indenture(GT95)&gt;0),"NO","BOLD")&amp;GV95</f>
        <v>BOLD</v>
      </c>
      <c r="GZ95" t="str">
        <f t="shared" si="121"/>
        <v/>
      </c>
      <c r="HA95" t="str">
        <f>IF(OR(LEFT(GX95,1)=CHAR(32),LEFT(GX95,1)=CHAR(9),LEFT(GX95,1)=CHAR(160),indenture(GX95)&gt;0),"NO","BOLD")&amp;GZ95</f>
        <v>BOLD</v>
      </c>
      <c r="HD95" t="str">
        <f t="shared" si="122"/>
        <v/>
      </c>
      <c r="HE95" t="str">
        <f>IF(OR(LEFT(HB95,1)=CHAR(32),LEFT(HB95,1)=CHAR(9),LEFT(HB95,1)=CHAR(160),indenture(HB95)&gt;0),"NO","BOLD")&amp;HD95</f>
        <v>BOLD</v>
      </c>
      <c r="HH95" t="str">
        <f t="shared" si="123"/>
        <v/>
      </c>
      <c r="HI95" t="str">
        <f>IF(OR(LEFT(HF95,1)=CHAR(32),LEFT(HF95,1)=CHAR(9),LEFT(HF95,1)=CHAR(160),indenture(HF95)&gt;0),"NO","BOLD")&amp;HH95</f>
        <v>BOLD</v>
      </c>
      <c r="HL95" t="str">
        <f t="shared" si="124"/>
        <v/>
      </c>
      <c r="HM95" t="str">
        <f>IF(OR(LEFT(HJ95,1)=CHAR(32),LEFT(HJ95,1)=CHAR(9),LEFT(HJ95,1)=CHAR(160),indenture(HJ95)&gt;0),"NO","BOLD")&amp;HL95</f>
        <v>BOLD</v>
      </c>
      <c r="HP95" t="str">
        <f t="shared" si="125"/>
        <v/>
      </c>
      <c r="HQ95" t="str">
        <f>IF(OR(LEFT(HN95,1)=CHAR(32),LEFT(HN95,1)=CHAR(9),LEFT(HN95,1)=CHAR(160),indenture(HN95)&gt;0),"NO","BOLD")&amp;HP95</f>
        <v>BOLD</v>
      </c>
      <c r="HT95" t="str">
        <f t="shared" si="126"/>
        <v/>
      </c>
      <c r="HU95" t="str">
        <f>IF(OR(LEFT(HR95,1)=CHAR(32),LEFT(HR95,1)=CHAR(9),LEFT(HR95,1)=CHAR(160),indenture(HR95)&gt;0),"NO","BOLD")&amp;HT95</f>
        <v>BOLD</v>
      </c>
      <c r="HV95" t="s">
        <v>1501</v>
      </c>
      <c r="HW95" t="s">
        <v>226</v>
      </c>
      <c r="HX95" t="str">
        <f t="shared" si="127"/>
        <v>EPS</v>
      </c>
      <c r="HY95" t="str">
        <f>IF(OR(LEFT(HV95,1)=CHAR(32),LEFT(HV95,1)=CHAR(9),LEFT(HV95,1)=CHAR(160),indenture(HV95)&gt;0),"NO","BOLD")&amp;HX95</f>
        <v>NOEPS</v>
      </c>
      <c r="IB95" t="str">
        <f t="shared" si="128"/>
        <v/>
      </c>
      <c r="IC95" t="str">
        <f>IF(OR(LEFT(HZ95,1)=CHAR(32),LEFT(HZ95,1)=CHAR(9),LEFT(HZ95,1)=CHAR(160),indenture(HZ95)&gt;0),"NO","BOLD")&amp;IB95</f>
        <v>BOLD</v>
      </c>
      <c r="IH95" t="s">
        <v>8299</v>
      </c>
      <c r="II95" t="s">
        <v>8201</v>
      </c>
      <c r="IJ95" t="str">
        <f t="shared" si="129"/>
        <v/>
      </c>
      <c r="IK95" t="str">
        <f>IF(OR(LEFT(IH95,1)=CHAR(32),LEFT(IH95,1)=CHAR(9),LEFT(IH95,1)=CHAR(160),indenture(IH95)&gt;0),"NO","BOLD")&amp;IJ95</f>
        <v>BOLD</v>
      </c>
      <c r="IR95" t="str">
        <f t="shared" si="130"/>
        <v/>
      </c>
      <c r="IS95" t="str">
        <f>IF(OR(LEFT(IP95,1)=CHAR(32),LEFT(IP95,1)=CHAR(9),LEFT(IP95,1)=CHAR(160),indenture(IP95)&gt;0),"NO","BOLD")&amp;IR95</f>
        <v>BOLD</v>
      </c>
      <c r="IX95" t="s">
        <v>8288</v>
      </c>
      <c r="IY95" t="s">
        <v>8189</v>
      </c>
      <c r="IZ95" t="str">
        <f t="shared" si="131"/>
        <v/>
      </c>
      <c r="JA95" t="str">
        <f>IF(OR(LEFT(IX95,1)=CHAR(32),LEFT(IX95,1)=CHAR(9),LEFT(IX95,1)=CHAR(160),indenture(IX95)&gt;0),"NO","BOLD")&amp;IZ95</f>
        <v>BOLD</v>
      </c>
      <c r="JD95" t="str">
        <f t="shared" si="132"/>
        <v/>
      </c>
      <c r="JE95" t="str">
        <f>IF(OR(LEFT(JB95,1)=CHAR(32),LEFT(JB95,1)=CHAR(9),LEFT(JB95,1)=CHAR(160),indenture(JB95)&gt;0),"NO","BOLD")&amp;JD95</f>
        <v>BOLD</v>
      </c>
    </row>
    <row r="96" spans="1:265">
      <c r="A96">
        <v>95</v>
      </c>
      <c r="D96" t="str">
        <f t="shared" si="71"/>
        <v/>
      </c>
      <c r="E96" t="str">
        <f>IF(OR(LEFT(B96,1)=CHAR(32),LEFT(B96,1)=CHAR(9),LEFT(B96,1)=CHAR(160),indenture(B96)&gt;0),"NO","BOLD")&amp;D96</f>
        <v>BOLD</v>
      </c>
      <c r="F96" t="s">
        <v>4066</v>
      </c>
      <c r="G96" t="s">
        <v>4067</v>
      </c>
      <c r="H96" t="str">
        <f t="shared" si="72"/>
        <v/>
      </c>
      <c r="I96" t="str">
        <f>IF(OR(LEFT(F96,1)=CHAR(32),LEFT(F96,1)=CHAR(9),LEFT(F96,1)=CHAR(160),indenture(F96)&gt;0),"NO","BOLD")&amp;H96</f>
        <v>BOLD</v>
      </c>
      <c r="P96" t="str">
        <f t="shared" si="73"/>
        <v/>
      </c>
      <c r="Q96" t="str">
        <f>IF(OR(LEFT(N96,1)=CHAR(32),LEFT(N96,1)=CHAR(9),LEFT(N96,1)=CHAR(160),indenture(N96)&gt;0),"NO","BOLD")&amp;P96</f>
        <v>BOLD</v>
      </c>
      <c r="T96" t="str">
        <f t="shared" si="74"/>
        <v/>
      </c>
      <c r="U96" t="str">
        <f>IF(OR(LEFT(R96,1)=CHAR(32),LEFT(R96,1)=CHAR(9),LEFT(R96,1)=CHAR(160),indenture(R96)&gt;0),"NO","BOLD")&amp;T96</f>
        <v>BOLD</v>
      </c>
      <c r="X96" t="str">
        <f t="shared" si="75"/>
        <v/>
      </c>
      <c r="Y96" t="str">
        <f>IF(OR(LEFT(V96,1)=CHAR(32),LEFT(V96,1)=CHAR(9),LEFT(V96,1)=CHAR(160),indenture(V96)&gt;0),"NO","BOLD")&amp;X96</f>
        <v>BOLD</v>
      </c>
      <c r="AB96" t="str">
        <f t="shared" si="76"/>
        <v/>
      </c>
      <c r="AC96" t="str">
        <f>IF(OR(LEFT(Z96,1)=CHAR(32),LEFT(Z96,1)=CHAR(9),LEFT(Z96,1)=CHAR(160),indenture(Z96)&gt;0),"NO","BOLD")&amp;AB96</f>
        <v>BOLD</v>
      </c>
      <c r="AF96" t="str">
        <f t="shared" si="77"/>
        <v/>
      </c>
      <c r="AG96" t="str">
        <f>IF(OR(LEFT(AD96,1)=CHAR(32),LEFT(AD96,1)=CHAR(9),LEFT(AD96,1)=CHAR(160),indenture(AD96)&gt;0),"NO","BOLD")&amp;AF96</f>
        <v>BOLD</v>
      </c>
      <c r="AJ96" t="str">
        <f t="shared" si="78"/>
        <v/>
      </c>
      <c r="AK96" t="str">
        <f>IF(OR(LEFT(AH96,1)=CHAR(32),LEFT(AH96,1)=CHAR(9),LEFT(AH96,1)=CHAR(160),indenture(AH96)&gt;0),"NO","BOLD")&amp;AJ96</f>
        <v>BOLD</v>
      </c>
      <c r="AL96" t="s">
        <v>3880</v>
      </c>
      <c r="AM96" t="s">
        <v>4068</v>
      </c>
      <c r="AN96" t="str">
        <f t="shared" si="79"/>
        <v/>
      </c>
      <c r="AO96" t="str">
        <f>IF(OR(LEFT(AL96,1)=CHAR(32),LEFT(AL96,1)=CHAR(9),LEFT(AL96,1)=CHAR(160),indenture(AL96)&gt;0),"NO","BOLD")&amp;AN96</f>
        <v>BOLD</v>
      </c>
      <c r="AR96" t="str">
        <f t="shared" si="80"/>
        <v/>
      </c>
      <c r="AS96" t="str">
        <f>IF(OR(LEFT(AP96,1)=CHAR(32),LEFT(AP96,1)=CHAR(9),LEFT(AP96,1)=CHAR(160),indenture(AP96)&gt;0),"NO","BOLD")&amp;AR96</f>
        <v>BOLD</v>
      </c>
      <c r="AV96" t="str">
        <f t="shared" si="81"/>
        <v/>
      </c>
      <c r="AW96" t="str">
        <f>IF(OR(LEFT(AT96,1)=CHAR(32),LEFT(AT96,1)=CHAR(9),LEFT(AT96,1)=CHAR(160),indenture(AT96)&gt;0),"NO","BOLD")&amp;AV96</f>
        <v>BOLD</v>
      </c>
      <c r="AZ96" t="str">
        <f t="shared" si="82"/>
        <v/>
      </c>
      <c r="BA96" t="str">
        <f>IF(OR(LEFT(AX96,1)=CHAR(32),LEFT(AX96,1)=CHAR(9),LEFT(AX96,1)=CHAR(160),indenture(AX96)&gt;0),"NO","BOLD")&amp;AZ96</f>
        <v>BOLD</v>
      </c>
      <c r="BD96" t="str">
        <f t="shared" si="83"/>
        <v/>
      </c>
      <c r="BE96" t="str">
        <f>IF(OR(LEFT(BB96,1)=CHAR(32),LEFT(BB96,1)=CHAR(9),LEFT(BB96,1)=CHAR(160),indenture(BB96)&gt;0),"NO","BOLD")&amp;BD96</f>
        <v>BOLD</v>
      </c>
      <c r="BH96" t="str">
        <f t="shared" si="84"/>
        <v/>
      </c>
      <c r="BI96" t="str">
        <f>IF(OR(LEFT(BF96,1)=CHAR(32),LEFT(BF96,1)=CHAR(9),LEFT(BF96,1)=CHAR(160),indenture(BF96)&gt;0),"NO","BOLD")&amp;BH96</f>
        <v>BOLD</v>
      </c>
      <c r="BL96" t="str">
        <f t="shared" si="85"/>
        <v/>
      </c>
      <c r="BM96" t="str">
        <f>IF(OR(LEFT(BJ96,1)=CHAR(32),LEFT(BJ96,1)=CHAR(9),LEFT(BJ96,1)=CHAR(160),indenture(BJ96)&gt;0),"NO","BOLD")&amp;BL96</f>
        <v>BOLD</v>
      </c>
      <c r="BP96" t="str">
        <f t="shared" si="86"/>
        <v/>
      </c>
      <c r="BQ96" t="str">
        <f>IF(OR(LEFT(BN96,1)=CHAR(32),LEFT(BN96,1)=CHAR(9),LEFT(BN96,1)=CHAR(160),indenture(BN96)&gt;0),"NO","BOLD")&amp;BP96</f>
        <v>BOLD</v>
      </c>
      <c r="BT96" t="str">
        <f t="shared" si="87"/>
        <v/>
      </c>
      <c r="BU96" t="str">
        <f>IF(OR(LEFT(BR96,1)=CHAR(32),LEFT(BR96,1)=CHAR(9),LEFT(BR96,1)=CHAR(160),indenture(BR96)&gt;0),"NO","BOLD")&amp;BT96</f>
        <v>BOLD</v>
      </c>
      <c r="BV96" t="s">
        <v>4275</v>
      </c>
      <c r="BW96" t="s">
        <v>4877</v>
      </c>
      <c r="BX96" t="str">
        <f t="shared" si="88"/>
        <v/>
      </c>
      <c r="BY96" t="str">
        <f>IF(OR(LEFT(BV96,1)=CHAR(32),LEFT(BV96,1)=CHAR(9),LEFT(BV96,1)=CHAR(160),indenture(BV96)&gt;0),"NO","BOLD")&amp;BX96</f>
        <v>NO</v>
      </c>
      <c r="BZ96" t="s">
        <v>4878</v>
      </c>
      <c r="CA96" t="s">
        <v>4879</v>
      </c>
      <c r="CB96" t="str">
        <f t="shared" si="89"/>
        <v/>
      </c>
      <c r="CC96" t="str">
        <f>IF(OR(LEFT(BZ96,1)=CHAR(32),LEFT(BZ96,1)=CHAR(9),LEFT(BZ96,1)=CHAR(160),indenture(BZ96)&gt;0),"NO","BOLD")&amp;CB96</f>
        <v>NO</v>
      </c>
      <c r="CF96" t="str">
        <f t="shared" si="90"/>
        <v/>
      </c>
      <c r="CG96" t="str">
        <f>IF(OR(LEFT(CD96,1)=CHAR(32),LEFT(CD96,1)=CHAR(9),LEFT(CD96,1)=CHAR(160),indenture(CD96)&gt;0),"NO","BOLD")&amp;CF96</f>
        <v>BOLD</v>
      </c>
      <c r="CJ96" t="str">
        <f t="shared" si="91"/>
        <v/>
      </c>
      <c r="CK96" t="str">
        <f>IF(OR(LEFT(CH96,1)=CHAR(32),LEFT(CH96,1)=CHAR(9),LEFT(CH96,1)=CHAR(160),indenture(CH96)&gt;0),"NO","BOLD")&amp;CJ96</f>
        <v>BOLD</v>
      </c>
      <c r="CN96" t="str">
        <f t="shared" si="92"/>
        <v/>
      </c>
      <c r="CO96" t="str">
        <f>IF(OR(LEFT(CL96,1)=CHAR(32),LEFT(CL96,1)=CHAR(9),LEFT(CL96,1)=CHAR(160),indenture(CL96)&gt;0),"NO","BOLD")&amp;CN96</f>
        <v>BOLD</v>
      </c>
      <c r="CP96" t="s">
        <v>4880</v>
      </c>
      <c r="CQ96" t="s">
        <v>3857</v>
      </c>
      <c r="CR96" t="str">
        <f t="shared" si="93"/>
        <v/>
      </c>
      <c r="CS96" t="str">
        <f>IF(OR(LEFT(CP96,1)=CHAR(32),LEFT(CP96,1)=CHAR(9),LEFT(CP96,1)=CHAR(160),indenture(CP96)&gt;0),"NO","BOLD")&amp;CR96</f>
        <v>BOLD</v>
      </c>
      <c r="CV96" t="str">
        <f t="shared" si="94"/>
        <v/>
      </c>
      <c r="CW96" t="str">
        <f>IF(OR(LEFT(CT96,1)=CHAR(32),LEFT(CT96,1)=CHAR(9),LEFT(CT96,1)=CHAR(160),indenture(CT96)&gt;0),"NO","BOLD")&amp;CV96</f>
        <v>BOLD</v>
      </c>
      <c r="CZ96" t="str">
        <f t="shared" si="95"/>
        <v/>
      </c>
      <c r="DA96" t="str">
        <f>IF(OR(LEFT(CX96,1)=CHAR(32),LEFT(CX96,1)=CHAR(9),LEFT(CX96,1)=CHAR(160),indenture(CX96)&gt;0),"NO","BOLD")&amp;CZ96</f>
        <v>BOLD</v>
      </c>
      <c r="DD96" t="str">
        <f t="shared" si="96"/>
        <v/>
      </c>
      <c r="DE96" t="str">
        <f>IF(OR(LEFT(DB96,1)=CHAR(32),LEFT(DB96,1)=CHAR(9),LEFT(DB96,1)=CHAR(160),indenture(DB96)&gt;0),"NO","BOLD")&amp;DD96</f>
        <v>BOLD</v>
      </c>
      <c r="DH96" t="str">
        <f t="shared" si="97"/>
        <v/>
      </c>
      <c r="DI96" t="str">
        <f>IF(OR(LEFT(DF96,1)=CHAR(32),LEFT(DF96,1)=CHAR(9),LEFT(DF96,1)=CHAR(160),indenture(DF96)&gt;0),"NO","BOLD")&amp;DH96</f>
        <v>BOLD</v>
      </c>
      <c r="DL96" t="str">
        <f t="shared" si="98"/>
        <v/>
      </c>
      <c r="DM96" t="str">
        <f>IF(OR(LEFT(DJ96,1)=CHAR(32),LEFT(DJ96,1)=CHAR(9),LEFT(DJ96,1)=CHAR(160),indenture(DJ96)&gt;0),"NO","BOLD")&amp;DL96</f>
        <v>BOLD</v>
      </c>
      <c r="DP96" t="str">
        <f t="shared" si="99"/>
        <v/>
      </c>
      <c r="DQ96" t="str">
        <f>IF(OR(LEFT(DN96,1)=CHAR(32),LEFT(DN96,1)=CHAR(9),LEFT(DN96,1)=CHAR(160),indenture(DN96)&gt;0),"NO","BOLD")&amp;DP96</f>
        <v>BOLD</v>
      </c>
      <c r="DT96" t="str">
        <f t="shared" si="100"/>
        <v/>
      </c>
      <c r="DU96" t="str">
        <f>IF(OR(LEFT(DR96,1)=CHAR(32),LEFT(DR96,1)=CHAR(9),LEFT(DR96,1)=CHAR(160),indenture(DR96)&gt;0),"NO","BOLD")&amp;DT96</f>
        <v>BOLD</v>
      </c>
      <c r="DX96" t="str">
        <f t="shared" si="101"/>
        <v/>
      </c>
      <c r="DY96" t="str">
        <f>IF(OR(LEFT(DV96,1)=CHAR(32),LEFT(DV96,1)=CHAR(9),LEFT(DV96,1)=CHAR(160),indenture(DV96)&gt;0),"NO","BOLD")&amp;DX96</f>
        <v>BOLD</v>
      </c>
      <c r="EB96" t="str">
        <f t="shared" si="102"/>
        <v/>
      </c>
      <c r="EC96" t="str">
        <f>IF(OR(LEFT(DZ96,1)=CHAR(32),LEFT(DZ96,1)=CHAR(9),LEFT(DZ96,1)=CHAR(160),indenture(DZ96)&gt;0),"NO","BOLD")&amp;EB96</f>
        <v>BOLD</v>
      </c>
      <c r="EF96" t="str">
        <f t="shared" si="103"/>
        <v/>
      </c>
      <c r="EG96" t="str">
        <f>IF(OR(LEFT(ED96,1)=CHAR(32),LEFT(ED96,1)=CHAR(9),LEFT(ED96,1)=CHAR(160),indenture(ED96)&gt;0),"NO","BOLD")&amp;EF96</f>
        <v>BOLD</v>
      </c>
      <c r="EJ96" t="str">
        <f t="shared" si="104"/>
        <v/>
      </c>
      <c r="EK96" t="str">
        <f>IF(OR(LEFT(EH96,1)=CHAR(32),LEFT(EH96,1)=CHAR(9),LEFT(EH96,1)=CHAR(160),indenture(EH96)&gt;0),"NO","BOLD")&amp;EJ96</f>
        <v>BOLD</v>
      </c>
      <c r="EN96" t="str">
        <f t="shared" si="105"/>
        <v/>
      </c>
      <c r="EO96" t="str">
        <f>IF(OR(LEFT(EL96,1)=CHAR(32),LEFT(EL96,1)=CHAR(9),LEFT(EL96,1)=CHAR(160),indenture(EL96)&gt;0),"NO","BOLD")&amp;EN96</f>
        <v>BOLD</v>
      </c>
      <c r="ER96" t="str">
        <f t="shared" si="106"/>
        <v/>
      </c>
      <c r="ES96" t="str">
        <f>IF(OR(LEFT(EP96,1)=CHAR(32),LEFT(EP96,1)=CHAR(9),LEFT(EP96,1)=CHAR(160),indenture(EP96)&gt;0),"NO","BOLD")&amp;ER96</f>
        <v>BOLD</v>
      </c>
      <c r="EV96" t="str">
        <f t="shared" si="107"/>
        <v/>
      </c>
      <c r="EW96" t="str">
        <f>IF(OR(LEFT(ET96,1)=CHAR(32),LEFT(ET96,1)=CHAR(9),LEFT(ET96,1)=CHAR(160),indenture(ET96)&gt;0),"NO","BOLD")&amp;EV96</f>
        <v>BOLD</v>
      </c>
      <c r="EZ96" t="str">
        <f t="shared" si="108"/>
        <v/>
      </c>
      <c r="FA96" t="str">
        <f>IF(OR(LEFT(EX96,1)=CHAR(32),LEFT(EX96,1)=CHAR(9),LEFT(EX96,1)=CHAR(160),indenture(EX96)&gt;0),"NO","BOLD")&amp;EZ96</f>
        <v>BOLD</v>
      </c>
      <c r="FD96" t="str">
        <f t="shared" si="109"/>
        <v/>
      </c>
      <c r="FE96" t="str">
        <f>IF(OR(LEFT(FB96,1)=CHAR(32),LEFT(FB96,1)=CHAR(9),LEFT(FB96,1)=CHAR(160),indenture(FB96)&gt;0),"NO","BOLD")&amp;FD96</f>
        <v>BOLD</v>
      </c>
      <c r="FF96" t="s">
        <v>6097</v>
      </c>
      <c r="FG96" t="s">
        <v>6098</v>
      </c>
      <c r="FH96" t="str">
        <f t="shared" si="110"/>
        <v/>
      </c>
      <c r="FI96" t="str">
        <f>IF(OR(LEFT(FF96,1)=CHAR(32),LEFT(FF96,1)=CHAR(9),LEFT(FF96,1)=CHAR(160),indenture(FF96)&gt;0),"NO","BOLD")&amp;FH96</f>
        <v>BOLD</v>
      </c>
      <c r="FL96" t="str">
        <f t="shared" si="111"/>
        <v/>
      </c>
      <c r="FM96" t="str">
        <f>IF(OR(LEFT(FJ96,1)=CHAR(32),LEFT(FJ96,1)=CHAR(9),LEFT(FJ96,1)=CHAR(160),indenture(FJ96)&gt;0),"NO","BOLD")&amp;FL96</f>
        <v>BOLD</v>
      </c>
      <c r="FN96" t="s">
        <v>6099</v>
      </c>
      <c r="FO96" t="s">
        <v>6100</v>
      </c>
      <c r="FP96" t="str">
        <f t="shared" si="112"/>
        <v/>
      </c>
      <c r="FQ96" t="str">
        <f>IF(OR(LEFT(FN96,1)=CHAR(32),LEFT(FN96,1)=CHAR(9),LEFT(FN96,1)=CHAR(160),indenture(FN96)&gt;0),"NO","BOLD")&amp;FP96</f>
        <v>NO</v>
      </c>
      <c r="FT96" t="str">
        <f t="shared" si="113"/>
        <v/>
      </c>
      <c r="FU96" t="str">
        <f>IF(OR(LEFT(FR96,1)=CHAR(32),LEFT(FR96,1)=CHAR(9),LEFT(FR96,1)=CHAR(160),indenture(FR96)&gt;0),"NO","BOLD")&amp;FT96</f>
        <v>BOLD</v>
      </c>
      <c r="FX96" t="str">
        <f t="shared" si="114"/>
        <v/>
      </c>
      <c r="FY96" t="str">
        <f>IF(OR(LEFT(FV96,1)=CHAR(32),LEFT(FV96,1)=CHAR(9),LEFT(FV96,1)=CHAR(160),indenture(FV96)&gt;0),"NO","BOLD")&amp;FX96</f>
        <v>BOLD</v>
      </c>
      <c r="GB96" t="str">
        <f t="shared" si="115"/>
        <v/>
      </c>
      <c r="GC96" t="str">
        <f>IF(OR(LEFT(FZ96,1)=CHAR(32),LEFT(FZ96,1)=CHAR(9),LEFT(FZ96,1)=CHAR(160),indenture(FZ96)&gt;0),"NO","BOLD")&amp;GB96</f>
        <v>BOLD</v>
      </c>
      <c r="GF96" t="str">
        <f t="shared" si="116"/>
        <v/>
      </c>
      <c r="GG96" t="str">
        <f>IF(OR(LEFT(GD96,1)=CHAR(32),LEFT(GD96,1)=CHAR(9),LEFT(GD96,1)=CHAR(160),indenture(GD96)&gt;0),"NO","BOLD")&amp;GF96</f>
        <v>BOLD</v>
      </c>
      <c r="GJ96" t="str">
        <f t="shared" si="117"/>
        <v/>
      </c>
      <c r="GK96" t="str">
        <f>IF(OR(LEFT(GH96,1)=CHAR(32),LEFT(GH96,1)=CHAR(9),LEFT(GH96,1)=CHAR(160),indenture(GH96)&gt;0),"NO","BOLD")&amp;GJ96</f>
        <v>BOLD</v>
      </c>
      <c r="GN96" t="str">
        <f t="shared" si="118"/>
        <v/>
      </c>
      <c r="GO96" t="str">
        <f>IF(OR(LEFT(GL96,1)=CHAR(32),LEFT(GL96,1)=CHAR(9),LEFT(GL96,1)=CHAR(160),indenture(GL96)&gt;0),"NO","BOLD")&amp;GN96</f>
        <v>BOLD</v>
      </c>
      <c r="GR96" t="str">
        <f t="shared" si="119"/>
        <v/>
      </c>
      <c r="GS96" t="str">
        <f>IF(OR(LEFT(GP96,1)=CHAR(32),LEFT(GP96,1)=CHAR(9),LEFT(GP96,1)=CHAR(160),indenture(GP96)&gt;0),"NO","BOLD")&amp;GR96</f>
        <v>BOLD</v>
      </c>
      <c r="GV96" t="str">
        <f t="shared" si="120"/>
        <v/>
      </c>
      <c r="GW96" t="str">
        <f>IF(OR(LEFT(GT96,1)=CHAR(32),LEFT(GT96,1)=CHAR(9),LEFT(GT96,1)=CHAR(160),indenture(GT96)&gt;0),"NO","BOLD")&amp;GV96</f>
        <v>BOLD</v>
      </c>
      <c r="GZ96" t="str">
        <f t="shared" si="121"/>
        <v/>
      </c>
      <c r="HA96" t="str">
        <f>IF(OR(LEFT(GX96,1)=CHAR(32),LEFT(GX96,1)=CHAR(9),LEFT(GX96,1)=CHAR(160),indenture(GX96)&gt;0),"NO","BOLD")&amp;GZ96</f>
        <v>BOLD</v>
      </c>
      <c r="HD96" t="str">
        <f t="shared" si="122"/>
        <v/>
      </c>
      <c r="HE96" t="str">
        <f>IF(OR(LEFT(HB96,1)=CHAR(32),LEFT(HB96,1)=CHAR(9),LEFT(HB96,1)=CHAR(160),indenture(HB96)&gt;0),"NO","BOLD")&amp;HD96</f>
        <v>BOLD</v>
      </c>
      <c r="HH96" t="str">
        <f t="shared" si="123"/>
        <v/>
      </c>
      <c r="HI96" t="str">
        <f>IF(OR(LEFT(HF96,1)=CHAR(32),LEFT(HF96,1)=CHAR(9),LEFT(HF96,1)=CHAR(160),indenture(HF96)&gt;0),"NO","BOLD")&amp;HH96</f>
        <v>BOLD</v>
      </c>
      <c r="HL96" t="str">
        <f t="shared" si="124"/>
        <v/>
      </c>
      <c r="HM96" t="str">
        <f>IF(OR(LEFT(HJ96,1)=CHAR(32),LEFT(HJ96,1)=CHAR(9),LEFT(HJ96,1)=CHAR(160),indenture(HJ96)&gt;0),"NO","BOLD")&amp;HL96</f>
        <v>BOLD</v>
      </c>
      <c r="HP96" t="str">
        <f t="shared" si="125"/>
        <v/>
      </c>
      <c r="HQ96" t="str">
        <f>IF(OR(LEFT(HN96,1)=CHAR(32),LEFT(HN96,1)=CHAR(9),LEFT(HN96,1)=CHAR(160),indenture(HN96)&gt;0),"NO","BOLD")&amp;HP96</f>
        <v>BOLD</v>
      </c>
      <c r="HT96" t="str">
        <f t="shared" si="126"/>
        <v/>
      </c>
      <c r="HU96" t="str">
        <f>IF(OR(LEFT(HR96,1)=CHAR(32),LEFT(HR96,1)=CHAR(9),LEFT(HR96,1)=CHAR(160),indenture(HR96)&gt;0),"NO","BOLD")&amp;HT96</f>
        <v>BOLD</v>
      </c>
      <c r="HV96" t="s">
        <v>1502</v>
      </c>
      <c r="HW96" t="s">
        <v>220</v>
      </c>
      <c r="HX96" t="str">
        <f t="shared" si="127"/>
        <v>EPS</v>
      </c>
      <c r="HY96" t="str">
        <f>IF(OR(LEFT(HV96,1)=CHAR(32),LEFT(HV96,1)=CHAR(9),LEFT(HV96,1)=CHAR(160),indenture(HV96)&gt;0),"NO","BOLD")&amp;HX96</f>
        <v>NOEPS</v>
      </c>
      <c r="HZ96" t="s">
        <v>8443</v>
      </c>
      <c r="IA96" t="s">
        <v>8444</v>
      </c>
      <c r="IB96" t="str">
        <f t="shared" si="128"/>
        <v/>
      </c>
      <c r="IC96" t="str">
        <f>IF(OR(LEFT(HZ96,1)=CHAR(32),LEFT(HZ96,1)=CHAR(9),LEFT(HZ96,1)=CHAR(160),indenture(HZ96)&gt;0),"NO","BOLD")&amp;IB96</f>
        <v>BOLD</v>
      </c>
      <c r="IJ96" t="str">
        <f t="shared" si="129"/>
        <v/>
      </c>
      <c r="IK96" t="str">
        <f>IF(OR(LEFT(IH96,1)=CHAR(32),LEFT(IH96,1)=CHAR(9),LEFT(IH96,1)=CHAR(160),indenture(IH96)&gt;0),"NO","BOLD")&amp;IJ96</f>
        <v>BOLD</v>
      </c>
      <c r="IP96" t="s">
        <v>8770</v>
      </c>
      <c r="IQ96" s="36" t="s">
        <v>8872</v>
      </c>
      <c r="IR96" t="str">
        <f t="shared" si="130"/>
        <v/>
      </c>
      <c r="IS96" t="str">
        <f>IF(OR(LEFT(IP96,1)=CHAR(32),LEFT(IP96,1)=CHAR(9),LEFT(IP96,1)=CHAR(160),indenture(IP96)&gt;0),"NO","BOLD")&amp;IR96</f>
        <v>BOLD</v>
      </c>
      <c r="IX96" t="s">
        <v>6909</v>
      </c>
      <c r="IY96" t="s">
        <v>8190</v>
      </c>
      <c r="IZ96" t="str">
        <f t="shared" si="131"/>
        <v/>
      </c>
      <c r="JA96" t="str">
        <f>IF(OR(LEFT(IX96,1)=CHAR(32),LEFT(IX96,1)=CHAR(9),LEFT(IX96,1)=CHAR(160),indenture(IX96)&gt;0),"NO","BOLD")&amp;IZ96</f>
        <v>BOLD</v>
      </c>
      <c r="JB96" t="s">
        <v>8443</v>
      </c>
      <c r="JC96" t="s">
        <v>8444</v>
      </c>
      <c r="JD96" t="str">
        <f t="shared" si="132"/>
        <v/>
      </c>
      <c r="JE96" t="str">
        <f>IF(OR(LEFT(JB96,1)=CHAR(32),LEFT(JB96,1)=CHAR(9),LEFT(JB96,1)=CHAR(160),indenture(JB96)&gt;0),"NO","BOLD")&amp;JD96</f>
        <v>BOLD</v>
      </c>
    </row>
    <row r="97" spans="1:265">
      <c r="A97">
        <v>96</v>
      </c>
      <c r="D97" t="str">
        <f t="shared" si="71"/>
        <v/>
      </c>
      <c r="E97" t="str">
        <f>IF(OR(LEFT(B97,1)=CHAR(32),LEFT(B97,1)=CHAR(9),LEFT(B97,1)=CHAR(160),indenture(B97)&gt;0),"NO","BOLD")&amp;D97</f>
        <v>BOLD</v>
      </c>
      <c r="F97" t="s">
        <v>4069</v>
      </c>
      <c r="G97" t="s">
        <v>4070</v>
      </c>
      <c r="H97" t="str">
        <f t="shared" si="72"/>
        <v/>
      </c>
      <c r="I97" t="str">
        <f>IF(OR(LEFT(F97,1)=CHAR(32),LEFT(F97,1)=CHAR(9),LEFT(F97,1)=CHAR(160),indenture(F97)&gt;0),"NO","BOLD")&amp;H97</f>
        <v>BOLD</v>
      </c>
      <c r="P97" t="str">
        <f t="shared" si="73"/>
        <v/>
      </c>
      <c r="Q97" t="str">
        <f>IF(OR(LEFT(N97,1)=CHAR(32),LEFT(N97,1)=CHAR(9),LEFT(N97,1)=CHAR(160),indenture(N97)&gt;0),"NO","BOLD")&amp;P97</f>
        <v>BOLD</v>
      </c>
      <c r="T97" t="str">
        <f t="shared" si="74"/>
        <v/>
      </c>
      <c r="U97" t="str">
        <f>IF(OR(LEFT(R97,1)=CHAR(32),LEFT(R97,1)=CHAR(9),LEFT(R97,1)=CHAR(160),indenture(R97)&gt;0),"NO","BOLD")&amp;T97</f>
        <v>BOLD</v>
      </c>
      <c r="X97" t="str">
        <f t="shared" si="75"/>
        <v/>
      </c>
      <c r="Y97" t="str">
        <f>IF(OR(LEFT(V97,1)=CHAR(32),LEFT(V97,1)=CHAR(9),LEFT(V97,1)=CHAR(160),indenture(V97)&gt;0),"NO","BOLD")&amp;X97</f>
        <v>BOLD</v>
      </c>
      <c r="AB97" t="str">
        <f t="shared" si="76"/>
        <v/>
      </c>
      <c r="AC97" t="str">
        <f>IF(OR(LEFT(Z97,1)=CHAR(32),LEFT(Z97,1)=CHAR(9),LEFT(Z97,1)=CHAR(160),indenture(Z97)&gt;0),"NO","BOLD")&amp;AB97</f>
        <v>BOLD</v>
      </c>
      <c r="AF97" t="str">
        <f t="shared" si="77"/>
        <v/>
      </c>
      <c r="AG97" t="str">
        <f>IF(OR(LEFT(AD97,1)=CHAR(32),LEFT(AD97,1)=CHAR(9),LEFT(AD97,1)=CHAR(160),indenture(AD97)&gt;0),"NO","BOLD")&amp;AF97</f>
        <v>BOLD</v>
      </c>
      <c r="AJ97" t="str">
        <f t="shared" si="78"/>
        <v/>
      </c>
      <c r="AK97" t="str">
        <f>IF(OR(LEFT(AH97,1)=CHAR(32),LEFT(AH97,1)=CHAR(9),LEFT(AH97,1)=CHAR(160),indenture(AH97)&gt;0),"NO","BOLD")&amp;AJ97</f>
        <v>BOLD</v>
      </c>
      <c r="AL97" t="s">
        <v>3888</v>
      </c>
      <c r="AM97" t="s">
        <v>4071</v>
      </c>
      <c r="AN97" t="str">
        <f t="shared" si="79"/>
        <v/>
      </c>
      <c r="AO97" t="str">
        <f>IF(OR(LEFT(AL97,1)=CHAR(32),LEFT(AL97,1)=CHAR(9),LEFT(AL97,1)=CHAR(160),indenture(AL97)&gt;0),"NO","BOLD")&amp;AN97</f>
        <v>BOLD</v>
      </c>
      <c r="AR97" t="str">
        <f t="shared" si="80"/>
        <v/>
      </c>
      <c r="AS97" t="str">
        <f>IF(OR(LEFT(AP97,1)=CHAR(32),LEFT(AP97,1)=CHAR(9),LEFT(AP97,1)=CHAR(160),indenture(AP97)&gt;0),"NO","BOLD")&amp;AR97</f>
        <v>BOLD</v>
      </c>
      <c r="AV97" t="str">
        <f t="shared" si="81"/>
        <v/>
      </c>
      <c r="AW97" t="str">
        <f>IF(OR(LEFT(AT97,1)=CHAR(32),LEFT(AT97,1)=CHAR(9),LEFT(AT97,1)=CHAR(160),indenture(AT97)&gt;0),"NO","BOLD")&amp;AV97</f>
        <v>BOLD</v>
      </c>
      <c r="AZ97" t="str">
        <f t="shared" si="82"/>
        <v/>
      </c>
      <c r="BA97" t="str">
        <f>IF(OR(LEFT(AX97,1)=CHAR(32),LEFT(AX97,1)=CHAR(9),LEFT(AX97,1)=CHAR(160),indenture(AX97)&gt;0),"NO","BOLD")&amp;AZ97</f>
        <v>BOLD</v>
      </c>
      <c r="BD97" t="str">
        <f t="shared" si="83"/>
        <v/>
      </c>
      <c r="BE97" t="str">
        <f>IF(OR(LEFT(BB97,1)=CHAR(32),LEFT(BB97,1)=CHAR(9),LEFT(BB97,1)=CHAR(160),indenture(BB97)&gt;0),"NO","BOLD")&amp;BD97</f>
        <v>BOLD</v>
      </c>
      <c r="BH97" t="str">
        <f t="shared" si="84"/>
        <v/>
      </c>
      <c r="BI97" t="str">
        <f>IF(OR(LEFT(BF97,1)=CHAR(32),LEFT(BF97,1)=CHAR(9),LEFT(BF97,1)=CHAR(160),indenture(BF97)&gt;0),"NO","BOLD")&amp;BH97</f>
        <v>BOLD</v>
      </c>
      <c r="BL97" t="str">
        <f t="shared" si="85"/>
        <v/>
      </c>
      <c r="BM97" t="str">
        <f>IF(OR(LEFT(BJ97,1)=CHAR(32),LEFT(BJ97,1)=CHAR(9),LEFT(BJ97,1)=CHAR(160),indenture(BJ97)&gt;0),"NO","BOLD")&amp;BL97</f>
        <v>BOLD</v>
      </c>
      <c r="BP97" t="str">
        <f t="shared" si="86"/>
        <v/>
      </c>
      <c r="BQ97" t="str">
        <f>IF(OR(LEFT(BN97,1)=CHAR(32),LEFT(BN97,1)=CHAR(9),LEFT(BN97,1)=CHAR(160),indenture(BN97)&gt;0),"NO","BOLD")&amp;BP97</f>
        <v>BOLD</v>
      </c>
      <c r="BT97" t="str">
        <f t="shared" si="87"/>
        <v/>
      </c>
      <c r="BU97" t="str">
        <f>IF(OR(LEFT(BR97,1)=CHAR(32),LEFT(BR97,1)=CHAR(9),LEFT(BR97,1)=CHAR(160),indenture(BR97)&gt;0),"NO","BOLD")&amp;BT97</f>
        <v>BOLD</v>
      </c>
      <c r="BV97" t="s">
        <v>4288</v>
      </c>
      <c r="BW97" t="s">
        <v>4881</v>
      </c>
      <c r="BX97" t="str">
        <f t="shared" si="88"/>
        <v/>
      </c>
      <c r="BY97" t="str">
        <f>IF(OR(LEFT(BV97,1)=CHAR(32),LEFT(BV97,1)=CHAR(9),LEFT(BV97,1)=CHAR(160),indenture(BV97)&gt;0),"NO","BOLD")&amp;BX97</f>
        <v>NO</v>
      </c>
      <c r="BZ97" t="s">
        <v>4882</v>
      </c>
      <c r="CA97" t="s">
        <v>4883</v>
      </c>
      <c r="CB97" t="str">
        <f t="shared" si="89"/>
        <v/>
      </c>
      <c r="CC97" t="str">
        <f>IF(OR(LEFT(BZ97,1)=CHAR(32),LEFT(BZ97,1)=CHAR(9),LEFT(BZ97,1)=CHAR(160),indenture(BZ97)&gt;0),"NO","BOLD")&amp;CB97</f>
        <v>NO</v>
      </c>
      <c r="CD97" t="s">
        <v>4580</v>
      </c>
      <c r="CE97" s="36" t="s">
        <v>8872</v>
      </c>
      <c r="CF97" t="str">
        <f t="shared" si="90"/>
        <v/>
      </c>
      <c r="CG97" t="str">
        <f>IF(OR(LEFT(CD97,1)=CHAR(32),LEFT(CD97,1)=CHAR(9),LEFT(CD97,1)=CHAR(160),indenture(CD97)&gt;0),"NO","BOLD")&amp;CF97</f>
        <v>BOLD</v>
      </c>
      <c r="CJ97" t="str">
        <f t="shared" si="91"/>
        <v/>
      </c>
      <c r="CK97" t="str">
        <f>IF(OR(LEFT(CH97,1)=CHAR(32),LEFT(CH97,1)=CHAR(9),LEFT(CH97,1)=CHAR(160),indenture(CH97)&gt;0),"NO","BOLD")&amp;CJ97</f>
        <v>BOLD</v>
      </c>
      <c r="CN97" t="str">
        <f t="shared" si="92"/>
        <v/>
      </c>
      <c r="CO97" t="str">
        <f>IF(OR(LEFT(CL97,1)=CHAR(32),LEFT(CL97,1)=CHAR(9),LEFT(CL97,1)=CHAR(160),indenture(CL97)&gt;0),"NO","BOLD")&amp;CN97</f>
        <v>BOLD</v>
      </c>
      <c r="CP97" t="s">
        <v>4884</v>
      </c>
      <c r="CQ97" t="s">
        <v>4059</v>
      </c>
      <c r="CR97" t="str">
        <f t="shared" si="93"/>
        <v/>
      </c>
      <c r="CS97" t="str">
        <f>IF(OR(LEFT(CP97,1)=CHAR(32),LEFT(CP97,1)=CHAR(9),LEFT(CP97,1)=CHAR(160),indenture(CP97)&gt;0),"NO","BOLD")&amp;CR97</f>
        <v>BOLD</v>
      </c>
      <c r="CV97" t="str">
        <f t="shared" si="94"/>
        <v/>
      </c>
      <c r="CW97" t="str">
        <f>IF(OR(LEFT(CT97,1)=CHAR(32),LEFT(CT97,1)=CHAR(9),LEFT(CT97,1)=CHAR(160),indenture(CT97)&gt;0),"NO","BOLD")&amp;CV97</f>
        <v>BOLD</v>
      </c>
      <c r="CZ97" t="str">
        <f t="shared" si="95"/>
        <v/>
      </c>
      <c r="DA97" t="str">
        <f>IF(OR(LEFT(CX97,1)=CHAR(32),LEFT(CX97,1)=CHAR(9),LEFT(CX97,1)=CHAR(160),indenture(CX97)&gt;0),"NO","BOLD")&amp;CZ97</f>
        <v>BOLD</v>
      </c>
      <c r="DD97" t="str">
        <f t="shared" si="96"/>
        <v/>
      </c>
      <c r="DE97" t="str">
        <f>IF(OR(LEFT(DB97,1)=CHAR(32),LEFT(DB97,1)=CHAR(9),LEFT(DB97,1)=CHAR(160),indenture(DB97)&gt;0),"NO","BOLD")&amp;DD97</f>
        <v>BOLD</v>
      </c>
      <c r="DH97" t="str">
        <f t="shared" si="97"/>
        <v/>
      </c>
      <c r="DI97" t="str">
        <f>IF(OR(LEFT(DF97,1)=CHAR(32),LEFT(DF97,1)=CHAR(9),LEFT(DF97,1)=CHAR(160),indenture(DF97)&gt;0),"NO","BOLD")&amp;DH97</f>
        <v>BOLD</v>
      </c>
      <c r="DL97" t="str">
        <f t="shared" si="98"/>
        <v/>
      </c>
      <c r="DM97" t="str">
        <f>IF(OR(LEFT(DJ97,1)=CHAR(32),LEFT(DJ97,1)=CHAR(9),LEFT(DJ97,1)=CHAR(160),indenture(DJ97)&gt;0),"NO","BOLD")&amp;DL97</f>
        <v>BOLD</v>
      </c>
      <c r="DP97" t="str">
        <f t="shared" si="99"/>
        <v/>
      </c>
      <c r="DQ97" t="str">
        <f>IF(OR(LEFT(DN97,1)=CHAR(32),LEFT(DN97,1)=CHAR(9),LEFT(DN97,1)=CHAR(160),indenture(DN97)&gt;0),"NO","BOLD")&amp;DP97</f>
        <v>BOLD</v>
      </c>
      <c r="DT97" t="str">
        <f t="shared" si="100"/>
        <v/>
      </c>
      <c r="DU97" t="str">
        <f>IF(OR(LEFT(DR97,1)=CHAR(32),LEFT(DR97,1)=CHAR(9),LEFT(DR97,1)=CHAR(160),indenture(DR97)&gt;0),"NO","BOLD")&amp;DT97</f>
        <v>BOLD</v>
      </c>
      <c r="DX97" t="str">
        <f t="shared" si="101"/>
        <v/>
      </c>
      <c r="DY97" t="str">
        <f>IF(OR(LEFT(DV97,1)=CHAR(32),LEFT(DV97,1)=CHAR(9),LEFT(DV97,1)=CHAR(160),indenture(DV97)&gt;0),"NO","BOLD")&amp;DX97</f>
        <v>BOLD</v>
      </c>
      <c r="EB97" t="str">
        <f t="shared" si="102"/>
        <v/>
      </c>
      <c r="EC97" t="str">
        <f>IF(OR(LEFT(DZ97,1)=CHAR(32),LEFT(DZ97,1)=CHAR(9),LEFT(DZ97,1)=CHAR(160),indenture(DZ97)&gt;0),"NO","BOLD")&amp;EB97</f>
        <v>BOLD</v>
      </c>
      <c r="EF97" t="str">
        <f t="shared" si="103"/>
        <v/>
      </c>
      <c r="EG97" t="str">
        <f>IF(OR(LEFT(ED97,1)=CHAR(32),LEFT(ED97,1)=CHAR(9),LEFT(ED97,1)=CHAR(160),indenture(ED97)&gt;0),"NO","BOLD")&amp;EF97</f>
        <v>BOLD</v>
      </c>
      <c r="EJ97" t="str">
        <f t="shared" si="104"/>
        <v/>
      </c>
      <c r="EK97" t="str">
        <f>IF(OR(LEFT(EH97,1)=CHAR(32),LEFT(EH97,1)=CHAR(9),LEFT(EH97,1)=CHAR(160),indenture(EH97)&gt;0),"NO","BOLD")&amp;EJ97</f>
        <v>BOLD</v>
      </c>
      <c r="EN97" t="str">
        <f t="shared" si="105"/>
        <v/>
      </c>
      <c r="EO97" t="str">
        <f>IF(OR(LEFT(EL97,1)=CHAR(32),LEFT(EL97,1)=CHAR(9),LEFT(EL97,1)=CHAR(160),indenture(EL97)&gt;0),"NO","BOLD")&amp;EN97</f>
        <v>BOLD</v>
      </c>
      <c r="ER97" t="str">
        <f t="shared" si="106"/>
        <v/>
      </c>
      <c r="ES97" t="str">
        <f>IF(OR(LEFT(EP97,1)=CHAR(32),LEFT(EP97,1)=CHAR(9),LEFT(EP97,1)=CHAR(160),indenture(EP97)&gt;0),"NO","BOLD")&amp;ER97</f>
        <v>BOLD</v>
      </c>
      <c r="EV97" t="str">
        <f t="shared" si="107"/>
        <v/>
      </c>
      <c r="EW97" t="str">
        <f>IF(OR(LEFT(ET97,1)=CHAR(32),LEFT(ET97,1)=CHAR(9),LEFT(ET97,1)=CHAR(160),indenture(ET97)&gt;0),"NO","BOLD")&amp;EV97</f>
        <v>BOLD</v>
      </c>
      <c r="EZ97" t="str">
        <f t="shared" si="108"/>
        <v/>
      </c>
      <c r="FA97" t="str">
        <f>IF(OR(LEFT(EX97,1)=CHAR(32),LEFT(EX97,1)=CHAR(9),LEFT(EX97,1)=CHAR(160),indenture(EX97)&gt;0),"NO","BOLD")&amp;EZ97</f>
        <v>BOLD</v>
      </c>
      <c r="FD97" t="str">
        <f t="shared" si="109"/>
        <v/>
      </c>
      <c r="FE97" t="str">
        <f>IF(OR(LEFT(FB97,1)=CHAR(32),LEFT(FB97,1)=CHAR(9),LEFT(FB97,1)=CHAR(160),indenture(FB97)&gt;0),"NO","BOLD")&amp;FD97</f>
        <v>BOLD</v>
      </c>
      <c r="FF97" t="s">
        <v>6101</v>
      </c>
      <c r="FG97" t="s">
        <v>6102</v>
      </c>
      <c r="FH97" t="str">
        <f t="shared" si="110"/>
        <v/>
      </c>
      <c r="FI97" t="str">
        <f>IF(OR(LEFT(FF97,1)=CHAR(32),LEFT(FF97,1)=CHAR(9),LEFT(FF97,1)=CHAR(160),indenture(FF97)&gt;0),"NO","BOLD")&amp;FH97</f>
        <v>BOLD</v>
      </c>
      <c r="FL97" t="str">
        <f t="shared" si="111"/>
        <v/>
      </c>
      <c r="FM97" t="str">
        <f>IF(OR(LEFT(FJ97,1)=CHAR(32),LEFT(FJ97,1)=CHAR(9),LEFT(FJ97,1)=CHAR(160),indenture(FJ97)&gt;0),"NO","BOLD")&amp;FL97</f>
        <v>BOLD</v>
      </c>
      <c r="FN97" t="s">
        <v>6103</v>
      </c>
      <c r="FO97" t="s">
        <v>6104</v>
      </c>
      <c r="FP97" t="str">
        <f t="shared" si="112"/>
        <v/>
      </c>
      <c r="FQ97" t="str">
        <f>IF(OR(LEFT(FN97,1)=CHAR(32),LEFT(FN97,1)=CHAR(9),LEFT(FN97,1)=CHAR(160),indenture(FN97)&gt;0),"NO","BOLD")&amp;FP97</f>
        <v>NO</v>
      </c>
      <c r="FT97" t="str">
        <f t="shared" si="113"/>
        <v/>
      </c>
      <c r="FU97" t="str">
        <f>IF(OR(LEFT(FR97,1)=CHAR(32),LEFT(FR97,1)=CHAR(9),LEFT(FR97,1)=CHAR(160),indenture(FR97)&gt;0),"NO","BOLD")&amp;FT97</f>
        <v>BOLD</v>
      </c>
      <c r="FX97" t="str">
        <f t="shared" si="114"/>
        <v/>
      </c>
      <c r="FY97" t="str">
        <f>IF(OR(LEFT(FV97,1)=CHAR(32),LEFT(FV97,1)=CHAR(9),LEFT(FV97,1)=CHAR(160),indenture(FV97)&gt;0),"NO","BOLD")&amp;FX97</f>
        <v>BOLD</v>
      </c>
      <c r="GB97" t="str">
        <f t="shared" si="115"/>
        <v/>
      </c>
      <c r="GC97" t="str">
        <f>IF(OR(LEFT(FZ97,1)=CHAR(32),LEFT(FZ97,1)=CHAR(9),LEFT(FZ97,1)=CHAR(160),indenture(FZ97)&gt;0),"NO","BOLD")&amp;GB97</f>
        <v>BOLD</v>
      </c>
      <c r="GF97" t="str">
        <f t="shared" si="116"/>
        <v/>
      </c>
      <c r="GG97" t="str">
        <f>IF(OR(LEFT(GD97,1)=CHAR(32),LEFT(GD97,1)=CHAR(9),LEFT(GD97,1)=CHAR(160),indenture(GD97)&gt;0),"NO","BOLD")&amp;GF97</f>
        <v>BOLD</v>
      </c>
      <c r="GJ97" t="str">
        <f t="shared" si="117"/>
        <v/>
      </c>
      <c r="GK97" t="str">
        <f>IF(OR(LEFT(GH97,1)=CHAR(32),LEFT(GH97,1)=CHAR(9),LEFT(GH97,1)=CHAR(160),indenture(GH97)&gt;0),"NO","BOLD")&amp;GJ97</f>
        <v>BOLD</v>
      </c>
      <c r="GN97" t="str">
        <f t="shared" si="118"/>
        <v/>
      </c>
      <c r="GO97" t="str">
        <f>IF(OR(LEFT(GL97,1)=CHAR(32),LEFT(GL97,1)=CHAR(9),LEFT(GL97,1)=CHAR(160),indenture(GL97)&gt;0),"NO","BOLD")&amp;GN97</f>
        <v>BOLD</v>
      </c>
      <c r="GR97" t="str">
        <f t="shared" si="119"/>
        <v/>
      </c>
      <c r="GS97" t="str">
        <f>IF(OR(LEFT(GP97,1)=CHAR(32),LEFT(GP97,1)=CHAR(9),LEFT(GP97,1)=CHAR(160),indenture(GP97)&gt;0),"NO","BOLD")&amp;GR97</f>
        <v>BOLD</v>
      </c>
      <c r="GV97" t="str">
        <f t="shared" si="120"/>
        <v/>
      </c>
      <c r="GW97" t="str">
        <f>IF(OR(LEFT(GT97,1)=CHAR(32),LEFT(GT97,1)=CHAR(9),LEFT(GT97,1)=CHAR(160),indenture(GT97)&gt;0),"NO","BOLD")&amp;GV97</f>
        <v>BOLD</v>
      </c>
      <c r="GZ97" t="str">
        <f t="shared" si="121"/>
        <v/>
      </c>
      <c r="HA97" t="str">
        <f>IF(OR(LEFT(GX97,1)=CHAR(32),LEFT(GX97,1)=CHAR(9),LEFT(GX97,1)=CHAR(160),indenture(GX97)&gt;0),"NO","BOLD")&amp;GZ97</f>
        <v>BOLD</v>
      </c>
      <c r="HD97" t="str">
        <f t="shared" si="122"/>
        <v/>
      </c>
      <c r="HE97" t="str">
        <f>IF(OR(LEFT(HB97,1)=CHAR(32),LEFT(HB97,1)=CHAR(9),LEFT(HB97,1)=CHAR(160),indenture(HB97)&gt;0),"NO","BOLD")&amp;HD97</f>
        <v>BOLD</v>
      </c>
      <c r="HH97" t="str">
        <f t="shared" si="123"/>
        <v/>
      </c>
      <c r="HI97" t="str">
        <f>IF(OR(LEFT(HF97,1)=CHAR(32),LEFT(HF97,1)=CHAR(9),LEFT(HF97,1)=CHAR(160),indenture(HF97)&gt;0),"NO","BOLD")&amp;HH97</f>
        <v>BOLD</v>
      </c>
      <c r="HL97" t="str">
        <f t="shared" si="124"/>
        <v/>
      </c>
      <c r="HM97" t="str">
        <f>IF(OR(LEFT(HJ97,1)=CHAR(32),LEFT(HJ97,1)=CHAR(9),LEFT(HJ97,1)=CHAR(160),indenture(HJ97)&gt;0),"NO","BOLD")&amp;HL97</f>
        <v>BOLD</v>
      </c>
      <c r="HP97" t="str">
        <f t="shared" si="125"/>
        <v/>
      </c>
      <c r="HQ97" t="str">
        <f>IF(OR(LEFT(HN97,1)=CHAR(32),LEFT(HN97,1)=CHAR(9),LEFT(HN97,1)=CHAR(160),indenture(HN97)&gt;0),"NO","BOLD")&amp;HP97</f>
        <v>BOLD</v>
      </c>
      <c r="HT97" t="str">
        <f t="shared" si="126"/>
        <v/>
      </c>
      <c r="HU97" t="str">
        <f>IF(OR(LEFT(HR97,1)=CHAR(32),LEFT(HR97,1)=CHAR(9),LEFT(HR97,1)=CHAR(160),indenture(HR97)&gt;0),"NO","BOLD")&amp;HT97</f>
        <v>BOLD</v>
      </c>
      <c r="HV97" t="s">
        <v>1539</v>
      </c>
      <c r="HW97" t="s">
        <v>157</v>
      </c>
      <c r="HX97" t="str">
        <f t="shared" si="127"/>
        <v/>
      </c>
      <c r="HY97" t="str">
        <f>IF(OR(LEFT(HV97,1)=CHAR(32),LEFT(HV97,1)=CHAR(9),LEFT(HV97,1)=CHAR(160),indenture(HV97)&gt;0),"NO","BOLD")&amp;HX97</f>
        <v>NO</v>
      </c>
      <c r="HZ97" t="s">
        <v>8445</v>
      </c>
      <c r="IA97" t="s">
        <v>8446</v>
      </c>
      <c r="IB97" t="str">
        <f t="shared" si="128"/>
        <v/>
      </c>
      <c r="IC97" t="str">
        <f>IF(OR(LEFT(HZ97,1)=CHAR(32),LEFT(HZ97,1)=CHAR(9),LEFT(HZ97,1)=CHAR(160),indenture(HZ97)&gt;0),"NO","BOLD")&amp;IB97</f>
        <v>BOLD</v>
      </c>
      <c r="IH97" t="s">
        <v>8300</v>
      </c>
      <c r="II97" s="36" t="s">
        <v>8872</v>
      </c>
      <c r="IJ97" t="str">
        <f t="shared" si="129"/>
        <v/>
      </c>
      <c r="IK97" t="str">
        <f>IF(OR(LEFT(IH97,1)=CHAR(32),LEFT(IH97,1)=CHAR(9),LEFT(IH97,1)=CHAR(160),indenture(IH97)&gt;0),"NO","BOLD")&amp;IJ97</f>
        <v>BOLD</v>
      </c>
      <c r="IP97" t="s">
        <v>8645</v>
      </c>
      <c r="IQ97" t="s">
        <v>8771</v>
      </c>
      <c r="IR97" t="str">
        <f t="shared" si="130"/>
        <v/>
      </c>
      <c r="IS97" t="str">
        <f>IF(OR(LEFT(IP97,1)=CHAR(32),LEFT(IP97,1)=CHAR(9),LEFT(IP97,1)=CHAR(160),indenture(IP97)&gt;0),"NO","BOLD")&amp;IR97</f>
        <v>BOLD</v>
      </c>
      <c r="IX97" t="s">
        <v>6949</v>
      </c>
      <c r="IY97" t="s">
        <v>8191</v>
      </c>
      <c r="IZ97" t="str">
        <f t="shared" si="131"/>
        <v/>
      </c>
      <c r="JA97" t="str">
        <f>IF(OR(LEFT(IX97,1)=CHAR(32),LEFT(IX97,1)=CHAR(9),LEFT(IX97,1)=CHAR(160),indenture(IX97)&gt;0),"NO","BOLD")&amp;IZ97</f>
        <v>BOLD</v>
      </c>
      <c r="JB97" t="s">
        <v>8445</v>
      </c>
      <c r="JC97" t="s">
        <v>8446</v>
      </c>
      <c r="JD97" t="str">
        <f t="shared" si="132"/>
        <v/>
      </c>
      <c r="JE97" t="str">
        <f>IF(OR(LEFT(JB97,1)=CHAR(32),LEFT(JB97,1)=CHAR(9),LEFT(JB97,1)=CHAR(160),indenture(JB97)&gt;0),"NO","BOLD")&amp;JD97</f>
        <v>BOLD</v>
      </c>
    </row>
    <row r="98" spans="1:265">
      <c r="A98">
        <v>97</v>
      </c>
      <c r="D98" t="str">
        <f t="shared" si="71"/>
        <v/>
      </c>
      <c r="E98" t="str">
        <f>IF(OR(LEFT(B98,1)=CHAR(32),LEFT(B98,1)=CHAR(9),LEFT(B98,1)=CHAR(160),indenture(B98)&gt;0),"NO","BOLD")&amp;D98</f>
        <v>BOLD</v>
      </c>
      <c r="F98" t="s">
        <v>4072</v>
      </c>
      <c r="G98" t="s">
        <v>4073</v>
      </c>
      <c r="H98" t="str">
        <f t="shared" si="72"/>
        <v/>
      </c>
      <c r="I98" t="str">
        <f>IF(OR(LEFT(F98,1)=CHAR(32),LEFT(F98,1)=CHAR(9),LEFT(F98,1)=CHAR(160),indenture(F98)&gt;0),"NO","BOLD")&amp;H98</f>
        <v>BOLD</v>
      </c>
      <c r="P98" t="str">
        <f t="shared" si="73"/>
        <v/>
      </c>
      <c r="Q98" t="str">
        <f>IF(OR(LEFT(N98,1)=CHAR(32),LEFT(N98,1)=CHAR(9),LEFT(N98,1)=CHAR(160),indenture(N98)&gt;0),"NO","BOLD")&amp;P98</f>
        <v>BOLD</v>
      </c>
      <c r="T98" t="str">
        <f t="shared" si="74"/>
        <v/>
      </c>
      <c r="U98" t="str">
        <f>IF(OR(LEFT(R98,1)=CHAR(32),LEFT(R98,1)=CHAR(9),LEFT(R98,1)=CHAR(160),indenture(R98)&gt;0),"NO","BOLD")&amp;T98</f>
        <v>BOLD</v>
      </c>
      <c r="X98" t="str">
        <f t="shared" si="75"/>
        <v/>
      </c>
      <c r="Y98" t="str">
        <f>IF(OR(LEFT(V98,1)=CHAR(32),LEFT(V98,1)=CHAR(9),LEFT(V98,1)=CHAR(160),indenture(V98)&gt;0),"NO","BOLD")&amp;X98</f>
        <v>BOLD</v>
      </c>
      <c r="AB98" t="str">
        <f t="shared" si="76"/>
        <v/>
      </c>
      <c r="AC98" t="str">
        <f>IF(OR(LEFT(Z98,1)=CHAR(32),LEFT(Z98,1)=CHAR(9),LEFT(Z98,1)=CHAR(160),indenture(Z98)&gt;0),"NO","BOLD")&amp;AB98</f>
        <v>BOLD</v>
      </c>
      <c r="AF98" t="str">
        <f t="shared" si="77"/>
        <v/>
      </c>
      <c r="AG98" t="str">
        <f>IF(OR(LEFT(AD98,1)=CHAR(32),LEFT(AD98,1)=CHAR(9),LEFT(AD98,1)=CHAR(160),indenture(AD98)&gt;0),"NO","BOLD")&amp;AF98</f>
        <v>BOLD</v>
      </c>
      <c r="AJ98" t="str">
        <f t="shared" si="78"/>
        <v/>
      </c>
      <c r="AK98" t="str">
        <f>IF(OR(LEFT(AH98,1)=CHAR(32),LEFT(AH98,1)=CHAR(9),LEFT(AH98,1)=CHAR(160),indenture(AH98)&gt;0),"NO","BOLD")&amp;AJ98</f>
        <v>BOLD</v>
      </c>
      <c r="AL98" t="s">
        <v>3894</v>
      </c>
      <c r="AM98" t="s">
        <v>4074</v>
      </c>
      <c r="AN98" t="str">
        <f t="shared" si="79"/>
        <v/>
      </c>
      <c r="AO98" t="str">
        <f>IF(OR(LEFT(AL98,1)=CHAR(32),LEFT(AL98,1)=CHAR(9),LEFT(AL98,1)=CHAR(160),indenture(AL98)&gt;0),"NO","BOLD")&amp;AN98</f>
        <v>BOLD</v>
      </c>
      <c r="AR98" t="str">
        <f t="shared" si="80"/>
        <v/>
      </c>
      <c r="AS98" t="str">
        <f>IF(OR(LEFT(AP98,1)=CHAR(32),LEFT(AP98,1)=CHAR(9),LEFT(AP98,1)=CHAR(160),indenture(AP98)&gt;0),"NO","BOLD")&amp;AR98</f>
        <v>BOLD</v>
      </c>
      <c r="AV98" t="str">
        <f t="shared" si="81"/>
        <v/>
      </c>
      <c r="AW98" t="str">
        <f>IF(OR(LEFT(AT98,1)=CHAR(32),LEFT(AT98,1)=CHAR(9),LEFT(AT98,1)=CHAR(160),indenture(AT98)&gt;0),"NO","BOLD")&amp;AV98</f>
        <v>BOLD</v>
      </c>
      <c r="AZ98" t="str">
        <f t="shared" si="82"/>
        <v/>
      </c>
      <c r="BA98" t="str">
        <f>IF(OR(LEFT(AX98,1)=CHAR(32),LEFT(AX98,1)=CHAR(9),LEFT(AX98,1)=CHAR(160),indenture(AX98)&gt;0),"NO","BOLD")&amp;AZ98</f>
        <v>BOLD</v>
      </c>
      <c r="BD98" t="str">
        <f t="shared" si="83"/>
        <v/>
      </c>
      <c r="BE98" t="str">
        <f>IF(OR(LEFT(BB98,1)=CHAR(32),LEFT(BB98,1)=CHAR(9),LEFT(BB98,1)=CHAR(160),indenture(BB98)&gt;0),"NO","BOLD")&amp;BD98</f>
        <v>BOLD</v>
      </c>
      <c r="BH98" t="str">
        <f t="shared" si="84"/>
        <v/>
      </c>
      <c r="BI98" t="str">
        <f>IF(OR(LEFT(BF98,1)=CHAR(32),LEFT(BF98,1)=CHAR(9),LEFT(BF98,1)=CHAR(160),indenture(BF98)&gt;0),"NO","BOLD")&amp;BH98</f>
        <v>BOLD</v>
      </c>
      <c r="BL98" t="str">
        <f t="shared" si="85"/>
        <v/>
      </c>
      <c r="BM98" t="str">
        <f>IF(OR(LEFT(BJ98,1)=CHAR(32),LEFT(BJ98,1)=CHAR(9),LEFT(BJ98,1)=CHAR(160),indenture(BJ98)&gt;0),"NO","BOLD")&amp;BL98</f>
        <v>BOLD</v>
      </c>
      <c r="BP98" t="str">
        <f t="shared" si="86"/>
        <v/>
      </c>
      <c r="BQ98" t="str">
        <f>IF(OR(LEFT(BN98,1)=CHAR(32),LEFT(BN98,1)=CHAR(9),LEFT(BN98,1)=CHAR(160),indenture(BN98)&gt;0),"NO","BOLD")&amp;BP98</f>
        <v>BOLD</v>
      </c>
      <c r="BT98" t="str">
        <f t="shared" si="87"/>
        <v/>
      </c>
      <c r="BU98" t="str">
        <f>IF(OR(LEFT(BR98,1)=CHAR(32),LEFT(BR98,1)=CHAR(9),LEFT(BR98,1)=CHAR(160),indenture(BR98)&gt;0),"NO","BOLD")&amp;BT98</f>
        <v>BOLD</v>
      </c>
      <c r="BV98" t="s">
        <v>4299</v>
      </c>
      <c r="BW98" t="s">
        <v>4885</v>
      </c>
      <c r="BX98" t="str">
        <f t="shared" si="88"/>
        <v/>
      </c>
      <c r="BY98" t="str">
        <f>IF(OR(LEFT(BV98,1)=CHAR(32),LEFT(BV98,1)=CHAR(9),LEFT(BV98,1)=CHAR(160),indenture(BV98)&gt;0),"NO","BOLD")&amp;BX98</f>
        <v>NO</v>
      </c>
      <c r="CB98" t="str">
        <f t="shared" si="89"/>
        <v/>
      </c>
      <c r="CC98" t="str">
        <f>IF(OR(LEFT(BZ98,1)=CHAR(32),LEFT(BZ98,1)=CHAR(9),LEFT(BZ98,1)=CHAR(160),indenture(BZ98)&gt;0),"NO","BOLD")&amp;CB98</f>
        <v>BOLD</v>
      </c>
      <c r="CD98" t="s">
        <v>4219</v>
      </c>
      <c r="CE98" t="s">
        <v>4886</v>
      </c>
      <c r="CF98" t="str">
        <f t="shared" si="90"/>
        <v/>
      </c>
      <c r="CG98" t="str">
        <f>IF(OR(LEFT(CD98,1)=CHAR(32),LEFT(CD98,1)=CHAR(9),LEFT(CD98,1)=CHAR(160),indenture(CD98)&gt;0),"NO","BOLD")&amp;CF98</f>
        <v>NO</v>
      </c>
      <c r="CJ98" t="str">
        <f t="shared" si="91"/>
        <v/>
      </c>
      <c r="CK98" t="str">
        <f>IF(OR(LEFT(CH98,1)=CHAR(32),LEFT(CH98,1)=CHAR(9),LEFT(CH98,1)=CHAR(160),indenture(CH98)&gt;0),"NO","BOLD")&amp;CJ98</f>
        <v>BOLD</v>
      </c>
      <c r="CN98" t="str">
        <f t="shared" si="92"/>
        <v/>
      </c>
      <c r="CO98" t="str">
        <f>IF(OR(LEFT(CL98,1)=CHAR(32),LEFT(CL98,1)=CHAR(9),LEFT(CL98,1)=CHAR(160),indenture(CL98)&gt;0),"NO","BOLD")&amp;CN98</f>
        <v>BOLD</v>
      </c>
      <c r="CR98" t="str">
        <f t="shared" si="93"/>
        <v/>
      </c>
      <c r="CS98" t="str">
        <f>IF(OR(LEFT(CP98,1)=CHAR(32),LEFT(CP98,1)=CHAR(9),LEFT(CP98,1)=CHAR(160),indenture(CP98)&gt;0),"NO","BOLD")&amp;CR98</f>
        <v>BOLD</v>
      </c>
      <c r="CV98" t="str">
        <f t="shared" si="94"/>
        <v/>
      </c>
      <c r="CW98" t="str">
        <f>IF(OR(LEFT(CT98,1)=CHAR(32),LEFT(CT98,1)=CHAR(9),LEFT(CT98,1)=CHAR(160),indenture(CT98)&gt;0),"NO","BOLD")&amp;CV98</f>
        <v>BOLD</v>
      </c>
      <c r="CZ98" t="str">
        <f t="shared" si="95"/>
        <v/>
      </c>
      <c r="DA98" t="str">
        <f>IF(OR(LEFT(CX98,1)=CHAR(32),LEFT(CX98,1)=CHAR(9),LEFT(CX98,1)=CHAR(160),indenture(CX98)&gt;0),"NO","BOLD")&amp;CZ98</f>
        <v>BOLD</v>
      </c>
      <c r="DD98" t="str">
        <f t="shared" si="96"/>
        <v/>
      </c>
      <c r="DE98" t="str">
        <f>IF(OR(LEFT(DB98,1)=CHAR(32),LEFT(DB98,1)=CHAR(9),LEFT(DB98,1)=CHAR(160),indenture(DB98)&gt;0),"NO","BOLD")&amp;DD98</f>
        <v>BOLD</v>
      </c>
      <c r="DH98" t="str">
        <f t="shared" si="97"/>
        <v/>
      </c>
      <c r="DI98" t="str">
        <f>IF(OR(LEFT(DF98,1)=CHAR(32),LEFT(DF98,1)=CHAR(9),LEFT(DF98,1)=CHAR(160),indenture(DF98)&gt;0),"NO","BOLD")&amp;DH98</f>
        <v>BOLD</v>
      </c>
      <c r="DL98" t="str">
        <f t="shared" si="98"/>
        <v/>
      </c>
      <c r="DM98" t="str">
        <f>IF(OR(LEFT(DJ98,1)=CHAR(32),LEFT(DJ98,1)=CHAR(9),LEFT(DJ98,1)=CHAR(160),indenture(DJ98)&gt;0),"NO","BOLD")&amp;DL98</f>
        <v>BOLD</v>
      </c>
      <c r="DP98" t="str">
        <f t="shared" si="99"/>
        <v/>
      </c>
      <c r="DQ98" t="str">
        <f>IF(OR(LEFT(DN98,1)=CHAR(32),LEFT(DN98,1)=CHAR(9),LEFT(DN98,1)=CHAR(160),indenture(DN98)&gt;0),"NO","BOLD")&amp;DP98</f>
        <v>BOLD</v>
      </c>
      <c r="DT98" t="str">
        <f t="shared" si="100"/>
        <v/>
      </c>
      <c r="DU98" t="str">
        <f>IF(OR(LEFT(DR98,1)=CHAR(32),LEFT(DR98,1)=CHAR(9),LEFT(DR98,1)=CHAR(160),indenture(DR98)&gt;0),"NO","BOLD")&amp;DT98</f>
        <v>BOLD</v>
      </c>
      <c r="DX98" t="str">
        <f t="shared" si="101"/>
        <v/>
      </c>
      <c r="DY98" t="str">
        <f>IF(OR(LEFT(DV98,1)=CHAR(32),LEFT(DV98,1)=CHAR(9),LEFT(DV98,1)=CHAR(160),indenture(DV98)&gt;0),"NO","BOLD")&amp;DX98</f>
        <v>BOLD</v>
      </c>
      <c r="EB98" t="str">
        <f t="shared" si="102"/>
        <v/>
      </c>
      <c r="EC98" t="str">
        <f>IF(OR(LEFT(DZ98,1)=CHAR(32),LEFT(DZ98,1)=CHAR(9),LEFT(DZ98,1)=CHAR(160),indenture(DZ98)&gt;0),"NO","BOLD")&amp;EB98</f>
        <v>BOLD</v>
      </c>
      <c r="EF98" t="str">
        <f t="shared" si="103"/>
        <v/>
      </c>
      <c r="EG98" t="str">
        <f>IF(OR(LEFT(ED98,1)=CHAR(32),LEFT(ED98,1)=CHAR(9),LEFT(ED98,1)=CHAR(160),indenture(ED98)&gt;0),"NO","BOLD")&amp;EF98</f>
        <v>BOLD</v>
      </c>
      <c r="EJ98" t="str">
        <f t="shared" si="104"/>
        <v/>
      </c>
      <c r="EK98" t="str">
        <f>IF(OR(LEFT(EH98,1)=CHAR(32),LEFT(EH98,1)=CHAR(9),LEFT(EH98,1)=CHAR(160),indenture(EH98)&gt;0),"NO","BOLD")&amp;EJ98</f>
        <v>BOLD</v>
      </c>
      <c r="EN98" t="str">
        <f t="shared" si="105"/>
        <v/>
      </c>
      <c r="EO98" t="str">
        <f>IF(OR(LEFT(EL98,1)=CHAR(32),LEFT(EL98,1)=CHAR(9),LEFT(EL98,1)=CHAR(160),indenture(EL98)&gt;0),"NO","BOLD")&amp;EN98</f>
        <v>BOLD</v>
      </c>
      <c r="ER98" t="str">
        <f t="shared" si="106"/>
        <v/>
      </c>
      <c r="ES98" t="str">
        <f>IF(OR(LEFT(EP98,1)=CHAR(32),LEFT(EP98,1)=CHAR(9),LEFT(EP98,1)=CHAR(160),indenture(EP98)&gt;0),"NO","BOLD")&amp;ER98</f>
        <v>BOLD</v>
      </c>
      <c r="EV98" t="str">
        <f t="shared" si="107"/>
        <v/>
      </c>
      <c r="EW98" t="str">
        <f>IF(OR(LEFT(ET98,1)=CHAR(32),LEFT(ET98,1)=CHAR(9),LEFT(ET98,1)=CHAR(160),indenture(ET98)&gt;0),"NO","BOLD")&amp;EV98</f>
        <v>BOLD</v>
      </c>
      <c r="EZ98" t="str">
        <f t="shared" si="108"/>
        <v/>
      </c>
      <c r="FA98" t="str">
        <f>IF(OR(LEFT(EX98,1)=CHAR(32),LEFT(EX98,1)=CHAR(9),LEFT(EX98,1)=CHAR(160),indenture(EX98)&gt;0),"NO","BOLD")&amp;EZ98</f>
        <v>BOLD</v>
      </c>
      <c r="FD98" t="str">
        <f t="shared" si="109"/>
        <v/>
      </c>
      <c r="FE98" t="str">
        <f>IF(OR(LEFT(FB98,1)=CHAR(32),LEFT(FB98,1)=CHAR(9),LEFT(FB98,1)=CHAR(160),indenture(FB98)&gt;0),"NO","BOLD")&amp;FD98</f>
        <v>BOLD</v>
      </c>
      <c r="FH98" t="str">
        <f t="shared" si="110"/>
        <v/>
      </c>
      <c r="FI98" t="str">
        <f>IF(OR(LEFT(FF98,1)=CHAR(32),LEFT(FF98,1)=CHAR(9),LEFT(FF98,1)=CHAR(160),indenture(FF98)&gt;0),"NO","BOLD")&amp;FH98</f>
        <v>BOLD</v>
      </c>
      <c r="FL98" t="str">
        <f t="shared" si="111"/>
        <v/>
      </c>
      <c r="FM98" t="str">
        <f>IF(OR(LEFT(FJ98,1)=CHAR(32),LEFT(FJ98,1)=CHAR(9),LEFT(FJ98,1)=CHAR(160),indenture(FJ98)&gt;0),"NO","BOLD")&amp;FL98</f>
        <v>BOLD</v>
      </c>
      <c r="FP98" t="str">
        <f t="shared" si="112"/>
        <v/>
      </c>
      <c r="FQ98" t="str">
        <f>IF(OR(LEFT(FN98,1)=CHAR(32),LEFT(FN98,1)=CHAR(9),LEFT(FN98,1)=CHAR(160),indenture(FN98)&gt;0),"NO","BOLD")&amp;FP98</f>
        <v>BOLD</v>
      </c>
      <c r="FT98" t="str">
        <f t="shared" si="113"/>
        <v/>
      </c>
      <c r="FU98" t="str">
        <f>IF(OR(LEFT(FR98,1)=CHAR(32),LEFT(FR98,1)=CHAR(9),LEFT(FR98,1)=CHAR(160),indenture(FR98)&gt;0),"NO","BOLD")&amp;FT98</f>
        <v>BOLD</v>
      </c>
      <c r="FX98" t="str">
        <f t="shared" si="114"/>
        <v/>
      </c>
      <c r="FY98" t="str">
        <f>IF(OR(LEFT(FV98,1)=CHAR(32),LEFT(FV98,1)=CHAR(9),LEFT(FV98,1)=CHAR(160),indenture(FV98)&gt;0),"NO","BOLD")&amp;FX98</f>
        <v>BOLD</v>
      </c>
      <c r="GB98" t="str">
        <f t="shared" si="115"/>
        <v/>
      </c>
      <c r="GC98" t="str">
        <f>IF(OR(LEFT(FZ98,1)=CHAR(32),LEFT(FZ98,1)=CHAR(9),LEFT(FZ98,1)=CHAR(160),indenture(FZ98)&gt;0),"NO","BOLD")&amp;GB98</f>
        <v>BOLD</v>
      </c>
      <c r="GF98" t="str">
        <f t="shared" si="116"/>
        <v/>
      </c>
      <c r="GG98" t="str">
        <f>IF(OR(LEFT(GD98,1)=CHAR(32),LEFT(GD98,1)=CHAR(9),LEFT(GD98,1)=CHAR(160),indenture(GD98)&gt;0),"NO","BOLD")&amp;GF98</f>
        <v>BOLD</v>
      </c>
      <c r="GJ98" t="str">
        <f t="shared" si="117"/>
        <v/>
      </c>
      <c r="GK98" t="str">
        <f>IF(OR(LEFT(GH98,1)=CHAR(32),LEFT(GH98,1)=CHAR(9),LEFT(GH98,1)=CHAR(160),indenture(GH98)&gt;0),"NO","BOLD")&amp;GJ98</f>
        <v>BOLD</v>
      </c>
      <c r="GN98" t="str">
        <f t="shared" si="118"/>
        <v/>
      </c>
      <c r="GO98" t="str">
        <f>IF(OR(LEFT(GL98,1)=CHAR(32),LEFT(GL98,1)=CHAR(9),LEFT(GL98,1)=CHAR(160),indenture(GL98)&gt;0),"NO","BOLD")&amp;GN98</f>
        <v>BOLD</v>
      </c>
      <c r="GR98" t="str">
        <f t="shared" si="119"/>
        <v/>
      </c>
      <c r="GS98" t="str">
        <f>IF(OR(LEFT(GP98,1)=CHAR(32),LEFT(GP98,1)=CHAR(9),LEFT(GP98,1)=CHAR(160),indenture(GP98)&gt;0),"NO","BOLD")&amp;GR98</f>
        <v>BOLD</v>
      </c>
      <c r="GV98" t="str">
        <f t="shared" si="120"/>
        <v/>
      </c>
      <c r="GW98" t="str">
        <f>IF(OR(LEFT(GT98,1)=CHAR(32),LEFT(GT98,1)=CHAR(9),LEFT(GT98,1)=CHAR(160),indenture(GT98)&gt;0),"NO","BOLD")&amp;GV98</f>
        <v>BOLD</v>
      </c>
      <c r="GZ98" t="str">
        <f t="shared" si="121"/>
        <v/>
      </c>
      <c r="HA98" t="str">
        <f>IF(OR(LEFT(GX98,1)=CHAR(32),LEFT(GX98,1)=CHAR(9),LEFT(GX98,1)=CHAR(160),indenture(GX98)&gt;0),"NO","BOLD")&amp;GZ98</f>
        <v>BOLD</v>
      </c>
      <c r="HD98" t="str">
        <f t="shared" si="122"/>
        <v/>
      </c>
      <c r="HE98" t="str">
        <f>IF(OR(LEFT(HB98,1)=CHAR(32),LEFT(HB98,1)=CHAR(9),LEFT(HB98,1)=CHAR(160),indenture(HB98)&gt;0),"NO","BOLD")&amp;HD98</f>
        <v>BOLD</v>
      </c>
      <c r="HH98" t="str">
        <f t="shared" si="123"/>
        <v/>
      </c>
      <c r="HI98" t="str">
        <f>IF(OR(LEFT(HF98,1)=CHAR(32),LEFT(HF98,1)=CHAR(9),LEFT(HF98,1)=CHAR(160),indenture(HF98)&gt;0),"NO","BOLD")&amp;HH98</f>
        <v>BOLD</v>
      </c>
      <c r="HL98" t="str">
        <f t="shared" si="124"/>
        <v/>
      </c>
      <c r="HM98" t="str">
        <f>IF(OR(LEFT(HJ98,1)=CHAR(32),LEFT(HJ98,1)=CHAR(9),LEFT(HJ98,1)=CHAR(160),indenture(HJ98)&gt;0),"NO","BOLD")&amp;HL98</f>
        <v>BOLD</v>
      </c>
      <c r="HP98" t="str">
        <f t="shared" si="125"/>
        <v/>
      </c>
      <c r="HQ98" t="str">
        <f>IF(OR(LEFT(HN98,1)=CHAR(32),LEFT(HN98,1)=CHAR(9),LEFT(HN98,1)=CHAR(160),indenture(HN98)&gt;0),"NO","BOLD")&amp;HP98</f>
        <v>BOLD</v>
      </c>
      <c r="HT98" t="str">
        <f t="shared" si="126"/>
        <v/>
      </c>
      <c r="HU98" t="str">
        <f>IF(OR(LEFT(HR98,1)=CHAR(32),LEFT(HR98,1)=CHAR(9),LEFT(HR98,1)=CHAR(160),indenture(HR98)&gt;0),"NO","BOLD")&amp;HT98</f>
        <v>BOLD</v>
      </c>
      <c r="HV98" t="s">
        <v>1503</v>
      </c>
      <c r="HW98" t="s">
        <v>235</v>
      </c>
      <c r="HX98" t="str">
        <f t="shared" si="127"/>
        <v>EPS</v>
      </c>
      <c r="HY98" t="str">
        <f>IF(OR(LEFT(HV98,1)=CHAR(32),LEFT(HV98,1)=CHAR(9),LEFT(HV98,1)=CHAR(160),indenture(HV98)&gt;0),"NO","BOLD")&amp;HX98</f>
        <v>NOEPS</v>
      </c>
      <c r="IB98" t="str">
        <f t="shared" si="128"/>
        <v/>
      </c>
      <c r="IC98" t="str">
        <f>IF(OR(LEFT(HZ98,1)=CHAR(32),LEFT(HZ98,1)=CHAR(9),LEFT(HZ98,1)=CHAR(160),indenture(HZ98)&gt;0),"NO","BOLD")&amp;IB98</f>
        <v>BOLD</v>
      </c>
      <c r="IH98" t="s">
        <v>8301</v>
      </c>
      <c r="II98" t="s">
        <v>8202</v>
      </c>
      <c r="IJ98" t="str">
        <f t="shared" si="129"/>
        <v/>
      </c>
      <c r="IK98" t="str">
        <f>IF(OR(LEFT(IH98,1)=CHAR(32),LEFT(IH98,1)=CHAR(9),LEFT(IH98,1)=CHAR(160),indenture(IH98)&gt;0),"NO","BOLD")&amp;IJ98</f>
        <v>BOLD</v>
      </c>
      <c r="IP98" t="s">
        <v>8647</v>
      </c>
      <c r="IQ98" t="s">
        <v>8772</v>
      </c>
      <c r="IR98" t="str">
        <f t="shared" si="130"/>
        <v/>
      </c>
      <c r="IS98" t="str">
        <f>IF(OR(LEFT(IP98,1)=CHAR(32),LEFT(IP98,1)=CHAR(9),LEFT(IP98,1)=CHAR(160),indenture(IP98)&gt;0),"NO","BOLD")&amp;IR98</f>
        <v>BOLD</v>
      </c>
      <c r="IZ98" t="str">
        <f t="shared" si="131"/>
        <v/>
      </c>
      <c r="JA98" t="str">
        <f>IF(OR(LEFT(IX98,1)=CHAR(32),LEFT(IX98,1)=CHAR(9),LEFT(IX98,1)=CHAR(160),indenture(IX98)&gt;0),"NO","BOLD")&amp;IZ98</f>
        <v>BOLD</v>
      </c>
      <c r="JD98" t="str">
        <f t="shared" si="132"/>
        <v/>
      </c>
      <c r="JE98" t="str">
        <f>IF(OR(LEFT(JB98,1)=CHAR(32),LEFT(JB98,1)=CHAR(9),LEFT(JB98,1)=CHAR(160),indenture(JB98)&gt;0),"NO","BOLD")&amp;JD98</f>
        <v>BOLD</v>
      </c>
    </row>
    <row r="99" spans="1:265">
      <c r="A99">
        <v>98</v>
      </c>
      <c r="D99" t="str">
        <f t="shared" si="71"/>
        <v/>
      </c>
      <c r="E99" t="str">
        <f>IF(OR(LEFT(B99,1)=CHAR(32),LEFT(B99,1)=CHAR(9),LEFT(B99,1)=CHAR(160),indenture(B99)&gt;0),"NO","BOLD")&amp;D99</f>
        <v>BOLD</v>
      </c>
      <c r="F99" t="s">
        <v>4075</v>
      </c>
      <c r="G99" t="s">
        <v>4076</v>
      </c>
      <c r="H99" t="str">
        <f t="shared" si="72"/>
        <v/>
      </c>
      <c r="I99" t="str">
        <f>IF(OR(LEFT(F99,1)=CHAR(32),LEFT(F99,1)=CHAR(9),LEFT(F99,1)=CHAR(160),indenture(F99)&gt;0),"NO","BOLD")&amp;H99</f>
        <v>BOLD</v>
      </c>
      <c r="P99" t="str">
        <f t="shared" si="73"/>
        <v/>
      </c>
      <c r="Q99" t="str">
        <f>IF(OR(LEFT(N99,1)=CHAR(32),LEFT(N99,1)=CHAR(9),LEFT(N99,1)=CHAR(160),indenture(N99)&gt;0),"NO","BOLD")&amp;P99</f>
        <v>BOLD</v>
      </c>
      <c r="T99" t="str">
        <f t="shared" si="74"/>
        <v/>
      </c>
      <c r="U99" t="str">
        <f>IF(OR(LEFT(R99,1)=CHAR(32),LEFT(R99,1)=CHAR(9),LEFT(R99,1)=CHAR(160),indenture(R99)&gt;0),"NO","BOLD")&amp;T99</f>
        <v>BOLD</v>
      </c>
      <c r="X99" t="str">
        <f t="shared" si="75"/>
        <v/>
      </c>
      <c r="Y99" t="str">
        <f>IF(OR(LEFT(V99,1)=CHAR(32),LEFT(V99,1)=CHAR(9),LEFT(V99,1)=CHAR(160),indenture(V99)&gt;0),"NO","BOLD")&amp;X99</f>
        <v>BOLD</v>
      </c>
      <c r="AB99" t="str">
        <f t="shared" si="76"/>
        <v/>
      </c>
      <c r="AC99" t="str">
        <f>IF(OR(LEFT(Z99,1)=CHAR(32),LEFT(Z99,1)=CHAR(9),LEFT(Z99,1)=CHAR(160),indenture(Z99)&gt;0),"NO","BOLD")&amp;AB99</f>
        <v>BOLD</v>
      </c>
      <c r="AF99" t="str">
        <f t="shared" si="77"/>
        <v/>
      </c>
      <c r="AG99" t="str">
        <f>IF(OR(LEFT(AD99,1)=CHAR(32),LEFT(AD99,1)=CHAR(9),LEFT(AD99,1)=CHAR(160),indenture(AD99)&gt;0),"NO","BOLD")&amp;AF99</f>
        <v>BOLD</v>
      </c>
      <c r="AJ99" t="str">
        <f t="shared" si="78"/>
        <v/>
      </c>
      <c r="AK99" t="str">
        <f>IF(OR(LEFT(AH99,1)=CHAR(32),LEFT(AH99,1)=CHAR(9),LEFT(AH99,1)=CHAR(160),indenture(AH99)&gt;0),"NO","BOLD")&amp;AJ99</f>
        <v>BOLD</v>
      </c>
      <c r="AL99" t="s">
        <v>3899</v>
      </c>
      <c r="AM99" t="s">
        <v>4077</v>
      </c>
      <c r="AN99" t="str">
        <f t="shared" si="79"/>
        <v/>
      </c>
      <c r="AO99" t="str">
        <f>IF(OR(LEFT(AL99,1)=CHAR(32),LEFT(AL99,1)=CHAR(9),LEFT(AL99,1)=CHAR(160),indenture(AL99)&gt;0),"NO","BOLD")&amp;AN99</f>
        <v>BOLD</v>
      </c>
      <c r="AR99" t="str">
        <f t="shared" si="80"/>
        <v/>
      </c>
      <c r="AS99" t="str">
        <f>IF(OR(LEFT(AP99,1)=CHAR(32),LEFT(AP99,1)=CHAR(9),LEFT(AP99,1)=CHAR(160),indenture(AP99)&gt;0),"NO","BOLD")&amp;AR99</f>
        <v>BOLD</v>
      </c>
      <c r="AV99" t="str">
        <f t="shared" si="81"/>
        <v/>
      </c>
      <c r="AW99" t="str">
        <f>IF(OR(LEFT(AT99,1)=CHAR(32),LEFT(AT99,1)=CHAR(9),LEFT(AT99,1)=CHAR(160),indenture(AT99)&gt;0),"NO","BOLD")&amp;AV99</f>
        <v>BOLD</v>
      </c>
      <c r="AZ99" t="str">
        <f t="shared" si="82"/>
        <v/>
      </c>
      <c r="BA99" t="str">
        <f>IF(OR(LEFT(AX99,1)=CHAR(32),LEFT(AX99,1)=CHAR(9),LEFT(AX99,1)=CHAR(160),indenture(AX99)&gt;0),"NO","BOLD")&amp;AZ99</f>
        <v>BOLD</v>
      </c>
      <c r="BD99" t="str">
        <f t="shared" si="83"/>
        <v/>
      </c>
      <c r="BE99" t="str">
        <f>IF(OR(LEFT(BB99,1)=CHAR(32),LEFT(BB99,1)=CHAR(9),LEFT(BB99,1)=CHAR(160),indenture(BB99)&gt;0),"NO","BOLD")&amp;BD99</f>
        <v>BOLD</v>
      </c>
      <c r="BH99" t="str">
        <f t="shared" si="84"/>
        <v/>
      </c>
      <c r="BI99" t="str">
        <f>IF(OR(LEFT(BF99,1)=CHAR(32),LEFT(BF99,1)=CHAR(9),LEFT(BF99,1)=CHAR(160),indenture(BF99)&gt;0),"NO","BOLD")&amp;BH99</f>
        <v>BOLD</v>
      </c>
      <c r="BL99" t="str">
        <f t="shared" si="85"/>
        <v/>
      </c>
      <c r="BM99" t="str">
        <f>IF(OR(LEFT(BJ99,1)=CHAR(32),LEFT(BJ99,1)=CHAR(9),LEFT(BJ99,1)=CHAR(160),indenture(BJ99)&gt;0),"NO","BOLD")&amp;BL99</f>
        <v>BOLD</v>
      </c>
      <c r="BP99" t="str">
        <f t="shared" si="86"/>
        <v/>
      </c>
      <c r="BQ99" t="str">
        <f>IF(OR(LEFT(BN99,1)=CHAR(32),LEFT(BN99,1)=CHAR(9),LEFT(BN99,1)=CHAR(160),indenture(BN99)&gt;0),"NO","BOLD")&amp;BP99</f>
        <v>BOLD</v>
      </c>
      <c r="BT99" t="str">
        <f t="shared" si="87"/>
        <v/>
      </c>
      <c r="BU99" t="str">
        <f>IF(OR(LEFT(BR99,1)=CHAR(32),LEFT(BR99,1)=CHAR(9),LEFT(BR99,1)=CHAR(160),indenture(BR99)&gt;0),"NO","BOLD")&amp;BT99</f>
        <v>BOLD</v>
      </c>
      <c r="BV99" t="s">
        <v>4311</v>
      </c>
      <c r="BW99" t="s">
        <v>4887</v>
      </c>
      <c r="BX99" t="str">
        <f t="shared" si="88"/>
        <v/>
      </c>
      <c r="BY99" t="str">
        <f>IF(OR(LEFT(BV99,1)=CHAR(32),LEFT(BV99,1)=CHAR(9),LEFT(BV99,1)=CHAR(160),indenture(BV99)&gt;0),"NO","BOLD")&amp;BX99</f>
        <v>NO</v>
      </c>
      <c r="BZ99" t="s">
        <v>4628</v>
      </c>
      <c r="CA99" s="36" t="s">
        <v>8872</v>
      </c>
      <c r="CB99" t="str">
        <f t="shared" si="89"/>
        <v/>
      </c>
      <c r="CC99" t="str">
        <f>IF(OR(LEFT(BZ99,1)=CHAR(32),LEFT(BZ99,1)=CHAR(9),LEFT(BZ99,1)=CHAR(160),indenture(BZ99)&gt;0),"NO","BOLD")&amp;CB99</f>
        <v>BOLD</v>
      </c>
      <c r="CD99" t="s">
        <v>4231</v>
      </c>
      <c r="CE99" t="s">
        <v>4888</v>
      </c>
      <c r="CF99" t="str">
        <f t="shared" si="90"/>
        <v/>
      </c>
      <c r="CG99" t="str">
        <f>IF(OR(LEFT(CD99,1)=CHAR(32),LEFT(CD99,1)=CHAR(9),LEFT(CD99,1)=CHAR(160),indenture(CD99)&gt;0),"NO","BOLD")&amp;CF99</f>
        <v>NO</v>
      </c>
      <c r="CJ99" t="str">
        <f t="shared" si="91"/>
        <v/>
      </c>
      <c r="CK99" t="str">
        <f>IF(OR(LEFT(CH99,1)=CHAR(32),LEFT(CH99,1)=CHAR(9),LEFT(CH99,1)=CHAR(160),indenture(CH99)&gt;0),"NO","BOLD")&amp;CJ99</f>
        <v>BOLD</v>
      </c>
      <c r="CN99" t="str">
        <f t="shared" si="92"/>
        <v/>
      </c>
      <c r="CO99" t="str">
        <f>IF(OR(LEFT(CL99,1)=CHAR(32),LEFT(CL99,1)=CHAR(9),LEFT(CL99,1)=CHAR(160),indenture(CL99)&gt;0),"NO","BOLD")&amp;CN99</f>
        <v>BOLD</v>
      </c>
      <c r="CP99" t="s">
        <v>4889</v>
      </c>
      <c r="CQ99" s="36" t="s">
        <v>8872</v>
      </c>
      <c r="CR99" t="str">
        <f t="shared" si="93"/>
        <v/>
      </c>
      <c r="CS99" t="str">
        <f>IF(OR(LEFT(CP99,1)=CHAR(32),LEFT(CP99,1)=CHAR(9),LEFT(CP99,1)=CHAR(160),indenture(CP99)&gt;0),"NO","BOLD")&amp;CR99</f>
        <v>BOLD</v>
      </c>
      <c r="CV99" t="str">
        <f t="shared" si="94"/>
        <v/>
      </c>
      <c r="CW99" t="str">
        <f>IF(OR(LEFT(CT99,1)=CHAR(32),LEFT(CT99,1)=CHAR(9),LEFT(CT99,1)=CHAR(160),indenture(CT99)&gt;0),"NO","BOLD")&amp;CV99</f>
        <v>BOLD</v>
      </c>
      <c r="CZ99" t="str">
        <f t="shared" si="95"/>
        <v/>
      </c>
      <c r="DA99" t="str">
        <f>IF(OR(LEFT(CX99,1)=CHAR(32),LEFT(CX99,1)=CHAR(9),LEFT(CX99,1)=CHAR(160),indenture(CX99)&gt;0),"NO","BOLD")&amp;CZ99</f>
        <v>BOLD</v>
      </c>
      <c r="DD99" t="str">
        <f t="shared" si="96"/>
        <v/>
      </c>
      <c r="DE99" t="str">
        <f>IF(OR(LEFT(DB99,1)=CHAR(32),LEFT(DB99,1)=CHAR(9),LEFT(DB99,1)=CHAR(160),indenture(DB99)&gt;0),"NO","BOLD")&amp;DD99</f>
        <v>BOLD</v>
      </c>
      <c r="DH99" t="str">
        <f t="shared" si="97"/>
        <v/>
      </c>
      <c r="DI99" t="str">
        <f>IF(OR(LEFT(DF99,1)=CHAR(32),LEFT(DF99,1)=CHAR(9),LEFT(DF99,1)=CHAR(160),indenture(DF99)&gt;0),"NO","BOLD")&amp;DH99</f>
        <v>BOLD</v>
      </c>
      <c r="DL99" t="str">
        <f t="shared" si="98"/>
        <v/>
      </c>
      <c r="DM99" t="str">
        <f>IF(OR(LEFT(DJ99,1)=CHAR(32),LEFT(DJ99,1)=CHAR(9),LEFT(DJ99,1)=CHAR(160),indenture(DJ99)&gt;0),"NO","BOLD")&amp;DL99</f>
        <v>BOLD</v>
      </c>
      <c r="DP99" t="str">
        <f t="shared" si="99"/>
        <v/>
      </c>
      <c r="DQ99" t="str">
        <f>IF(OR(LEFT(DN99,1)=CHAR(32),LEFT(DN99,1)=CHAR(9),LEFT(DN99,1)=CHAR(160),indenture(DN99)&gt;0),"NO","BOLD")&amp;DP99</f>
        <v>BOLD</v>
      </c>
      <c r="DT99" t="str">
        <f t="shared" si="100"/>
        <v/>
      </c>
      <c r="DU99" t="str">
        <f>IF(OR(LEFT(DR99,1)=CHAR(32),LEFT(DR99,1)=CHAR(9),LEFT(DR99,1)=CHAR(160),indenture(DR99)&gt;0),"NO","BOLD")&amp;DT99</f>
        <v>BOLD</v>
      </c>
      <c r="DX99" t="str">
        <f t="shared" si="101"/>
        <v/>
      </c>
      <c r="DY99" t="str">
        <f>IF(OR(LEFT(DV99,1)=CHAR(32),LEFT(DV99,1)=CHAR(9),LEFT(DV99,1)=CHAR(160),indenture(DV99)&gt;0),"NO","BOLD")&amp;DX99</f>
        <v>BOLD</v>
      </c>
      <c r="EB99" t="str">
        <f t="shared" si="102"/>
        <v/>
      </c>
      <c r="EC99" t="str">
        <f>IF(OR(LEFT(DZ99,1)=CHAR(32),LEFT(DZ99,1)=CHAR(9),LEFT(DZ99,1)=CHAR(160),indenture(DZ99)&gt;0),"NO","BOLD")&amp;EB99</f>
        <v>BOLD</v>
      </c>
      <c r="EF99" t="str">
        <f t="shared" si="103"/>
        <v/>
      </c>
      <c r="EG99" t="str">
        <f>IF(OR(LEFT(ED99,1)=CHAR(32),LEFT(ED99,1)=CHAR(9),LEFT(ED99,1)=CHAR(160),indenture(ED99)&gt;0),"NO","BOLD")&amp;EF99</f>
        <v>BOLD</v>
      </c>
      <c r="EJ99" t="str">
        <f t="shared" si="104"/>
        <v/>
      </c>
      <c r="EK99" t="str">
        <f>IF(OR(LEFT(EH99,1)=CHAR(32),LEFT(EH99,1)=CHAR(9),LEFT(EH99,1)=CHAR(160),indenture(EH99)&gt;0),"NO","BOLD")&amp;EJ99</f>
        <v>BOLD</v>
      </c>
      <c r="EN99" t="str">
        <f t="shared" si="105"/>
        <v/>
      </c>
      <c r="EO99" t="str">
        <f>IF(OR(LEFT(EL99,1)=CHAR(32),LEFT(EL99,1)=CHAR(9),LEFT(EL99,1)=CHAR(160),indenture(EL99)&gt;0),"NO","BOLD")&amp;EN99</f>
        <v>BOLD</v>
      </c>
      <c r="ER99" t="str">
        <f t="shared" si="106"/>
        <v/>
      </c>
      <c r="ES99" t="str">
        <f>IF(OR(LEFT(EP99,1)=CHAR(32),LEFT(EP99,1)=CHAR(9),LEFT(EP99,1)=CHAR(160),indenture(EP99)&gt;0),"NO","BOLD")&amp;ER99</f>
        <v>BOLD</v>
      </c>
      <c r="EV99" t="str">
        <f t="shared" si="107"/>
        <v/>
      </c>
      <c r="EW99" t="str">
        <f>IF(OR(LEFT(ET99,1)=CHAR(32),LEFT(ET99,1)=CHAR(9),LEFT(ET99,1)=CHAR(160),indenture(ET99)&gt;0),"NO","BOLD")&amp;EV99</f>
        <v>BOLD</v>
      </c>
      <c r="EZ99" t="str">
        <f t="shared" si="108"/>
        <v/>
      </c>
      <c r="FA99" t="str">
        <f>IF(OR(LEFT(EX99,1)=CHAR(32),LEFT(EX99,1)=CHAR(9),LEFT(EX99,1)=CHAR(160),indenture(EX99)&gt;0),"NO","BOLD")&amp;EZ99</f>
        <v>BOLD</v>
      </c>
      <c r="FD99" t="str">
        <f t="shared" si="109"/>
        <v/>
      </c>
      <c r="FE99" t="str">
        <f>IF(OR(LEFT(FB99,1)=CHAR(32),LEFT(FB99,1)=CHAR(9),LEFT(FB99,1)=CHAR(160),indenture(FB99)&gt;0),"NO","BOLD")&amp;FD99</f>
        <v>BOLD</v>
      </c>
      <c r="FF99" t="s">
        <v>6105</v>
      </c>
      <c r="FG99" s="36" t="s">
        <v>8872</v>
      </c>
      <c r="FH99" t="str">
        <f t="shared" si="110"/>
        <v/>
      </c>
      <c r="FI99" t="str">
        <f>IF(OR(LEFT(FF99,1)=CHAR(32),LEFT(FF99,1)=CHAR(9),LEFT(FF99,1)=CHAR(160),indenture(FF99)&gt;0),"NO","BOLD")&amp;FH99</f>
        <v>BOLD</v>
      </c>
      <c r="FL99" t="str">
        <f t="shared" si="111"/>
        <v/>
      </c>
      <c r="FM99" t="str">
        <f>IF(OR(LEFT(FJ99,1)=CHAR(32),LEFT(FJ99,1)=CHAR(9),LEFT(FJ99,1)=CHAR(160),indenture(FJ99)&gt;0),"NO","BOLD")&amp;FL99</f>
        <v>BOLD</v>
      </c>
      <c r="FN99" t="s">
        <v>6106</v>
      </c>
      <c r="FO99" t="s">
        <v>6107</v>
      </c>
      <c r="FP99" t="str">
        <f t="shared" si="112"/>
        <v/>
      </c>
      <c r="FQ99" t="str">
        <f>IF(OR(LEFT(FN99,1)=CHAR(32),LEFT(FN99,1)=CHAR(9),LEFT(FN99,1)=CHAR(160),indenture(FN99)&gt;0),"NO","BOLD")&amp;FP99</f>
        <v>BOLD</v>
      </c>
      <c r="FT99" t="str">
        <f t="shared" si="113"/>
        <v/>
      </c>
      <c r="FU99" t="str">
        <f>IF(OR(LEFT(FR99,1)=CHAR(32),LEFT(FR99,1)=CHAR(9),LEFT(FR99,1)=CHAR(160),indenture(FR99)&gt;0),"NO","BOLD")&amp;FT99</f>
        <v>BOLD</v>
      </c>
      <c r="FX99" t="str">
        <f t="shared" si="114"/>
        <v/>
      </c>
      <c r="FY99" t="str">
        <f>IF(OR(LEFT(FV99,1)=CHAR(32),LEFT(FV99,1)=CHAR(9),LEFT(FV99,1)=CHAR(160),indenture(FV99)&gt;0),"NO","BOLD")&amp;FX99</f>
        <v>BOLD</v>
      </c>
      <c r="GB99" t="str">
        <f t="shared" si="115"/>
        <v/>
      </c>
      <c r="GC99" t="str">
        <f>IF(OR(LEFT(FZ99,1)=CHAR(32),LEFT(FZ99,1)=CHAR(9),LEFT(FZ99,1)=CHAR(160),indenture(FZ99)&gt;0),"NO","BOLD")&amp;GB99</f>
        <v>BOLD</v>
      </c>
      <c r="GF99" t="str">
        <f t="shared" si="116"/>
        <v/>
      </c>
      <c r="GG99" t="str">
        <f>IF(OR(LEFT(GD99,1)=CHAR(32),LEFT(GD99,1)=CHAR(9),LEFT(GD99,1)=CHAR(160),indenture(GD99)&gt;0),"NO","BOLD")&amp;GF99</f>
        <v>BOLD</v>
      </c>
      <c r="GJ99" t="str">
        <f t="shared" si="117"/>
        <v/>
      </c>
      <c r="GK99" t="str">
        <f>IF(OR(LEFT(GH99,1)=CHAR(32),LEFT(GH99,1)=CHAR(9),LEFT(GH99,1)=CHAR(160),indenture(GH99)&gt;0),"NO","BOLD")&amp;GJ99</f>
        <v>BOLD</v>
      </c>
      <c r="GN99" t="str">
        <f t="shared" si="118"/>
        <v/>
      </c>
      <c r="GO99" t="str">
        <f>IF(OR(LEFT(GL99,1)=CHAR(32),LEFT(GL99,1)=CHAR(9),LEFT(GL99,1)=CHAR(160),indenture(GL99)&gt;0),"NO","BOLD")&amp;GN99</f>
        <v>BOLD</v>
      </c>
      <c r="GR99" t="str">
        <f t="shared" si="119"/>
        <v/>
      </c>
      <c r="GS99" t="str">
        <f>IF(OR(LEFT(GP99,1)=CHAR(32),LEFT(GP99,1)=CHAR(9),LEFT(GP99,1)=CHAR(160),indenture(GP99)&gt;0),"NO","BOLD")&amp;GR99</f>
        <v>BOLD</v>
      </c>
      <c r="GV99" t="str">
        <f t="shared" si="120"/>
        <v/>
      </c>
      <c r="GW99" t="str">
        <f>IF(OR(LEFT(GT99,1)=CHAR(32),LEFT(GT99,1)=CHAR(9),LEFT(GT99,1)=CHAR(160),indenture(GT99)&gt;0),"NO","BOLD")&amp;GV99</f>
        <v>BOLD</v>
      </c>
      <c r="GZ99" t="str">
        <f t="shared" si="121"/>
        <v/>
      </c>
      <c r="HA99" t="str">
        <f>IF(OR(LEFT(GX99,1)=CHAR(32),LEFT(GX99,1)=CHAR(9),LEFT(GX99,1)=CHAR(160),indenture(GX99)&gt;0),"NO","BOLD")&amp;GZ99</f>
        <v>BOLD</v>
      </c>
      <c r="HD99" t="str">
        <f t="shared" si="122"/>
        <v/>
      </c>
      <c r="HE99" t="str">
        <f>IF(OR(LEFT(HB99,1)=CHAR(32),LEFT(HB99,1)=CHAR(9),LEFT(HB99,1)=CHAR(160),indenture(HB99)&gt;0),"NO","BOLD")&amp;HD99</f>
        <v>BOLD</v>
      </c>
      <c r="HH99" t="str">
        <f t="shared" si="123"/>
        <v/>
      </c>
      <c r="HI99" t="str">
        <f>IF(OR(LEFT(HF99,1)=CHAR(32),LEFT(HF99,1)=CHAR(9),LEFT(HF99,1)=CHAR(160),indenture(HF99)&gt;0),"NO","BOLD")&amp;HH99</f>
        <v>BOLD</v>
      </c>
      <c r="HL99" t="str">
        <f t="shared" si="124"/>
        <v/>
      </c>
      <c r="HM99" t="str">
        <f>IF(OR(LEFT(HJ99,1)=CHAR(32),LEFT(HJ99,1)=CHAR(9),LEFT(HJ99,1)=CHAR(160),indenture(HJ99)&gt;0),"NO","BOLD")&amp;HL99</f>
        <v>BOLD</v>
      </c>
      <c r="HP99" t="str">
        <f t="shared" si="125"/>
        <v/>
      </c>
      <c r="HQ99" t="str">
        <f>IF(OR(LEFT(HN99,1)=CHAR(32),LEFT(HN99,1)=CHAR(9),LEFT(HN99,1)=CHAR(160),indenture(HN99)&gt;0),"NO","BOLD")&amp;HP99</f>
        <v>BOLD</v>
      </c>
      <c r="HT99" t="str">
        <f t="shared" si="126"/>
        <v/>
      </c>
      <c r="HU99" t="str">
        <f>IF(OR(LEFT(HR99,1)=CHAR(32),LEFT(HR99,1)=CHAR(9),LEFT(HR99,1)=CHAR(160),indenture(HR99)&gt;0),"NO","BOLD")&amp;HT99</f>
        <v>BOLD</v>
      </c>
      <c r="HV99" t="s">
        <v>1504</v>
      </c>
      <c r="HW99" t="s">
        <v>233</v>
      </c>
      <c r="HX99" t="str">
        <f t="shared" si="127"/>
        <v>EPS</v>
      </c>
      <c r="HY99" t="str">
        <f>IF(OR(LEFT(HV99,1)=CHAR(32),LEFT(HV99,1)=CHAR(9),LEFT(HV99,1)=CHAR(160),indenture(HV99)&gt;0),"NO","BOLD")&amp;HX99</f>
        <v>NOEPS</v>
      </c>
      <c r="HZ99" t="s">
        <v>8447</v>
      </c>
      <c r="IA99" t="s">
        <v>8448</v>
      </c>
      <c r="IB99" t="str">
        <f t="shared" si="128"/>
        <v/>
      </c>
      <c r="IC99" t="str">
        <f>IF(OR(LEFT(HZ99,1)=CHAR(32),LEFT(HZ99,1)=CHAR(9),LEFT(HZ99,1)=CHAR(160),indenture(HZ99)&gt;0),"NO","BOLD")&amp;IB99</f>
        <v>BOLD</v>
      </c>
      <c r="IH99" t="s">
        <v>8302</v>
      </c>
      <c r="II99" t="s">
        <v>8203</v>
      </c>
      <c r="IJ99" t="str">
        <f t="shared" si="129"/>
        <v/>
      </c>
      <c r="IK99" t="str">
        <f>IF(OR(LEFT(IH99,1)=CHAR(32),LEFT(IH99,1)=CHAR(9),LEFT(IH99,1)=CHAR(160),indenture(IH99)&gt;0),"NO","BOLD")&amp;IJ99</f>
        <v>BOLD</v>
      </c>
      <c r="IP99" t="s">
        <v>8649</v>
      </c>
      <c r="IQ99" t="s">
        <v>8773</v>
      </c>
      <c r="IR99" t="str">
        <f t="shared" si="130"/>
        <v/>
      </c>
      <c r="IS99" t="str">
        <f>IF(OR(LEFT(IP99,1)=CHAR(32),LEFT(IP99,1)=CHAR(9),LEFT(IP99,1)=CHAR(160),indenture(IP99)&gt;0),"NO","BOLD")&amp;IR99</f>
        <v>BOLD</v>
      </c>
      <c r="IX99" t="s">
        <v>8289</v>
      </c>
      <c r="IY99" s="36" t="s">
        <v>8872</v>
      </c>
      <c r="IZ99" t="str">
        <f t="shared" si="131"/>
        <v/>
      </c>
      <c r="JA99" t="str">
        <f>IF(OR(LEFT(IX99,1)=CHAR(32),LEFT(IX99,1)=CHAR(9),LEFT(IX99,1)=CHAR(160),indenture(IX99)&gt;0),"NO","BOLD")&amp;IZ99</f>
        <v>BOLD</v>
      </c>
      <c r="JB99" t="s">
        <v>8447</v>
      </c>
      <c r="JC99" t="s">
        <v>8448</v>
      </c>
      <c r="JD99" t="str">
        <f t="shared" si="132"/>
        <v/>
      </c>
      <c r="JE99" t="str">
        <f>IF(OR(LEFT(JB99,1)=CHAR(32),LEFT(JB99,1)=CHAR(9),LEFT(JB99,1)=CHAR(160),indenture(JB99)&gt;0),"NO","BOLD")&amp;JD99</f>
        <v>BOLD</v>
      </c>
    </row>
    <row r="100" spans="1:265">
      <c r="A100">
        <v>99</v>
      </c>
      <c r="D100" t="str">
        <f t="shared" si="71"/>
        <v/>
      </c>
      <c r="E100" t="str">
        <f>IF(OR(LEFT(B100,1)=CHAR(32),LEFT(B100,1)=CHAR(9),LEFT(B100,1)=CHAR(160),indenture(B100)&gt;0),"NO","BOLD")&amp;D100</f>
        <v>BOLD</v>
      </c>
      <c r="F100" t="s">
        <v>4078</v>
      </c>
      <c r="G100" t="s">
        <v>4079</v>
      </c>
      <c r="H100" t="str">
        <f t="shared" si="72"/>
        <v/>
      </c>
      <c r="I100" t="str">
        <f>IF(OR(LEFT(F100,1)=CHAR(32),LEFT(F100,1)=CHAR(9),LEFT(F100,1)=CHAR(160),indenture(F100)&gt;0),"NO","BOLD")&amp;H100</f>
        <v>BOLD</v>
      </c>
      <c r="P100" t="str">
        <f t="shared" si="73"/>
        <v/>
      </c>
      <c r="Q100" t="str">
        <f>IF(OR(LEFT(N100,1)=CHAR(32),LEFT(N100,1)=CHAR(9),LEFT(N100,1)=CHAR(160),indenture(N100)&gt;0),"NO","BOLD")&amp;P100</f>
        <v>BOLD</v>
      </c>
      <c r="T100" t="str">
        <f t="shared" si="74"/>
        <v/>
      </c>
      <c r="U100" t="str">
        <f>IF(OR(LEFT(R100,1)=CHAR(32),LEFT(R100,1)=CHAR(9),LEFT(R100,1)=CHAR(160),indenture(R100)&gt;0),"NO","BOLD")&amp;T100</f>
        <v>BOLD</v>
      </c>
      <c r="X100" t="str">
        <f t="shared" si="75"/>
        <v/>
      </c>
      <c r="Y100" t="str">
        <f>IF(OR(LEFT(V100,1)=CHAR(32),LEFT(V100,1)=CHAR(9),LEFT(V100,1)=CHAR(160),indenture(V100)&gt;0),"NO","BOLD")&amp;X100</f>
        <v>BOLD</v>
      </c>
      <c r="AB100" t="str">
        <f t="shared" si="76"/>
        <v/>
      </c>
      <c r="AC100" t="str">
        <f>IF(OR(LEFT(Z100,1)=CHAR(32),LEFT(Z100,1)=CHAR(9),LEFT(Z100,1)=CHAR(160),indenture(Z100)&gt;0),"NO","BOLD")&amp;AB100</f>
        <v>BOLD</v>
      </c>
      <c r="AF100" t="str">
        <f t="shared" si="77"/>
        <v/>
      </c>
      <c r="AG100" t="str">
        <f>IF(OR(LEFT(AD100,1)=CHAR(32),LEFT(AD100,1)=CHAR(9),LEFT(AD100,1)=CHAR(160),indenture(AD100)&gt;0),"NO","BOLD")&amp;AF100</f>
        <v>BOLD</v>
      </c>
      <c r="AJ100" t="str">
        <f t="shared" si="78"/>
        <v/>
      </c>
      <c r="AK100" t="str">
        <f>IF(OR(LEFT(AH100,1)=CHAR(32),LEFT(AH100,1)=CHAR(9),LEFT(AH100,1)=CHAR(160),indenture(AH100)&gt;0),"NO","BOLD")&amp;AJ100</f>
        <v>BOLD</v>
      </c>
      <c r="AL100" t="s">
        <v>3905</v>
      </c>
      <c r="AM100" t="s">
        <v>4080</v>
      </c>
      <c r="AN100" t="str">
        <f t="shared" si="79"/>
        <v/>
      </c>
      <c r="AO100" t="str">
        <f>IF(OR(LEFT(AL100,1)=CHAR(32),LEFT(AL100,1)=CHAR(9),LEFT(AL100,1)=CHAR(160),indenture(AL100)&gt;0),"NO","BOLD")&amp;AN100</f>
        <v>BOLD</v>
      </c>
      <c r="AR100" t="str">
        <f t="shared" si="80"/>
        <v/>
      </c>
      <c r="AS100" t="str">
        <f>IF(OR(LEFT(AP100,1)=CHAR(32),LEFT(AP100,1)=CHAR(9),LEFT(AP100,1)=CHAR(160),indenture(AP100)&gt;0),"NO","BOLD")&amp;AR100</f>
        <v>BOLD</v>
      </c>
      <c r="AV100" t="str">
        <f t="shared" si="81"/>
        <v/>
      </c>
      <c r="AW100" t="str">
        <f>IF(OR(LEFT(AT100,1)=CHAR(32),LEFT(AT100,1)=CHAR(9),LEFT(AT100,1)=CHAR(160),indenture(AT100)&gt;0),"NO","BOLD")&amp;AV100</f>
        <v>BOLD</v>
      </c>
      <c r="AZ100" t="str">
        <f t="shared" si="82"/>
        <v/>
      </c>
      <c r="BA100" t="str">
        <f>IF(OR(LEFT(AX100,1)=CHAR(32),LEFT(AX100,1)=CHAR(9),LEFT(AX100,1)=CHAR(160),indenture(AX100)&gt;0),"NO","BOLD")&amp;AZ100</f>
        <v>BOLD</v>
      </c>
      <c r="BD100" t="str">
        <f t="shared" si="83"/>
        <v/>
      </c>
      <c r="BE100" t="str">
        <f>IF(OR(LEFT(BB100,1)=CHAR(32),LEFT(BB100,1)=CHAR(9),LEFT(BB100,1)=CHAR(160),indenture(BB100)&gt;0),"NO","BOLD")&amp;BD100</f>
        <v>BOLD</v>
      </c>
      <c r="BH100" t="str">
        <f t="shared" si="84"/>
        <v/>
      </c>
      <c r="BI100" t="str">
        <f>IF(OR(LEFT(BF100,1)=CHAR(32),LEFT(BF100,1)=CHAR(9),LEFT(BF100,1)=CHAR(160),indenture(BF100)&gt;0),"NO","BOLD")&amp;BH100</f>
        <v>BOLD</v>
      </c>
      <c r="BL100" t="str">
        <f t="shared" si="85"/>
        <v/>
      </c>
      <c r="BM100" t="str">
        <f>IF(OR(LEFT(BJ100,1)=CHAR(32),LEFT(BJ100,1)=CHAR(9),LEFT(BJ100,1)=CHAR(160),indenture(BJ100)&gt;0),"NO","BOLD")&amp;BL100</f>
        <v>BOLD</v>
      </c>
      <c r="BP100" t="str">
        <f t="shared" si="86"/>
        <v/>
      </c>
      <c r="BQ100" t="str">
        <f>IF(OR(LEFT(BN100,1)=CHAR(32),LEFT(BN100,1)=CHAR(9),LEFT(BN100,1)=CHAR(160),indenture(BN100)&gt;0),"NO","BOLD")&amp;BP100</f>
        <v>BOLD</v>
      </c>
      <c r="BT100" t="str">
        <f t="shared" si="87"/>
        <v/>
      </c>
      <c r="BU100" t="str">
        <f>IF(OR(LEFT(BR100,1)=CHAR(32),LEFT(BR100,1)=CHAR(9),LEFT(BR100,1)=CHAR(160),indenture(BR100)&gt;0),"NO","BOLD")&amp;BT100</f>
        <v>BOLD</v>
      </c>
      <c r="BV100" t="s">
        <v>4323</v>
      </c>
      <c r="BW100" t="s">
        <v>4890</v>
      </c>
      <c r="BX100" t="str">
        <f t="shared" si="88"/>
        <v/>
      </c>
      <c r="BY100" t="str">
        <f>IF(OR(LEFT(BV100,1)=CHAR(32),LEFT(BV100,1)=CHAR(9),LEFT(BV100,1)=CHAR(160),indenture(BV100)&gt;0),"NO","BOLD")&amp;BX100</f>
        <v>NO</v>
      </c>
      <c r="BZ100" t="s">
        <v>4219</v>
      </c>
      <c r="CA100" t="s">
        <v>4891</v>
      </c>
      <c r="CB100" t="str">
        <f t="shared" si="89"/>
        <v/>
      </c>
      <c r="CC100" t="str">
        <f>IF(OR(LEFT(BZ100,1)=CHAR(32),LEFT(BZ100,1)=CHAR(9),LEFT(BZ100,1)=CHAR(160),indenture(BZ100)&gt;0),"NO","BOLD")&amp;CB100</f>
        <v>NO</v>
      </c>
      <c r="CD100" t="s">
        <v>4246</v>
      </c>
      <c r="CE100" t="s">
        <v>4892</v>
      </c>
      <c r="CF100" t="str">
        <f t="shared" si="90"/>
        <v/>
      </c>
      <c r="CG100" t="str">
        <f>IF(OR(LEFT(CD100,1)=CHAR(32),LEFT(CD100,1)=CHAR(9),LEFT(CD100,1)=CHAR(160),indenture(CD100)&gt;0),"NO","BOLD")&amp;CF100</f>
        <v>NO</v>
      </c>
      <c r="CJ100" t="str">
        <f t="shared" si="91"/>
        <v/>
      </c>
      <c r="CK100" t="str">
        <f>IF(OR(LEFT(CH100,1)=CHAR(32),LEFT(CH100,1)=CHAR(9),LEFT(CH100,1)=CHAR(160),indenture(CH100)&gt;0),"NO","BOLD")&amp;CJ100</f>
        <v>BOLD</v>
      </c>
      <c r="CN100" t="str">
        <f t="shared" si="92"/>
        <v/>
      </c>
      <c r="CO100" t="str">
        <f>IF(OR(LEFT(CL100,1)=CHAR(32),LEFT(CL100,1)=CHAR(9),LEFT(CL100,1)=CHAR(160),indenture(CL100)&gt;0),"NO","BOLD")&amp;CN100</f>
        <v>BOLD</v>
      </c>
      <c r="CP100" t="s">
        <v>4893</v>
      </c>
      <c r="CQ100" t="s">
        <v>4894</v>
      </c>
      <c r="CR100" t="str">
        <f t="shared" si="93"/>
        <v/>
      </c>
      <c r="CS100" t="str">
        <f>IF(OR(LEFT(CP100,1)=CHAR(32),LEFT(CP100,1)=CHAR(9),LEFT(CP100,1)=CHAR(160),indenture(CP100)&gt;0),"NO","BOLD")&amp;CR100</f>
        <v>BOLD</v>
      </c>
      <c r="CV100" t="str">
        <f t="shared" si="94"/>
        <v/>
      </c>
      <c r="CW100" t="str">
        <f>IF(OR(LEFT(CT100,1)=CHAR(32),LEFT(CT100,1)=CHAR(9),LEFT(CT100,1)=CHAR(160),indenture(CT100)&gt;0),"NO","BOLD")&amp;CV100</f>
        <v>BOLD</v>
      </c>
      <c r="CZ100" t="str">
        <f t="shared" si="95"/>
        <v/>
      </c>
      <c r="DA100" t="str">
        <f>IF(OR(LEFT(CX100,1)=CHAR(32),LEFT(CX100,1)=CHAR(9),LEFT(CX100,1)=CHAR(160),indenture(CX100)&gt;0),"NO","BOLD")&amp;CZ100</f>
        <v>BOLD</v>
      </c>
      <c r="DD100" t="str">
        <f t="shared" si="96"/>
        <v/>
      </c>
      <c r="DE100" t="str">
        <f>IF(OR(LEFT(DB100,1)=CHAR(32),LEFT(DB100,1)=CHAR(9),LEFT(DB100,1)=CHAR(160),indenture(DB100)&gt;0),"NO","BOLD")&amp;DD100</f>
        <v>BOLD</v>
      </c>
      <c r="DH100" t="str">
        <f t="shared" si="97"/>
        <v/>
      </c>
      <c r="DI100" t="str">
        <f>IF(OR(LEFT(DF100,1)=CHAR(32),LEFT(DF100,1)=CHAR(9),LEFT(DF100,1)=CHAR(160),indenture(DF100)&gt;0),"NO","BOLD")&amp;DH100</f>
        <v>BOLD</v>
      </c>
      <c r="DL100" t="str">
        <f t="shared" si="98"/>
        <v/>
      </c>
      <c r="DM100" t="str">
        <f>IF(OR(LEFT(DJ100,1)=CHAR(32),LEFT(DJ100,1)=CHAR(9),LEFT(DJ100,1)=CHAR(160),indenture(DJ100)&gt;0),"NO","BOLD")&amp;DL100</f>
        <v>BOLD</v>
      </c>
      <c r="DP100" t="str">
        <f t="shared" si="99"/>
        <v/>
      </c>
      <c r="DQ100" t="str">
        <f>IF(OR(LEFT(DN100,1)=CHAR(32),LEFT(DN100,1)=CHAR(9),LEFT(DN100,1)=CHAR(160),indenture(DN100)&gt;0),"NO","BOLD")&amp;DP100</f>
        <v>BOLD</v>
      </c>
      <c r="DT100" t="str">
        <f t="shared" si="100"/>
        <v/>
      </c>
      <c r="DU100" t="str">
        <f>IF(OR(LEFT(DR100,1)=CHAR(32),LEFT(DR100,1)=CHAR(9),LEFT(DR100,1)=CHAR(160),indenture(DR100)&gt;0),"NO","BOLD")&amp;DT100</f>
        <v>BOLD</v>
      </c>
      <c r="DX100" t="str">
        <f t="shared" si="101"/>
        <v/>
      </c>
      <c r="DY100" t="str">
        <f>IF(OR(LEFT(DV100,1)=CHAR(32),LEFT(DV100,1)=CHAR(9),LEFT(DV100,1)=CHAR(160),indenture(DV100)&gt;0),"NO","BOLD")&amp;DX100</f>
        <v>BOLD</v>
      </c>
      <c r="EB100" t="str">
        <f t="shared" si="102"/>
        <v/>
      </c>
      <c r="EC100" t="str">
        <f>IF(OR(LEFT(DZ100,1)=CHAR(32),LEFT(DZ100,1)=CHAR(9),LEFT(DZ100,1)=CHAR(160),indenture(DZ100)&gt;0),"NO","BOLD")&amp;EB100</f>
        <v>BOLD</v>
      </c>
      <c r="EF100" t="str">
        <f t="shared" si="103"/>
        <v/>
      </c>
      <c r="EG100" t="str">
        <f>IF(OR(LEFT(ED100,1)=CHAR(32),LEFT(ED100,1)=CHAR(9),LEFT(ED100,1)=CHAR(160),indenture(ED100)&gt;0),"NO","BOLD")&amp;EF100</f>
        <v>BOLD</v>
      </c>
      <c r="EJ100" t="str">
        <f t="shared" si="104"/>
        <v/>
      </c>
      <c r="EK100" t="str">
        <f>IF(OR(LEFT(EH100,1)=CHAR(32),LEFT(EH100,1)=CHAR(9),LEFT(EH100,1)=CHAR(160),indenture(EH100)&gt;0),"NO","BOLD")&amp;EJ100</f>
        <v>BOLD</v>
      </c>
      <c r="EN100" t="str">
        <f t="shared" si="105"/>
        <v/>
      </c>
      <c r="EO100" t="str">
        <f>IF(OR(LEFT(EL100,1)=CHAR(32),LEFT(EL100,1)=CHAR(9),LEFT(EL100,1)=CHAR(160),indenture(EL100)&gt;0),"NO","BOLD")&amp;EN100</f>
        <v>BOLD</v>
      </c>
      <c r="ER100" t="str">
        <f t="shared" si="106"/>
        <v/>
      </c>
      <c r="ES100" t="str">
        <f>IF(OR(LEFT(EP100,1)=CHAR(32),LEFT(EP100,1)=CHAR(9),LEFT(EP100,1)=CHAR(160),indenture(EP100)&gt;0),"NO","BOLD")&amp;ER100</f>
        <v>BOLD</v>
      </c>
      <c r="EV100" t="str">
        <f t="shared" si="107"/>
        <v/>
      </c>
      <c r="EW100" t="str">
        <f>IF(OR(LEFT(ET100,1)=CHAR(32),LEFT(ET100,1)=CHAR(9),LEFT(ET100,1)=CHAR(160),indenture(ET100)&gt;0),"NO","BOLD")&amp;EV100</f>
        <v>BOLD</v>
      </c>
      <c r="EZ100" t="str">
        <f t="shared" si="108"/>
        <v/>
      </c>
      <c r="FA100" t="str">
        <f>IF(OR(LEFT(EX100,1)=CHAR(32),LEFT(EX100,1)=CHAR(9),LEFT(EX100,1)=CHAR(160),indenture(EX100)&gt;0),"NO","BOLD")&amp;EZ100</f>
        <v>BOLD</v>
      </c>
      <c r="FD100" t="str">
        <f t="shared" si="109"/>
        <v/>
      </c>
      <c r="FE100" t="str">
        <f>IF(OR(LEFT(FB100,1)=CHAR(32),LEFT(FB100,1)=CHAR(9),LEFT(FB100,1)=CHAR(160),indenture(FB100)&gt;0),"NO","BOLD")&amp;FD100</f>
        <v>BOLD</v>
      </c>
      <c r="FF100" t="s">
        <v>5497</v>
      </c>
      <c r="FG100" t="s">
        <v>5498</v>
      </c>
      <c r="FH100" t="str">
        <f t="shared" si="110"/>
        <v/>
      </c>
      <c r="FI100" t="str">
        <f>IF(OR(LEFT(FF100,1)=CHAR(32),LEFT(FF100,1)=CHAR(9),LEFT(FF100,1)=CHAR(160),indenture(FF100)&gt;0),"NO","BOLD")&amp;FH100</f>
        <v>BOLD</v>
      </c>
      <c r="FL100" t="str">
        <f t="shared" si="111"/>
        <v/>
      </c>
      <c r="FM100" t="str">
        <f>IF(OR(LEFT(FJ100,1)=CHAR(32),LEFT(FJ100,1)=CHAR(9),LEFT(FJ100,1)=CHAR(160),indenture(FJ100)&gt;0),"NO","BOLD")&amp;FL100</f>
        <v>BOLD</v>
      </c>
      <c r="FN100" t="s">
        <v>6108</v>
      </c>
      <c r="FO100" t="s">
        <v>6109</v>
      </c>
      <c r="FP100" t="str">
        <f t="shared" si="112"/>
        <v/>
      </c>
      <c r="FQ100" t="str">
        <f>IF(OR(LEFT(FN100,1)=CHAR(32),LEFT(FN100,1)=CHAR(9),LEFT(FN100,1)=CHAR(160),indenture(FN100)&gt;0),"NO","BOLD")&amp;FP100</f>
        <v>NO</v>
      </c>
      <c r="FT100" t="str">
        <f t="shared" si="113"/>
        <v/>
      </c>
      <c r="FU100" t="str">
        <f>IF(OR(LEFT(FR100,1)=CHAR(32),LEFT(FR100,1)=CHAR(9),LEFT(FR100,1)=CHAR(160),indenture(FR100)&gt;0),"NO","BOLD")&amp;FT100</f>
        <v>BOLD</v>
      </c>
      <c r="FX100" t="str">
        <f t="shared" si="114"/>
        <v/>
      </c>
      <c r="FY100" t="str">
        <f>IF(OR(LEFT(FV100,1)=CHAR(32),LEFT(FV100,1)=CHAR(9),LEFT(FV100,1)=CHAR(160),indenture(FV100)&gt;0),"NO","BOLD")&amp;FX100</f>
        <v>BOLD</v>
      </c>
      <c r="GB100" t="str">
        <f t="shared" si="115"/>
        <v/>
      </c>
      <c r="GC100" t="str">
        <f>IF(OR(LEFT(FZ100,1)=CHAR(32),LEFT(FZ100,1)=CHAR(9),LEFT(FZ100,1)=CHAR(160),indenture(FZ100)&gt;0),"NO","BOLD")&amp;GB100</f>
        <v>BOLD</v>
      </c>
      <c r="GF100" t="str">
        <f t="shared" si="116"/>
        <v/>
      </c>
      <c r="GG100" t="str">
        <f>IF(OR(LEFT(GD100,1)=CHAR(32),LEFT(GD100,1)=CHAR(9),LEFT(GD100,1)=CHAR(160),indenture(GD100)&gt;0),"NO","BOLD")&amp;GF100</f>
        <v>BOLD</v>
      </c>
      <c r="GJ100" t="str">
        <f t="shared" si="117"/>
        <v/>
      </c>
      <c r="GK100" t="str">
        <f>IF(OR(LEFT(GH100,1)=CHAR(32),LEFT(GH100,1)=CHAR(9),LEFT(GH100,1)=CHAR(160),indenture(GH100)&gt;0),"NO","BOLD")&amp;GJ100</f>
        <v>BOLD</v>
      </c>
      <c r="GN100" t="str">
        <f t="shared" si="118"/>
        <v/>
      </c>
      <c r="GO100" t="str">
        <f>IF(OR(LEFT(GL100,1)=CHAR(32),LEFT(GL100,1)=CHAR(9),LEFT(GL100,1)=CHAR(160),indenture(GL100)&gt;0),"NO","BOLD")&amp;GN100</f>
        <v>BOLD</v>
      </c>
      <c r="GR100" t="str">
        <f t="shared" si="119"/>
        <v/>
      </c>
      <c r="GS100" t="str">
        <f>IF(OR(LEFT(GP100,1)=CHAR(32),LEFT(GP100,1)=CHAR(9),LEFT(GP100,1)=CHAR(160),indenture(GP100)&gt;0),"NO","BOLD")&amp;GR100</f>
        <v>BOLD</v>
      </c>
      <c r="GV100" t="str">
        <f t="shared" si="120"/>
        <v/>
      </c>
      <c r="GW100" t="str">
        <f>IF(OR(LEFT(GT100,1)=CHAR(32),LEFT(GT100,1)=CHAR(9),LEFT(GT100,1)=CHAR(160),indenture(GT100)&gt;0),"NO","BOLD")&amp;GV100</f>
        <v>BOLD</v>
      </c>
      <c r="GZ100" t="str">
        <f t="shared" si="121"/>
        <v/>
      </c>
      <c r="HA100" t="str">
        <f>IF(OR(LEFT(GX100,1)=CHAR(32),LEFT(GX100,1)=CHAR(9),LEFT(GX100,1)=CHAR(160),indenture(GX100)&gt;0),"NO","BOLD")&amp;GZ100</f>
        <v>BOLD</v>
      </c>
      <c r="HD100" t="str">
        <f t="shared" si="122"/>
        <v/>
      </c>
      <c r="HE100" t="str">
        <f>IF(OR(LEFT(HB100,1)=CHAR(32),LEFT(HB100,1)=CHAR(9),LEFT(HB100,1)=CHAR(160),indenture(HB100)&gt;0),"NO","BOLD")&amp;HD100</f>
        <v>BOLD</v>
      </c>
      <c r="HH100" t="str">
        <f t="shared" si="123"/>
        <v/>
      </c>
      <c r="HI100" t="str">
        <f>IF(OR(LEFT(HF100,1)=CHAR(32),LEFT(HF100,1)=CHAR(9),LEFT(HF100,1)=CHAR(160),indenture(HF100)&gt;0),"NO","BOLD")&amp;HH100</f>
        <v>BOLD</v>
      </c>
      <c r="HL100" t="str">
        <f t="shared" si="124"/>
        <v/>
      </c>
      <c r="HM100" t="str">
        <f>IF(OR(LEFT(HJ100,1)=CHAR(32),LEFT(HJ100,1)=CHAR(9),LEFT(HJ100,1)=CHAR(160),indenture(HJ100)&gt;0),"NO","BOLD")&amp;HL100</f>
        <v>BOLD</v>
      </c>
      <c r="HP100" t="str">
        <f t="shared" si="125"/>
        <v/>
      </c>
      <c r="HQ100" t="str">
        <f>IF(OR(LEFT(HN100,1)=CHAR(32),LEFT(HN100,1)=CHAR(9),LEFT(HN100,1)=CHAR(160),indenture(HN100)&gt;0),"NO","BOLD")&amp;HP100</f>
        <v>BOLD</v>
      </c>
      <c r="HT100" t="str">
        <f t="shared" si="126"/>
        <v/>
      </c>
      <c r="HU100" t="str">
        <f>IF(OR(LEFT(HR100,1)=CHAR(32),LEFT(HR100,1)=CHAR(9),LEFT(HR100,1)=CHAR(160),indenture(HR100)&gt;0),"NO","BOLD")&amp;HT100</f>
        <v>BOLD</v>
      </c>
      <c r="HV100" t="s">
        <v>1505</v>
      </c>
      <c r="HW100" t="s">
        <v>231</v>
      </c>
      <c r="HX100" t="str">
        <f t="shared" si="127"/>
        <v>EPS</v>
      </c>
      <c r="HY100" t="str">
        <f>IF(OR(LEFT(HV100,1)=CHAR(32),LEFT(HV100,1)=CHAR(9),LEFT(HV100,1)=CHAR(160),indenture(HV100)&gt;0),"NO","BOLD")&amp;HX100</f>
        <v>NOEPS</v>
      </c>
      <c r="HZ100" t="s">
        <v>8449</v>
      </c>
      <c r="IA100" t="s">
        <v>8450</v>
      </c>
      <c r="IB100" t="str">
        <f t="shared" si="128"/>
        <v/>
      </c>
      <c r="IC100" t="str">
        <f>IF(OR(LEFT(HZ100,1)=CHAR(32),LEFT(HZ100,1)=CHAR(9),LEFT(HZ100,1)=CHAR(160),indenture(HZ100)&gt;0),"NO","BOLD")&amp;IB100</f>
        <v>BOLD</v>
      </c>
      <c r="IH100" t="s">
        <v>8303</v>
      </c>
      <c r="II100" t="s">
        <v>8204</v>
      </c>
      <c r="IJ100" t="str">
        <f t="shared" si="129"/>
        <v/>
      </c>
      <c r="IK100" t="str">
        <f>IF(OR(LEFT(IH100,1)=CHAR(32),LEFT(IH100,1)=CHAR(9),LEFT(IH100,1)=CHAR(160),indenture(IH100)&gt;0),"NO","BOLD")&amp;IJ100</f>
        <v>BOLD</v>
      </c>
      <c r="IP100" t="s">
        <v>8651</v>
      </c>
      <c r="IQ100" t="s">
        <v>8774</v>
      </c>
      <c r="IR100" t="str">
        <f t="shared" si="130"/>
        <v/>
      </c>
      <c r="IS100" t="str">
        <f>IF(OR(LEFT(IP100,1)=CHAR(32),LEFT(IP100,1)=CHAR(9),LEFT(IP100,1)=CHAR(160),indenture(IP100)&gt;0),"NO","BOLD")&amp;IR100</f>
        <v>BOLD</v>
      </c>
      <c r="IX100" t="s">
        <v>8290</v>
      </c>
      <c r="IY100" t="s">
        <v>8192</v>
      </c>
      <c r="IZ100" t="str">
        <f t="shared" si="131"/>
        <v/>
      </c>
      <c r="JA100" t="str">
        <f>IF(OR(LEFT(IX100,1)=CHAR(32),LEFT(IX100,1)=CHAR(9),LEFT(IX100,1)=CHAR(160),indenture(IX100)&gt;0),"NO","BOLD")&amp;IZ100</f>
        <v>BOLD</v>
      </c>
      <c r="JB100" t="s">
        <v>8449</v>
      </c>
      <c r="JC100" t="s">
        <v>8450</v>
      </c>
      <c r="JD100" t="str">
        <f t="shared" si="132"/>
        <v/>
      </c>
      <c r="JE100" t="str">
        <f>IF(OR(LEFT(JB100,1)=CHAR(32),LEFT(JB100,1)=CHAR(9),LEFT(JB100,1)=CHAR(160),indenture(JB100)&gt;0),"NO","BOLD")&amp;JD100</f>
        <v>BOLD</v>
      </c>
    </row>
    <row r="101" spans="1:265">
      <c r="A101">
        <v>100</v>
      </c>
      <c r="D101" t="str">
        <f t="shared" si="71"/>
        <v/>
      </c>
      <c r="E101" t="str">
        <f>IF(OR(LEFT(B101,1)=CHAR(32),LEFT(B101,1)=CHAR(9),LEFT(B101,1)=CHAR(160),indenture(B101)&gt;0),"NO","BOLD")&amp;D101</f>
        <v>BOLD</v>
      </c>
      <c r="F101" t="s">
        <v>4081</v>
      </c>
      <c r="G101" t="s">
        <v>4082</v>
      </c>
      <c r="H101" t="str">
        <f t="shared" si="72"/>
        <v/>
      </c>
      <c r="I101" t="str">
        <f>IF(OR(LEFT(F101,1)=CHAR(32),LEFT(F101,1)=CHAR(9),LEFT(F101,1)=CHAR(160),indenture(F101)&gt;0),"NO","BOLD")&amp;H101</f>
        <v>BOLD</v>
      </c>
      <c r="P101" t="str">
        <f t="shared" si="73"/>
        <v/>
      </c>
      <c r="Q101" t="str">
        <f>IF(OR(LEFT(N101,1)=CHAR(32),LEFT(N101,1)=CHAR(9),LEFT(N101,1)=CHAR(160),indenture(N101)&gt;0),"NO","BOLD")&amp;P101</f>
        <v>BOLD</v>
      </c>
      <c r="T101" t="str">
        <f t="shared" si="74"/>
        <v/>
      </c>
      <c r="U101" t="str">
        <f>IF(OR(LEFT(R101,1)=CHAR(32),LEFT(R101,1)=CHAR(9),LEFT(R101,1)=CHAR(160),indenture(R101)&gt;0),"NO","BOLD")&amp;T101</f>
        <v>BOLD</v>
      </c>
      <c r="X101" t="str">
        <f t="shared" si="75"/>
        <v/>
      </c>
      <c r="Y101" t="str">
        <f>IF(OR(LEFT(V101,1)=CHAR(32),LEFT(V101,1)=CHAR(9),LEFT(V101,1)=CHAR(160),indenture(V101)&gt;0),"NO","BOLD")&amp;X101</f>
        <v>BOLD</v>
      </c>
      <c r="AB101" t="str">
        <f t="shared" si="76"/>
        <v/>
      </c>
      <c r="AC101" t="str">
        <f>IF(OR(LEFT(Z101,1)=CHAR(32),LEFT(Z101,1)=CHAR(9),LEFT(Z101,1)=CHAR(160),indenture(Z101)&gt;0),"NO","BOLD")&amp;AB101</f>
        <v>BOLD</v>
      </c>
      <c r="AF101" t="str">
        <f t="shared" si="77"/>
        <v/>
      </c>
      <c r="AG101" t="str">
        <f>IF(OR(LEFT(AD101,1)=CHAR(32),LEFT(AD101,1)=CHAR(9),LEFT(AD101,1)=CHAR(160),indenture(AD101)&gt;0),"NO","BOLD")&amp;AF101</f>
        <v>BOLD</v>
      </c>
      <c r="AJ101" t="str">
        <f t="shared" si="78"/>
        <v/>
      </c>
      <c r="AK101" t="str">
        <f>IF(OR(LEFT(AH101,1)=CHAR(32),LEFT(AH101,1)=CHAR(9),LEFT(AH101,1)=CHAR(160),indenture(AH101)&gt;0),"NO","BOLD")&amp;AJ101</f>
        <v>BOLD</v>
      </c>
      <c r="AL101" t="s">
        <v>3911</v>
      </c>
      <c r="AM101" t="s">
        <v>4083</v>
      </c>
      <c r="AN101" t="str">
        <f t="shared" si="79"/>
        <v/>
      </c>
      <c r="AO101" t="str">
        <f>IF(OR(LEFT(AL101,1)=CHAR(32),LEFT(AL101,1)=CHAR(9),LEFT(AL101,1)=CHAR(160),indenture(AL101)&gt;0),"NO","BOLD")&amp;AN101</f>
        <v>BOLD</v>
      </c>
      <c r="AR101" t="str">
        <f t="shared" si="80"/>
        <v/>
      </c>
      <c r="AS101" t="str">
        <f>IF(OR(LEFT(AP101,1)=CHAR(32),LEFT(AP101,1)=CHAR(9),LEFT(AP101,1)=CHAR(160),indenture(AP101)&gt;0),"NO","BOLD")&amp;AR101</f>
        <v>BOLD</v>
      </c>
      <c r="AV101" t="str">
        <f t="shared" si="81"/>
        <v/>
      </c>
      <c r="AW101" t="str">
        <f>IF(OR(LEFT(AT101,1)=CHAR(32),LEFT(AT101,1)=CHAR(9),LEFT(AT101,1)=CHAR(160),indenture(AT101)&gt;0),"NO","BOLD")&amp;AV101</f>
        <v>BOLD</v>
      </c>
      <c r="AZ101" t="str">
        <f t="shared" si="82"/>
        <v/>
      </c>
      <c r="BA101" t="str">
        <f>IF(OR(LEFT(AX101,1)=CHAR(32),LEFT(AX101,1)=CHAR(9),LEFT(AX101,1)=CHAR(160),indenture(AX101)&gt;0),"NO","BOLD")&amp;AZ101</f>
        <v>BOLD</v>
      </c>
      <c r="BD101" t="str">
        <f t="shared" si="83"/>
        <v/>
      </c>
      <c r="BE101" t="str">
        <f>IF(OR(LEFT(BB101,1)=CHAR(32),LEFT(BB101,1)=CHAR(9),LEFT(BB101,1)=CHAR(160),indenture(BB101)&gt;0),"NO","BOLD")&amp;BD101</f>
        <v>BOLD</v>
      </c>
      <c r="BH101" t="str">
        <f t="shared" si="84"/>
        <v/>
      </c>
      <c r="BI101" t="str">
        <f>IF(OR(LEFT(BF101,1)=CHAR(32),LEFT(BF101,1)=CHAR(9),LEFT(BF101,1)=CHAR(160),indenture(BF101)&gt;0),"NO","BOLD")&amp;BH101</f>
        <v>BOLD</v>
      </c>
      <c r="BL101" t="str">
        <f t="shared" si="85"/>
        <v/>
      </c>
      <c r="BM101" t="str">
        <f>IF(OR(LEFT(BJ101,1)=CHAR(32),LEFT(BJ101,1)=CHAR(9),LEFT(BJ101,1)=CHAR(160),indenture(BJ101)&gt;0),"NO","BOLD")&amp;BL101</f>
        <v>BOLD</v>
      </c>
      <c r="BP101" t="str">
        <f t="shared" si="86"/>
        <v/>
      </c>
      <c r="BQ101" t="str">
        <f>IF(OR(LEFT(BN101,1)=CHAR(32),LEFT(BN101,1)=CHAR(9),LEFT(BN101,1)=CHAR(160),indenture(BN101)&gt;0),"NO","BOLD")&amp;BP101</f>
        <v>BOLD</v>
      </c>
      <c r="BT101" t="str">
        <f t="shared" si="87"/>
        <v/>
      </c>
      <c r="BU101" t="str">
        <f>IF(OR(LEFT(BR101,1)=CHAR(32),LEFT(BR101,1)=CHAR(9),LEFT(BR101,1)=CHAR(160),indenture(BR101)&gt;0),"NO","BOLD")&amp;BT101</f>
        <v>BOLD</v>
      </c>
      <c r="BV101" t="s">
        <v>4333</v>
      </c>
      <c r="BW101" t="s">
        <v>4895</v>
      </c>
      <c r="BX101" t="str">
        <f t="shared" si="88"/>
        <v/>
      </c>
      <c r="BY101" t="str">
        <f>IF(OR(LEFT(BV101,1)=CHAR(32),LEFT(BV101,1)=CHAR(9),LEFT(BV101,1)=CHAR(160),indenture(BV101)&gt;0),"NO","BOLD")&amp;BX101</f>
        <v>NO</v>
      </c>
      <c r="BZ101" t="s">
        <v>4231</v>
      </c>
      <c r="CA101" t="s">
        <v>4896</v>
      </c>
      <c r="CB101" t="str">
        <f t="shared" si="89"/>
        <v/>
      </c>
      <c r="CC101" t="str">
        <f>IF(OR(LEFT(BZ101,1)=CHAR(32),LEFT(BZ101,1)=CHAR(9),LEFT(BZ101,1)=CHAR(160),indenture(BZ101)&gt;0),"NO","BOLD")&amp;CB101</f>
        <v>NO</v>
      </c>
      <c r="CD101" t="s">
        <v>4261</v>
      </c>
      <c r="CE101" t="s">
        <v>4897</v>
      </c>
      <c r="CF101" t="str">
        <f t="shared" si="90"/>
        <v/>
      </c>
      <c r="CG101" t="str">
        <f>IF(OR(LEFT(CD101,1)=CHAR(32),LEFT(CD101,1)=CHAR(9),LEFT(CD101,1)=CHAR(160),indenture(CD101)&gt;0),"NO","BOLD")&amp;CF101</f>
        <v>NO</v>
      </c>
      <c r="CJ101" t="str">
        <f t="shared" si="91"/>
        <v/>
      </c>
      <c r="CK101" t="str">
        <f>IF(OR(LEFT(CH101,1)=CHAR(32),LEFT(CH101,1)=CHAR(9),LEFT(CH101,1)=CHAR(160),indenture(CH101)&gt;0),"NO","BOLD")&amp;CJ101</f>
        <v>BOLD</v>
      </c>
      <c r="CN101" t="str">
        <f t="shared" si="92"/>
        <v/>
      </c>
      <c r="CO101" t="str">
        <f>IF(OR(LEFT(CL101,1)=CHAR(32),LEFT(CL101,1)=CHAR(9),LEFT(CL101,1)=CHAR(160),indenture(CL101)&gt;0),"NO","BOLD")&amp;CN101</f>
        <v>BOLD</v>
      </c>
      <c r="CP101" t="s">
        <v>3254</v>
      </c>
      <c r="CQ101" t="s">
        <v>4898</v>
      </c>
      <c r="CR101" t="str">
        <f t="shared" si="93"/>
        <v/>
      </c>
      <c r="CS101" t="str">
        <f>IF(OR(LEFT(CP101,1)=CHAR(32),LEFT(CP101,1)=CHAR(9),LEFT(CP101,1)=CHAR(160),indenture(CP101)&gt;0),"NO","BOLD")&amp;CR101</f>
        <v>BOLD</v>
      </c>
      <c r="CV101" t="str">
        <f t="shared" si="94"/>
        <v/>
      </c>
      <c r="CW101" t="str">
        <f>IF(OR(LEFT(CT101,1)=CHAR(32),LEFT(CT101,1)=CHAR(9),LEFT(CT101,1)=CHAR(160),indenture(CT101)&gt;0),"NO","BOLD")&amp;CV101</f>
        <v>BOLD</v>
      </c>
      <c r="CZ101" t="str">
        <f t="shared" si="95"/>
        <v/>
      </c>
      <c r="DA101" t="str">
        <f>IF(OR(LEFT(CX101,1)=CHAR(32),LEFT(CX101,1)=CHAR(9),LEFT(CX101,1)=CHAR(160),indenture(CX101)&gt;0),"NO","BOLD")&amp;CZ101</f>
        <v>BOLD</v>
      </c>
      <c r="DD101" t="str">
        <f t="shared" si="96"/>
        <v/>
      </c>
      <c r="DE101" t="str">
        <f>IF(OR(LEFT(DB101,1)=CHAR(32),LEFT(DB101,1)=CHAR(9),LEFT(DB101,1)=CHAR(160),indenture(DB101)&gt;0),"NO","BOLD")&amp;DD101</f>
        <v>BOLD</v>
      </c>
      <c r="DH101" t="str">
        <f t="shared" si="97"/>
        <v/>
      </c>
      <c r="DI101" t="str">
        <f>IF(OR(LEFT(DF101,1)=CHAR(32),LEFT(DF101,1)=CHAR(9),LEFT(DF101,1)=CHAR(160),indenture(DF101)&gt;0),"NO","BOLD")&amp;DH101</f>
        <v>BOLD</v>
      </c>
      <c r="DL101" t="str">
        <f t="shared" si="98"/>
        <v/>
      </c>
      <c r="DM101" t="str">
        <f>IF(OR(LEFT(DJ101,1)=CHAR(32),LEFT(DJ101,1)=CHAR(9),LEFT(DJ101,1)=CHAR(160),indenture(DJ101)&gt;0),"NO","BOLD")&amp;DL101</f>
        <v>BOLD</v>
      </c>
      <c r="DP101" t="str">
        <f t="shared" si="99"/>
        <v/>
      </c>
      <c r="DQ101" t="str">
        <f>IF(OR(LEFT(DN101,1)=CHAR(32),LEFT(DN101,1)=CHAR(9),LEFT(DN101,1)=CHAR(160),indenture(DN101)&gt;0),"NO","BOLD")&amp;DP101</f>
        <v>BOLD</v>
      </c>
      <c r="DT101" t="str">
        <f t="shared" si="100"/>
        <v/>
      </c>
      <c r="DU101" t="str">
        <f>IF(OR(LEFT(DR101,1)=CHAR(32),LEFT(DR101,1)=CHAR(9),LEFT(DR101,1)=CHAR(160),indenture(DR101)&gt;0),"NO","BOLD")&amp;DT101</f>
        <v>BOLD</v>
      </c>
      <c r="DX101" t="str">
        <f t="shared" si="101"/>
        <v/>
      </c>
      <c r="DY101" t="str">
        <f>IF(OR(LEFT(DV101,1)=CHAR(32),LEFT(DV101,1)=CHAR(9),LEFT(DV101,1)=CHAR(160),indenture(DV101)&gt;0),"NO","BOLD")&amp;DX101</f>
        <v>BOLD</v>
      </c>
      <c r="EB101" t="str">
        <f t="shared" si="102"/>
        <v/>
      </c>
      <c r="EC101" t="str">
        <f>IF(OR(LEFT(DZ101,1)=CHAR(32),LEFT(DZ101,1)=CHAR(9),LEFT(DZ101,1)=CHAR(160),indenture(DZ101)&gt;0),"NO","BOLD")&amp;EB101</f>
        <v>BOLD</v>
      </c>
      <c r="EF101" t="str">
        <f t="shared" si="103"/>
        <v/>
      </c>
      <c r="EG101" t="str">
        <f>IF(OR(LEFT(ED101,1)=CHAR(32),LEFT(ED101,1)=CHAR(9),LEFT(ED101,1)=CHAR(160),indenture(ED101)&gt;0),"NO","BOLD")&amp;EF101</f>
        <v>BOLD</v>
      </c>
      <c r="EJ101" t="str">
        <f t="shared" si="104"/>
        <v/>
      </c>
      <c r="EK101" t="str">
        <f>IF(OR(LEFT(EH101,1)=CHAR(32),LEFT(EH101,1)=CHAR(9),LEFT(EH101,1)=CHAR(160),indenture(EH101)&gt;0),"NO","BOLD")&amp;EJ101</f>
        <v>BOLD</v>
      </c>
      <c r="EN101" t="str">
        <f t="shared" si="105"/>
        <v/>
      </c>
      <c r="EO101" t="str">
        <f>IF(OR(LEFT(EL101,1)=CHAR(32),LEFT(EL101,1)=CHAR(9),LEFT(EL101,1)=CHAR(160),indenture(EL101)&gt;0),"NO","BOLD")&amp;EN101</f>
        <v>BOLD</v>
      </c>
      <c r="ER101" t="str">
        <f t="shared" si="106"/>
        <v/>
      </c>
      <c r="ES101" t="str">
        <f>IF(OR(LEFT(EP101,1)=CHAR(32),LEFT(EP101,1)=CHAR(9),LEFT(EP101,1)=CHAR(160),indenture(EP101)&gt;0),"NO","BOLD")&amp;ER101</f>
        <v>BOLD</v>
      </c>
      <c r="EV101" t="str">
        <f t="shared" si="107"/>
        <v/>
      </c>
      <c r="EW101" t="str">
        <f>IF(OR(LEFT(ET101,1)=CHAR(32),LEFT(ET101,1)=CHAR(9),LEFT(ET101,1)=CHAR(160),indenture(ET101)&gt;0),"NO","BOLD")&amp;EV101</f>
        <v>BOLD</v>
      </c>
      <c r="EZ101" t="str">
        <f t="shared" si="108"/>
        <v/>
      </c>
      <c r="FA101" t="str">
        <f>IF(OR(LEFT(EX101,1)=CHAR(32),LEFT(EX101,1)=CHAR(9),LEFT(EX101,1)=CHAR(160),indenture(EX101)&gt;0),"NO","BOLD")&amp;EZ101</f>
        <v>BOLD</v>
      </c>
      <c r="FD101" t="str">
        <f t="shared" si="109"/>
        <v/>
      </c>
      <c r="FE101" t="str">
        <f>IF(OR(LEFT(FB101,1)=CHAR(32),LEFT(FB101,1)=CHAR(9),LEFT(FB101,1)=CHAR(160),indenture(FB101)&gt;0),"NO","BOLD")&amp;FD101</f>
        <v>BOLD</v>
      </c>
      <c r="FF101" t="s">
        <v>5517</v>
      </c>
      <c r="FG101" t="s">
        <v>425</v>
      </c>
      <c r="FH101" t="str">
        <f t="shared" si="110"/>
        <v/>
      </c>
      <c r="FI101" t="str">
        <f>IF(OR(LEFT(FF101,1)=CHAR(32),LEFT(FF101,1)=CHAR(9),LEFT(FF101,1)=CHAR(160),indenture(FF101)&gt;0),"NO","BOLD")&amp;FH101</f>
        <v>BOLD</v>
      </c>
      <c r="FL101" t="str">
        <f t="shared" si="111"/>
        <v/>
      </c>
      <c r="FM101" t="str">
        <f>IF(OR(LEFT(FJ101,1)=CHAR(32),LEFT(FJ101,1)=CHAR(9),LEFT(FJ101,1)=CHAR(160),indenture(FJ101)&gt;0),"NO","BOLD")&amp;FL101</f>
        <v>BOLD</v>
      </c>
      <c r="FN101" t="s">
        <v>6110</v>
      </c>
      <c r="FO101" t="s">
        <v>6111</v>
      </c>
      <c r="FP101" t="str">
        <f t="shared" si="112"/>
        <v/>
      </c>
      <c r="FQ101" t="str">
        <f>IF(OR(LEFT(FN101,1)=CHAR(32),LEFT(FN101,1)=CHAR(9),LEFT(FN101,1)=CHAR(160),indenture(FN101)&gt;0),"NO","BOLD")&amp;FP101</f>
        <v>NO</v>
      </c>
      <c r="FT101" t="str">
        <f t="shared" si="113"/>
        <v/>
      </c>
      <c r="FU101" t="str">
        <f>IF(OR(LEFT(FR101,1)=CHAR(32),LEFT(FR101,1)=CHAR(9),LEFT(FR101,1)=CHAR(160),indenture(FR101)&gt;0),"NO","BOLD")&amp;FT101</f>
        <v>BOLD</v>
      </c>
      <c r="FX101" t="str">
        <f t="shared" si="114"/>
        <v/>
      </c>
      <c r="FY101" t="str">
        <f>IF(OR(LEFT(FV101,1)=CHAR(32),LEFT(FV101,1)=CHAR(9),LEFT(FV101,1)=CHAR(160),indenture(FV101)&gt;0),"NO","BOLD")&amp;FX101</f>
        <v>BOLD</v>
      </c>
      <c r="GB101" t="str">
        <f t="shared" si="115"/>
        <v/>
      </c>
      <c r="GC101" t="str">
        <f>IF(OR(LEFT(FZ101,1)=CHAR(32),LEFT(FZ101,1)=CHAR(9),LEFT(FZ101,1)=CHAR(160),indenture(FZ101)&gt;0),"NO","BOLD")&amp;GB101</f>
        <v>BOLD</v>
      </c>
      <c r="GF101" t="str">
        <f t="shared" si="116"/>
        <v/>
      </c>
      <c r="GG101" t="str">
        <f>IF(OR(LEFT(GD101,1)=CHAR(32),LEFT(GD101,1)=CHAR(9),LEFT(GD101,1)=CHAR(160),indenture(GD101)&gt;0),"NO","BOLD")&amp;GF101</f>
        <v>BOLD</v>
      </c>
      <c r="GJ101" t="str">
        <f t="shared" si="117"/>
        <v/>
      </c>
      <c r="GK101" t="str">
        <f>IF(OR(LEFT(GH101,1)=CHAR(32),LEFT(GH101,1)=CHAR(9),LEFT(GH101,1)=CHAR(160),indenture(GH101)&gt;0),"NO","BOLD")&amp;GJ101</f>
        <v>BOLD</v>
      </c>
      <c r="GN101" t="str">
        <f t="shared" si="118"/>
        <v/>
      </c>
      <c r="GO101" t="str">
        <f>IF(OR(LEFT(GL101,1)=CHAR(32),LEFT(GL101,1)=CHAR(9),LEFT(GL101,1)=CHAR(160),indenture(GL101)&gt;0),"NO","BOLD")&amp;GN101</f>
        <v>BOLD</v>
      </c>
      <c r="GR101" t="str">
        <f t="shared" si="119"/>
        <v/>
      </c>
      <c r="GS101" t="str">
        <f>IF(OR(LEFT(GP101,1)=CHAR(32),LEFT(GP101,1)=CHAR(9),LEFT(GP101,1)=CHAR(160),indenture(GP101)&gt;0),"NO","BOLD")&amp;GR101</f>
        <v>BOLD</v>
      </c>
      <c r="GV101" t="str">
        <f t="shared" si="120"/>
        <v/>
      </c>
      <c r="GW101" t="str">
        <f>IF(OR(LEFT(GT101,1)=CHAR(32),LEFT(GT101,1)=CHAR(9),LEFT(GT101,1)=CHAR(160),indenture(GT101)&gt;0),"NO","BOLD")&amp;GV101</f>
        <v>BOLD</v>
      </c>
      <c r="GZ101" t="str">
        <f t="shared" si="121"/>
        <v/>
      </c>
      <c r="HA101" t="str">
        <f>IF(OR(LEFT(GX101,1)=CHAR(32),LEFT(GX101,1)=CHAR(9),LEFT(GX101,1)=CHAR(160),indenture(GX101)&gt;0),"NO","BOLD")&amp;GZ101</f>
        <v>BOLD</v>
      </c>
      <c r="HD101" t="str">
        <f t="shared" si="122"/>
        <v/>
      </c>
      <c r="HE101" t="str">
        <f>IF(OR(LEFT(HB101,1)=CHAR(32),LEFT(HB101,1)=CHAR(9),LEFT(HB101,1)=CHAR(160),indenture(HB101)&gt;0),"NO","BOLD")&amp;HD101</f>
        <v>BOLD</v>
      </c>
      <c r="HH101" t="str">
        <f t="shared" si="123"/>
        <v/>
      </c>
      <c r="HI101" t="str">
        <f>IF(OR(LEFT(HF101,1)=CHAR(32),LEFT(HF101,1)=CHAR(9),LEFT(HF101,1)=CHAR(160),indenture(HF101)&gt;0),"NO","BOLD")&amp;HH101</f>
        <v>BOLD</v>
      </c>
      <c r="HL101" t="str">
        <f t="shared" si="124"/>
        <v/>
      </c>
      <c r="HM101" t="str">
        <f>IF(OR(LEFT(HJ101,1)=CHAR(32),LEFT(HJ101,1)=CHAR(9),LEFT(HJ101,1)=CHAR(160),indenture(HJ101)&gt;0),"NO","BOLD")&amp;HL101</f>
        <v>BOLD</v>
      </c>
      <c r="HP101" t="str">
        <f t="shared" si="125"/>
        <v/>
      </c>
      <c r="HQ101" t="str">
        <f>IF(OR(LEFT(HN101,1)=CHAR(32),LEFT(HN101,1)=CHAR(9),LEFT(HN101,1)=CHAR(160),indenture(HN101)&gt;0),"NO","BOLD")&amp;HP101</f>
        <v>BOLD</v>
      </c>
      <c r="HT101" t="str">
        <f t="shared" si="126"/>
        <v/>
      </c>
      <c r="HU101" t="str">
        <f>IF(OR(LEFT(HR101,1)=CHAR(32),LEFT(HR101,1)=CHAR(9),LEFT(HR101,1)=CHAR(160),indenture(HR101)&gt;0),"NO","BOLD")&amp;HT101</f>
        <v>BOLD</v>
      </c>
      <c r="HV101" t="s">
        <v>1543</v>
      </c>
      <c r="HW101" t="s">
        <v>169</v>
      </c>
      <c r="HX101" t="str">
        <f t="shared" si="127"/>
        <v/>
      </c>
      <c r="HY101" t="str">
        <f>IF(OR(LEFT(HV101,1)=CHAR(32),LEFT(HV101,1)=CHAR(9),LEFT(HV101,1)=CHAR(160),indenture(HV101)&gt;0),"NO","BOLD")&amp;HX101</f>
        <v>NO</v>
      </c>
      <c r="IB101" t="str">
        <f t="shared" si="128"/>
        <v/>
      </c>
      <c r="IC101" t="str">
        <f>IF(OR(LEFT(HZ101,1)=CHAR(32),LEFT(HZ101,1)=CHAR(9),LEFT(HZ101,1)=CHAR(160),indenture(HZ101)&gt;0),"NO","BOLD")&amp;IB101</f>
        <v>BOLD</v>
      </c>
      <c r="IH101" t="s">
        <v>8304</v>
      </c>
      <c r="II101" t="s">
        <v>8205</v>
      </c>
      <c r="IJ101" t="str">
        <f t="shared" si="129"/>
        <v/>
      </c>
      <c r="IK101" t="str">
        <f>IF(OR(LEFT(IH101,1)=CHAR(32),LEFT(IH101,1)=CHAR(9),LEFT(IH101,1)=CHAR(160),indenture(IH101)&gt;0),"NO","BOLD")&amp;IJ101</f>
        <v>BOLD</v>
      </c>
      <c r="IP101" t="s">
        <v>8673</v>
      </c>
      <c r="IQ101" t="s">
        <v>8775</v>
      </c>
      <c r="IR101" t="str">
        <f t="shared" si="130"/>
        <v/>
      </c>
      <c r="IS101" t="str">
        <f>IF(OR(LEFT(IP101,1)=CHAR(32),LEFT(IP101,1)=CHAR(9),LEFT(IP101,1)=CHAR(160),indenture(IP101)&gt;0),"NO","BOLD")&amp;IR101</f>
        <v>BOLD</v>
      </c>
      <c r="IX101" t="s">
        <v>8291</v>
      </c>
      <c r="IY101" t="s">
        <v>8193</v>
      </c>
      <c r="IZ101" t="str">
        <f t="shared" si="131"/>
        <v/>
      </c>
      <c r="JA101" t="str">
        <f>IF(OR(LEFT(IX101,1)=CHAR(32),LEFT(IX101,1)=CHAR(9),LEFT(IX101,1)=CHAR(160),indenture(IX101)&gt;0),"NO","BOLD")&amp;IZ101</f>
        <v>BOLD</v>
      </c>
      <c r="JD101" t="str">
        <f t="shared" si="132"/>
        <v/>
      </c>
      <c r="JE101" t="str">
        <f>IF(OR(LEFT(JB101,1)=CHAR(32),LEFT(JB101,1)=CHAR(9),LEFT(JB101,1)=CHAR(160),indenture(JB101)&gt;0),"NO","BOLD")&amp;JD101</f>
        <v>BOLD</v>
      </c>
    </row>
    <row r="102" spans="1:265">
      <c r="A102">
        <v>101</v>
      </c>
      <c r="D102" t="str">
        <f t="shared" si="71"/>
        <v/>
      </c>
      <c r="E102" t="str">
        <f>IF(OR(LEFT(B102,1)=CHAR(32),LEFT(B102,1)=CHAR(9),LEFT(B102,1)=CHAR(160),indenture(B102)&gt;0),"NO","BOLD")&amp;D102</f>
        <v>BOLD</v>
      </c>
      <c r="F102" t="s">
        <v>4084</v>
      </c>
      <c r="G102" t="s">
        <v>4085</v>
      </c>
      <c r="H102" t="str">
        <f t="shared" si="72"/>
        <v/>
      </c>
      <c r="I102" t="str">
        <f>IF(OR(LEFT(F102,1)=CHAR(32),LEFT(F102,1)=CHAR(9),LEFT(F102,1)=CHAR(160),indenture(F102)&gt;0),"NO","BOLD")&amp;H102</f>
        <v>BOLD</v>
      </c>
      <c r="P102" t="str">
        <f t="shared" si="73"/>
        <v/>
      </c>
      <c r="Q102" t="str">
        <f>IF(OR(LEFT(N102,1)=CHAR(32),LEFT(N102,1)=CHAR(9),LEFT(N102,1)=CHAR(160),indenture(N102)&gt;0),"NO","BOLD")&amp;P102</f>
        <v>BOLD</v>
      </c>
      <c r="T102" t="str">
        <f t="shared" si="74"/>
        <v/>
      </c>
      <c r="U102" t="str">
        <f>IF(OR(LEFT(R102,1)=CHAR(32),LEFT(R102,1)=CHAR(9),LEFT(R102,1)=CHAR(160),indenture(R102)&gt;0),"NO","BOLD")&amp;T102</f>
        <v>BOLD</v>
      </c>
      <c r="X102" t="str">
        <f t="shared" si="75"/>
        <v/>
      </c>
      <c r="Y102" t="str">
        <f>IF(OR(LEFT(V102,1)=CHAR(32),LEFT(V102,1)=CHAR(9),LEFT(V102,1)=CHAR(160),indenture(V102)&gt;0),"NO","BOLD")&amp;X102</f>
        <v>BOLD</v>
      </c>
      <c r="AB102" t="str">
        <f t="shared" si="76"/>
        <v/>
      </c>
      <c r="AC102" t="str">
        <f>IF(OR(LEFT(Z102,1)=CHAR(32),LEFT(Z102,1)=CHAR(9),LEFT(Z102,1)=CHAR(160),indenture(Z102)&gt;0),"NO","BOLD")&amp;AB102</f>
        <v>BOLD</v>
      </c>
      <c r="AF102" t="str">
        <f t="shared" si="77"/>
        <v/>
      </c>
      <c r="AG102" t="str">
        <f>IF(OR(LEFT(AD102,1)=CHAR(32),LEFT(AD102,1)=CHAR(9),LEFT(AD102,1)=CHAR(160),indenture(AD102)&gt;0),"NO","BOLD")&amp;AF102</f>
        <v>BOLD</v>
      </c>
      <c r="AJ102" t="str">
        <f t="shared" si="78"/>
        <v/>
      </c>
      <c r="AK102" t="str">
        <f>IF(OR(LEFT(AH102,1)=CHAR(32),LEFT(AH102,1)=CHAR(9),LEFT(AH102,1)=CHAR(160),indenture(AH102)&gt;0),"NO","BOLD")&amp;AJ102</f>
        <v>BOLD</v>
      </c>
      <c r="AL102" t="s">
        <v>3917</v>
      </c>
      <c r="AM102" t="s">
        <v>4086</v>
      </c>
      <c r="AN102" t="str">
        <f t="shared" si="79"/>
        <v/>
      </c>
      <c r="AO102" t="str">
        <f>IF(OR(LEFT(AL102,1)=CHAR(32),LEFT(AL102,1)=CHAR(9),LEFT(AL102,1)=CHAR(160),indenture(AL102)&gt;0),"NO","BOLD")&amp;AN102</f>
        <v>BOLD</v>
      </c>
      <c r="AR102" t="str">
        <f t="shared" si="80"/>
        <v/>
      </c>
      <c r="AS102" t="str">
        <f>IF(OR(LEFT(AP102,1)=CHAR(32),LEFT(AP102,1)=CHAR(9),LEFT(AP102,1)=CHAR(160),indenture(AP102)&gt;0),"NO","BOLD")&amp;AR102</f>
        <v>BOLD</v>
      </c>
      <c r="AV102" t="str">
        <f t="shared" si="81"/>
        <v/>
      </c>
      <c r="AW102" t="str">
        <f>IF(OR(LEFT(AT102,1)=CHAR(32),LEFT(AT102,1)=CHAR(9),LEFT(AT102,1)=CHAR(160),indenture(AT102)&gt;0),"NO","BOLD")&amp;AV102</f>
        <v>BOLD</v>
      </c>
      <c r="AZ102" t="str">
        <f t="shared" si="82"/>
        <v/>
      </c>
      <c r="BA102" t="str">
        <f>IF(OR(LEFT(AX102,1)=CHAR(32),LEFT(AX102,1)=CHAR(9),LEFT(AX102,1)=CHAR(160),indenture(AX102)&gt;0),"NO","BOLD")&amp;AZ102</f>
        <v>BOLD</v>
      </c>
      <c r="BD102" t="str">
        <f t="shared" si="83"/>
        <v/>
      </c>
      <c r="BE102" t="str">
        <f>IF(OR(LEFT(BB102,1)=CHAR(32),LEFT(BB102,1)=CHAR(9),LEFT(BB102,1)=CHAR(160),indenture(BB102)&gt;0),"NO","BOLD")&amp;BD102</f>
        <v>BOLD</v>
      </c>
      <c r="BH102" t="str">
        <f t="shared" si="84"/>
        <v/>
      </c>
      <c r="BI102" t="str">
        <f>IF(OR(LEFT(BF102,1)=CHAR(32),LEFT(BF102,1)=CHAR(9),LEFT(BF102,1)=CHAR(160),indenture(BF102)&gt;0),"NO","BOLD")&amp;BH102</f>
        <v>BOLD</v>
      </c>
      <c r="BL102" t="str">
        <f t="shared" si="85"/>
        <v/>
      </c>
      <c r="BM102" t="str">
        <f>IF(OR(LEFT(BJ102,1)=CHAR(32),LEFT(BJ102,1)=CHAR(9),LEFT(BJ102,1)=CHAR(160),indenture(BJ102)&gt;0),"NO","BOLD")&amp;BL102</f>
        <v>BOLD</v>
      </c>
      <c r="BP102" t="str">
        <f t="shared" si="86"/>
        <v/>
      </c>
      <c r="BQ102" t="str">
        <f>IF(OR(LEFT(BN102,1)=CHAR(32),LEFT(BN102,1)=CHAR(9),LEFT(BN102,1)=CHAR(160),indenture(BN102)&gt;0),"NO","BOLD")&amp;BP102</f>
        <v>BOLD</v>
      </c>
      <c r="BT102" t="str">
        <f t="shared" si="87"/>
        <v/>
      </c>
      <c r="BU102" t="str">
        <f>IF(OR(LEFT(BR102,1)=CHAR(32),LEFT(BR102,1)=CHAR(9),LEFT(BR102,1)=CHAR(160),indenture(BR102)&gt;0),"NO","BOLD")&amp;BT102</f>
        <v>BOLD</v>
      </c>
      <c r="BX102" t="str">
        <f t="shared" si="88"/>
        <v/>
      </c>
      <c r="BY102" t="str">
        <f>IF(OR(LEFT(BV102,1)=CHAR(32),LEFT(BV102,1)=CHAR(9),LEFT(BV102,1)=CHAR(160),indenture(BV102)&gt;0),"NO","BOLD")&amp;BX102</f>
        <v>BOLD</v>
      </c>
      <c r="BZ102" t="s">
        <v>4246</v>
      </c>
      <c r="CA102" t="s">
        <v>4899</v>
      </c>
      <c r="CB102" t="str">
        <f t="shared" si="89"/>
        <v/>
      </c>
      <c r="CC102" t="str">
        <f>IF(OR(LEFT(BZ102,1)=CHAR(32),LEFT(BZ102,1)=CHAR(9),LEFT(BZ102,1)=CHAR(160),indenture(BZ102)&gt;0),"NO","BOLD")&amp;CB102</f>
        <v>NO</v>
      </c>
      <c r="CD102" t="s">
        <v>4275</v>
      </c>
      <c r="CE102" t="s">
        <v>4900</v>
      </c>
      <c r="CF102" t="str">
        <f t="shared" si="90"/>
        <v/>
      </c>
      <c r="CG102" t="str">
        <f>IF(OR(LEFT(CD102,1)=CHAR(32),LEFT(CD102,1)=CHAR(9),LEFT(CD102,1)=CHAR(160),indenture(CD102)&gt;0),"NO","BOLD")&amp;CF102</f>
        <v>NO</v>
      </c>
      <c r="CJ102" t="str">
        <f t="shared" si="91"/>
        <v/>
      </c>
      <c r="CK102" t="str">
        <f>IF(OR(LEFT(CH102,1)=CHAR(32),LEFT(CH102,1)=CHAR(9),LEFT(CH102,1)=CHAR(160),indenture(CH102)&gt;0),"NO","BOLD")&amp;CJ102</f>
        <v>BOLD</v>
      </c>
      <c r="CN102" t="str">
        <f t="shared" si="92"/>
        <v/>
      </c>
      <c r="CO102" t="str">
        <f>IF(OR(LEFT(CL102,1)=CHAR(32),LEFT(CL102,1)=CHAR(9),LEFT(CL102,1)=CHAR(160),indenture(CL102)&gt;0),"NO","BOLD")&amp;CN102</f>
        <v>BOLD</v>
      </c>
      <c r="CP102" t="s">
        <v>4901</v>
      </c>
      <c r="CQ102" t="s">
        <v>4902</v>
      </c>
      <c r="CR102" t="str">
        <f t="shared" si="93"/>
        <v/>
      </c>
      <c r="CS102" t="str">
        <f>IF(OR(LEFT(CP102,1)=CHAR(32),LEFT(CP102,1)=CHAR(9),LEFT(CP102,1)=CHAR(160),indenture(CP102)&gt;0),"NO","BOLD")&amp;CR102</f>
        <v>BOLD</v>
      </c>
      <c r="CV102" t="str">
        <f t="shared" si="94"/>
        <v/>
      </c>
      <c r="CW102" t="str">
        <f>IF(OR(LEFT(CT102,1)=CHAR(32),LEFT(CT102,1)=CHAR(9),LEFT(CT102,1)=CHAR(160),indenture(CT102)&gt;0),"NO","BOLD")&amp;CV102</f>
        <v>BOLD</v>
      </c>
      <c r="CZ102" t="str">
        <f t="shared" si="95"/>
        <v/>
      </c>
      <c r="DA102" t="str">
        <f>IF(OR(LEFT(CX102,1)=CHAR(32),LEFT(CX102,1)=CHAR(9),LEFT(CX102,1)=CHAR(160),indenture(CX102)&gt;0),"NO","BOLD")&amp;CZ102</f>
        <v>BOLD</v>
      </c>
      <c r="DD102" t="str">
        <f t="shared" si="96"/>
        <v/>
      </c>
      <c r="DE102" t="str">
        <f>IF(OR(LEFT(DB102,1)=CHAR(32),LEFT(DB102,1)=CHAR(9),LEFT(DB102,1)=CHAR(160),indenture(DB102)&gt;0),"NO","BOLD")&amp;DD102</f>
        <v>BOLD</v>
      </c>
      <c r="DH102" t="str">
        <f t="shared" si="97"/>
        <v/>
      </c>
      <c r="DI102" t="str">
        <f>IF(OR(LEFT(DF102,1)=CHAR(32),LEFT(DF102,1)=CHAR(9),LEFT(DF102,1)=CHAR(160),indenture(DF102)&gt;0),"NO","BOLD")&amp;DH102</f>
        <v>BOLD</v>
      </c>
      <c r="DL102" t="str">
        <f t="shared" si="98"/>
        <v/>
      </c>
      <c r="DM102" t="str">
        <f>IF(OR(LEFT(DJ102,1)=CHAR(32),LEFT(DJ102,1)=CHAR(9),LEFT(DJ102,1)=CHAR(160),indenture(DJ102)&gt;0),"NO","BOLD")&amp;DL102</f>
        <v>BOLD</v>
      </c>
      <c r="DP102" t="str">
        <f t="shared" si="99"/>
        <v/>
      </c>
      <c r="DQ102" t="str">
        <f>IF(OR(LEFT(DN102,1)=CHAR(32),LEFT(DN102,1)=CHAR(9),LEFT(DN102,1)=CHAR(160),indenture(DN102)&gt;0),"NO","BOLD")&amp;DP102</f>
        <v>BOLD</v>
      </c>
      <c r="DT102" t="str">
        <f t="shared" si="100"/>
        <v/>
      </c>
      <c r="DU102" t="str">
        <f>IF(OR(LEFT(DR102,1)=CHAR(32),LEFT(DR102,1)=CHAR(9),LEFT(DR102,1)=CHAR(160),indenture(DR102)&gt;0),"NO","BOLD")&amp;DT102</f>
        <v>BOLD</v>
      </c>
      <c r="DX102" t="str">
        <f t="shared" si="101"/>
        <v/>
      </c>
      <c r="DY102" t="str">
        <f>IF(OR(LEFT(DV102,1)=CHAR(32),LEFT(DV102,1)=CHAR(9),LEFT(DV102,1)=CHAR(160),indenture(DV102)&gt;0),"NO","BOLD")&amp;DX102</f>
        <v>BOLD</v>
      </c>
      <c r="EB102" t="str">
        <f t="shared" si="102"/>
        <v/>
      </c>
      <c r="EC102" t="str">
        <f>IF(OR(LEFT(DZ102,1)=CHAR(32),LEFT(DZ102,1)=CHAR(9),LEFT(DZ102,1)=CHAR(160),indenture(DZ102)&gt;0),"NO","BOLD")&amp;EB102</f>
        <v>BOLD</v>
      </c>
      <c r="EF102" t="str">
        <f t="shared" si="103"/>
        <v/>
      </c>
      <c r="EG102" t="str">
        <f>IF(OR(LEFT(ED102,1)=CHAR(32),LEFT(ED102,1)=CHAR(9),LEFT(ED102,1)=CHAR(160),indenture(ED102)&gt;0),"NO","BOLD")&amp;EF102</f>
        <v>BOLD</v>
      </c>
      <c r="EJ102" t="str">
        <f t="shared" si="104"/>
        <v/>
      </c>
      <c r="EK102" t="str">
        <f>IF(OR(LEFT(EH102,1)=CHAR(32),LEFT(EH102,1)=CHAR(9),LEFT(EH102,1)=CHAR(160),indenture(EH102)&gt;0),"NO","BOLD")&amp;EJ102</f>
        <v>BOLD</v>
      </c>
      <c r="EN102" t="str">
        <f t="shared" si="105"/>
        <v/>
      </c>
      <c r="EO102" t="str">
        <f>IF(OR(LEFT(EL102,1)=CHAR(32),LEFT(EL102,1)=CHAR(9),LEFT(EL102,1)=CHAR(160),indenture(EL102)&gt;0),"NO","BOLD")&amp;EN102</f>
        <v>BOLD</v>
      </c>
      <c r="ER102" t="str">
        <f t="shared" si="106"/>
        <v/>
      </c>
      <c r="ES102" t="str">
        <f>IF(OR(LEFT(EP102,1)=CHAR(32),LEFT(EP102,1)=CHAR(9),LEFT(EP102,1)=CHAR(160),indenture(EP102)&gt;0),"NO","BOLD")&amp;ER102</f>
        <v>BOLD</v>
      </c>
      <c r="EV102" t="str">
        <f t="shared" si="107"/>
        <v/>
      </c>
      <c r="EW102" t="str">
        <f>IF(OR(LEFT(ET102,1)=CHAR(32),LEFT(ET102,1)=CHAR(9),LEFT(ET102,1)=CHAR(160),indenture(ET102)&gt;0),"NO","BOLD")&amp;EV102</f>
        <v>BOLD</v>
      </c>
      <c r="EZ102" t="str">
        <f t="shared" si="108"/>
        <v/>
      </c>
      <c r="FA102" t="str">
        <f>IF(OR(LEFT(EX102,1)=CHAR(32),LEFT(EX102,1)=CHAR(9),LEFT(EX102,1)=CHAR(160),indenture(EX102)&gt;0),"NO","BOLD")&amp;EZ102</f>
        <v>BOLD</v>
      </c>
      <c r="FD102" t="str">
        <f t="shared" si="109"/>
        <v/>
      </c>
      <c r="FE102" t="str">
        <f>IF(OR(LEFT(FB102,1)=CHAR(32),LEFT(FB102,1)=CHAR(9),LEFT(FB102,1)=CHAR(160),indenture(FB102)&gt;0),"NO","BOLD")&amp;FD102</f>
        <v>BOLD</v>
      </c>
      <c r="FF102" t="s">
        <v>3254</v>
      </c>
      <c r="FG102" t="s">
        <v>438</v>
      </c>
      <c r="FH102" t="str">
        <f t="shared" si="110"/>
        <v/>
      </c>
      <c r="FI102" t="str">
        <f>IF(OR(LEFT(FF102,1)=CHAR(32),LEFT(FF102,1)=CHAR(9),LEFT(FF102,1)=CHAR(160),indenture(FF102)&gt;0),"NO","BOLD")&amp;FH102</f>
        <v>BOLD</v>
      </c>
      <c r="FL102" t="str">
        <f t="shared" si="111"/>
        <v/>
      </c>
      <c r="FM102" t="str">
        <f>IF(OR(LEFT(FJ102,1)=CHAR(32),LEFT(FJ102,1)=CHAR(9),LEFT(FJ102,1)=CHAR(160),indenture(FJ102)&gt;0),"NO","BOLD")&amp;FL102</f>
        <v>BOLD</v>
      </c>
      <c r="FN102" t="s">
        <v>6112</v>
      </c>
      <c r="FO102" t="s">
        <v>6113</v>
      </c>
      <c r="FP102" t="str">
        <f t="shared" si="112"/>
        <v/>
      </c>
      <c r="FQ102" t="str">
        <f>IF(OR(LEFT(FN102,1)=CHAR(32),LEFT(FN102,1)=CHAR(9),LEFT(FN102,1)=CHAR(160),indenture(FN102)&gt;0),"NO","BOLD")&amp;FP102</f>
        <v>NO</v>
      </c>
      <c r="FT102" t="str">
        <f t="shared" si="113"/>
        <v/>
      </c>
      <c r="FU102" t="str">
        <f>IF(OR(LEFT(FR102,1)=CHAR(32),LEFT(FR102,1)=CHAR(9),LEFT(FR102,1)=CHAR(160),indenture(FR102)&gt;0),"NO","BOLD")&amp;FT102</f>
        <v>BOLD</v>
      </c>
      <c r="FX102" t="str">
        <f t="shared" si="114"/>
        <v/>
      </c>
      <c r="FY102" t="str">
        <f>IF(OR(LEFT(FV102,1)=CHAR(32),LEFT(FV102,1)=CHAR(9),LEFT(FV102,1)=CHAR(160),indenture(FV102)&gt;0),"NO","BOLD")&amp;FX102</f>
        <v>BOLD</v>
      </c>
      <c r="GB102" t="str">
        <f t="shared" si="115"/>
        <v/>
      </c>
      <c r="GC102" t="str">
        <f>IF(OR(LEFT(FZ102,1)=CHAR(32),LEFT(FZ102,1)=CHAR(9),LEFT(FZ102,1)=CHAR(160),indenture(FZ102)&gt;0),"NO","BOLD")&amp;GB102</f>
        <v>BOLD</v>
      </c>
      <c r="GF102" t="str">
        <f t="shared" si="116"/>
        <v/>
      </c>
      <c r="GG102" t="str">
        <f>IF(OR(LEFT(GD102,1)=CHAR(32),LEFT(GD102,1)=CHAR(9),LEFT(GD102,1)=CHAR(160),indenture(GD102)&gt;0),"NO","BOLD")&amp;GF102</f>
        <v>BOLD</v>
      </c>
      <c r="GJ102" t="str">
        <f t="shared" si="117"/>
        <v/>
      </c>
      <c r="GK102" t="str">
        <f>IF(OR(LEFT(GH102,1)=CHAR(32),LEFT(GH102,1)=CHAR(9),LEFT(GH102,1)=CHAR(160),indenture(GH102)&gt;0),"NO","BOLD")&amp;GJ102</f>
        <v>BOLD</v>
      </c>
      <c r="GN102" t="str">
        <f t="shared" si="118"/>
        <v/>
      </c>
      <c r="GO102" t="str">
        <f>IF(OR(LEFT(GL102,1)=CHAR(32),LEFT(GL102,1)=CHAR(9),LEFT(GL102,1)=CHAR(160),indenture(GL102)&gt;0),"NO","BOLD")&amp;GN102</f>
        <v>BOLD</v>
      </c>
      <c r="GR102" t="str">
        <f t="shared" si="119"/>
        <v/>
      </c>
      <c r="GS102" t="str">
        <f>IF(OR(LEFT(GP102,1)=CHAR(32),LEFT(GP102,1)=CHAR(9),LEFT(GP102,1)=CHAR(160),indenture(GP102)&gt;0),"NO","BOLD")&amp;GR102</f>
        <v>BOLD</v>
      </c>
      <c r="GV102" t="str">
        <f t="shared" si="120"/>
        <v/>
      </c>
      <c r="GW102" t="str">
        <f>IF(OR(LEFT(GT102,1)=CHAR(32),LEFT(GT102,1)=CHAR(9),LEFT(GT102,1)=CHAR(160),indenture(GT102)&gt;0),"NO","BOLD")&amp;GV102</f>
        <v>BOLD</v>
      </c>
      <c r="GZ102" t="str">
        <f t="shared" si="121"/>
        <v/>
      </c>
      <c r="HA102" t="str">
        <f>IF(OR(LEFT(GX102,1)=CHAR(32),LEFT(GX102,1)=CHAR(9),LEFT(GX102,1)=CHAR(160),indenture(GX102)&gt;0),"NO","BOLD")&amp;GZ102</f>
        <v>BOLD</v>
      </c>
      <c r="HD102" t="str">
        <f t="shared" si="122"/>
        <v/>
      </c>
      <c r="HE102" t="str">
        <f>IF(OR(LEFT(HB102,1)=CHAR(32),LEFT(HB102,1)=CHAR(9),LEFT(HB102,1)=CHAR(160),indenture(HB102)&gt;0),"NO","BOLD")&amp;HD102</f>
        <v>BOLD</v>
      </c>
      <c r="HH102" t="str">
        <f t="shared" si="123"/>
        <v/>
      </c>
      <c r="HI102" t="str">
        <f>IF(OR(LEFT(HF102,1)=CHAR(32),LEFT(HF102,1)=CHAR(9),LEFT(HF102,1)=CHAR(160),indenture(HF102)&gt;0),"NO","BOLD")&amp;HH102</f>
        <v>BOLD</v>
      </c>
      <c r="HL102" t="str">
        <f t="shared" si="124"/>
        <v/>
      </c>
      <c r="HM102" t="str">
        <f>IF(OR(LEFT(HJ102,1)=CHAR(32),LEFT(HJ102,1)=CHAR(9),LEFT(HJ102,1)=CHAR(160),indenture(HJ102)&gt;0),"NO","BOLD")&amp;HL102</f>
        <v>BOLD</v>
      </c>
      <c r="HP102" t="str">
        <f t="shared" si="125"/>
        <v/>
      </c>
      <c r="HQ102" t="str">
        <f>IF(OR(LEFT(HN102,1)=CHAR(32),LEFT(HN102,1)=CHAR(9),LEFT(HN102,1)=CHAR(160),indenture(HN102)&gt;0),"NO","BOLD")&amp;HP102</f>
        <v>BOLD</v>
      </c>
      <c r="HT102" t="str">
        <f t="shared" si="126"/>
        <v/>
      </c>
      <c r="HU102" t="str">
        <f>IF(OR(LEFT(HR102,1)=CHAR(32),LEFT(HR102,1)=CHAR(9),LEFT(HR102,1)=CHAR(160),indenture(HR102)&gt;0),"NO","BOLD")&amp;HT102</f>
        <v>BOLD</v>
      </c>
      <c r="HV102" t="s">
        <v>1498</v>
      </c>
      <c r="HW102" t="s">
        <v>132</v>
      </c>
      <c r="HX102" t="str">
        <f t="shared" si="127"/>
        <v/>
      </c>
      <c r="HY102" t="str">
        <f>IF(OR(LEFT(HV102,1)=CHAR(32),LEFT(HV102,1)=CHAR(9),LEFT(HV102,1)=CHAR(160),indenture(HV102)&gt;0),"NO","BOLD")&amp;HX102</f>
        <v>NO</v>
      </c>
      <c r="HZ102" t="s">
        <v>1310</v>
      </c>
      <c r="IA102" s="36" t="s">
        <v>8872</v>
      </c>
      <c r="IB102" t="str">
        <f t="shared" si="128"/>
        <v/>
      </c>
      <c r="IC102" t="str">
        <f>IF(OR(LEFT(HZ102,1)=CHAR(32),LEFT(HZ102,1)=CHAR(9),LEFT(HZ102,1)=CHAR(160),indenture(HZ102)&gt;0),"NO","BOLD")&amp;IB102</f>
        <v>BOLD</v>
      </c>
      <c r="IH102" t="s">
        <v>8305</v>
      </c>
      <c r="II102" t="s">
        <v>8206</v>
      </c>
      <c r="IJ102" t="str">
        <f t="shared" si="129"/>
        <v/>
      </c>
      <c r="IK102" t="str">
        <f>IF(OR(LEFT(IH102,1)=CHAR(32),LEFT(IH102,1)=CHAR(9),LEFT(IH102,1)=CHAR(160),indenture(IH102)&gt;0),"NO","BOLD")&amp;IJ102</f>
        <v>BOLD</v>
      </c>
      <c r="IR102" t="str">
        <f t="shared" si="130"/>
        <v/>
      </c>
      <c r="IS102" t="str">
        <f>IF(OR(LEFT(IP102,1)=CHAR(32),LEFT(IP102,1)=CHAR(9),LEFT(IP102,1)=CHAR(160),indenture(IP102)&gt;0),"NO","BOLD")&amp;IR102</f>
        <v>BOLD</v>
      </c>
      <c r="IX102" t="s">
        <v>8292</v>
      </c>
      <c r="IY102" t="s">
        <v>8194</v>
      </c>
      <c r="IZ102" t="str">
        <f t="shared" si="131"/>
        <v/>
      </c>
      <c r="JA102" t="str">
        <f>IF(OR(LEFT(IX102,1)=CHAR(32),LEFT(IX102,1)=CHAR(9),LEFT(IX102,1)=CHAR(160),indenture(IX102)&gt;0),"NO","BOLD")&amp;IZ102</f>
        <v>BOLD</v>
      </c>
      <c r="JB102" t="s">
        <v>1310</v>
      </c>
      <c r="JC102" s="36" t="s">
        <v>8872</v>
      </c>
      <c r="JD102" t="str">
        <f t="shared" si="132"/>
        <v/>
      </c>
      <c r="JE102" t="str">
        <f>IF(OR(LEFT(JB102,1)=CHAR(32),LEFT(JB102,1)=CHAR(9),LEFT(JB102,1)=CHAR(160),indenture(JB102)&gt;0),"NO","BOLD")&amp;JD102</f>
        <v>BOLD</v>
      </c>
    </row>
    <row r="103" spans="1:265">
      <c r="A103">
        <v>102</v>
      </c>
      <c r="D103" t="str">
        <f t="shared" si="71"/>
        <v/>
      </c>
      <c r="E103" t="str">
        <f>IF(OR(LEFT(B103,1)=CHAR(32),LEFT(B103,1)=CHAR(9),LEFT(B103,1)=CHAR(160),indenture(B103)&gt;0),"NO","BOLD")&amp;D103</f>
        <v>BOLD</v>
      </c>
      <c r="F103" t="s">
        <v>4087</v>
      </c>
      <c r="G103" t="s">
        <v>4088</v>
      </c>
      <c r="H103" t="str">
        <f t="shared" si="72"/>
        <v/>
      </c>
      <c r="I103" t="str">
        <f>IF(OR(LEFT(F103,1)=CHAR(32),LEFT(F103,1)=CHAR(9),LEFT(F103,1)=CHAR(160),indenture(F103)&gt;0),"NO","BOLD")&amp;H103</f>
        <v>BOLD</v>
      </c>
      <c r="P103" t="str">
        <f t="shared" si="73"/>
        <v/>
      </c>
      <c r="Q103" t="str">
        <f>IF(OR(LEFT(N103,1)=CHAR(32),LEFT(N103,1)=CHAR(9),LEFT(N103,1)=CHAR(160),indenture(N103)&gt;0),"NO","BOLD")&amp;P103</f>
        <v>BOLD</v>
      </c>
      <c r="T103" t="str">
        <f t="shared" si="74"/>
        <v/>
      </c>
      <c r="U103" t="str">
        <f>IF(OR(LEFT(R103,1)=CHAR(32),LEFT(R103,1)=CHAR(9),LEFT(R103,1)=CHAR(160),indenture(R103)&gt;0),"NO","BOLD")&amp;T103</f>
        <v>BOLD</v>
      </c>
      <c r="X103" t="str">
        <f t="shared" si="75"/>
        <v/>
      </c>
      <c r="Y103" t="str">
        <f>IF(OR(LEFT(V103,1)=CHAR(32),LEFT(V103,1)=CHAR(9),LEFT(V103,1)=CHAR(160),indenture(V103)&gt;0),"NO","BOLD")&amp;X103</f>
        <v>BOLD</v>
      </c>
      <c r="AB103" t="str">
        <f t="shared" si="76"/>
        <v/>
      </c>
      <c r="AC103" t="str">
        <f>IF(OR(LEFT(Z103,1)=CHAR(32),LEFT(Z103,1)=CHAR(9),LEFT(Z103,1)=CHAR(160),indenture(Z103)&gt;0),"NO","BOLD")&amp;AB103</f>
        <v>BOLD</v>
      </c>
      <c r="AF103" t="str">
        <f t="shared" si="77"/>
        <v/>
      </c>
      <c r="AG103" t="str">
        <f>IF(OR(LEFT(AD103,1)=CHAR(32),LEFT(AD103,1)=CHAR(9),LEFT(AD103,1)=CHAR(160),indenture(AD103)&gt;0),"NO","BOLD")&amp;AF103</f>
        <v>BOLD</v>
      </c>
      <c r="AJ103" t="str">
        <f t="shared" si="78"/>
        <v/>
      </c>
      <c r="AK103" t="str">
        <f>IF(OR(LEFT(AH103,1)=CHAR(32),LEFT(AH103,1)=CHAR(9),LEFT(AH103,1)=CHAR(160),indenture(AH103)&gt;0),"NO","BOLD")&amp;AJ103</f>
        <v>BOLD</v>
      </c>
      <c r="AL103" t="s">
        <v>3923</v>
      </c>
      <c r="AM103" t="s">
        <v>4089</v>
      </c>
      <c r="AN103" t="str">
        <f t="shared" si="79"/>
        <v/>
      </c>
      <c r="AO103" t="str">
        <f>IF(OR(LEFT(AL103,1)=CHAR(32),LEFT(AL103,1)=CHAR(9),LEFT(AL103,1)=CHAR(160),indenture(AL103)&gt;0),"NO","BOLD")&amp;AN103</f>
        <v>BOLD</v>
      </c>
      <c r="AR103" t="str">
        <f t="shared" si="80"/>
        <v/>
      </c>
      <c r="AS103" t="str">
        <f>IF(OR(LEFT(AP103,1)=CHAR(32),LEFT(AP103,1)=CHAR(9),LEFT(AP103,1)=CHAR(160),indenture(AP103)&gt;0),"NO","BOLD")&amp;AR103</f>
        <v>BOLD</v>
      </c>
      <c r="AV103" t="str">
        <f t="shared" si="81"/>
        <v/>
      </c>
      <c r="AW103" t="str">
        <f>IF(OR(LEFT(AT103,1)=CHAR(32),LEFT(AT103,1)=CHAR(9),LEFT(AT103,1)=CHAR(160),indenture(AT103)&gt;0),"NO","BOLD")&amp;AV103</f>
        <v>BOLD</v>
      </c>
      <c r="AZ103" t="str">
        <f t="shared" si="82"/>
        <v/>
      </c>
      <c r="BA103" t="str">
        <f>IF(OR(LEFT(AX103,1)=CHAR(32),LEFT(AX103,1)=CHAR(9),LEFT(AX103,1)=CHAR(160),indenture(AX103)&gt;0),"NO","BOLD")&amp;AZ103</f>
        <v>BOLD</v>
      </c>
      <c r="BD103" t="str">
        <f t="shared" si="83"/>
        <v/>
      </c>
      <c r="BE103" t="str">
        <f>IF(OR(LEFT(BB103,1)=CHAR(32),LEFT(BB103,1)=CHAR(9),LEFT(BB103,1)=CHAR(160),indenture(BB103)&gt;0),"NO","BOLD")&amp;BD103</f>
        <v>BOLD</v>
      </c>
      <c r="BH103" t="str">
        <f t="shared" si="84"/>
        <v/>
      </c>
      <c r="BI103" t="str">
        <f>IF(OR(LEFT(BF103,1)=CHAR(32),LEFT(BF103,1)=CHAR(9),LEFT(BF103,1)=CHAR(160),indenture(BF103)&gt;0),"NO","BOLD")&amp;BH103</f>
        <v>BOLD</v>
      </c>
      <c r="BL103" t="str">
        <f t="shared" si="85"/>
        <v/>
      </c>
      <c r="BM103" t="str">
        <f>IF(OR(LEFT(BJ103,1)=CHAR(32),LEFT(BJ103,1)=CHAR(9),LEFT(BJ103,1)=CHAR(160),indenture(BJ103)&gt;0),"NO","BOLD")&amp;BL103</f>
        <v>BOLD</v>
      </c>
      <c r="BP103" t="str">
        <f t="shared" si="86"/>
        <v/>
      </c>
      <c r="BQ103" t="str">
        <f>IF(OR(LEFT(BN103,1)=CHAR(32),LEFT(BN103,1)=CHAR(9),LEFT(BN103,1)=CHAR(160),indenture(BN103)&gt;0),"NO","BOLD")&amp;BP103</f>
        <v>BOLD</v>
      </c>
      <c r="BT103" t="str">
        <f t="shared" si="87"/>
        <v/>
      </c>
      <c r="BU103" t="str">
        <f>IF(OR(LEFT(BR103,1)=CHAR(32),LEFT(BR103,1)=CHAR(9),LEFT(BR103,1)=CHAR(160),indenture(BR103)&gt;0),"NO","BOLD")&amp;BT103</f>
        <v>BOLD</v>
      </c>
      <c r="BV103" t="s">
        <v>4628</v>
      </c>
      <c r="BW103" s="36" t="s">
        <v>8872</v>
      </c>
      <c r="BX103" t="str">
        <f t="shared" si="88"/>
        <v/>
      </c>
      <c r="BY103" t="str">
        <f>IF(OR(LEFT(BV103,1)=CHAR(32),LEFT(BV103,1)=CHAR(9),LEFT(BV103,1)=CHAR(160),indenture(BV103)&gt;0),"NO","BOLD")&amp;BX103</f>
        <v>BOLD</v>
      </c>
      <c r="BZ103" t="s">
        <v>4261</v>
      </c>
      <c r="CA103" t="s">
        <v>4903</v>
      </c>
      <c r="CB103" t="str">
        <f t="shared" si="89"/>
        <v/>
      </c>
      <c r="CC103" t="str">
        <f>IF(OR(LEFT(BZ103,1)=CHAR(32),LEFT(BZ103,1)=CHAR(9),LEFT(BZ103,1)=CHAR(160),indenture(BZ103)&gt;0),"NO","BOLD")&amp;CB103</f>
        <v>NO</v>
      </c>
      <c r="CD103" t="s">
        <v>4288</v>
      </c>
      <c r="CE103" t="s">
        <v>4904</v>
      </c>
      <c r="CF103" t="str">
        <f t="shared" si="90"/>
        <v/>
      </c>
      <c r="CG103" t="str">
        <f>IF(OR(LEFT(CD103,1)=CHAR(32),LEFT(CD103,1)=CHAR(9),LEFT(CD103,1)=CHAR(160),indenture(CD103)&gt;0),"NO","BOLD")&amp;CF103</f>
        <v>NO</v>
      </c>
      <c r="CJ103" t="str">
        <f t="shared" si="91"/>
        <v/>
      </c>
      <c r="CK103" t="str">
        <f>IF(OR(LEFT(CH103,1)=CHAR(32),LEFT(CH103,1)=CHAR(9),LEFT(CH103,1)=CHAR(160),indenture(CH103)&gt;0),"NO","BOLD")&amp;CJ103</f>
        <v>BOLD</v>
      </c>
      <c r="CN103" t="str">
        <f t="shared" si="92"/>
        <v/>
      </c>
      <c r="CO103" t="str">
        <f>IF(OR(LEFT(CL103,1)=CHAR(32),LEFT(CL103,1)=CHAR(9),LEFT(CL103,1)=CHAR(160),indenture(CL103)&gt;0),"NO","BOLD")&amp;CN103</f>
        <v>BOLD</v>
      </c>
      <c r="CP103" t="s">
        <v>4905</v>
      </c>
      <c r="CQ103" t="s">
        <v>4906</v>
      </c>
      <c r="CR103" t="str">
        <f t="shared" si="93"/>
        <v/>
      </c>
      <c r="CS103" t="str">
        <f>IF(OR(LEFT(CP103,1)=CHAR(32),LEFT(CP103,1)=CHAR(9),LEFT(CP103,1)=CHAR(160),indenture(CP103)&gt;0),"NO","BOLD")&amp;CR103</f>
        <v>BOLD</v>
      </c>
      <c r="CV103" t="str">
        <f t="shared" si="94"/>
        <v/>
      </c>
      <c r="CW103" t="str">
        <f>IF(OR(LEFT(CT103,1)=CHAR(32),LEFT(CT103,1)=CHAR(9),LEFT(CT103,1)=CHAR(160),indenture(CT103)&gt;0),"NO","BOLD")&amp;CV103</f>
        <v>BOLD</v>
      </c>
      <c r="CZ103" t="str">
        <f t="shared" si="95"/>
        <v/>
      </c>
      <c r="DA103" t="str">
        <f>IF(OR(LEFT(CX103,1)=CHAR(32),LEFT(CX103,1)=CHAR(9),LEFT(CX103,1)=CHAR(160),indenture(CX103)&gt;0),"NO","BOLD")&amp;CZ103</f>
        <v>BOLD</v>
      </c>
      <c r="DD103" t="str">
        <f t="shared" si="96"/>
        <v/>
      </c>
      <c r="DE103" t="str">
        <f>IF(OR(LEFT(DB103,1)=CHAR(32),LEFT(DB103,1)=CHAR(9),LEFT(DB103,1)=CHAR(160),indenture(DB103)&gt;0),"NO","BOLD")&amp;DD103</f>
        <v>BOLD</v>
      </c>
      <c r="DH103" t="str">
        <f t="shared" si="97"/>
        <v/>
      </c>
      <c r="DI103" t="str">
        <f>IF(OR(LEFT(DF103,1)=CHAR(32),LEFT(DF103,1)=CHAR(9),LEFT(DF103,1)=CHAR(160),indenture(DF103)&gt;0),"NO","BOLD")&amp;DH103</f>
        <v>BOLD</v>
      </c>
      <c r="DL103" t="str">
        <f t="shared" si="98"/>
        <v/>
      </c>
      <c r="DM103" t="str">
        <f>IF(OR(LEFT(DJ103,1)=CHAR(32),LEFT(DJ103,1)=CHAR(9),LEFT(DJ103,1)=CHAR(160),indenture(DJ103)&gt;0),"NO","BOLD")&amp;DL103</f>
        <v>BOLD</v>
      </c>
      <c r="DP103" t="str">
        <f t="shared" si="99"/>
        <v/>
      </c>
      <c r="DQ103" t="str">
        <f>IF(OR(LEFT(DN103,1)=CHAR(32),LEFT(DN103,1)=CHAR(9),LEFT(DN103,1)=CHAR(160),indenture(DN103)&gt;0),"NO","BOLD")&amp;DP103</f>
        <v>BOLD</v>
      </c>
      <c r="DT103" t="str">
        <f t="shared" si="100"/>
        <v/>
      </c>
      <c r="DU103" t="str">
        <f>IF(OR(LEFT(DR103,1)=CHAR(32),LEFT(DR103,1)=CHAR(9),LEFT(DR103,1)=CHAR(160),indenture(DR103)&gt;0),"NO","BOLD")&amp;DT103</f>
        <v>BOLD</v>
      </c>
      <c r="DX103" t="str">
        <f t="shared" si="101"/>
        <v/>
      </c>
      <c r="DY103" t="str">
        <f>IF(OR(LEFT(DV103,1)=CHAR(32),LEFT(DV103,1)=CHAR(9),LEFT(DV103,1)=CHAR(160),indenture(DV103)&gt;0),"NO","BOLD")&amp;DX103</f>
        <v>BOLD</v>
      </c>
      <c r="EB103" t="str">
        <f t="shared" si="102"/>
        <v/>
      </c>
      <c r="EC103" t="str">
        <f>IF(OR(LEFT(DZ103,1)=CHAR(32),LEFT(DZ103,1)=CHAR(9),LEFT(DZ103,1)=CHAR(160),indenture(DZ103)&gt;0),"NO","BOLD")&amp;EB103</f>
        <v>BOLD</v>
      </c>
      <c r="EF103" t="str">
        <f t="shared" si="103"/>
        <v/>
      </c>
      <c r="EG103" t="str">
        <f>IF(OR(LEFT(ED103,1)=CHAR(32),LEFT(ED103,1)=CHAR(9),LEFT(ED103,1)=CHAR(160),indenture(ED103)&gt;0),"NO","BOLD")&amp;EF103</f>
        <v>BOLD</v>
      </c>
      <c r="EJ103" t="str">
        <f t="shared" si="104"/>
        <v/>
      </c>
      <c r="EK103" t="str">
        <f>IF(OR(LEFT(EH103,1)=CHAR(32),LEFT(EH103,1)=CHAR(9),LEFT(EH103,1)=CHAR(160),indenture(EH103)&gt;0),"NO","BOLD")&amp;EJ103</f>
        <v>BOLD</v>
      </c>
      <c r="EN103" t="str">
        <f t="shared" si="105"/>
        <v/>
      </c>
      <c r="EO103" t="str">
        <f>IF(OR(LEFT(EL103,1)=CHAR(32),LEFT(EL103,1)=CHAR(9),LEFT(EL103,1)=CHAR(160),indenture(EL103)&gt;0),"NO","BOLD")&amp;EN103</f>
        <v>BOLD</v>
      </c>
      <c r="ER103" t="str">
        <f t="shared" si="106"/>
        <v/>
      </c>
      <c r="ES103" t="str">
        <f>IF(OR(LEFT(EP103,1)=CHAR(32),LEFT(EP103,1)=CHAR(9),LEFT(EP103,1)=CHAR(160),indenture(EP103)&gt;0),"NO","BOLD")&amp;ER103</f>
        <v>BOLD</v>
      </c>
      <c r="EV103" t="str">
        <f t="shared" si="107"/>
        <v/>
      </c>
      <c r="EW103" t="str">
        <f>IF(OR(LEFT(ET103,1)=CHAR(32),LEFT(ET103,1)=CHAR(9),LEFT(ET103,1)=CHAR(160),indenture(ET103)&gt;0),"NO","BOLD")&amp;EV103</f>
        <v>BOLD</v>
      </c>
      <c r="EZ103" t="str">
        <f t="shared" si="108"/>
        <v/>
      </c>
      <c r="FA103" t="str">
        <f>IF(OR(LEFT(EX103,1)=CHAR(32),LEFT(EX103,1)=CHAR(9),LEFT(EX103,1)=CHAR(160),indenture(EX103)&gt;0),"NO","BOLD")&amp;EZ103</f>
        <v>BOLD</v>
      </c>
      <c r="FD103" t="str">
        <f t="shared" si="109"/>
        <v/>
      </c>
      <c r="FE103" t="str">
        <f>IF(OR(LEFT(FB103,1)=CHAR(32),LEFT(FB103,1)=CHAR(9),LEFT(FB103,1)=CHAR(160),indenture(FB103)&gt;0),"NO","BOLD")&amp;FD103</f>
        <v>BOLD</v>
      </c>
      <c r="FF103" t="s">
        <v>1245</v>
      </c>
      <c r="FG103" t="s">
        <v>1246</v>
      </c>
      <c r="FH103" t="str">
        <f t="shared" si="110"/>
        <v/>
      </c>
      <c r="FI103" t="str">
        <f>IF(OR(LEFT(FF103,1)=CHAR(32),LEFT(FF103,1)=CHAR(9),LEFT(FF103,1)=CHAR(160),indenture(FF103)&gt;0),"NO","BOLD")&amp;FH103</f>
        <v>BOLD</v>
      </c>
      <c r="FL103" t="str">
        <f t="shared" si="111"/>
        <v/>
      </c>
      <c r="FM103" t="str">
        <f>IF(OR(LEFT(FJ103,1)=CHAR(32),LEFT(FJ103,1)=CHAR(9),LEFT(FJ103,1)=CHAR(160),indenture(FJ103)&gt;0),"NO","BOLD")&amp;FL103</f>
        <v>BOLD</v>
      </c>
      <c r="FN103" t="s">
        <v>6114</v>
      </c>
      <c r="FO103" t="s">
        <v>6115</v>
      </c>
      <c r="FP103" t="str">
        <f t="shared" si="112"/>
        <v/>
      </c>
      <c r="FQ103" t="str">
        <f>IF(OR(LEFT(FN103,1)=CHAR(32),LEFT(FN103,1)=CHAR(9),LEFT(FN103,1)=CHAR(160),indenture(FN103)&gt;0),"NO","BOLD")&amp;FP103</f>
        <v>NO</v>
      </c>
      <c r="FT103" t="str">
        <f t="shared" si="113"/>
        <v/>
      </c>
      <c r="FU103" t="str">
        <f>IF(OR(LEFT(FR103,1)=CHAR(32),LEFT(FR103,1)=CHAR(9),LEFT(FR103,1)=CHAR(160),indenture(FR103)&gt;0),"NO","BOLD")&amp;FT103</f>
        <v>BOLD</v>
      </c>
      <c r="FX103" t="str">
        <f t="shared" si="114"/>
        <v/>
      </c>
      <c r="FY103" t="str">
        <f>IF(OR(LEFT(FV103,1)=CHAR(32),LEFT(FV103,1)=CHAR(9),LEFT(FV103,1)=CHAR(160),indenture(FV103)&gt;0),"NO","BOLD")&amp;FX103</f>
        <v>BOLD</v>
      </c>
      <c r="GB103" t="str">
        <f t="shared" si="115"/>
        <v/>
      </c>
      <c r="GC103" t="str">
        <f>IF(OR(LEFT(FZ103,1)=CHAR(32),LEFT(FZ103,1)=CHAR(9),LEFT(FZ103,1)=CHAR(160),indenture(FZ103)&gt;0),"NO","BOLD")&amp;GB103</f>
        <v>BOLD</v>
      </c>
      <c r="GF103" t="str">
        <f t="shared" si="116"/>
        <v/>
      </c>
      <c r="GG103" t="str">
        <f>IF(OR(LEFT(GD103,1)=CHAR(32),LEFT(GD103,1)=CHAR(9),LEFT(GD103,1)=CHAR(160),indenture(GD103)&gt;0),"NO","BOLD")&amp;GF103</f>
        <v>BOLD</v>
      </c>
      <c r="GJ103" t="str">
        <f t="shared" si="117"/>
        <v/>
      </c>
      <c r="GK103" t="str">
        <f>IF(OR(LEFT(GH103,1)=CHAR(32),LEFT(GH103,1)=CHAR(9),LEFT(GH103,1)=CHAR(160),indenture(GH103)&gt;0),"NO","BOLD")&amp;GJ103</f>
        <v>BOLD</v>
      </c>
      <c r="GN103" t="str">
        <f t="shared" si="118"/>
        <v/>
      </c>
      <c r="GO103" t="str">
        <f>IF(OR(LEFT(GL103,1)=CHAR(32),LEFT(GL103,1)=CHAR(9),LEFT(GL103,1)=CHAR(160),indenture(GL103)&gt;0),"NO","BOLD")&amp;GN103</f>
        <v>BOLD</v>
      </c>
      <c r="GR103" t="str">
        <f t="shared" si="119"/>
        <v/>
      </c>
      <c r="GS103" t="str">
        <f>IF(OR(LEFT(GP103,1)=CHAR(32),LEFT(GP103,1)=CHAR(9),LEFT(GP103,1)=CHAR(160),indenture(GP103)&gt;0),"NO","BOLD")&amp;GR103</f>
        <v>BOLD</v>
      </c>
      <c r="GV103" t="str">
        <f t="shared" si="120"/>
        <v/>
      </c>
      <c r="GW103" t="str">
        <f>IF(OR(LEFT(GT103,1)=CHAR(32),LEFT(GT103,1)=CHAR(9),LEFT(GT103,1)=CHAR(160),indenture(GT103)&gt;0),"NO","BOLD")&amp;GV103</f>
        <v>BOLD</v>
      </c>
      <c r="GZ103" t="str">
        <f t="shared" si="121"/>
        <v/>
      </c>
      <c r="HA103" t="str">
        <f>IF(OR(LEFT(GX103,1)=CHAR(32),LEFT(GX103,1)=CHAR(9),LEFT(GX103,1)=CHAR(160),indenture(GX103)&gt;0),"NO","BOLD")&amp;GZ103</f>
        <v>BOLD</v>
      </c>
      <c r="HD103" t="str">
        <f t="shared" si="122"/>
        <v/>
      </c>
      <c r="HE103" t="str">
        <f>IF(OR(LEFT(HB103,1)=CHAR(32),LEFT(HB103,1)=CHAR(9),LEFT(HB103,1)=CHAR(160),indenture(HB103)&gt;0),"NO","BOLD")&amp;HD103</f>
        <v>BOLD</v>
      </c>
      <c r="HH103" t="str">
        <f t="shared" si="123"/>
        <v/>
      </c>
      <c r="HI103" t="str">
        <f>IF(OR(LEFT(HF103,1)=CHAR(32),LEFT(HF103,1)=CHAR(9),LEFT(HF103,1)=CHAR(160),indenture(HF103)&gt;0),"NO","BOLD")&amp;HH103</f>
        <v>BOLD</v>
      </c>
      <c r="HL103" t="str">
        <f t="shared" si="124"/>
        <v/>
      </c>
      <c r="HM103" t="str">
        <f>IF(OR(LEFT(HJ103,1)=CHAR(32),LEFT(HJ103,1)=CHAR(9),LEFT(HJ103,1)=CHAR(160),indenture(HJ103)&gt;0),"NO","BOLD")&amp;HL103</f>
        <v>BOLD</v>
      </c>
      <c r="HP103" t="str">
        <f t="shared" si="125"/>
        <v/>
      </c>
      <c r="HQ103" t="str">
        <f>IF(OR(LEFT(HN103,1)=CHAR(32),LEFT(HN103,1)=CHAR(9),LEFT(HN103,1)=CHAR(160),indenture(HN103)&gt;0),"NO","BOLD")&amp;HP103</f>
        <v>BOLD</v>
      </c>
      <c r="HT103" t="str">
        <f t="shared" si="126"/>
        <v/>
      </c>
      <c r="HU103" t="str">
        <f>IF(OR(LEFT(HR103,1)=CHAR(32),LEFT(HR103,1)=CHAR(9),LEFT(HR103,1)=CHAR(160),indenture(HR103)&gt;0),"NO","BOLD")&amp;HT103</f>
        <v>BOLD</v>
      </c>
      <c r="HV103" t="s">
        <v>1499</v>
      </c>
      <c r="HW103" t="s">
        <v>137</v>
      </c>
      <c r="HX103" t="str">
        <f t="shared" si="127"/>
        <v/>
      </c>
      <c r="HY103" t="str">
        <f>IF(OR(LEFT(HV103,1)=CHAR(32),LEFT(HV103,1)=CHAR(9),LEFT(HV103,1)=CHAR(160),indenture(HV103)&gt;0),"NO","BOLD")&amp;HX103</f>
        <v>NO</v>
      </c>
      <c r="HZ103" t="s">
        <v>8451</v>
      </c>
      <c r="IA103" t="s">
        <v>307</v>
      </c>
      <c r="IB103" t="str">
        <f t="shared" si="128"/>
        <v/>
      </c>
      <c r="IC103" t="str">
        <f>IF(OR(LEFT(HZ103,1)=CHAR(32),LEFT(HZ103,1)=CHAR(9),LEFT(HZ103,1)=CHAR(160),indenture(HZ103)&gt;0),"NO","BOLD")&amp;IB103</f>
        <v>BOLD</v>
      </c>
      <c r="IH103" t="s">
        <v>8306</v>
      </c>
      <c r="II103" t="s">
        <v>8207</v>
      </c>
      <c r="IJ103" t="str">
        <f t="shared" si="129"/>
        <v/>
      </c>
      <c r="IK103" t="str">
        <f>IF(OR(LEFT(IH103,1)=CHAR(32),LEFT(IH103,1)=CHAR(9),LEFT(IH103,1)=CHAR(160),indenture(IH103)&gt;0),"NO","BOLD")&amp;IJ103</f>
        <v>BOLD</v>
      </c>
      <c r="IP103" t="s">
        <v>8776</v>
      </c>
      <c r="IQ103" s="36" t="s">
        <v>8872</v>
      </c>
      <c r="IR103" t="str">
        <f t="shared" si="130"/>
        <v/>
      </c>
      <c r="IS103" t="str">
        <f>IF(OR(LEFT(IP103,1)=CHAR(32),LEFT(IP103,1)=CHAR(9),LEFT(IP103,1)=CHAR(160),indenture(IP103)&gt;0),"NO","BOLD")&amp;IR103</f>
        <v>BOLD</v>
      </c>
      <c r="IX103" t="s">
        <v>8293</v>
      </c>
      <c r="IY103" t="s">
        <v>8195</v>
      </c>
      <c r="IZ103" t="str">
        <f t="shared" si="131"/>
        <v/>
      </c>
      <c r="JA103" t="str">
        <f>IF(OR(LEFT(IX103,1)=CHAR(32),LEFT(IX103,1)=CHAR(9),LEFT(IX103,1)=CHAR(160),indenture(IX103)&gt;0),"NO","BOLD")&amp;IZ103</f>
        <v>BOLD</v>
      </c>
      <c r="JB103" t="s">
        <v>8451</v>
      </c>
      <c r="JC103" t="s">
        <v>307</v>
      </c>
      <c r="JD103" t="str">
        <f t="shared" si="132"/>
        <v/>
      </c>
      <c r="JE103" t="str">
        <f>IF(OR(LEFT(JB103,1)=CHAR(32),LEFT(JB103,1)=CHAR(9),LEFT(JB103,1)=CHAR(160),indenture(JB103)&gt;0),"NO","BOLD")&amp;JD103</f>
        <v>BOLD</v>
      </c>
    </row>
    <row r="104" spans="1:265">
      <c r="A104">
        <v>103</v>
      </c>
      <c r="D104" t="str">
        <f t="shared" si="71"/>
        <v/>
      </c>
      <c r="E104" t="str">
        <f>IF(OR(LEFT(B104,1)=CHAR(32),LEFT(B104,1)=CHAR(9),LEFT(B104,1)=CHAR(160),indenture(B104)&gt;0),"NO","BOLD")&amp;D104</f>
        <v>BOLD</v>
      </c>
      <c r="F104" t="s">
        <v>4090</v>
      </c>
      <c r="G104" t="s">
        <v>4091</v>
      </c>
      <c r="H104" t="str">
        <f t="shared" si="72"/>
        <v/>
      </c>
      <c r="I104" t="str">
        <f>IF(OR(LEFT(F104,1)=CHAR(32),LEFT(F104,1)=CHAR(9),LEFT(F104,1)=CHAR(160),indenture(F104)&gt;0),"NO","BOLD")&amp;H104</f>
        <v>BOLD</v>
      </c>
      <c r="P104" t="str">
        <f t="shared" si="73"/>
        <v/>
      </c>
      <c r="Q104" t="str">
        <f>IF(OR(LEFT(N104,1)=CHAR(32),LEFT(N104,1)=CHAR(9),LEFT(N104,1)=CHAR(160),indenture(N104)&gt;0),"NO","BOLD")&amp;P104</f>
        <v>BOLD</v>
      </c>
      <c r="T104" t="str">
        <f t="shared" si="74"/>
        <v/>
      </c>
      <c r="U104" t="str">
        <f>IF(OR(LEFT(R104,1)=CHAR(32),LEFT(R104,1)=CHAR(9),LEFT(R104,1)=CHAR(160),indenture(R104)&gt;0),"NO","BOLD")&amp;T104</f>
        <v>BOLD</v>
      </c>
      <c r="X104" t="str">
        <f t="shared" si="75"/>
        <v/>
      </c>
      <c r="Y104" t="str">
        <f>IF(OR(LEFT(V104,1)=CHAR(32),LEFT(V104,1)=CHAR(9),LEFT(V104,1)=CHAR(160),indenture(V104)&gt;0),"NO","BOLD")&amp;X104</f>
        <v>BOLD</v>
      </c>
      <c r="AB104" t="str">
        <f t="shared" si="76"/>
        <v/>
      </c>
      <c r="AC104" t="str">
        <f>IF(OR(LEFT(Z104,1)=CHAR(32),LEFT(Z104,1)=CHAR(9),LEFT(Z104,1)=CHAR(160),indenture(Z104)&gt;0),"NO","BOLD")&amp;AB104</f>
        <v>BOLD</v>
      </c>
      <c r="AF104" t="str">
        <f t="shared" si="77"/>
        <v/>
      </c>
      <c r="AG104" t="str">
        <f>IF(OR(LEFT(AD104,1)=CHAR(32),LEFT(AD104,1)=CHAR(9),LEFT(AD104,1)=CHAR(160),indenture(AD104)&gt;0),"NO","BOLD")&amp;AF104</f>
        <v>BOLD</v>
      </c>
      <c r="AJ104" t="str">
        <f t="shared" si="78"/>
        <v/>
      </c>
      <c r="AK104" t="str">
        <f>IF(OR(LEFT(AH104,1)=CHAR(32),LEFT(AH104,1)=CHAR(9),LEFT(AH104,1)=CHAR(160),indenture(AH104)&gt;0),"NO","BOLD")&amp;AJ104</f>
        <v>BOLD</v>
      </c>
      <c r="AL104" t="s">
        <v>3928</v>
      </c>
      <c r="AM104" t="s">
        <v>4092</v>
      </c>
      <c r="AN104" t="str">
        <f t="shared" si="79"/>
        <v/>
      </c>
      <c r="AO104" t="str">
        <f>IF(OR(LEFT(AL104,1)=CHAR(32),LEFT(AL104,1)=CHAR(9),LEFT(AL104,1)=CHAR(160),indenture(AL104)&gt;0),"NO","BOLD")&amp;AN104</f>
        <v>BOLD</v>
      </c>
      <c r="AR104" t="str">
        <f t="shared" si="80"/>
        <v/>
      </c>
      <c r="AS104" t="str">
        <f>IF(OR(LEFT(AP104,1)=CHAR(32),LEFT(AP104,1)=CHAR(9),LEFT(AP104,1)=CHAR(160),indenture(AP104)&gt;0),"NO","BOLD")&amp;AR104</f>
        <v>BOLD</v>
      </c>
      <c r="AV104" t="str">
        <f t="shared" si="81"/>
        <v/>
      </c>
      <c r="AW104" t="str">
        <f>IF(OR(LEFT(AT104,1)=CHAR(32),LEFT(AT104,1)=CHAR(9),LEFT(AT104,1)=CHAR(160),indenture(AT104)&gt;0),"NO","BOLD")&amp;AV104</f>
        <v>BOLD</v>
      </c>
      <c r="AZ104" t="str">
        <f t="shared" si="82"/>
        <v/>
      </c>
      <c r="BA104" t="str">
        <f>IF(OR(LEFT(AX104,1)=CHAR(32),LEFT(AX104,1)=CHAR(9),LEFT(AX104,1)=CHAR(160),indenture(AX104)&gt;0),"NO","BOLD")&amp;AZ104</f>
        <v>BOLD</v>
      </c>
      <c r="BD104" t="str">
        <f t="shared" si="83"/>
        <v/>
      </c>
      <c r="BE104" t="str">
        <f>IF(OR(LEFT(BB104,1)=CHAR(32),LEFT(BB104,1)=CHAR(9),LEFT(BB104,1)=CHAR(160),indenture(BB104)&gt;0),"NO","BOLD")&amp;BD104</f>
        <v>BOLD</v>
      </c>
      <c r="BH104" t="str">
        <f t="shared" si="84"/>
        <v/>
      </c>
      <c r="BI104" t="str">
        <f>IF(OR(LEFT(BF104,1)=CHAR(32),LEFT(BF104,1)=CHAR(9),LEFT(BF104,1)=CHAR(160),indenture(BF104)&gt;0),"NO","BOLD")&amp;BH104</f>
        <v>BOLD</v>
      </c>
      <c r="BL104" t="str">
        <f t="shared" si="85"/>
        <v/>
      </c>
      <c r="BM104" t="str">
        <f>IF(OR(LEFT(BJ104,1)=CHAR(32),LEFT(BJ104,1)=CHAR(9),LEFT(BJ104,1)=CHAR(160),indenture(BJ104)&gt;0),"NO","BOLD")&amp;BL104</f>
        <v>BOLD</v>
      </c>
      <c r="BP104" t="str">
        <f t="shared" si="86"/>
        <v/>
      </c>
      <c r="BQ104" t="str">
        <f>IF(OR(LEFT(BN104,1)=CHAR(32),LEFT(BN104,1)=CHAR(9),LEFT(BN104,1)=CHAR(160),indenture(BN104)&gt;0),"NO","BOLD")&amp;BP104</f>
        <v>BOLD</v>
      </c>
      <c r="BT104" t="str">
        <f t="shared" si="87"/>
        <v/>
      </c>
      <c r="BU104" t="str">
        <f>IF(OR(LEFT(BR104,1)=CHAR(32),LEFT(BR104,1)=CHAR(9),LEFT(BR104,1)=CHAR(160),indenture(BR104)&gt;0),"NO","BOLD")&amp;BT104</f>
        <v>BOLD</v>
      </c>
      <c r="BV104" t="s">
        <v>4219</v>
      </c>
      <c r="BW104" t="s">
        <v>4907</v>
      </c>
      <c r="BX104" t="str">
        <f t="shared" si="88"/>
        <v/>
      </c>
      <c r="BY104" t="str">
        <f>IF(OR(LEFT(BV104,1)=CHAR(32),LEFT(BV104,1)=CHAR(9),LEFT(BV104,1)=CHAR(160),indenture(BV104)&gt;0),"NO","BOLD")&amp;BX104</f>
        <v>NO</v>
      </c>
      <c r="BZ104" t="s">
        <v>4275</v>
      </c>
      <c r="CA104" t="s">
        <v>4908</v>
      </c>
      <c r="CB104" t="str">
        <f t="shared" si="89"/>
        <v/>
      </c>
      <c r="CC104" t="str">
        <f>IF(OR(LEFT(BZ104,1)=CHAR(32),LEFT(BZ104,1)=CHAR(9),LEFT(BZ104,1)=CHAR(160),indenture(BZ104)&gt;0),"NO","BOLD")&amp;CB104</f>
        <v>NO</v>
      </c>
      <c r="CD104" t="s">
        <v>4299</v>
      </c>
      <c r="CE104" t="s">
        <v>4909</v>
      </c>
      <c r="CF104" t="str">
        <f t="shared" si="90"/>
        <v/>
      </c>
      <c r="CG104" t="str">
        <f>IF(OR(LEFT(CD104,1)=CHAR(32),LEFT(CD104,1)=CHAR(9),LEFT(CD104,1)=CHAR(160),indenture(CD104)&gt;0),"NO","BOLD")&amp;CF104</f>
        <v>NO</v>
      </c>
      <c r="CJ104" t="str">
        <f t="shared" si="91"/>
        <v/>
      </c>
      <c r="CK104" t="str">
        <f>IF(OR(LEFT(CH104,1)=CHAR(32),LEFT(CH104,1)=CHAR(9),LEFT(CH104,1)=CHAR(160),indenture(CH104)&gt;0),"NO","BOLD")&amp;CJ104</f>
        <v>BOLD</v>
      </c>
      <c r="CN104" t="str">
        <f t="shared" si="92"/>
        <v/>
      </c>
      <c r="CO104" t="str">
        <f>IF(OR(LEFT(CL104,1)=CHAR(32),LEFT(CL104,1)=CHAR(9),LEFT(CL104,1)=CHAR(160),indenture(CL104)&gt;0),"NO","BOLD")&amp;CN104</f>
        <v>BOLD</v>
      </c>
      <c r="CP104" t="s">
        <v>4910</v>
      </c>
      <c r="CQ104" t="s">
        <v>4911</v>
      </c>
      <c r="CR104" t="str">
        <f t="shared" si="93"/>
        <v>EPS</v>
      </c>
      <c r="CS104" t="str">
        <f>IF(OR(LEFT(CP104,1)=CHAR(32),LEFT(CP104,1)=CHAR(9),LEFT(CP104,1)=CHAR(160),indenture(CP104)&gt;0),"NO","BOLD")&amp;CR104</f>
        <v>BOLDEPS</v>
      </c>
      <c r="CV104" t="str">
        <f t="shared" si="94"/>
        <v/>
      </c>
      <c r="CW104" t="str">
        <f>IF(OR(LEFT(CT104,1)=CHAR(32),LEFT(CT104,1)=CHAR(9),LEFT(CT104,1)=CHAR(160),indenture(CT104)&gt;0),"NO","BOLD")&amp;CV104</f>
        <v>BOLD</v>
      </c>
      <c r="CZ104" t="str">
        <f t="shared" si="95"/>
        <v/>
      </c>
      <c r="DA104" t="str">
        <f>IF(OR(LEFT(CX104,1)=CHAR(32),LEFT(CX104,1)=CHAR(9),LEFT(CX104,1)=CHAR(160),indenture(CX104)&gt;0),"NO","BOLD")&amp;CZ104</f>
        <v>BOLD</v>
      </c>
      <c r="DD104" t="str">
        <f t="shared" si="96"/>
        <v/>
      </c>
      <c r="DE104" t="str">
        <f>IF(OR(LEFT(DB104,1)=CHAR(32),LEFT(DB104,1)=CHAR(9),LEFT(DB104,1)=CHAR(160),indenture(DB104)&gt;0),"NO","BOLD")&amp;DD104</f>
        <v>BOLD</v>
      </c>
      <c r="DH104" t="str">
        <f t="shared" si="97"/>
        <v/>
      </c>
      <c r="DI104" t="str">
        <f>IF(OR(LEFT(DF104,1)=CHAR(32),LEFT(DF104,1)=CHAR(9),LEFT(DF104,1)=CHAR(160),indenture(DF104)&gt;0),"NO","BOLD")&amp;DH104</f>
        <v>BOLD</v>
      </c>
      <c r="DL104" t="str">
        <f t="shared" si="98"/>
        <v/>
      </c>
      <c r="DM104" t="str">
        <f>IF(OR(LEFT(DJ104,1)=CHAR(32),LEFT(DJ104,1)=CHAR(9),LEFT(DJ104,1)=CHAR(160),indenture(DJ104)&gt;0),"NO","BOLD")&amp;DL104</f>
        <v>BOLD</v>
      </c>
      <c r="DP104" t="str">
        <f t="shared" si="99"/>
        <v/>
      </c>
      <c r="DQ104" t="str">
        <f>IF(OR(LEFT(DN104,1)=CHAR(32),LEFT(DN104,1)=CHAR(9),LEFT(DN104,1)=CHAR(160),indenture(DN104)&gt;0),"NO","BOLD")&amp;DP104</f>
        <v>BOLD</v>
      </c>
      <c r="DT104" t="str">
        <f t="shared" si="100"/>
        <v/>
      </c>
      <c r="DU104" t="str">
        <f>IF(OR(LEFT(DR104,1)=CHAR(32),LEFT(DR104,1)=CHAR(9),LEFT(DR104,1)=CHAR(160),indenture(DR104)&gt;0),"NO","BOLD")&amp;DT104</f>
        <v>BOLD</v>
      </c>
      <c r="DX104" t="str">
        <f t="shared" si="101"/>
        <v/>
      </c>
      <c r="DY104" t="str">
        <f>IF(OR(LEFT(DV104,1)=CHAR(32),LEFT(DV104,1)=CHAR(9),LEFT(DV104,1)=CHAR(160),indenture(DV104)&gt;0),"NO","BOLD")&amp;DX104</f>
        <v>BOLD</v>
      </c>
      <c r="EB104" t="str">
        <f t="shared" si="102"/>
        <v/>
      </c>
      <c r="EC104" t="str">
        <f>IF(OR(LEFT(DZ104,1)=CHAR(32),LEFT(DZ104,1)=CHAR(9),LEFT(DZ104,1)=CHAR(160),indenture(DZ104)&gt;0),"NO","BOLD")&amp;EB104</f>
        <v>BOLD</v>
      </c>
      <c r="EF104" t="str">
        <f t="shared" si="103"/>
        <v/>
      </c>
      <c r="EG104" t="str">
        <f>IF(OR(LEFT(ED104,1)=CHAR(32),LEFT(ED104,1)=CHAR(9),LEFT(ED104,1)=CHAR(160),indenture(ED104)&gt;0),"NO","BOLD")&amp;EF104</f>
        <v>BOLD</v>
      </c>
      <c r="EJ104" t="str">
        <f t="shared" si="104"/>
        <v/>
      </c>
      <c r="EK104" t="str">
        <f>IF(OR(LEFT(EH104,1)=CHAR(32),LEFT(EH104,1)=CHAR(9),LEFT(EH104,1)=CHAR(160),indenture(EH104)&gt;0),"NO","BOLD")&amp;EJ104</f>
        <v>BOLD</v>
      </c>
      <c r="EN104" t="str">
        <f t="shared" si="105"/>
        <v/>
      </c>
      <c r="EO104" t="str">
        <f>IF(OR(LEFT(EL104,1)=CHAR(32),LEFT(EL104,1)=CHAR(9),LEFT(EL104,1)=CHAR(160),indenture(EL104)&gt;0),"NO","BOLD")&amp;EN104</f>
        <v>BOLD</v>
      </c>
      <c r="ER104" t="str">
        <f t="shared" si="106"/>
        <v/>
      </c>
      <c r="ES104" t="str">
        <f>IF(OR(LEFT(EP104,1)=CHAR(32),LEFT(EP104,1)=CHAR(9),LEFT(EP104,1)=CHAR(160),indenture(EP104)&gt;0),"NO","BOLD")&amp;ER104</f>
        <v>BOLD</v>
      </c>
      <c r="EV104" t="str">
        <f t="shared" si="107"/>
        <v/>
      </c>
      <c r="EW104" t="str">
        <f>IF(OR(LEFT(ET104,1)=CHAR(32),LEFT(ET104,1)=CHAR(9),LEFT(ET104,1)=CHAR(160),indenture(ET104)&gt;0),"NO","BOLD")&amp;EV104</f>
        <v>BOLD</v>
      </c>
      <c r="EZ104" t="str">
        <f t="shared" si="108"/>
        <v/>
      </c>
      <c r="FA104" t="str">
        <f>IF(OR(LEFT(EX104,1)=CHAR(32),LEFT(EX104,1)=CHAR(9),LEFT(EX104,1)=CHAR(160),indenture(EX104)&gt;0),"NO","BOLD")&amp;EZ104</f>
        <v>BOLD</v>
      </c>
      <c r="FD104" t="str">
        <f t="shared" si="109"/>
        <v/>
      </c>
      <c r="FE104" t="str">
        <f>IF(OR(LEFT(FB104,1)=CHAR(32),LEFT(FB104,1)=CHAR(9),LEFT(FB104,1)=CHAR(160),indenture(FB104)&gt;0),"NO","BOLD")&amp;FD104</f>
        <v>BOLD</v>
      </c>
      <c r="FF104" t="s">
        <v>6116</v>
      </c>
      <c r="FG104" t="s">
        <v>6117</v>
      </c>
      <c r="FH104" t="str">
        <f t="shared" si="110"/>
        <v/>
      </c>
      <c r="FI104" t="str">
        <f>IF(OR(LEFT(FF104,1)=CHAR(32),LEFT(FF104,1)=CHAR(9),LEFT(FF104,1)=CHAR(160),indenture(FF104)&gt;0),"NO","BOLD")&amp;FH104</f>
        <v>BOLD</v>
      </c>
      <c r="FL104" t="str">
        <f t="shared" si="111"/>
        <v/>
      </c>
      <c r="FM104" t="str">
        <f>IF(OR(LEFT(FJ104,1)=CHAR(32),LEFT(FJ104,1)=CHAR(9),LEFT(FJ104,1)=CHAR(160),indenture(FJ104)&gt;0),"NO","BOLD")&amp;FL104</f>
        <v>BOLD</v>
      </c>
      <c r="FN104" t="s">
        <v>6118</v>
      </c>
      <c r="FO104" t="s">
        <v>6119</v>
      </c>
      <c r="FP104" t="str">
        <f t="shared" si="112"/>
        <v/>
      </c>
      <c r="FQ104" t="str">
        <f>IF(OR(LEFT(FN104,1)=CHAR(32),LEFT(FN104,1)=CHAR(9),LEFT(FN104,1)=CHAR(160),indenture(FN104)&gt;0),"NO","BOLD")&amp;FP104</f>
        <v>NO</v>
      </c>
      <c r="FT104" t="str">
        <f t="shared" si="113"/>
        <v/>
      </c>
      <c r="FU104" t="str">
        <f>IF(OR(LEFT(FR104,1)=CHAR(32),LEFT(FR104,1)=CHAR(9),LEFT(FR104,1)=CHAR(160),indenture(FR104)&gt;0),"NO","BOLD")&amp;FT104</f>
        <v>BOLD</v>
      </c>
      <c r="FX104" t="str">
        <f t="shared" si="114"/>
        <v/>
      </c>
      <c r="FY104" t="str">
        <f>IF(OR(LEFT(FV104,1)=CHAR(32),LEFT(FV104,1)=CHAR(9),LEFT(FV104,1)=CHAR(160),indenture(FV104)&gt;0),"NO","BOLD")&amp;FX104</f>
        <v>BOLD</v>
      </c>
      <c r="GB104" t="str">
        <f t="shared" si="115"/>
        <v/>
      </c>
      <c r="GC104" t="str">
        <f>IF(OR(LEFT(FZ104,1)=CHAR(32),LEFT(FZ104,1)=CHAR(9),LEFT(FZ104,1)=CHAR(160),indenture(FZ104)&gt;0),"NO","BOLD")&amp;GB104</f>
        <v>BOLD</v>
      </c>
      <c r="GF104" t="str">
        <f t="shared" si="116"/>
        <v/>
      </c>
      <c r="GG104" t="str">
        <f>IF(OR(LEFT(GD104,1)=CHAR(32),LEFT(GD104,1)=CHAR(9),LEFT(GD104,1)=CHAR(160),indenture(GD104)&gt;0),"NO","BOLD")&amp;GF104</f>
        <v>BOLD</v>
      </c>
      <c r="GJ104" t="str">
        <f t="shared" si="117"/>
        <v/>
      </c>
      <c r="GK104" t="str">
        <f>IF(OR(LEFT(GH104,1)=CHAR(32),LEFT(GH104,1)=CHAR(9),LEFT(GH104,1)=CHAR(160),indenture(GH104)&gt;0),"NO","BOLD")&amp;GJ104</f>
        <v>BOLD</v>
      </c>
      <c r="GN104" t="str">
        <f t="shared" si="118"/>
        <v/>
      </c>
      <c r="GO104" t="str">
        <f>IF(OR(LEFT(GL104,1)=CHAR(32),LEFT(GL104,1)=CHAR(9),LEFT(GL104,1)=CHAR(160),indenture(GL104)&gt;0),"NO","BOLD")&amp;GN104</f>
        <v>BOLD</v>
      </c>
      <c r="GR104" t="str">
        <f t="shared" si="119"/>
        <v/>
      </c>
      <c r="GS104" t="str">
        <f>IF(OR(LEFT(GP104,1)=CHAR(32),LEFT(GP104,1)=CHAR(9),LEFT(GP104,1)=CHAR(160),indenture(GP104)&gt;0),"NO","BOLD")&amp;GR104</f>
        <v>BOLD</v>
      </c>
      <c r="GV104" t="str">
        <f t="shared" si="120"/>
        <v/>
      </c>
      <c r="GW104" t="str">
        <f>IF(OR(LEFT(GT104,1)=CHAR(32),LEFT(GT104,1)=CHAR(9),LEFT(GT104,1)=CHAR(160),indenture(GT104)&gt;0),"NO","BOLD")&amp;GV104</f>
        <v>BOLD</v>
      </c>
      <c r="GZ104" t="str">
        <f t="shared" si="121"/>
        <v/>
      </c>
      <c r="HA104" t="str">
        <f>IF(OR(LEFT(GX104,1)=CHAR(32),LEFT(GX104,1)=CHAR(9),LEFT(GX104,1)=CHAR(160),indenture(GX104)&gt;0),"NO","BOLD")&amp;GZ104</f>
        <v>BOLD</v>
      </c>
      <c r="HD104" t="str">
        <f t="shared" si="122"/>
        <v/>
      </c>
      <c r="HE104" t="str">
        <f>IF(OR(LEFT(HB104,1)=CHAR(32),LEFT(HB104,1)=CHAR(9),LEFT(HB104,1)=CHAR(160),indenture(HB104)&gt;0),"NO","BOLD")&amp;HD104</f>
        <v>BOLD</v>
      </c>
      <c r="HH104" t="str">
        <f t="shared" si="123"/>
        <v/>
      </c>
      <c r="HI104" t="str">
        <f>IF(OR(LEFT(HF104,1)=CHAR(32),LEFT(HF104,1)=CHAR(9),LEFT(HF104,1)=CHAR(160),indenture(HF104)&gt;0),"NO","BOLD")&amp;HH104</f>
        <v>BOLD</v>
      </c>
      <c r="HL104" t="str">
        <f t="shared" si="124"/>
        <v/>
      </c>
      <c r="HM104" t="str">
        <f>IF(OR(LEFT(HJ104,1)=CHAR(32),LEFT(HJ104,1)=CHAR(9),LEFT(HJ104,1)=CHAR(160),indenture(HJ104)&gt;0),"NO","BOLD")&amp;HL104</f>
        <v>BOLD</v>
      </c>
      <c r="HP104" t="str">
        <f t="shared" si="125"/>
        <v/>
      </c>
      <c r="HQ104" t="str">
        <f>IF(OR(LEFT(HN104,1)=CHAR(32),LEFT(HN104,1)=CHAR(9),LEFT(HN104,1)=CHAR(160),indenture(HN104)&gt;0),"NO","BOLD")&amp;HP104</f>
        <v>BOLD</v>
      </c>
      <c r="HT104" t="str">
        <f t="shared" si="126"/>
        <v/>
      </c>
      <c r="HU104" t="str">
        <f>IF(OR(LEFT(HR104,1)=CHAR(32),LEFT(HR104,1)=CHAR(9),LEFT(HR104,1)=CHAR(160),indenture(HR104)&gt;0),"NO","BOLD")&amp;HT104</f>
        <v>BOLD</v>
      </c>
      <c r="HX104" t="str">
        <f t="shared" si="127"/>
        <v/>
      </c>
      <c r="HY104" t="str">
        <f>IF(OR(LEFT(HV104,1)=CHAR(32),LEFT(HV104,1)=CHAR(9),LEFT(HV104,1)=CHAR(160),indenture(HV104)&gt;0),"NO","BOLD")&amp;HX104</f>
        <v>BOLD</v>
      </c>
      <c r="HZ104" t="s">
        <v>8452</v>
      </c>
      <c r="IA104" t="s">
        <v>314</v>
      </c>
      <c r="IB104" t="str">
        <f t="shared" si="128"/>
        <v/>
      </c>
      <c r="IC104" t="str">
        <f>IF(OR(LEFT(HZ104,1)=CHAR(32),LEFT(HZ104,1)=CHAR(9),LEFT(HZ104,1)=CHAR(160),indenture(HZ104)&gt;0),"NO","BOLD")&amp;IB104</f>
        <v>BOLD</v>
      </c>
      <c r="IH104" t="s">
        <v>8307</v>
      </c>
      <c r="II104" t="s">
        <v>8208</v>
      </c>
      <c r="IJ104" t="str">
        <f t="shared" si="129"/>
        <v/>
      </c>
      <c r="IK104" t="str">
        <f>IF(OR(LEFT(IH104,1)=CHAR(32),LEFT(IH104,1)=CHAR(9),LEFT(IH104,1)=CHAR(160),indenture(IH104)&gt;0),"NO","BOLD")&amp;IJ104</f>
        <v>BOLD</v>
      </c>
      <c r="IP104" t="s">
        <v>8777</v>
      </c>
      <c r="IQ104" t="s">
        <v>4345</v>
      </c>
      <c r="IR104" t="str">
        <f t="shared" si="130"/>
        <v/>
      </c>
      <c r="IS104" t="str">
        <f>IF(OR(LEFT(IP104,1)=CHAR(32),LEFT(IP104,1)=CHAR(9),LEFT(IP104,1)=CHAR(160),indenture(IP104)&gt;0),"NO","BOLD")&amp;IR104</f>
        <v>BOLD</v>
      </c>
      <c r="IX104" t="s">
        <v>8294</v>
      </c>
      <c r="IY104" t="s">
        <v>8196</v>
      </c>
      <c r="IZ104" t="str">
        <f t="shared" si="131"/>
        <v/>
      </c>
      <c r="JA104" t="str">
        <f>IF(OR(LEFT(IX104,1)=CHAR(32),LEFT(IX104,1)=CHAR(9),LEFT(IX104,1)=CHAR(160),indenture(IX104)&gt;0),"NO","BOLD")&amp;IZ104</f>
        <v>BOLD</v>
      </c>
      <c r="JB104" t="s">
        <v>8452</v>
      </c>
      <c r="JC104" t="s">
        <v>314</v>
      </c>
      <c r="JD104" t="str">
        <f t="shared" si="132"/>
        <v/>
      </c>
      <c r="JE104" t="str">
        <f>IF(OR(LEFT(JB104,1)=CHAR(32),LEFT(JB104,1)=CHAR(9),LEFT(JB104,1)=CHAR(160),indenture(JB104)&gt;0),"NO","BOLD")&amp;JD104</f>
        <v>BOLD</v>
      </c>
    </row>
    <row r="105" spans="1:265">
      <c r="A105">
        <v>104</v>
      </c>
      <c r="D105" t="str">
        <f t="shared" si="71"/>
        <v/>
      </c>
      <c r="E105" t="str">
        <f>IF(OR(LEFT(B105,1)=CHAR(32),LEFT(B105,1)=CHAR(9),LEFT(B105,1)=CHAR(160),indenture(B105)&gt;0),"NO","BOLD")&amp;D105</f>
        <v>BOLD</v>
      </c>
      <c r="F105" t="s">
        <v>4093</v>
      </c>
      <c r="G105" t="s">
        <v>4094</v>
      </c>
      <c r="H105" t="str">
        <f t="shared" si="72"/>
        <v/>
      </c>
      <c r="I105" t="str">
        <f>IF(OR(LEFT(F105,1)=CHAR(32),LEFT(F105,1)=CHAR(9),LEFT(F105,1)=CHAR(160),indenture(F105)&gt;0),"NO","BOLD")&amp;H105</f>
        <v>BOLD</v>
      </c>
      <c r="P105" t="str">
        <f t="shared" si="73"/>
        <v/>
      </c>
      <c r="Q105" t="str">
        <f>IF(OR(LEFT(N105,1)=CHAR(32),LEFT(N105,1)=CHAR(9),LEFT(N105,1)=CHAR(160),indenture(N105)&gt;0),"NO","BOLD")&amp;P105</f>
        <v>BOLD</v>
      </c>
      <c r="T105" t="str">
        <f t="shared" si="74"/>
        <v/>
      </c>
      <c r="U105" t="str">
        <f>IF(OR(LEFT(R105,1)=CHAR(32),LEFT(R105,1)=CHAR(9),LEFT(R105,1)=CHAR(160),indenture(R105)&gt;0),"NO","BOLD")&amp;T105</f>
        <v>BOLD</v>
      </c>
      <c r="X105" t="str">
        <f t="shared" si="75"/>
        <v/>
      </c>
      <c r="Y105" t="str">
        <f>IF(OR(LEFT(V105,1)=CHAR(32),LEFT(V105,1)=CHAR(9),LEFT(V105,1)=CHAR(160),indenture(V105)&gt;0),"NO","BOLD")&amp;X105</f>
        <v>BOLD</v>
      </c>
      <c r="AB105" t="str">
        <f t="shared" si="76"/>
        <v/>
      </c>
      <c r="AC105" t="str">
        <f>IF(OR(LEFT(Z105,1)=CHAR(32),LEFT(Z105,1)=CHAR(9),LEFT(Z105,1)=CHAR(160),indenture(Z105)&gt;0),"NO","BOLD")&amp;AB105</f>
        <v>BOLD</v>
      </c>
      <c r="AF105" t="str">
        <f t="shared" si="77"/>
        <v/>
      </c>
      <c r="AG105" t="str">
        <f>IF(OR(LEFT(AD105,1)=CHAR(32),LEFT(AD105,1)=CHAR(9),LEFT(AD105,1)=CHAR(160),indenture(AD105)&gt;0),"NO","BOLD")&amp;AF105</f>
        <v>BOLD</v>
      </c>
      <c r="AJ105" t="str">
        <f t="shared" si="78"/>
        <v/>
      </c>
      <c r="AK105" t="str">
        <f>IF(OR(LEFT(AH105,1)=CHAR(32),LEFT(AH105,1)=CHAR(9),LEFT(AH105,1)=CHAR(160),indenture(AH105)&gt;0),"NO","BOLD")&amp;AJ105</f>
        <v>BOLD</v>
      </c>
      <c r="AL105" t="s">
        <v>3934</v>
      </c>
      <c r="AM105" t="s">
        <v>4095</v>
      </c>
      <c r="AN105" t="str">
        <f t="shared" si="79"/>
        <v/>
      </c>
      <c r="AO105" t="str">
        <f>IF(OR(LEFT(AL105,1)=CHAR(32),LEFT(AL105,1)=CHAR(9),LEFT(AL105,1)=CHAR(160),indenture(AL105)&gt;0),"NO","BOLD")&amp;AN105</f>
        <v>BOLD</v>
      </c>
      <c r="AR105" t="str">
        <f t="shared" si="80"/>
        <v/>
      </c>
      <c r="AS105" t="str">
        <f>IF(OR(LEFT(AP105,1)=CHAR(32),LEFT(AP105,1)=CHAR(9),LEFT(AP105,1)=CHAR(160),indenture(AP105)&gt;0),"NO","BOLD")&amp;AR105</f>
        <v>BOLD</v>
      </c>
      <c r="AV105" t="str">
        <f t="shared" si="81"/>
        <v/>
      </c>
      <c r="AW105" t="str">
        <f>IF(OR(LEFT(AT105,1)=CHAR(32),LEFT(AT105,1)=CHAR(9),LEFT(AT105,1)=CHAR(160),indenture(AT105)&gt;0),"NO","BOLD")&amp;AV105</f>
        <v>BOLD</v>
      </c>
      <c r="AZ105" t="str">
        <f t="shared" si="82"/>
        <v/>
      </c>
      <c r="BA105" t="str">
        <f>IF(OR(LEFT(AX105,1)=CHAR(32),LEFT(AX105,1)=CHAR(9),LEFT(AX105,1)=CHAR(160),indenture(AX105)&gt;0),"NO","BOLD")&amp;AZ105</f>
        <v>BOLD</v>
      </c>
      <c r="BD105" t="str">
        <f t="shared" si="83"/>
        <v/>
      </c>
      <c r="BE105" t="str">
        <f>IF(OR(LEFT(BB105,1)=CHAR(32),LEFT(BB105,1)=CHAR(9),LEFT(BB105,1)=CHAR(160),indenture(BB105)&gt;0),"NO","BOLD")&amp;BD105</f>
        <v>BOLD</v>
      </c>
      <c r="BH105" t="str">
        <f t="shared" si="84"/>
        <v/>
      </c>
      <c r="BI105" t="str">
        <f>IF(OR(LEFT(BF105,1)=CHAR(32),LEFT(BF105,1)=CHAR(9),LEFT(BF105,1)=CHAR(160),indenture(BF105)&gt;0),"NO","BOLD")&amp;BH105</f>
        <v>BOLD</v>
      </c>
      <c r="BL105" t="str">
        <f t="shared" si="85"/>
        <v/>
      </c>
      <c r="BM105" t="str">
        <f>IF(OR(LEFT(BJ105,1)=CHAR(32),LEFT(BJ105,1)=CHAR(9),LEFT(BJ105,1)=CHAR(160),indenture(BJ105)&gt;0),"NO","BOLD")&amp;BL105</f>
        <v>BOLD</v>
      </c>
      <c r="BP105" t="str">
        <f t="shared" si="86"/>
        <v/>
      </c>
      <c r="BQ105" t="str">
        <f>IF(OR(LEFT(BN105,1)=CHAR(32),LEFT(BN105,1)=CHAR(9),LEFT(BN105,1)=CHAR(160),indenture(BN105)&gt;0),"NO","BOLD")&amp;BP105</f>
        <v>BOLD</v>
      </c>
      <c r="BT105" t="str">
        <f t="shared" si="87"/>
        <v/>
      </c>
      <c r="BU105" t="str">
        <f>IF(OR(LEFT(BR105,1)=CHAR(32),LEFT(BR105,1)=CHAR(9),LEFT(BR105,1)=CHAR(160),indenture(BR105)&gt;0),"NO","BOLD")&amp;BT105</f>
        <v>BOLD</v>
      </c>
      <c r="BV105" t="s">
        <v>4231</v>
      </c>
      <c r="BW105" t="s">
        <v>4912</v>
      </c>
      <c r="BX105" t="str">
        <f t="shared" si="88"/>
        <v/>
      </c>
      <c r="BY105" t="str">
        <f>IF(OR(LEFT(BV105,1)=CHAR(32),LEFT(BV105,1)=CHAR(9),LEFT(BV105,1)=CHAR(160),indenture(BV105)&gt;0),"NO","BOLD")&amp;BX105</f>
        <v>NO</v>
      </c>
      <c r="BZ105" t="s">
        <v>4288</v>
      </c>
      <c r="CA105" t="s">
        <v>4913</v>
      </c>
      <c r="CB105" t="str">
        <f t="shared" si="89"/>
        <v/>
      </c>
      <c r="CC105" t="str">
        <f>IF(OR(LEFT(BZ105,1)=CHAR(32),LEFT(BZ105,1)=CHAR(9),LEFT(BZ105,1)=CHAR(160),indenture(BZ105)&gt;0),"NO","BOLD")&amp;CB105</f>
        <v>NO</v>
      </c>
      <c r="CD105" t="s">
        <v>4311</v>
      </c>
      <c r="CE105" t="s">
        <v>4914</v>
      </c>
      <c r="CF105" t="str">
        <f t="shared" si="90"/>
        <v/>
      </c>
      <c r="CG105" t="str">
        <f>IF(OR(LEFT(CD105,1)=CHAR(32),LEFT(CD105,1)=CHAR(9),LEFT(CD105,1)=CHAR(160),indenture(CD105)&gt;0),"NO","BOLD")&amp;CF105</f>
        <v>NO</v>
      </c>
      <c r="CJ105" t="str">
        <f t="shared" si="91"/>
        <v/>
      </c>
      <c r="CK105" t="str">
        <f>IF(OR(LEFT(CH105,1)=CHAR(32),LEFT(CH105,1)=CHAR(9),LEFT(CH105,1)=CHAR(160),indenture(CH105)&gt;0),"NO","BOLD")&amp;CJ105</f>
        <v>BOLD</v>
      </c>
      <c r="CN105" t="str">
        <f t="shared" si="92"/>
        <v/>
      </c>
      <c r="CO105" t="str">
        <f>IF(OR(LEFT(CL105,1)=CHAR(32),LEFT(CL105,1)=CHAR(9),LEFT(CL105,1)=CHAR(160),indenture(CL105)&gt;0),"NO","BOLD")&amp;CN105</f>
        <v>BOLD</v>
      </c>
      <c r="CP105" t="s">
        <v>4915</v>
      </c>
      <c r="CQ105" t="s">
        <v>4916</v>
      </c>
      <c r="CR105" t="str">
        <f t="shared" si="93"/>
        <v/>
      </c>
      <c r="CS105" t="str">
        <f>IF(OR(LEFT(CP105,1)=CHAR(32),LEFT(CP105,1)=CHAR(9),LEFT(CP105,1)=CHAR(160),indenture(CP105)&gt;0),"NO","BOLD")&amp;CR105</f>
        <v>BOLD</v>
      </c>
      <c r="CV105" t="str">
        <f t="shared" si="94"/>
        <v/>
      </c>
      <c r="CW105" t="str">
        <f>IF(OR(LEFT(CT105,1)=CHAR(32),LEFT(CT105,1)=CHAR(9),LEFT(CT105,1)=CHAR(160),indenture(CT105)&gt;0),"NO","BOLD")&amp;CV105</f>
        <v>BOLD</v>
      </c>
      <c r="CZ105" t="str">
        <f t="shared" si="95"/>
        <v/>
      </c>
      <c r="DA105" t="str">
        <f>IF(OR(LEFT(CX105,1)=CHAR(32),LEFT(CX105,1)=CHAR(9),LEFT(CX105,1)=CHAR(160),indenture(CX105)&gt;0),"NO","BOLD")&amp;CZ105</f>
        <v>BOLD</v>
      </c>
      <c r="DD105" t="str">
        <f t="shared" si="96"/>
        <v/>
      </c>
      <c r="DE105" t="str">
        <f>IF(OR(LEFT(DB105,1)=CHAR(32),LEFT(DB105,1)=CHAR(9),LEFT(DB105,1)=CHAR(160),indenture(DB105)&gt;0),"NO","BOLD")&amp;DD105</f>
        <v>BOLD</v>
      </c>
      <c r="DH105" t="str">
        <f t="shared" si="97"/>
        <v/>
      </c>
      <c r="DI105" t="str">
        <f>IF(OR(LEFT(DF105,1)=CHAR(32),LEFT(DF105,1)=CHAR(9),LEFT(DF105,1)=CHAR(160),indenture(DF105)&gt;0),"NO","BOLD")&amp;DH105</f>
        <v>BOLD</v>
      </c>
      <c r="DL105" t="str">
        <f t="shared" si="98"/>
        <v/>
      </c>
      <c r="DM105" t="str">
        <f>IF(OR(LEFT(DJ105,1)=CHAR(32),LEFT(DJ105,1)=CHAR(9),LEFT(DJ105,1)=CHAR(160),indenture(DJ105)&gt;0),"NO","BOLD")&amp;DL105</f>
        <v>BOLD</v>
      </c>
      <c r="DP105" t="str">
        <f t="shared" si="99"/>
        <v/>
      </c>
      <c r="DQ105" t="str">
        <f>IF(OR(LEFT(DN105,1)=CHAR(32),LEFT(DN105,1)=CHAR(9),LEFT(DN105,1)=CHAR(160),indenture(DN105)&gt;0),"NO","BOLD")&amp;DP105</f>
        <v>BOLD</v>
      </c>
      <c r="DT105" t="str">
        <f t="shared" si="100"/>
        <v/>
      </c>
      <c r="DU105" t="str">
        <f>IF(OR(LEFT(DR105,1)=CHAR(32),LEFT(DR105,1)=CHAR(9),LEFT(DR105,1)=CHAR(160),indenture(DR105)&gt;0),"NO","BOLD")&amp;DT105</f>
        <v>BOLD</v>
      </c>
      <c r="DX105" t="str">
        <f t="shared" si="101"/>
        <v/>
      </c>
      <c r="DY105" t="str">
        <f>IF(OR(LEFT(DV105,1)=CHAR(32),LEFT(DV105,1)=CHAR(9),LEFT(DV105,1)=CHAR(160),indenture(DV105)&gt;0),"NO","BOLD")&amp;DX105</f>
        <v>BOLD</v>
      </c>
      <c r="EB105" t="str">
        <f t="shared" si="102"/>
        <v/>
      </c>
      <c r="EC105" t="str">
        <f>IF(OR(LEFT(DZ105,1)=CHAR(32),LEFT(DZ105,1)=CHAR(9),LEFT(DZ105,1)=CHAR(160),indenture(DZ105)&gt;0),"NO","BOLD")&amp;EB105</f>
        <v>BOLD</v>
      </c>
      <c r="EF105" t="str">
        <f t="shared" si="103"/>
        <v/>
      </c>
      <c r="EG105" t="str">
        <f>IF(OR(LEFT(ED105,1)=CHAR(32),LEFT(ED105,1)=CHAR(9),LEFT(ED105,1)=CHAR(160),indenture(ED105)&gt;0),"NO","BOLD")&amp;EF105</f>
        <v>BOLD</v>
      </c>
      <c r="EJ105" t="str">
        <f t="shared" si="104"/>
        <v/>
      </c>
      <c r="EK105" t="str">
        <f>IF(OR(LEFT(EH105,1)=CHAR(32),LEFT(EH105,1)=CHAR(9),LEFT(EH105,1)=CHAR(160),indenture(EH105)&gt;0),"NO","BOLD")&amp;EJ105</f>
        <v>BOLD</v>
      </c>
      <c r="EN105" t="str">
        <f t="shared" si="105"/>
        <v/>
      </c>
      <c r="EO105" t="str">
        <f>IF(OR(LEFT(EL105,1)=CHAR(32),LEFT(EL105,1)=CHAR(9),LEFT(EL105,1)=CHAR(160),indenture(EL105)&gt;0),"NO","BOLD")&amp;EN105</f>
        <v>BOLD</v>
      </c>
      <c r="ER105" t="str">
        <f t="shared" si="106"/>
        <v/>
      </c>
      <c r="ES105" t="str">
        <f>IF(OR(LEFT(EP105,1)=CHAR(32),LEFT(EP105,1)=CHAR(9),LEFT(EP105,1)=CHAR(160),indenture(EP105)&gt;0),"NO","BOLD")&amp;ER105</f>
        <v>BOLD</v>
      </c>
      <c r="EV105" t="str">
        <f t="shared" si="107"/>
        <v/>
      </c>
      <c r="EW105" t="str">
        <f>IF(OR(LEFT(ET105,1)=CHAR(32),LEFT(ET105,1)=CHAR(9),LEFT(ET105,1)=CHAR(160),indenture(ET105)&gt;0),"NO","BOLD")&amp;EV105</f>
        <v>BOLD</v>
      </c>
      <c r="EZ105" t="str">
        <f t="shared" si="108"/>
        <v/>
      </c>
      <c r="FA105" t="str">
        <f>IF(OR(LEFT(EX105,1)=CHAR(32),LEFT(EX105,1)=CHAR(9),LEFT(EX105,1)=CHAR(160),indenture(EX105)&gt;0),"NO","BOLD")&amp;EZ105</f>
        <v>BOLD</v>
      </c>
      <c r="FD105" t="str">
        <f t="shared" si="109"/>
        <v/>
      </c>
      <c r="FE105" t="str">
        <f>IF(OR(LEFT(FB105,1)=CHAR(32),LEFT(FB105,1)=CHAR(9),LEFT(FB105,1)=CHAR(160),indenture(FB105)&gt;0),"NO","BOLD")&amp;FD105</f>
        <v>BOLD</v>
      </c>
      <c r="FH105" t="str">
        <f t="shared" si="110"/>
        <v/>
      </c>
      <c r="FI105" t="str">
        <f>IF(OR(LEFT(FF105,1)=CHAR(32),LEFT(FF105,1)=CHAR(9),LEFT(FF105,1)=CHAR(160),indenture(FF105)&gt;0),"NO","BOLD")&amp;FH105</f>
        <v>BOLD</v>
      </c>
      <c r="FL105" t="str">
        <f t="shared" si="111"/>
        <v/>
      </c>
      <c r="FM105" t="str">
        <f>IF(OR(LEFT(FJ105,1)=CHAR(32),LEFT(FJ105,1)=CHAR(9),LEFT(FJ105,1)=CHAR(160),indenture(FJ105)&gt;0),"NO","BOLD")&amp;FL105</f>
        <v>BOLD</v>
      </c>
      <c r="FP105" t="str">
        <f t="shared" si="112"/>
        <v/>
      </c>
      <c r="FQ105" t="str">
        <f>IF(OR(LEFT(FN105,1)=CHAR(32),LEFT(FN105,1)=CHAR(9),LEFT(FN105,1)=CHAR(160),indenture(FN105)&gt;0),"NO","BOLD")&amp;FP105</f>
        <v>BOLD</v>
      </c>
      <c r="FT105" t="str">
        <f t="shared" si="113"/>
        <v/>
      </c>
      <c r="FU105" t="str">
        <f>IF(OR(LEFT(FR105,1)=CHAR(32),LEFT(FR105,1)=CHAR(9),LEFT(FR105,1)=CHAR(160),indenture(FR105)&gt;0),"NO","BOLD")&amp;FT105</f>
        <v>BOLD</v>
      </c>
      <c r="FX105" t="str">
        <f t="shared" si="114"/>
        <v/>
      </c>
      <c r="FY105" t="str">
        <f>IF(OR(LEFT(FV105,1)=CHAR(32),LEFT(FV105,1)=CHAR(9),LEFT(FV105,1)=CHAR(160),indenture(FV105)&gt;0),"NO","BOLD")&amp;FX105</f>
        <v>BOLD</v>
      </c>
      <c r="GB105" t="str">
        <f t="shared" si="115"/>
        <v/>
      </c>
      <c r="GC105" t="str">
        <f>IF(OR(LEFT(FZ105,1)=CHAR(32),LEFT(FZ105,1)=CHAR(9),LEFT(FZ105,1)=CHAR(160),indenture(FZ105)&gt;0),"NO","BOLD")&amp;GB105</f>
        <v>BOLD</v>
      </c>
      <c r="GF105" t="str">
        <f t="shared" si="116"/>
        <v/>
      </c>
      <c r="GG105" t="str">
        <f>IF(OR(LEFT(GD105,1)=CHAR(32),LEFT(GD105,1)=CHAR(9),LEFT(GD105,1)=CHAR(160),indenture(GD105)&gt;0),"NO","BOLD")&amp;GF105</f>
        <v>BOLD</v>
      </c>
      <c r="GJ105" t="str">
        <f t="shared" si="117"/>
        <v/>
      </c>
      <c r="GK105" t="str">
        <f>IF(OR(LEFT(GH105,1)=CHAR(32),LEFT(GH105,1)=CHAR(9),LEFT(GH105,1)=CHAR(160),indenture(GH105)&gt;0),"NO","BOLD")&amp;GJ105</f>
        <v>BOLD</v>
      </c>
      <c r="GN105" t="str">
        <f t="shared" si="118"/>
        <v/>
      </c>
      <c r="GO105" t="str">
        <f>IF(OR(LEFT(GL105,1)=CHAR(32),LEFT(GL105,1)=CHAR(9),LEFT(GL105,1)=CHAR(160),indenture(GL105)&gt;0),"NO","BOLD")&amp;GN105</f>
        <v>BOLD</v>
      </c>
      <c r="GR105" t="str">
        <f t="shared" si="119"/>
        <v/>
      </c>
      <c r="GS105" t="str">
        <f>IF(OR(LEFT(GP105,1)=CHAR(32),LEFT(GP105,1)=CHAR(9),LEFT(GP105,1)=CHAR(160),indenture(GP105)&gt;0),"NO","BOLD")&amp;GR105</f>
        <v>BOLD</v>
      </c>
      <c r="GV105" t="str">
        <f t="shared" si="120"/>
        <v/>
      </c>
      <c r="GW105" t="str">
        <f>IF(OR(LEFT(GT105,1)=CHAR(32),LEFT(GT105,1)=CHAR(9),LEFT(GT105,1)=CHAR(160),indenture(GT105)&gt;0),"NO","BOLD")&amp;GV105</f>
        <v>BOLD</v>
      </c>
      <c r="GZ105" t="str">
        <f t="shared" si="121"/>
        <v/>
      </c>
      <c r="HA105" t="str">
        <f>IF(OR(LEFT(GX105,1)=CHAR(32),LEFT(GX105,1)=CHAR(9),LEFT(GX105,1)=CHAR(160),indenture(GX105)&gt;0),"NO","BOLD")&amp;GZ105</f>
        <v>BOLD</v>
      </c>
      <c r="HD105" t="str">
        <f t="shared" si="122"/>
        <v/>
      </c>
      <c r="HE105" t="str">
        <f>IF(OR(LEFT(HB105,1)=CHAR(32),LEFT(HB105,1)=CHAR(9),LEFT(HB105,1)=CHAR(160),indenture(HB105)&gt;0),"NO","BOLD")&amp;HD105</f>
        <v>BOLD</v>
      </c>
      <c r="HH105" t="str">
        <f t="shared" si="123"/>
        <v/>
      </c>
      <c r="HI105" t="str">
        <f>IF(OR(LEFT(HF105,1)=CHAR(32),LEFT(HF105,1)=CHAR(9),LEFT(HF105,1)=CHAR(160),indenture(HF105)&gt;0),"NO","BOLD")&amp;HH105</f>
        <v>BOLD</v>
      </c>
      <c r="HL105" t="str">
        <f t="shared" si="124"/>
        <v/>
      </c>
      <c r="HM105" t="str">
        <f>IF(OR(LEFT(HJ105,1)=CHAR(32),LEFT(HJ105,1)=CHAR(9),LEFT(HJ105,1)=CHAR(160),indenture(HJ105)&gt;0),"NO","BOLD")&amp;HL105</f>
        <v>BOLD</v>
      </c>
      <c r="HP105" t="str">
        <f t="shared" si="125"/>
        <v/>
      </c>
      <c r="HQ105" t="str">
        <f>IF(OR(LEFT(HN105,1)=CHAR(32),LEFT(HN105,1)=CHAR(9),LEFT(HN105,1)=CHAR(160),indenture(HN105)&gt;0),"NO","BOLD")&amp;HP105</f>
        <v>BOLD</v>
      </c>
      <c r="HT105" t="str">
        <f t="shared" si="126"/>
        <v/>
      </c>
      <c r="HU105" t="str">
        <f>IF(OR(LEFT(HR105,1)=CHAR(32),LEFT(HR105,1)=CHAR(9),LEFT(HR105,1)=CHAR(160),indenture(HR105)&gt;0),"NO","BOLD")&amp;HT105</f>
        <v>BOLD</v>
      </c>
      <c r="HV105" t="s">
        <v>8228</v>
      </c>
      <c r="HW105" s="36" t="s">
        <v>8872</v>
      </c>
      <c r="HX105" t="str">
        <f t="shared" si="127"/>
        <v/>
      </c>
      <c r="HY105" t="str">
        <f>IF(OR(LEFT(HV105,1)=CHAR(32),LEFT(HV105,1)=CHAR(9),LEFT(HV105,1)=CHAR(160),indenture(HV105)&gt;0),"NO","BOLD")&amp;HX105</f>
        <v>BOLD</v>
      </c>
      <c r="HZ105" t="s">
        <v>8453</v>
      </c>
      <c r="IA105" t="s">
        <v>320</v>
      </c>
      <c r="IB105" t="str">
        <f t="shared" si="128"/>
        <v/>
      </c>
      <c r="IC105" t="str">
        <f>IF(OR(LEFT(HZ105,1)=CHAR(32),LEFT(HZ105,1)=CHAR(9),LEFT(HZ105,1)=CHAR(160),indenture(HZ105)&gt;0),"NO","BOLD")&amp;IB105</f>
        <v>BOLD</v>
      </c>
      <c r="IH105" t="s">
        <v>8308</v>
      </c>
      <c r="II105" t="s">
        <v>8209</v>
      </c>
      <c r="IJ105" t="str">
        <f t="shared" si="129"/>
        <v/>
      </c>
      <c r="IK105" t="str">
        <f>IF(OR(LEFT(IH105,1)=CHAR(32),LEFT(IH105,1)=CHAR(9),LEFT(IH105,1)=CHAR(160),indenture(IH105)&gt;0),"NO","BOLD")&amp;IJ105</f>
        <v>BOLD</v>
      </c>
      <c r="IP105" t="s">
        <v>8778</v>
      </c>
      <c r="IQ105" t="s">
        <v>8779</v>
      </c>
      <c r="IR105" t="str">
        <f t="shared" si="130"/>
        <v/>
      </c>
      <c r="IS105" t="str">
        <f>IF(OR(LEFT(IP105,1)=CHAR(32),LEFT(IP105,1)=CHAR(9),LEFT(IP105,1)=CHAR(160),indenture(IP105)&gt;0),"NO","BOLD")&amp;IR105</f>
        <v>BOLD</v>
      </c>
      <c r="IX105" t="s">
        <v>8295</v>
      </c>
      <c r="IY105" t="s">
        <v>8197</v>
      </c>
      <c r="IZ105" t="str">
        <f t="shared" si="131"/>
        <v/>
      </c>
      <c r="JA105" t="str">
        <f>IF(OR(LEFT(IX105,1)=CHAR(32),LEFT(IX105,1)=CHAR(9),LEFT(IX105,1)=CHAR(160),indenture(IX105)&gt;0),"NO","BOLD")&amp;IZ105</f>
        <v>BOLD</v>
      </c>
      <c r="JB105" t="s">
        <v>8453</v>
      </c>
      <c r="JC105" t="s">
        <v>320</v>
      </c>
      <c r="JD105" t="str">
        <f t="shared" si="132"/>
        <v/>
      </c>
      <c r="JE105" t="str">
        <f>IF(OR(LEFT(JB105,1)=CHAR(32),LEFT(JB105,1)=CHAR(9),LEFT(JB105,1)=CHAR(160),indenture(JB105)&gt;0),"NO","BOLD")&amp;JD105</f>
        <v>BOLD</v>
      </c>
    </row>
    <row r="106" spans="1:265">
      <c r="A106">
        <v>105</v>
      </c>
      <c r="D106" t="str">
        <f t="shared" si="71"/>
        <v/>
      </c>
      <c r="E106" t="str">
        <f>IF(OR(LEFT(B106,1)=CHAR(32),LEFT(B106,1)=CHAR(9),LEFT(B106,1)=CHAR(160),indenture(B106)&gt;0),"NO","BOLD")&amp;D106</f>
        <v>BOLD</v>
      </c>
      <c r="F106" t="s">
        <v>4096</v>
      </c>
      <c r="G106" t="s">
        <v>4097</v>
      </c>
      <c r="H106" t="str">
        <f t="shared" si="72"/>
        <v/>
      </c>
      <c r="I106" t="str">
        <f>IF(OR(LEFT(F106,1)=CHAR(32),LEFT(F106,1)=CHAR(9),LEFT(F106,1)=CHAR(160),indenture(F106)&gt;0),"NO","BOLD")&amp;H106</f>
        <v>BOLD</v>
      </c>
      <c r="P106" t="str">
        <f t="shared" si="73"/>
        <v/>
      </c>
      <c r="Q106" t="str">
        <f>IF(OR(LEFT(N106,1)=CHAR(32),LEFT(N106,1)=CHAR(9),LEFT(N106,1)=CHAR(160),indenture(N106)&gt;0),"NO","BOLD")&amp;P106</f>
        <v>BOLD</v>
      </c>
      <c r="T106" t="str">
        <f t="shared" si="74"/>
        <v/>
      </c>
      <c r="U106" t="str">
        <f>IF(OR(LEFT(R106,1)=CHAR(32),LEFT(R106,1)=CHAR(9),LEFT(R106,1)=CHAR(160),indenture(R106)&gt;0),"NO","BOLD")&amp;T106</f>
        <v>BOLD</v>
      </c>
      <c r="X106" t="str">
        <f t="shared" si="75"/>
        <v/>
      </c>
      <c r="Y106" t="str">
        <f>IF(OR(LEFT(V106,1)=CHAR(32),LEFT(V106,1)=CHAR(9),LEFT(V106,1)=CHAR(160),indenture(V106)&gt;0),"NO","BOLD")&amp;X106</f>
        <v>BOLD</v>
      </c>
      <c r="AB106" t="str">
        <f t="shared" si="76"/>
        <v/>
      </c>
      <c r="AC106" t="str">
        <f>IF(OR(LEFT(Z106,1)=CHAR(32),LEFT(Z106,1)=CHAR(9),LEFT(Z106,1)=CHAR(160),indenture(Z106)&gt;0),"NO","BOLD")&amp;AB106</f>
        <v>BOLD</v>
      </c>
      <c r="AF106" t="str">
        <f t="shared" si="77"/>
        <v/>
      </c>
      <c r="AG106" t="str">
        <f>IF(OR(LEFT(AD106,1)=CHAR(32),LEFT(AD106,1)=CHAR(9),LEFT(AD106,1)=CHAR(160),indenture(AD106)&gt;0),"NO","BOLD")&amp;AF106</f>
        <v>BOLD</v>
      </c>
      <c r="AJ106" t="str">
        <f t="shared" si="78"/>
        <v/>
      </c>
      <c r="AK106" t="str">
        <f>IF(OR(LEFT(AH106,1)=CHAR(32),LEFT(AH106,1)=CHAR(9),LEFT(AH106,1)=CHAR(160),indenture(AH106)&gt;0),"NO","BOLD")&amp;AJ106</f>
        <v>BOLD</v>
      </c>
      <c r="AL106" t="s">
        <v>3940</v>
      </c>
      <c r="AM106" t="s">
        <v>4098</v>
      </c>
      <c r="AN106" t="str">
        <f t="shared" si="79"/>
        <v/>
      </c>
      <c r="AO106" t="str">
        <f>IF(OR(LEFT(AL106,1)=CHAR(32),LEFT(AL106,1)=CHAR(9),LEFT(AL106,1)=CHAR(160),indenture(AL106)&gt;0),"NO","BOLD")&amp;AN106</f>
        <v>BOLD</v>
      </c>
      <c r="AR106" t="str">
        <f t="shared" si="80"/>
        <v/>
      </c>
      <c r="AS106" t="str">
        <f>IF(OR(LEFT(AP106,1)=CHAR(32),LEFT(AP106,1)=CHAR(9),LEFT(AP106,1)=CHAR(160),indenture(AP106)&gt;0),"NO","BOLD")&amp;AR106</f>
        <v>BOLD</v>
      </c>
      <c r="AV106" t="str">
        <f t="shared" si="81"/>
        <v/>
      </c>
      <c r="AW106" t="str">
        <f>IF(OR(LEFT(AT106,1)=CHAR(32),LEFT(AT106,1)=CHAR(9),LEFT(AT106,1)=CHAR(160),indenture(AT106)&gt;0),"NO","BOLD")&amp;AV106</f>
        <v>BOLD</v>
      </c>
      <c r="AZ106" t="str">
        <f t="shared" si="82"/>
        <v/>
      </c>
      <c r="BA106" t="str">
        <f>IF(OR(LEFT(AX106,1)=CHAR(32),LEFT(AX106,1)=CHAR(9),LEFT(AX106,1)=CHAR(160),indenture(AX106)&gt;0),"NO","BOLD")&amp;AZ106</f>
        <v>BOLD</v>
      </c>
      <c r="BD106" t="str">
        <f t="shared" si="83"/>
        <v/>
      </c>
      <c r="BE106" t="str">
        <f>IF(OR(LEFT(BB106,1)=CHAR(32),LEFT(BB106,1)=CHAR(9),LEFT(BB106,1)=CHAR(160),indenture(BB106)&gt;0),"NO","BOLD")&amp;BD106</f>
        <v>BOLD</v>
      </c>
      <c r="BH106" t="str">
        <f t="shared" si="84"/>
        <v/>
      </c>
      <c r="BI106" t="str">
        <f>IF(OR(LEFT(BF106,1)=CHAR(32),LEFT(BF106,1)=CHAR(9),LEFT(BF106,1)=CHAR(160),indenture(BF106)&gt;0),"NO","BOLD")&amp;BH106</f>
        <v>BOLD</v>
      </c>
      <c r="BL106" t="str">
        <f t="shared" si="85"/>
        <v/>
      </c>
      <c r="BM106" t="str">
        <f>IF(OR(LEFT(BJ106,1)=CHAR(32),LEFT(BJ106,1)=CHAR(9),LEFT(BJ106,1)=CHAR(160),indenture(BJ106)&gt;0),"NO","BOLD")&amp;BL106</f>
        <v>BOLD</v>
      </c>
      <c r="BP106" t="str">
        <f t="shared" si="86"/>
        <v/>
      </c>
      <c r="BQ106" t="str">
        <f>IF(OR(LEFT(BN106,1)=CHAR(32),LEFT(BN106,1)=CHAR(9),LEFT(BN106,1)=CHAR(160),indenture(BN106)&gt;0),"NO","BOLD")&amp;BP106</f>
        <v>BOLD</v>
      </c>
      <c r="BT106" t="str">
        <f t="shared" si="87"/>
        <v/>
      </c>
      <c r="BU106" t="str">
        <f>IF(OR(LEFT(BR106,1)=CHAR(32),LEFT(BR106,1)=CHAR(9),LEFT(BR106,1)=CHAR(160),indenture(BR106)&gt;0),"NO","BOLD")&amp;BT106</f>
        <v>BOLD</v>
      </c>
      <c r="BV106" t="s">
        <v>4246</v>
      </c>
      <c r="BW106" t="s">
        <v>4917</v>
      </c>
      <c r="BX106" t="str">
        <f t="shared" si="88"/>
        <v/>
      </c>
      <c r="BY106" t="str">
        <f>IF(OR(LEFT(BV106,1)=CHAR(32),LEFT(BV106,1)=CHAR(9),LEFT(BV106,1)=CHAR(160),indenture(BV106)&gt;0),"NO","BOLD")&amp;BX106</f>
        <v>NO</v>
      </c>
      <c r="BZ106" t="s">
        <v>4299</v>
      </c>
      <c r="CA106" t="s">
        <v>4918</v>
      </c>
      <c r="CB106" t="str">
        <f t="shared" si="89"/>
        <v/>
      </c>
      <c r="CC106" t="str">
        <f>IF(OR(LEFT(BZ106,1)=CHAR(32),LEFT(BZ106,1)=CHAR(9),LEFT(BZ106,1)=CHAR(160),indenture(BZ106)&gt;0),"NO","BOLD")&amp;CB106</f>
        <v>NO</v>
      </c>
      <c r="CD106" t="s">
        <v>4323</v>
      </c>
      <c r="CE106" t="s">
        <v>4919</v>
      </c>
      <c r="CF106" t="str">
        <f t="shared" si="90"/>
        <v/>
      </c>
      <c r="CG106" t="str">
        <f>IF(OR(LEFT(CD106,1)=CHAR(32),LEFT(CD106,1)=CHAR(9),LEFT(CD106,1)=CHAR(160),indenture(CD106)&gt;0),"NO","BOLD")&amp;CF106</f>
        <v>NO</v>
      </c>
      <c r="CJ106" t="str">
        <f t="shared" si="91"/>
        <v/>
      </c>
      <c r="CK106" t="str">
        <f>IF(OR(LEFT(CH106,1)=CHAR(32),LEFT(CH106,1)=CHAR(9),LEFT(CH106,1)=CHAR(160),indenture(CH106)&gt;0),"NO","BOLD")&amp;CJ106</f>
        <v>BOLD</v>
      </c>
      <c r="CN106" t="str">
        <f t="shared" si="92"/>
        <v/>
      </c>
      <c r="CO106" t="str">
        <f>IF(OR(LEFT(CL106,1)=CHAR(32),LEFT(CL106,1)=CHAR(9),LEFT(CL106,1)=CHAR(160),indenture(CL106)&gt;0),"NO","BOLD")&amp;CN106</f>
        <v>BOLD</v>
      </c>
      <c r="CR106" t="str">
        <f t="shared" si="93"/>
        <v/>
      </c>
      <c r="CS106" t="str">
        <f>IF(OR(LEFT(CP106,1)=CHAR(32),LEFT(CP106,1)=CHAR(9),LEFT(CP106,1)=CHAR(160),indenture(CP106)&gt;0),"NO","BOLD")&amp;CR106</f>
        <v>BOLD</v>
      </c>
      <c r="CV106" t="str">
        <f t="shared" si="94"/>
        <v/>
      </c>
      <c r="CW106" t="str">
        <f>IF(OR(LEFT(CT106,1)=CHAR(32),LEFT(CT106,1)=CHAR(9),LEFT(CT106,1)=CHAR(160),indenture(CT106)&gt;0),"NO","BOLD")&amp;CV106</f>
        <v>BOLD</v>
      </c>
      <c r="CZ106" t="str">
        <f t="shared" si="95"/>
        <v/>
      </c>
      <c r="DA106" t="str">
        <f>IF(OR(LEFT(CX106,1)=CHAR(32),LEFT(CX106,1)=CHAR(9),LEFT(CX106,1)=CHAR(160),indenture(CX106)&gt;0),"NO","BOLD")&amp;CZ106</f>
        <v>BOLD</v>
      </c>
      <c r="DD106" t="str">
        <f t="shared" si="96"/>
        <v/>
      </c>
      <c r="DE106" t="str">
        <f>IF(OR(LEFT(DB106,1)=CHAR(32),LEFT(DB106,1)=CHAR(9),LEFT(DB106,1)=CHAR(160),indenture(DB106)&gt;0),"NO","BOLD")&amp;DD106</f>
        <v>BOLD</v>
      </c>
      <c r="DH106" t="str">
        <f t="shared" si="97"/>
        <v/>
      </c>
      <c r="DI106" t="str">
        <f>IF(OR(LEFT(DF106,1)=CHAR(32),LEFT(DF106,1)=CHAR(9),LEFT(DF106,1)=CHAR(160),indenture(DF106)&gt;0),"NO","BOLD")&amp;DH106</f>
        <v>BOLD</v>
      </c>
      <c r="DL106" t="str">
        <f t="shared" si="98"/>
        <v/>
      </c>
      <c r="DM106" t="str">
        <f>IF(OR(LEFT(DJ106,1)=CHAR(32),LEFT(DJ106,1)=CHAR(9),LEFT(DJ106,1)=CHAR(160),indenture(DJ106)&gt;0),"NO","BOLD")&amp;DL106</f>
        <v>BOLD</v>
      </c>
      <c r="DP106" t="str">
        <f t="shared" si="99"/>
        <v/>
      </c>
      <c r="DQ106" t="str">
        <f>IF(OR(LEFT(DN106,1)=CHAR(32),LEFT(DN106,1)=CHAR(9),LEFT(DN106,1)=CHAR(160),indenture(DN106)&gt;0),"NO","BOLD")&amp;DP106</f>
        <v>BOLD</v>
      </c>
      <c r="DT106" t="str">
        <f t="shared" si="100"/>
        <v/>
      </c>
      <c r="DU106" t="str">
        <f>IF(OR(LEFT(DR106,1)=CHAR(32),LEFT(DR106,1)=CHAR(9),LEFT(DR106,1)=CHAR(160),indenture(DR106)&gt;0),"NO","BOLD")&amp;DT106</f>
        <v>BOLD</v>
      </c>
      <c r="DX106" t="str">
        <f t="shared" si="101"/>
        <v/>
      </c>
      <c r="DY106" t="str">
        <f>IF(OR(LEFT(DV106,1)=CHAR(32),LEFT(DV106,1)=CHAR(9),LEFT(DV106,1)=CHAR(160),indenture(DV106)&gt;0),"NO","BOLD")&amp;DX106</f>
        <v>BOLD</v>
      </c>
      <c r="EB106" t="str">
        <f t="shared" si="102"/>
        <v/>
      </c>
      <c r="EC106" t="str">
        <f>IF(OR(LEFT(DZ106,1)=CHAR(32),LEFT(DZ106,1)=CHAR(9),LEFT(DZ106,1)=CHAR(160),indenture(DZ106)&gt;0),"NO","BOLD")&amp;EB106</f>
        <v>BOLD</v>
      </c>
      <c r="EF106" t="str">
        <f t="shared" si="103"/>
        <v/>
      </c>
      <c r="EG106" t="str">
        <f>IF(OR(LEFT(ED106,1)=CHAR(32),LEFT(ED106,1)=CHAR(9),LEFT(ED106,1)=CHAR(160),indenture(ED106)&gt;0),"NO","BOLD")&amp;EF106</f>
        <v>BOLD</v>
      </c>
      <c r="EJ106" t="str">
        <f t="shared" si="104"/>
        <v/>
      </c>
      <c r="EK106" t="str">
        <f>IF(OR(LEFT(EH106,1)=CHAR(32),LEFT(EH106,1)=CHAR(9),LEFT(EH106,1)=CHAR(160),indenture(EH106)&gt;0),"NO","BOLD")&amp;EJ106</f>
        <v>BOLD</v>
      </c>
      <c r="EN106" t="str">
        <f t="shared" si="105"/>
        <v/>
      </c>
      <c r="EO106" t="str">
        <f>IF(OR(LEFT(EL106,1)=CHAR(32),LEFT(EL106,1)=CHAR(9),LEFT(EL106,1)=CHAR(160),indenture(EL106)&gt;0),"NO","BOLD")&amp;EN106</f>
        <v>BOLD</v>
      </c>
      <c r="ER106" t="str">
        <f t="shared" si="106"/>
        <v/>
      </c>
      <c r="ES106" t="str">
        <f>IF(OR(LEFT(EP106,1)=CHAR(32),LEFT(EP106,1)=CHAR(9),LEFT(EP106,1)=CHAR(160),indenture(EP106)&gt;0),"NO","BOLD")&amp;ER106</f>
        <v>BOLD</v>
      </c>
      <c r="EV106" t="str">
        <f t="shared" si="107"/>
        <v/>
      </c>
      <c r="EW106" t="str">
        <f>IF(OR(LEFT(ET106,1)=CHAR(32),LEFT(ET106,1)=CHAR(9),LEFT(ET106,1)=CHAR(160),indenture(ET106)&gt;0),"NO","BOLD")&amp;EV106</f>
        <v>BOLD</v>
      </c>
      <c r="EZ106" t="str">
        <f t="shared" si="108"/>
        <v/>
      </c>
      <c r="FA106" t="str">
        <f>IF(OR(LEFT(EX106,1)=CHAR(32),LEFT(EX106,1)=CHAR(9),LEFT(EX106,1)=CHAR(160),indenture(EX106)&gt;0),"NO","BOLD")&amp;EZ106</f>
        <v>BOLD</v>
      </c>
      <c r="FD106" t="str">
        <f t="shared" si="109"/>
        <v/>
      </c>
      <c r="FE106" t="str">
        <f>IF(OR(LEFT(FB106,1)=CHAR(32),LEFT(FB106,1)=CHAR(9),LEFT(FB106,1)=CHAR(160),indenture(FB106)&gt;0),"NO","BOLD")&amp;FD106</f>
        <v>BOLD</v>
      </c>
      <c r="FF106" t="s">
        <v>1322</v>
      </c>
      <c r="FG106" s="36" t="s">
        <v>8872</v>
      </c>
      <c r="FH106" t="str">
        <f t="shared" si="110"/>
        <v/>
      </c>
      <c r="FI106" t="str">
        <f>IF(OR(LEFT(FF106,1)=CHAR(32),LEFT(FF106,1)=CHAR(9),LEFT(FF106,1)=CHAR(160),indenture(FF106)&gt;0),"NO","BOLD")&amp;FH106</f>
        <v>BOLD</v>
      </c>
      <c r="FL106" t="str">
        <f t="shared" si="111"/>
        <v/>
      </c>
      <c r="FM106" t="str">
        <f>IF(OR(LEFT(FJ106,1)=CHAR(32),LEFT(FJ106,1)=CHAR(9),LEFT(FJ106,1)=CHAR(160),indenture(FJ106)&gt;0),"NO","BOLD")&amp;FL106</f>
        <v>BOLD</v>
      </c>
      <c r="FN106" t="s">
        <v>6120</v>
      </c>
      <c r="FO106" t="s">
        <v>6121</v>
      </c>
      <c r="FP106" t="str">
        <f t="shared" si="112"/>
        <v/>
      </c>
      <c r="FQ106" t="str">
        <f>IF(OR(LEFT(FN106,1)=CHAR(32),LEFT(FN106,1)=CHAR(9),LEFT(FN106,1)=CHAR(160),indenture(FN106)&gt;0),"NO","BOLD")&amp;FP106</f>
        <v>BOLD</v>
      </c>
      <c r="FT106" t="str">
        <f t="shared" si="113"/>
        <v/>
      </c>
      <c r="FU106" t="str">
        <f>IF(OR(LEFT(FR106,1)=CHAR(32),LEFT(FR106,1)=CHAR(9),LEFT(FR106,1)=CHAR(160),indenture(FR106)&gt;0),"NO","BOLD")&amp;FT106</f>
        <v>BOLD</v>
      </c>
      <c r="FX106" t="str">
        <f t="shared" si="114"/>
        <v/>
      </c>
      <c r="FY106" t="str">
        <f>IF(OR(LEFT(FV106,1)=CHAR(32),LEFT(FV106,1)=CHAR(9),LEFT(FV106,1)=CHAR(160),indenture(FV106)&gt;0),"NO","BOLD")&amp;FX106</f>
        <v>BOLD</v>
      </c>
      <c r="GB106" t="str">
        <f t="shared" si="115"/>
        <v/>
      </c>
      <c r="GC106" t="str">
        <f>IF(OR(LEFT(FZ106,1)=CHAR(32),LEFT(FZ106,1)=CHAR(9),LEFT(FZ106,1)=CHAR(160),indenture(FZ106)&gt;0),"NO","BOLD")&amp;GB106</f>
        <v>BOLD</v>
      </c>
      <c r="GF106" t="str">
        <f t="shared" si="116"/>
        <v/>
      </c>
      <c r="GG106" t="str">
        <f>IF(OR(LEFT(GD106,1)=CHAR(32),LEFT(GD106,1)=CHAR(9),LEFT(GD106,1)=CHAR(160),indenture(GD106)&gt;0),"NO","BOLD")&amp;GF106</f>
        <v>BOLD</v>
      </c>
      <c r="GJ106" t="str">
        <f t="shared" si="117"/>
        <v/>
      </c>
      <c r="GK106" t="str">
        <f>IF(OR(LEFT(GH106,1)=CHAR(32),LEFT(GH106,1)=CHAR(9),LEFT(GH106,1)=CHAR(160),indenture(GH106)&gt;0),"NO","BOLD")&amp;GJ106</f>
        <v>BOLD</v>
      </c>
      <c r="GN106" t="str">
        <f t="shared" si="118"/>
        <v/>
      </c>
      <c r="GO106" t="str">
        <f>IF(OR(LEFT(GL106,1)=CHAR(32),LEFT(GL106,1)=CHAR(9),LEFT(GL106,1)=CHAR(160),indenture(GL106)&gt;0),"NO","BOLD")&amp;GN106</f>
        <v>BOLD</v>
      </c>
      <c r="GR106" t="str">
        <f t="shared" si="119"/>
        <v/>
      </c>
      <c r="GS106" t="str">
        <f>IF(OR(LEFT(GP106,1)=CHAR(32),LEFT(GP106,1)=CHAR(9),LEFT(GP106,1)=CHAR(160),indenture(GP106)&gt;0),"NO","BOLD")&amp;GR106</f>
        <v>BOLD</v>
      </c>
      <c r="GV106" t="str">
        <f t="shared" si="120"/>
        <v/>
      </c>
      <c r="GW106" t="str">
        <f>IF(OR(LEFT(GT106,1)=CHAR(32),LEFT(GT106,1)=CHAR(9),LEFT(GT106,1)=CHAR(160),indenture(GT106)&gt;0),"NO","BOLD")&amp;GV106</f>
        <v>BOLD</v>
      </c>
      <c r="GZ106" t="str">
        <f t="shared" si="121"/>
        <v/>
      </c>
      <c r="HA106" t="str">
        <f>IF(OR(LEFT(GX106,1)=CHAR(32),LEFT(GX106,1)=CHAR(9),LEFT(GX106,1)=CHAR(160),indenture(GX106)&gt;0),"NO","BOLD")&amp;GZ106</f>
        <v>BOLD</v>
      </c>
      <c r="HD106" t="str">
        <f t="shared" si="122"/>
        <v/>
      </c>
      <c r="HE106" t="str">
        <f>IF(OR(LEFT(HB106,1)=CHAR(32),LEFT(HB106,1)=CHAR(9),LEFT(HB106,1)=CHAR(160),indenture(HB106)&gt;0),"NO","BOLD")&amp;HD106</f>
        <v>BOLD</v>
      </c>
      <c r="HH106" t="str">
        <f t="shared" si="123"/>
        <v/>
      </c>
      <c r="HI106" t="str">
        <f>IF(OR(LEFT(HF106,1)=CHAR(32),LEFT(HF106,1)=CHAR(9),LEFT(HF106,1)=CHAR(160),indenture(HF106)&gt;0),"NO","BOLD")&amp;HH106</f>
        <v>BOLD</v>
      </c>
      <c r="HL106" t="str">
        <f t="shared" si="124"/>
        <v/>
      </c>
      <c r="HM106" t="str">
        <f>IF(OR(LEFT(HJ106,1)=CHAR(32),LEFT(HJ106,1)=CHAR(9),LEFT(HJ106,1)=CHAR(160),indenture(HJ106)&gt;0),"NO","BOLD")&amp;HL106</f>
        <v>BOLD</v>
      </c>
      <c r="HP106" t="str">
        <f t="shared" si="125"/>
        <v/>
      </c>
      <c r="HQ106" t="str">
        <f>IF(OR(LEFT(HN106,1)=CHAR(32),LEFT(HN106,1)=CHAR(9),LEFT(HN106,1)=CHAR(160),indenture(HN106)&gt;0),"NO","BOLD")&amp;HP106</f>
        <v>BOLD</v>
      </c>
      <c r="HT106" t="str">
        <f t="shared" si="126"/>
        <v/>
      </c>
      <c r="HU106" t="str">
        <f>IF(OR(LEFT(HR106,1)=CHAR(32),LEFT(HR106,1)=CHAR(9),LEFT(HR106,1)=CHAR(160),indenture(HR106)&gt;0),"NO","BOLD")&amp;HT106</f>
        <v>BOLD</v>
      </c>
      <c r="HV106" t="s">
        <v>1302</v>
      </c>
      <c r="HW106" t="s">
        <v>1303</v>
      </c>
      <c r="HX106" t="str">
        <f t="shared" si="127"/>
        <v/>
      </c>
      <c r="HY106" t="str">
        <f>IF(OR(LEFT(HV106,1)=CHAR(32),LEFT(HV106,1)=CHAR(9),LEFT(HV106,1)=CHAR(160),indenture(HV106)&gt;0),"NO","BOLD")&amp;HX106</f>
        <v>BOLD</v>
      </c>
      <c r="HZ106" t="s">
        <v>8454</v>
      </c>
      <c r="IA106" t="s">
        <v>327</v>
      </c>
      <c r="IB106" t="str">
        <f t="shared" si="128"/>
        <v/>
      </c>
      <c r="IC106" t="str">
        <f>IF(OR(LEFT(HZ106,1)=CHAR(32),LEFT(HZ106,1)=CHAR(9),LEFT(HZ106,1)=CHAR(160),indenture(HZ106)&gt;0),"NO","BOLD")&amp;IB106</f>
        <v>BOLD</v>
      </c>
      <c r="IP106" t="s">
        <v>8780</v>
      </c>
      <c r="IQ106" t="s">
        <v>4346</v>
      </c>
      <c r="IR106" t="str">
        <f t="shared" si="130"/>
        <v/>
      </c>
      <c r="IS106" t="str">
        <f>IF(OR(LEFT(IP106,1)=CHAR(32),LEFT(IP106,1)=CHAR(9),LEFT(IP106,1)=CHAR(160),indenture(IP106)&gt;0),"NO","BOLD")&amp;IR106</f>
        <v>BOLD</v>
      </c>
      <c r="IX106" t="s">
        <v>8296</v>
      </c>
      <c r="IY106" t="s">
        <v>8198</v>
      </c>
      <c r="IZ106" t="str">
        <f t="shared" si="131"/>
        <v/>
      </c>
      <c r="JA106" t="str">
        <f>IF(OR(LEFT(IX106,1)=CHAR(32),LEFT(IX106,1)=CHAR(9),LEFT(IX106,1)=CHAR(160),indenture(IX106)&gt;0),"NO","BOLD")&amp;IZ106</f>
        <v>BOLD</v>
      </c>
      <c r="JB106" t="s">
        <v>8454</v>
      </c>
      <c r="JC106" t="s">
        <v>327</v>
      </c>
      <c r="JD106" t="str">
        <f t="shared" si="132"/>
        <v/>
      </c>
      <c r="JE106" t="str">
        <f>IF(OR(LEFT(JB106,1)=CHAR(32),LEFT(JB106,1)=CHAR(9),LEFT(JB106,1)=CHAR(160),indenture(JB106)&gt;0),"NO","BOLD")&amp;JD106</f>
        <v>BOLD</v>
      </c>
    </row>
    <row r="107" spans="1:265">
      <c r="A107">
        <v>106</v>
      </c>
      <c r="D107" t="str">
        <f t="shared" si="71"/>
        <v/>
      </c>
      <c r="E107" t="str">
        <f>IF(OR(LEFT(B107,1)=CHAR(32),LEFT(B107,1)=CHAR(9),LEFT(B107,1)=CHAR(160),indenture(B107)&gt;0),"NO","BOLD")&amp;D107</f>
        <v>BOLD</v>
      </c>
      <c r="F107" t="s">
        <v>4099</v>
      </c>
      <c r="G107" t="s">
        <v>4100</v>
      </c>
      <c r="H107" t="str">
        <f t="shared" si="72"/>
        <v/>
      </c>
      <c r="I107" t="str">
        <f>IF(OR(LEFT(F107,1)=CHAR(32),LEFT(F107,1)=CHAR(9),LEFT(F107,1)=CHAR(160),indenture(F107)&gt;0),"NO","BOLD")&amp;H107</f>
        <v>BOLD</v>
      </c>
      <c r="P107" t="str">
        <f t="shared" si="73"/>
        <v/>
      </c>
      <c r="Q107" t="str">
        <f>IF(OR(LEFT(N107,1)=CHAR(32),LEFT(N107,1)=CHAR(9),LEFT(N107,1)=CHAR(160),indenture(N107)&gt;0),"NO","BOLD")&amp;P107</f>
        <v>BOLD</v>
      </c>
      <c r="T107" t="str">
        <f t="shared" si="74"/>
        <v/>
      </c>
      <c r="U107" t="str">
        <f>IF(OR(LEFT(R107,1)=CHAR(32),LEFT(R107,1)=CHAR(9),LEFT(R107,1)=CHAR(160),indenture(R107)&gt;0),"NO","BOLD")&amp;T107</f>
        <v>BOLD</v>
      </c>
      <c r="X107" t="str">
        <f t="shared" si="75"/>
        <v/>
      </c>
      <c r="Y107" t="str">
        <f>IF(OR(LEFT(V107,1)=CHAR(32),LEFT(V107,1)=CHAR(9),LEFT(V107,1)=CHAR(160),indenture(V107)&gt;0),"NO","BOLD")&amp;X107</f>
        <v>BOLD</v>
      </c>
      <c r="AB107" t="str">
        <f t="shared" si="76"/>
        <v/>
      </c>
      <c r="AC107" t="str">
        <f>IF(OR(LEFT(Z107,1)=CHAR(32),LEFT(Z107,1)=CHAR(9),LEFT(Z107,1)=CHAR(160),indenture(Z107)&gt;0),"NO","BOLD")&amp;AB107</f>
        <v>BOLD</v>
      </c>
      <c r="AF107" t="str">
        <f t="shared" si="77"/>
        <v/>
      </c>
      <c r="AG107" t="str">
        <f>IF(OR(LEFT(AD107,1)=CHAR(32),LEFT(AD107,1)=CHAR(9),LEFT(AD107,1)=CHAR(160),indenture(AD107)&gt;0),"NO","BOLD")&amp;AF107</f>
        <v>BOLD</v>
      </c>
      <c r="AJ107" t="str">
        <f t="shared" si="78"/>
        <v/>
      </c>
      <c r="AK107" t="str">
        <f>IF(OR(LEFT(AH107,1)=CHAR(32),LEFT(AH107,1)=CHAR(9),LEFT(AH107,1)=CHAR(160),indenture(AH107)&gt;0),"NO","BOLD")&amp;AJ107</f>
        <v>BOLD</v>
      </c>
      <c r="AL107" t="s">
        <v>3946</v>
      </c>
      <c r="AM107" t="s">
        <v>4101</v>
      </c>
      <c r="AN107" t="str">
        <f t="shared" si="79"/>
        <v/>
      </c>
      <c r="AO107" t="str">
        <f>IF(OR(LEFT(AL107,1)=CHAR(32),LEFT(AL107,1)=CHAR(9),LEFT(AL107,1)=CHAR(160),indenture(AL107)&gt;0),"NO","BOLD")&amp;AN107</f>
        <v>BOLD</v>
      </c>
      <c r="AR107" t="str">
        <f t="shared" si="80"/>
        <v/>
      </c>
      <c r="AS107" t="str">
        <f>IF(OR(LEFT(AP107,1)=CHAR(32),LEFT(AP107,1)=CHAR(9),LEFT(AP107,1)=CHAR(160),indenture(AP107)&gt;0),"NO","BOLD")&amp;AR107</f>
        <v>BOLD</v>
      </c>
      <c r="AV107" t="str">
        <f t="shared" si="81"/>
        <v/>
      </c>
      <c r="AW107" t="str">
        <f>IF(OR(LEFT(AT107,1)=CHAR(32),LEFT(AT107,1)=CHAR(9),LEFT(AT107,1)=CHAR(160),indenture(AT107)&gt;0),"NO","BOLD")&amp;AV107</f>
        <v>BOLD</v>
      </c>
      <c r="AZ107" t="str">
        <f t="shared" si="82"/>
        <v/>
      </c>
      <c r="BA107" t="str">
        <f>IF(OR(LEFT(AX107,1)=CHAR(32),LEFT(AX107,1)=CHAR(9),LEFT(AX107,1)=CHAR(160),indenture(AX107)&gt;0),"NO","BOLD")&amp;AZ107</f>
        <v>BOLD</v>
      </c>
      <c r="BD107" t="str">
        <f t="shared" si="83"/>
        <v/>
      </c>
      <c r="BE107" t="str">
        <f>IF(OR(LEFT(BB107,1)=CHAR(32),LEFT(BB107,1)=CHAR(9),LEFT(BB107,1)=CHAR(160),indenture(BB107)&gt;0),"NO","BOLD")&amp;BD107</f>
        <v>BOLD</v>
      </c>
      <c r="BH107" t="str">
        <f t="shared" si="84"/>
        <v/>
      </c>
      <c r="BI107" t="str">
        <f>IF(OR(LEFT(BF107,1)=CHAR(32),LEFT(BF107,1)=CHAR(9),LEFT(BF107,1)=CHAR(160),indenture(BF107)&gt;0),"NO","BOLD")&amp;BH107</f>
        <v>BOLD</v>
      </c>
      <c r="BL107" t="str">
        <f t="shared" si="85"/>
        <v/>
      </c>
      <c r="BM107" t="str">
        <f>IF(OR(LEFT(BJ107,1)=CHAR(32),LEFT(BJ107,1)=CHAR(9),LEFT(BJ107,1)=CHAR(160),indenture(BJ107)&gt;0),"NO","BOLD")&amp;BL107</f>
        <v>BOLD</v>
      </c>
      <c r="BP107" t="str">
        <f t="shared" si="86"/>
        <v/>
      </c>
      <c r="BQ107" t="str">
        <f>IF(OR(LEFT(BN107,1)=CHAR(32),LEFT(BN107,1)=CHAR(9),LEFT(BN107,1)=CHAR(160),indenture(BN107)&gt;0),"NO","BOLD")&amp;BP107</f>
        <v>BOLD</v>
      </c>
      <c r="BT107" t="str">
        <f t="shared" si="87"/>
        <v/>
      </c>
      <c r="BU107" t="str">
        <f>IF(OR(LEFT(BR107,1)=CHAR(32),LEFT(BR107,1)=CHAR(9),LEFT(BR107,1)=CHAR(160),indenture(BR107)&gt;0),"NO","BOLD")&amp;BT107</f>
        <v>BOLD</v>
      </c>
      <c r="BV107" t="s">
        <v>4261</v>
      </c>
      <c r="BW107" t="s">
        <v>4920</v>
      </c>
      <c r="BX107" t="str">
        <f t="shared" si="88"/>
        <v/>
      </c>
      <c r="BY107" t="str">
        <f>IF(OR(LEFT(BV107,1)=CHAR(32),LEFT(BV107,1)=CHAR(9),LEFT(BV107,1)=CHAR(160),indenture(BV107)&gt;0),"NO","BOLD")&amp;BX107</f>
        <v>NO</v>
      </c>
      <c r="BZ107" t="s">
        <v>4311</v>
      </c>
      <c r="CA107" t="s">
        <v>4921</v>
      </c>
      <c r="CB107" t="str">
        <f t="shared" si="89"/>
        <v/>
      </c>
      <c r="CC107" t="str">
        <f>IF(OR(LEFT(BZ107,1)=CHAR(32),LEFT(BZ107,1)=CHAR(9),LEFT(BZ107,1)=CHAR(160),indenture(BZ107)&gt;0),"NO","BOLD")&amp;CB107</f>
        <v>NO</v>
      </c>
      <c r="CD107" t="s">
        <v>4333</v>
      </c>
      <c r="CE107" t="s">
        <v>4922</v>
      </c>
      <c r="CF107" t="str">
        <f t="shared" si="90"/>
        <v/>
      </c>
      <c r="CG107" t="str">
        <f>IF(OR(LEFT(CD107,1)=CHAR(32),LEFT(CD107,1)=CHAR(9),LEFT(CD107,1)=CHAR(160),indenture(CD107)&gt;0),"NO","BOLD")&amp;CF107</f>
        <v>NO</v>
      </c>
      <c r="CJ107" t="str">
        <f t="shared" si="91"/>
        <v/>
      </c>
      <c r="CK107" t="str">
        <f>IF(OR(LEFT(CH107,1)=CHAR(32),LEFT(CH107,1)=CHAR(9),LEFT(CH107,1)=CHAR(160),indenture(CH107)&gt;0),"NO","BOLD")&amp;CJ107</f>
        <v>BOLD</v>
      </c>
      <c r="CN107" t="str">
        <f t="shared" si="92"/>
        <v/>
      </c>
      <c r="CO107" t="str">
        <f>IF(OR(LEFT(CL107,1)=CHAR(32),LEFT(CL107,1)=CHAR(9),LEFT(CL107,1)=CHAR(160),indenture(CL107)&gt;0),"NO","BOLD")&amp;CN107</f>
        <v>BOLD</v>
      </c>
      <c r="CR107" t="str">
        <f t="shared" si="93"/>
        <v/>
      </c>
      <c r="CS107" t="str">
        <f>IF(OR(LEFT(CP107,1)=CHAR(32),LEFT(CP107,1)=CHAR(9),LEFT(CP107,1)=CHAR(160),indenture(CP107)&gt;0),"NO","BOLD")&amp;CR107</f>
        <v>BOLD</v>
      </c>
      <c r="CV107" t="str">
        <f t="shared" si="94"/>
        <v/>
      </c>
      <c r="CW107" t="str">
        <f>IF(OR(LEFT(CT107,1)=CHAR(32),LEFT(CT107,1)=CHAR(9),LEFT(CT107,1)=CHAR(160),indenture(CT107)&gt;0),"NO","BOLD")&amp;CV107</f>
        <v>BOLD</v>
      </c>
      <c r="CZ107" t="str">
        <f t="shared" si="95"/>
        <v/>
      </c>
      <c r="DA107" t="str">
        <f>IF(OR(LEFT(CX107,1)=CHAR(32),LEFT(CX107,1)=CHAR(9),LEFT(CX107,1)=CHAR(160),indenture(CX107)&gt;0),"NO","BOLD")&amp;CZ107</f>
        <v>BOLD</v>
      </c>
      <c r="DD107" t="str">
        <f t="shared" si="96"/>
        <v/>
      </c>
      <c r="DE107" t="str">
        <f>IF(OR(LEFT(DB107,1)=CHAR(32),LEFT(DB107,1)=CHAR(9),LEFT(DB107,1)=CHAR(160),indenture(DB107)&gt;0),"NO","BOLD")&amp;DD107</f>
        <v>BOLD</v>
      </c>
      <c r="DH107" t="str">
        <f t="shared" si="97"/>
        <v/>
      </c>
      <c r="DI107" t="str">
        <f>IF(OR(LEFT(DF107,1)=CHAR(32),LEFT(DF107,1)=CHAR(9),LEFT(DF107,1)=CHAR(160),indenture(DF107)&gt;0),"NO","BOLD")&amp;DH107</f>
        <v>BOLD</v>
      </c>
      <c r="DL107" t="str">
        <f t="shared" si="98"/>
        <v/>
      </c>
      <c r="DM107" t="str">
        <f>IF(OR(LEFT(DJ107,1)=CHAR(32),LEFT(DJ107,1)=CHAR(9),LEFT(DJ107,1)=CHAR(160),indenture(DJ107)&gt;0),"NO","BOLD")&amp;DL107</f>
        <v>BOLD</v>
      </c>
      <c r="DP107" t="str">
        <f t="shared" si="99"/>
        <v/>
      </c>
      <c r="DQ107" t="str">
        <f>IF(OR(LEFT(DN107,1)=CHAR(32),LEFT(DN107,1)=CHAR(9),LEFT(DN107,1)=CHAR(160),indenture(DN107)&gt;0),"NO","BOLD")&amp;DP107</f>
        <v>BOLD</v>
      </c>
      <c r="DT107" t="str">
        <f t="shared" si="100"/>
        <v/>
      </c>
      <c r="DU107" t="str">
        <f>IF(OR(LEFT(DR107,1)=CHAR(32),LEFT(DR107,1)=CHAR(9),LEFT(DR107,1)=CHAR(160),indenture(DR107)&gt;0),"NO","BOLD")&amp;DT107</f>
        <v>BOLD</v>
      </c>
      <c r="DX107" t="str">
        <f t="shared" si="101"/>
        <v/>
      </c>
      <c r="DY107" t="str">
        <f>IF(OR(LEFT(DV107,1)=CHAR(32),LEFT(DV107,1)=CHAR(9),LEFT(DV107,1)=CHAR(160),indenture(DV107)&gt;0),"NO","BOLD")&amp;DX107</f>
        <v>BOLD</v>
      </c>
      <c r="EB107" t="str">
        <f t="shared" si="102"/>
        <v/>
      </c>
      <c r="EC107" t="str">
        <f>IF(OR(LEFT(DZ107,1)=CHAR(32),LEFT(DZ107,1)=CHAR(9),LEFT(DZ107,1)=CHAR(160),indenture(DZ107)&gt;0),"NO","BOLD")&amp;EB107</f>
        <v>BOLD</v>
      </c>
      <c r="EF107" t="str">
        <f t="shared" si="103"/>
        <v/>
      </c>
      <c r="EG107" t="str">
        <f>IF(OR(LEFT(ED107,1)=CHAR(32),LEFT(ED107,1)=CHAR(9),LEFT(ED107,1)=CHAR(160),indenture(ED107)&gt;0),"NO","BOLD")&amp;EF107</f>
        <v>BOLD</v>
      </c>
      <c r="EJ107" t="str">
        <f t="shared" si="104"/>
        <v/>
      </c>
      <c r="EK107" t="str">
        <f>IF(OR(LEFT(EH107,1)=CHAR(32),LEFT(EH107,1)=CHAR(9),LEFT(EH107,1)=CHAR(160),indenture(EH107)&gt;0),"NO","BOLD")&amp;EJ107</f>
        <v>BOLD</v>
      </c>
      <c r="EN107" t="str">
        <f t="shared" si="105"/>
        <v/>
      </c>
      <c r="EO107" t="str">
        <f>IF(OR(LEFT(EL107,1)=CHAR(32),LEFT(EL107,1)=CHAR(9),LEFT(EL107,1)=CHAR(160),indenture(EL107)&gt;0),"NO","BOLD")&amp;EN107</f>
        <v>BOLD</v>
      </c>
      <c r="ER107" t="str">
        <f t="shared" si="106"/>
        <v/>
      </c>
      <c r="ES107" t="str">
        <f>IF(OR(LEFT(EP107,1)=CHAR(32),LEFT(EP107,1)=CHAR(9),LEFT(EP107,1)=CHAR(160),indenture(EP107)&gt;0),"NO","BOLD")&amp;ER107</f>
        <v>BOLD</v>
      </c>
      <c r="EV107" t="str">
        <f t="shared" si="107"/>
        <v/>
      </c>
      <c r="EW107" t="str">
        <f>IF(OR(LEFT(ET107,1)=CHAR(32),LEFT(ET107,1)=CHAR(9),LEFT(ET107,1)=CHAR(160),indenture(ET107)&gt;0),"NO","BOLD")&amp;EV107</f>
        <v>BOLD</v>
      </c>
      <c r="EZ107" t="str">
        <f t="shared" si="108"/>
        <v/>
      </c>
      <c r="FA107" t="str">
        <f>IF(OR(LEFT(EX107,1)=CHAR(32),LEFT(EX107,1)=CHAR(9),LEFT(EX107,1)=CHAR(160),indenture(EX107)&gt;0),"NO","BOLD")&amp;EZ107</f>
        <v>BOLD</v>
      </c>
      <c r="FD107" t="str">
        <f t="shared" si="109"/>
        <v/>
      </c>
      <c r="FE107" t="str">
        <f>IF(OR(LEFT(FB107,1)=CHAR(32),LEFT(FB107,1)=CHAR(9),LEFT(FB107,1)=CHAR(160),indenture(FB107)&gt;0),"NO","BOLD")&amp;FD107</f>
        <v>BOLD</v>
      </c>
      <c r="FF107" t="s">
        <v>6122</v>
      </c>
      <c r="FG107" t="s">
        <v>6123</v>
      </c>
      <c r="FH107" t="str">
        <f t="shared" si="110"/>
        <v/>
      </c>
      <c r="FI107" t="str">
        <f>IF(OR(LEFT(FF107,1)=CHAR(32),LEFT(FF107,1)=CHAR(9),LEFT(FF107,1)=CHAR(160),indenture(FF107)&gt;0),"NO","BOLD")&amp;FH107</f>
        <v>BOLD</v>
      </c>
      <c r="FL107" t="str">
        <f t="shared" si="111"/>
        <v/>
      </c>
      <c r="FM107" t="str">
        <f>IF(OR(LEFT(FJ107,1)=CHAR(32),LEFT(FJ107,1)=CHAR(9),LEFT(FJ107,1)=CHAR(160),indenture(FJ107)&gt;0),"NO","BOLD")&amp;FL107</f>
        <v>BOLD</v>
      </c>
      <c r="FP107" t="str">
        <f t="shared" si="112"/>
        <v/>
      </c>
      <c r="FQ107" t="str">
        <f>IF(OR(LEFT(FN107,1)=CHAR(32),LEFT(FN107,1)=CHAR(9),LEFT(FN107,1)=CHAR(160),indenture(FN107)&gt;0),"NO","BOLD")&amp;FP107</f>
        <v>BOLD</v>
      </c>
      <c r="FT107" t="str">
        <f t="shared" si="113"/>
        <v/>
      </c>
      <c r="FU107" t="str">
        <f>IF(OR(LEFT(FR107,1)=CHAR(32),LEFT(FR107,1)=CHAR(9),LEFT(FR107,1)=CHAR(160),indenture(FR107)&gt;0),"NO","BOLD")&amp;FT107</f>
        <v>BOLD</v>
      </c>
      <c r="FX107" t="str">
        <f t="shared" si="114"/>
        <v/>
      </c>
      <c r="FY107" t="str">
        <f>IF(OR(LEFT(FV107,1)=CHAR(32),LEFT(FV107,1)=CHAR(9),LEFT(FV107,1)=CHAR(160),indenture(FV107)&gt;0),"NO","BOLD")&amp;FX107</f>
        <v>BOLD</v>
      </c>
      <c r="GB107" t="str">
        <f t="shared" si="115"/>
        <v/>
      </c>
      <c r="GC107" t="str">
        <f>IF(OR(LEFT(FZ107,1)=CHAR(32),LEFT(FZ107,1)=CHAR(9),LEFT(FZ107,1)=CHAR(160),indenture(FZ107)&gt;0),"NO","BOLD")&amp;GB107</f>
        <v>BOLD</v>
      </c>
      <c r="GF107" t="str">
        <f t="shared" si="116"/>
        <v/>
      </c>
      <c r="GG107" t="str">
        <f>IF(OR(LEFT(GD107,1)=CHAR(32),LEFT(GD107,1)=CHAR(9),LEFT(GD107,1)=CHAR(160),indenture(GD107)&gt;0),"NO","BOLD")&amp;GF107</f>
        <v>BOLD</v>
      </c>
      <c r="GJ107" t="str">
        <f t="shared" si="117"/>
        <v/>
      </c>
      <c r="GK107" t="str">
        <f>IF(OR(LEFT(GH107,1)=CHAR(32),LEFT(GH107,1)=CHAR(9),LEFT(GH107,1)=CHAR(160),indenture(GH107)&gt;0),"NO","BOLD")&amp;GJ107</f>
        <v>BOLD</v>
      </c>
      <c r="GN107" t="str">
        <f t="shared" si="118"/>
        <v/>
      </c>
      <c r="GO107" t="str">
        <f>IF(OR(LEFT(GL107,1)=CHAR(32),LEFT(GL107,1)=CHAR(9),LEFT(GL107,1)=CHAR(160),indenture(GL107)&gt;0),"NO","BOLD")&amp;GN107</f>
        <v>BOLD</v>
      </c>
      <c r="GR107" t="str">
        <f t="shared" si="119"/>
        <v/>
      </c>
      <c r="GS107" t="str">
        <f>IF(OR(LEFT(GP107,1)=CHAR(32),LEFT(GP107,1)=CHAR(9),LEFT(GP107,1)=CHAR(160),indenture(GP107)&gt;0),"NO","BOLD")&amp;GR107</f>
        <v>BOLD</v>
      </c>
      <c r="GV107" t="str">
        <f t="shared" si="120"/>
        <v/>
      </c>
      <c r="GW107" t="str">
        <f>IF(OR(LEFT(GT107,1)=CHAR(32),LEFT(GT107,1)=CHAR(9),LEFT(GT107,1)=CHAR(160),indenture(GT107)&gt;0),"NO","BOLD")&amp;GV107</f>
        <v>BOLD</v>
      </c>
      <c r="GZ107" t="str">
        <f t="shared" si="121"/>
        <v/>
      </c>
      <c r="HA107" t="str">
        <f>IF(OR(LEFT(GX107,1)=CHAR(32),LEFT(GX107,1)=CHAR(9),LEFT(GX107,1)=CHAR(160),indenture(GX107)&gt;0),"NO","BOLD")&amp;GZ107</f>
        <v>BOLD</v>
      </c>
      <c r="HD107" t="str">
        <f t="shared" si="122"/>
        <v/>
      </c>
      <c r="HE107" t="str">
        <f>IF(OR(LEFT(HB107,1)=CHAR(32),LEFT(HB107,1)=CHAR(9),LEFT(HB107,1)=CHAR(160),indenture(HB107)&gt;0),"NO","BOLD")&amp;HD107</f>
        <v>BOLD</v>
      </c>
      <c r="HH107" t="str">
        <f t="shared" si="123"/>
        <v/>
      </c>
      <c r="HI107" t="str">
        <f>IF(OR(LEFT(HF107,1)=CHAR(32),LEFT(HF107,1)=CHAR(9),LEFT(HF107,1)=CHAR(160),indenture(HF107)&gt;0),"NO","BOLD")&amp;HH107</f>
        <v>BOLD</v>
      </c>
      <c r="HL107" t="str">
        <f t="shared" si="124"/>
        <v/>
      </c>
      <c r="HM107" t="str">
        <f>IF(OR(LEFT(HJ107,1)=CHAR(32),LEFT(HJ107,1)=CHAR(9),LEFT(HJ107,1)=CHAR(160),indenture(HJ107)&gt;0),"NO","BOLD")&amp;HL107</f>
        <v>BOLD</v>
      </c>
      <c r="HP107" t="str">
        <f t="shared" si="125"/>
        <v/>
      </c>
      <c r="HQ107" t="str">
        <f>IF(OR(LEFT(HN107,1)=CHAR(32),LEFT(HN107,1)=CHAR(9),LEFT(HN107,1)=CHAR(160),indenture(HN107)&gt;0),"NO","BOLD")&amp;HP107</f>
        <v>BOLD</v>
      </c>
      <c r="HT107" t="str">
        <f t="shared" si="126"/>
        <v/>
      </c>
      <c r="HU107" t="str">
        <f>IF(OR(LEFT(HR107,1)=CHAR(32),LEFT(HR107,1)=CHAR(9),LEFT(HR107,1)=CHAR(160),indenture(HR107)&gt;0),"NO","BOLD")&amp;HT107</f>
        <v>BOLD</v>
      </c>
      <c r="HV107" t="s">
        <v>1650</v>
      </c>
      <c r="HW107" t="s">
        <v>358</v>
      </c>
      <c r="HX107" t="str">
        <f t="shared" si="127"/>
        <v/>
      </c>
      <c r="HY107" t="str">
        <f>IF(OR(LEFT(HV107,1)=CHAR(32),LEFT(HV107,1)=CHAR(9),LEFT(HV107,1)=CHAR(160),indenture(HV107)&gt;0),"NO","BOLD")&amp;HX107</f>
        <v>BOLD</v>
      </c>
      <c r="HZ107" t="s">
        <v>8455</v>
      </c>
      <c r="IA107" t="s">
        <v>331</v>
      </c>
      <c r="IB107" t="str">
        <f t="shared" si="128"/>
        <v/>
      </c>
      <c r="IC107" t="str">
        <f>IF(OR(LEFT(HZ107,1)=CHAR(32),LEFT(HZ107,1)=CHAR(9),LEFT(HZ107,1)=CHAR(160),indenture(HZ107)&gt;0),"NO","BOLD")&amp;IB107</f>
        <v>BOLD</v>
      </c>
      <c r="IR107" t="str">
        <f t="shared" si="130"/>
        <v/>
      </c>
      <c r="IS107" t="str">
        <f>IF(OR(LEFT(IP107,1)=CHAR(32),LEFT(IP107,1)=CHAR(9),LEFT(IP107,1)=CHAR(160),indenture(IP107)&gt;0),"NO","BOLD")&amp;IR107</f>
        <v>BOLD</v>
      </c>
      <c r="IX107" t="s">
        <v>8297</v>
      </c>
      <c r="IY107" t="s">
        <v>8199</v>
      </c>
      <c r="IZ107" t="str">
        <f t="shared" si="131"/>
        <v/>
      </c>
      <c r="JA107" t="str">
        <f>IF(OR(LEFT(IX107,1)=CHAR(32),LEFT(IX107,1)=CHAR(9),LEFT(IX107,1)=CHAR(160),indenture(IX107)&gt;0),"NO","BOLD")&amp;IZ107</f>
        <v>BOLD</v>
      </c>
      <c r="JB107" t="s">
        <v>8455</v>
      </c>
      <c r="JC107" t="s">
        <v>331</v>
      </c>
      <c r="JD107" t="str">
        <f t="shared" si="132"/>
        <v/>
      </c>
      <c r="JE107" t="str">
        <f>IF(OR(LEFT(JB107,1)=CHAR(32),LEFT(JB107,1)=CHAR(9),LEFT(JB107,1)=CHAR(160),indenture(JB107)&gt;0),"NO","BOLD")&amp;JD107</f>
        <v>BOLD</v>
      </c>
    </row>
    <row r="108" spans="1:265">
      <c r="A108">
        <v>107</v>
      </c>
      <c r="D108" t="str">
        <f t="shared" si="71"/>
        <v/>
      </c>
      <c r="E108" t="str">
        <f>IF(OR(LEFT(B108,1)=CHAR(32),LEFT(B108,1)=CHAR(9),LEFT(B108,1)=CHAR(160),indenture(B108)&gt;0),"NO","BOLD")&amp;D108</f>
        <v>BOLD</v>
      </c>
      <c r="F108" t="s">
        <v>4102</v>
      </c>
      <c r="G108" t="s">
        <v>4103</v>
      </c>
      <c r="H108" t="str">
        <f t="shared" si="72"/>
        <v/>
      </c>
      <c r="I108" t="str">
        <f>IF(OR(LEFT(F108,1)=CHAR(32),LEFT(F108,1)=CHAR(9),LEFT(F108,1)=CHAR(160),indenture(F108)&gt;0),"NO","BOLD")&amp;H108</f>
        <v>BOLD</v>
      </c>
      <c r="P108" t="str">
        <f t="shared" si="73"/>
        <v/>
      </c>
      <c r="Q108" t="str">
        <f>IF(OR(LEFT(N108,1)=CHAR(32),LEFT(N108,1)=CHAR(9),LEFT(N108,1)=CHAR(160),indenture(N108)&gt;0),"NO","BOLD")&amp;P108</f>
        <v>BOLD</v>
      </c>
      <c r="T108" t="str">
        <f t="shared" si="74"/>
        <v/>
      </c>
      <c r="U108" t="str">
        <f>IF(OR(LEFT(R108,1)=CHAR(32),LEFT(R108,1)=CHAR(9),LEFT(R108,1)=CHAR(160),indenture(R108)&gt;0),"NO","BOLD")&amp;T108</f>
        <v>BOLD</v>
      </c>
      <c r="X108" t="str">
        <f t="shared" si="75"/>
        <v/>
      </c>
      <c r="Y108" t="str">
        <f>IF(OR(LEFT(V108,1)=CHAR(32),LEFT(V108,1)=CHAR(9),LEFT(V108,1)=CHAR(160),indenture(V108)&gt;0),"NO","BOLD")&amp;X108</f>
        <v>BOLD</v>
      </c>
      <c r="AB108" t="str">
        <f t="shared" si="76"/>
        <v/>
      </c>
      <c r="AC108" t="str">
        <f>IF(OR(LEFT(Z108,1)=CHAR(32),LEFT(Z108,1)=CHAR(9),LEFT(Z108,1)=CHAR(160),indenture(Z108)&gt;0),"NO","BOLD")&amp;AB108</f>
        <v>BOLD</v>
      </c>
      <c r="AF108" t="str">
        <f t="shared" si="77"/>
        <v/>
      </c>
      <c r="AG108" t="str">
        <f>IF(OR(LEFT(AD108,1)=CHAR(32),LEFT(AD108,1)=CHAR(9),LEFT(AD108,1)=CHAR(160),indenture(AD108)&gt;0),"NO","BOLD")&amp;AF108</f>
        <v>BOLD</v>
      </c>
      <c r="AJ108" t="str">
        <f t="shared" si="78"/>
        <v/>
      </c>
      <c r="AK108" t="str">
        <f>IF(OR(LEFT(AH108,1)=CHAR(32),LEFT(AH108,1)=CHAR(9),LEFT(AH108,1)=CHAR(160),indenture(AH108)&gt;0),"NO","BOLD")&amp;AJ108</f>
        <v>BOLD</v>
      </c>
      <c r="AL108" t="s">
        <v>3951</v>
      </c>
      <c r="AM108" t="s">
        <v>4104</v>
      </c>
      <c r="AN108" t="str">
        <f t="shared" si="79"/>
        <v/>
      </c>
      <c r="AO108" t="str">
        <f>IF(OR(LEFT(AL108,1)=CHAR(32),LEFT(AL108,1)=CHAR(9),LEFT(AL108,1)=CHAR(160),indenture(AL108)&gt;0),"NO","BOLD")&amp;AN108</f>
        <v>BOLD</v>
      </c>
      <c r="AR108" t="str">
        <f t="shared" si="80"/>
        <v/>
      </c>
      <c r="AS108" t="str">
        <f>IF(OR(LEFT(AP108,1)=CHAR(32),LEFT(AP108,1)=CHAR(9),LEFT(AP108,1)=CHAR(160),indenture(AP108)&gt;0),"NO","BOLD")&amp;AR108</f>
        <v>BOLD</v>
      </c>
      <c r="AV108" t="str">
        <f t="shared" si="81"/>
        <v/>
      </c>
      <c r="AW108" t="str">
        <f>IF(OR(LEFT(AT108,1)=CHAR(32),LEFT(AT108,1)=CHAR(9),LEFT(AT108,1)=CHAR(160),indenture(AT108)&gt;0),"NO","BOLD")&amp;AV108</f>
        <v>BOLD</v>
      </c>
      <c r="AZ108" t="str">
        <f t="shared" si="82"/>
        <v/>
      </c>
      <c r="BA108" t="str">
        <f>IF(OR(LEFT(AX108,1)=CHAR(32),LEFT(AX108,1)=CHAR(9),LEFT(AX108,1)=CHAR(160),indenture(AX108)&gt;0),"NO","BOLD")&amp;AZ108</f>
        <v>BOLD</v>
      </c>
      <c r="BD108" t="str">
        <f t="shared" si="83"/>
        <v/>
      </c>
      <c r="BE108" t="str">
        <f>IF(OR(LEFT(BB108,1)=CHAR(32),LEFT(BB108,1)=CHAR(9),LEFT(BB108,1)=CHAR(160),indenture(BB108)&gt;0),"NO","BOLD")&amp;BD108</f>
        <v>BOLD</v>
      </c>
      <c r="BH108" t="str">
        <f t="shared" si="84"/>
        <v/>
      </c>
      <c r="BI108" t="str">
        <f>IF(OR(LEFT(BF108,1)=CHAR(32),LEFT(BF108,1)=CHAR(9),LEFT(BF108,1)=CHAR(160),indenture(BF108)&gt;0),"NO","BOLD")&amp;BH108</f>
        <v>BOLD</v>
      </c>
      <c r="BL108" t="str">
        <f t="shared" si="85"/>
        <v/>
      </c>
      <c r="BM108" t="str">
        <f>IF(OR(LEFT(BJ108,1)=CHAR(32),LEFT(BJ108,1)=CHAR(9),LEFT(BJ108,1)=CHAR(160),indenture(BJ108)&gt;0),"NO","BOLD")&amp;BL108</f>
        <v>BOLD</v>
      </c>
      <c r="BP108" t="str">
        <f t="shared" si="86"/>
        <v/>
      </c>
      <c r="BQ108" t="str">
        <f>IF(OR(LEFT(BN108,1)=CHAR(32),LEFT(BN108,1)=CHAR(9),LEFT(BN108,1)=CHAR(160),indenture(BN108)&gt;0),"NO","BOLD")&amp;BP108</f>
        <v>BOLD</v>
      </c>
      <c r="BT108" t="str">
        <f t="shared" si="87"/>
        <v/>
      </c>
      <c r="BU108" t="str">
        <f>IF(OR(LEFT(BR108,1)=CHAR(32),LEFT(BR108,1)=CHAR(9),LEFT(BR108,1)=CHAR(160),indenture(BR108)&gt;0),"NO","BOLD")&amp;BT108</f>
        <v>BOLD</v>
      </c>
      <c r="BV108" t="s">
        <v>4275</v>
      </c>
      <c r="BW108" t="s">
        <v>4923</v>
      </c>
      <c r="BX108" t="str">
        <f t="shared" si="88"/>
        <v/>
      </c>
      <c r="BY108" t="str">
        <f>IF(OR(LEFT(BV108,1)=CHAR(32),LEFT(BV108,1)=CHAR(9),LEFT(BV108,1)=CHAR(160),indenture(BV108)&gt;0),"NO","BOLD")&amp;BX108</f>
        <v>NO</v>
      </c>
      <c r="BZ108" t="s">
        <v>4323</v>
      </c>
      <c r="CA108" t="s">
        <v>4924</v>
      </c>
      <c r="CB108" t="str">
        <f t="shared" si="89"/>
        <v/>
      </c>
      <c r="CC108" t="str">
        <f>IF(OR(LEFT(BZ108,1)=CHAR(32),LEFT(BZ108,1)=CHAR(9),LEFT(BZ108,1)=CHAR(160),indenture(BZ108)&gt;0),"NO","BOLD")&amp;CB108</f>
        <v>NO</v>
      </c>
      <c r="CF108" t="str">
        <f t="shared" si="90"/>
        <v/>
      </c>
      <c r="CG108" t="str">
        <f>IF(OR(LEFT(CD108,1)=CHAR(32),LEFT(CD108,1)=CHAR(9),LEFT(CD108,1)=CHAR(160),indenture(CD108)&gt;0),"NO","BOLD")&amp;CF108</f>
        <v>BOLD</v>
      </c>
      <c r="CJ108" t="str">
        <f t="shared" si="91"/>
        <v/>
      </c>
      <c r="CK108" t="str">
        <f>IF(OR(LEFT(CH108,1)=CHAR(32),LEFT(CH108,1)=CHAR(9),LEFT(CH108,1)=CHAR(160),indenture(CH108)&gt;0),"NO","BOLD")&amp;CJ108</f>
        <v>BOLD</v>
      </c>
      <c r="CN108" t="str">
        <f t="shared" si="92"/>
        <v/>
      </c>
      <c r="CO108" t="str">
        <f>IF(OR(LEFT(CL108,1)=CHAR(32),LEFT(CL108,1)=CHAR(9),LEFT(CL108,1)=CHAR(160),indenture(CL108)&gt;0),"NO","BOLD")&amp;CN108</f>
        <v>BOLD</v>
      </c>
      <c r="CR108" t="str">
        <f t="shared" si="93"/>
        <v/>
      </c>
      <c r="CS108" t="str">
        <f>IF(OR(LEFT(CP108,1)=CHAR(32),LEFT(CP108,1)=CHAR(9),LEFT(CP108,1)=CHAR(160),indenture(CP108)&gt;0),"NO","BOLD")&amp;CR108</f>
        <v>BOLD</v>
      </c>
      <c r="CV108" t="str">
        <f t="shared" si="94"/>
        <v/>
      </c>
      <c r="CW108" t="str">
        <f>IF(OR(LEFT(CT108,1)=CHAR(32),LEFT(CT108,1)=CHAR(9),LEFT(CT108,1)=CHAR(160),indenture(CT108)&gt;0),"NO","BOLD")&amp;CV108</f>
        <v>BOLD</v>
      </c>
      <c r="CZ108" t="str">
        <f t="shared" si="95"/>
        <v/>
      </c>
      <c r="DA108" t="str">
        <f>IF(OR(LEFT(CX108,1)=CHAR(32),LEFT(CX108,1)=CHAR(9),LEFT(CX108,1)=CHAR(160),indenture(CX108)&gt;0),"NO","BOLD")&amp;CZ108</f>
        <v>BOLD</v>
      </c>
      <c r="DD108" t="str">
        <f t="shared" si="96"/>
        <v/>
      </c>
      <c r="DE108" t="str">
        <f>IF(OR(LEFT(DB108,1)=CHAR(32),LEFT(DB108,1)=CHAR(9),LEFT(DB108,1)=CHAR(160),indenture(DB108)&gt;0),"NO","BOLD")&amp;DD108</f>
        <v>BOLD</v>
      </c>
      <c r="DH108" t="str">
        <f t="shared" si="97"/>
        <v/>
      </c>
      <c r="DI108" t="str">
        <f>IF(OR(LEFT(DF108,1)=CHAR(32),LEFT(DF108,1)=CHAR(9),LEFT(DF108,1)=CHAR(160),indenture(DF108)&gt;0),"NO","BOLD")&amp;DH108</f>
        <v>BOLD</v>
      </c>
      <c r="DL108" t="str">
        <f t="shared" si="98"/>
        <v/>
      </c>
      <c r="DM108" t="str">
        <f>IF(OR(LEFT(DJ108,1)=CHAR(32),LEFT(DJ108,1)=CHAR(9),LEFT(DJ108,1)=CHAR(160),indenture(DJ108)&gt;0),"NO","BOLD")&amp;DL108</f>
        <v>BOLD</v>
      </c>
      <c r="DP108" t="str">
        <f t="shared" si="99"/>
        <v/>
      </c>
      <c r="DQ108" t="str">
        <f>IF(OR(LEFT(DN108,1)=CHAR(32),LEFT(DN108,1)=CHAR(9),LEFT(DN108,1)=CHAR(160),indenture(DN108)&gt;0),"NO","BOLD")&amp;DP108</f>
        <v>BOLD</v>
      </c>
      <c r="DT108" t="str">
        <f t="shared" si="100"/>
        <v/>
      </c>
      <c r="DU108" t="str">
        <f>IF(OR(LEFT(DR108,1)=CHAR(32),LEFT(DR108,1)=CHAR(9),LEFT(DR108,1)=CHAR(160),indenture(DR108)&gt;0),"NO","BOLD")&amp;DT108</f>
        <v>BOLD</v>
      </c>
      <c r="DX108" t="str">
        <f t="shared" si="101"/>
        <v/>
      </c>
      <c r="DY108" t="str">
        <f>IF(OR(LEFT(DV108,1)=CHAR(32),LEFT(DV108,1)=CHAR(9),LEFT(DV108,1)=CHAR(160),indenture(DV108)&gt;0),"NO","BOLD")&amp;DX108</f>
        <v>BOLD</v>
      </c>
      <c r="EB108" t="str">
        <f t="shared" si="102"/>
        <v/>
      </c>
      <c r="EC108" t="str">
        <f>IF(OR(LEFT(DZ108,1)=CHAR(32),LEFT(DZ108,1)=CHAR(9),LEFT(DZ108,1)=CHAR(160),indenture(DZ108)&gt;0),"NO","BOLD")&amp;EB108</f>
        <v>BOLD</v>
      </c>
      <c r="EF108" t="str">
        <f t="shared" si="103"/>
        <v/>
      </c>
      <c r="EG108" t="str">
        <f>IF(OR(LEFT(ED108,1)=CHAR(32),LEFT(ED108,1)=CHAR(9),LEFT(ED108,1)=CHAR(160),indenture(ED108)&gt;0),"NO","BOLD")&amp;EF108</f>
        <v>BOLD</v>
      </c>
      <c r="EJ108" t="str">
        <f t="shared" si="104"/>
        <v/>
      </c>
      <c r="EK108" t="str">
        <f>IF(OR(LEFT(EH108,1)=CHAR(32),LEFT(EH108,1)=CHAR(9),LEFT(EH108,1)=CHAR(160),indenture(EH108)&gt;0),"NO","BOLD")&amp;EJ108</f>
        <v>BOLD</v>
      </c>
      <c r="EN108" t="str">
        <f t="shared" si="105"/>
        <v/>
      </c>
      <c r="EO108" t="str">
        <f>IF(OR(LEFT(EL108,1)=CHAR(32),LEFT(EL108,1)=CHAR(9),LEFT(EL108,1)=CHAR(160),indenture(EL108)&gt;0),"NO","BOLD")&amp;EN108</f>
        <v>BOLD</v>
      </c>
      <c r="ER108" t="str">
        <f t="shared" si="106"/>
        <v/>
      </c>
      <c r="ES108" t="str">
        <f>IF(OR(LEFT(EP108,1)=CHAR(32),LEFT(EP108,1)=CHAR(9),LEFT(EP108,1)=CHAR(160),indenture(EP108)&gt;0),"NO","BOLD")&amp;ER108</f>
        <v>BOLD</v>
      </c>
      <c r="EV108" t="str">
        <f t="shared" si="107"/>
        <v/>
      </c>
      <c r="EW108" t="str">
        <f>IF(OR(LEFT(ET108,1)=CHAR(32),LEFT(ET108,1)=CHAR(9),LEFT(ET108,1)=CHAR(160),indenture(ET108)&gt;0),"NO","BOLD")&amp;EV108</f>
        <v>BOLD</v>
      </c>
      <c r="EZ108" t="str">
        <f t="shared" si="108"/>
        <v/>
      </c>
      <c r="FA108" t="str">
        <f>IF(OR(LEFT(EX108,1)=CHAR(32),LEFT(EX108,1)=CHAR(9),LEFT(EX108,1)=CHAR(160),indenture(EX108)&gt;0),"NO","BOLD")&amp;EZ108</f>
        <v>BOLD</v>
      </c>
      <c r="FD108" t="str">
        <f t="shared" si="109"/>
        <v/>
      </c>
      <c r="FE108" t="str">
        <f>IF(OR(LEFT(FB108,1)=CHAR(32),LEFT(FB108,1)=CHAR(9),LEFT(FB108,1)=CHAR(160),indenture(FB108)&gt;0),"NO","BOLD")&amp;FD108</f>
        <v>BOLD</v>
      </c>
      <c r="FF108" t="s">
        <v>6124</v>
      </c>
      <c r="FG108" t="s">
        <v>6125</v>
      </c>
      <c r="FH108" t="str">
        <f t="shared" si="110"/>
        <v/>
      </c>
      <c r="FI108" t="str">
        <f>IF(OR(LEFT(FF108,1)=CHAR(32),LEFT(FF108,1)=CHAR(9),LEFT(FF108,1)=CHAR(160),indenture(FF108)&gt;0),"NO","BOLD")&amp;FH108</f>
        <v>BOLD</v>
      </c>
      <c r="FL108" t="str">
        <f t="shared" si="111"/>
        <v/>
      </c>
      <c r="FM108" t="str">
        <f>IF(OR(LEFT(FJ108,1)=CHAR(32),LEFT(FJ108,1)=CHAR(9),LEFT(FJ108,1)=CHAR(160),indenture(FJ108)&gt;0),"NO","BOLD")&amp;FL108</f>
        <v>BOLD</v>
      </c>
      <c r="FP108" t="str">
        <f t="shared" si="112"/>
        <v/>
      </c>
      <c r="FQ108" t="str">
        <f>IF(OR(LEFT(FN108,1)=CHAR(32),LEFT(FN108,1)=CHAR(9),LEFT(FN108,1)=CHAR(160),indenture(FN108)&gt;0),"NO","BOLD")&amp;FP108</f>
        <v>BOLD</v>
      </c>
      <c r="FT108" t="str">
        <f t="shared" si="113"/>
        <v/>
      </c>
      <c r="FU108" t="str">
        <f>IF(OR(LEFT(FR108,1)=CHAR(32),LEFT(FR108,1)=CHAR(9),LEFT(FR108,1)=CHAR(160),indenture(FR108)&gt;0),"NO","BOLD")&amp;FT108</f>
        <v>BOLD</v>
      </c>
      <c r="FX108" t="str">
        <f t="shared" si="114"/>
        <v/>
      </c>
      <c r="FY108" t="str">
        <f>IF(OR(LEFT(FV108,1)=CHAR(32),LEFT(FV108,1)=CHAR(9),LEFT(FV108,1)=CHAR(160),indenture(FV108)&gt;0),"NO","BOLD")&amp;FX108</f>
        <v>BOLD</v>
      </c>
      <c r="GB108" t="str">
        <f t="shared" si="115"/>
        <v/>
      </c>
      <c r="GC108" t="str">
        <f>IF(OR(LEFT(FZ108,1)=CHAR(32),LEFT(FZ108,1)=CHAR(9),LEFT(FZ108,1)=CHAR(160),indenture(FZ108)&gt;0),"NO","BOLD")&amp;GB108</f>
        <v>BOLD</v>
      </c>
      <c r="GF108" t="str">
        <f t="shared" si="116"/>
        <v/>
      </c>
      <c r="GG108" t="str">
        <f>IF(OR(LEFT(GD108,1)=CHAR(32),LEFT(GD108,1)=CHAR(9),LEFT(GD108,1)=CHAR(160),indenture(GD108)&gt;0),"NO","BOLD")&amp;GF108</f>
        <v>BOLD</v>
      </c>
      <c r="GJ108" t="str">
        <f t="shared" si="117"/>
        <v/>
      </c>
      <c r="GK108" t="str">
        <f>IF(OR(LEFT(GH108,1)=CHAR(32),LEFT(GH108,1)=CHAR(9),LEFT(GH108,1)=CHAR(160),indenture(GH108)&gt;0),"NO","BOLD")&amp;GJ108</f>
        <v>BOLD</v>
      </c>
      <c r="GN108" t="str">
        <f t="shared" si="118"/>
        <v/>
      </c>
      <c r="GO108" t="str">
        <f>IF(OR(LEFT(GL108,1)=CHAR(32),LEFT(GL108,1)=CHAR(9),LEFT(GL108,1)=CHAR(160),indenture(GL108)&gt;0),"NO","BOLD")&amp;GN108</f>
        <v>BOLD</v>
      </c>
      <c r="GR108" t="str">
        <f t="shared" si="119"/>
        <v/>
      </c>
      <c r="GS108" t="str">
        <f>IF(OR(LEFT(GP108,1)=CHAR(32),LEFT(GP108,1)=CHAR(9),LEFT(GP108,1)=CHAR(160),indenture(GP108)&gt;0),"NO","BOLD")&amp;GR108</f>
        <v>BOLD</v>
      </c>
      <c r="GV108" t="str">
        <f t="shared" si="120"/>
        <v/>
      </c>
      <c r="GW108" t="str">
        <f>IF(OR(LEFT(GT108,1)=CHAR(32),LEFT(GT108,1)=CHAR(9),LEFT(GT108,1)=CHAR(160),indenture(GT108)&gt;0),"NO","BOLD")&amp;GV108</f>
        <v>BOLD</v>
      </c>
      <c r="GZ108" t="str">
        <f t="shared" si="121"/>
        <v/>
      </c>
      <c r="HA108" t="str">
        <f>IF(OR(LEFT(GX108,1)=CHAR(32),LEFT(GX108,1)=CHAR(9),LEFT(GX108,1)=CHAR(160),indenture(GX108)&gt;0),"NO","BOLD")&amp;GZ108</f>
        <v>BOLD</v>
      </c>
      <c r="HD108" t="str">
        <f t="shared" si="122"/>
        <v/>
      </c>
      <c r="HE108" t="str">
        <f>IF(OR(LEFT(HB108,1)=CHAR(32),LEFT(HB108,1)=CHAR(9),LEFT(HB108,1)=CHAR(160),indenture(HB108)&gt;0),"NO","BOLD")&amp;HD108</f>
        <v>BOLD</v>
      </c>
      <c r="HH108" t="str">
        <f t="shared" si="123"/>
        <v/>
      </c>
      <c r="HI108" t="str">
        <f>IF(OR(LEFT(HF108,1)=CHAR(32),LEFT(HF108,1)=CHAR(9),LEFT(HF108,1)=CHAR(160),indenture(HF108)&gt;0),"NO","BOLD")&amp;HH108</f>
        <v>BOLD</v>
      </c>
      <c r="HL108" t="str">
        <f t="shared" si="124"/>
        <v/>
      </c>
      <c r="HM108" t="str">
        <f>IF(OR(LEFT(HJ108,1)=CHAR(32),LEFT(HJ108,1)=CHAR(9),LEFT(HJ108,1)=CHAR(160),indenture(HJ108)&gt;0),"NO","BOLD")&amp;HL108</f>
        <v>BOLD</v>
      </c>
      <c r="HP108" t="str">
        <f t="shared" si="125"/>
        <v/>
      </c>
      <c r="HQ108" t="str">
        <f>IF(OR(LEFT(HN108,1)=CHAR(32),LEFT(HN108,1)=CHAR(9),LEFT(HN108,1)=CHAR(160),indenture(HN108)&gt;0),"NO","BOLD")&amp;HP108</f>
        <v>BOLD</v>
      </c>
      <c r="HT108" t="str">
        <f t="shared" si="126"/>
        <v/>
      </c>
      <c r="HU108" t="str">
        <f>IF(OR(LEFT(HR108,1)=CHAR(32),LEFT(HR108,1)=CHAR(9),LEFT(HR108,1)=CHAR(160),indenture(HR108)&gt;0),"NO","BOLD")&amp;HT108</f>
        <v>BOLD</v>
      </c>
      <c r="HV108" t="s">
        <v>8228</v>
      </c>
      <c r="HW108" t="s">
        <v>8153</v>
      </c>
      <c r="HX108" t="str">
        <f t="shared" si="127"/>
        <v/>
      </c>
      <c r="HY108" t="str">
        <f>IF(OR(LEFT(HV108,1)=CHAR(32),LEFT(HV108,1)=CHAR(9),LEFT(HV108,1)=CHAR(160),indenture(HV108)&gt;0),"NO","BOLD")&amp;HX108</f>
        <v>BOLD</v>
      </c>
      <c r="HZ108" t="s">
        <v>8456</v>
      </c>
      <c r="IA108" t="s">
        <v>8457</v>
      </c>
      <c r="IB108" t="str">
        <f t="shared" si="128"/>
        <v/>
      </c>
      <c r="IC108" t="str">
        <f>IF(OR(LEFT(HZ108,1)=CHAR(32),LEFT(HZ108,1)=CHAR(9),LEFT(HZ108,1)=CHAR(160),indenture(HZ108)&gt;0),"NO","BOLD")&amp;IB108</f>
        <v>BOLD</v>
      </c>
      <c r="IP108" t="s">
        <v>8781</v>
      </c>
      <c r="IQ108" s="36" t="s">
        <v>8872</v>
      </c>
      <c r="IR108" t="str">
        <f t="shared" si="130"/>
        <v/>
      </c>
      <c r="IS108" t="str">
        <f>IF(OR(LEFT(IP108,1)=CHAR(32),LEFT(IP108,1)=CHAR(9),LEFT(IP108,1)=CHAR(160),indenture(IP108)&gt;0),"NO","BOLD")&amp;IR108</f>
        <v>BOLD</v>
      </c>
      <c r="IX108" t="s">
        <v>8298</v>
      </c>
      <c r="IY108" t="s">
        <v>8200</v>
      </c>
      <c r="IZ108" t="str">
        <f t="shared" si="131"/>
        <v/>
      </c>
      <c r="JA108" t="str">
        <f>IF(OR(LEFT(IX108,1)=CHAR(32),LEFT(IX108,1)=CHAR(9),LEFT(IX108,1)=CHAR(160),indenture(IX108)&gt;0),"NO","BOLD")&amp;IZ108</f>
        <v>BOLD</v>
      </c>
      <c r="JB108" t="s">
        <v>8456</v>
      </c>
      <c r="JC108" t="s">
        <v>8457</v>
      </c>
      <c r="JD108" t="str">
        <f t="shared" si="132"/>
        <v/>
      </c>
      <c r="JE108" t="str">
        <f>IF(OR(LEFT(JB108,1)=CHAR(32),LEFT(JB108,1)=CHAR(9),LEFT(JB108,1)=CHAR(160),indenture(JB108)&gt;0),"NO","BOLD")&amp;JD108</f>
        <v>BOLD</v>
      </c>
    </row>
    <row r="109" spans="1:265">
      <c r="A109">
        <v>108</v>
      </c>
      <c r="D109" t="str">
        <f t="shared" si="71"/>
        <v/>
      </c>
      <c r="E109" t="str">
        <f>IF(OR(LEFT(B109,1)=CHAR(32),LEFT(B109,1)=CHAR(9),LEFT(B109,1)=CHAR(160),indenture(B109)&gt;0),"NO","BOLD")&amp;D109</f>
        <v>BOLD</v>
      </c>
      <c r="F109" t="s">
        <v>4105</v>
      </c>
      <c r="G109" t="s">
        <v>4106</v>
      </c>
      <c r="H109" t="str">
        <f t="shared" si="72"/>
        <v/>
      </c>
      <c r="I109" t="str">
        <f>IF(OR(LEFT(F109,1)=CHAR(32),LEFT(F109,1)=CHAR(9),LEFT(F109,1)=CHAR(160),indenture(F109)&gt;0),"NO","BOLD")&amp;H109</f>
        <v>BOLD</v>
      </c>
      <c r="P109" t="str">
        <f t="shared" si="73"/>
        <v/>
      </c>
      <c r="Q109" t="str">
        <f>IF(OR(LEFT(N109,1)=CHAR(32),LEFT(N109,1)=CHAR(9),LEFT(N109,1)=CHAR(160),indenture(N109)&gt;0),"NO","BOLD")&amp;P109</f>
        <v>BOLD</v>
      </c>
      <c r="T109" t="str">
        <f t="shared" si="74"/>
        <v/>
      </c>
      <c r="U109" t="str">
        <f>IF(OR(LEFT(R109,1)=CHAR(32),LEFT(R109,1)=CHAR(9),LEFT(R109,1)=CHAR(160),indenture(R109)&gt;0),"NO","BOLD")&amp;T109</f>
        <v>BOLD</v>
      </c>
      <c r="X109" t="str">
        <f t="shared" si="75"/>
        <v/>
      </c>
      <c r="Y109" t="str">
        <f>IF(OR(LEFT(V109,1)=CHAR(32),LEFT(V109,1)=CHAR(9),LEFT(V109,1)=CHAR(160),indenture(V109)&gt;0),"NO","BOLD")&amp;X109</f>
        <v>BOLD</v>
      </c>
      <c r="AB109" t="str">
        <f t="shared" si="76"/>
        <v/>
      </c>
      <c r="AC109" t="str">
        <f>IF(OR(LEFT(Z109,1)=CHAR(32),LEFT(Z109,1)=CHAR(9),LEFT(Z109,1)=CHAR(160),indenture(Z109)&gt;0),"NO","BOLD")&amp;AB109</f>
        <v>BOLD</v>
      </c>
      <c r="AF109" t="str">
        <f t="shared" si="77"/>
        <v/>
      </c>
      <c r="AG109" t="str">
        <f>IF(OR(LEFT(AD109,1)=CHAR(32),LEFT(AD109,1)=CHAR(9),LEFT(AD109,1)=CHAR(160),indenture(AD109)&gt;0),"NO","BOLD")&amp;AF109</f>
        <v>BOLD</v>
      </c>
      <c r="AJ109" t="str">
        <f t="shared" si="78"/>
        <v/>
      </c>
      <c r="AK109" t="str">
        <f>IF(OR(LEFT(AH109,1)=CHAR(32),LEFT(AH109,1)=CHAR(9),LEFT(AH109,1)=CHAR(160),indenture(AH109)&gt;0),"NO","BOLD")&amp;AJ109</f>
        <v>BOLD</v>
      </c>
      <c r="AN109" t="str">
        <f t="shared" si="79"/>
        <v/>
      </c>
      <c r="AO109" t="str">
        <f>IF(OR(LEFT(AL109,1)=CHAR(32),LEFT(AL109,1)=CHAR(9),LEFT(AL109,1)=CHAR(160),indenture(AL109)&gt;0),"NO","BOLD")&amp;AN109</f>
        <v>BOLD</v>
      </c>
      <c r="AR109" t="str">
        <f t="shared" si="80"/>
        <v/>
      </c>
      <c r="AS109" t="str">
        <f>IF(OR(LEFT(AP109,1)=CHAR(32),LEFT(AP109,1)=CHAR(9),LEFT(AP109,1)=CHAR(160),indenture(AP109)&gt;0),"NO","BOLD")&amp;AR109</f>
        <v>BOLD</v>
      </c>
      <c r="AV109" t="str">
        <f t="shared" si="81"/>
        <v/>
      </c>
      <c r="AW109" t="str">
        <f>IF(OR(LEFT(AT109,1)=CHAR(32),LEFT(AT109,1)=CHAR(9),LEFT(AT109,1)=CHAR(160),indenture(AT109)&gt;0),"NO","BOLD")&amp;AV109</f>
        <v>BOLD</v>
      </c>
      <c r="AZ109" t="str">
        <f t="shared" si="82"/>
        <v/>
      </c>
      <c r="BA109" t="str">
        <f>IF(OR(LEFT(AX109,1)=CHAR(32),LEFT(AX109,1)=CHAR(9),LEFT(AX109,1)=CHAR(160),indenture(AX109)&gt;0),"NO","BOLD")&amp;AZ109</f>
        <v>BOLD</v>
      </c>
      <c r="BD109" t="str">
        <f t="shared" si="83"/>
        <v/>
      </c>
      <c r="BE109" t="str">
        <f>IF(OR(LEFT(BB109,1)=CHAR(32),LEFT(BB109,1)=CHAR(9),LEFT(BB109,1)=CHAR(160),indenture(BB109)&gt;0),"NO","BOLD")&amp;BD109</f>
        <v>BOLD</v>
      </c>
      <c r="BH109" t="str">
        <f t="shared" si="84"/>
        <v/>
      </c>
      <c r="BI109" t="str">
        <f>IF(OR(LEFT(BF109,1)=CHAR(32),LEFT(BF109,1)=CHAR(9),LEFT(BF109,1)=CHAR(160),indenture(BF109)&gt;0),"NO","BOLD")&amp;BH109</f>
        <v>BOLD</v>
      </c>
      <c r="BL109" t="str">
        <f t="shared" si="85"/>
        <v/>
      </c>
      <c r="BM109" t="str">
        <f>IF(OR(LEFT(BJ109,1)=CHAR(32),LEFT(BJ109,1)=CHAR(9),LEFT(BJ109,1)=CHAR(160),indenture(BJ109)&gt;0),"NO","BOLD")&amp;BL109</f>
        <v>BOLD</v>
      </c>
      <c r="BP109" t="str">
        <f t="shared" si="86"/>
        <v/>
      </c>
      <c r="BQ109" t="str">
        <f>IF(OR(LEFT(BN109,1)=CHAR(32),LEFT(BN109,1)=CHAR(9),LEFT(BN109,1)=CHAR(160),indenture(BN109)&gt;0),"NO","BOLD")&amp;BP109</f>
        <v>BOLD</v>
      </c>
      <c r="BT109" t="str">
        <f t="shared" si="87"/>
        <v/>
      </c>
      <c r="BU109" t="str">
        <f>IF(OR(LEFT(BR109,1)=CHAR(32),LEFT(BR109,1)=CHAR(9),LEFT(BR109,1)=CHAR(160),indenture(BR109)&gt;0),"NO","BOLD")&amp;BT109</f>
        <v>BOLD</v>
      </c>
      <c r="BV109" t="s">
        <v>4288</v>
      </c>
      <c r="BW109" t="s">
        <v>4925</v>
      </c>
      <c r="BX109" t="str">
        <f t="shared" si="88"/>
        <v/>
      </c>
      <c r="BY109" t="str">
        <f>IF(OR(LEFT(BV109,1)=CHAR(32),LEFT(BV109,1)=CHAR(9),LEFT(BV109,1)=CHAR(160),indenture(BV109)&gt;0),"NO","BOLD")&amp;BX109</f>
        <v>NO</v>
      </c>
      <c r="BZ109" t="s">
        <v>4333</v>
      </c>
      <c r="CA109" t="s">
        <v>4926</v>
      </c>
      <c r="CB109" t="str">
        <f t="shared" si="89"/>
        <v/>
      </c>
      <c r="CC109" t="str">
        <f>IF(OR(LEFT(BZ109,1)=CHAR(32),LEFT(BZ109,1)=CHAR(9),LEFT(BZ109,1)=CHAR(160),indenture(BZ109)&gt;0),"NO","BOLD")&amp;CB109</f>
        <v>NO</v>
      </c>
      <c r="CD109" t="s">
        <v>4628</v>
      </c>
      <c r="CE109" s="36" t="s">
        <v>8872</v>
      </c>
      <c r="CF109" t="str">
        <f t="shared" si="90"/>
        <v/>
      </c>
      <c r="CG109" t="str">
        <f>IF(OR(LEFT(CD109,1)=CHAR(32),LEFT(CD109,1)=CHAR(9),LEFT(CD109,1)=CHAR(160),indenture(CD109)&gt;0),"NO","BOLD")&amp;CF109</f>
        <v>BOLD</v>
      </c>
      <c r="CJ109" t="str">
        <f t="shared" si="91"/>
        <v/>
      </c>
      <c r="CK109" t="str">
        <f>IF(OR(LEFT(CH109,1)=CHAR(32),LEFT(CH109,1)=CHAR(9),LEFT(CH109,1)=CHAR(160),indenture(CH109)&gt;0),"NO","BOLD")&amp;CJ109</f>
        <v>BOLD</v>
      </c>
      <c r="CN109" t="str">
        <f t="shared" si="92"/>
        <v/>
      </c>
      <c r="CO109" t="str">
        <f>IF(OR(LEFT(CL109,1)=CHAR(32),LEFT(CL109,1)=CHAR(9),LEFT(CL109,1)=CHAR(160),indenture(CL109)&gt;0),"NO","BOLD")&amp;CN109</f>
        <v>BOLD</v>
      </c>
      <c r="CR109" t="str">
        <f t="shared" si="93"/>
        <v/>
      </c>
      <c r="CS109" t="str">
        <f>IF(OR(LEFT(CP109,1)=CHAR(32),LEFT(CP109,1)=CHAR(9),LEFT(CP109,1)=CHAR(160),indenture(CP109)&gt;0),"NO","BOLD")&amp;CR109</f>
        <v>BOLD</v>
      </c>
      <c r="CV109" t="str">
        <f t="shared" si="94"/>
        <v/>
      </c>
      <c r="CW109" t="str">
        <f>IF(OR(LEFT(CT109,1)=CHAR(32),LEFT(CT109,1)=CHAR(9),LEFT(CT109,1)=CHAR(160),indenture(CT109)&gt;0),"NO","BOLD")&amp;CV109</f>
        <v>BOLD</v>
      </c>
      <c r="CZ109" t="str">
        <f t="shared" si="95"/>
        <v/>
      </c>
      <c r="DA109" t="str">
        <f>IF(OR(LEFT(CX109,1)=CHAR(32),LEFT(CX109,1)=CHAR(9),LEFT(CX109,1)=CHAR(160),indenture(CX109)&gt;0),"NO","BOLD")&amp;CZ109</f>
        <v>BOLD</v>
      </c>
      <c r="DD109" t="str">
        <f t="shared" si="96"/>
        <v/>
      </c>
      <c r="DE109" t="str">
        <f>IF(OR(LEFT(DB109,1)=CHAR(32),LEFT(DB109,1)=CHAR(9),LEFT(DB109,1)=CHAR(160),indenture(DB109)&gt;0),"NO","BOLD")&amp;DD109</f>
        <v>BOLD</v>
      </c>
      <c r="DH109" t="str">
        <f t="shared" si="97"/>
        <v/>
      </c>
      <c r="DI109" t="str">
        <f>IF(OR(LEFT(DF109,1)=CHAR(32),LEFT(DF109,1)=CHAR(9),LEFT(DF109,1)=CHAR(160),indenture(DF109)&gt;0),"NO","BOLD")&amp;DH109</f>
        <v>BOLD</v>
      </c>
      <c r="DL109" t="str">
        <f t="shared" si="98"/>
        <v/>
      </c>
      <c r="DM109" t="str">
        <f>IF(OR(LEFT(DJ109,1)=CHAR(32),LEFT(DJ109,1)=CHAR(9),LEFT(DJ109,1)=CHAR(160),indenture(DJ109)&gt;0),"NO","BOLD")&amp;DL109</f>
        <v>BOLD</v>
      </c>
      <c r="DP109" t="str">
        <f t="shared" si="99"/>
        <v/>
      </c>
      <c r="DQ109" t="str">
        <f>IF(OR(LEFT(DN109,1)=CHAR(32),LEFT(DN109,1)=CHAR(9),LEFT(DN109,1)=CHAR(160),indenture(DN109)&gt;0),"NO","BOLD")&amp;DP109</f>
        <v>BOLD</v>
      </c>
      <c r="DT109" t="str">
        <f t="shared" si="100"/>
        <v/>
      </c>
      <c r="DU109" t="str">
        <f>IF(OR(LEFT(DR109,1)=CHAR(32),LEFT(DR109,1)=CHAR(9),LEFT(DR109,1)=CHAR(160),indenture(DR109)&gt;0),"NO","BOLD")&amp;DT109</f>
        <v>BOLD</v>
      </c>
      <c r="DX109" t="str">
        <f t="shared" si="101"/>
        <v/>
      </c>
      <c r="DY109" t="str">
        <f>IF(OR(LEFT(DV109,1)=CHAR(32),LEFT(DV109,1)=CHAR(9),LEFT(DV109,1)=CHAR(160),indenture(DV109)&gt;0),"NO","BOLD")&amp;DX109</f>
        <v>BOLD</v>
      </c>
      <c r="EB109" t="str">
        <f t="shared" si="102"/>
        <v/>
      </c>
      <c r="EC109" t="str">
        <f>IF(OR(LEFT(DZ109,1)=CHAR(32),LEFT(DZ109,1)=CHAR(9),LEFT(DZ109,1)=CHAR(160),indenture(DZ109)&gt;0),"NO","BOLD")&amp;EB109</f>
        <v>BOLD</v>
      </c>
      <c r="EF109" t="str">
        <f t="shared" si="103"/>
        <v/>
      </c>
      <c r="EG109" t="str">
        <f>IF(OR(LEFT(ED109,1)=CHAR(32),LEFT(ED109,1)=CHAR(9),LEFT(ED109,1)=CHAR(160),indenture(ED109)&gt;0),"NO","BOLD")&amp;EF109</f>
        <v>BOLD</v>
      </c>
      <c r="EJ109" t="str">
        <f t="shared" si="104"/>
        <v/>
      </c>
      <c r="EK109" t="str">
        <f>IF(OR(LEFT(EH109,1)=CHAR(32),LEFT(EH109,1)=CHAR(9),LEFT(EH109,1)=CHAR(160),indenture(EH109)&gt;0),"NO","BOLD")&amp;EJ109</f>
        <v>BOLD</v>
      </c>
      <c r="EN109" t="str">
        <f t="shared" si="105"/>
        <v/>
      </c>
      <c r="EO109" t="str">
        <f>IF(OR(LEFT(EL109,1)=CHAR(32),LEFT(EL109,1)=CHAR(9),LEFT(EL109,1)=CHAR(160),indenture(EL109)&gt;0),"NO","BOLD")&amp;EN109</f>
        <v>BOLD</v>
      </c>
      <c r="ER109" t="str">
        <f t="shared" si="106"/>
        <v/>
      </c>
      <c r="ES109" t="str">
        <f>IF(OR(LEFT(EP109,1)=CHAR(32),LEFT(EP109,1)=CHAR(9),LEFT(EP109,1)=CHAR(160),indenture(EP109)&gt;0),"NO","BOLD")&amp;ER109</f>
        <v>BOLD</v>
      </c>
      <c r="EV109" t="str">
        <f t="shared" si="107"/>
        <v/>
      </c>
      <c r="EW109" t="str">
        <f>IF(OR(LEFT(ET109,1)=CHAR(32),LEFT(ET109,1)=CHAR(9),LEFT(ET109,1)=CHAR(160),indenture(ET109)&gt;0),"NO","BOLD")&amp;EV109</f>
        <v>BOLD</v>
      </c>
      <c r="EZ109" t="str">
        <f t="shared" si="108"/>
        <v/>
      </c>
      <c r="FA109" t="str">
        <f>IF(OR(LEFT(EX109,1)=CHAR(32),LEFT(EX109,1)=CHAR(9),LEFT(EX109,1)=CHAR(160),indenture(EX109)&gt;0),"NO","BOLD")&amp;EZ109</f>
        <v>BOLD</v>
      </c>
      <c r="FD109" t="str">
        <f t="shared" si="109"/>
        <v/>
      </c>
      <c r="FE109" t="str">
        <f>IF(OR(LEFT(FB109,1)=CHAR(32),LEFT(FB109,1)=CHAR(9),LEFT(FB109,1)=CHAR(160),indenture(FB109)&gt;0),"NO","BOLD")&amp;FD109</f>
        <v>BOLD</v>
      </c>
      <c r="FF109" t="s">
        <v>6126</v>
      </c>
      <c r="FG109" t="s">
        <v>6127</v>
      </c>
      <c r="FH109" t="str">
        <f t="shared" si="110"/>
        <v/>
      </c>
      <c r="FI109" t="str">
        <f>IF(OR(LEFT(FF109,1)=CHAR(32),LEFT(FF109,1)=CHAR(9),LEFT(FF109,1)=CHAR(160),indenture(FF109)&gt;0),"NO","BOLD")&amp;FH109</f>
        <v>BOLD</v>
      </c>
      <c r="FL109" t="str">
        <f t="shared" si="111"/>
        <v/>
      </c>
      <c r="FM109" t="str">
        <f>IF(OR(LEFT(FJ109,1)=CHAR(32),LEFT(FJ109,1)=CHAR(9),LEFT(FJ109,1)=CHAR(160),indenture(FJ109)&gt;0),"NO","BOLD")&amp;FL109</f>
        <v>BOLD</v>
      </c>
      <c r="FP109" t="str">
        <f t="shared" si="112"/>
        <v/>
      </c>
      <c r="FQ109" t="str">
        <f>IF(OR(LEFT(FN109,1)=CHAR(32),LEFT(FN109,1)=CHAR(9),LEFT(FN109,1)=CHAR(160),indenture(FN109)&gt;0),"NO","BOLD")&amp;FP109</f>
        <v>BOLD</v>
      </c>
      <c r="FT109" t="str">
        <f t="shared" si="113"/>
        <v/>
      </c>
      <c r="FU109" t="str">
        <f>IF(OR(LEFT(FR109,1)=CHAR(32),LEFT(FR109,1)=CHAR(9),LEFT(FR109,1)=CHAR(160),indenture(FR109)&gt;0),"NO","BOLD")&amp;FT109</f>
        <v>BOLD</v>
      </c>
      <c r="FX109" t="str">
        <f t="shared" si="114"/>
        <v/>
      </c>
      <c r="FY109" t="str">
        <f>IF(OR(LEFT(FV109,1)=CHAR(32),LEFT(FV109,1)=CHAR(9),LEFT(FV109,1)=CHAR(160),indenture(FV109)&gt;0),"NO","BOLD")&amp;FX109</f>
        <v>BOLD</v>
      </c>
      <c r="GB109" t="str">
        <f t="shared" si="115"/>
        <v/>
      </c>
      <c r="GC109" t="str">
        <f>IF(OR(LEFT(FZ109,1)=CHAR(32),LEFT(FZ109,1)=CHAR(9),LEFT(FZ109,1)=CHAR(160),indenture(FZ109)&gt;0),"NO","BOLD")&amp;GB109</f>
        <v>BOLD</v>
      </c>
      <c r="GF109" t="str">
        <f t="shared" si="116"/>
        <v/>
      </c>
      <c r="GG109" t="str">
        <f>IF(OR(LEFT(GD109,1)=CHAR(32),LEFT(GD109,1)=CHAR(9),LEFT(GD109,1)=CHAR(160),indenture(GD109)&gt;0),"NO","BOLD")&amp;GF109</f>
        <v>BOLD</v>
      </c>
      <c r="GJ109" t="str">
        <f t="shared" si="117"/>
        <v/>
      </c>
      <c r="GK109" t="str">
        <f>IF(OR(LEFT(GH109,1)=CHAR(32),LEFT(GH109,1)=CHAR(9),LEFT(GH109,1)=CHAR(160),indenture(GH109)&gt;0),"NO","BOLD")&amp;GJ109</f>
        <v>BOLD</v>
      </c>
      <c r="GN109" t="str">
        <f t="shared" si="118"/>
        <v/>
      </c>
      <c r="GO109" t="str">
        <f>IF(OR(LEFT(GL109,1)=CHAR(32),LEFT(GL109,1)=CHAR(9),LEFT(GL109,1)=CHAR(160),indenture(GL109)&gt;0),"NO","BOLD")&amp;GN109</f>
        <v>BOLD</v>
      </c>
      <c r="GR109" t="str">
        <f t="shared" si="119"/>
        <v/>
      </c>
      <c r="GS109" t="str">
        <f>IF(OR(LEFT(GP109,1)=CHAR(32),LEFT(GP109,1)=CHAR(9),LEFT(GP109,1)=CHAR(160),indenture(GP109)&gt;0),"NO","BOLD")&amp;GR109</f>
        <v>BOLD</v>
      </c>
      <c r="GV109" t="str">
        <f t="shared" si="120"/>
        <v/>
      </c>
      <c r="GW109" t="str">
        <f>IF(OR(LEFT(GT109,1)=CHAR(32),LEFT(GT109,1)=CHAR(9),LEFT(GT109,1)=CHAR(160),indenture(GT109)&gt;0),"NO","BOLD")&amp;GV109</f>
        <v>BOLD</v>
      </c>
      <c r="GZ109" t="str">
        <f t="shared" si="121"/>
        <v/>
      </c>
      <c r="HA109" t="str">
        <f>IF(OR(LEFT(GX109,1)=CHAR(32),LEFT(GX109,1)=CHAR(9),LEFT(GX109,1)=CHAR(160),indenture(GX109)&gt;0),"NO","BOLD")&amp;GZ109</f>
        <v>BOLD</v>
      </c>
      <c r="HD109" t="str">
        <f t="shared" si="122"/>
        <v/>
      </c>
      <c r="HE109" t="str">
        <f>IF(OR(LEFT(HB109,1)=CHAR(32),LEFT(HB109,1)=CHAR(9),LEFT(HB109,1)=CHAR(160),indenture(HB109)&gt;0),"NO","BOLD")&amp;HD109</f>
        <v>BOLD</v>
      </c>
      <c r="HH109" t="str">
        <f t="shared" si="123"/>
        <v/>
      </c>
      <c r="HI109" t="str">
        <f>IF(OR(LEFT(HF109,1)=CHAR(32),LEFT(HF109,1)=CHAR(9),LEFT(HF109,1)=CHAR(160),indenture(HF109)&gt;0),"NO","BOLD")&amp;HH109</f>
        <v>BOLD</v>
      </c>
      <c r="HL109" t="str">
        <f t="shared" si="124"/>
        <v/>
      </c>
      <c r="HM109" t="str">
        <f>IF(OR(LEFT(HJ109,1)=CHAR(32),LEFT(HJ109,1)=CHAR(9),LEFT(HJ109,1)=CHAR(160),indenture(HJ109)&gt;0),"NO","BOLD")&amp;HL109</f>
        <v>BOLD</v>
      </c>
      <c r="HP109" t="str">
        <f t="shared" si="125"/>
        <v/>
      </c>
      <c r="HQ109" t="str">
        <f>IF(OR(LEFT(HN109,1)=CHAR(32),LEFT(HN109,1)=CHAR(9),LEFT(HN109,1)=CHAR(160),indenture(HN109)&gt;0),"NO","BOLD")&amp;HP109</f>
        <v>BOLD</v>
      </c>
      <c r="HT109" t="str">
        <f t="shared" si="126"/>
        <v/>
      </c>
      <c r="HU109" t="str">
        <f>IF(OR(LEFT(HR109,1)=CHAR(32),LEFT(HR109,1)=CHAR(9),LEFT(HR109,1)=CHAR(160),indenture(HR109)&gt;0),"NO","BOLD")&amp;HT109</f>
        <v>BOLD</v>
      </c>
      <c r="HV109" t="s">
        <v>283</v>
      </c>
      <c r="HW109" t="s">
        <v>284</v>
      </c>
      <c r="HX109" t="str">
        <f t="shared" si="127"/>
        <v/>
      </c>
      <c r="HY109" t="str">
        <f>IF(OR(LEFT(HV109,1)=CHAR(32),LEFT(HV109,1)=CHAR(9),LEFT(HV109,1)=CHAR(160),indenture(HV109)&gt;0),"NO","BOLD")&amp;HX109</f>
        <v>BOLD</v>
      </c>
      <c r="HZ109" t="s">
        <v>8458</v>
      </c>
      <c r="IA109" t="s">
        <v>8459</v>
      </c>
      <c r="IB109" t="str">
        <f t="shared" si="128"/>
        <v/>
      </c>
      <c r="IC109" t="str">
        <f>IF(OR(LEFT(HZ109,1)=CHAR(32),LEFT(HZ109,1)=CHAR(9),LEFT(HZ109,1)=CHAR(160),indenture(HZ109)&gt;0),"NO","BOLD")&amp;IB109</f>
        <v>BOLD</v>
      </c>
      <c r="IP109" t="s">
        <v>8782</v>
      </c>
      <c r="IQ109" t="s">
        <v>1333</v>
      </c>
      <c r="IR109" t="str">
        <f t="shared" si="130"/>
        <v/>
      </c>
      <c r="IS109" t="str">
        <f>IF(OR(LEFT(IP109,1)=CHAR(32),LEFT(IP109,1)=CHAR(9),LEFT(IP109,1)=CHAR(160),indenture(IP109)&gt;0),"NO","BOLD")&amp;IR109</f>
        <v>BOLD</v>
      </c>
      <c r="IX109" t="s">
        <v>8299</v>
      </c>
      <c r="IY109" t="s">
        <v>8201</v>
      </c>
      <c r="IZ109" t="str">
        <f t="shared" si="131"/>
        <v/>
      </c>
      <c r="JA109" t="str">
        <f>IF(OR(LEFT(IX109,1)=CHAR(32),LEFT(IX109,1)=CHAR(9),LEFT(IX109,1)=CHAR(160),indenture(IX109)&gt;0),"NO","BOLD")&amp;IZ109</f>
        <v>BOLD</v>
      </c>
      <c r="JB109" t="s">
        <v>8458</v>
      </c>
      <c r="JC109" t="s">
        <v>8459</v>
      </c>
      <c r="JD109" t="str">
        <f t="shared" si="132"/>
        <v/>
      </c>
      <c r="JE109" t="str">
        <f>IF(OR(LEFT(JB109,1)=CHAR(32),LEFT(JB109,1)=CHAR(9),LEFT(JB109,1)=CHAR(160),indenture(JB109)&gt;0),"NO","BOLD")&amp;JD109</f>
        <v>BOLD</v>
      </c>
    </row>
    <row r="110" spans="1:265">
      <c r="A110">
        <v>109</v>
      </c>
      <c r="D110" t="str">
        <f t="shared" si="71"/>
        <v/>
      </c>
      <c r="E110" t="str">
        <f>IF(OR(LEFT(B110,1)=CHAR(32),LEFT(B110,1)=CHAR(9),LEFT(B110,1)=CHAR(160),indenture(B110)&gt;0),"NO","BOLD")&amp;D110</f>
        <v>BOLD</v>
      </c>
      <c r="F110" t="s">
        <v>4107</v>
      </c>
      <c r="G110" t="s">
        <v>4108</v>
      </c>
      <c r="H110" t="str">
        <f t="shared" si="72"/>
        <v/>
      </c>
      <c r="I110" t="str">
        <f>IF(OR(LEFT(F110,1)=CHAR(32),LEFT(F110,1)=CHAR(9),LEFT(F110,1)=CHAR(160),indenture(F110)&gt;0),"NO","BOLD")&amp;H110</f>
        <v>BOLD</v>
      </c>
      <c r="P110" t="str">
        <f t="shared" si="73"/>
        <v/>
      </c>
      <c r="Q110" t="str">
        <f>IF(OR(LEFT(N110,1)=CHAR(32),LEFT(N110,1)=CHAR(9),LEFT(N110,1)=CHAR(160),indenture(N110)&gt;0),"NO","BOLD")&amp;P110</f>
        <v>BOLD</v>
      </c>
      <c r="T110" t="str">
        <f t="shared" si="74"/>
        <v/>
      </c>
      <c r="U110" t="str">
        <f>IF(OR(LEFT(R110,1)=CHAR(32),LEFT(R110,1)=CHAR(9),LEFT(R110,1)=CHAR(160),indenture(R110)&gt;0),"NO","BOLD")&amp;T110</f>
        <v>BOLD</v>
      </c>
      <c r="X110" t="str">
        <f t="shared" si="75"/>
        <v/>
      </c>
      <c r="Y110" t="str">
        <f>IF(OR(LEFT(V110,1)=CHAR(32),LEFT(V110,1)=CHAR(9),LEFT(V110,1)=CHAR(160),indenture(V110)&gt;0),"NO","BOLD")&amp;X110</f>
        <v>BOLD</v>
      </c>
      <c r="AB110" t="str">
        <f t="shared" si="76"/>
        <v/>
      </c>
      <c r="AC110" t="str">
        <f>IF(OR(LEFT(Z110,1)=CHAR(32),LEFT(Z110,1)=CHAR(9),LEFT(Z110,1)=CHAR(160),indenture(Z110)&gt;0),"NO","BOLD")&amp;AB110</f>
        <v>BOLD</v>
      </c>
      <c r="AF110" t="str">
        <f t="shared" si="77"/>
        <v/>
      </c>
      <c r="AG110" t="str">
        <f>IF(OR(LEFT(AD110,1)=CHAR(32),LEFT(AD110,1)=CHAR(9),LEFT(AD110,1)=CHAR(160),indenture(AD110)&gt;0),"NO","BOLD")&amp;AF110</f>
        <v>BOLD</v>
      </c>
      <c r="AJ110" t="str">
        <f t="shared" si="78"/>
        <v/>
      </c>
      <c r="AK110" t="str">
        <f>IF(OR(LEFT(AH110,1)=CHAR(32),LEFT(AH110,1)=CHAR(9),LEFT(AH110,1)=CHAR(160),indenture(AH110)&gt;0),"NO","BOLD")&amp;AJ110</f>
        <v>BOLD</v>
      </c>
      <c r="AN110" t="str">
        <f t="shared" si="79"/>
        <v/>
      </c>
      <c r="AO110" t="str">
        <f>IF(OR(LEFT(AL110,1)=CHAR(32),LEFT(AL110,1)=CHAR(9),LEFT(AL110,1)=CHAR(160),indenture(AL110)&gt;0),"NO","BOLD")&amp;AN110</f>
        <v>BOLD</v>
      </c>
      <c r="AR110" t="str">
        <f t="shared" si="80"/>
        <v/>
      </c>
      <c r="AS110" t="str">
        <f>IF(OR(LEFT(AP110,1)=CHAR(32),LEFT(AP110,1)=CHAR(9),LEFT(AP110,1)=CHAR(160),indenture(AP110)&gt;0),"NO","BOLD")&amp;AR110</f>
        <v>BOLD</v>
      </c>
      <c r="AV110" t="str">
        <f t="shared" si="81"/>
        <v/>
      </c>
      <c r="AW110" t="str">
        <f>IF(OR(LEFT(AT110,1)=CHAR(32),LEFT(AT110,1)=CHAR(9),LEFT(AT110,1)=CHAR(160),indenture(AT110)&gt;0),"NO","BOLD")&amp;AV110</f>
        <v>BOLD</v>
      </c>
      <c r="AZ110" t="str">
        <f t="shared" si="82"/>
        <v/>
      </c>
      <c r="BA110" t="str">
        <f>IF(OR(LEFT(AX110,1)=CHAR(32),LEFT(AX110,1)=CHAR(9),LEFT(AX110,1)=CHAR(160),indenture(AX110)&gt;0),"NO","BOLD")&amp;AZ110</f>
        <v>BOLD</v>
      </c>
      <c r="BD110" t="str">
        <f t="shared" si="83"/>
        <v/>
      </c>
      <c r="BE110" t="str">
        <f>IF(OR(LEFT(BB110,1)=CHAR(32),LEFT(BB110,1)=CHAR(9),LEFT(BB110,1)=CHAR(160),indenture(BB110)&gt;0),"NO","BOLD")&amp;BD110</f>
        <v>BOLD</v>
      </c>
      <c r="BH110" t="str">
        <f t="shared" si="84"/>
        <v/>
      </c>
      <c r="BI110" t="str">
        <f>IF(OR(LEFT(BF110,1)=CHAR(32),LEFT(BF110,1)=CHAR(9),LEFT(BF110,1)=CHAR(160),indenture(BF110)&gt;0),"NO","BOLD")&amp;BH110</f>
        <v>BOLD</v>
      </c>
      <c r="BL110" t="str">
        <f t="shared" si="85"/>
        <v/>
      </c>
      <c r="BM110" t="str">
        <f>IF(OR(LEFT(BJ110,1)=CHAR(32),LEFT(BJ110,1)=CHAR(9),LEFT(BJ110,1)=CHAR(160),indenture(BJ110)&gt;0),"NO","BOLD")&amp;BL110</f>
        <v>BOLD</v>
      </c>
      <c r="BP110" t="str">
        <f t="shared" si="86"/>
        <v/>
      </c>
      <c r="BQ110" t="str">
        <f>IF(OR(LEFT(BN110,1)=CHAR(32),LEFT(BN110,1)=CHAR(9),LEFT(BN110,1)=CHAR(160),indenture(BN110)&gt;0),"NO","BOLD")&amp;BP110</f>
        <v>BOLD</v>
      </c>
      <c r="BT110" t="str">
        <f t="shared" si="87"/>
        <v/>
      </c>
      <c r="BU110" t="str">
        <f>IF(OR(LEFT(BR110,1)=CHAR(32),LEFT(BR110,1)=CHAR(9),LEFT(BR110,1)=CHAR(160),indenture(BR110)&gt;0),"NO","BOLD")&amp;BT110</f>
        <v>BOLD</v>
      </c>
      <c r="BV110" t="s">
        <v>4299</v>
      </c>
      <c r="BW110" t="s">
        <v>4927</v>
      </c>
      <c r="BX110" t="str">
        <f t="shared" si="88"/>
        <v/>
      </c>
      <c r="BY110" t="str">
        <f>IF(OR(LEFT(BV110,1)=CHAR(32),LEFT(BV110,1)=CHAR(9),LEFT(BV110,1)=CHAR(160),indenture(BV110)&gt;0),"NO","BOLD")&amp;BX110</f>
        <v>NO</v>
      </c>
      <c r="CB110" t="str">
        <f t="shared" si="89"/>
        <v/>
      </c>
      <c r="CC110" t="str">
        <f>IF(OR(LEFT(BZ110,1)=CHAR(32),LEFT(BZ110,1)=CHAR(9),LEFT(BZ110,1)=CHAR(160),indenture(BZ110)&gt;0),"NO","BOLD")&amp;CB110</f>
        <v>BOLD</v>
      </c>
      <c r="CD110" t="s">
        <v>4219</v>
      </c>
      <c r="CE110" t="s">
        <v>4928</v>
      </c>
      <c r="CF110" t="str">
        <f t="shared" si="90"/>
        <v/>
      </c>
      <c r="CG110" t="str">
        <f>IF(OR(LEFT(CD110,1)=CHAR(32),LEFT(CD110,1)=CHAR(9),LEFT(CD110,1)=CHAR(160),indenture(CD110)&gt;0),"NO","BOLD")&amp;CF110</f>
        <v>NO</v>
      </c>
      <c r="CJ110" t="str">
        <f t="shared" si="91"/>
        <v/>
      </c>
      <c r="CK110" t="str">
        <f>IF(OR(LEFT(CH110,1)=CHAR(32),LEFT(CH110,1)=CHAR(9),LEFT(CH110,1)=CHAR(160),indenture(CH110)&gt;0),"NO","BOLD")&amp;CJ110</f>
        <v>BOLD</v>
      </c>
      <c r="CN110" t="str">
        <f t="shared" si="92"/>
        <v/>
      </c>
      <c r="CO110" t="str">
        <f>IF(OR(LEFT(CL110,1)=CHAR(32),LEFT(CL110,1)=CHAR(9),LEFT(CL110,1)=CHAR(160),indenture(CL110)&gt;0),"NO","BOLD")&amp;CN110</f>
        <v>BOLD</v>
      </c>
      <c r="CR110" t="str">
        <f t="shared" si="93"/>
        <v/>
      </c>
      <c r="CS110" t="str">
        <f>IF(OR(LEFT(CP110,1)=CHAR(32),LEFT(CP110,1)=CHAR(9),LEFT(CP110,1)=CHAR(160),indenture(CP110)&gt;0),"NO","BOLD")&amp;CR110</f>
        <v>BOLD</v>
      </c>
      <c r="CV110" t="str">
        <f t="shared" si="94"/>
        <v/>
      </c>
      <c r="CW110" t="str">
        <f>IF(OR(LEFT(CT110,1)=CHAR(32),LEFT(CT110,1)=CHAR(9),LEFT(CT110,1)=CHAR(160),indenture(CT110)&gt;0),"NO","BOLD")&amp;CV110</f>
        <v>BOLD</v>
      </c>
      <c r="CZ110" t="str">
        <f t="shared" si="95"/>
        <v/>
      </c>
      <c r="DA110" t="str">
        <f>IF(OR(LEFT(CX110,1)=CHAR(32),LEFT(CX110,1)=CHAR(9),LEFT(CX110,1)=CHAR(160),indenture(CX110)&gt;0),"NO","BOLD")&amp;CZ110</f>
        <v>BOLD</v>
      </c>
      <c r="DD110" t="str">
        <f t="shared" si="96"/>
        <v/>
      </c>
      <c r="DE110" t="str">
        <f>IF(OR(LEFT(DB110,1)=CHAR(32),LEFT(DB110,1)=CHAR(9),LEFT(DB110,1)=CHAR(160),indenture(DB110)&gt;0),"NO","BOLD")&amp;DD110</f>
        <v>BOLD</v>
      </c>
      <c r="DH110" t="str">
        <f t="shared" si="97"/>
        <v/>
      </c>
      <c r="DI110" t="str">
        <f>IF(OR(LEFT(DF110,1)=CHAR(32),LEFT(DF110,1)=CHAR(9),LEFT(DF110,1)=CHAR(160),indenture(DF110)&gt;0),"NO","BOLD")&amp;DH110</f>
        <v>BOLD</v>
      </c>
      <c r="DL110" t="str">
        <f t="shared" si="98"/>
        <v/>
      </c>
      <c r="DM110" t="str">
        <f>IF(OR(LEFT(DJ110,1)=CHAR(32),LEFT(DJ110,1)=CHAR(9),LEFT(DJ110,1)=CHAR(160),indenture(DJ110)&gt;0),"NO","BOLD")&amp;DL110</f>
        <v>BOLD</v>
      </c>
      <c r="DP110" t="str">
        <f t="shared" si="99"/>
        <v/>
      </c>
      <c r="DQ110" t="str">
        <f>IF(OR(LEFT(DN110,1)=CHAR(32),LEFT(DN110,1)=CHAR(9),LEFT(DN110,1)=CHAR(160),indenture(DN110)&gt;0),"NO","BOLD")&amp;DP110</f>
        <v>BOLD</v>
      </c>
      <c r="DT110" t="str">
        <f t="shared" si="100"/>
        <v/>
      </c>
      <c r="DU110" t="str">
        <f>IF(OR(LEFT(DR110,1)=CHAR(32),LEFT(DR110,1)=CHAR(9),LEFT(DR110,1)=CHAR(160),indenture(DR110)&gt;0),"NO","BOLD")&amp;DT110</f>
        <v>BOLD</v>
      </c>
      <c r="DX110" t="str">
        <f t="shared" si="101"/>
        <v/>
      </c>
      <c r="DY110" t="str">
        <f>IF(OR(LEFT(DV110,1)=CHAR(32),LEFT(DV110,1)=CHAR(9),LEFT(DV110,1)=CHAR(160),indenture(DV110)&gt;0),"NO","BOLD")&amp;DX110</f>
        <v>BOLD</v>
      </c>
      <c r="EB110" t="str">
        <f t="shared" si="102"/>
        <v/>
      </c>
      <c r="EC110" t="str">
        <f>IF(OR(LEFT(DZ110,1)=CHAR(32),LEFT(DZ110,1)=CHAR(9),LEFT(DZ110,1)=CHAR(160),indenture(DZ110)&gt;0),"NO","BOLD")&amp;EB110</f>
        <v>BOLD</v>
      </c>
      <c r="EF110" t="str">
        <f t="shared" si="103"/>
        <v/>
      </c>
      <c r="EG110" t="str">
        <f>IF(OR(LEFT(ED110,1)=CHAR(32),LEFT(ED110,1)=CHAR(9),LEFT(ED110,1)=CHAR(160),indenture(ED110)&gt;0),"NO","BOLD")&amp;EF110</f>
        <v>BOLD</v>
      </c>
      <c r="EJ110" t="str">
        <f t="shared" si="104"/>
        <v/>
      </c>
      <c r="EK110" t="str">
        <f>IF(OR(LEFT(EH110,1)=CHAR(32),LEFT(EH110,1)=CHAR(9),LEFT(EH110,1)=CHAR(160),indenture(EH110)&gt;0),"NO","BOLD")&amp;EJ110</f>
        <v>BOLD</v>
      </c>
      <c r="EN110" t="str">
        <f t="shared" si="105"/>
        <v/>
      </c>
      <c r="EO110" t="str">
        <f>IF(OR(LEFT(EL110,1)=CHAR(32),LEFT(EL110,1)=CHAR(9),LEFT(EL110,1)=CHAR(160),indenture(EL110)&gt;0),"NO","BOLD")&amp;EN110</f>
        <v>BOLD</v>
      </c>
      <c r="ER110" t="str">
        <f t="shared" si="106"/>
        <v/>
      </c>
      <c r="ES110" t="str">
        <f>IF(OR(LEFT(EP110,1)=CHAR(32),LEFT(EP110,1)=CHAR(9),LEFT(EP110,1)=CHAR(160),indenture(EP110)&gt;0),"NO","BOLD")&amp;ER110</f>
        <v>BOLD</v>
      </c>
      <c r="EV110" t="str">
        <f t="shared" si="107"/>
        <v/>
      </c>
      <c r="EW110" t="str">
        <f>IF(OR(LEFT(ET110,1)=CHAR(32),LEFT(ET110,1)=CHAR(9),LEFT(ET110,1)=CHAR(160),indenture(ET110)&gt;0),"NO","BOLD")&amp;EV110</f>
        <v>BOLD</v>
      </c>
      <c r="EZ110" t="str">
        <f t="shared" si="108"/>
        <v/>
      </c>
      <c r="FA110" t="str">
        <f>IF(OR(LEFT(EX110,1)=CHAR(32),LEFT(EX110,1)=CHAR(9),LEFT(EX110,1)=CHAR(160),indenture(EX110)&gt;0),"NO","BOLD")&amp;EZ110</f>
        <v>BOLD</v>
      </c>
      <c r="FD110" t="str">
        <f t="shared" si="109"/>
        <v/>
      </c>
      <c r="FE110" t="str">
        <f>IF(OR(LEFT(FB110,1)=CHAR(32),LEFT(FB110,1)=CHAR(9),LEFT(FB110,1)=CHAR(160),indenture(FB110)&gt;0),"NO","BOLD")&amp;FD110</f>
        <v>BOLD</v>
      </c>
      <c r="FF110" t="s">
        <v>6128</v>
      </c>
      <c r="FG110" t="s">
        <v>6129</v>
      </c>
      <c r="FH110" t="str">
        <f t="shared" si="110"/>
        <v/>
      </c>
      <c r="FI110" t="str">
        <f>IF(OR(LEFT(FF110,1)=CHAR(32),LEFT(FF110,1)=CHAR(9),LEFT(FF110,1)=CHAR(160),indenture(FF110)&gt;0),"NO","BOLD")&amp;FH110</f>
        <v>BOLD</v>
      </c>
      <c r="FL110" t="str">
        <f t="shared" si="111"/>
        <v/>
      </c>
      <c r="FM110" t="str">
        <f>IF(OR(LEFT(FJ110,1)=CHAR(32),LEFT(FJ110,1)=CHAR(9),LEFT(FJ110,1)=CHAR(160),indenture(FJ110)&gt;0),"NO","BOLD")&amp;FL110</f>
        <v>BOLD</v>
      </c>
      <c r="FP110" t="str">
        <f t="shared" si="112"/>
        <v/>
      </c>
      <c r="FQ110" t="str">
        <f>IF(OR(LEFT(FN110,1)=CHAR(32),LEFT(FN110,1)=CHAR(9),LEFT(FN110,1)=CHAR(160),indenture(FN110)&gt;0),"NO","BOLD")&amp;FP110</f>
        <v>BOLD</v>
      </c>
      <c r="FT110" t="str">
        <f t="shared" si="113"/>
        <v/>
      </c>
      <c r="FU110" t="str">
        <f>IF(OR(LEFT(FR110,1)=CHAR(32),LEFT(FR110,1)=CHAR(9),LEFT(FR110,1)=CHAR(160),indenture(FR110)&gt;0),"NO","BOLD")&amp;FT110</f>
        <v>BOLD</v>
      </c>
      <c r="FX110" t="str">
        <f t="shared" si="114"/>
        <v/>
      </c>
      <c r="FY110" t="str">
        <f>IF(OR(LEFT(FV110,1)=CHAR(32),LEFT(FV110,1)=CHAR(9),LEFT(FV110,1)=CHAR(160),indenture(FV110)&gt;0),"NO","BOLD")&amp;FX110</f>
        <v>BOLD</v>
      </c>
      <c r="GB110" t="str">
        <f t="shared" si="115"/>
        <v/>
      </c>
      <c r="GC110" t="str">
        <f>IF(OR(LEFT(FZ110,1)=CHAR(32),LEFT(FZ110,1)=CHAR(9),LEFT(FZ110,1)=CHAR(160),indenture(FZ110)&gt;0),"NO","BOLD")&amp;GB110</f>
        <v>BOLD</v>
      </c>
      <c r="GF110" t="str">
        <f t="shared" si="116"/>
        <v/>
      </c>
      <c r="GG110" t="str">
        <f>IF(OR(LEFT(GD110,1)=CHAR(32),LEFT(GD110,1)=CHAR(9),LEFT(GD110,1)=CHAR(160),indenture(GD110)&gt;0),"NO","BOLD")&amp;GF110</f>
        <v>BOLD</v>
      </c>
      <c r="GJ110" t="str">
        <f t="shared" si="117"/>
        <v/>
      </c>
      <c r="GK110" t="str">
        <f>IF(OR(LEFT(GH110,1)=CHAR(32),LEFT(GH110,1)=CHAR(9),LEFT(GH110,1)=CHAR(160),indenture(GH110)&gt;0),"NO","BOLD")&amp;GJ110</f>
        <v>BOLD</v>
      </c>
      <c r="GN110" t="str">
        <f t="shared" si="118"/>
        <v/>
      </c>
      <c r="GO110" t="str">
        <f>IF(OR(LEFT(GL110,1)=CHAR(32),LEFT(GL110,1)=CHAR(9),LEFT(GL110,1)=CHAR(160),indenture(GL110)&gt;0),"NO","BOLD")&amp;GN110</f>
        <v>BOLD</v>
      </c>
      <c r="GR110" t="str">
        <f t="shared" si="119"/>
        <v/>
      </c>
      <c r="GS110" t="str">
        <f>IF(OR(LEFT(GP110,1)=CHAR(32),LEFT(GP110,1)=CHAR(9),LEFT(GP110,1)=CHAR(160),indenture(GP110)&gt;0),"NO","BOLD")&amp;GR110</f>
        <v>BOLD</v>
      </c>
      <c r="GV110" t="str">
        <f t="shared" si="120"/>
        <v/>
      </c>
      <c r="GW110" t="str">
        <f>IF(OR(LEFT(GT110,1)=CHAR(32),LEFT(GT110,1)=CHAR(9),LEFT(GT110,1)=CHAR(160),indenture(GT110)&gt;0),"NO","BOLD")&amp;GV110</f>
        <v>BOLD</v>
      </c>
      <c r="GZ110" t="str">
        <f t="shared" si="121"/>
        <v/>
      </c>
      <c r="HA110" t="str">
        <f>IF(OR(LEFT(GX110,1)=CHAR(32),LEFT(GX110,1)=CHAR(9),LEFT(GX110,1)=CHAR(160),indenture(GX110)&gt;0),"NO","BOLD")&amp;GZ110</f>
        <v>BOLD</v>
      </c>
      <c r="HD110" t="str">
        <f t="shared" si="122"/>
        <v/>
      </c>
      <c r="HE110" t="str">
        <f>IF(OR(LEFT(HB110,1)=CHAR(32),LEFT(HB110,1)=CHAR(9),LEFT(HB110,1)=CHAR(160),indenture(HB110)&gt;0),"NO","BOLD")&amp;HD110</f>
        <v>BOLD</v>
      </c>
      <c r="HH110" t="str">
        <f t="shared" si="123"/>
        <v/>
      </c>
      <c r="HI110" t="str">
        <f>IF(OR(LEFT(HF110,1)=CHAR(32),LEFT(HF110,1)=CHAR(9),LEFT(HF110,1)=CHAR(160),indenture(HF110)&gt;0),"NO","BOLD")&amp;HH110</f>
        <v>BOLD</v>
      </c>
      <c r="HL110" t="str">
        <f t="shared" si="124"/>
        <v/>
      </c>
      <c r="HM110" t="str">
        <f>IF(OR(LEFT(HJ110,1)=CHAR(32),LEFT(HJ110,1)=CHAR(9),LEFT(HJ110,1)=CHAR(160),indenture(HJ110)&gt;0),"NO","BOLD")&amp;HL110</f>
        <v>BOLD</v>
      </c>
      <c r="HP110" t="str">
        <f t="shared" si="125"/>
        <v/>
      </c>
      <c r="HQ110" t="str">
        <f>IF(OR(LEFT(HN110,1)=CHAR(32),LEFT(HN110,1)=CHAR(9),LEFT(HN110,1)=CHAR(160),indenture(HN110)&gt;0),"NO","BOLD")&amp;HP110</f>
        <v>BOLD</v>
      </c>
      <c r="HT110" t="str">
        <f t="shared" si="126"/>
        <v/>
      </c>
      <c r="HU110" t="str">
        <f>IF(OR(LEFT(HR110,1)=CHAR(32),LEFT(HR110,1)=CHAR(9),LEFT(HR110,1)=CHAR(160),indenture(HR110)&gt;0),"NO","BOLD")&amp;HT110</f>
        <v>BOLD</v>
      </c>
      <c r="HV110" t="s">
        <v>8278</v>
      </c>
      <c r="HW110" t="s">
        <v>8180</v>
      </c>
      <c r="HX110" t="str">
        <f t="shared" si="127"/>
        <v/>
      </c>
      <c r="HY110" t="str">
        <f>IF(OR(LEFT(HV110,1)=CHAR(32),LEFT(HV110,1)=CHAR(9),LEFT(HV110,1)=CHAR(160),indenture(HV110)&gt;0),"NO","BOLD")&amp;HX110</f>
        <v>BOLD</v>
      </c>
      <c r="IB110" t="str">
        <f t="shared" si="128"/>
        <v/>
      </c>
      <c r="IC110" t="str">
        <f>IF(OR(LEFT(HZ110,1)=CHAR(32),LEFT(HZ110,1)=CHAR(9),LEFT(HZ110,1)=CHAR(160),indenture(HZ110)&gt;0),"NO","BOLD")&amp;IB110</f>
        <v>BOLD</v>
      </c>
      <c r="IP110" t="s">
        <v>8783</v>
      </c>
      <c r="IQ110" t="s">
        <v>1340</v>
      </c>
      <c r="IR110" t="str">
        <f t="shared" si="130"/>
        <v/>
      </c>
      <c r="IS110" t="str">
        <f>IF(OR(LEFT(IP110,1)=CHAR(32),LEFT(IP110,1)=CHAR(9),LEFT(IP110,1)=CHAR(160),indenture(IP110)&gt;0),"NO","BOLD")&amp;IR110</f>
        <v>BOLD</v>
      </c>
      <c r="IZ110" t="str">
        <f t="shared" si="131"/>
        <v/>
      </c>
      <c r="JA110" t="str">
        <f>IF(OR(LEFT(IX110,1)=CHAR(32),LEFT(IX110,1)=CHAR(9),LEFT(IX110,1)=CHAR(160),indenture(IX110)&gt;0),"NO","BOLD")&amp;IZ110</f>
        <v>BOLD</v>
      </c>
      <c r="JD110" t="str">
        <f t="shared" si="132"/>
        <v/>
      </c>
      <c r="JE110" t="str">
        <f>IF(OR(LEFT(JB110,1)=CHAR(32),LEFT(JB110,1)=CHAR(9),LEFT(JB110,1)=CHAR(160),indenture(JB110)&gt;0),"NO","BOLD")&amp;JD110</f>
        <v>BOLD</v>
      </c>
    </row>
    <row r="111" spans="1:265">
      <c r="A111">
        <v>110</v>
      </c>
      <c r="D111" t="str">
        <f t="shared" si="71"/>
        <v/>
      </c>
      <c r="E111" t="str">
        <f>IF(OR(LEFT(B111,1)=CHAR(32),LEFT(B111,1)=CHAR(9),LEFT(B111,1)=CHAR(160),indenture(B111)&gt;0),"NO","BOLD")&amp;D111</f>
        <v>BOLD</v>
      </c>
      <c r="F111" t="s">
        <v>4109</v>
      </c>
      <c r="G111" t="s">
        <v>4110</v>
      </c>
      <c r="H111" t="str">
        <f t="shared" si="72"/>
        <v/>
      </c>
      <c r="I111" t="str">
        <f>IF(OR(LEFT(F111,1)=CHAR(32),LEFT(F111,1)=CHAR(9),LEFT(F111,1)=CHAR(160),indenture(F111)&gt;0),"NO","BOLD")&amp;H111</f>
        <v>BOLD</v>
      </c>
      <c r="P111" t="str">
        <f t="shared" si="73"/>
        <v/>
      </c>
      <c r="Q111" t="str">
        <f>IF(OR(LEFT(N111,1)=CHAR(32),LEFT(N111,1)=CHAR(9),LEFT(N111,1)=CHAR(160),indenture(N111)&gt;0),"NO","BOLD")&amp;P111</f>
        <v>BOLD</v>
      </c>
      <c r="T111" t="str">
        <f t="shared" si="74"/>
        <v/>
      </c>
      <c r="U111" t="str">
        <f>IF(OR(LEFT(R111,1)=CHAR(32),LEFT(R111,1)=CHAR(9),LEFT(R111,1)=CHAR(160),indenture(R111)&gt;0),"NO","BOLD")&amp;T111</f>
        <v>BOLD</v>
      </c>
      <c r="X111" t="str">
        <f t="shared" si="75"/>
        <v/>
      </c>
      <c r="Y111" t="str">
        <f>IF(OR(LEFT(V111,1)=CHAR(32),LEFT(V111,1)=CHAR(9),LEFT(V111,1)=CHAR(160),indenture(V111)&gt;0),"NO","BOLD")&amp;X111</f>
        <v>BOLD</v>
      </c>
      <c r="AB111" t="str">
        <f t="shared" si="76"/>
        <v/>
      </c>
      <c r="AC111" t="str">
        <f>IF(OR(LEFT(Z111,1)=CHAR(32),LEFT(Z111,1)=CHAR(9),LEFT(Z111,1)=CHAR(160),indenture(Z111)&gt;0),"NO","BOLD")&amp;AB111</f>
        <v>BOLD</v>
      </c>
      <c r="AF111" t="str">
        <f t="shared" si="77"/>
        <v/>
      </c>
      <c r="AG111" t="str">
        <f>IF(OR(LEFT(AD111,1)=CHAR(32),LEFT(AD111,1)=CHAR(9),LEFT(AD111,1)=CHAR(160),indenture(AD111)&gt;0),"NO","BOLD")&amp;AF111</f>
        <v>BOLD</v>
      </c>
      <c r="AJ111" t="str">
        <f t="shared" si="78"/>
        <v/>
      </c>
      <c r="AK111" t="str">
        <f>IF(OR(LEFT(AH111,1)=CHAR(32),LEFT(AH111,1)=CHAR(9),LEFT(AH111,1)=CHAR(160),indenture(AH111)&gt;0),"NO","BOLD")&amp;AJ111</f>
        <v>BOLD</v>
      </c>
      <c r="AN111" t="str">
        <f t="shared" si="79"/>
        <v/>
      </c>
      <c r="AO111" t="str">
        <f>IF(OR(LEFT(AL111,1)=CHAR(32),LEFT(AL111,1)=CHAR(9),LEFT(AL111,1)=CHAR(160),indenture(AL111)&gt;0),"NO","BOLD")&amp;AN111</f>
        <v>BOLD</v>
      </c>
      <c r="AR111" t="str">
        <f t="shared" si="80"/>
        <v/>
      </c>
      <c r="AS111" t="str">
        <f>IF(OR(LEFT(AP111,1)=CHAR(32),LEFT(AP111,1)=CHAR(9),LEFT(AP111,1)=CHAR(160),indenture(AP111)&gt;0),"NO","BOLD")&amp;AR111</f>
        <v>BOLD</v>
      </c>
      <c r="AV111" t="str">
        <f t="shared" si="81"/>
        <v/>
      </c>
      <c r="AW111" t="str">
        <f>IF(OR(LEFT(AT111,1)=CHAR(32),LEFT(AT111,1)=CHAR(9),LEFT(AT111,1)=CHAR(160),indenture(AT111)&gt;0),"NO","BOLD")&amp;AV111</f>
        <v>BOLD</v>
      </c>
      <c r="AZ111" t="str">
        <f t="shared" si="82"/>
        <v/>
      </c>
      <c r="BA111" t="str">
        <f>IF(OR(LEFT(AX111,1)=CHAR(32),LEFT(AX111,1)=CHAR(9),LEFT(AX111,1)=CHAR(160),indenture(AX111)&gt;0),"NO","BOLD")&amp;AZ111</f>
        <v>BOLD</v>
      </c>
      <c r="BD111" t="str">
        <f t="shared" si="83"/>
        <v/>
      </c>
      <c r="BE111" t="str">
        <f>IF(OR(LEFT(BB111,1)=CHAR(32),LEFT(BB111,1)=CHAR(9),LEFT(BB111,1)=CHAR(160),indenture(BB111)&gt;0),"NO","BOLD")&amp;BD111</f>
        <v>BOLD</v>
      </c>
      <c r="BH111" t="str">
        <f t="shared" si="84"/>
        <v/>
      </c>
      <c r="BI111" t="str">
        <f>IF(OR(LEFT(BF111,1)=CHAR(32),LEFT(BF111,1)=CHAR(9),LEFT(BF111,1)=CHAR(160),indenture(BF111)&gt;0),"NO","BOLD")&amp;BH111</f>
        <v>BOLD</v>
      </c>
      <c r="BL111" t="str">
        <f t="shared" si="85"/>
        <v/>
      </c>
      <c r="BM111" t="str">
        <f>IF(OR(LEFT(BJ111,1)=CHAR(32),LEFT(BJ111,1)=CHAR(9),LEFT(BJ111,1)=CHAR(160),indenture(BJ111)&gt;0),"NO","BOLD")&amp;BL111</f>
        <v>BOLD</v>
      </c>
      <c r="BP111" t="str">
        <f t="shared" si="86"/>
        <v/>
      </c>
      <c r="BQ111" t="str">
        <f>IF(OR(LEFT(BN111,1)=CHAR(32),LEFT(BN111,1)=CHAR(9),LEFT(BN111,1)=CHAR(160),indenture(BN111)&gt;0),"NO","BOLD")&amp;BP111</f>
        <v>BOLD</v>
      </c>
      <c r="BT111" t="str">
        <f t="shared" si="87"/>
        <v/>
      </c>
      <c r="BU111" t="str">
        <f>IF(OR(LEFT(BR111,1)=CHAR(32),LEFT(BR111,1)=CHAR(9),LEFT(BR111,1)=CHAR(160),indenture(BR111)&gt;0),"NO","BOLD")&amp;BT111</f>
        <v>BOLD</v>
      </c>
      <c r="BV111" t="s">
        <v>4311</v>
      </c>
      <c r="BW111" t="s">
        <v>4929</v>
      </c>
      <c r="BX111" t="str">
        <f t="shared" si="88"/>
        <v/>
      </c>
      <c r="BY111" t="str">
        <f>IF(OR(LEFT(BV111,1)=CHAR(32),LEFT(BV111,1)=CHAR(9),LEFT(BV111,1)=CHAR(160),indenture(BV111)&gt;0),"NO","BOLD")&amp;BX111</f>
        <v>NO</v>
      </c>
      <c r="CB111" t="str">
        <f t="shared" si="89"/>
        <v/>
      </c>
      <c r="CC111" t="str">
        <f>IF(OR(LEFT(BZ111,1)=CHAR(32),LEFT(BZ111,1)=CHAR(9),LEFT(BZ111,1)=CHAR(160),indenture(BZ111)&gt;0),"NO","BOLD")&amp;CB111</f>
        <v>BOLD</v>
      </c>
      <c r="CD111" t="s">
        <v>4231</v>
      </c>
      <c r="CE111" t="s">
        <v>4930</v>
      </c>
      <c r="CF111" t="str">
        <f t="shared" si="90"/>
        <v/>
      </c>
      <c r="CG111" t="str">
        <f>IF(OR(LEFT(CD111,1)=CHAR(32),LEFT(CD111,1)=CHAR(9),LEFT(CD111,1)=CHAR(160),indenture(CD111)&gt;0),"NO","BOLD")&amp;CF111</f>
        <v>NO</v>
      </c>
      <c r="CJ111" t="str">
        <f t="shared" si="91"/>
        <v/>
      </c>
      <c r="CK111" t="str">
        <f>IF(OR(LEFT(CH111,1)=CHAR(32),LEFT(CH111,1)=CHAR(9),LEFT(CH111,1)=CHAR(160),indenture(CH111)&gt;0),"NO","BOLD")&amp;CJ111</f>
        <v>BOLD</v>
      </c>
      <c r="CN111" t="str">
        <f t="shared" si="92"/>
        <v/>
      </c>
      <c r="CO111" t="str">
        <f>IF(OR(LEFT(CL111,1)=CHAR(32),LEFT(CL111,1)=CHAR(9),LEFT(CL111,1)=CHAR(160),indenture(CL111)&gt;0),"NO","BOLD")&amp;CN111</f>
        <v>BOLD</v>
      </c>
      <c r="CR111" t="str">
        <f t="shared" si="93"/>
        <v/>
      </c>
      <c r="CS111" t="str">
        <f>IF(OR(LEFT(CP111,1)=CHAR(32),LEFT(CP111,1)=CHAR(9),LEFT(CP111,1)=CHAR(160),indenture(CP111)&gt;0),"NO","BOLD")&amp;CR111</f>
        <v>BOLD</v>
      </c>
      <c r="CV111" t="str">
        <f t="shared" si="94"/>
        <v/>
      </c>
      <c r="CW111" t="str">
        <f>IF(OR(LEFT(CT111,1)=CHAR(32),LEFT(CT111,1)=CHAR(9),LEFT(CT111,1)=CHAR(160),indenture(CT111)&gt;0),"NO","BOLD")&amp;CV111</f>
        <v>BOLD</v>
      </c>
      <c r="CZ111" t="str">
        <f t="shared" si="95"/>
        <v/>
      </c>
      <c r="DA111" t="str">
        <f>IF(OR(LEFT(CX111,1)=CHAR(32),LEFT(CX111,1)=CHAR(9),LEFT(CX111,1)=CHAR(160),indenture(CX111)&gt;0),"NO","BOLD")&amp;CZ111</f>
        <v>BOLD</v>
      </c>
      <c r="DD111" t="str">
        <f t="shared" si="96"/>
        <v/>
      </c>
      <c r="DE111" t="str">
        <f>IF(OR(LEFT(DB111,1)=CHAR(32),LEFT(DB111,1)=CHAR(9),LEFT(DB111,1)=CHAR(160),indenture(DB111)&gt;0),"NO","BOLD")&amp;DD111</f>
        <v>BOLD</v>
      </c>
      <c r="DH111" t="str">
        <f t="shared" si="97"/>
        <v/>
      </c>
      <c r="DI111" t="str">
        <f>IF(OR(LEFT(DF111,1)=CHAR(32),LEFT(DF111,1)=CHAR(9),LEFT(DF111,1)=CHAR(160),indenture(DF111)&gt;0),"NO","BOLD")&amp;DH111</f>
        <v>BOLD</v>
      </c>
      <c r="DL111" t="str">
        <f t="shared" si="98"/>
        <v/>
      </c>
      <c r="DM111" t="str">
        <f>IF(OR(LEFT(DJ111,1)=CHAR(32),LEFT(DJ111,1)=CHAR(9),LEFT(DJ111,1)=CHAR(160),indenture(DJ111)&gt;0),"NO","BOLD")&amp;DL111</f>
        <v>BOLD</v>
      </c>
      <c r="DP111" t="str">
        <f t="shared" si="99"/>
        <v/>
      </c>
      <c r="DQ111" t="str">
        <f>IF(OR(LEFT(DN111,1)=CHAR(32),LEFT(DN111,1)=CHAR(9),LEFT(DN111,1)=CHAR(160),indenture(DN111)&gt;0),"NO","BOLD")&amp;DP111</f>
        <v>BOLD</v>
      </c>
      <c r="DT111" t="str">
        <f t="shared" si="100"/>
        <v/>
      </c>
      <c r="DU111" t="str">
        <f>IF(OR(LEFT(DR111,1)=CHAR(32),LEFT(DR111,1)=CHAR(9),LEFT(DR111,1)=CHAR(160),indenture(DR111)&gt;0),"NO","BOLD")&amp;DT111</f>
        <v>BOLD</v>
      </c>
      <c r="DX111" t="str">
        <f t="shared" si="101"/>
        <v/>
      </c>
      <c r="DY111" t="str">
        <f>IF(OR(LEFT(DV111,1)=CHAR(32),LEFT(DV111,1)=CHAR(9),LEFT(DV111,1)=CHAR(160),indenture(DV111)&gt;0),"NO","BOLD")&amp;DX111</f>
        <v>BOLD</v>
      </c>
      <c r="EB111" t="str">
        <f t="shared" si="102"/>
        <v/>
      </c>
      <c r="EC111" t="str">
        <f>IF(OR(LEFT(DZ111,1)=CHAR(32),LEFT(DZ111,1)=CHAR(9),LEFT(DZ111,1)=CHAR(160),indenture(DZ111)&gt;0),"NO","BOLD")&amp;EB111</f>
        <v>BOLD</v>
      </c>
      <c r="EF111" t="str">
        <f t="shared" si="103"/>
        <v/>
      </c>
      <c r="EG111" t="str">
        <f>IF(OR(LEFT(ED111,1)=CHAR(32),LEFT(ED111,1)=CHAR(9),LEFT(ED111,1)=CHAR(160),indenture(ED111)&gt;0),"NO","BOLD")&amp;EF111</f>
        <v>BOLD</v>
      </c>
      <c r="EJ111" t="str">
        <f t="shared" si="104"/>
        <v/>
      </c>
      <c r="EK111" t="str">
        <f>IF(OR(LEFT(EH111,1)=CHAR(32),LEFT(EH111,1)=CHAR(9),LEFT(EH111,1)=CHAR(160),indenture(EH111)&gt;0),"NO","BOLD")&amp;EJ111</f>
        <v>BOLD</v>
      </c>
      <c r="EN111" t="str">
        <f t="shared" si="105"/>
        <v/>
      </c>
      <c r="EO111" t="str">
        <f>IF(OR(LEFT(EL111,1)=CHAR(32),LEFT(EL111,1)=CHAR(9),LEFT(EL111,1)=CHAR(160),indenture(EL111)&gt;0),"NO","BOLD")&amp;EN111</f>
        <v>BOLD</v>
      </c>
      <c r="ER111" t="str">
        <f t="shared" si="106"/>
        <v/>
      </c>
      <c r="ES111" t="str">
        <f>IF(OR(LEFT(EP111,1)=CHAR(32),LEFT(EP111,1)=CHAR(9),LEFT(EP111,1)=CHAR(160),indenture(EP111)&gt;0),"NO","BOLD")&amp;ER111</f>
        <v>BOLD</v>
      </c>
      <c r="EV111" t="str">
        <f t="shared" si="107"/>
        <v/>
      </c>
      <c r="EW111" t="str">
        <f>IF(OR(LEFT(ET111,1)=CHAR(32),LEFT(ET111,1)=CHAR(9),LEFT(ET111,1)=CHAR(160),indenture(ET111)&gt;0),"NO","BOLD")&amp;EV111</f>
        <v>BOLD</v>
      </c>
      <c r="EZ111" t="str">
        <f t="shared" si="108"/>
        <v/>
      </c>
      <c r="FA111" t="str">
        <f>IF(OR(LEFT(EX111,1)=CHAR(32),LEFT(EX111,1)=CHAR(9),LEFT(EX111,1)=CHAR(160),indenture(EX111)&gt;0),"NO","BOLD")&amp;EZ111</f>
        <v>BOLD</v>
      </c>
      <c r="FD111" t="str">
        <f t="shared" si="109"/>
        <v/>
      </c>
      <c r="FE111" t="str">
        <f>IF(OR(LEFT(FB111,1)=CHAR(32),LEFT(FB111,1)=CHAR(9),LEFT(FB111,1)=CHAR(160),indenture(FB111)&gt;0),"NO","BOLD")&amp;FD111</f>
        <v>BOLD</v>
      </c>
      <c r="FF111" t="s">
        <v>6130</v>
      </c>
      <c r="FG111" t="s">
        <v>6131</v>
      </c>
      <c r="FH111" t="str">
        <f t="shared" si="110"/>
        <v/>
      </c>
      <c r="FI111" t="str">
        <f>IF(OR(LEFT(FF111,1)=CHAR(32),LEFT(FF111,1)=CHAR(9),LEFT(FF111,1)=CHAR(160),indenture(FF111)&gt;0),"NO","BOLD")&amp;FH111</f>
        <v>BOLD</v>
      </c>
      <c r="FL111" t="str">
        <f t="shared" si="111"/>
        <v/>
      </c>
      <c r="FM111" t="str">
        <f>IF(OR(LEFT(FJ111,1)=CHAR(32),LEFT(FJ111,1)=CHAR(9),LEFT(FJ111,1)=CHAR(160),indenture(FJ111)&gt;0),"NO","BOLD")&amp;FL111</f>
        <v>BOLD</v>
      </c>
      <c r="FP111" t="str">
        <f t="shared" si="112"/>
        <v/>
      </c>
      <c r="FQ111" t="str">
        <f>IF(OR(LEFT(FN111,1)=CHAR(32),LEFT(FN111,1)=CHAR(9),LEFT(FN111,1)=CHAR(160),indenture(FN111)&gt;0),"NO","BOLD")&amp;FP111</f>
        <v>BOLD</v>
      </c>
      <c r="FT111" t="str">
        <f t="shared" si="113"/>
        <v/>
      </c>
      <c r="FU111" t="str">
        <f>IF(OR(LEFT(FR111,1)=CHAR(32),LEFT(FR111,1)=CHAR(9),LEFT(FR111,1)=CHAR(160),indenture(FR111)&gt;0),"NO","BOLD")&amp;FT111</f>
        <v>BOLD</v>
      </c>
      <c r="FX111" t="str">
        <f t="shared" si="114"/>
        <v/>
      </c>
      <c r="FY111" t="str">
        <f>IF(OR(LEFT(FV111,1)=CHAR(32),LEFT(FV111,1)=CHAR(9),LEFT(FV111,1)=CHAR(160),indenture(FV111)&gt;0),"NO","BOLD")&amp;FX111</f>
        <v>BOLD</v>
      </c>
      <c r="GB111" t="str">
        <f t="shared" si="115"/>
        <v/>
      </c>
      <c r="GC111" t="str">
        <f>IF(OR(LEFT(FZ111,1)=CHAR(32),LEFT(FZ111,1)=CHAR(9),LEFT(FZ111,1)=CHAR(160),indenture(FZ111)&gt;0),"NO","BOLD")&amp;GB111</f>
        <v>BOLD</v>
      </c>
      <c r="GF111" t="str">
        <f t="shared" si="116"/>
        <v/>
      </c>
      <c r="GG111" t="str">
        <f>IF(OR(LEFT(GD111,1)=CHAR(32),LEFT(GD111,1)=CHAR(9),LEFT(GD111,1)=CHAR(160),indenture(GD111)&gt;0),"NO","BOLD")&amp;GF111</f>
        <v>BOLD</v>
      </c>
      <c r="GJ111" t="str">
        <f t="shared" si="117"/>
        <v/>
      </c>
      <c r="GK111" t="str">
        <f>IF(OR(LEFT(GH111,1)=CHAR(32),LEFT(GH111,1)=CHAR(9),LEFT(GH111,1)=CHAR(160),indenture(GH111)&gt;0),"NO","BOLD")&amp;GJ111</f>
        <v>BOLD</v>
      </c>
      <c r="GN111" t="str">
        <f t="shared" si="118"/>
        <v/>
      </c>
      <c r="GO111" t="str">
        <f>IF(OR(LEFT(GL111,1)=CHAR(32),LEFT(GL111,1)=CHAR(9),LEFT(GL111,1)=CHAR(160),indenture(GL111)&gt;0),"NO","BOLD")&amp;GN111</f>
        <v>BOLD</v>
      </c>
      <c r="GR111" t="str">
        <f t="shared" si="119"/>
        <v/>
      </c>
      <c r="GS111" t="str">
        <f>IF(OR(LEFT(GP111,1)=CHAR(32),LEFT(GP111,1)=CHAR(9),LEFT(GP111,1)=CHAR(160),indenture(GP111)&gt;0),"NO","BOLD")&amp;GR111</f>
        <v>BOLD</v>
      </c>
      <c r="GV111" t="str">
        <f t="shared" si="120"/>
        <v/>
      </c>
      <c r="GW111" t="str">
        <f>IF(OR(LEFT(GT111,1)=CHAR(32),LEFT(GT111,1)=CHAR(9),LEFT(GT111,1)=CHAR(160),indenture(GT111)&gt;0),"NO","BOLD")&amp;GV111</f>
        <v>BOLD</v>
      </c>
      <c r="GZ111" t="str">
        <f t="shared" si="121"/>
        <v/>
      </c>
      <c r="HA111" t="str">
        <f>IF(OR(LEFT(GX111,1)=CHAR(32),LEFT(GX111,1)=CHAR(9),LEFT(GX111,1)=CHAR(160),indenture(GX111)&gt;0),"NO","BOLD")&amp;GZ111</f>
        <v>BOLD</v>
      </c>
      <c r="HD111" t="str">
        <f t="shared" si="122"/>
        <v/>
      </c>
      <c r="HE111" t="str">
        <f>IF(OR(LEFT(HB111,1)=CHAR(32),LEFT(HB111,1)=CHAR(9),LEFT(HB111,1)=CHAR(160),indenture(HB111)&gt;0),"NO","BOLD")&amp;HD111</f>
        <v>BOLD</v>
      </c>
      <c r="HH111" t="str">
        <f t="shared" si="123"/>
        <v/>
      </c>
      <c r="HI111" t="str">
        <f>IF(OR(LEFT(HF111,1)=CHAR(32),LEFT(HF111,1)=CHAR(9),LEFT(HF111,1)=CHAR(160),indenture(HF111)&gt;0),"NO","BOLD")&amp;HH111</f>
        <v>BOLD</v>
      </c>
      <c r="HL111" t="str">
        <f t="shared" si="124"/>
        <v/>
      </c>
      <c r="HM111" t="str">
        <f>IF(OR(LEFT(HJ111,1)=CHAR(32),LEFT(HJ111,1)=CHAR(9),LEFT(HJ111,1)=CHAR(160),indenture(HJ111)&gt;0),"NO","BOLD")&amp;HL111</f>
        <v>BOLD</v>
      </c>
      <c r="HP111" t="str">
        <f t="shared" si="125"/>
        <v/>
      </c>
      <c r="HQ111" t="str">
        <f>IF(OR(LEFT(HN111,1)=CHAR(32),LEFT(HN111,1)=CHAR(9),LEFT(HN111,1)=CHAR(160),indenture(HN111)&gt;0),"NO","BOLD")&amp;HP111</f>
        <v>BOLD</v>
      </c>
      <c r="HT111" t="str">
        <f t="shared" si="126"/>
        <v/>
      </c>
      <c r="HU111" t="str">
        <f>IF(OR(LEFT(HR111,1)=CHAR(32),LEFT(HR111,1)=CHAR(9),LEFT(HR111,1)=CHAR(160),indenture(HR111)&gt;0),"NO","BOLD")&amp;HT111</f>
        <v>BOLD</v>
      </c>
      <c r="HV111" t="s">
        <v>1117</v>
      </c>
      <c r="HW111" t="s">
        <v>1118</v>
      </c>
      <c r="HX111" t="str">
        <f t="shared" si="127"/>
        <v/>
      </c>
      <c r="HY111" t="str">
        <f>IF(OR(LEFT(HV111,1)=CHAR(32),LEFT(HV111,1)=CHAR(9),LEFT(HV111,1)=CHAR(160),indenture(HV111)&gt;0),"NO","BOLD")&amp;HX111</f>
        <v>BOLD</v>
      </c>
      <c r="HZ111" t="s">
        <v>8460</v>
      </c>
      <c r="IA111" t="s">
        <v>8461</v>
      </c>
      <c r="IB111" t="str">
        <f t="shared" si="128"/>
        <v/>
      </c>
      <c r="IC111" t="str">
        <f>IF(OR(LEFT(HZ111,1)=CHAR(32),LEFT(HZ111,1)=CHAR(9),LEFT(HZ111,1)=CHAR(160),indenture(HZ111)&gt;0),"NO","BOLD")&amp;IB111</f>
        <v>BOLD</v>
      </c>
      <c r="IP111" t="s">
        <v>8784</v>
      </c>
      <c r="IQ111" t="s">
        <v>1341</v>
      </c>
      <c r="IR111" t="str">
        <f t="shared" si="130"/>
        <v/>
      </c>
      <c r="IS111" t="str">
        <f>IF(OR(LEFT(IP111,1)=CHAR(32),LEFT(IP111,1)=CHAR(9),LEFT(IP111,1)=CHAR(160),indenture(IP111)&gt;0),"NO","BOLD")&amp;IR111</f>
        <v>BOLD</v>
      </c>
      <c r="IX111" t="s">
        <v>8300</v>
      </c>
      <c r="IY111" s="36" t="s">
        <v>8872</v>
      </c>
      <c r="IZ111" t="str">
        <f t="shared" si="131"/>
        <v/>
      </c>
      <c r="JA111" t="str">
        <f>IF(OR(LEFT(IX111,1)=CHAR(32),LEFT(IX111,1)=CHAR(9),LEFT(IX111,1)=CHAR(160),indenture(IX111)&gt;0),"NO","BOLD")&amp;IZ111</f>
        <v>BOLD</v>
      </c>
      <c r="JB111" t="s">
        <v>8460</v>
      </c>
      <c r="JC111" t="s">
        <v>8461</v>
      </c>
      <c r="JD111" t="str">
        <f t="shared" si="132"/>
        <v/>
      </c>
      <c r="JE111" t="str">
        <f>IF(OR(LEFT(JB111,1)=CHAR(32),LEFT(JB111,1)=CHAR(9),LEFT(JB111,1)=CHAR(160),indenture(JB111)&gt;0),"NO","BOLD")&amp;JD111</f>
        <v>BOLD</v>
      </c>
    </row>
    <row r="112" spans="1:265">
      <c r="A112">
        <v>111</v>
      </c>
      <c r="D112" t="str">
        <f t="shared" si="71"/>
        <v/>
      </c>
      <c r="E112" t="str">
        <f>IF(OR(LEFT(B112,1)=CHAR(32),LEFT(B112,1)=CHAR(9),LEFT(B112,1)=CHAR(160),indenture(B112)&gt;0),"NO","BOLD")&amp;D112</f>
        <v>BOLD</v>
      </c>
      <c r="F112" t="s">
        <v>4111</v>
      </c>
      <c r="G112" t="s">
        <v>4112</v>
      </c>
      <c r="H112" t="str">
        <f t="shared" si="72"/>
        <v/>
      </c>
      <c r="I112" t="str">
        <f>IF(OR(LEFT(F112,1)=CHAR(32),LEFT(F112,1)=CHAR(9),LEFT(F112,1)=CHAR(160),indenture(F112)&gt;0),"NO","BOLD")&amp;H112</f>
        <v>BOLD</v>
      </c>
      <c r="P112" t="str">
        <f t="shared" si="73"/>
        <v/>
      </c>
      <c r="Q112" t="str">
        <f>IF(OR(LEFT(N112,1)=CHAR(32),LEFT(N112,1)=CHAR(9),LEFT(N112,1)=CHAR(160),indenture(N112)&gt;0),"NO","BOLD")&amp;P112</f>
        <v>BOLD</v>
      </c>
      <c r="T112" t="str">
        <f t="shared" si="74"/>
        <v/>
      </c>
      <c r="U112" t="str">
        <f>IF(OR(LEFT(R112,1)=CHAR(32),LEFT(R112,1)=CHAR(9),LEFT(R112,1)=CHAR(160),indenture(R112)&gt;0),"NO","BOLD")&amp;T112</f>
        <v>BOLD</v>
      </c>
      <c r="X112" t="str">
        <f t="shared" si="75"/>
        <v/>
      </c>
      <c r="Y112" t="str">
        <f>IF(OR(LEFT(V112,1)=CHAR(32),LEFT(V112,1)=CHAR(9),LEFT(V112,1)=CHAR(160),indenture(V112)&gt;0),"NO","BOLD")&amp;X112</f>
        <v>BOLD</v>
      </c>
      <c r="AB112" t="str">
        <f t="shared" si="76"/>
        <v/>
      </c>
      <c r="AC112" t="str">
        <f>IF(OR(LEFT(Z112,1)=CHAR(32),LEFT(Z112,1)=CHAR(9),LEFT(Z112,1)=CHAR(160),indenture(Z112)&gt;0),"NO","BOLD")&amp;AB112</f>
        <v>BOLD</v>
      </c>
      <c r="AF112" t="str">
        <f t="shared" si="77"/>
        <v/>
      </c>
      <c r="AG112" t="str">
        <f>IF(OR(LEFT(AD112,1)=CHAR(32),LEFT(AD112,1)=CHAR(9),LEFT(AD112,1)=CHAR(160),indenture(AD112)&gt;0),"NO","BOLD")&amp;AF112</f>
        <v>BOLD</v>
      </c>
      <c r="AJ112" t="str">
        <f t="shared" si="78"/>
        <v/>
      </c>
      <c r="AK112" t="str">
        <f>IF(OR(LEFT(AH112,1)=CHAR(32),LEFT(AH112,1)=CHAR(9),LEFT(AH112,1)=CHAR(160),indenture(AH112)&gt;0),"NO","BOLD")&amp;AJ112</f>
        <v>BOLD</v>
      </c>
      <c r="AN112" t="str">
        <f t="shared" si="79"/>
        <v/>
      </c>
      <c r="AO112" t="str">
        <f>IF(OR(LEFT(AL112,1)=CHAR(32),LEFT(AL112,1)=CHAR(9),LEFT(AL112,1)=CHAR(160),indenture(AL112)&gt;0),"NO","BOLD")&amp;AN112</f>
        <v>BOLD</v>
      </c>
      <c r="AR112" t="str">
        <f t="shared" si="80"/>
        <v/>
      </c>
      <c r="AS112" t="str">
        <f>IF(OR(LEFT(AP112,1)=CHAR(32),LEFT(AP112,1)=CHAR(9),LEFT(AP112,1)=CHAR(160),indenture(AP112)&gt;0),"NO","BOLD")&amp;AR112</f>
        <v>BOLD</v>
      </c>
      <c r="AV112" t="str">
        <f t="shared" si="81"/>
        <v/>
      </c>
      <c r="AW112" t="str">
        <f>IF(OR(LEFT(AT112,1)=CHAR(32),LEFT(AT112,1)=CHAR(9),LEFT(AT112,1)=CHAR(160),indenture(AT112)&gt;0),"NO","BOLD")&amp;AV112</f>
        <v>BOLD</v>
      </c>
      <c r="AZ112" t="str">
        <f t="shared" si="82"/>
        <v/>
      </c>
      <c r="BA112" t="str">
        <f>IF(OR(LEFT(AX112,1)=CHAR(32),LEFT(AX112,1)=CHAR(9),LEFT(AX112,1)=CHAR(160),indenture(AX112)&gt;0),"NO","BOLD")&amp;AZ112</f>
        <v>BOLD</v>
      </c>
      <c r="BD112" t="str">
        <f t="shared" si="83"/>
        <v/>
      </c>
      <c r="BE112" t="str">
        <f>IF(OR(LEFT(BB112,1)=CHAR(32),LEFT(BB112,1)=CHAR(9),LEFT(BB112,1)=CHAR(160),indenture(BB112)&gt;0),"NO","BOLD")&amp;BD112</f>
        <v>BOLD</v>
      </c>
      <c r="BH112" t="str">
        <f t="shared" si="84"/>
        <v/>
      </c>
      <c r="BI112" t="str">
        <f>IF(OR(LEFT(BF112,1)=CHAR(32),LEFT(BF112,1)=CHAR(9),LEFT(BF112,1)=CHAR(160),indenture(BF112)&gt;0),"NO","BOLD")&amp;BH112</f>
        <v>BOLD</v>
      </c>
      <c r="BL112" t="str">
        <f t="shared" si="85"/>
        <v/>
      </c>
      <c r="BM112" t="str">
        <f>IF(OR(LEFT(BJ112,1)=CHAR(32),LEFT(BJ112,1)=CHAR(9),LEFT(BJ112,1)=CHAR(160),indenture(BJ112)&gt;0),"NO","BOLD")&amp;BL112</f>
        <v>BOLD</v>
      </c>
      <c r="BP112" t="str">
        <f t="shared" si="86"/>
        <v/>
      </c>
      <c r="BQ112" t="str">
        <f>IF(OR(LEFT(BN112,1)=CHAR(32),LEFT(BN112,1)=CHAR(9),LEFT(BN112,1)=CHAR(160),indenture(BN112)&gt;0),"NO","BOLD")&amp;BP112</f>
        <v>BOLD</v>
      </c>
      <c r="BT112" t="str">
        <f t="shared" si="87"/>
        <v/>
      </c>
      <c r="BU112" t="str">
        <f>IF(OR(LEFT(BR112,1)=CHAR(32),LEFT(BR112,1)=CHAR(9),LEFT(BR112,1)=CHAR(160),indenture(BR112)&gt;0),"NO","BOLD")&amp;BT112</f>
        <v>BOLD</v>
      </c>
      <c r="BV112" t="s">
        <v>4323</v>
      </c>
      <c r="BW112" t="s">
        <v>4931</v>
      </c>
      <c r="BX112" t="str">
        <f t="shared" si="88"/>
        <v/>
      </c>
      <c r="BY112" t="str">
        <f>IF(OR(LEFT(BV112,1)=CHAR(32),LEFT(BV112,1)=CHAR(9),LEFT(BV112,1)=CHAR(160),indenture(BV112)&gt;0),"NO","BOLD")&amp;BX112</f>
        <v>NO</v>
      </c>
      <c r="CB112" t="str">
        <f t="shared" si="89"/>
        <v/>
      </c>
      <c r="CC112" t="str">
        <f>IF(OR(LEFT(BZ112,1)=CHAR(32),LEFT(BZ112,1)=CHAR(9),LEFT(BZ112,1)=CHAR(160),indenture(BZ112)&gt;0),"NO","BOLD")&amp;CB112</f>
        <v>BOLD</v>
      </c>
      <c r="CD112" t="s">
        <v>4246</v>
      </c>
      <c r="CE112" t="s">
        <v>4932</v>
      </c>
      <c r="CF112" t="str">
        <f t="shared" si="90"/>
        <v/>
      </c>
      <c r="CG112" t="str">
        <f>IF(OR(LEFT(CD112,1)=CHAR(32),LEFT(CD112,1)=CHAR(9),LEFT(CD112,1)=CHAR(160),indenture(CD112)&gt;0),"NO","BOLD")&amp;CF112</f>
        <v>NO</v>
      </c>
      <c r="CJ112" t="str">
        <f t="shared" si="91"/>
        <v/>
      </c>
      <c r="CK112" t="str">
        <f>IF(OR(LEFT(CH112,1)=CHAR(32),LEFT(CH112,1)=CHAR(9),LEFT(CH112,1)=CHAR(160),indenture(CH112)&gt;0),"NO","BOLD")&amp;CJ112</f>
        <v>BOLD</v>
      </c>
      <c r="CN112" t="str">
        <f t="shared" si="92"/>
        <v/>
      </c>
      <c r="CO112" t="str">
        <f>IF(OR(LEFT(CL112,1)=CHAR(32),LEFT(CL112,1)=CHAR(9),LEFT(CL112,1)=CHAR(160),indenture(CL112)&gt;0),"NO","BOLD")&amp;CN112</f>
        <v>BOLD</v>
      </c>
      <c r="CR112" t="str">
        <f t="shared" si="93"/>
        <v/>
      </c>
      <c r="CS112" t="str">
        <f>IF(OR(LEFT(CP112,1)=CHAR(32),LEFT(CP112,1)=CHAR(9),LEFT(CP112,1)=CHAR(160),indenture(CP112)&gt;0),"NO","BOLD")&amp;CR112</f>
        <v>BOLD</v>
      </c>
      <c r="CV112" t="str">
        <f t="shared" si="94"/>
        <v/>
      </c>
      <c r="CW112" t="str">
        <f>IF(OR(LEFT(CT112,1)=CHAR(32),LEFT(CT112,1)=CHAR(9),LEFT(CT112,1)=CHAR(160),indenture(CT112)&gt;0),"NO","BOLD")&amp;CV112</f>
        <v>BOLD</v>
      </c>
      <c r="CZ112" t="str">
        <f t="shared" si="95"/>
        <v/>
      </c>
      <c r="DA112" t="str">
        <f>IF(OR(LEFT(CX112,1)=CHAR(32),LEFT(CX112,1)=CHAR(9),LEFT(CX112,1)=CHAR(160),indenture(CX112)&gt;0),"NO","BOLD")&amp;CZ112</f>
        <v>BOLD</v>
      </c>
      <c r="DD112" t="str">
        <f t="shared" si="96"/>
        <v/>
      </c>
      <c r="DE112" t="str">
        <f>IF(OR(LEFT(DB112,1)=CHAR(32),LEFT(DB112,1)=CHAR(9),LEFT(DB112,1)=CHAR(160),indenture(DB112)&gt;0),"NO","BOLD")&amp;DD112</f>
        <v>BOLD</v>
      </c>
      <c r="DH112" t="str">
        <f t="shared" si="97"/>
        <v/>
      </c>
      <c r="DI112" t="str">
        <f>IF(OR(LEFT(DF112,1)=CHAR(32),LEFT(DF112,1)=CHAR(9),LEFT(DF112,1)=CHAR(160),indenture(DF112)&gt;0),"NO","BOLD")&amp;DH112</f>
        <v>BOLD</v>
      </c>
      <c r="DL112" t="str">
        <f t="shared" si="98"/>
        <v/>
      </c>
      <c r="DM112" t="str">
        <f>IF(OR(LEFT(DJ112,1)=CHAR(32),LEFT(DJ112,1)=CHAR(9),LEFT(DJ112,1)=CHAR(160),indenture(DJ112)&gt;0),"NO","BOLD")&amp;DL112</f>
        <v>BOLD</v>
      </c>
      <c r="DP112" t="str">
        <f t="shared" si="99"/>
        <v/>
      </c>
      <c r="DQ112" t="str">
        <f>IF(OR(LEFT(DN112,1)=CHAR(32),LEFT(DN112,1)=CHAR(9),LEFT(DN112,1)=CHAR(160),indenture(DN112)&gt;0),"NO","BOLD")&amp;DP112</f>
        <v>BOLD</v>
      </c>
      <c r="DT112" t="str">
        <f t="shared" si="100"/>
        <v/>
      </c>
      <c r="DU112" t="str">
        <f>IF(OR(LEFT(DR112,1)=CHAR(32),LEFT(DR112,1)=CHAR(9),LEFT(DR112,1)=CHAR(160),indenture(DR112)&gt;0),"NO","BOLD")&amp;DT112</f>
        <v>BOLD</v>
      </c>
      <c r="DX112" t="str">
        <f t="shared" si="101"/>
        <v/>
      </c>
      <c r="DY112" t="str">
        <f>IF(OR(LEFT(DV112,1)=CHAR(32),LEFT(DV112,1)=CHAR(9),LEFT(DV112,1)=CHAR(160),indenture(DV112)&gt;0),"NO","BOLD")&amp;DX112</f>
        <v>BOLD</v>
      </c>
      <c r="EB112" t="str">
        <f t="shared" si="102"/>
        <v/>
      </c>
      <c r="EC112" t="str">
        <f>IF(OR(LEFT(DZ112,1)=CHAR(32),LEFT(DZ112,1)=CHAR(9),LEFT(DZ112,1)=CHAR(160),indenture(DZ112)&gt;0),"NO","BOLD")&amp;EB112</f>
        <v>BOLD</v>
      </c>
      <c r="EF112" t="str">
        <f t="shared" si="103"/>
        <v/>
      </c>
      <c r="EG112" t="str">
        <f>IF(OR(LEFT(ED112,1)=CHAR(32),LEFT(ED112,1)=CHAR(9),LEFT(ED112,1)=CHAR(160),indenture(ED112)&gt;0),"NO","BOLD")&amp;EF112</f>
        <v>BOLD</v>
      </c>
      <c r="EJ112" t="str">
        <f t="shared" si="104"/>
        <v/>
      </c>
      <c r="EK112" t="str">
        <f>IF(OR(LEFT(EH112,1)=CHAR(32),LEFT(EH112,1)=CHAR(9),LEFT(EH112,1)=CHAR(160),indenture(EH112)&gt;0),"NO","BOLD")&amp;EJ112</f>
        <v>BOLD</v>
      </c>
      <c r="EN112" t="str">
        <f t="shared" si="105"/>
        <v/>
      </c>
      <c r="EO112" t="str">
        <f>IF(OR(LEFT(EL112,1)=CHAR(32),LEFT(EL112,1)=CHAR(9),LEFT(EL112,1)=CHAR(160),indenture(EL112)&gt;0),"NO","BOLD")&amp;EN112</f>
        <v>BOLD</v>
      </c>
      <c r="ER112" t="str">
        <f t="shared" si="106"/>
        <v/>
      </c>
      <c r="ES112" t="str">
        <f>IF(OR(LEFT(EP112,1)=CHAR(32),LEFT(EP112,1)=CHAR(9),LEFT(EP112,1)=CHAR(160),indenture(EP112)&gt;0),"NO","BOLD")&amp;ER112</f>
        <v>BOLD</v>
      </c>
      <c r="EV112" t="str">
        <f t="shared" si="107"/>
        <v/>
      </c>
      <c r="EW112" t="str">
        <f>IF(OR(LEFT(ET112,1)=CHAR(32),LEFT(ET112,1)=CHAR(9),LEFT(ET112,1)=CHAR(160),indenture(ET112)&gt;0),"NO","BOLD")&amp;EV112</f>
        <v>BOLD</v>
      </c>
      <c r="EZ112" t="str">
        <f t="shared" si="108"/>
        <v/>
      </c>
      <c r="FA112" t="str">
        <f>IF(OR(LEFT(EX112,1)=CHAR(32),LEFT(EX112,1)=CHAR(9),LEFT(EX112,1)=CHAR(160),indenture(EX112)&gt;0),"NO","BOLD")&amp;EZ112</f>
        <v>BOLD</v>
      </c>
      <c r="FD112" t="str">
        <f t="shared" si="109"/>
        <v/>
      </c>
      <c r="FE112" t="str">
        <f>IF(OR(LEFT(FB112,1)=CHAR(32),LEFT(FB112,1)=CHAR(9),LEFT(FB112,1)=CHAR(160),indenture(FB112)&gt;0),"NO","BOLD")&amp;FD112</f>
        <v>BOLD</v>
      </c>
      <c r="FF112" t="s">
        <v>6132</v>
      </c>
      <c r="FG112" t="s">
        <v>6133</v>
      </c>
      <c r="FH112" t="str">
        <f t="shared" si="110"/>
        <v/>
      </c>
      <c r="FI112" t="str">
        <f>IF(OR(LEFT(FF112,1)=CHAR(32),LEFT(FF112,1)=CHAR(9),LEFT(FF112,1)=CHAR(160),indenture(FF112)&gt;0),"NO","BOLD")&amp;FH112</f>
        <v>BOLD</v>
      </c>
      <c r="FL112" t="str">
        <f t="shared" si="111"/>
        <v/>
      </c>
      <c r="FM112" t="str">
        <f>IF(OR(LEFT(FJ112,1)=CHAR(32),LEFT(FJ112,1)=CHAR(9),LEFT(FJ112,1)=CHAR(160),indenture(FJ112)&gt;0),"NO","BOLD")&amp;FL112</f>
        <v>BOLD</v>
      </c>
      <c r="FP112" t="str">
        <f t="shared" si="112"/>
        <v/>
      </c>
      <c r="FQ112" t="str">
        <f>IF(OR(LEFT(FN112,1)=CHAR(32),LEFT(FN112,1)=CHAR(9),LEFT(FN112,1)=CHAR(160),indenture(FN112)&gt;0),"NO","BOLD")&amp;FP112</f>
        <v>BOLD</v>
      </c>
      <c r="FT112" t="str">
        <f t="shared" si="113"/>
        <v/>
      </c>
      <c r="FU112" t="str">
        <f>IF(OR(LEFT(FR112,1)=CHAR(32),LEFT(FR112,1)=CHAR(9),LEFT(FR112,1)=CHAR(160),indenture(FR112)&gt;0),"NO","BOLD")&amp;FT112</f>
        <v>BOLD</v>
      </c>
      <c r="FX112" t="str">
        <f t="shared" si="114"/>
        <v/>
      </c>
      <c r="FY112" t="str">
        <f>IF(OR(LEFT(FV112,1)=CHAR(32),LEFT(FV112,1)=CHAR(9),LEFT(FV112,1)=CHAR(160),indenture(FV112)&gt;0),"NO","BOLD")&amp;FX112</f>
        <v>BOLD</v>
      </c>
      <c r="GB112" t="str">
        <f t="shared" si="115"/>
        <v/>
      </c>
      <c r="GC112" t="str">
        <f>IF(OR(LEFT(FZ112,1)=CHAR(32),LEFT(FZ112,1)=CHAR(9),LEFT(FZ112,1)=CHAR(160),indenture(FZ112)&gt;0),"NO","BOLD")&amp;GB112</f>
        <v>BOLD</v>
      </c>
      <c r="GF112" t="str">
        <f t="shared" si="116"/>
        <v/>
      </c>
      <c r="GG112" t="str">
        <f>IF(OR(LEFT(GD112,1)=CHAR(32),LEFT(GD112,1)=CHAR(9),LEFT(GD112,1)=CHAR(160),indenture(GD112)&gt;0),"NO","BOLD")&amp;GF112</f>
        <v>BOLD</v>
      </c>
      <c r="GJ112" t="str">
        <f t="shared" si="117"/>
        <v/>
      </c>
      <c r="GK112" t="str">
        <f>IF(OR(LEFT(GH112,1)=CHAR(32),LEFT(GH112,1)=CHAR(9),LEFT(GH112,1)=CHAR(160),indenture(GH112)&gt;0),"NO","BOLD")&amp;GJ112</f>
        <v>BOLD</v>
      </c>
      <c r="GN112" t="str">
        <f t="shared" si="118"/>
        <v/>
      </c>
      <c r="GO112" t="str">
        <f>IF(OR(LEFT(GL112,1)=CHAR(32),LEFT(GL112,1)=CHAR(9),LEFT(GL112,1)=CHAR(160),indenture(GL112)&gt;0),"NO","BOLD")&amp;GN112</f>
        <v>BOLD</v>
      </c>
      <c r="GR112" t="str">
        <f t="shared" si="119"/>
        <v/>
      </c>
      <c r="GS112" t="str">
        <f>IF(OR(LEFT(GP112,1)=CHAR(32),LEFT(GP112,1)=CHAR(9),LEFT(GP112,1)=CHAR(160),indenture(GP112)&gt;0),"NO","BOLD")&amp;GR112</f>
        <v>BOLD</v>
      </c>
      <c r="GV112" t="str">
        <f t="shared" si="120"/>
        <v/>
      </c>
      <c r="GW112" t="str">
        <f>IF(OR(LEFT(GT112,1)=CHAR(32),LEFT(GT112,1)=CHAR(9),LEFT(GT112,1)=CHAR(160),indenture(GT112)&gt;0),"NO","BOLD")&amp;GV112</f>
        <v>BOLD</v>
      </c>
      <c r="GZ112" t="str">
        <f t="shared" si="121"/>
        <v/>
      </c>
      <c r="HA112" t="str">
        <f>IF(OR(LEFT(GX112,1)=CHAR(32),LEFT(GX112,1)=CHAR(9),LEFT(GX112,1)=CHAR(160),indenture(GX112)&gt;0),"NO","BOLD")&amp;GZ112</f>
        <v>BOLD</v>
      </c>
      <c r="HD112" t="str">
        <f t="shared" si="122"/>
        <v/>
      </c>
      <c r="HE112" t="str">
        <f>IF(OR(LEFT(HB112,1)=CHAR(32),LEFT(HB112,1)=CHAR(9),LEFT(HB112,1)=CHAR(160),indenture(HB112)&gt;0),"NO","BOLD")&amp;HD112</f>
        <v>BOLD</v>
      </c>
      <c r="HH112" t="str">
        <f t="shared" si="123"/>
        <v/>
      </c>
      <c r="HI112" t="str">
        <f>IF(OR(LEFT(HF112,1)=CHAR(32),LEFT(HF112,1)=CHAR(9),LEFT(HF112,1)=CHAR(160),indenture(HF112)&gt;0),"NO","BOLD")&amp;HH112</f>
        <v>BOLD</v>
      </c>
      <c r="HL112" t="str">
        <f t="shared" si="124"/>
        <v/>
      </c>
      <c r="HM112" t="str">
        <f>IF(OR(LEFT(HJ112,1)=CHAR(32),LEFT(HJ112,1)=CHAR(9),LEFT(HJ112,1)=CHAR(160),indenture(HJ112)&gt;0),"NO","BOLD")&amp;HL112</f>
        <v>BOLD</v>
      </c>
      <c r="HP112" t="str">
        <f t="shared" si="125"/>
        <v/>
      </c>
      <c r="HQ112" t="str">
        <f>IF(OR(LEFT(HN112,1)=CHAR(32),LEFT(HN112,1)=CHAR(9),LEFT(HN112,1)=CHAR(160),indenture(HN112)&gt;0),"NO","BOLD")&amp;HP112</f>
        <v>BOLD</v>
      </c>
      <c r="HT112" t="str">
        <f t="shared" si="126"/>
        <v/>
      </c>
      <c r="HU112" t="str">
        <f>IF(OR(LEFT(HR112,1)=CHAR(32),LEFT(HR112,1)=CHAR(9),LEFT(HR112,1)=CHAR(160),indenture(HR112)&gt;0),"NO","BOLD")&amp;HT112</f>
        <v>BOLD</v>
      </c>
      <c r="HV112" t="s">
        <v>8226</v>
      </c>
      <c r="HW112" t="s">
        <v>8151</v>
      </c>
      <c r="HX112" t="str">
        <f t="shared" si="127"/>
        <v/>
      </c>
      <c r="HY112" t="str">
        <f>IF(OR(LEFT(HV112,1)=CHAR(32),LEFT(HV112,1)=CHAR(9),LEFT(HV112,1)=CHAR(160),indenture(HV112)&gt;0),"NO","BOLD")&amp;HX112</f>
        <v>BOLD</v>
      </c>
      <c r="HZ112" t="s">
        <v>1296</v>
      </c>
      <c r="IA112" t="s">
        <v>235</v>
      </c>
      <c r="IB112" t="str">
        <f t="shared" si="128"/>
        <v>EPS</v>
      </c>
      <c r="IC112" t="str">
        <f>IF(OR(LEFT(HZ112,1)=CHAR(32),LEFT(HZ112,1)=CHAR(9),LEFT(HZ112,1)=CHAR(160),indenture(HZ112)&gt;0),"NO","BOLD")&amp;IB112</f>
        <v>BOLDEPS</v>
      </c>
      <c r="IP112" t="s">
        <v>8785</v>
      </c>
      <c r="IQ112" t="s">
        <v>8786</v>
      </c>
      <c r="IR112" t="str">
        <f t="shared" si="130"/>
        <v/>
      </c>
      <c r="IS112" t="str">
        <f>IF(OR(LEFT(IP112,1)=CHAR(32),LEFT(IP112,1)=CHAR(9),LEFT(IP112,1)=CHAR(160),indenture(IP112)&gt;0),"NO","BOLD")&amp;IR112</f>
        <v>BOLD</v>
      </c>
      <c r="IX112" t="s">
        <v>8301</v>
      </c>
      <c r="IY112" t="s">
        <v>8202</v>
      </c>
      <c r="IZ112" t="str">
        <f t="shared" si="131"/>
        <v/>
      </c>
      <c r="JA112" t="str">
        <f>IF(OR(LEFT(IX112,1)=CHAR(32),LEFT(IX112,1)=CHAR(9),LEFT(IX112,1)=CHAR(160),indenture(IX112)&gt;0),"NO","BOLD")&amp;IZ112</f>
        <v>BOLD</v>
      </c>
      <c r="JB112" t="s">
        <v>1296</v>
      </c>
      <c r="JC112" t="s">
        <v>235</v>
      </c>
      <c r="JD112" t="str">
        <f t="shared" si="132"/>
        <v>EPS</v>
      </c>
      <c r="JE112" t="str">
        <f>IF(OR(LEFT(JB112,1)=CHAR(32),LEFT(JB112,1)=CHAR(9),LEFT(JB112,1)=CHAR(160),indenture(JB112)&gt;0),"NO","BOLD")&amp;JD112</f>
        <v>BOLDEPS</v>
      </c>
    </row>
    <row r="113" spans="1:265">
      <c r="A113">
        <v>112</v>
      </c>
      <c r="D113" t="str">
        <f t="shared" si="71"/>
        <v/>
      </c>
      <c r="E113" t="str">
        <f>IF(OR(LEFT(B113,1)=CHAR(32),LEFT(B113,1)=CHAR(9),LEFT(B113,1)=CHAR(160),indenture(B113)&gt;0),"NO","BOLD")&amp;D113</f>
        <v>BOLD</v>
      </c>
      <c r="F113" t="s">
        <v>4113</v>
      </c>
      <c r="G113" t="s">
        <v>4114</v>
      </c>
      <c r="H113" t="str">
        <f t="shared" si="72"/>
        <v/>
      </c>
      <c r="I113" t="str">
        <f>IF(OR(LEFT(F113,1)=CHAR(32),LEFT(F113,1)=CHAR(9),LEFT(F113,1)=CHAR(160),indenture(F113)&gt;0),"NO","BOLD")&amp;H113</f>
        <v>BOLD</v>
      </c>
      <c r="P113" t="str">
        <f t="shared" si="73"/>
        <v/>
      </c>
      <c r="Q113" t="str">
        <f>IF(OR(LEFT(N113,1)=CHAR(32),LEFT(N113,1)=CHAR(9),LEFT(N113,1)=CHAR(160),indenture(N113)&gt;0),"NO","BOLD")&amp;P113</f>
        <v>BOLD</v>
      </c>
      <c r="T113" t="str">
        <f t="shared" si="74"/>
        <v/>
      </c>
      <c r="U113" t="str">
        <f>IF(OR(LEFT(R113,1)=CHAR(32),LEFT(R113,1)=CHAR(9),LEFT(R113,1)=CHAR(160),indenture(R113)&gt;0),"NO","BOLD")&amp;T113</f>
        <v>BOLD</v>
      </c>
      <c r="X113" t="str">
        <f t="shared" si="75"/>
        <v/>
      </c>
      <c r="Y113" t="str">
        <f>IF(OR(LEFT(V113,1)=CHAR(32),LEFT(V113,1)=CHAR(9),LEFT(V113,1)=CHAR(160),indenture(V113)&gt;0),"NO","BOLD")&amp;X113</f>
        <v>BOLD</v>
      </c>
      <c r="AB113" t="str">
        <f t="shared" si="76"/>
        <v/>
      </c>
      <c r="AC113" t="str">
        <f>IF(OR(LEFT(Z113,1)=CHAR(32),LEFT(Z113,1)=CHAR(9),LEFT(Z113,1)=CHAR(160),indenture(Z113)&gt;0),"NO","BOLD")&amp;AB113</f>
        <v>BOLD</v>
      </c>
      <c r="AF113" t="str">
        <f t="shared" si="77"/>
        <v/>
      </c>
      <c r="AG113" t="str">
        <f>IF(OR(LEFT(AD113,1)=CHAR(32),LEFT(AD113,1)=CHAR(9),LEFT(AD113,1)=CHAR(160),indenture(AD113)&gt;0),"NO","BOLD")&amp;AF113</f>
        <v>BOLD</v>
      </c>
      <c r="AJ113" t="str">
        <f t="shared" si="78"/>
        <v/>
      </c>
      <c r="AK113" t="str">
        <f>IF(OR(LEFT(AH113,1)=CHAR(32),LEFT(AH113,1)=CHAR(9),LEFT(AH113,1)=CHAR(160),indenture(AH113)&gt;0),"NO","BOLD")&amp;AJ113</f>
        <v>BOLD</v>
      </c>
      <c r="AN113" t="str">
        <f t="shared" si="79"/>
        <v/>
      </c>
      <c r="AO113" t="str">
        <f>IF(OR(LEFT(AL113,1)=CHAR(32),LEFT(AL113,1)=CHAR(9),LEFT(AL113,1)=CHAR(160),indenture(AL113)&gt;0),"NO","BOLD")&amp;AN113</f>
        <v>BOLD</v>
      </c>
      <c r="AR113" t="str">
        <f t="shared" si="80"/>
        <v/>
      </c>
      <c r="AS113" t="str">
        <f>IF(OR(LEFT(AP113,1)=CHAR(32),LEFT(AP113,1)=CHAR(9),LEFT(AP113,1)=CHAR(160),indenture(AP113)&gt;0),"NO","BOLD")&amp;AR113</f>
        <v>BOLD</v>
      </c>
      <c r="AV113" t="str">
        <f t="shared" si="81"/>
        <v/>
      </c>
      <c r="AW113" t="str">
        <f>IF(OR(LEFT(AT113,1)=CHAR(32),LEFT(AT113,1)=CHAR(9),LEFT(AT113,1)=CHAR(160),indenture(AT113)&gt;0),"NO","BOLD")&amp;AV113</f>
        <v>BOLD</v>
      </c>
      <c r="AZ113" t="str">
        <f t="shared" si="82"/>
        <v/>
      </c>
      <c r="BA113" t="str">
        <f>IF(OR(LEFT(AX113,1)=CHAR(32),LEFT(AX113,1)=CHAR(9),LEFT(AX113,1)=CHAR(160),indenture(AX113)&gt;0),"NO","BOLD")&amp;AZ113</f>
        <v>BOLD</v>
      </c>
      <c r="BD113" t="str">
        <f t="shared" si="83"/>
        <v/>
      </c>
      <c r="BE113" t="str">
        <f>IF(OR(LEFT(BB113,1)=CHAR(32),LEFT(BB113,1)=CHAR(9),LEFT(BB113,1)=CHAR(160),indenture(BB113)&gt;0),"NO","BOLD")&amp;BD113</f>
        <v>BOLD</v>
      </c>
      <c r="BH113" t="str">
        <f t="shared" si="84"/>
        <v/>
      </c>
      <c r="BI113" t="str">
        <f>IF(OR(LEFT(BF113,1)=CHAR(32),LEFT(BF113,1)=CHAR(9),LEFT(BF113,1)=CHAR(160),indenture(BF113)&gt;0),"NO","BOLD")&amp;BH113</f>
        <v>BOLD</v>
      </c>
      <c r="BL113" t="str">
        <f t="shared" si="85"/>
        <v/>
      </c>
      <c r="BM113" t="str">
        <f>IF(OR(LEFT(BJ113,1)=CHAR(32),LEFT(BJ113,1)=CHAR(9),LEFT(BJ113,1)=CHAR(160),indenture(BJ113)&gt;0),"NO","BOLD")&amp;BL113</f>
        <v>BOLD</v>
      </c>
      <c r="BP113" t="str">
        <f t="shared" si="86"/>
        <v/>
      </c>
      <c r="BQ113" t="str">
        <f>IF(OR(LEFT(BN113,1)=CHAR(32),LEFT(BN113,1)=CHAR(9),LEFT(BN113,1)=CHAR(160),indenture(BN113)&gt;0),"NO","BOLD")&amp;BP113</f>
        <v>BOLD</v>
      </c>
      <c r="BT113" t="str">
        <f t="shared" si="87"/>
        <v/>
      </c>
      <c r="BU113" t="str">
        <f>IF(OR(LEFT(BR113,1)=CHAR(32),LEFT(BR113,1)=CHAR(9),LEFT(BR113,1)=CHAR(160),indenture(BR113)&gt;0),"NO","BOLD")&amp;BT113</f>
        <v>BOLD</v>
      </c>
      <c r="BV113" t="s">
        <v>4333</v>
      </c>
      <c r="BW113" t="s">
        <v>4933</v>
      </c>
      <c r="BX113" t="str">
        <f t="shared" si="88"/>
        <v/>
      </c>
      <c r="BY113" t="str">
        <f>IF(OR(LEFT(BV113,1)=CHAR(32),LEFT(BV113,1)=CHAR(9),LEFT(BV113,1)=CHAR(160),indenture(BV113)&gt;0),"NO","BOLD")&amp;BX113</f>
        <v>NO</v>
      </c>
      <c r="CB113" t="str">
        <f t="shared" si="89"/>
        <v/>
      </c>
      <c r="CC113" t="str">
        <f>IF(OR(LEFT(BZ113,1)=CHAR(32),LEFT(BZ113,1)=CHAR(9),LEFT(BZ113,1)=CHAR(160),indenture(BZ113)&gt;0),"NO","BOLD")&amp;CB113</f>
        <v>BOLD</v>
      </c>
      <c r="CD113" t="s">
        <v>4261</v>
      </c>
      <c r="CE113" t="s">
        <v>4934</v>
      </c>
      <c r="CF113" t="str">
        <f t="shared" si="90"/>
        <v/>
      </c>
      <c r="CG113" t="str">
        <f>IF(OR(LEFT(CD113,1)=CHAR(32),LEFT(CD113,1)=CHAR(9),LEFT(CD113,1)=CHAR(160),indenture(CD113)&gt;0),"NO","BOLD")&amp;CF113</f>
        <v>NO</v>
      </c>
      <c r="CJ113" t="str">
        <f t="shared" si="91"/>
        <v/>
      </c>
      <c r="CK113" t="str">
        <f>IF(OR(LEFT(CH113,1)=CHAR(32),LEFT(CH113,1)=CHAR(9),LEFT(CH113,1)=CHAR(160),indenture(CH113)&gt;0),"NO","BOLD")&amp;CJ113</f>
        <v>BOLD</v>
      </c>
      <c r="CN113" t="str">
        <f t="shared" si="92"/>
        <v/>
      </c>
      <c r="CO113" t="str">
        <f>IF(OR(LEFT(CL113,1)=CHAR(32),LEFT(CL113,1)=CHAR(9),LEFT(CL113,1)=CHAR(160),indenture(CL113)&gt;0),"NO","BOLD")&amp;CN113</f>
        <v>BOLD</v>
      </c>
      <c r="CR113" t="str">
        <f t="shared" si="93"/>
        <v/>
      </c>
      <c r="CS113" t="str">
        <f>IF(OR(LEFT(CP113,1)=CHAR(32),LEFT(CP113,1)=CHAR(9),LEFT(CP113,1)=CHAR(160),indenture(CP113)&gt;0),"NO","BOLD")&amp;CR113</f>
        <v>BOLD</v>
      </c>
      <c r="CV113" t="str">
        <f t="shared" si="94"/>
        <v/>
      </c>
      <c r="CW113" t="str">
        <f>IF(OR(LEFT(CT113,1)=CHAR(32),LEFT(CT113,1)=CHAR(9),LEFT(CT113,1)=CHAR(160),indenture(CT113)&gt;0),"NO","BOLD")&amp;CV113</f>
        <v>BOLD</v>
      </c>
      <c r="CZ113" t="str">
        <f t="shared" si="95"/>
        <v/>
      </c>
      <c r="DA113" t="str">
        <f>IF(OR(LEFT(CX113,1)=CHAR(32),LEFT(CX113,1)=CHAR(9),LEFT(CX113,1)=CHAR(160),indenture(CX113)&gt;0),"NO","BOLD")&amp;CZ113</f>
        <v>BOLD</v>
      </c>
      <c r="DD113" t="str">
        <f t="shared" si="96"/>
        <v/>
      </c>
      <c r="DE113" t="str">
        <f>IF(OR(LEFT(DB113,1)=CHAR(32),LEFT(DB113,1)=CHAR(9),LEFT(DB113,1)=CHAR(160),indenture(DB113)&gt;0),"NO","BOLD")&amp;DD113</f>
        <v>BOLD</v>
      </c>
      <c r="DH113" t="str">
        <f t="shared" si="97"/>
        <v/>
      </c>
      <c r="DI113" t="str">
        <f>IF(OR(LEFT(DF113,1)=CHAR(32),LEFT(DF113,1)=CHAR(9),LEFT(DF113,1)=CHAR(160),indenture(DF113)&gt;0),"NO","BOLD")&amp;DH113</f>
        <v>BOLD</v>
      </c>
      <c r="DL113" t="str">
        <f t="shared" si="98"/>
        <v/>
      </c>
      <c r="DM113" t="str">
        <f>IF(OR(LEFT(DJ113,1)=CHAR(32),LEFT(DJ113,1)=CHAR(9),LEFT(DJ113,1)=CHAR(160),indenture(DJ113)&gt;0),"NO","BOLD")&amp;DL113</f>
        <v>BOLD</v>
      </c>
      <c r="DP113" t="str">
        <f t="shared" si="99"/>
        <v/>
      </c>
      <c r="DQ113" t="str">
        <f>IF(OR(LEFT(DN113,1)=CHAR(32),LEFT(DN113,1)=CHAR(9),LEFT(DN113,1)=CHAR(160),indenture(DN113)&gt;0),"NO","BOLD")&amp;DP113</f>
        <v>BOLD</v>
      </c>
      <c r="DT113" t="str">
        <f t="shared" si="100"/>
        <v/>
      </c>
      <c r="DU113" t="str">
        <f>IF(OR(LEFT(DR113,1)=CHAR(32),LEFT(DR113,1)=CHAR(9),LEFT(DR113,1)=CHAR(160),indenture(DR113)&gt;0),"NO","BOLD")&amp;DT113</f>
        <v>BOLD</v>
      </c>
      <c r="DX113" t="str">
        <f t="shared" si="101"/>
        <v/>
      </c>
      <c r="DY113" t="str">
        <f>IF(OR(LEFT(DV113,1)=CHAR(32),LEFT(DV113,1)=CHAR(9),LEFT(DV113,1)=CHAR(160),indenture(DV113)&gt;0),"NO","BOLD")&amp;DX113</f>
        <v>BOLD</v>
      </c>
      <c r="EB113" t="str">
        <f t="shared" si="102"/>
        <v/>
      </c>
      <c r="EC113" t="str">
        <f>IF(OR(LEFT(DZ113,1)=CHAR(32),LEFT(DZ113,1)=CHAR(9),LEFT(DZ113,1)=CHAR(160),indenture(DZ113)&gt;0),"NO","BOLD")&amp;EB113</f>
        <v>BOLD</v>
      </c>
      <c r="EF113" t="str">
        <f t="shared" si="103"/>
        <v/>
      </c>
      <c r="EG113" t="str">
        <f>IF(OR(LEFT(ED113,1)=CHAR(32),LEFT(ED113,1)=CHAR(9),LEFT(ED113,1)=CHAR(160),indenture(ED113)&gt;0),"NO","BOLD")&amp;EF113</f>
        <v>BOLD</v>
      </c>
      <c r="EJ113" t="str">
        <f t="shared" si="104"/>
        <v/>
      </c>
      <c r="EK113" t="str">
        <f>IF(OR(LEFT(EH113,1)=CHAR(32),LEFT(EH113,1)=CHAR(9),LEFT(EH113,1)=CHAR(160),indenture(EH113)&gt;0),"NO","BOLD")&amp;EJ113</f>
        <v>BOLD</v>
      </c>
      <c r="EN113" t="str">
        <f t="shared" si="105"/>
        <v/>
      </c>
      <c r="EO113" t="str">
        <f>IF(OR(LEFT(EL113,1)=CHAR(32),LEFT(EL113,1)=CHAR(9),LEFT(EL113,1)=CHAR(160),indenture(EL113)&gt;0),"NO","BOLD")&amp;EN113</f>
        <v>BOLD</v>
      </c>
      <c r="ER113" t="str">
        <f t="shared" si="106"/>
        <v/>
      </c>
      <c r="ES113" t="str">
        <f>IF(OR(LEFT(EP113,1)=CHAR(32),LEFT(EP113,1)=CHAR(9),LEFT(EP113,1)=CHAR(160),indenture(EP113)&gt;0),"NO","BOLD")&amp;ER113</f>
        <v>BOLD</v>
      </c>
      <c r="EV113" t="str">
        <f t="shared" si="107"/>
        <v/>
      </c>
      <c r="EW113" t="str">
        <f>IF(OR(LEFT(ET113,1)=CHAR(32),LEFT(ET113,1)=CHAR(9),LEFT(ET113,1)=CHAR(160),indenture(ET113)&gt;0),"NO","BOLD")&amp;EV113</f>
        <v>BOLD</v>
      </c>
      <c r="EZ113" t="str">
        <f t="shared" si="108"/>
        <v/>
      </c>
      <c r="FA113" t="str">
        <f>IF(OR(LEFT(EX113,1)=CHAR(32),LEFT(EX113,1)=CHAR(9),LEFT(EX113,1)=CHAR(160),indenture(EX113)&gt;0),"NO","BOLD")&amp;EZ113</f>
        <v>BOLD</v>
      </c>
      <c r="FD113" t="str">
        <f t="shared" si="109"/>
        <v/>
      </c>
      <c r="FE113" t="str">
        <f>IF(OR(LEFT(FB113,1)=CHAR(32),LEFT(FB113,1)=CHAR(9),LEFT(FB113,1)=CHAR(160),indenture(FB113)&gt;0),"NO","BOLD")&amp;FD113</f>
        <v>BOLD</v>
      </c>
      <c r="FF113" t="s">
        <v>6134</v>
      </c>
      <c r="FG113" t="s">
        <v>6135</v>
      </c>
      <c r="FH113" t="str">
        <f t="shared" si="110"/>
        <v/>
      </c>
      <c r="FI113" t="str">
        <f>IF(OR(LEFT(FF113,1)=CHAR(32),LEFT(FF113,1)=CHAR(9),LEFT(FF113,1)=CHAR(160),indenture(FF113)&gt;0),"NO","BOLD")&amp;FH113</f>
        <v>BOLD</v>
      </c>
      <c r="FL113" t="str">
        <f t="shared" si="111"/>
        <v/>
      </c>
      <c r="FM113" t="str">
        <f>IF(OR(LEFT(FJ113,1)=CHAR(32),LEFT(FJ113,1)=CHAR(9),LEFT(FJ113,1)=CHAR(160),indenture(FJ113)&gt;0),"NO","BOLD")&amp;FL113</f>
        <v>BOLD</v>
      </c>
      <c r="FP113" t="str">
        <f t="shared" si="112"/>
        <v/>
      </c>
      <c r="FQ113" t="str">
        <f>IF(OR(LEFT(FN113,1)=CHAR(32),LEFT(FN113,1)=CHAR(9),LEFT(FN113,1)=CHAR(160),indenture(FN113)&gt;0),"NO","BOLD")&amp;FP113</f>
        <v>BOLD</v>
      </c>
      <c r="FT113" t="str">
        <f t="shared" si="113"/>
        <v/>
      </c>
      <c r="FU113" t="str">
        <f>IF(OR(LEFT(FR113,1)=CHAR(32),LEFT(FR113,1)=CHAR(9),LEFT(FR113,1)=CHAR(160),indenture(FR113)&gt;0),"NO","BOLD")&amp;FT113</f>
        <v>BOLD</v>
      </c>
      <c r="FX113" t="str">
        <f t="shared" si="114"/>
        <v/>
      </c>
      <c r="FY113" t="str">
        <f>IF(OR(LEFT(FV113,1)=CHAR(32),LEFT(FV113,1)=CHAR(9),LEFT(FV113,1)=CHAR(160),indenture(FV113)&gt;0),"NO","BOLD")&amp;FX113</f>
        <v>BOLD</v>
      </c>
      <c r="GB113" t="str">
        <f t="shared" si="115"/>
        <v/>
      </c>
      <c r="GC113" t="str">
        <f>IF(OR(LEFT(FZ113,1)=CHAR(32),LEFT(FZ113,1)=CHAR(9),LEFT(FZ113,1)=CHAR(160),indenture(FZ113)&gt;0),"NO","BOLD")&amp;GB113</f>
        <v>BOLD</v>
      </c>
      <c r="GF113" t="str">
        <f t="shared" si="116"/>
        <v/>
      </c>
      <c r="GG113" t="str">
        <f>IF(OR(LEFT(GD113,1)=CHAR(32),LEFT(GD113,1)=CHAR(9),LEFT(GD113,1)=CHAR(160),indenture(GD113)&gt;0),"NO","BOLD")&amp;GF113</f>
        <v>BOLD</v>
      </c>
      <c r="GJ113" t="str">
        <f t="shared" si="117"/>
        <v/>
      </c>
      <c r="GK113" t="str">
        <f>IF(OR(LEFT(GH113,1)=CHAR(32),LEFT(GH113,1)=CHAR(9),LEFT(GH113,1)=CHAR(160),indenture(GH113)&gt;0),"NO","BOLD")&amp;GJ113</f>
        <v>BOLD</v>
      </c>
      <c r="GN113" t="str">
        <f t="shared" si="118"/>
        <v/>
      </c>
      <c r="GO113" t="str">
        <f>IF(OR(LEFT(GL113,1)=CHAR(32),LEFT(GL113,1)=CHAR(9),LEFT(GL113,1)=CHAR(160),indenture(GL113)&gt;0),"NO","BOLD")&amp;GN113</f>
        <v>BOLD</v>
      </c>
      <c r="GR113" t="str">
        <f t="shared" si="119"/>
        <v/>
      </c>
      <c r="GS113" t="str">
        <f>IF(OR(LEFT(GP113,1)=CHAR(32),LEFT(GP113,1)=CHAR(9),LEFT(GP113,1)=CHAR(160),indenture(GP113)&gt;0),"NO","BOLD")&amp;GR113</f>
        <v>BOLD</v>
      </c>
      <c r="GV113" t="str">
        <f t="shared" si="120"/>
        <v/>
      </c>
      <c r="GW113" t="str">
        <f>IF(OR(LEFT(GT113,1)=CHAR(32),LEFT(GT113,1)=CHAR(9),LEFT(GT113,1)=CHAR(160),indenture(GT113)&gt;0),"NO","BOLD")&amp;GV113</f>
        <v>BOLD</v>
      </c>
      <c r="GZ113" t="str">
        <f t="shared" si="121"/>
        <v/>
      </c>
      <c r="HA113" t="str">
        <f>IF(OR(LEFT(GX113,1)=CHAR(32),LEFT(GX113,1)=CHAR(9),LEFT(GX113,1)=CHAR(160),indenture(GX113)&gt;0),"NO","BOLD")&amp;GZ113</f>
        <v>BOLD</v>
      </c>
      <c r="HD113" t="str">
        <f t="shared" si="122"/>
        <v/>
      </c>
      <c r="HE113" t="str">
        <f>IF(OR(LEFT(HB113,1)=CHAR(32),LEFT(HB113,1)=CHAR(9),LEFT(HB113,1)=CHAR(160),indenture(HB113)&gt;0),"NO","BOLD")&amp;HD113</f>
        <v>BOLD</v>
      </c>
      <c r="HH113" t="str">
        <f t="shared" si="123"/>
        <v/>
      </c>
      <c r="HI113" t="str">
        <f>IF(OR(LEFT(HF113,1)=CHAR(32),LEFT(HF113,1)=CHAR(9),LEFT(HF113,1)=CHAR(160),indenture(HF113)&gt;0),"NO","BOLD")&amp;HH113</f>
        <v>BOLD</v>
      </c>
      <c r="HL113" t="str">
        <f t="shared" si="124"/>
        <v/>
      </c>
      <c r="HM113" t="str">
        <f>IF(OR(LEFT(HJ113,1)=CHAR(32),LEFT(HJ113,1)=CHAR(9),LEFT(HJ113,1)=CHAR(160),indenture(HJ113)&gt;0),"NO","BOLD")&amp;HL113</f>
        <v>BOLD</v>
      </c>
      <c r="HP113" t="str">
        <f t="shared" si="125"/>
        <v/>
      </c>
      <c r="HQ113" t="str">
        <f>IF(OR(LEFT(HN113,1)=CHAR(32),LEFT(HN113,1)=CHAR(9),LEFT(HN113,1)=CHAR(160),indenture(HN113)&gt;0),"NO","BOLD")&amp;HP113</f>
        <v>BOLD</v>
      </c>
      <c r="HT113" t="str">
        <f t="shared" si="126"/>
        <v/>
      </c>
      <c r="HU113" t="str">
        <f>IF(OR(LEFT(HR113,1)=CHAR(32),LEFT(HR113,1)=CHAR(9),LEFT(HR113,1)=CHAR(160),indenture(HR113)&gt;0),"NO","BOLD")&amp;HT113</f>
        <v>BOLD</v>
      </c>
      <c r="HX113" t="str">
        <f t="shared" si="127"/>
        <v/>
      </c>
      <c r="HY113" t="str">
        <f>IF(OR(LEFT(HV113,1)=CHAR(32),LEFT(HV113,1)=CHAR(9),LEFT(HV113,1)=CHAR(160),indenture(HV113)&gt;0),"NO","BOLD")&amp;HX113</f>
        <v>BOLD</v>
      </c>
      <c r="HZ113" t="s">
        <v>8462</v>
      </c>
      <c r="IA113" t="s">
        <v>8463</v>
      </c>
      <c r="IB113" t="str">
        <f t="shared" si="128"/>
        <v/>
      </c>
      <c r="IC113" t="str">
        <f>IF(OR(LEFT(HZ113,1)=CHAR(32),LEFT(HZ113,1)=CHAR(9),LEFT(HZ113,1)=CHAR(160),indenture(HZ113)&gt;0),"NO","BOLD")&amp;IB113</f>
        <v>BOLD</v>
      </c>
      <c r="IP113" t="s">
        <v>8787</v>
      </c>
      <c r="IQ113" t="s">
        <v>8788</v>
      </c>
      <c r="IR113" t="str">
        <f t="shared" si="130"/>
        <v/>
      </c>
      <c r="IS113" t="str">
        <f>IF(OR(LEFT(IP113,1)=CHAR(32),LEFT(IP113,1)=CHAR(9),LEFT(IP113,1)=CHAR(160),indenture(IP113)&gt;0),"NO","BOLD")&amp;IR113</f>
        <v>BOLD</v>
      </c>
      <c r="IX113" t="s">
        <v>8302</v>
      </c>
      <c r="IY113" t="s">
        <v>8203</v>
      </c>
      <c r="IZ113" t="str">
        <f t="shared" si="131"/>
        <v/>
      </c>
      <c r="JA113" t="str">
        <f>IF(OR(LEFT(IX113,1)=CHAR(32),LEFT(IX113,1)=CHAR(9),LEFT(IX113,1)=CHAR(160),indenture(IX113)&gt;0),"NO","BOLD")&amp;IZ113</f>
        <v>BOLD</v>
      </c>
      <c r="JB113" t="s">
        <v>8462</v>
      </c>
      <c r="JC113" t="s">
        <v>8463</v>
      </c>
      <c r="JD113" t="str">
        <f t="shared" si="132"/>
        <v/>
      </c>
      <c r="JE113" t="str">
        <f>IF(OR(LEFT(JB113,1)=CHAR(32),LEFT(JB113,1)=CHAR(9),LEFT(JB113,1)=CHAR(160),indenture(JB113)&gt;0),"NO","BOLD")&amp;JD113</f>
        <v>BOLD</v>
      </c>
    </row>
    <row r="114" spans="1:265">
      <c r="A114">
        <v>113</v>
      </c>
      <c r="D114" t="str">
        <f t="shared" si="71"/>
        <v/>
      </c>
      <c r="E114" t="str">
        <f>IF(OR(LEFT(B114,1)=CHAR(32),LEFT(B114,1)=CHAR(9),LEFT(B114,1)=CHAR(160),indenture(B114)&gt;0),"NO","BOLD")&amp;D114</f>
        <v>BOLD</v>
      </c>
      <c r="F114" t="s">
        <v>4115</v>
      </c>
      <c r="G114" t="s">
        <v>4116</v>
      </c>
      <c r="H114" t="str">
        <f t="shared" si="72"/>
        <v/>
      </c>
      <c r="I114" t="str">
        <f>IF(OR(LEFT(F114,1)=CHAR(32),LEFT(F114,1)=CHAR(9),LEFT(F114,1)=CHAR(160),indenture(F114)&gt;0),"NO","BOLD")&amp;H114</f>
        <v>BOLD</v>
      </c>
      <c r="P114" t="str">
        <f t="shared" si="73"/>
        <v/>
      </c>
      <c r="Q114" t="str">
        <f>IF(OR(LEFT(N114,1)=CHAR(32),LEFT(N114,1)=CHAR(9),LEFT(N114,1)=CHAR(160),indenture(N114)&gt;0),"NO","BOLD")&amp;P114</f>
        <v>BOLD</v>
      </c>
      <c r="T114" t="str">
        <f t="shared" si="74"/>
        <v/>
      </c>
      <c r="U114" t="str">
        <f>IF(OR(LEFT(R114,1)=CHAR(32),LEFT(R114,1)=CHAR(9),LEFT(R114,1)=CHAR(160),indenture(R114)&gt;0),"NO","BOLD")&amp;T114</f>
        <v>BOLD</v>
      </c>
      <c r="X114" t="str">
        <f t="shared" si="75"/>
        <v/>
      </c>
      <c r="Y114" t="str">
        <f>IF(OR(LEFT(V114,1)=CHAR(32),LEFT(V114,1)=CHAR(9),LEFT(V114,1)=CHAR(160),indenture(V114)&gt;0),"NO","BOLD")&amp;X114</f>
        <v>BOLD</v>
      </c>
      <c r="AB114" t="str">
        <f t="shared" si="76"/>
        <v/>
      </c>
      <c r="AC114" t="str">
        <f>IF(OR(LEFT(Z114,1)=CHAR(32),LEFT(Z114,1)=CHAR(9),LEFT(Z114,1)=CHAR(160),indenture(Z114)&gt;0),"NO","BOLD")&amp;AB114</f>
        <v>BOLD</v>
      </c>
      <c r="AF114" t="str">
        <f t="shared" si="77"/>
        <v/>
      </c>
      <c r="AG114" t="str">
        <f>IF(OR(LEFT(AD114,1)=CHAR(32),LEFT(AD114,1)=CHAR(9),LEFT(AD114,1)=CHAR(160),indenture(AD114)&gt;0),"NO","BOLD")&amp;AF114</f>
        <v>BOLD</v>
      </c>
      <c r="AJ114" t="str">
        <f t="shared" si="78"/>
        <v/>
      </c>
      <c r="AK114" t="str">
        <f>IF(OR(LEFT(AH114,1)=CHAR(32),LEFT(AH114,1)=CHAR(9),LEFT(AH114,1)=CHAR(160),indenture(AH114)&gt;0),"NO","BOLD")&amp;AJ114</f>
        <v>BOLD</v>
      </c>
      <c r="AN114" t="str">
        <f t="shared" si="79"/>
        <v/>
      </c>
      <c r="AO114" t="str">
        <f>IF(OR(LEFT(AL114,1)=CHAR(32),LEFT(AL114,1)=CHAR(9),LEFT(AL114,1)=CHAR(160),indenture(AL114)&gt;0),"NO","BOLD")&amp;AN114</f>
        <v>BOLD</v>
      </c>
      <c r="AR114" t="str">
        <f t="shared" si="80"/>
        <v/>
      </c>
      <c r="AS114" t="str">
        <f>IF(OR(LEFT(AP114,1)=CHAR(32),LEFT(AP114,1)=CHAR(9),LEFT(AP114,1)=CHAR(160),indenture(AP114)&gt;0),"NO","BOLD")&amp;AR114</f>
        <v>BOLD</v>
      </c>
      <c r="AV114" t="str">
        <f t="shared" si="81"/>
        <v/>
      </c>
      <c r="AW114" t="str">
        <f>IF(OR(LEFT(AT114,1)=CHAR(32),LEFT(AT114,1)=CHAR(9),LEFT(AT114,1)=CHAR(160),indenture(AT114)&gt;0),"NO","BOLD")&amp;AV114</f>
        <v>BOLD</v>
      </c>
      <c r="AZ114" t="str">
        <f t="shared" si="82"/>
        <v/>
      </c>
      <c r="BA114" t="str">
        <f>IF(OR(LEFT(AX114,1)=CHAR(32),LEFT(AX114,1)=CHAR(9),LEFT(AX114,1)=CHAR(160),indenture(AX114)&gt;0),"NO","BOLD")&amp;AZ114</f>
        <v>BOLD</v>
      </c>
      <c r="BD114" t="str">
        <f t="shared" si="83"/>
        <v/>
      </c>
      <c r="BE114" t="str">
        <f>IF(OR(LEFT(BB114,1)=CHAR(32),LEFT(BB114,1)=CHAR(9),LEFT(BB114,1)=CHAR(160),indenture(BB114)&gt;0),"NO","BOLD")&amp;BD114</f>
        <v>BOLD</v>
      </c>
      <c r="BH114" t="str">
        <f t="shared" si="84"/>
        <v/>
      </c>
      <c r="BI114" t="str">
        <f>IF(OR(LEFT(BF114,1)=CHAR(32),LEFT(BF114,1)=CHAR(9),LEFT(BF114,1)=CHAR(160),indenture(BF114)&gt;0),"NO","BOLD")&amp;BH114</f>
        <v>BOLD</v>
      </c>
      <c r="BL114" t="str">
        <f t="shared" si="85"/>
        <v/>
      </c>
      <c r="BM114" t="str">
        <f>IF(OR(LEFT(BJ114,1)=CHAR(32),LEFT(BJ114,1)=CHAR(9),LEFT(BJ114,1)=CHAR(160),indenture(BJ114)&gt;0),"NO","BOLD")&amp;BL114</f>
        <v>BOLD</v>
      </c>
      <c r="BP114" t="str">
        <f t="shared" si="86"/>
        <v/>
      </c>
      <c r="BQ114" t="str">
        <f>IF(OR(LEFT(BN114,1)=CHAR(32),LEFT(BN114,1)=CHAR(9),LEFT(BN114,1)=CHAR(160),indenture(BN114)&gt;0),"NO","BOLD")&amp;BP114</f>
        <v>BOLD</v>
      </c>
      <c r="BT114" t="str">
        <f t="shared" si="87"/>
        <v/>
      </c>
      <c r="BU114" t="str">
        <f>IF(OR(LEFT(BR114,1)=CHAR(32),LEFT(BR114,1)=CHAR(9),LEFT(BR114,1)=CHAR(160),indenture(BR114)&gt;0),"NO","BOLD")&amp;BT114</f>
        <v>BOLD</v>
      </c>
      <c r="BV114" t="s">
        <v>4935</v>
      </c>
      <c r="BW114" t="s">
        <v>4936</v>
      </c>
      <c r="BX114" t="str">
        <f t="shared" si="88"/>
        <v/>
      </c>
      <c r="BY114" t="str">
        <f>IF(OR(LEFT(BV114,1)=CHAR(32),LEFT(BV114,1)=CHAR(9),LEFT(BV114,1)=CHAR(160),indenture(BV114)&gt;0),"NO","BOLD")&amp;BX114</f>
        <v>NO</v>
      </c>
      <c r="CB114" t="str">
        <f t="shared" si="89"/>
        <v/>
      </c>
      <c r="CC114" t="str">
        <f>IF(OR(LEFT(BZ114,1)=CHAR(32),LEFT(BZ114,1)=CHAR(9),LEFT(BZ114,1)=CHAR(160),indenture(BZ114)&gt;0),"NO","BOLD")&amp;CB114</f>
        <v>BOLD</v>
      </c>
      <c r="CD114" t="s">
        <v>4275</v>
      </c>
      <c r="CE114" t="s">
        <v>4937</v>
      </c>
      <c r="CF114" t="str">
        <f t="shared" si="90"/>
        <v/>
      </c>
      <c r="CG114" t="str">
        <f>IF(OR(LEFT(CD114,1)=CHAR(32),LEFT(CD114,1)=CHAR(9),LEFT(CD114,1)=CHAR(160),indenture(CD114)&gt;0),"NO","BOLD")&amp;CF114</f>
        <v>NO</v>
      </c>
      <c r="CJ114" t="str">
        <f t="shared" si="91"/>
        <v/>
      </c>
      <c r="CK114" t="str">
        <f>IF(OR(LEFT(CH114,1)=CHAR(32),LEFT(CH114,1)=CHAR(9),LEFT(CH114,1)=CHAR(160),indenture(CH114)&gt;0),"NO","BOLD")&amp;CJ114</f>
        <v>BOLD</v>
      </c>
      <c r="CN114" t="str">
        <f t="shared" si="92"/>
        <v/>
      </c>
      <c r="CO114" t="str">
        <f>IF(OR(LEFT(CL114,1)=CHAR(32),LEFT(CL114,1)=CHAR(9),LEFT(CL114,1)=CHAR(160),indenture(CL114)&gt;0),"NO","BOLD")&amp;CN114</f>
        <v>BOLD</v>
      </c>
      <c r="CR114" t="str">
        <f t="shared" si="93"/>
        <v/>
      </c>
      <c r="CS114" t="str">
        <f>IF(OR(LEFT(CP114,1)=CHAR(32),LEFT(CP114,1)=CHAR(9),LEFT(CP114,1)=CHAR(160),indenture(CP114)&gt;0),"NO","BOLD")&amp;CR114</f>
        <v>BOLD</v>
      </c>
      <c r="CV114" t="str">
        <f t="shared" si="94"/>
        <v/>
      </c>
      <c r="CW114" t="str">
        <f>IF(OR(LEFT(CT114,1)=CHAR(32),LEFT(CT114,1)=CHAR(9),LEFT(CT114,1)=CHAR(160),indenture(CT114)&gt;0),"NO","BOLD")&amp;CV114</f>
        <v>BOLD</v>
      </c>
      <c r="CZ114" t="str">
        <f t="shared" si="95"/>
        <v/>
      </c>
      <c r="DA114" t="str">
        <f>IF(OR(LEFT(CX114,1)=CHAR(32),LEFT(CX114,1)=CHAR(9),LEFT(CX114,1)=CHAR(160),indenture(CX114)&gt;0),"NO","BOLD")&amp;CZ114</f>
        <v>BOLD</v>
      </c>
      <c r="DD114" t="str">
        <f t="shared" si="96"/>
        <v/>
      </c>
      <c r="DE114" t="str">
        <f>IF(OR(LEFT(DB114,1)=CHAR(32),LEFT(DB114,1)=CHAR(9),LEFT(DB114,1)=CHAR(160),indenture(DB114)&gt;0),"NO","BOLD")&amp;DD114</f>
        <v>BOLD</v>
      </c>
      <c r="DH114" t="str">
        <f t="shared" si="97"/>
        <v/>
      </c>
      <c r="DI114" t="str">
        <f>IF(OR(LEFT(DF114,1)=CHAR(32),LEFT(DF114,1)=CHAR(9),LEFT(DF114,1)=CHAR(160),indenture(DF114)&gt;0),"NO","BOLD")&amp;DH114</f>
        <v>BOLD</v>
      </c>
      <c r="DL114" t="str">
        <f t="shared" si="98"/>
        <v/>
      </c>
      <c r="DM114" t="str">
        <f>IF(OR(LEFT(DJ114,1)=CHAR(32),LEFT(DJ114,1)=CHAR(9),LEFT(DJ114,1)=CHAR(160),indenture(DJ114)&gt;0),"NO","BOLD")&amp;DL114</f>
        <v>BOLD</v>
      </c>
      <c r="DP114" t="str">
        <f t="shared" si="99"/>
        <v/>
      </c>
      <c r="DQ114" t="str">
        <f>IF(OR(LEFT(DN114,1)=CHAR(32),LEFT(DN114,1)=CHAR(9),LEFT(DN114,1)=CHAR(160),indenture(DN114)&gt;0),"NO","BOLD")&amp;DP114</f>
        <v>BOLD</v>
      </c>
      <c r="DT114" t="str">
        <f t="shared" si="100"/>
        <v/>
      </c>
      <c r="DU114" t="str">
        <f>IF(OR(LEFT(DR114,1)=CHAR(32),LEFT(DR114,1)=CHAR(9),LEFT(DR114,1)=CHAR(160),indenture(DR114)&gt;0),"NO","BOLD")&amp;DT114</f>
        <v>BOLD</v>
      </c>
      <c r="DX114" t="str">
        <f t="shared" si="101"/>
        <v/>
      </c>
      <c r="DY114" t="str">
        <f>IF(OR(LEFT(DV114,1)=CHAR(32),LEFT(DV114,1)=CHAR(9),LEFT(DV114,1)=CHAR(160),indenture(DV114)&gt;0),"NO","BOLD")&amp;DX114</f>
        <v>BOLD</v>
      </c>
      <c r="EB114" t="str">
        <f t="shared" si="102"/>
        <v/>
      </c>
      <c r="EC114" t="str">
        <f>IF(OR(LEFT(DZ114,1)=CHAR(32),LEFT(DZ114,1)=CHAR(9),LEFT(DZ114,1)=CHAR(160),indenture(DZ114)&gt;0),"NO","BOLD")&amp;EB114</f>
        <v>BOLD</v>
      </c>
      <c r="EF114" t="str">
        <f t="shared" si="103"/>
        <v/>
      </c>
      <c r="EG114" t="str">
        <f>IF(OR(LEFT(ED114,1)=CHAR(32),LEFT(ED114,1)=CHAR(9),LEFT(ED114,1)=CHAR(160),indenture(ED114)&gt;0),"NO","BOLD")&amp;EF114</f>
        <v>BOLD</v>
      </c>
      <c r="EJ114" t="str">
        <f t="shared" si="104"/>
        <v/>
      </c>
      <c r="EK114" t="str">
        <f>IF(OR(LEFT(EH114,1)=CHAR(32),LEFT(EH114,1)=CHAR(9),LEFT(EH114,1)=CHAR(160),indenture(EH114)&gt;0),"NO","BOLD")&amp;EJ114</f>
        <v>BOLD</v>
      </c>
      <c r="EN114" t="str">
        <f t="shared" si="105"/>
        <v/>
      </c>
      <c r="EO114" t="str">
        <f>IF(OR(LEFT(EL114,1)=CHAR(32),LEFT(EL114,1)=CHAR(9),LEFT(EL114,1)=CHAR(160),indenture(EL114)&gt;0),"NO","BOLD")&amp;EN114</f>
        <v>BOLD</v>
      </c>
      <c r="ER114" t="str">
        <f t="shared" si="106"/>
        <v/>
      </c>
      <c r="ES114" t="str">
        <f>IF(OR(LEFT(EP114,1)=CHAR(32),LEFT(EP114,1)=CHAR(9),LEFT(EP114,1)=CHAR(160),indenture(EP114)&gt;0),"NO","BOLD")&amp;ER114</f>
        <v>BOLD</v>
      </c>
      <c r="EV114" t="str">
        <f t="shared" si="107"/>
        <v/>
      </c>
      <c r="EW114" t="str">
        <f>IF(OR(LEFT(ET114,1)=CHAR(32),LEFT(ET114,1)=CHAR(9),LEFT(ET114,1)=CHAR(160),indenture(ET114)&gt;0),"NO","BOLD")&amp;EV114</f>
        <v>BOLD</v>
      </c>
      <c r="EZ114" t="str">
        <f t="shared" si="108"/>
        <v/>
      </c>
      <c r="FA114" t="str">
        <f>IF(OR(LEFT(EX114,1)=CHAR(32),LEFT(EX114,1)=CHAR(9),LEFT(EX114,1)=CHAR(160),indenture(EX114)&gt;0),"NO","BOLD")&amp;EZ114</f>
        <v>BOLD</v>
      </c>
      <c r="FD114" t="str">
        <f t="shared" si="109"/>
        <v/>
      </c>
      <c r="FE114" t="str">
        <f>IF(OR(LEFT(FB114,1)=CHAR(32),LEFT(FB114,1)=CHAR(9),LEFT(FB114,1)=CHAR(160),indenture(FB114)&gt;0),"NO","BOLD")&amp;FD114</f>
        <v>BOLD</v>
      </c>
      <c r="FF114" t="s">
        <v>6136</v>
      </c>
      <c r="FG114" t="s">
        <v>6137</v>
      </c>
      <c r="FH114" t="str">
        <f t="shared" si="110"/>
        <v/>
      </c>
      <c r="FI114" t="str">
        <f>IF(OR(LEFT(FF114,1)=CHAR(32),LEFT(FF114,1)=CHAR(9),LEFT(FF114,1)=CHAR(160),indenture(FF114)&gt;0),"NO","BOLD")&amp;FH114</f>
        <v>BOLD</v>
      </c>
      <c r="FL114" t="str">
        <f t="shared" si="111"/>
        <v/>
      </c>
      <c r="FM114" t="str">
        <f>IF(OR(LEFT(FJ114,1)=CHAR(32),LEFT(FJ114,1)=CHAR(9),LEFT(FJ114,1)=CHAR(160),indenture(FJ114)&gt;0),"NO","BOLD")&amp;FL114</f>
        <v>BOLD</v>
      </c>
      <c r="FP114" t="str">
        <f t="shared" si="112"/>
        <v/>
      </c>
      <c r="FQ114" t="str">
        <f>IF(OR(LEFT(FN114,1)=CHAR(32),LEFT(FN114,1)=CHAR(9),LEFT(FN114,1)=CHAR(160),indenture(FN114)&gt;0),"NO","BOLD")&amp;FP114</f>
        <v>BOLD</v>
      </c>
      <c r="FT114" t="str">
        <f t="shared" si="113"/>
        <v/>
      </c>
      <c r="FU114" t="str">
        <f>IF(OR(LEFT(FR114,1)=CHAR(32),LEFT(FR114,1)=CHAR(9),LEFT(FR114,1)=CHAR(160),indenture(FR114)&gt;0),"NO","BOLD")&amp;FT114</f>
        <v>BOLD</v>
      </c>
      <c r="FX114" t="str">
        <f t="shared" si="114"/>
        <v/>
      </c>
      <c r="FY114" t="str">
        <f>IF(OR(LEFT(FV114,1)=CHAR(32),LEFT(FV114,1)=CHAR(9),LEFT(FV114,1)=CHAR(160),indenture(FV114)&gt;0),"NO","BOLD")&amp;FX114</f>
        <v>BOLD</v>
      </c>
      <c r="GB114" t="str">
        <f t="shared" si="115"/>
        <v/>
      </c>
      <c r="GC114" t="str">
        <f>IF(OR(LEFT(FZ114,1)=CHAR(32),LEFT(FZ114,1)=CHAR(9),LEFT(FZ114,1)=CHAR(160),indenture(FZ114)&gt;0),"NO","BOLD")&amp;GB114</f>
        <v>BOLD</v>
      </c>
      <c r="GF114" t="str">
        <f t="shared" si="116"/>
        <v/>
      </c>
      <c r="GG114" t="str">
        <f>IF(OR(LEFT(GD114,1)=CHAR(32),LEFT(GD114,1)=CHAR(9),LEFT(GD114,1)=CHAR(160),indenture(GD114)&gt;0),"NO","BOLD")&amp;GF114</f>
        <v>BOLD</v>
      </c>
      <c r="GJ114" t="str">
        <f t="shared" si="117"/>
        <v/>
      </c>
      <c r="GK114" t="str">
        <f>IF(OR(LEFT(GH114,1)=CHAR(32),LEFT(GH114,1)=CHAR(9),LEFT(GH114,1)=CHAR(160),indenture(GH114)&gt;0),"NO","BOLD")&amp;GJ114</f>
        <v>BOLD</v>
      </c>
      <c r="GN114" t="str">
        <f t="shared" si="118"/>
        <v/>
      </c>
      <c r="GO114" t="str">
        <f>IF(OR(LEFT(GL114,1)=CHAR(32),LEFT(GL114,1)=CHAR(9),LEFT(GL114,1)=CHAR(160),indenture(GL114)&gt;0),"NO","BOLD")&amp;GN114</f>
        <v>BOLD</v>
      </c>
      <c r="GR114" t="str">
        <f t="shared" si="119"/>
        <v/>
      </c>
      <c r="GS114" t="str">
        <f>IF(OR(LEFT(GP114,1)=CHAR(32),LEFT(GP114,1)=CHAR(9),LEFT(GP114,1)=CHAR(160),indenture(GP114)&gt;0),"NO","BOLD")&amp;GR114</f>
        <v>BOLD</v>
      </c>
      <c r="GV114" t="str">
        <f t="shared" si="120"/>
        <v/>
      </c>
      <c r="GW114" t="str">
        <f>IF(OR(LEFT(GT114,1)=CHAR(32),LEFT(GT114,1)=CHAR(9),LEFT(GT114,1)=CHAR(160),indenture(GT114)&gt;0),"NO","BOLD")&amp;GV114</f>
        <v>BOLD</v>
      </c>
      <c r="GZ114" t="str">
        <f t="shared" si="121"/>
        <v/>
      </c>
      <c r="HA114" t="str">
        <f>IF(OR(LEFT(GX114,1)=CHAR(32),LEFT(GX114,1)=CHAR(9),LEFT(GX114,1)=CHAR(160),indenture(GX114)&gt;0),"NO","BOLD")&amp;GZ114</f>
        <v>BOLD</v>
      </c>
      <c r="HD114" t="str">
        <f t="shared" si="122"/>
        <v/>
      </c>
      <c r="HE114" t="str">
        <f>IF(OR(LEFT(HB114,1)=CHAR(32),LEFT(HB114,1)=CHAR(9),LEFT(HB114,1)=CHAR(160),indenture(HB114)&gt;0),"NO","BOLD")&amp;HD114</f>
        <v>BOLD</v>
      </c>
      <c r="HH114" t="str">
        <f t="shared" si="123"/>
        <v/>
      </c>
      <c r="HI114" t="str">
        <f>IF(OR(LEFT(HF114,1)=CHAR(32),LEFT(HF114,1)=CHAR(9),LEFT(HF114,1)=CHAR(160),indenture(HF114)&gt;0),"NO","BOLD")&amp;HH114</f>
        <v>BOLD</v>
      </c>
      <c r="HL114" t="str">
        <f t="shared" si="124"/>
        <v/>
      </c>
      <c r="HM114" t="str">
        <f>IF(OR(LEFT(HJ114,1)=CHAR(32),LEFT(HJ114,1)=CHAR(9),LEFT(HJ114,1)=CHAR(160),indenture(HJ114)&gt;0),"NO","BOLD")&amp;HL114</f>
        <v>BOLD</v>
      </c>
      <c r="HP114" t="str">
        <f t="shared" si="125"/>
        <v/>
      </c>
      <c r="HQ114" t="str">
        <f>IF(OR(LEFT(HN114,1)=CHAR(32),LEFT(HN114,1)=CHAR(9),LEFT(HN114,1)=CHAR(160),indenture(HN114)&gt;0),"NO","BOLD")&amp;HP114</f>
        <v>BOLD</v>
      </c>
      <c r="HT114" t="str">
        <f t="shared" si="126"/>
        <v/>
      </c>
      <c r="HU114" t="str">
        <f>IF(OR(LEFT(HR114,1)=CHAR(32),LEFT(HR114,1)=CHAR(9),LEFT(HR114,1)=CHAR(160),indenture(HR114)&gt;0),"NO","BOLD")&amp;HT114</f>
        <v>BOLD</v>
      </c>
      <c r="HV114" t="s">
        <v>8279</v>
      </c>
      <c r="HW114" s="36" t="s">
        <v>8872</v>
      </c>
      <c r="HX114" t="str">
        <f t="shared" si="127"/>
        <v/>
      </c>
      <c r="HY114" t="str">
        <f>IF(OR(LEFT(HV114,1)=CHAR(32),LEFT(HV114,1)=CHAR(9),LEFT(HV114,1)=CHAR(160),indenture(HV114)&gt;0),"NO","BOLD")&amp;HX114</f>
        <v>BOLD</v>
      </c>
      <c r="HZ114" t="s">
        <v>8464</v>
      </c>
      <c r="IA114" t="s">
        <v>8465</v>
      </c>
      <c r="IB114" t="str">
        <f t="shared" si="128"/>
        <v/>
      </c>
      <c r="IC114" t="str">
        <f>IF(OR(LEFT(HZ114,1)=CHAR(32),LEFT(HZ114,1)=CHAR(9),LEFT(HZ114,1)=CHAR(160),indenture(HZ114)&gt;0),"NO","BOLD")&amp;IB114</f>
        <v>BOLD</v>
      </c>
      <c r="IP114" t="s">
        <v>8789</v>
      </c>
      <c r="IQ114" t="s">
        <v>8790</v>
      </c>
      <c r="IR114" t="str">
        <f t="shared" si="130"/>
        <v/>
      </c>
      <c r="IS114" t="str">
        <f>IF(OR(LEFT(IP114,1)=CHAR(32),LEFT(IP114,1)=CHAR(9),LEFT(IP114,1)=CHAR(160),indenture(IP114)&gt;0),"NO","BOLD")&amp;IR114</f>
        <v>BOLD</v>
      </c>
      <c r="IX114" t="s">
        <v>8303</v>
      </c>
      <c r="IY114" t="s">
        <v>8204</v>
      </c>
      <c r="IZ114" t="str">
        <f t="shared" si="131"/>
        <v/>
      </c>
      <c r="JA114" t="str">
        <f>IF(OR(LEFT(IX114,1)=CHAR(32),LEFT(IX114,1)=CHAR(9),LEFT(IX114,1)=CHAR(160),indenture(IX114)&gt;0),"NO","BOLD")&amp;IZ114</f>
        <v>BOLD</v>
      </c>
      <c r="JB114" t="s">
        <v>8464</v>
      </c>
      <c r="JC114" t="s">
        <v>8465</v>
      </c>
      <c r="JD114" t="str">
        <f t="shared" si="132"/>
        <v/>
      </c>
      <c r="JE114" t="str">
        <f>IF(OR(LEFT(JB114,1)=CHAR(32),LEFT(JB114,1)=CHAR(9),LEFT(JB114,1)=CHAR(160),indenture(JB114)&gt;0),"NO","BOLD")&amp;JD114</f>
        <v>BOLD</v>
      </c>
    </row>
    <row r="115" spans="1:265">
      <c r="A115">
        <v>114</v>
      </c>
      <c r="D115" t="str">
        <f t="shared" si="71"/>
        <v/>
      </c>
      <c r="E115" t="str">
        <f>IF(OR(LEFT(B115,1)=CHAR(32),LEFT(B115,1)=CHAR(9),LEFT(B115,1)=CHAR(160),indenture(B115)&gt;0),"NO","BOLD")&amp;D115</f>
        <v>BOLD</v>
      </c>
      <c r="F115" t="s">
        <v>4117</v>
      </c>
      <c r="G115" t="s">
        <v>4118</v>
      </c>
      <c r="H115" t="str">
        <f t="shared" si="72"/>
        <v/>
      </c>
      <c r="I115" t="str">
        <f>IF(OR(LEFT(F115,1)=CHAR(32),LEFT(F115,1)=CHAR(9),LEFT(F115,1)=CHAR(160),indenture(F115)&gt;0),"NO","BOLD")&amp;H115</f>
        <v>BOLD</v>
      </c>
      <c r="P115" t="str">
        <f t="shared" si="73"/>
        <v/>
      </c>
      <c r="Q115" t="str">
        <f>IF(OR(LEFT(N115,1)=CHAR(32),LEFT(N115,1)=CHAR(9),LEFT(N115,1)=CHAR(160),indenture(N115)&gt;0),"NO","BOLD")&amp;P115</f>
        <v>BOLD</v>
      </c>
      <c r="T115" t="str">
        <f t="shared" si="74"/>
        <v/>
      </c>
      <c r="U115" t="str">
        <f>IF(OR(LEFT(R115,1)=CHAR(32),LEFT(R115,1)=CHAR(9),LEFT(R115,1)=CHAR(160),indenture(R115)&gt;0),"NO","BOLD")&amp;T115</f>
        <v>BOLD</v>
      </c>
      <c r="X115" t="str">
        <f t="shared" si="75"/>
        <v/>
      </c>
      <c r="Y115" t="str">
        <f>IF(OR(LEFT(V115,1)=CHAR(32),LEFT(V115,1)=CHAR(9),LEFT(V115,1)=CHAR(160),indenture(V115)&gt;0),"NO","BOLD")&amp;X115</f>
        <v>BOLD</v>
      </c>
      <c r="AB115" t="str">
        <f t="shared" si="76"/>
        <v/>
      </c>
      <c r="AC115" t="str">
        <f>IF(OR(LEFT(Z115,1)=CHAR(32),LEFT(Z115,1)=CHAR(9),LEFT(Z115,1)=CHAR(160),indenture(Z115)&gt;0),"NO","BOLD")&amp;AB115</f>
        <v>BOLD</v>
      </c>
      <c r="AF115" t="str">
        <f t="shared" si="77"/>
        <v/>
      </c>
      <c r="AG115" t="str">
        <f>IF(OR(LEFT(AD115,1)=CHAR(32),LEFT(AD115,1)=CHAR(9),LEFT(AD115,1)=CHAR(160),indenture(AD115)&gt;0),"NO","BOLD")&amp;AF115</f>
        <v>BOLD</v>
      </c>
      <c r="AJ115" t="str">
        <f t="shared" si="78"/>
        <v/>
      </c>
      <c r="AK115" t="str">
        <f>IF(OR(LEFT(AH115,1)=CHAR(32),LEFT(AH115,1)=CHAR(9),LEFT(AH115,1)=CHAR(160),indenture(AH115)&gt;0),"NO","BOLD")&amp;AJ115</f>
        <v>BOLD</v>
      </c>
      <c r="AN115" t="str">
        <f t="shared" si="79"/>
        <v/>
      </c>
      <c r="AO115" t="str">
        <f>IF(OR(LEFT(AL115,1)=CHAR(32),LEFT(AL115,1)=CHAR(9),LEFT(AL115,1)=CHAR(160),indenture(AL115)&gt;0),"NO","BOLD")&amp;AN115</f>
        <v>BOLD</v>
      </c>
      <c r="AR115" t="str">
        <f t="shared" si="80"/>
        <v/>
      </c>
      <c r="AS115" t="str">
        <f>IF(OR(LEFT(AP115,1)=CHAR(32),LEFT(AP115,1)=CHAR(9),LEFT(AP115,1)=CHAR(160),indenture(AP115)&gt;0),"NO","BOLD")&amp;AR115</f>
        <v>BOLD</v>
      </c>
      <c r="AV115" t="str">
        <f t="shared" si="81"/>
        <v/>
      </c>
      <c r="AW115" t="str">
        <f>IF(OR(LEFT(AT115,1)=CHAR(32),LEFT(AT115,1)=CHAR(9),LEFT(AT115,1)=CHAR(160),indenture(AT115)&gt;0),"NO","BOLD")&amp;AV115</f>
        <v>BOLD</v>
      </c>
      <c r="AZ115" t="str">
        <f t="shared" si="82"/>
        <v/>
      </c>
      <c r="BA115" t="str">
        <f>IF(OR(LEFT(AX115,1)=CHAR(32),LEFT(AX115,1)=CHAR(9),LEFT(AX115,1)=CHAR(160),indenture(AX115)&gt;0),"NO","BOLD")&amp;AZ115</f>
        <v>BOLD</v>
      </c>
      <c r="BD115" t="str">
        <f t="shared" si="83"/>
        <v/>
      </c>
      <c r="BE115" t="str">
        <f>IF(OR(LEFT(BB115,1)=CHAR(32),LEFT(BB115,1)=CHAR(9),LEFT(BB115,1)=CHAR(160),indenture(BB115)&gt;0),"NO","BOLD")&amp;BD115</f>
        <v>BOLD</v>
      </c>
      <c r="BH115" t="str">
        <f t="shared" si="84"/>
        <v/>
      </c>
      <c r="BI115" t="str">
        <f>IF(OR(LEFT(BF115,1)=CHAR(32),LEFT(BF115,1)=CHAR(9),LEFT(BF115,1)=CHAR(160),indenture(BF115)&gt;0),"NO","BOLD")&amp;BH115</f>
        <v>BOLD</v>
      </c>
      <c r="BL115" t="str">
        <f t="shared" si="85"/>
        <v/>
      </c>
      <c r="BM115" t="str">
        <f>IF(OR(LEFT(BJ115,1)=CHAR(32),LEFT(BJ115,1)=CHAR(9),LEFT(BJ115,1)=CHAR(160),indenture(BJ115)&gt;0),"NO","BOLD")&amp;BL115</f>
        <v>BOLD</v>
      </c>
      <c r="BP115" t="str">
        <f t="shared" si="86"/>
        <v/>
      </c>
      <c r="BQ115" t="str">
        <f>IF(OR(LEFT(BN115,1)=CHAR(32),LEFT(BN115,1)=CHAR(9),LEFT(BN115,1)=CHAR(160),indenture(BN115)&gt;0),"NO","BOLD")&amp;BP115</f>
        <v>BOLD</v>
      </c>
      <c r="BT115" t="str">
        <f t="shared" si="87"/>
        <v/>
      </c>
      <c r="BU115" t="str">
        <f>IF(OR(LEFT(BR115,1)=CHAR(32),LEFT(BR115,1)=CHAR(9),LEFT(BR115,1)=CHAR(160),indenture(BR115)&gt;0),"NO","BOLD")&amp;BT115</f>
        <v>BOLD</v>
      </c>
      <c r="BX115" t="str">
        <f t="shared" si="88"/>
        <v/>
      </c>
      <c r="BY115" t="str">
        <f>IF(OR(LEFT(BV115,1)=CHAR(32),LEFT(BV115,1)=CHAR(9),LEFT(BV115,1)=CHAR(160),indenture(BV115)&gt;0),"NO","BOLD")&amp;BX115</f>
        <v>BOLD</v>
      </c>
      <c r="CB115" t="str">
        <f t="shared" si="89"/>
        <v/>
      </c>
      <c r="CC115" t="str">
        <f>IF(OR(LEFT(BZ115,1)=CHAR(32),LEFT(BZ115,1)=CHAR(9),LEFT(BZ115,1)=CHAR(160),indenture(BZ115)&gt;0),"NO","BOLD")&amp;CB115</f>
        <v>BOLD</v>
      </c>
      <c r="CD115" t="s">
        <v>4288</v>
      </c>
      <c r="CE115" t="s">
        <v>4938</v>
      </c>
      <c r="CF115" t="str">
        <f t="shared" si="90"/>
        <v/>
      </c>
      <c r="CG115" t="str">
        <f>IF(OR(LEFT(CD115,1)=CHAR(32),LEFT(CD115,1)=CHAR(9),LEFT(CD115,1)=CHAR(160),indenture(CD115)&gt;0),"NO","BOLD")&amp;CF115</f>
        <v>NO</v>
      </c>
      <c r="CJ115" t="str">
        <f t="shared" si="91"/>
        <v/>
      </c>
      <c r="CK115" t="str">
        <f>IF(OR(LEFT(CH115,1)=CHAR(32),LEFT(CH115,1)=CHAR(9),LEFT(CH115,1)=CHAR(160),indenture(CH115)&gt;0),"NO","BOLD")&amp;CJ115</f>
        <v>BOLD</v>
      </c>
      <c r="CN115" t="str">
        <f t="shared" si="92"/>
        <v/>
      </c>
      <c r="CO115" t="str">
        <f>IF(OR(LEFT(CL115,1)=CHAR(32),LEFT(CL115,1)=CHAR(9),LEFT(CL115,1)=CHAR(160),indenture(CL115)&gt;0),"NO","BOLD")&amp;CN115</f>
        <v>BOLD</v>
      </c>
      <c r="CR115" t="str">
        <f t="shared" si="93"/>
        <v/>
      </c>
      <c r="CS115" t="str">
        <f>IF(OR(LEFT(CP115,1)=CHAR(32),LEFT(CP115,1)=CHAR(9),LEFT(CP115,1)=CHAR(160),indenture(CP115)&gt;0),"NO","BOLD")&amp;CR115</f>
        <v>BOLD</v>
      </c>
      <c r="CV115" t="str">
        <f t="shared" si="94"/>
        <v/>
      </c>
      <c r="CW115" t="str">
        <f>IF(OR(LEFT(CT115,1)=CHAR(32),LEFT(CT115,1)=CHAR(9),LEFT(CT115,1)=CHAR(160),indenture(CT115)&gt;0),"NO","BOLD")&amp;CV115</f>
        <v>BOLD</v>
      </c>
      <c r="CZ115" t="str">
        <f t="shared" si="95"/>
        <v/>
      </c>
      <c r="DA115" t="str">
        <f>IF(OR(LEFT(CX115,1)=CHAR(32),LEFT(CX115,1)=CHAR(9),LEFT(CX115,1)=CHAR(160),indenture(CX115)&gt;0),"NO","BOLD")&amp;CZ115</f>
        <v>BOLD</v>
      </c>
      <c r="DD115" t="str">
        <f t="shared" si="96"/>
        <v/>
      </c>
      <c r="DE115" t="str">
        <f>IF(OR(LEFT(DB115,1)=CHAR(32),LEFT(DB115,1)=CHAR(9),LEFT(DB115,1)=CHAR(160),indenture(DB115)&gt;0),"NO","BOLD")&amp;DD115</f>
        <v>BOLD</v>
      </c>
      <c r="DH115" t="str">
        <f t="shared" si="97"/>
        <v/>
      </c>
      <c r="DI115" t="str">
        <f>IF(OR(LEFT(DF115,1)=CHAR(32),LEFT(DF115,1)=CHAR(9),LEFT(DF115,1)=CHAR(160),indenture(DF115)&gt;0),"NO","BOLD")&amp;DH115</f>
        <v>BOLD</v>
      </c>
      <c r="DL115" t="str">
        <f t="shared" si="98"/>
        <v/>
      </c>
      <c r="DM115" t="str">
        <f>IF(OR(LEFT(DJ115,1)=CHAR(32),LEFT(DJ115,1)=CHAR(9),LEFT(DJ115,1)=CHAR(160),indenture(DJ115)&gt;0),"NO","BOLD")&amp;DL115</f>
        <v>BOLD</v>
      </c>
      <c r="DP115" t="str">
        <f t="shared" si="99"/>
        <v/>
      </c>
      <c r="DQ115" t="str">
        <f>IF(OR(LEFT(DN115,1)=CHAR(32),LEFT(DN115,1)=CHAR(9),LEFT(DN115,1)=CHAR(160),indenture(DN115)&gt;0),"NO","BOLD")&amp;DP115</f>
        <v>BOLD</v>
      </c>
      <c r="DT115" t="str">
        <f t="shared" si="100"/>
        <v/>
      </c>
      <c r="DU115" t="str">
        <f>IF(OR(LEFT(DR115,1)=CHAR(32),LEFT(DR115,1)=CHAR(9),LEFT(DR115,1)=CHAR(160),indenture(DR115)&gt;0),"NO","BOLD")&amp;DT115</f>
        <v>BOLD</v>
      </c>
      <c r="DX115" t="str">
        <f t="shared" si="101"/>
        <v/>
      </c>
      <c r="DY115" t="str">
        <f>IF(OR(LEFT(DV115,1)=CHAR(32),LEFT(DV115,1)=CHAR(9),LEFT(DV115,1)=CHAR(160),indenture(DV115)&gt;0),"NO","BOLD")&amp;DX115</f>
        <v>BOLD</v>
      </c>
      <c r="EB115" t="str">
        <f t="shared" si="102"/>
        <v/>
      </c>
      <c r="EC115" t="str">
        <f>IF(OR(LEFT(DZ115,1)=CHAR(32),LEFT(DZ115,1)=CHAR(9),LEFT(DZ115,1)=CHAR(160),indenture(DZ115)&gt;0),"NO","BOLD")&amp;EB115</f>
        <v>BOLD</v>
      </c>
      <c r="EF115" t="str">
        <f t="shared" si="103"/>
        <v/>
      </c>
      <c r="EG115" t="str">
        <f>IF(OR(LEFT(ED115,1)=CHAR(32),LEFT(ED115,1)=CHAR(9),LEFT(ED115,1)=CHAR(160),indenture(ED115)&gt;0),"NO","BOLD")&amp;EF115</f>
        <v>BOLD</v>
      </c>
      <c r="EJ115" t="str">
        <f t="shared" si="104"/>
        <v/>
      </c>
      <c r="EK115" t="str">
        <f>IF(OR(LEFT(EH115,1)=CHAR(32),LEFT(EH115,1)=CHAR(9),LEFT(EH115,1)=CHAR(160),indenture(EH115)&gt;0),"NO","BOLD")&amp;EJ115</f>
        <v>BOLD</v>
      </c>
      <c r="EN115" t="str">
        <f t="shared" si="105"/>
        <v/>
      </c>
      <c r="EO115" t="str">
        <f>IF(OR(LEFT(EL115,1)=CHAR(32),LEFT(EL115,1)=CHAR(9),LEFT(EL115,1)=CHAR(160),indenture(EL115)&gt;0),"NO","BOLD")&amp;EN115</f>
        <v>BOLD</v>
      </c>
      <c r="ER115" t="str">
        <f t="shared" si="106"/>
        <v/>
      </c>
      <c r="ES115" t="str">
        <f>IF(OR(LEFT(EP115,1)=CHAR(32),LEFT(EP115,1)=CHAR(9),LEFT(EP115,1)=CHAR(160),indenture(EP115)&gt;0),"NO","BOLD")&amp;ER115</f>
        <v>BOLD</v>
      </c>
      <c r="EV115" t="str">
        <f t="shared" si="107"/>
        <v/>
      </c>
      <c r="EW115" t="str">
        <f>IF(OR(LEFT(ET115,1)=CHAR(32),LEFT(ET115,1)=CHAR(9),LEFT(ET115,1)=CHAR(160),indenture(ET115)&gt;0),"NO","BOLD")&amp;EV115</f>
        <v>BOLD</v>
      </c>
      <c r="EZ115" t="str">
        <f t="shared" si="108"/>
        <v/>
      </c>
      <c r="FA115" t="str">
        <f>IF(OR(LEFT(EX115,1)=CHAR(32),LEFT(EX115,1)=CHAR(9),LEFT(EX115,1)=CHAR(160),indenture(EX115)&gt;0),"NO","BOLD")&amp;EZ115</f>
        <v>BOLD</v>
      </c>
      <c r="FD115" t="str">
        <f t="shared" si="109"/>
        <v/>
      </c>
      <c r="FE115" t="str">
        <f>IF(OR(LEFT(FB115,1)=CHAR(32),LEFT(FB115,1)=CHAR(9),LEFT(FB115,1)=CHAR(160),indenture(FB115)&gt;0),"NO","BOLD")&amp;FD115</f>
        <v>BOLD</v>
      </c>
      <c r="FF115" t="s">
        <v>6138</v>
      </c>
      <c r="FG115" t="s">
        <v>5577</v>
      </c>
      <c r="FH115" t="str">
        <f t="shared" si="110"/>
        <v/>
      </c>
      <c r="FI115" t="str">
        <f>IF(OR(LEFT(FF115,1)=CHAR(32),LEFT(FF115,1)=CHAR(9),LEFT(FF115,1)=CHAR(160),indenture(FF115)&gt;0),"NO","BOLD")&amp;FH115</f>
        <v>BOLD</v>
      </c>
      <c r="FL115" t="str">
        <f t="shared" si="111"/>
        <v/>
      </c>
      <c r="FM115" t="str">
        <f>IF(OR(LEFT(FJ115,1)=CHAR(32),LEFT(FJ115,1)=CHAR(9),LEFT(FJ115,1)=CHAR(160),indenture(FJ115)&gt;0),"NO","BOLD")&amp;FL115</f>
        <v>BOLD</v>
      </c>
      <c r="FP115" t="str">
        <f t="shared" si="112"/>
        <v/>
      </c>
      <c r="FQ115" t="str">
        <f>IF(OR(LEFT(FN115,1)=CHAR(32),LEFT(FN115,1)=CHAR(9),LEFT(FN115,1)=CHAR(160),indenture(FN115)&gt;0),"NO","BOLD")&amp;FP115</f>
        <v>BOLD</v>
      </c>
      <c r="FT115" t="str">
        <f t="shared" si="113"/>
        <v/>
      </c>
      <c r="FU115" t="str">
        <f>IF(OR(LEFT(FR115,1)=CHAR(32),LEFT(FR115,1)=CHAR(9),LEFT(FR115,1)=CHAR(160),indenture(FR115)&gt;0),"NO","BOLD")&amp;FT115</f>
        <v>BOLD</v>
      </c>
      <c r="FX115" t="str">
        <f t="shared" si="114"/>
        <v/>
      </c>
      <c r="FY115" t="str">
        <f>IF(OR(LEFT(FV115,1)=CHAR(32),LEFT(FV115,1)=CHAR(9),LEFT(FV115,1)=CHAR(160),indenture(FV115)&gt;0),"NO","BOLD")&amp;FX115</f>
        <v>BOLD</v>
      </c>
      <c r="GB115" t="str">
        <f t="shared" si="115"/>
        <v/>
      </c>
      <c r="GC115" t="str">
        <f>IF(OR(LEFT(FZ115,1)=CHAR(32),LEFT(FZ115,1)=CHAR(9),LEFT(FZ115,1)=CHAR(160),indenture(FZ115)&gt;0),"NO","BOLD")&amp;GB115</f>
        <v>BOLD</v>
      </c>
      <c r="GF115" t="str">
        <f t="shared" si="116"/>
        <v/>
      </c>
      <c r="GG115" t="str">
        <f>IF(OR(LEFT(GD115,1)=CHAR(32),LEFT(GD115,1)=CHAR(9),LEFT(GD115,1)=CHAR(160),indenture(GD115)&gt;0),"NO","BOLD")&amp;GF115</f>
        <v>BOLD</v>
      </c>
      <c r="GJ115" t="str">
        <f t="shared" si="117"/>
        <v/>
      </c>
      <c r="GK115" t="str">
        <f>IF(OR(LEFT(GH115,1)=CHAR(32),LEFT(GH115,1)=CHAR(9),LEFT(GH115,1)=CHAR(160),indenture(GH115)&gt;0),"NO","BOLD")&amp;GJ115</f>
        <v>BOLD</v>
      </c>
      <c r="GN115" t="str">
        <f t="shared" si="118"/>
        <v/>
      </c>
      <c r="GO115" t="str">
        <f>IF(OR(LEFT(GL115,1)=CHAR(32),LEFT(GL115,1)=CHAR(9),LEFT(GL115,1)=CHAR(160),indenture(GL115)&gt;0),"NO","BOLD")&amp;GN115</f>
        <v>BOLD</v>
      </c>
      <c r="GR115" t="str">
        <f t="shared" si="119"/>
        <v/>
      </c>
      <c r="GS115" t="str">
        <f>IF(OR(LEFT(GP115,1)=CHAR(32),LEFT(GP115,1)=CHAR(9),LEFT(GP115,1)=CHAR(160),indenture(GP115)&gt;0),"NO","BOLD")&amp;GR115</f>
        <v>BOLD</v>
      </c>
      <c r="GV115" t="str">
        <f t="shared" si="120"/>
        <v/>
      </c>
      <c r="GW115" t="str">
        <f>IF(OR(LEFT(GT115,1)=CHAR(32),LEFT(GT115,1)=CHAR(9),LEFT(GT115,1)=CHAR(160),indenture(GT115)&gt;0),"NO","BOLD")&amp;GV115</f>
        <v>BOLD</v>
      </c>
      <c r="GZ115" t="str">
        <f t="shared" si="121"/>
        <v/>
      </c>
      <c r="HA115" t="str">
        <f>IF(OR(LEFT(GX115,1)=CHAR(32),LEFT(GX115,1)=CHAR(9),LEFT(GX115,1)=CHAR(160),indenture(GX115)&gt;0),"NO","BOLD")&amp;GZ115</f>
        <v>BOLD</v>
      </c>
      <c r="HD115" t="str">
        <f t="shared" si="122"/>
        <v/>
      </c>
      <c r="HE115" t="str">
        <f>IF(OR(LEFT(HB115,1)=CHAR(32),LEFT(HB115,1)=CHAR(9),LEFT(HB115,1)=CHAR(160),indenture(HB115)&gt;0),"NO","BOLD")&amp;HD115</f>
        <v>BOLD</v>
      </c>
      <c r="HH115" t="str">
        <f t="shared" si="123"/>
        <v/>
      </c>
      <c r="HI115" t="str">
        <f>IF(OR(LEFT(HF115,1)=CHAR(32),LEFT(HF115,1)=CHAR(9),LEFT(HF115,1)=CHAR(160),indenture(HF115)&gt;0),"NO","BOLD")&amp;HH115</f>
        <v>BOLD</v>
      </c>
      <c r="HL115" t="str">
        <f t="shared" si="124"/>
        <v/>
      </c>
      <c r="HM115" t="str">
        <f>IF(OR(LEFT(HJ115,1)=CHAR(32),LEFT(HJ115,1)=CHAR(9),LEFT(HJ115,1)=CHAR(160),indenture(HJ115)&gt;0),"NO","BOLD")&amp;HL115</f>
        <v>BOLD</v>
      </c>
      <c r="HP115" t="str">
        <f t="shared" si="125"/>
        <v/>
      </c>
      <c r="HQ115" t="str">
        <f>IF(OR(LEFT(HN115,1)=CHAR(32),LEFT(HN115,1)=CHAR(9),LEFT(HN115,1)=CHAR(160),indenture(HN115)&gt;0),"NO","BOLD")&amp;HP115</f>
        <v>BOLD</v>
      </c>
      <c r="HT115" t="str">
        <f t="shared" si="126"/>
        <v/>
      </c>
      <c r="HU115" t="str">
        <f>IF(OR(LEFT(HR115,1)=CHAR(32),LEFT(HR115,1)=CHAR(9),LEFT(HR115,1)=CHAR(160),indenture(HR115)&gt;0),"NO","BOLD")&amp;HT115</f>
        <v>BOLD</v>
      </c>
      <c r="HV115" t="s">
        <v>8280</v>
      </c>
      <c r="HW115" t="s">
        <v>8181</v>
      </c>
      <c r="HX115" t="str">
        <f t="shared" si="127"/>
        <v/>
      </c>
      <c r="HY115" t="str">
        <f>IF(OR(LEFT(HV115,1)=CHAR(32),LEFT(HV115,1)=CHAR(9),LEFT(HV115,1)=CHAR(160),indenture(HV115)&gt;0),"NO","BOLD")&amp;HX115</f>
        <v>BOLD</v>
      </c>
      <c r="HZ115" t="s">
        <v>8466</v>
      </c>
      <c r="IA115" t="s">
        <v>8150</v>
      </c>
      <c r="IB115" t="str">
        <f t="shared" si="128"/>
        <v/>
      </c>
      <c r="IC115" t="str">
        <f>IF(OR(LEFT(HZ115,1)=CHAR(32),LEFT(HZ115,1)=CHAR(9),LEFT(HZ115,1)=CHAR(160),indenture(HZ115)&gt;0),"NO","BOLD")&amp;IB115</f>
        <v>BOLD</v>
      </c>
      <c r="IR115" t="str">
        <f t="shared" si="130"/>
        <v/>
      </c>
      <c r="IS115" t="str">
        <f>IF(OR(LEFT(IP115,1)=CHAR(32),LEFT(IP115,1)=CHAR(9),LEFT(IP115,1)=CHAR(160),indenture(IP115)&gt;0),"NO","BOLD")&amp;IR115</f>
        <v>BOLD</v>
      </c>
      <c r="IX115" t="s">
        <v>8304</v>
      </c>
      <c r="IY115" t="s">
        <v>8205</v>
      </c>
      <c r="IZ115" t="str">
        <f t="shared" si="131"/>
        <v/>
      </c>
      <c r="JA115" t="str">
        <f>IF(OR(LEFT(IX115,1)=CHAR(32),LEFT(IX115,1)=CHAR(9),LEFT(IX115,1)=CHAR(160),indenture(IX115)&gt;0),"NO","BOLD")&amp;IZ115</f>
        <v>BOLD</v>
      </c>
      <c r="JB115" t="s">
        <v>8466</v>
      </c>
      <c r="JC115" t="s">
        <v>8150</v>
      </c>
      <c r="JD115" t="str">
        <f t="shared" si="132"/>
        <v/>
      </c>
      <c r="JE115" t="str">
        <f>IF(OR(LEFT(JB115,1)=CHAR(32),LEFT(JB115,1)=CHAR(9),LEFT(JB115,1)=CHAR(160),indenture(JB115)&gt;0),"NO","BOLD")&amp;JD115</f>
        <v>BOLD</v>
      </c>
    </row>
    <row r="116" spans="1:265">
      <c r="A116">
        <v>115</v>
      </c>
      <c r="D116" t="str">
        <f t="shared" si="71"/>
        <v/>
      </c>
      <c r="E116" t="str">
        <f>IF(OR(LEFT(B116,1)=CHAR(32),LEFT(B116,1)=CHAR(9),LEFT(B116,1)=CHAR(160),indenture(B116)&gt;0),"NO","BOLD")&amp;D116</f>
        <v>BOLD</v>
      </c>
      <c r="F116" t="s">
        <v>4119</v>
      </c>
      <c r="G116" t="s">
        <v>4120</v>
      </c>
      <c r="H116" t="str">
        <f t="shared" si="72"/>
        <v/>
      </c>
      <c r="I116" t="str">
        <f>IF(OR(LEFT(F116,1)=CHAR(32),LEFT(F116,1)=CHAR(9),LEFT(F116,1)=CHAR(160),indenture(F116)&gt;0),"NO","BOLD")&amp;H116</f>
        <v>BOLD</v>
      </c>
      <c r="P116" t="str">
        <f t="shared" si="73"/>
        <v/>
      </c>
      <c r="Q116" t="str">
        <f>IF(OR(LEFT(N116,1)=CHAR(32),LEFT(N116,1)=CHAR(9),LEFT(N116,1)=CHAR(160),indenture(N116)&gt;0),"NO","BOLD")&amp;P116</f>
        <v>BOLD</v>
      </c>
      <c r="T116" t="str">
        <f t="shared" si="74"/>
        <v/>
      </c>
      <c r="U116" t="str">
        <f>IF(OR(LEFT(R116,1)=CHAR(32),LEFT(R116,1)=CHAR(9),LEFT(R116,1)=CHAR(160),indenture(R116)&gt;0),"NO","BOLD")&amp;T116</f>
        <v>BOLD</v>
      </c>
      <c r="X116" t="str">
        <f t="shared" si="75"/>
        <v/>
      </c>
      <c r="Y116" t="str">
        <f>IF(OR(LEFT(V116,1)=CHAR(32),LEFT(V116,1)=CHAR(9),LEFT(V116,1)=CHAR(160),indenture(V116)&gt;0),"NO","BOLD")&amp;X116</f>
        <v>BOLD</v>
      </c>
      <c r="AB116" t="str">
        <f t="shared" si="76"/>
        <v/>
      </c>
      <c r="AC116" t="str">
        <f>IF(OR(LEFT(Z116,1)=CHAR(32),LEFT(Z116,1)=CHAR(9),LEFT(Z116,1)=CHAR(160),indenture(Z116)&gt;0),"NO","BOLD")&amp;AB116</f>
        <v>BOLD</v>
      </c>
      <c r="AF116" t="str">
        <f t="shared" si="77"/>
        <v/>
      </c>
      <c r="AG116" t="str">
        <f>IF(OR(LEFT(AD116,1)=CHAR(32),LEFT(AD116,1)=CHAR(9),LEFT(AD116,1)=CHAR(160),indenture(AD116)&gt;0),"NO","BOLD")&amp;AF116</f>
        <v>BOLD</v>
      </c>
      <c r="AJ116" t="str">
        <f t="shared" si="78"/>
        <v/>
      </c>
      <c r="AK116" t="str">
        <f>IF(OR(LEFT(AH116,1)=CHAR(32),LEFT(AH116,1)=CHAR(9),LEFT(AH116,1)=CHAR(160),indenture(AH116)&gt;0),"NO","BOLD")&amp;AJ116</f>
        <v>BOLD</v>
      </c>
      <c r="AN116" t="str">
        <f t="shared" si="79"/>
        <v/>
      </c>
      <c r="AO116" t="str">
        <f>IF(OR(LEFT(AL116,1)=CHAR(32),LEFT(AL116,1)=CHAR(9),LEFT(AL116,1)=CHAR(160),indenture(AL116)&gt;0),"NO","BOLD")&amp;AN116</f>
        <v>BOLD</v>
      </c>
      <c r="AR116" t="str">
        <f t="shared" si="80"/>
        <v/>
      </c>
      <c r="AS116" t="str">
        <f>IF(OR(LEFT(AP116,1)=CHAR(32),LEFT(AP116,1)=CHAR(9),LEFT(AP116,1)=CHAR(160),indenture(AP116)&gt;0),"NO","BOLD")&amp;AR116</f>
        <v>BOLD</v>
      </c>
      <c r="AV116" t="str">
        <f t="shared" si="81"/>
        <v/>
      </c>
      <c r="AW116" t="str">
        <f>IF(OR(LEFT(AT116,1)=CHAR(32),LEFT(AT116,1)=CHAR(9),LEFT(AT116,1)=CHAR(160),indenture(AT116)&gt;0),"NO","BOLD")&amp;AV116</f>
        <v>BOLD</v>
      </c>
      <c r="AZ116" t="str">
        <f t="shared" si="82"/>
        <v/>
      </c>
      <c r="BA116" t="str">
        <f>IF(OR(LEFT(AX116,1)=CHAR(32),LEFT(AX116,1)=CHAR(9),LEFT(AX116,1)=CHAR(160),indenture(AX116)&gt;0),"NO","BOLD")&amp;AZ116</f>
        <v>BOLD</v>
      </c>
      <c r="BD116" t="str">
        <f t="shared" si="83"/>
        <v/>
      </c>
      <c r="BE116" t="str">
        <f>IF(OR(LEFT(BB116,1)=CHAR(32),LEFT(BB116,1)=CHAR(9),LEFT(BB116,1)=CHAR(160),indenture(BB116)&gt;0),"NO","BOLD")&amp;BD116</f>
        <v>BOLD</v>
      </c>
      <c r="BH116" t="str">
        <f t="shared" si="84"/>
        <v/>
      </c>
      <c r="BI116" t="str">
        <f>IF(OR(LEFT(BF116,1)=CHAR(32),LEFT(BF116,1)=CHAR(9),LEFT(BF116,1)=CHAR(160),indenture(BF116)&gt;0),"NO","BOLD")&amp;BH116</f>
        <v>BOLD</v>
      </c>
      <c r="BL116" t="str">
        <f t="shared" si="85"/>
        <v/>
      </c>
      <c r="BM116" t="str">
        <f>IF(OR(LEFT(BJ116,1)=CHAR(32),LEFT(BJ116,1)=CHAR(9),LEFT(BJ116,1)=CHAR(160),indenture(BJ116)&gt;0),"NO","BOLD")&amp;BL116</f>
        <v>BOLD</v>
      </c>
      <c r="BP116" t="str">
        <f t="shared" si="86"/>
        <v/>
      </c>
      <c r="BQ116" t="str">
        <f>IF(OR(LEFT(BN116,1)=CHAR(32),LEFT(BN116,1)=CHAR(9),LEFT(BN116,1)=CHAR(160),indenture(BN116)&gt;0),"NO","BOLD")&amp;BP116</f>
        <v>BOLD</v>
      </c>
      <c r="BT116" t="str">
        <f t="shared" si="87"/>
        <v/>
      </c>
      <c r="BU116" t="str">
        <f>IF(OR(LEFT(BR116,1)=CHAR(32),LEFT(BR116,1)=CHAR(9),LEFT(BR116,1)=CHAR(160),indenture(BR116)&gt;0),"NO","BOLD")&amp;BT116</f>
        <v>BOLD</v>
      </c>
      <c r="BX116" t="str">
        <f t="shared" si="88"/>
        <v/>
      </c>
      <c r="BY116" t="str">
        <f>IF(OR(LEFT(BV116,1)=CHAR(32),LEFT(BV116,1)=CHAR(9),LEFT(BV116,1)=CHAR(160),indenture(BV116)&gt;0),"NO","BOLD")&amp;BX116</f>
        <v>BOLD</v>
      </c>
      <c r="CB116" t="str">
        <f t="shared" si="89"/>
        <v/>
      </c>
      <c r="CC116" t="str">
        <f>IF(OR(LEFT(BZ116,1)=CHAR(32),LEFT(BZ116,1)=CHAR(9),LEFT(BZ116,1)=CHAR(160),indenture(BZ116)&gt;0),"NO","BOLD")&amp;CB116</f>
        <v>BOLD</v>
      </c>
      <c r="CD116" t="s">
        <v>4299</v>
      </c>
      <c r="CE116" t="s">
        <v>4939</v>
      </c>
      <c r="CF116" t="str">
        <f t="shared" si="90"/>
        <v/>
      </c>
      <c r="CG116" t="str">
        <f>IF(OR(LEFT(CD116,1)=CHAR(32),LEFT(CD116,1)=CHAR(9),LEFT(CD116,1)=CHAR(160),indenture(CD116)&gt;0),"NO","BOLD")&amp;CF116</f>
        <v>NO</v>
      </c>
      <c r="CJ116" t="str">
        <f t="shared" si="91"/>
        <v/>
      </c>
      <c r="CK116" t="str">
        <f>IF(OR(LEFT(CH116,1)=CHAR(32),LEFT(CH116,1)=CHAR(9),LEFT(CH116,1)=CHAR(160),indenture(CH116)&gt;0),"NO","BOLD")&amp;CJ116</f>
        <v>BOLD</v>
      </c>
      <c r="CN116" t="str">
        <f t="shared" si="92"/>
        <v/>
      </c>
      <c r="CO116" t="str">
        <f>IF(OR(LEFT(CL116,1)=CHAR(32),LEFT(CL116,1)=CHAR(9),LEFT(CL116,1)=CHAR(160),indenture(CL116)&gt;0),"NO","BOLD")&amp;CN116</f>
        <v>BOLD</v>
      </c>
      <c r="CR116" t="str">
        <f t="shared" si="93"/>
        <v/>
      </c>
      <c r="CS116" t="str">
        <f>IF(OR(LEFT(CP116,1)=CHAR(32),LEFT(CP116,1)=CHAR(9),LEFT(CP116,1)=CHAR(160),indenture(CP116)&gt;0),"NO","BOLD")&amp;CR116</f>
        <v>BOLD</v>
      </c>
      <c r="CV116" t="str">
        <f t="shared" si="94"/>
        <v/>
      </c>
      <c r="CW116" t="str">
        <f>IF(OR(LEFT(CT116,1)=CHAR(32),LEFT(CT116,1)=CHAR(9),LEFT(CT116,1)=CHAR(160),indenture(CT116)&gt;0),"NO","BOLD")&amp;CV116</f>
        <v>BOLD</v>
      </c>
      <c r="CZ116" t="str">
        <f t="shared" si="95"/>
        <v/>
      </c>
      <c r="DA116" t="str">
        <f>IF(OR(LEFT(CX116,1)=CHAR(32),LEFT(CX116,1)=CHAR(9),LEFT(CX116,1)=CHAR(160),indenture(CX116)&gt;0),"NO","BOLD")&amp;CZ116</f>
        <v>BOLD</v>
      </c>
      <c r="DD116" t="str">
        <f t="shared" si="96"/>
        <v/>
      </c>
      <c r="DE116" t="str">
        <f>IF(OR(LEFT(DB116,1)=CHAR(32),LEFT(DB116,1)=CHAR(9),LEFT(DB116,1)=CHAR(160),indenture(DB116)&gt;0),"NO","BOLD")&amp;DD116</f>
        <v>BOLD</v>
      </c>
      <c r="DH116" t="str">
        <f t="shared" si="97"/>
        <v/>
      </c>
      <c r="DI116" t="str">
        <f>IF(OR(LEFT(DF116,1)=CHAR(32),LEFT(DF116,1)=CHAR(9),LEFT(DF116,1)=CHAR(160),indenture(DF116)&gt;0),"NO","BOLD")&amp;DH116</f>
        <v>BOLD</v>
      </c>
      <c r="DL116" t="str">
        <f t="shared" si="98"/>
        <v/>
      </c>
      <c r="DM116" t="str">
        <f>IF(OR(LEFT(DJ116,1)=CHAR(32),LEFT(DJ116,1)=CHAR(9),LEFT(DJ116,1)=CHAR(160),indenture(DJ116)&gt;0),"NO","BOLD")&amp;DL116</f>
        <v>BOLD</v>
      </c>
      <c r="DP116" t="str">
        <f t="shared" si="99"/>
        <v/>
      </c>
      <c r="DQ116" t="str">
        <f>IF(OR(LEFT(DN116,1)=CHAR(32),LEFT(DN116,1)=CHAR(9),LEFT(DN116,1)=CHAR(160),indenture(DN116)&gt;0),"NO","BOLD")&amp;DP116</f>
        <v>BOLD</v>
      </c>
      <c r="DT116" t="str">
        <f t="shared" si="100"/>
        <v/>
      </c>
      <c r="DU116" t="str">
        <f>IF(OR(LEFT(DR116,1)=CHAR(32),LEFT(DR116,1)=CHAR(9),LEFT(DR116,1)=CHAR(160),indenture(DR116)&gt;0),"NO","BOLD")&amp;DT116</f>
        <v>BOLD</v>
      </c>
      <c r="DX116" t="str">
        <f t="shared" si="101"/>
        <v/>
      </c>
      <c r="DY116" t="str">
        <f>IF(OR(LEFT(DV116,1)=CHAR(32),LEFT(DV116,1)=CHAR(9),LEFT(DV116,1)=CHAR(160),indenture(DV116)&gt;0),"NO","BOLD")&amp;DX116</f>
        <v>BOLD</v>
      </c>
      <c r="EB116" t="str">
        <f t="shared" si="102"/>
        <v/>
      </c>
      <c r="EC116" t="str">
        <f>IF(OR(LEFT(DZ116,1)=CHAR(32),LEFT(DZ116,1)=CHAR(9),LEFT(DZ116,1)=CHAR(160),indenture(DZ116)&gt;0),"NO","BOLD")&amp;EB116</f>
        <v>BOLD</v>
      </c>
      <c r="EF116" t="str">
        <f t="shared" si="103"/>
        <v/>
      </c>
      <c r="EG116" t="str">
        <f>IF(OR(LEFT(ED116,1)=CHAR(32),LEFT(ED116,1)=CHAR(9),LEFT(ED116,1)=CHAR(160),indenture(ED116)&gt;0),"NO","BOLD")&amp;EF116</f>
        <v>BOLD</v>
      </c>
      <c r="EJ116" t="str">
        <f t="shared" si="104"/>
        <v/>
      </c>
      <c r="EK116" t="str">
        <f>IF(OR(LEFT(EH116,1)=CHAR(32),LEFT(EH116,1)=CHAR(9),LEFT(EH116,1)=CHAR(160),indenture(EH116)&gt;0),"NO","BOLD")&amp;EJ116</f>
        <v>BOLD</v>
      </c>
      <c r="EN116" t="str">
        <f t="shared" si="105"/>
        <v/>
      </c>
      <c r="EO116" t="str">
        <f>IF(OR(LEFT(EL116,1)=CHAR(32),LEFT(EL116,1)=CHAR(9),LEFT(EL116,1)=CHAR(160),indenture(EL116)&gt;0),"NO","BOLD")&amp;EN116</f>
        <v>BOLD</v>
      </c>
      <c r="ER116" t="str">
        <f t="shared" si="106"/>
        <v/>
      </c>
      <c r="ES116" t="str">
        <f>IF(OR(LEFT(EP116,1)=CHAR(32),LEFT(EP116,1)=CHAR(9),LEFT(EP116,1)=CHAR(160),indenture(EP116)&gt;0),"NO","BOLD")&amp;ER116</f>
        <v>BOLD</v>
      </c>
      <c r="EV116" t="str">
        <f t="shared" si="107"/>
        <v/>
      </c>
      <c r="EW116" t="str">
        <f>IF(OR(LEFT(ET116,1)=CHAR(32),LEFT(ET116,1)=CHAR(9),LEFT(ET116,1)=CHAR(160),indenture(ET116)&gt;0),"NO","BOLD")&amp;EV116</f>
        <v>BOLD</v>
      </c>
      <c r="EZ116" t="str">
        <f t="shared" si="108"/>
        <v/>
      </c>
      <c r="FA116" t="str">
        <f>IF(OR(LEFT(EX116,1)=CHAR(32),LEFT(EX116,1)=CHAR(9),LEFT(EX116,1)=CHAR(160),indenture(EX116)&gt;0),"NO","BOLD")&amp;EZ116</f>
        <v>BOLD</v>
      </c>
      <c r="FD116" t="str">
        <f t="shared" si="109"/>
        <v/>
      </c>
      <c r="FE116" t="str">
        <f>IF(OR(LEFT(FB116,1)=CHAR(32),LEFT(FB116,1)=CHAR(9),LEFT(FB116,1)=CHAR(160),indenture(FB116)&gt;0),"NO","BOLD")&amp;FD116</f>
        <v>BOLD</v>
      </c>
      <c r="FF116" t="s">
        <v>6139</v>
      </c>
      <c r="FG116" t="s">
        <v>5654</v>
      </c>
      <c r="FH116" t="str">
        <f t="shared" si="110"/>
        <v/>
      </c>
      <c r="FI116" t="str">
        <f>IF(OR(LEFT(FF116,1)=CHAR(32),LEFT(FF116,1)=CHAR(9),LEFT(FF116,1)=CHAR(160),indenture(FF116)&gt;0),"NO","BOLD")&amp;FH116</f>
        <v>BOLD</v>
      </c>
      <c r="FL116" t="str">
        <f t="shared" si="111"/>
        <v/>
      </c>
      <c r="FM116" t="str">
        <f>IF(OR(LEFT(FJ116,1)=CHAR(32),LEFT(FJ116,1)=CHAR(9),LEFT(FJ116,1)=CHAR(160),indenture(FJ116)&gt;0),"NO","BOLD")&amp;FL116</f>
        <v>BOLD</v>
      </c>
      <c r="FP116" t="str">
        <f t="shared" si="112"/>
        <v/>
      </c>
      <c r="FQ116" t="str">
        <f>IF(OR(LEFT(FN116,1)=CHAR(32),LEFT(FN116,1)=CHAR(9),LEFT(FN116,1)=CHAR(160),indenture(FN116)&gt;0),"NO","BOLD")&amp;FP116</f>
        <v>BOLD</v>
      </c>
      <c r="FT116" t="str">
        <f t="shared" si="113"/>
        <v/>
      </c>
      <c r="FU116" t="str">
        <f>IF(OR(LEFT(FR116,1)=CHAR(32),LEFT(FR116,1)=CHAR(9),LEFT(FR116,1)=CHAR(160),indenture(FR116)&gt;0),"NO","BOLD")&amp;FT116</f>
        <v>BOLD</v>
      </c>
      <c r="FX116" t="str">
        <f t="shared" si="114"/>
        <v/>
      </c>
      <c r="FY116" t="str">
        <f>IF(OR(LEFT(FV116,1)=CHAR(32),LEFT(FV116,1)=CHAR(9),LEFT(FV116,1)=CHAR(160),indenture(FV116)&gt;0),"NO","BOLD")&amp;FX116</f>
        <v>BOLD</v>
      </c>
      <c r="GB116" t="str">
        <f t="shared" si="115"/>
        <v/>
      </c>
      <c r="GC116" t="str">
        <f>IF(OR(LEFT(FZ116,1)=CHAR(32),LEFT(FZ116,1)=CHAR(9),LEFT(FZ116,1)=CHAR(160),indenture(FZ116)&gt;0),"NO","BOLD")&amp;GB116</f>
        <v>BOLD</v>
      </c>
      <c r="GF116" t="str">
        <f t="shared" si="116"/>
        <v/>
      </c>
      <c r="GG116" t="str">
        <f>IF(OR(LEFT(GD116,1)=CHAR(32),LEFT(GD116,1)=CHAR(9),LEFT(GD116,1)=CHAR(160),indenture(GD116)&gt;0),"NO","BOLD")&amp;GF116</f>
        <v>BOLD</v>
      </c>
      <c r="GJ116" t="str">
        <f t="shared" si="117"/>
        <v/>
      </c>
      <c r="GK116" t="str">
        <f>IF(OR(LEFT(GH116,1)=CHAR(32),LEFT(GH116,1)=CHAR(9),LEFT(GH116,1)=CHAR(160),indenture(GH116)&gt;0),"NO","BOLD")&amp;GJ116</f>
        <v>BOLD</v>
      </c>
      <c r="GN116" t="str">
        <f t="shared" si="118"/>
        <v/>
      </c>
      <c r="GO116" t="str">
        <f>IF(OR(LEFT(GL116,1)=CHAR(32),LEFT(GL116,1)=CHAR(9),LEFT(GL116,1)=CHAR(160),indenture(GL116)&gt;0),"NO","BOLD")&amp;GN116</f>
        <v>BOLD</v>
      </c>
      <c r="GR116" t="str">
        <f t="shared" si="119"/>
        <v/>
      </c>
      <c r="GS116" t="str">
        <f>IF(OR(LEFT(GP116,1)=CHAR(32),LEFT(GP116,1)=CHAR(9),LEFT(GP116,1)=CHAR(160),indenture(GP116)&gt;0),"NO","BOLD")&amp;GR116</f>
        <v>BOLD</v>
      </c>
      <c r="GV116" t="str">
        <f t="shared" si="120"/>
        <v/>
      </c>
      <c r="GW116" t="str">
        <f>IF(OR(LEFT(GT116,1)=CHAR(32),LEFT(GT116,1)=CHAR(9),LEFT(GT116,1)=CHAR(160),indenture(GT116)&gt;0),"NO","BOLD")&amp;GV116</f>
        <v>BOLD</v>
      </c>
      <c r="GZ116" t="str">
        <f t="shared" si="121"/>
        <v/>
      </c>
      <c r="HA116" t="str">
        <f>IF(OR(LEFT(GX116,1)=CHAR(32),LEFT(GX116,1)=CHAR(9),LEFT(GX116,1)=CHAR(160),indenture(GX116)&gt;0),"NO","BOLD")&amp;GZ116</f>
        <v>BOLD</v>
      </c>
      <c r="HD116" t="str">
        <f t="shared" si="122"/>
        <v/>
      </c>
      <c r="HE116" t="str">
        <f>IF(OR(LEFT(HB116,1)=CHAR(32),LEFT(HB116,1)=CHAR(9),LEFT(HB116,1)=CHAR(160),indenture(HB116)&gt;0),"NO","BOLD")&amp;HD116</f>
        <v>BOLD</v>
      </c>
      <c r="HH116" t="str">
        <f t="shared" si="123"/>
        <v/>
      </c>
      <c r="HI116" t="str">
        <f>IF(OR(LEFT(HF116,1)=CHAR(32),LEFT(HF116,1)=CHAR(9),LEFT(HF116,1)=CHAR(160),indenture(HF116)&gt;0),"NO","BOLD")&amp;HH116</f>
        <v>BOLD</v>
      </c>
      <c r="HL116" t="str">
        <f t="shared" si="124"/>
        <v/>
      </c>
      <c r="HM116" t="str">
        <f>IF(OR(LEFT(HJ116,1)=CHAR(32),LEFT(HJ116,1)=CHAR(9),LEFT(HJ116,1)=CHAR(160),indenture(HJ116)&gt;0),"NO","BOLD")&amp;HL116</f>
        <v>BOLD</v>
      </c>
      <c r="HP116" t="str">
        <f t="shared" si="125"/>
        <v/>
      </c>
      <c r="HQ116" t="str">
        <f>IF(OR(LEFT(HN116,1)=CHAR(32),LEFT(HN116,1)=CHAR(9),LEFT(HN116,1)=CHAR(160),indenture(HN116)&gt;0),"NO","BOLD")&amp;HP116</f>
        <v>BOLD</v>
      </c>
      <c r="HT116" t="str">
        <f t="shared" si="126"/>
        <v/>
      </c>
      <c r="HU116" t="str">
        <f>IF(OR(LEFT(HR116,1)=CHAR(32),LEFT(HR116,1)=CHAR(9),LEFT(HR116,1)=CHAR(160),indenture(HR116)&gt;0),"NO","BOLD")&amp;HT116</f>
        <v>BOLD</v>
      </c>
      <c r="HV116" t="s">
        <v>8281</v>
      </c>
      <c r="HW116" t="s">
        <v>8182</v>
      </c>
      <c r="HX116" t="str">
        <f t="shared" si="127"/>
        <v/>
      </c>
      <c r="HY116" t="str">
        <f>IF(OR(LEFT(HV116,1)=CHAR(32),LEFT(HV116,1)=CHAR(9),LEFT(HV116,1)=CHAR(160),indenture(HV116)&gt;0),"NO","BOLD")&amp;HX116</f>
        <v>BOLD</v>
      </c>
      <c r="HZ116" t="s">
        <v>8467</v>
      </c>
      <c r="IA116" t="s">
        <v>8468</v>
      </c>
      <c r="IB116" t="str">
        <f t="shared" si="128"/>
        <v/>
      </c>
      <c r="IC116" t="str">
        <f>IF(OR(LEFT(HZ116,1)=CHAR(32),LEFT(HZ116,1)=CHAR(9),LEFT(HZ116,1)=CHAR(160),indenture(HZ116)&gt;0),"NO","BOLD")&amp;IB116</f>
        <v>BOLD</v>
      </c>
      <c r="IP116" t="s">
        <v>8791</v>
      </c>
      <c r="IQ116" s="36" t="s">
        <v>8872</v>
      </c>
      <c r="IR116" t="str">
        <f t="shared" si="130"/>
        <v/>
      </c>
      <c r="IS116" t="str">
        <f>IF(OR(LEFT(IP116,1)=CHAR(32),LEFT(IP116,1)=CHAR(9),LEFT(IP116,1)=CHAR(160),indenture(IP116)&gt;0),"NO","BOLD")&amp;IR116</f>
        <v>BOLD</v>
      </c>
      <c r="IX116" t="s">
        <v>8305</v>
      </c>
      <c r="IY116" t="s">
        <v>8206</v>
      </c>
      <c r="IZ116" t="str">
        <f t="shared" si="131"/>
        <v/>
      </c>
      <c r="JA116" t="str">
        <f>IF(OR(LEFT(IX116,1)=CHAR(32),LEFT(IX116,1)=CHAR(9),LEFT(IX116,1)=CHAR(160),indenture(IX116)&gt;0),"NO","BOLD")&amp;IZ116</f>
        <v>BOLD</v>
      </c>
      <c r="JB116" t="s">
        <v>8467</v>
      </c>
      <c r="JC116" t="s">
        <v>8468</v>
      </c>
      <c r="JD116" t="str">
        <f t="shared" si="132"/>
        <v/>
      </c>
      <c r="JE116" t="str">
        <f>IF(OR(LEFT(JB116,1)=CHAR(32),LEFT(JB116,1)=CHAR(9),LEFT(JB116,1)=CHAR(160),indenture(JB116)&gt;0),"NO","BOLD")&amp;JD116</f>
        <v>BOLD</v>
      </c>
    </row>
    <row r="117" spans="1:265">
      <c r="A117">
        <v>116</v>
      </c>
      <c r="D117" t="str">
        <f t="shared" si="71"/>
        <v/>
      </c>
      <c r="E117" t="str">
        <f>IF(OR(LEFT(B117,1)=CHAR(32),LEFT(B117,1)=CHAR(9),LEFT(B117,1)=CHAR(160),indenture(B117)&gt;0),"NO","BOLD")&amp;D117</f>
        <v>BOLD</v>
      </c>
      <c r="F117" t="s">
        <v>4121</v>
      </c>
      <c r="G117" t="s">
        <v>4122</v>
      </c>
      <c r="H117" t="str">
        <f t="shared" si="72"/>
        <v/>
      </c>
      <c r="I117" t="str">
        <f>IF(OR(LEFT(F117,1)=CHAR(32),LEFT(F117,1)=CHAR(9),LEFT(F117,1)=CHAR(160),indenture(F117)&gt;0),"NO","BOLD")&amp;H117</f>
        <v>BOLD</v>
      </c>
      <c r="P117" t="str">
        <f t="shared" si="73"/>
        <v/>
      </c>
      <c r="Q117" t="str">
        <f>IF(OR(LEFT(N117,1)=CHAR(32),LEFT(N117,1)=CHAR(9),LEFT(N117,1)=CHAR(160),indenture(N117)&gt;0),"NO","BOLD")&amp;P117</f>
        <v>BOLD</v>
      </c>
      <c r="T117" t="str">
        <f t="shared" si="74"/>
        <v/>
      </c>
      <c r="U117" t="str">
        <f>IF(OR(LEFT(R117,1)=CHAR(32),LEFT(R117,1)=CHAR(9),LEFT(R117,1)=CHAR(160),indenture(R117)&gt;0),"NO","BOLD")&amp;T117</f>
        <v>BOLD</v>
      </c>
      <c r="X117" t="str">
        <f t="shared" si="75"/>
        <v/>
      </c>
      <c r="Y117" t="str">
        <f>IF(OR(LEFT(V117,1)=CHAR(32),LEFT(V117,1)=CHAR(9),LEFT(V117,1)=CHAR(160),indenture(V117)&gt;0),"NO","BOLD")&amp;X117</f>
        <v>BOLD</v>
      </c>
      <c r="AB117" t="str">
        <f t="shared" si="76"/>
        <v/>
      </c>
      <c r="AC117" t="str">
        <f>IF(OR(LEFT(Z117,1)=CHAR(32),LEFT(Z117,1)=CHAR(9),LEFT(Z117,1)=CHAR(160),indenture(Z117)&gt;0),"NO","BOLD")&amp;AB117</f>
        <v>BOLD</v>
      </c>
      <c r="AF117" t="str">
        <f t="shared" si="77"/>
        <v/>
      </c>
      <c r="AG117" t="str">
        <f>IF(OR(LEFT(AD117,1)=CHAR(32),LEFT(AD117,1)=CHAR(9),LEFT(AD117,1)=CHAR(160),indenture(AD117)&gt;0),"NO","BOLD")&amp;AF117</f>
        <v>BOLD</v>
      </c>
      <c r="AJ117" t="str">
        <f t="shared" si="78"/>
        <v/>
      </c>
      <c r="AK117" t="str">
        <f>IF(OR(LEFT(AH117,1)=CHAR(32),LEFT(AH117,1)=CHAR(9),LEFT(AH117,1)=CHAR(160),indenture(AH117)&gt;0),"NO","BOLD")&amp;AJ117</f>
        <v>BOLD</v>
      </c>
      <c r="AN117" t="str">
        <f t="shared" si="79"/>
        <v/>
      </c>
      <c r="AO117" t="str">
        <f>IF(OR(LEFT(AL117,1)=CHAR(32),LEFT(AL117,1)=CHAR(9),LEFT(AL117,1)=CHAR(160),indenture(AL117)&gt;0),"NO","BOLD")&amp;AN117</f>
        <v>BOLD</v>
      </c>
      <c r="AR117" t="str">
        <f t="shared" si="80"/>
        <v/>
      </c>
      <c r="AS117" t="str">
        <f>IF(OR(LEFT(AP117,1)=CHAR(32),LEFT(AP117,1)=CHAR(9),LEFT(AP117,1)=CHAR(160),indenture(AP117)&gt;0),"NO","BOLD")&amp;AR117</f>
        <v>BOLD</v>
      </c>
      <c r="AV117" t="str">
        <f t="shared" si="81"/>
        <v/>
      </c>
      <c r="AW117" t="str">
        <f>IF(OR(LEFT(AT117,1)=CHAR(32),LEFT(AT117,1)=CHAR(9),LEFT(AT117,1)=CHAR(160),indenture(AT117)&gt;0),"NO","BOLD")&amp;AV117</f>
        <v>BOLD</v>
      </c>
      <c r="AZ117" t="str">
        <f t="shared" si="82"/>
        <v/>
      </c>
      <c r="BA117" t="str">
        <f>IF(OR(LEFT(AX117,1)=CHAR(32),LEFT(AX117,1)=CHAR(9),LEFT(AX117,1)=CHAR(160),indenture(AX117)&gt;0),"NO","BOLD")&amp;AZ117</f>
        <v>BOLD</v>
      </c>
      <c r="BD117" t="str">
        <f t="shared" si="83"/>
        <v/>
      </c>
      <c r="BE117" t="str">
        <f>IF(OR(LEFT(BB117,1)=CHAR(32),LEFT(BB117,1)=CHAR(9),LEFT(BB117,1)=CHAR(160),indenture(BB117)&gt;0),"NO","BOLD")&amp;BD117</f>
        <v>BOLD</v>
      </c>
      <c r="BH117" t="str">
        <f t="shared" si="84"/>
        <v/>
      </c>
      <c r="BI117" t="str">
        <f>IF(OR(LEFT(BF117,1)=CHAR(32),LEFT(BF117,1)=CHAR(9),LEFT(BF117,1)=CHAR(160),indenture(BF117)&gt;0),"NO","BOLD")&amp;BH117</f>
        <v>BOLD</v>
      </c>
      <c r="BL117" t="str">
        <f t="shared" si="85"/>
        <v/>
      </c>
      <c r="BM117" t="str">
        <f>IF(OR(LEFT(BJ117,1)=CHAR(32),LEFT(BJ117,1)=CHAR(9),LEFT(BJ117,1)=CHAR(160),indenture(BJ117)&gt;0),"NO","BOLD")&amp;BL117</f>
        <v>BOLD</v>
      </c>
      <c r="BP117" t="str">
        <f t="shared" si="86"/>
        <v/>
      </c>
      <c r="BQ117" t="str">
        <f>IF(OR(LEFT(BN117,1)=CHAR(32),LEFT(BN117,1)=CHAR(9),LEFT(BN117,1)=CHAR(160),indenture(BN117)&gt;0),"NO","BOLD")&amp;BP117</f>
        <v>BOLD</v>
      </c>
      <c r="BT117" t="str">
        <f t="shared" si="87"/>
        <v/>
      </c>
      <c r="BU117" t="str">
        <f>IF(OR(LEFT(BR117,1)=CHAR(32),LEFT(BR117,1)=CHAR(9),LEFT(BR117,1)=CHAR(160),indenture(BR117)&gt;0),"NO","BOLD")&amp;BT117</f>
        <v>BOLD</v>
      </c>
      <c r="BX117" t="str">
        <f t="shared" si="88"/>
        <v/>
      </c>
      <c r="BY117" t="str">
        <f>IF(OR(LEFT(BV117,1)=CHAR(32),LEFT(BV117,1)=CHAR(9),LEFT(BV117,1)=CHAR(160),indenture(BV117)&gt;0),"NO","BOLD")&amp;BX117</f>
        <v>BOLD</v>
      </c>
      <c r="CB117" t="str">
        <f t="shared" si="89"/>
        <v/>
      </c>
      <c r="CC117" t="str">
        <f>IF(OR(LEFT(BZ117,1)=CHAR(32),LEFT(BZ117,1)=CHAR(9),LEFT(BZ117,1)=CHAR(160),indenture(BZ117)&gt;0),"NO","BOLD")&amp;CB117</f>
        <v>BOLD</v>
      </c>
      <c r="CD117" t="s">
        <v>4311</v>
      </c>
      <c r="CE117" t="s">
        <v>4940</v>
      </c>
      <c r="CF117" t="str">
        <f t="shared" si="90"/>
        <v/>
      </c>
      <c r="CG117" t="str">
        <f>IF(OR(LEFT(CD117,1)=CHAR(32),LEFT(CD117,1)=CHAR(9),LEFT(CD117,1)=CHAR(160),indenture(CD117)&gt;0),"NO","BOLD")&amp;CF117</f>
        <v>NO</v>
      </c>
      <c r="CJ117" t="str">
        <f t="shared" si="91"/>
        <v/>
      </c>
      <c r="CK117" t="str">
        <f>IF(OR(LEFT(CH117,1)=CHAR(32),LEFT(CH117,1)=CHAR(9),LEFT(CH117,1)=CHAR(160),indenture(CH117)&gt;0),"NO","BOLD")&amp;CJ117</f>
        <v>BOLD</v>
      </c>
      <c r="CN117" t="str">
        <f t="shared" si="92"/>
        <v/>
      </c>
      <c r="CO117" t="str">
        <f>IF(OR(LEFT(CL117,1)=CHAR(32),LEFT(CL117,1)=CHAR(9),LEFT(CL117,1)=CHAR(160),indenture(CL117)&gt;0),"NO","BOLD")&amp;CN117</f>
        <v>BOLD</v>
      </c>
      <c r="CR117" t="str">
        <f t="shared" si="93"/>
        <v/>
      </c>
      <c r="CS117" t="str">
        <f>IF(OR(LEFT(CP117,1)=CHAR(32),LEFT(CP117,1)=CHAR(9),LEFT(CP117,1)=CHAR(160),indenture(CP117)&gt;0),"NO","BOLD")&amp;CR117</f>
        <v>BOLD</v>
      </c>
      <c r="CV117" t="str">
        <f t="shared" si="94"/>
        <v/>
      </c>
      <c r="CW117" t="str">
        <f>IF(OR(LEFT(CT117,1)=CHAR(32),LEFT(CT117,1)=CHAR(9),LEFT(CT117,1)=CHAR(160),indenture(CT117)&gt;0),"NO","BOLD")&amp;CV117</f>
        <v>BOLD</v>
      </c>
      <c r="CZ117" t="str">
        <f t="shared" si="95"/>
        <v/>
      </c>
      <c r="DA117" t="str">
        <f>IF(OR(LEFT(CX117,1)=CHAR(32),LEFT(CX117,1)=CHAR(9),LEFT(CX117,1)=CHAR(160),indenture(CX117)&gt;0),"NO","BOLD")&amp;CZ117</f>
        <v>BOLD</v>
      </c>
      <c r="DD117" t="str">
        <f t="shared" si="96"/>
        <v/>
      </c>
      <c r="DE117" t="str">
        <f>IF(OR(LEFT(DB117,1)=CHAR(32),LEFT(DB117,1)=CHAR(9),LEFT(DB117,1)=CHAR(160),indenture(DB117)&gt;0),"NO","BOLD")&amp;DD117</f>
        <v>BOLD</v>
      </c>
      <c r="DH117" t="str">
        <f t="shared" si="97"/>
        <v/>
      </c>
      <c r="DI117" t="str">
        <f>IF(OR(LEFT(DF117,1)=CHAR(32),LEFT(DF117,1)=CHAR(9),LEFT(DF117,1)=CHAR(160),indenture(DF117)&gt;0),"NO","BOLD")&amp;DH117</f>
        <v>BOLD</v>
      </c>
      <c r="DL117" t="str">
        <f t="shared" si="98"/>
        <v/>
      </c>
      <c r="DM117" t="str">
        <f>IF(OR(LEFT(DJ117,1)=CHAR(32),LEFT(DJ117,1)=CHAR(9),LEFT(DJ117,1)=CHAR(160),indenture(DJ117)&gt;0),"NO","BOLD")&amp;DL117</f>
        <v>BOLD</v>
      </c>
      <c r="DP117" t="str">
        <f t="shared" si="99"/>
        <v/>
      </c>
      <c r="DQ117" t="str">
        <f>IF(OR(LEFT(DN117,1)=CHAR(32),LEFT(DN117,1)=CHAR(9),LEFT(DN117,1)=CHAR(160),indenture(DN117)&gt;0),"NO","BOLD")&amp;DP117</f>
        <v>BOLD</v>
      </c>
      <c r="DT117" t="str">
        <f t="shared" si="100"/>
        <v/>
      </c>
      <c r="DU117" t="str">
        <f>IF(OR(LEFT(DR117,1)=CHAR(32),LEFT(DR117,1)=CHAR(9),LEFT(DR117,1)=CHAR(160),indenture(DR117)&gt;0),"NO","BOLD")&amp;DT117</f>
        <v>BOLD</v>
      </c>
      <c r="DX117" t="str">
        <f t="shared" si="101"/>
        <v/>
      </c>
      <c r="DY117" t="str">
        <f>IF(OR(LEFT(DV117,1)=CHAR(32),LEFT(DV117,1)=CHAR(9),LEFT(DV117,1)=CHAR(160),indenture(DV117)&gt;0),"NO","BOLD")&amp;DX117</f>
        <v>BOLD</v>
      </c>
      <c r="EB117" t="str">
        <f t="shared" si="102"/>
        <v/>
      </c>
      <c r="EC117" t="str">
        <f>IF(OR(LEFT(DZ117,1)=CHAR(32),LEFT(DZ117,1)=CHAR(9),LEFT(DZ117,1)=CHAR(160),indenture(DZ117)&gt;0),"NO","BOLD")&amp;EB117</f>
        <v>BOLD</v>
      </c>
      <c r="EF117" t="str">
        <f t="shared" si="103"/>
        <v/>
      </c>
      <c r="EG117" t="str">
        <f>IF(OR(LEFT(ED117,1)=CHAR(32),LEFT(ED117,1)=CHAR(9),LEFT(ED117,1)=CHAR(160),indenture(ED117)&gt;0),"NO","BOLD")&amp;EF117</f>
        <v>BOLD</v>
      </c>
      <c r="EJ117" t="str">
        <f t="shared" si="104"/>
        <v/>
      </c>
      <c r="EK117" t="str">
        <f>IF(OR(LEFT(EH117,1)=CHAR(32),LEFT(EH117,1)=CHAR(9),LEFT(EH117,1)=CHAR(160),indenture(EH117)&gt;0),"NO","BOLD")&amp;EJ117</f>
        <v>BOLD</v>
      </c>
      <c r="EN117" t="str">
        <f t="shared" si="105"/>
        <v/>
      </c>
      <c r="EO117" t="str">
        <f>IF(OR(LEFT(EL117,1)=CHAR(32),LEFT(EL117,1)=CHAR(9),LEFT(EL117,1)=CHAR(160),indenture(EL117)&gt;0),"NO","BOLD")&amp;EN117</f>
        <v>BOLD</v>
      </c>
      <c r="ER117" t="str">
        <f t="shared" si="106"/>
        <v/>
      </c>
      <c r="ES117" t="str">
        <f>IF(OR(LEFT(EP117,1)=CHAR(32),LEFT(EP117,1)=CHAR(9),LEFT(EP117,1)=CHAR(160),indenture(EP117)&gt;0),"NO","BOLD")&amp;ER117</f>
        <v>BOLD</v>
      </c>
      <c r="EV117" t="str">
        <f t="shared" si="107"/>
        <v/>
      </c>
      <c r="EW117" t="str">
        <f>IF(OR(LEFT(ET117,1)=CHAR(32),LEFT(ET117,1)=CHAR(9),LEFT(ET117,1)=CHAR(160),indenture(ET117)&gt;0),"NO","BOLD")&amp;EV117</f>
        <v>BOLD</v>
      </c>
      <c r="EZ117" t="str">
        <f t="shared" si="108"/>
        <v/>
      </c>
      <c r="FA117" t="str">
        <f>IF(OR(LEFT(EX117,1)=CHAR(32),LEFT(EX117,1)=CHAR(9),LEFT(EX117,1)=CHAR(160),indenture(EX117)&gt;0),"NO","BOLD")&amp;EZ117</f>
        <v>BOLD</v>
      </c>
      <c r="FD117" t="str">
        <f t="shared" si="109"/>
        <v/>
      </c>
      <c r="FE117" t="str">
        <f>IF(OR(LEFT(FB117,1)=CHAR(32),LEFT(FB117,1)=CHAR(9),LEFT(FB117,1)=CHAR(160),indenture(FB117)&gt;0),"NO","BOLD")&amp;FD117</f>
        <v>BOLD</v>
      </c>
      <c r="FF117" t="s">
        <v>6140</v>
      </c>
      <c r="FG117" t="s">
        <v>5688</v>
      </c>
      <c r="FH117" t="str">
        <f t="shared" si="110"/>
        <v/>
      </c>
      <c r="FI117" t="str">
        <f>IF(OR(LEFT(FF117,1)=CHAR(32),LEFT(FF117,1)=CHAR(9),LEFT(FF117,1)=CHAR(160),indenture(FF117)&gt;0),"NO","BOLD")&amp;FH117</f>
        <v>BOLD</v>
      </c>
      <c r="FL117" t="str">
        <f t="shared" si="111"/>
        <v/>
      </c>
      <c r="FM117" t="str">
        <f>IF(OR(LEFT(FJ117,1)=CHAR(32),LEFT(FJ117,1)=CHAR(9),LEFT(FJ117,1)=CHAR(160),indenture(FJ117)&gt;0),"NO","BOLD")&amp;FL117</f>
        <v>BOLD</v>
      </c>
      <c r="FP117" t="str">
        <f t="shared" si="112"/>
        <v/>
      </c>
      <c r="FQ117" t="str">
        <f>IF(OR(LEFT(FN117,1)=CHAR(32),LEFT(FN117,1)=CHAR(9),LEFT(FN117,1)=CHAR(160),indenture(FN117)&gt;0),"NO","BOLD")&amp;FP117</f>
        <v>BOLD</v>
      </c>
      <c r="FT117" t="str">
        <f t="shared" si="113"/>
        <v/>
      </c>
      <c r="FU117" t="str">
        <f>IF(OR(LEFT(FR117,1)=CHAR(32),LEFT(FR117,1)=CHAR(9),LEFT(FR117,1)=CHAR(160),indenture(FR117)&gt;0),"NO","BOLD")&amp;FT117</f>
        <v>BOLD</v>
      </c>
      <c r="FX117" t="str">
        <f t="shared" si="114"/>
        <v/>
      </c>
      <c r="FY117" t="str">
        <f>IF(OR(LEFT(FV117,1)=CHAR(32),LEFT(FV117,1)=CHAR(9),LEFT(FV117,1)=CHAR(160),indenture(FV117)&gt;0),"NO","BOLD")&amp;FX117</f>
        <v>BOLD</v>
      </c>
      <c r="GB117" t="str">
        <f t="shared" si="115"/>
        <v/>
      </c>
      <c r="GC117" t="str">
        <f>IF(OR(LEFT(FZ117,1)=CHAR(32),LEFT(FZ117,1)=CHAR(9),LEFT(FZ117,1)=CHAR(160),indenture(FZ117)&gt;0),"NO","BOLD")&amp;GB117</f>
        <v>BOLD</v>
      </c>
      <c r="GF117" t="str">
        <f t="shared" si="116"/>
        <v/>
      </c>
      <c r="GG117" t="str">
        <f>IF(OR(LEFT(GD117,1)=CHAR(32),LEFT(GD117,1)=CHAR(9),LEFT(GD117,1)=CHAR(160),indenture(GD117)&gt;0),"NO","BOLD")&amp;GF117</f>
        <v>BOLD</v>
      </c>
      <c r="GJ117" t="str">
        <f t="shared" si="117"/>
        <v/>
      </c>
      <c r="GK117" t="str">
        <f>IF(OR(LEFT(GH117,1)=CHAR(32),LEFT(GH117,1)=CHAR(9),LEFT(GH117,1)=CHAR(160),indenture(GH117)&gt;0),"NO","BOLD")&amp;GJ117</f>
        <v>BOLD</v>
      </c>
      <c r="GN117" t="str">
        <f t="shared" si="118"/>
        <v/>
      </c>
      <c r="GO117" t="str">
        <f>IF(OR(LEFT(GL117,1)=CHAR(32),LEFT(GL117,1)=CHAR(9),LEFT(GL117,1)=CHAR(160),indenture(GL117)&gt;0),"NO","BOLD")&amp;GN117</f>
        <v>BOLD</v>
      </c>
      <c r="GR117" t="str">
        <f t="shared" si="119"/>
        <v/>
      </c>
      <c r="GS117" t="str">
        <f>IF(OR(LEFT(GP117,1)=CHAR(32),LEFT(GP117,1)=CHAR(9),LEFT(GP117,1)=CHAR(160),indenture(GP117)&gt;0),"NO","BOLD")&amp;GR117</f>
        <v>BOLD</v>
      </c>
      <c r="GV117" t="str">
        <f t="shared" si="120"/>
        <v/>
      </c>
      <c r="GW117" t="str">
        <f>IF(OR(LEFT(GT117,1)=CHAR(32),LEFT(GT117,1)=CHAR(9),LEFT(GT117,1)=CHAR(160),indenture(GT117)&gt;0),"NO","BOLD")&amp;GV117</f>
        <v>BOLD</v>
      </c>
      <c r="GZ117" t="str">
        <f t="shared" si="121"/>
        <v/>
      </c>
      <c r="HA117" t="str">
        <f>IF(OR(LEFT(GX117,1)=CHAR(32),LEFT(GX117,1)=CHAR(9),LEFT(GX117,1)=CHAR(160),indenture(GX117)&gt;0),"NO","BOLD")&amp;GZ117</f>
        <v>BOLD</v>
      </c>
      <c r="HD117" t="str">
        <f t="shared" si="122"/>
        <v/>
      </c>
      <c r="HE117" t="str">
        <f>IF(OR(LEFT(HB117,1)=CHAR(32),LEFT(HB117,1)=CHAR(9),LEFT(HB117,1)=CHAR(160),indenture(HB117)&gt;0),"NO","BOLD")&amp;HD117</f>
        <v>BOLD</v>
      </c>
      <c r="HH117" t="str">
        <f t="shared" si="123"/>
        <v/>
      </c>
      <c r="HI117" t="str">
        <f>IF(OR(LEFT(HF117,1)=CHAR(32),LEFT(HF117,1)=CHAR(9),LEFT(HF117,1)=CHAR(160),indenture(HF117)&gt;0),"NO","BOLD")&amp;HH117</f>
        <v>BOLD</v>
      </c>
      <c r="HL117" t="str">
        <f t="shared" si="124"/>
        <v/>
      </c>
      <c r="HM117" t="str">
        <f>IF(OR(LEFT(HJ117,1)=CHAR(32),LEFT(HJ117,1)=CHAR(9),LEFT(HJ117,1)=CHAR(160),indenture(HJ117)&gt;0),"NO","BOLD")&amp;HL117</f>
        <v>BOLD</v>
      </c>
      <c r="HP117" t="str">
        <f t="shared" si="125"/>
        <v/>
      </c>
      <c r="HQ117" t="str">
        <f>IF(OR(LEFT(HN117,1)=CHAR(32),LEFT(HN117,1)=CHAR(9),LEFT(HN117,1)=CHAR(160),indenture(HN117)&gt;0),"NO","BOLD")&amp;HP117</f>
        <v>BOLD</v>
      </c>
      <c r="HT117" t="str">
        <f t="shared" si="126"/>
        <v/>
      </c>
      <c r="HU117" t="str">
        <f>IF(OR(LEFT(HR117,1)=CHAR(32),LEFT(HR117,1)=CHAR(9),LEFT(HR117,1)=CHAR(160),indenture(HR117)&gt;0),"NO","BOLD")&amp;HT117</f>
        <v>BOLD</v>
      </c>
      <c r="HV117" t="s">
        <v>8282</v>
      </c>
      <c r="HW117" t="s">
        <v>8183</v>
      </c>
      <c r="HX117" t="str">
        <f t="shared" si="127"/>
        <v/>
      </c>
      <c r="HY117" t="str">
        <f>IF(OR(LEFT(HV117,1)=CHAR(32),LEFT(HV117,1)=CHAR(9),LEFT(HV117,1)=CHAR(160),indenture(HV117)&gt;0),"NO","BOLD")&amp;HX117</f>
        <v>BOLD</v>
      </c>
      <c r="IB117" t="str">
        <f t="shared" si="128"/>
        <v/>
      </c>
      <c r="IC117" t="str">
        <f>IF(OR(LEFT(HZ117,1)=CHAR(32),LEFT(HZ117,1)=CHAR(9),LEFT(HZ117,1)=CHAR(160),indenture(HZ117)&gt;0),"NO","BOLD")&amp;IB117</f>
        <v>BOLD</v>
      </c>
      <c r="IP117" t="s">
        <v>8792</v>
      </c>
      <c r="IQ117" t="s">
        <v>8793</v>
      </c>
      <c r="IR117" t="str">
        <f t="shared" si="130"/>
        <v/>
      </c>
      <c r="IS117" t="str">
        <f>IF(OR(LEFT(IP117,1)=CHAR(32),LEFT(IP117,1)=CHAR(9),LEFT(IP117,1)=CHAR(160),indenture(IP117)&gt;0),"NO","BOLD")&amp;IR117</f>
        <v>BOLD</v>
      </c>
      <c r="IX117" t="s">
        <v>8306</v>
      </c>
      <c r="IY117" t="s">
        <v>8207</v>
      </c>
      <c r="IZ117" t="str">
        <f t="shared" si="131"/>
        <v/>
      </c>
      <c r="JA117" t="str">
        <f>IF(OR(LEFT(IX117,1)=CHAR(32),LEFT(IX117,1)=CHAR(9),LEFT(IX117,1)=CHAR(160),indenture(IX117)&gt;0),"NO","BOLD")&amp;IZ117</f>
        <v>BOLD</v>
      </c>
      <c r="JD117" t="str">
        <f t="shared" si="132"/>
        <v/>
      </c>
      <c r="JE117" t="str">
        <f>IF(OR(LEFT(JB117,1)=CHAR(32),LEFT(JB117,1)=CHAR(9),LEFT(JB117,1)=CHAR(160),indenture(JB117)&gt;0),"NO","BOLD")&amp;JD117</f>
        <v>BOLD</v>
      </c>
    </row>
    <row r="118" spans="1:265">
      <c r="A118">
        <v>117</v>
      </c>
      <c r="D118" t="str">
        <f t="shared" si="71"/>
        <v/>
      </c>
      <c r="E118" t="str">
        <f>IF(OR(LEFT(B118,1)=CHAR(32),LEFT(B118,1)=CHAR(9),LEFT(B118,1)=CHAR(160),indenture(B118)&gt;0),"NO","BOLD")&amp;D118</f>
        <v>BOLD</v>
      </c>
      <c r="F118" t="s">
        <v>4123</v>
      </c>
      <c r="G118" t="s">
        <v>4124</v>
      </c>
      <c r="H118" t="str">
        <f t="shared" si="72"/>
        <v/>
      </c>
      <c r="I118" t="str">
        <f>IF(OR(LEFT(F118,1)=CHAR(32),LEFT(F118,1)=CHAR(9),LEFT(F118,1)=CHAR(160),indenture(F118)&gt;0),"NO","BOLD")&amp;H118</f>
        <v>BOLD</v>
      </c>
      <c r="P118" t="str">
        <f t="shared" si="73"/>
        <v/>
      </c>
      <c r="Q118" t="str">
        <f>IF(OR(LEFT(N118,1)=CHAR(32),LEFT(N118,1)=CHAR(9),LEFT(N118,1)=CHAR(160),indenture(N118)&gt;0),"NO","BOLD")&amp;P118</f>
        <v>BOLD</v>
      </c>
      <c r="T118" t="str">
        <f t="shared" si="74"/>
        <v/>
      </c>
      <c r="U118" t="str">
        <f>IF(OR(LEFT(R118,1)=CHAR(32),LEFT(R118,1)=CHAR(9),LEFT(R118,1)=CHAR(160),indenture(R118)&gt;0),"NO","BOLD")&amp;T118</f>
        <v>BOLD</v>
      </c>
      <c r="X118" t="str">
        <f t="shared" si="75"/>
        <v/>
      </c>
      <c r="Y118" t="str">
        <f>IF(OR(LEFT(V118,1)=CHAR(32),LEFT(V118,1)=CHAR(9),LEFT(V118,1)=CHAR(160),indenture(V118)&gt;0),"NO","BOLD")&amp;X118</f>
        <v>BOLD</v>
      </c>
      <c r="AB118" t="str">
        <f t="shared" si="76"/>
        <v/>
      </c>
      <c r="AC118" t="str">
        <f>IF(OR(LEFT(Z118,1)=CHAR(32),LEFT(Z118,1)=CHAR(9),LEFT(Z118,1)=CHAR(160),indenture(Z118)&gt;0),"NO","BOLD")&amp;AB118</f>
        <v>BOLD</v>
      </c>
      <c r="AF118" t="str">
        <f t="shared" si="77"/>
        <v/>
      </c>
      <c r="AG118" t="str">
        <f>IF(OR(LEFT(AD118,1)=CHAR(32),LEFT(AD118,1)=CHAR(9),LEFT(AD118,1)=CHAR(160),indenture(AD118)&gt;0),"NO","BOLD")&amp;AF118</f>
        <v>BOLD</v>
      </c>
      <c r="AJ118" t="str">
        <f t="shared" si="78"/>
        <v/>
      </c>
      <c r="AK118" t="str">
        <f>IF(OR(LEFT(AH118,1)=CHAR(32),LEFT(AH118,1)=CHAR(9),LEFT(AH118,1)=CHAR(160),indenture(AH118)&gt;0),"NO","BOLD")&amp;AJ118</f>
        <v>BOLD</v>
      </c>
      <c r="AN118" t="str">
        <f t="shared" si="79"/>
        <v/>
      </c>
      <c r="AO118" t="str">
        <f>IF(OR(LEFT(AL118,1)=CHAR(32),LEFT(AL118,1)=CHAR(9),LEFT(AL118,1)=CHAR(160),indenture(AL118)&gt;0),"NO","BOLD")&amp;AN118</f>
        <v>BOLD</v>
      </c>
      <c r="AR118" t="str">
        <f t="shared" si="80"/>
        <v/>
      </c>
      <c r="AS118" t="str">
        <f>IF(OR(LEFT(AP118,1)=CHAR(32),LEFT(AP118,1)=CHAR(9),LEFT(AP118,1)=CHAR(160),indenture(AP118)&gt;0),"NO","BOLD")&amp;AR118</f>
        <v>BOLD</v>
      </c>
      <c r="AV118" t="str">
        <f t="shared" si="81"/>
        <v/>
      </c>
      <c r="AW118" t="str">
        <f>IF(OR(LEFT(AT118,1)=CHAR(32),LEFT(AT118,1)=CHAR(9),LEFT(AT118,1)=CHAR(160),indenture(AT118)&gt;0),"NO","BOLD")&amp;AV118</f>
        <v>BOLD</v>
      </c>
      <c r="AZ118" t="str">
        <f t="shared" si="82"/>
        <v/>
      </c>
      <c r="BA118" t="str">
        <f>IF(OR(LEFT(AX118,1)=CHAR(32),LEFT(AX118,1)=CHAR(9),LEFT(AX118,1)=CHAR(160),indenture(AX118)&gt;0),"NO","BOLD")&amp;AZ118</f>
        <v>BOLD</v>
      </c>
      <c r="BD118" t="str">
        <f t="shared" si="83"/>
        <v/>
      </c>
      <c r="BE118" t="str">
        <f>IF(OR(LEFT(BB118,1)=CHAR(32),LEFT(BB118,1)=CHAR(9),LEFT(BB118,1)=CHAR(160),indenture(BB118)&gt;0),"NO","BOLD")&amp;BD118</f>
        <v>BOLD</v>
      </c>
      <c r="BH118" t="str">
        <f t="shared" si="84"/>
        <v/>
      </c>
      <c r="BI118" t="str">
        <f>IF(OR(LEFT(BF118,1)=CHAR(32),LEFT(BF118,1)=CHAR(9),LEFT(BF118,1)=CHAR(160),indenture(BF118)&gt;0),"NO","BOLD")&amp;BH118</f>
        <v>BOLD</v>
      </c>
      <c r="BL118" t="str">
        <f t="shared" si="85"/>
        <v/>
      </c>
      <c r="BM118" t="str">
        <f>IF(OR(LEFT(BJ118,1)=CHAR(32),LEFT(BJ118,1)=CHAR(9),LEFT(BJ118,1)=CHAR(160),indenture(BJ118)&gt;0),"NO","BOLD")&amp;BL118</f>
        <v>BOLD</v>
      </c>
      <c r="BP118" t="str">
        <f t="shared" si="86"/>
        <v/>
      </c>
      <c r="BQ118" t="str">
        <f>IF(OR(LEFT(BN118,1)=CHAR(32),LEFT(BN118,1)=CHAR(9),LEFT(BN118,1)=CHAR(160),indenture(BN118)&gt;0),"NO","BOLD")&amp;BP118</f>
        <v>BOLD</v>
      </c>
      <c r="BT118" t="str">
        <f t="shared" si="87"/>
        <v/>
      </c>
      <c r="BU118" t="str">
        <f>IF(OR(LEFT(BR118,1)=CHAR(32),LEFT(BR118,1)=CHAR(9),LEFT(BR118,1)=CHAR(160),indenture(BR118)&gt;0),"NO","BOLD")&amp;BT118</f>
        <v>BOLD</v>
      </c>
      <c r="BX118" t="str">
        <f t="shared" si="88"/>
        <v/>
      </c>
      <c r="BY118" t="str">
        <f>IF(OR(LEFT(BV118,1)=CHAR(32),LEFT(BV118,1)=CHAR(9),LEFT(BV118,1)=CHAR(160),indenture(BV118)&gt;0),"NO","BOLD")&amp;BX118</f>
        <v>BOLD</v>
      </c>
      <c r="CB118" t="str">
        <f t="shared" si="89"/>
        <v/>
      </c>
      <c r="CC118" t="str">
        <f>IF(OR(LEFT(BZ118,1)=CHAR(32),LEFT(BZ118,1)=CHAR(9),LEFT(BZ118,1)=CHAR(160),indenture(BZ118)&gt;0),"NO","BOLD")&amp;CB118</f>
        <v>BOLD</v>
      </c>
      <c r="CD118" t="s">
        <v>4323</v>
      </c>
      <c r="CE118" t="s">
        <v>4941</v>
      </c>
      <c r="CF118" t="str">
        <f t="shared" si="90"/>
        <v/>
      </c>
      <c r="CG118" t="str">
        <f>IF(OR(LEFT(CD118,1)=CHAR(32),LEFT(CD118,1)=CHAR(9),LEFT(CD118,1)=CHAR(160),indenture(CD118)&gt;0),"NO","BOLD")&amp;CF118</f>
        <v>NO</v>
      </c>
      <c r="CJ118" t="str">
        <f t="shared" si="91"/>
        <v/>
      </c>
      <c r="CK118" t="str">
        <f>IF(OR(LEFT(CH118,1)=CHAR(32),LEFT(CH118,1)=CHAR(9),LEFT(CH118,1)=CHAR(160),indenture(CH118)&gt;0),"NO","BOLD")&amp;CJ118</f>
        <v>BOLD</v>
      </c>
      <c r="CN118" t="str">
        <f t="shared" si="92"/>
        <v/>
      </c>
      <c r="CO118" t="str">
        <f>IF(OR(LEFT(CL118,1)=CHAR(32),LEFT(CL118,1)=CHAR(9),LEFT(CL118,1)=CHAR(160),indenture(CL118)&gt;0),"NO","BOLD")&amp;CN118</f>
        <v>BOLD</v>
      </c>
      <c r="CR118" t="str">
        <f t="shared" si="93"/>
        <v/>
      </c>
      <c r="CS118" t="str">
        <f>IF(OR(LEFT(CP118,1)=CHAR(32),LEFT(CP118,1)=CHAR(9),LEFT(CP118,1)=CHAR(160),indenture(CP118)&gt;0),"NO","BOLD")&amp;CR118</f>
        <v>BOLD</v>
      </c>
      <c r="CV118" t="str">
        <f t="shared" si="94"/>
        <v/>
      </c>
      <c r="CW118" t="str">
        <f>IF(OR(LEFT(CT118,1)=CHAR(32),LEFT(CT118,1)=CHAR(9),LEFT(CT118,1)=CHAR(160),indenture(CT118)&gt;0),"NO","BOLD")&amp;CV118</f>
        <v>BOLD</v>
      </c>
      <c r="CZ118" t="str">
        <f t="shared" si="95"/>
        <v/>
      </c>
      <c r="DA118" t="str">
        <f>IF(OR(LEFT(CX118,1)=CHAR(32),LEFT(CX118,1)=CHAR(9),LEFT(CX118,1)=CHAR(160),indenture(CX118)&gt;0),"NO","BOLD")&amp;CZ118</f>
        <v>BOLD</v>
      </c>
      <c r="DD118" t="str">
        <f t="shared" si="96"/>
        <v/>
      </c>
      <c r="DE118" t="str">
        <f>IF(OR(LEFT(DB118,1)=CHAR(32),LEFT(DB118,1)=CHAR(9),LEFT(DB118,1)=CHAR(160),indenture(DB118)&gt;0),"NO","BOLD")&amp;DD118</f>
        <v>BOLD</v>
      </c>
      <c r="DH118" t="str">
        <f t="shared" si="97"/>
        <v/>
      </c>
      <c r="DI118" t="str">
        <f>IF(OR(LEFT(DF118,1)=CHAR(32),LEFT(DF118,1)=CHAR(9),LEFT(DF118,1)=CHAR(160),indenture(DF118)&gt;0),"NO","BOLD")&amp;DH118</f>
        <v>BOLD</v>
      </c>
      <c r="DL118" t="str">
        <f t="shared" si="98"/>
        <v/>
      </c>
      <c r="DM118" t="str">
        <f>IF(OR(LEFT(DJ118,1)=CHAR(32),LEFT(DJ118,1)=CHAR(9),LEFT(DJ118,1)=CHAR(160),indenture(DJ118)&gt;0),"NO","BOLD")&amp;DL118</f>
        <v>BOLD</v>
      </c>
      <c r="DP118" t="str">
        <f t="shared" si="99"/>
        <v/>
      </c>
      <c r="DQ118" t="str">
        <f>IF(OR(LEFT(DN118,1)=CHAR(32),LEFT(DN118,1)=CHAR(9),LEFT(DN118,1)=CHAR(160),indenture(DN118)&gt;0),"NO","BOLD")&amp;DP118</f>
        <v>BOLD</v>
      </c>
      <c r="DT118" t="str">
        <f t="shared" si="100"/>
        <v/>
      </c>
      <c r="DU118" t="str">
        <f>IF(OR(LEFT(DR118,1)=CHAR(32),LEFT(DR118,1)=CHAR(9),LEFT(DR118,1)=CHAR(160),indenture(DR118)&gt;0),"NO","BOLD")&amp;DT118</f>
        <v>BOLD</v>
      </c>
      <c r="DX118" t="str">
        <f t="shared" si="101"/>
        <v/>
      </c>
      <c r="DY118" t="str">
        <f>IF(OR(LEFT(DV118,1)=CHAR(32),LEFT(DV118,1)=CHAR(9),LEFT(DV118,1)=CHAR(160),indenture(DV118)&gt;0),"NO","BOLD")&amp;DX118</f>
        <v>BOLD</v>
      </c>
      <c r="EB118" t="str">
        <f t="shared" si="102"/>
        <v/>
      </c>
      <c r="EC118" t="str">
        <f>IF(OR(LEFT(DZ118,1)=CHAR(32),LEFT(DZ118,1)=CHAR(9),LEFT(DZ118,1)=CHAR(160),indenture(DZ118)&gt;0),"NO","BOLD")&amp;EB118</f>
        <v>BOLD</v>
      </c>
      <c r="EF118" t="str">
        <f t="shared" si="103"/>
        <v/>
      </c>
      <c r="EG118" t="str">
        <f>IF(OR(LEFT(ED118,1)=CHAR(32),LEFT(ED118,1)=CHAR(9),LEFT(ED118,1)=CHAR(160),indenture(ED118)&gt;0),"NO","BOLD")&amp;EF118</f>
        <v>BOLD</v>
      </c>
      <c r="EJ118" t="str">
        <f t="shared" si="104"/>
        <v/>
      </c>
      <c r="EK118" t="str">
        <f>IF(OR(LEFT(EH118,1)=CHAR(32),LEFT(EH118,1)=CHAR(9),LEFT(EH118,1)=CHAR(160),indenture(EH118)&gt;0),"NO","BOLD")&amp;EJ118</f>
        <v>BOLD</v>
      </c>
      <c r="EN118" t="str">
        <f t="shared" si="105"/>
        <v/>
      </c>
      <c r="EO118" t="str">
        <f>IF(OR(LEFT(EL118,1)=CHAR(32),LEFT(EL118,1)=CHAR(9),LEFT(EL118,1)=CHAR(160),indenture(EL118)&gt;0),"NO","BOLD")&amp;EN118</f>
        <v>BOLD</v>
      </c>
      <c r="ER118" t="str">
        <f t="shared" si="106"/>
        <v/>
      </c>
      <c r="ES118" t="str">
        <f>IF(OR(LEFT(EP118,1)=CHAR(32),LEFT(EP118,1)=CHAR(9),LEFT(EP118,1)=CHAR(160),indenture(EP118)&gt;0),"NO","BOLD")&amp;ER118</f>
        <v>BOLD</v>
      </c>
      <c r="EV118" t="str">
        <f t="shared" si="107"/>
        <v/>
      </c>
      <c r="EW118" t="str">
        <f>IF(OR(LEFT(ET118,1)=CHAR(32),LEFT(ET118,1)=CHAR(9),LEFT(ET118,1)=CHAR(160),indenture(ET118)&gt;0),"NO","BOLD")&amp;EV118</f>
        <v>BOLD</v>
      </c>
      <c r="EZ118" t="str">
        <f t="shared" si="108"/>
        <v/>
      </c>
      <c r="FA118" t="str">
        <f>IF(OR(LEFT(EX118,1)=CHAR(32),LEFT(EX118,1)=CHAR(9),LEFT(EX118,1)=CHAR(160),indenture(EX118)&gt;0),"NO","BOLD")&amp;EZ118</f>
        <v>BOLD</v>
      </c>
      <c r="FD118" t="str">
        <f t="shared" si="109"/>
        <v/>
      </c>
      <c r="FE118" t="str">
        <f>IF(OR(LEFT(FB118,1)=CHAR(32),LEFT(FB118,1)=CHAR(9),LEFT(FB118,1)=CHAR(160),indenture(FB118)&gt;0),"NO","BOLD")&amp;FD118</f>
        <v>BOLD</v>
      </c>
      <c r="FF118" t="s">
        <v>6141</v>
      </c>
      <c r="FG118" t="s">
        <v>5673</v>
      </c>
      <c r="FH118" t="str">
        <f t="shared" si="110"/>
        <v/>
      </c>
      <c r="FI118" t="str">
        <f>IF(OR(LEFT(FF118,1)=CHAR(32),LEFT(FF118,1)=CHAR(9),LEFT(FF118,1)=CHAR(160),indenture(FF118)&gt;0),"NO","BOLD")&amp;FH118</f>
        <v>BOLD</v>
      </c>
      <c r="FL118" t="str">
        <f t="shared" si="111"/>
        <v/>
      </c>
      <c r="FM118" t="str">
        <f>IF(OR(LEFT(FJ118,1)=CHAR(32),LEFT(FJ118,1)=CHAR(9),LEFT(FJ118,1)=CHAR(160),indenture(FJ118)&gt;0),"NO","BOLD")&amp;FL118</f>
        <v>BOLD</v>
      </c>
      <c r="FP118" t="str">
        <f t="shared" si="112"/>
        <v/>
      </c>
      <c r="FQ118" t="str">
        <f>IF(OR(LEFT(FN118,1)=CHAR(32),LEFT(FN118,1)=CHAR(9),LEFT(FN118,1)=CHAR(160),indenture(FN118)&gt;0),"NO","BOLD")&amp;FP118</f>
        <v>BOLD</v>
      </c>
      <c r="FT118" t="str">
        <f t="shared" si="113"/>
        <v/>
      </c>
      <c r="FU118" t="str">
        <f>IF(OR(LEFT(FR118,1)=CHAR(32),LEFT(FR118,1)=CHAR(9),LEFT(FR118,1)=CHAR(160),indenture(FR118)&gt;0),"NO","BOLD")&amp;FT118</f>
        <v>BOLD</v>
      </c>
      <c r="FX118" t="str">
        <f t="shared" si="114"/>
        <v/>
      </c>
      <c r="FY118" t="str">
        <f>IF(OR(LEFT(FV118,1)=CHAR(32),LEFT(FV118,1)=CHAR(9),LEFT(FV118,1)=CHAR(160),indenture(FV118)&gt;0),"NO","BOLD")&amp;FX118</f>
        <v>BOLD</v>
      </c>
      <c r="GB118" t="str">
        <f t="shared" si="115"/>
        <v/>
      </c>
      <c r="GC118" t="str">
        <f>IF(OR(LEFT(FZ118,1)=CHAR(32),LEFT(FZ118,1)=CHAR(9),LEFT(FZ118,1)=CHAR(160),indenture(FZ118)&gt;0),"NO","BOLD")&amp;GB118</f>
        <v>BOLD</v>
      </c>
      <c r="GF118" t="str">
        <f t="shared" si="116"/>
        <v/>
      </c>
      <c r="GG118" t="str">
        <f>IF(OR(LEFT(GD118,1)=CHAR(32),LEFT(GD118,1)=CHAR(9),LEFT(GD118,1)=CHAR(160),indenture(GD118)&gt;0),"NO","BOLD")&amp;GF118</f>
        <v>BOLD</v>
      </c>
      <c r="GJ118" t="str">
        <f t="shared" si="117"/>
        <v/>
      </c>
      <c r="GK118" t="str">
        <f>IF(OR(LEFT(GH118,1)=CHAR(32),LEFT(GH118,1)=CHAR(9),LEFT(GH118,1)=CHAR(160),indenture(GH118)&gt;0),"NO","BOLD")&amp;GJ118</f>
        <v>BOLD</v>
      </c>
      <c r="GN118" t="str">
        <f t="shared" si="118"/>
        <v/>
      </c>
      <c r="GO118" t="str">
        <f>IF(OR(LEFT(GL118,1)=CHAR(32),LEFT(GL118,1)=CHAR(9),LEFT(GL118,1)=CHAR(160),indenture(GL118)&gt;0),"NO","BOLD")&amp;GN118</f>
        <v>BOLD</v>
      </c>
      <c r="GR118" t="str">
        <f t="shared" si="119"/>
        <v/>
      </c>
      <c r="GS118" t="str">
        <f>IF(OR(LEFT(GP118,1)=CHAR(32),LEFT(GP118,1)=CHAR(9),LEFT(GP118,1)=CHAR(160),indenture(GP118)&gt;0),"NO","BOLD")&amp;GR118</f>
        <v>BOLD</v>
      </c>
      <c r="GV118" t="str">
        <f t="shared" si="120"/>
        <v/>
      </c>
      <c r="GW118" t="str">
        <f>IF(OR(LEFT(GT118,1)=CHAR(32),LEFT(GT118,1)=CHAR(9),LEFT(GT118,1)=CHAR(160),indenture(GT118)&gt;0),"NO","BOLD")&amp;GV118</f>
        <v>BOLD</v>
      </c>
      <c r="GZ118" t="str">
        <f t="shared" si="121"/>
        <v/>
      </c>
      <c r="HA118" t="str">
        <f>IF(OR(LEFT(GX118,1)=CHAR(32),LEFT(GX118,1)=CHAR(9),LEFT(GX118,1)=CHAR(160),indenture(GX118)&gt;0),"NO","BOLD")&amp;GZ118</f>
        <v>BOLD</v>
      </c>
      <c r="HD118" t="str">
        <f t="shared" si="122"/>
        <v/>
      </c>
      <c r="HE118" t="str">
        <f>IF(OR(LEFT(HB118,1)=CHAR(32),LEFT(HB118,1)=CHAR(9),LEFT(HB118,1)=CHAR(160),indenture(HB118)&gt;0),"NO","BOLD")&amp;HD118</f>
        <v>BOLD</v>
      </c>
      <c r="HH118" t="str">
        <f t="shared" si="123"/>
        <v/>
      </c>
      <c r="HI118" t="str">
        <f>IF(OR(LEFT(HF118,1)=CHAR(32),LEFT(HF118,1)=CHAR(9),LEFT(HF118,1)=CHAR(160),indenture(HF118)&gt;0),"NO","BOLD")&amp;HH118</f>
        <v>BOLD</v>
      </c>
      <c r="HL118" t="str">
        <f t="shared" si="124"/>
        <v/>
      </c>
      <c r="HM118" t="str">
        <f>IF(OR(LEFT(HJ118,1)=CHAR(32),LEFT(HJ118,1)=CHAR(9),LEFT(HJ118,1)=CHAR(160),indenture(HJ118)&gt;0),"NO","BOLD")&amp;HL118</f>
        <v>BOLD</v>
      </c>
      <c r="HP118" t="str">
        <f t="shared" si="125"/>
        <v/>
      </c>
      <c r="HQ118" t="str">
        <f>IF(OR(LEFT(HN118,1)=CHAR(32),LEFT(HN118,1)=CHAR(9),LEFT(HN118,1)=CHAR(160),indenture(HN118)&gt;0),"NO","BOLD")&amp;HP118</f>
        <v>BOLD</v>
      </c>
      <c r="HT118" t="str">
        <f t="shared" si="126"/>
        <v/>
      </c>
      <c r="HU118" t="str">
        <f>IF(OR(LEFT(HR118,1)=CHAR(32),LEFT(HR118,1)=CHAR(9),LEFT(HR118,1)=CHAR(160),indenture(HR118)&gt;0),"NO","BOLD")&amp;HT118</f>
        <v>BOLD</v>
      </c>
      <c r="HV118" t="s">
        <v>8283</v>
      </c>
      <c r="HW118" t="s">
        <v>8184</v>
      </c>
      <c r="HX118" t="str">
        <f t="shared" si="127"/>
        <v/>
      </c>
      <c r="HY118" t="str">
        <f>IF(OR(LEFT(HV118,1)=CHAR(32),LEFT(HV118,1)=CHAR(9),LEFT(HV118,1)=CHAR(160),indenture(HV118)&gt;0),"NO","BOLD")&amp;HX118</f>
        <v>BOLD</v>
      </c>
      <c r="HZ118" t="s">
        <v>1668</v>
      </c>
      <c r="IA118" t="s">
        <v>1669</v>
      </c>
      <c r="IB118" t="str">
        <f t="shared" si="128"/>
        <v/>
      </c>
      <c r="IC118" t="str">
        <f>IF(OR(LEFT(HZ118,1)=CHAR(32),LEFT(HZ118,1)=CHAR(9),LEFT(HZ118,1)=CHAR(160),indenture(HZ118)&gt;0),"NO","BOLD")&amp;IB118</f>
        <v>BOLD</v>
      </c>
      <c r="IP118" t="s">
        <v>8794</v>
      </c>
      <c r="IQ118" t="s">
        <v>8795</v>
      </c>
      <c r="IR118" t="str">
        <f t="shared" si="130"/>
        <v/>
      </c>
      <c r="IS118" t="str">
        <f>IF(OR(LEFT(IP118,1)=CHAR(32),LEFT(IP118,1)=CHAR(9),LEFT(IP118,1)=CHAR(160),indenture(IP118)&gt;0),"NO","BOLD")&amp;IR118</f>
        <v>BOLD</v>
      </c>
      <c r="IX118" t="s">
        <v>8307</v>
      </c>
      <c r="IY118" t="s">
        <v>8208</v>
      </c>
      <c r="IZ118" t="str">
        <f t="shared" si="131"/>
        <v/>
      </c>
      <c r="JA118" t="str">
        <f>IF(OR(LEFT(IX118,1)=CHAR(32),LEFT(IX118,1)=CHAR(9),LEFT(IX118,1)=CHAR(160),indenture(IX118)&gt;0),"NO","BOLD")&amp;IZ118</f>
        <v>BOLD</v>
      </c>
      <c r="JB118" t="s">
        <v>1668</v>
      </c>
      <c r="JC118" t="s">
        <v>1669</v>
      </c>
      <c r="JD118" t="str">
        <f t="shared" si="132"/>
        <v/>
      </c>
      <c r="JE118" t="str">
        <f>IF(OR(LEFT(JB118,1)=CHAR(32),LEFT(JB118,1)=CHAR(9),LEFT(JB118,1)=CHAR(160),indenture(JB118)&gt;0),"NO","BOLD")&amp;JD118</f>
        <v>BOLD</v>
      </c>
    </row>
    <row r="119" spans="1:265">
      <c r="A119">
        <v>118</v>
      </c>
      <c r="D119" t="str">
        <f t="shared" si="71"/>
        <v/>
      </c>
      <c r="E119" t="str">
        <f>IF(OR(LEFT(B119,1)=CHAR(32),LEFT(B119,1)=CHAR(9),LEFT(B119,1)=CHAR(160),indenture(B119)&gt;0),"NO","BOLD")&amp;D119</f>
        <v>BOLD</v>
      </c>
      <c r="F119" t="s">
        <v>4125</v>
      </c>
      <c r="G119" t="s">
        <v>4126</v>
      </c>
      <c r="H119" t="str">
        <f t="shared" si="72"/>
        <v/>
      </c>
      <c r="I119" t="str">
        <f>IF(OR(LEFT(F119,1)=CHAR(32),LEFT(F119,1)=CHAR(9),LEFT(F119,1)=CHAR(160),indenture(F119)&gt;0),"NO","BOLD")&amp;H119</f>
        <v>BOLD</v>
      </c>
      <c r="P119" t="str">
        <f t="shared" si="73"/>
        <v/>
      </c>
      <c r="Q119" t="str">
        <f>IF(OR(LEFT(N119,1)=CHAR(32),LEFT(N119,1)=CHAR(9),LEFT(N119,1)=CHAR(160),indenture(N119)&gt;0),"NO","BOLD")&amp;P119</f>
        <v>BOLD</v>
      </c>
      <c r="T119" t="str">
        <f t="shared" si="74"/>
        <v/>
      </c>
      <c r="U119" t="str">
        <f>IF(OR(LEFT(R119,1)=CHAR(32),LEFT(R119,1)=CHAR(9),LEFT(R119,1)=CHAR(160),indenture(R119)&gt;0),"NO","BOLD")&amp;T119</f>
        <v>BOLD</v>
      </c>
      <c r="X119" t="str">
        <f t="shared" si="75"/>
        <v/>
      </c>
      <c r="Y119" t="str">
        <f>IF(OR(LEFT(V119,1)=CHAR(32),LEFT(V119,1)=CHAR(9),LEFT(V119,1)=CHAR(160),indenture(V119)&gt;0),"NO","BOLD")&amp;X119</f>
        <v>BOLD</v>
      </c>
      <c r="AB119" t="str">
        <f t="shared" si="76"/>
        <v/>
      </c>
      <c r="AC119" t="str">
        <f>IF(OR(LEFT(Z119,1)=CHAR(32),LEFT(Z119,1)=CHAR(9),LEFT(Z119,1)=CHAR(160),indenture(Z119)&gt;0),"NO","BOLD")&amp;AB119</f>
        <v>BOLD</v>
      </c>
      <c r="AF119" t="str">
        <f t="shared" si="77"/>
        <v/>
      </c>
      <c r="AG119" t="str">
        <f>IF(OR(LEFT(AD119,1)=CHAR(32),LEFT(AD119,1)=CHAR(9),LEFT(AD119,1)=CHAR(160),indenture(AD119)&gt;0),"NO","BOLD")&amp;AF119</f>
        <v>BOLD</v>
      </c>
      <c r="AJ119" t="str">
        <f t="shared" si="78"/>
        <v/>
      </c>
      <c r="AK119" t="str">
        <f>IF(OR(LEFT(AH119,1)=CHAR(32),LEFT(AH119,1)=CHAR(9),LEFT(AH119,1)=CHAR(160),indenture(AH119)&gt;0),"NO","BOLD")&amp;AJ119</f>
        <v>BOLD</v>
      </c>
      <c r="AN119" t="str">
        <f t="shared" si="79"/>
        <v/>
      </c>
      <c r="AO119" t="str">
        <f>IF(OR(LEFT(AL119,1)=CHAR(32),LEFT(AL119,1)=CHAR(9),LEFT(AL119,1)=CHAR(160),indenture(AL119)&gt;0),"NO","BOLD")&amp;AN119</f>
        <v>BOLD</v>
      </c>
      <c r="AR119" t="str">
        <f t="shared" si="80"/>
        <v/>
      </c>
      <c r="AS119" t="str">
        <f>IF(OR(LEFT(AP119,1)=CHAR(32),LEFT(AP119,1)=CHAR(9),LEFT(AP119,1)=CHAR(160),indenture(AP119)&gt;0),"NO","BOLD")&amp;AR119</f>
        <v>BOLD</v>
      </c>
      <c r="AV119" t="str">
        <f t="shared" si="81"/>
        <v/>
      </c>
      <c r="AW119" t="str">
        <f>IF(OR(LEFT(AT119,1)=CHAR(32),LEFT(AT119,1)=CHAR(9),LEFT(AT119,1)=CHAR(160),indenture(AT119)&gt;0),"NO","BOLD")&amp;AV119</f>
        <v>BOLD</v>
      </c>
      <c r="AZ119" t="str">
        <f t="shared" si="82"/>
        <v/>
      </c>
      <c r="BA119" t="str">
        <f>IF(OR(LEFT(AX119,1)=CHAR(32),LEFT(AX119,1)=CHAR(9),LEFT(AX119,1)=CHAR(160),indenture(AX119)&gt;0),"NO","BOLD")&amp;AZ119</f>
        <v>BOLD</v>
      </c>
      <c r="BD119" t="str">
        <f t="shared" si="83"/>
        <v/>
      </c>
      <c r="BE119" t="str">
        <f>IF(OR(LEFT(BB119,1)=CHAR(32),LEFT(BB119,1)=CHAR(9),LEFT(BB119,1)=CHAR(160),indenture(BB119)&gt;0),"NO","BOLD")&amp;BD119</f>
        <v>BOLD</v>
      </c>
      <c r="BH119" t="str">
        <f t="shared" si="84"/>
        <v/>
      </c>
      <c r="BI119" t="str">
        <f>IF(OR(LEFT(BF119,1)=CHAR(32),LEFT(BF119,1)=CHAR(9),LEFT(BF119,1)=CHAR(160),indenture(BF119)&gt;0),"NO","BOLD")&amp;BH119</f>
        <v>BOLD</v>
      </c>
      <c r="BL119" t="str">
        <f t="shared" si="85"/>
        <v/>
      </c>
      <c r="BM119" t="str">
        <f>IF(OR(LEFT(BJ119,1)=CHAR(32),LEFT(BJ119,1)=CHAR(9),LEFT(BJ119,1)=CHAR(160),indenture(BJ119)&gt;0),"NO","BOLD")&amp;BL119</f>
        <v>BOLD</v>
      </c>
      <c r="BP119" t="str">
        <f t="shared" si="86"/>
        <v/>
      </c>
      <c r="BQ119" t="str">
        <f>IF(OR(LEFT(BN119,1)=CHAR(32),LEFT(BN119,1)=CHAR(9),LEFT(BN119,1)=CHAR(160),indenture(BN119)&gt;0),"NO","BOLD")&amp;BP119</f>
        <v>BOLD</v>
      </c>
      <c r="BT119" t="str">
        <f t="shared" si="87"/>
        <v/>
      </c>
      <c r="BU119" t="str">
        <f>IF(OR(LEFT(BR119,1)=CHAR(32),LEFT(BR119,1)=CHAR(9),LEFT(BR119,1)=CHAR(160),indenture(BR119)&gt;0),"NO","BOLD")&amp;BT119</f>
        <v>BOLD</v>
      </c>
      <c r="BX119" t="str">
        <f t="shared" si="88"/>
        <v/>
      </c>
      <c r="BY119" t="str">
        <f>IF(OR(LEFT(BV119,1)=CHAR(32),LEFT(BV119,1)=CHAR(9),LEFT(BV119,1)=CHAR(160),indenture(BV119)&gt;0),"NO","BOLD")&amp;BX119</f>
        <v>BOLD</v>
      </c>
      <c r="CB119" t="str">
        <f t="shared" si="89"/>
        <v/>
      </c>
      <c r="CC119" t="str">
        <f>IF(OR(LEFT(BZ119,1)=CHAR(32),LEFT(BZ119,1)=CHAR(9),LEFT(BZ119,1)=CHAR(160),indenture(BZ119)&gt;0),"NO","BOLD")&amp;CB119</f>
        <v>BOLD</v>
      </c>
      <c r="CD119" t="s">
        <v>4333</v>
      </c>
      <c r="CE119" t="s">
        <v>4942</v>
      </c>
      <c r="CF119" t="str">
        <f t="shared" si="90"/>
        <v/>
      </c>
      <c r="CG119" t="str">
        <f>IF(OR(LEFT(CD119,1)=CHAR(32),LEFT(CD119,1)=CHAR(9),LEFT(CD119,1)=CHAR(160),indenture(CD119)&gt;0),"NO","BOLD")&amp;CF119</f>
        <v>NO</v>
      </c>
      <c r="CJ119" t="str">
        <f t="shared" si="91"/>
        <v/>
      </c>
      <c r="CK119" t="str">
        <f>IF(OR(LEFT(CH119,1)=CHAR(32),LEFT(CH119,1)=CHAR(9),LEFT(CH119,1)=CHAR(160),indenture(CH119)&gt;0),"NO","BOLD")&amp;CJ119</f>
        <v>BOLD</v>
      </c>
      <c r="CN119" t="str">
        <f t="shared" si="92"/>
        <v/>
      </c>
      <c r="CO119" t="str">
        <f>IF(OR(LEFT(CL119,1)=CHAR(32),LEFT(CL119,1)=CHAR(9),LEFT(CL119,1)=CHAR(160),indenture(CL119)&gt;0),"NO","BOLD")&amp;CN119</f>
        <v>BOLD</v>
      </c>
      <c r="CR119" t="str">
        <f t="shared" si="93"/>
        <v/>
      </c>
      <c r="CS119" t="str">
        <f>IF(OR(LEFT(CP119,1)=CHAR(32),LEFT(CP119,1)=CHAR(9),LEFT(CP119,1)=CHAR(160),indenture(CP119)&gt;0),"NO","BOLD")&amp;CR119</f>
        <v>BOLD</v>
      </c>
      <c r="CV119" t="str">
        <f t="shared" si="94"/>
        <v/>
      </c>
      <c r="CW119" t="str">
        <f>IF(OR(LEFT(CT119,1)=CHAR(32),LEFT(CT119,1)=CHAR(9),LEFT(CT119,1)=CHAR(160),indenture(CT119)&gt;0),"NO","BOLD")&amp;CV119</f>
        <v>BOLD</v>
      </c>
      <c r="CZ119" t="str">
        <f t="shared" si="95"/>
        <v/>
      </c>
      <c r="DA119" t="str">
        <f>IF(OR(LEFT(CX119,1)=CHAR(32),LEFT(CX119,1)=CHAR(9),LEFT(CX119,1)=CHAR(160),indenture(CX119)&gt;0),"NO","BOLD")&amp;CZ119</f>
        <v>BOLD</v>
      </c>
      <c r="DD119" t="str">
        <f t="shared" si="96"/>
        <v/>
      </c>
      <c r="DE119" t="str">
        <f>IF(OR(LEFT(DB119,1)=CHAR(32),LEFT(DB119,1)=CHAR(9),LEFT(DB119,1)=CHAR(160),indenture(DB119)&gt;0),"NO","BOLD")&amp;DD119</f>
        <v>BOLD</v>
      </c>
      <c r="DH119" t="str">
        <f t="shared" si="97"/>
        <v/>
      </c>
      <c r="DI119" t="str">
        <f>IF(OR(LEFT(DF119,1)=CHAR(32),LEFT(DF119,1)=CHAR(9),LEFT(DF119,1)=CHAR(160),indenture(DF119)&gt;0),"NO","BOLD")&amp;DH119</f>
        <v>BOLD</v>
      </c>
      <c r="DL119" t="str">
        <f t="shared" si="98"/>
        <v/>
      </c>
      <c r="DM119" t="str">
        <f>IF(OR(LEFT(DJ119,1)=CHAR(32),LEFT(DJ119,1)=CHAR(9),LEFT(DJ119,1)=CHAR(160),indenture(DJ119)&gt;0),"NO","BOLD")&amp;DL119</f>
        <v>BOLD</v>
      </c>
      <c r="DP119" t="str">
        <f t="shared" si="99"/>
        <v/>
      </c>
      <c r="DQ119" t="str">
        <f>IF(OR(LEFT(DN119,1)=CHAR(32),LEFT(DN119,1)=CHAR(9),LEFT(DN119,1)=CHAR(160),indenture(DN119)&gt;0),"NO","BOLD")&amp;DP119</f>
        <v>BOLD</v>
      </c>
      <c r="DT119" t="str">
        <f t="shared" si="100"/>
        <v/>
      </c>
      <c r="DU119" t="str">
        <f>IF(OR(LEFT(DR119,1)=CHAR(32),LEFT(DR119,1)=CHAR(9),LEFT(DR119,1)=CHAR(160),indenture(DR119)&gt;0),"NO","BOLD")&amp;DT119</f>
        <v>BOLD</v>
      </c>
      <c r="DX119" t="str">
        <f t="shared" si="101"/>
        <v/>
      </c>
      <c r="DY119" t="str">
        <f>IF(OR(LEFT(DV119,1)=CHAR(32),LEFT(DV119,1)=CHAR(9),LEFT(DV119,1)=CHAR(160),indenture(DV119)&gt;0),"NO","BOLD")&amp;DX119</f>
        <v>BOLD</v>
      </c>
      <c r="EB119" t="str">
        <f t="shared" si="102"/>
        <v/>
      </c>
      <c r="EC119" t="str">
        <f>IF(OR(LEFT(DZ119,1)=CHAR(32),LEFT(DZ119,1)=CHAR(9),LEFT(DZ119,1)=CHAR(160),indenture(DZ119)&gt;0),"NO","BOLD")&amp;EB119</f>
        <v>BOLD</v>
      </c>
      <c r="EF119" t="str">
        <f t="shared" si="103"/>
        <v/>
      </c>
      <c r="EG119" t="str">
        <f>IF(OR(LEFT(ED119,1)=CHAR(32),LEFT(ED119,1)=CHAR(9),LEFT(ED119,1)=CHAR(160),indenture(ED119)&gt;0),"NO","BOLD")&amp;EF119</f>
        <v>BOLD</v>
      </c>
      <c r="EJ119" t="str">
        <f t="shared" si="104"/>
        <v/>
      </c>
      <c r="EK119" t="str">
        <f>IF(OR(LEFT(EH119,1)=CHAR(32),LEFT(EH119,1)=CHAR(9),LEFT(EH119,1)=CHAR(160),indenture(EH119)&gt;0),"NO","BOLD")&amp;EJ119</f>
        <v>BOLD</v>
      </c>
      <c r="EN119" t="str">
        <f t="shared" si="105"/>
        <v/>
      </c>
      <c r="EO119" t="str">
        <f>IF(OR(LEFT(EL119,1)=CHAR(32),LEFT(EL119,1)=CHAR(9),LEFT(EL119,1)=CHAR(160),indenture(EL119)&gt;0),"NO","BOLD")&amp;EN119</f>
        <v>BOLD</v>
      </c>
      <c r="ER119" t="str">
        <f t="shared" si="106"/>
        <v/>
      </c>
      <c r="ES119" t="str">
        <f>IF(OR(LEFT(EP119,1)=CHAR(32),LEFT(EP119,1)=CHAR(9),LEFT(EP119,1)=CHAR(160),indenture(EP119)&gt;0),"NO","BOLD")&amp;ER119</f>
        <v>BOLD</v>
      </c>
      <c r="EV119" t="str">
        <f t="shared" si="107"/>
        <v/>
      </c>
      <c r="EW119" t="str">
        <f>IF(OR(LEFT(ET119,1)=CHAR(32),LEFT(ET119,1)=CHAR(9),LEFT(ET119,1)=CHAR(160),indenture(ET119)&gt;0),"NO","BOLD")&amp;EV119</f>
        <v>BOLD</v>
      </c>
      <c r="EZ119" t="str">
        <f t="shared" si="108"/>
        <v/>
      </c>
      <c r="FA119" t="str">
        <f>IF(OR(LEFT(EX119,1)=CHAR(32),LEFT(EX119,1)=CHAR(9),LEFT(EX119,1)=CHAR(160),indenture(EX119)&gt;0),"NO","BOLD")&amp;EZ119</f>
        <v>BOLD</v>
      </c>
      <c r="FD119" t="str">
        <f t="shared" si="109"/>
        <v/>
      </c>
      <c r="FE119" t="str">
        <f>IF(OR(LEFT(FB119,1)=CHAR(32),LEFT(FB119,1)=CHAR(9),LEFT(FB119,1)=CHAR(160),indenture(FB119)&gt;0),"NO","BOLD")&amp;FD119</f>
        <v>BOLD</v>
      </c>
      <c r="FF119" t="s">
        <v>6142</v>
      </c>
      <c r="FG119" t="s">
        <v>5919</v>
      </c>
      <c r="FH119" t="str">
        <f t="shared" si="110"/>
        <v/>
      </c>
      <c r="FI119" t="str">
        <f>IF(OR(LEFT(FF119,1)=CHAR(32),LEFT(FF119,1)=CHAR(9),LEFT(FF119,1)=CHAR(160),indenture(FF119)&gt;0),"NO","BOLD")&amp;FH119</f>
        <v>BOLD</v>
      </c>
      <c r="FL119" t="str">
        <f t="shared" si="111"/>
        <v/>
      </c>
      <c r="FM119" t="str">
        <f>IF(OR(LEFT(FJ119,1)=CHAR(32),LEFT(FJ119,1)=CHAR(9),LEFT(FJ119,1)=CHAR(160),indenture(FJ119)&gt;0),"NO","BOLD")&amp;FL119</f>
        <v>BOLD</v>
      </c>
      <c r="FP119" t="str">
        <f t="shared" si="112"/>
        <v/>
      </c>
      <c r="FQ119" t="str">
        <f>IF(OR(LEFT(FN119,1)=CHAR(32),LEFT(FN119,1)=CHAR(9),LEFT(FN119,1)=CHAR(160),indenture(FN119)&gt;0),"NO","BOLD")&amp;FP119</f>
        <v>BOLD</v>
      </c>
      <c r="FT119" t="str">
        <f t="shared" si="113"/>
        <v/>
      </c>
      <c r="FU119" t="str">
        <f>IF(OR(LEFT(FR119,1)=CHAR(32),LEFT(FR119,1)=CHAR(9),LEFT(FR119,1)=CHAR(160),indenture(FR119)&gt;0),"NO","BOLD")&amp;FT119</f>
        <v>BOLD</v>
      </c>
      <c r="FX119" t="str">
        <f t="shared" si="114"/>
        <v/>
      </c>
      <c r="FY119" t="str">
        <f>IF(OR(LEFT(FV119,1)=CHAR(32),LEFT(FV119,1)=CHAR(9),LEFT(FV119,1)=CHAR(160),indenture(FV119)&gt;0),"NO","BOLD")&amp;FX119</f>
        <v>BOLD</v>
      </c>
      <c r="GB119" t="str">
        <f t="shared" si="115"/>
        <v/>
      </c>
      <c r="GC119" t="str">
        <f>IF(OR(LEFT(FZ119,1)=CHAR(32),LEFT(FZ119,1)=CHAR(9),LEFT(FZ119,1)=CHAR(160),indenture(FZ119)&gt;0),"NO","BOLD")&amp;GB119</f>
        <v>BOLD</v>
      </c>
      <c r="GF119" t="str">
        <f t="shared" si="116"/>
        <v/>
      </c>
      <c r="GG119" t="str">
        <f>IF(OR(LEFT(GD119,1)=CHAR(32),LEFT(GD119,1)=CHAR(9),LEFT(GD119,1)=CHAR(160),indenture(GD119)&gt;0),"NO","BOLD")&amp;GF119</f>
        <v>BOLD</v>
      </c>
      <c r="GJ119" t="str">
        <f t="shared" si="117"/>
        <v/>
      </c>
      <c r="GK119" t="str">
        <f>IF(OR(LEFT(GH119,1)=CHAR(32),LEFT(GH119,1)=CHAR(9),LEFT(GH119,1)=CHAR(160),indenture(GH119)&gt;0),"NO","BOLD")&amp;GJ119</f>
        <v>BOLD</v>
      </c>
      <c r="GN119" t="str">
        <f t="shared" si="118"/>
        <v/>
      </c>
      <c r="GO119" t="str">
        <f>IF(OR(LEFT(GL119,1)=CHAR(32),LEFT(GL119,1)=CHAR(9),LEFT(GL119,1)=CHAR(160),indenture(GL119)&gt;0),"NO","BOLD")&amp;GN119</f>
        <v>BOLD</v>
      </c>
      <c r="GR119" t="str">
        <f t="shared" si="119"/>
        <v/>
      </c>
      <c r="GS119" t="str">
        <f>IF(OR(LEFT(GP119,1)=CHAR(32),LEFT(GP119,1)=CHAR(9),LEFT(GP119,1)=CHAR(160),indenture(GP119)&gt;0),"NO","BOLD")&amp;GR119</f>
        <v>BOLD</v>
      </c>
      <c r="GV119" t="str">
        <f t="shared" si="120"/>
        <v/>
      </c>
      <c r="GW119" t="str">
        <f>IF(OR(LEFT(GT119,1)=CHAR(32),LEFT(GT119,1)=CHAR(9),LEFT(GT119,1)=CHAR(160),indenture(GT119)&gt;0),"NO","BOLD")&amp;GV119</f>
        <v>BOLD</v>
      </c>
      <c r="GZ119" t="str">
        <f t="shared" si="121"/>
        <v/>
      </c>
      <c r="HA119" t="str">
        <f>IF(OR(LEFT(GX119,1)=CHAR(32),LEFT(GX119,1)=CHAR(9),LEFT(GX119,1)=CHAR(160),indenture(GX119)&gt;0),"NO","BOLD")&amp;GZ119</f>
        <v>BOLD</v>
      </c>
      <c r="HD119" t="str">
        <f t="shared" si="122"/>
        <v/>
      </c>
      <c r="HE119" t="str">
        <f>IF(OR(LEFT(HB119,1)=CHAR(32),LEFT(HB119,1)=CHAR(9),LEFT(HB119,1)=CHAR(160),indenture(HB119)&gt;0),"NO","BOLD")&amp;HD119</f>
        <v>BOLD</v>
      </c>
      <c r="HH119" t="str">
        <f t="shared" si="123"/>
        <v/>
      </c>
      <c r="HI119" t="str">
        <f>IF(OR(LEFT(HF119,1)=CHAR(32),LEFT(HF119,1)=CHAR(9),LEFT(HF119,1)=CHAR(160),indenture(HF119)&gt;0),"NO","BOLD")&amp;HH119</f>
        <v>BOLD</v>
      </c>
      <c r="HL119" t="str">
        <f t="shared" si="124"/>
        <v/>
      </c>
      <c r="HM119" t="str">
        <f>IF(OR(LEFT(HJ119,1)=CHAR(32),LEFT(HJ119,1)=CHAR(9),LEFT(HJ119,1)=CHAR(160),indenture(HJ119)&gt;0),"NO","BOLD")&amp;HL119</f>
        <v>BOLD</v>
      </c>
      <c r="HP119" t="str">
        <f t="shared" si="125"/>
        <v/>
      </c>
      <c r="HQ119" t="str">
        <f>IF(OR(LEFT(HN119,1)=CHAR(32),LEFT(HN119,1)=CHAR(9),LEFT(HN119,1)=CHAR(160),indenture(HN119)&gt;0),"NO","BOLD")&amp;HP119</f>
        <v>BOLD</v>
      </c>
      <c r="HT119" t="str">
        <f t="shared" si="126"/>
        <v/>
      </c>
      <c r="HU119" t="str">
        <f>IF(OR(LEFT(HR119,1)=CHAR(32),LEFT(HR119,1)=CHAR(9),LEFT(HR119,1)=CHAR(160),indenture(HR119)&gt;0),"NO","BOLD")&amp;HT119</f>
        <v>BOLD</v>
      </c>
      <c r="HV119" t="s">
        <v>8284</v>
      </c>
      <c r="HW119" t="s">
        <v>8185</v>
      </c>
      <c r="HX119" t="str">
        <f t="shared" si="127"/>
        <v/>
      </c>
      <c r="HY119" t="str">
        <f>IF(OR(LEFT(HV119,1)=CHAR(32),LEFT(HV119,1)=CHAR(9),LEFT(HV119,1)=CHAR(160),indenture(HV119)&gt;0),"NO","BOLD")&amp;HX119</f>
        <v>BOLD</v>
      </c>
      <c r="HZ119" t="s">
        <v>8469</v>
      </c>
      <c r="IA119" t="s">
        <v>8470</v>
      </c>
      <c r="IB119" t="str">
        <f t="shared" si="128"/>
        <v/>
      </c>
      <c r="IC119" t="str">
        <f>IF(OR(LEFT(HZ119,1)=CHAR(32),LEFT(HZ119,1)=CHAR(9),LEFT(HZ119,1)=CHAR(160),indenture(HZ119)&gt;0),"NO","BOLD")&amp;IB119</f>
        <v>BOLD</v>
      </c>
      <c r="IR119" t="str">
        <f t="shared" si="130"/>
        <v/>
      </c>
      <c r="IS119" t="str">
        <f>IF(OR(LEFT(IP119,1)=CHAR(32),LEFT(IP119,1)=CHAR(9),LEFT(IP119,1)=CHAR(160),indenture(IP119)&gt;0),"NO","BOLD")&amp;IR119</f>
        <v>BOLD</v>
      </c>
      <c r="IX119" t="s">
        <v>8308</v>
      </c>
      <c r="IY119" t="s">
        <v>8209</v>
      </c>
      <c r="IZ119" t="str">
        <f t="shared" si="131"/>
        <v/>
      </c>
      <c r="JA119" t="str">
        <f>IF(OR(LEFT(IX119,1)=CHAR(32),LEFT(IX119,1)=CHAR(9),LEFT(IX119,1)=CHAR(160),indenture(IX119)&gt;0),"NO","BOLD")&amp;IZ119</f>
        <v>BOLD</v>
      </c>
      <c r="JB119" t="s">
        <v>8469</v>
      </c>
      <c r="JC119" t="s">
        <v>8470</v>
      </c>
      <c r="JD119" t="str">
        <f t="shared" si="132"/>
        <v/>
      </c>
      <c r="JE119" t="str">
        <f>IF(OR(LEFT(JB119,1)=CHAR(32),LEFT(JB119,1)=CHAR(9),LEFT(JB119,1)=CHAR(160),indenture(JB119)&gt;0),"NO","BOLD")&amp;JD119</f>
        <v>BOLD</v>
      </c>
    </row>
    <row r="120" spans="1:265">
      <c r="A120">
        <v>119</v>
      </c>
      <c r="D120" t="str">
        <f t="shared" si="71"/>
        <v/>
      </c>
      <c r="E120" t="str">
        <f>IF(OR(LEFT(B120,1)=CHAR(32),LEFT(B120,1)=CHAR(9),LEFT(B120,1)=CHAR(160),indenture(B120)&gt;0),"NO","BOLD")&amp;D120</f>
        <v>BOLD</v>
      </c>
      <c r="F120" t="s">
        <v>4127</v>
      </c>
      <c r="G120" t="s">
        <v>4128</v>
      </c>
      <c r="H120" t="str">
        <f t="shared" si="72"/>
        <v/>
      </c>
      <c r="I120" t="str">
        <f>IF(OR(LEFT(F120,1)=CHAR(32),LEFT(F120,1)=CHAR(9),LEFT(F120,1)=CHAR(160),indenture(F120)&gt;0),"NO","BOLD")&amp;H120</f>
        <v>BOLD</v>
      </c>
      <c r="P120" t="str">
        <f t="shared" si="73"/>
        <v/>
      </c>
      <c r="Q120" t="str">
        <f>IF(OR(LEFT(N120,1)=CHAR(32),LEFT(N120,1)=CHAR(9),LEFT(N120,1)=CHAR(160),indenture(N120)&gt;0),"NO","BOLD")&amp;P120</f>
        <v>BOLD</v>
      </c>
      <c r="T120" t="str">
        <f t="shared" si="74"/>
        <v/>
      </c>
      <c r="U120" t="str">
        <f>IF(OR(LEFT(R120,1)=CHAR(32),LEFT(R120,1)=CHAR(9),LEFT(R120,1)=CHAR(160),indenture(R120)&gt;0),"NO","BOLD")&amp;T120</f>
        <v>BOLD</v>
      </c>
      <c r="X120" t="str">
        <f t="shared" si="75"/>
        <v/>
      </c>
      <c r="Y120" t="str">
        <f>IF(OR(LEFT(V120,1)=CHAR(32),LEFT(V120,1)=CHAR(9),LEFT(V120,1)=CHAR(160),indenture(V120)&gt;0),"NO","BOLD")&amp;X120</f>
        <v>BOLD</v>
      </c>
      <c r="AB120" t="str">
        <f t="shared" si="76"/>
        <v/>
      </c>
      <c r="AC120" t="str">
        <f>IF(OR(LEFT(Z120,1)=CHAR(32),LEFT(Z120,1)=CHAR(9),LEFT(Z120,1)=CHAR(160),indenture(Z120)&gt;0),"NO","BOLD")&amp;AB120</f>
        <v>BOLD</v>
      </c>
      <c r="AF120" t="str">
        <f t="shared" si="77"/>
        <v/>
      </c>
      <c r="AG120" t="str">
        <f>IF(OR(LEFT(AD120,1)=CHAR(32),LEFT(AD120,1)=CHAR(9),LEFT(AD120,1)=CHAR(160),indenture(AD120)&gt;0),"NO","BOLD")&amp;AF120</f>
        <v>BOLD</v>
      </c>
      <c r="AJ120" t="str">
        <f t="shared" si="78"/>
        <v/>
      </c>
      <c r="AK120" t="str">
        <f>IF(OR(LEFT(AH120,1)=CHAR(32),LEFT(AH120,1)=CHAR(9),LEFT(AH120,1)=CHAR(160),indenture(AH120)&gt;0),"NO","BOLD")&amp;AJ120</f>
        <v>BOLD</v>
      </c>
      <c r="AN120" t="str">
        <f t="shared" si="79"/>
        <v/>
      </c>
      <c r="AO120" t="str">
        <f>IF(OR(LEFT(AL120,1)=CHAR(32),LEFT(AL120,1)=CHAR(9),LEFT(AL120,1)=CHAR(160),indenture(AL120)&gt;0),"NO","BOLD")&amp;AN120</f>
        <v>BOLD</v>
      </c>
      <c r="AR120" t="str">
        <f t="shared" si="80"/>
        <v/>
      </c>
      <c r="AS120" t="str">
        <f>IF(OR(LEFT(AP120,1)=CHAR(32),LEFT(AP120,1)=CHAR(9),LEFT(AP120,1)=CHAR(160),indenture(AP120)&gt;0),"NO","BOLD")&amp;AR120</f>
        <v>BOLD</v>
      </c>
      <c r="AV120" t="str">
        <f t="shared" si="81"/>
        <v/>
      </c>
      <c r="AW120" t="str">
        <f>IF(OR(LEFT(AT120,1)=CHAR(32),LEFT(AT120,1)=CHAR(9),LEFT(AT120,1)=CHAR(160),indenture(AT120)&gt;0),"NO","BOLD")&amp;AV120</f>
        <v>BOLD</v>
      </c>
      <c r="AZ120" t="str">
        <f t="shared" si="82"/>
        <v/>
      </c>
      <c r="BA120" t="str">
        <f>IF(OR(LEFT(AX120,1)=CHAR(32),LEFT(AX120,1)=CHAR(9),LEFT(AX120,1)=CHAR(160),indenture(AX120)&gt;0),"NO","BOLD")&amp;AZ120</f>
        <v>BOLD</v>
      </c>
      <c r="BD120" t="str">
        <f t="shared" si="83"/>
        <v/>
      </c>
      <c r="BE120" t="str">
        <f>IF(OR(LEFT(BB120,1)=CHAR(32),LEFT(BB120,1)=CHAR(9),LEFT(BB120,1)=CHAR(160),indenture(BB120)&gt;0),"NO","BOLD")&amp;BD120</f>
        <v>BOLD</v>
      </c>
      <c r="BH120" t="str">
        <f t="shared" si="84"/>
        <v/>
      </c>
      <c r="BI120" t="str">
        <f>IF(OR(LEFT(BF120,1)=CHAR(32),LEFT(BF120,1)=CHAR(9),LEFT(BF120,1)=CHAR(160),indenture(BF120)&gt;0),"NO","BOLD")&amp;BH120</f>
        <v>BOLD</v>
      </c>
      <c r="BL120" t="str">
        <f t="shared" si="85"/>
        <v/>
      </c>
      <c r="BM120" t="str">
        <f>IF(OR(LEFT(BJ120,1)=CHAR(32),LEFT(BJ120,1)=CHAR(9),LEFT(BJ120,1)=CHAR(160),indenture(BJ120)&gt;0),"NO","BOLD")&amp;BL120</f>
        <v>BOLD</v>
      </c>
      <c r="BP120" t="str">
        <f t="shared" si="86"/>
        <v/>
      </c>
      <c r="BQ120" t="str">
        <f>IF(OR(LEFT(BN120,1)=CHAR(32),LEFT(BN120,1)=CHAR(9),LEFT(BN120,1)=CHAR(160),indenture(BN120)&gt;0),"NO","BOLD")&amp;BP120</f>
        <v>BOLD</v>
      </c>
      <c r="BT120" t="str">
        <f t="shared" si="87"/>
        <v/>
      </c>
      <c r="BU120" t="str">
        <f>IF(OR(LEFT(BR120,1)=CHAR(32),LEFT(BR120,1)=CHAR(9),LEFT(BR120,1)=CHAR(160),indenture(BR120)&gt;0),"NO","BOLD")&amp;BT120</f>
        <v>BOLD</v>
      </c>
      <c r="BX120" t="str">
        <f t="shared" si="88"/>
        <v/>
      </c>
      <c r="BY120" t="str">
        <f>IF(OR(LEFT(BV120,1)=CHAR(32),LEFT(BV120,1)=CHAR(9),LEFT(BV120,1)=CHAR(160),indenture(BV120)&gt;0),"NO","BOLD")&amp;BX120</f>
        <v>BOLD</v>
      </c>
      <c r="CB120" t="str">
        <f t="shared" si="89"/>
        <v/>
      </c>
      <c r="CC120" t="str">
        <f>IF(OR(LEFT(BZ120,1)=CHAR(32),LEFT(BZ120,1)=CHAR(9),LEFT(BZ120,1)=CHAR(160),indenture(BZ120)&gt;0),"NO","BOLD")&amp;CB120</f>
        <v>BOLD</v>
      </c>
      <c r="CD120" t="s">
        <v>4935</v>
      </c>
      <c r="CE120" t="s">
        <v>4943</v>
      </c>
      <c r="CF120" t="str">
        <f t="shared" si="90"/>
        <v/>
      </c>
      <c r="CG120" t="str">
        <f>IF(OR(LEFT(CD120,1)=CHAR(32),LEFT(CD120,1)=CHAR(9),LEFT(CD120,1)=CHAR(160),indenture(CD120)&gt;0),"NO","BOLD")&amp;CF120</f>
        <v>NO</v>
      </c>
      <c r="CJ120" t="str">
        <f t="shared" si="91"/>
        <v/>
      </c>
      <c r="CK120" t="str">
        <f>IF(OR(LEFT(CH120,1)=CHAR(32),LEFT(CH120,1)=CHAR(9),LEFT(CH120,1)=CHAR(160),indenture(CH120)&gt;0),"NO","BOLD")&amp;CJ120</f>
        <v>BOLD</v>
      </c>
      <c r="CN120" t="str">
        <f t="shared" si="92"/>
        <v/>
      </c>
      <c r="CO120" t="str">
        <f>IF(OR(LEFT(CL120,1)=CHAR(32),LEFT(CL120,1)=CHAR(9),LEFT(CL120,1)=CHAR(160),indenture(CL120)&gt;0),"NO","BOLD")&amp;CN120</f>
        <v>BOLD</v>
      </c>
      <c r="CR120" t="str">
        <f t="shared" si="93"/>
        <v/>
      </c>
      <c r="CS120" t="str">
        <f>IF(OR(LEFT(CP120,1)=CHAR(32),LEFT(CP120,1)=CHAR(9),LEFT(CP120,1)=CHAR(160),indenture(CP120)&gt;0),"NO","BOLD")&amp;CR120</f>
        <v>BOLD</v>
      </c>
      <c r="CV120" t="str">
        <f t="shared" si="94"/>
        <v/>
      </c>
      <c r="CW120" t="str">
        <f>IF(OR(LEFT(CT120,1)=CHAR(32),LEFT(CT120,1)=CHAR(9),LEFT(CT120,1)=CHAR(160),indenture(CT120)&gt;0),"NO","BOLD")&amp;CV120</f>
        <v>BOLD</v>
      </c>
      <c r="CZ120" t="str">
        <f t="shared" si="95"/>
        <v/>
      </c>
      <c r="DA120" t="str">
        <f>IF(OR(LEFT(CX120,1)=CHAR(32),LEFT(CX120,1)=CHAR(9),LEFT(CX120,1)=CHAR(160),indenture(CX120)&gt;0),"NO","BOLD")&amp;CZ120</f>
        <v>BOLD</v>
      </c>
      <c r="DD120" t="str">
        <f t="shared" si="96"/>
        <v/>
      </c>
      <c r="DE120" t="str">
        <f>IF(OR(LEFT(DB120,1)=CHAR(32),LEFT(DB120,1)=CHAR(9),LEFT(DB120,1)=CHAR(160),indenture(DB120)&gt;0),"NO","BOLD")&amp;DD120</f>
        <v>BOLD</v>
      </c>
      <c r="DH120" t="str">
        <f t="shared" si="97"/>
        <v/>
      </c>
      <c r="DI120" t="str">
        <f>IF(OR(LEFT(DF120,1)=CHAR(32),LEFT(DF120,1)=CHAR(9),LEFT(DF120,1)=CHAR(160),indenture(DF120)&gt;0),"NO","BOLD")&amp;DH120</f>
        <v>BOLD</v>
      </c>
      <c r="DL120" t="str">
        <f t="shared" si="98"/>
        <v/>
      </c>
      <c r="DM120" t="str">
        <f>IF(OR(LEFT(DJ120,1)=CHAR(32),LEFT(DJ120,1)=CHAR(9),LEFT(DJ120,1)=CHAR(160),indenture(DJ120)&gt;0),"NO","BOLD")&amp;DL120</f>
        <v>BOLD</v>
      </c>
      <c r="DP120" t="str">
        <f t="shared" si="99"/>
        <v/>
      </c>
      <c r="DQ120" t="str">
        <f>IF(OR(LEFT(DN120,1)=CHAR(32),LEFT(DN120,1)=CHAR(9),LEFT(DN120,1)=CHAR(160),indenture(DN120)&gt;0),"NO","BOLD")&amp;DP120</f>
        <v>BOLD</v>
      </c>
      <c r="DT120" t="str">
        <f t="shared" si="100"/>
        <v/>
      </c>
      <c r="DU120" t="str">
        <f>IF(OR(LEFT(DR120,1)=CHAR(32),LEFT(DR120,1)=CHAR(9),LEFT(DR120,1)=CHAR(160),indenture(DR120)&gt;0),"NO","BOLD")&amp;DT120</f>
        <v>BOLD</v>
      </c>
      <c r="DX120" t="str">
        <f t="shared" si="101"/>
        <v/>
      </c>
      <c r="DY120" t="str">
        <f>IF(OR(LEFT(DV120,1)=CHAR(32),LEFT(DV120,1)=CHAR(9),LEFT(DV120,1)=CHAR(160),indenture(DV120)&gt;0),"NO","BOLD")&amp;DX120</f>
        <v>BOLD</v>
      </c>
      <c r="EB120" t="str">
        <f t="shared" si="102"/>
        <v/>
      </c>
      <c r="EC120" t="str">
        <f>IF(OR(LEFT(DZ120,1)=CHAR(32),LEFT(DZ120,1)=CHAR(9),LEFT(DZ120,1)=CHAR(160),indenture(DZ120)&gt;0),"NO","BOLD")&amp;EB120</f>
        <v>BOLD</v>
      </c>
      <c r="EF120" t="str">
        <f t="shared" si="103"/>
        <v/>
      </c>
      <c r="EG120" t="str">
        <f>IF(OR(LEFT(ED120,1)=CHAR(32),LEFT(ED120,1)=CHAR(9),LEFT(ED120,1)=CHAR(160),indenture(ED120)&gt;0),"NO","BOLD")&amp;EF120</f>
        <v>BOLD</v>
      </c>
      <c r="EJ120" t="str">
        <f t="shared" si="104"/>
        <v/>
      </c>
      <c r="EK120" t="str">
        <f>IF(OR(LEFT(EH120,1)=CHAR(32),LEFT(EH120,1)=CHAR(9),LEFT(EH120,1)=CHAR(160),indenture(EH120)&gt;0),"NO","BOLD")&amp;EJ120</f>
        <v>BOLD</v>
      </c>
      <c r="EN120" t="str">
        <f t="shared" si="105"/>
        <v/>
      </c>
      <c r="EO120" t="str">
        <f>IF(OR(LEFT(EL120,1)=CHAR(32),LEFT(EL120,1)=CHAR(9),LEFT(EL120,1)=CHAR(160),indenture(EL120)&gt;0),"NO","BOLD")&amp;EN120</f>
        <v>BOLD</v>
      </c>
      <c r="ER120" t="str">
        <f t="shared" si="106"/>
        <v/>
      </c>
      <c r="ES120" t="str">
        <f>IF(OR(LEFT(EP120,1)=CHAR(32),LEFT(EP120,1)=CHAR(9),LEFT(EP120,1)=CHAR(160),indenture(EP120)&gt;0),"NO","BOLD")&amp;ER120</f>
        <v>BOLD</v>
      </c>
      <c r="EV120" t="str">
        <f t="shared" si="107"/>
        <v/>
      </c>
      <c r="EW120" t="str">
        <f>IF(OR(LEFT(ET120,1)=CHAR(32),LEFT(ET120,1)=CHAR(9),LEFT(ET120,1)=CHAR(160),indenture(ET120)&gt;0),"NO","BOLD")&amp;EV120</f>
        <v>BOLD</v>
      </c>
      <c r="EZ120" t="str">
        <f t="shared" si="108"/>
        <v/>
      </c>
      <c r="FA120" t="str">
        <f>IF(OR(LEFT(EX120,1)=CHAR(32),LEFT(EX120,1)=CHAR(9),LEFT(EX120,1)=CHAR(160),indenture(EX120)&gt;0),"NO","BOLD")&amp;EZ120</f>
        <v>BOLD</v>
      </c>
      <c r="FD120" t="str">
        <f t="shared" si="109"/>
        <v/>
      </c>
      <c r="FE120" t="str">
        <f>IF(OR(LEFT(FB120,1)=CHAR(32),LEFT(FB120,1)=CHAR(9),LEFT(FB120,1)=CHAR(160),indenture(FB120)&gt;0),"NO","BOLD")&amp;FD120</f>
        <v>BOLD</v>
      </c>
      <c r="FF120" t="s">
        <v>6143</v>
      </c>
      <c r="FG120" t="s">
        <v>5775</v>
      </c>
      <c r="FH120" t="str">
        <f t="shared" si="110"/>
        <v/>
      </c>
      <c r="FI120" t="str">
        <f>IF(OR(LEFT(FF120,1)=CHAR(32),LEFT(FF120,1)=CHAR(9),LEFT(FF120,1)=CHAR(160),indenture(FF120)&gt;0),"NO","BOLD")&amp;FH120</f>
        <v>BOLD</v>
      </c>
      <c r="FL120" t="str">
        <f t="shared" si="111"/>
        <v/>
      </c>
      <c r="FM120" t="str">
        <f>IF(OR(LEFT(FJ120,1)=CHAR(32),LEFT(FJ120,1)=CHAR(9),LEFT(FJ120,1)=CHAR(160),indenture(FJ120)&gt;0),"NO","BOLD")&amp;FL120</f>
        <v>BOLD</v>
      </c>
      <c r="FP120" t="str">
        <f t="shared" si="112"/>
        <v/>
      </c>
      <c r="FQ120" t="str">
        <f>IF(OR(LEFT(FN120,1)=CHAR(32),LEFT(FN120,1)=CHAR(9),LEFT(FN120,1)=CHAR(160),indenture(FN120)&gt;0),"NO","BOLD")&amp;FP120</f>
        <v>BOLD</v>
      </c>
      <c r="FT120" t="str">
        <f t="shared" si="113"/>
        <v/>
      </c>
      <c r="FU120" t="str">
        <f>IF(OR(LEFT(FR120,1)=CHAR(32),LEFT(FR120,1)=CHAR(9),LEFT(FR120,1)=CHAR(160),indenture(FR120)&gt;0),"NO","BOLD")&amp;FT120</f>
        <v>BOLD</v>
      </c>
      <c r="FX120" t="str">
        <f t="shared" si="114"/>
        <v/>
      </c>
      <c r="FY120" t="str">
        <f>IF(OR(LEFT(FV120,1)=CHAR(32),LEFT(FV120,1)=CHAR(9),LEFT(FV120,1)=CHAR(160),indenture(FV120)&gt;0),"NO","BOLD")&amp;FX120</f>
        <v>BOLD</v>
      </c>
      <c r="GB120" t="str">
        <f t="shared" si="115"/>
        <v/>
      </c>
      <c r="GC120" t="str">
        <f>IF(OR(LEFT(FZ120,1)=CHAR(32),LEFT(FZ120,1)=CHAR(9),LEFT(FZ120,1)=CHAR(160),indenture(FZ120)&gt;0),"NO","BOLD")&amp;GB120</f>
        <v>BOLD</v>
      </c>
      <c r="GF120" t="str">
        <f t="shared" si="116"/>
        <v/>
      </c>
      <c r="GG120" t="str">
        <f>IF(OR(LEFT(GD120,1)=CHAR(32),LEFT(GD120,1)=CHAR(9),LEFT(GD120,1)=CHAR(160),indenture(GD120)&gt;0),"NO","BOLD")&amp;GF120</f>
        <v>BOLD</v>
      </c>
      <c r="GJ120" t="str">
        <f t="shared" si="117"/>
        <v/>
      </c>
      <c r="GK120" t="str">
        <f>IF(OR(LEFT(GH120,1)=CHAR(32),LEFT(GH120,1)=CHAR(9),LEFT(GH120,1)=CHAR(160),indenture(GH120)&gt;0),"NO","BOLD")&amp;GJ120</f>
        <v>BOLD</v>
      </c>
      <c r="GN120" t="str">
        <f t="shared" si="118"/>
        <v/>
      </c>
      <c r="GO120" t="str">
        <f>IF(OR(LEFT(GL120,1)=CHAR(32),LEFT(GL120,1)=CHAR(9),LEFT(GL120,1)=CHAR(160),indenture(GL120)&gt;0),"NO","BOLD")&amp;GN120</f>
        <v>BOLD</v>
      </c>
      <c r="GR120" t="str">
        <f t="shared" si="119"/>
        <v/>
      </c>
      <c r="GS120" t="str">
        <f>IF(OR(LEFT(GP120,1)=CHAR(32),LEFT(GP120,1)=CHAR(9),LEFT(GP120,1)=CHAR(160),indenture(GP120)&gt;0),"NO","BOLD")&amp;GR120</f>
        <v>BOLD</v>
      </c>
      <c r="GV120" t="str">
        <f t="shared" si="120"/>
        <v/>
      </c>
      <c r="GW120" t="str">
        <f>IF(OR(LEFT(GT120,1)=CHAR(32),LEFT(GT120,1)=CHAR(9),LEFT(GT120,1)=CHAR(160),indenture(GT120)&gt;0),"NO","BOLD")&amp;GV120</f>
        <v>BOLD</v>
      </c>
      <c r="GZ120" t="str">
        <f t="shared" si="121"/>
        <v/>
      </c>
      <c r="HA120" t="str">
        <f>IF(OR(LEFT(GX120,1)=CHAR(32),LEFT(GX120,1)=CHAR(9),LEFT(GX120,1)=CHAR(160),indenture(GX120)&gt;0),"NO","BOLD")&amp;GZ120</f>
        <v>BOLD</v>
      </c>
      <c r="HD120" t="str">
        <f t="shared" si="122"/>
        <v/>
      </c>
      <c r="HE120" t="str">
        <f>IF(OR(LEFT(HB120,1)=CHAR(32),LEFT(HB120,1)=CHAR(9),LEFT(HB120,1)=CHAR(160),indenture(HB120)&gt;0),"NO","BOLD")&amp;HD120</f>
        <v>BOLD</v>
      </c>
      <c r="HH120" t="str">
        <f t="shared" si="123"/>
        <v/>
      </c>
      <c r="HI120" t="str">
        <f>IF(OR(LEFT(HF120,1)=CHAR(32),LEFT(HF120,1)=CHAR(9),LEFT(HF120,1)=CHAR(160),indenture(HF120)&gt;0),"NO","BOLD")&amp;HH120</f>
        <v>BOLD</v>
      </c>
      <c r="HL120" t="str">
        <f t="shared" si="124"/>
        <v/>
      </c>
      <c r="HM120" t="str">
        <f>IF(OR(LEFT(HJ120,1)=CHAR(32),LEFT(HJ120,1)=CHAR(9),LEFT(HJ120,1)=CHAR(160),indenture(HJ120)&gt;0),"NO","BOLD")&amp;HL120</f>
        <v>BOLD</v>
      </c>
      <c r="HP120" t="str">
        <f t="shared" si="125"/>
        <v/>
      </c>
      <c r="HQ120" t="str">
        <f>IF(OR(LEFT(HN120,1)=CHAR(32),LEFT(HN120,1)=CHAR(9),LEFT(HN120,1)=CHAR(160),indenture(HN120)&gt;0),"NO","BOLD")&amp;HP120</f>
        <v>BOLD</v>
      </c>
      <c r="HT120" t="str">
        <f t="shared" si="126"/>
        <v/>
      </c>
      <c r="HU120" t="str">
        <f>IF(OR(LEFT(HR120,1)=CHAR(32),LEFT(HR120,1)=CHAR(9),LEFT(HR120,1)=CHAR(160),indenture(HR120)&gt;0),"NO","BOLD")&amp;HT120</f>
        <v>BOLD</v>
      </c>
      <c r="HV120" t="s">
        <v>8285</v>
      </c>
      <c r="HW120" t="s">
        <v>8186</v>
      </c>
      <c r="HX120" t="str">
        <f t="shared" si="127"/>
        <v/>
      </c>
      <c r="HY120" t="str">
        <f>IF(OR(LEFT(HV120,1)=CHAR(32),LEFT(HV120,1)=CHAR(9),LEFT(HV120,1)=CHAR(160),indenture(HV120)&gt;0),"NO","BOLD")&amp;HX120</f>
        <v>BOLD</v>
      </c>
      <c r="HZ120" t="s">
        <v>8471</v>
      </c>
      <c r="IA120" t="s">
        <v>8472</v>
      </c>
      <c r="IB120" t="str">
        <f t="shared" si="128"/>
        <v/>
      </c>
      <c r="IC120" t="str">
        <f>IF(OR(LEFT(HZ120,1)=CHAR(32),LEFT(HZ120,1)=CHAR(9),LEFT(HZ120,1)=CHAR(160),indenture(HZ120)&gt;0),"NO","BOLD")&amp;IB120</f>
        <v>BOLD</v>
      </c>
      <c r="IP120" t="s">
        <v>8796</v>
      </c>
      <c r="IQ120" s="36" t="s">
        <v>8872</v>
      </c>
      <c r="IR120" t="str">
        <f t="shared" si="130"/>
        <v/>
      </c>
      <c r="IS120" t="str">
        <f>IF(OR(LEFT(IP120,1)=CHAR(32),LEFT(IP120,1)=CHAR(9),LEFT(IP120,1)=CHAR(160),indenture(IP120)&gt;0),"NO","BOLD")&amp;IR120</f>
        <v>BOLD</v>
      </c>
      <c r="IZ120" t="str">
        <f t="shared" si="131"/>
        <v/>
      </c>
      <c r="JA120" t="str">
        <f>IF(OR(LEFT(IX120,1)=CHAR(32),LEFT(IX120,1)=CHAR(9),LEFT(IX120,1)=CHAR(160),indenture(IX120)&gt;0),"NO","BOLD")&amp;IZ120</f>
        <v>BOLD</v>
      </c>
      <c r="JB120" t="s">
        <v>8471</v>
      </c>
      <c r="JC120" t="s">
        <v>8472</v>
      </c>
      <c r="JD120" t="str">
        <f t="shared" si="132"/>
        <v/>
      </c>
      <c r="JE120" t="str">
        <f>IF(OR(LEFT(JB120,1)=CHAR(32),LEFT(JB120,1)=CHAR(9),LEFT(JB120,1)=CHAR(160),indenture(JB120)&gt;0),"NO","BOLD")&amp;JD120</f>
        <v>BOLD</v>
      </c>
    </row>
    <row r="121" spans="1:265">
      <c r="A121">
        <v>120</v>
      </c>
      <c r="D121" t="str">
        <f t="shared" si="71"/>
        <v/>
      </c>
      <c r="E121" t="str">
        <f>IF(OR(LEFT(B121,1)=CHAR(32),LEFT(B121,1)=CHAR(9),LEFT(B121,1)=CHAR(160),indenture(B121)&gt;0),"NO","BOLD")&amp;D121</f>
        <v>BOLD</v>
      </c>
      <c r="F121" t="s">
        <v>4129</v>
      </c>
      <c r="G121" t="s">
        <v>4130</v>
      </c>
      <c r="H121" t="str">
        <f t="shared" si="72"/>
        <v/>
      </c>
      <c r="I121" t="str">
        <f>IF(OR(LEFT(F121,1)=CHAR(32),LEFT(F121,1)=CHAR(9),LEFT(F121,1)=CHAR(160),indenture(F121)&gt;0),"NO","BOLD")&amp;H121</f>
        <v>BOLD</v>
      </c>
      <c r="P121" t="str">
        <f t="shared" si="73"/>
        <v/>
      </c>
      <c r="Q121" t="str">
        <f>IF(OR(LEFT(N121,1)=CHAR(32),LEFT(N121,1)=CHAR(9),LEFT(N121,1)=CHAR(160),indenture(N121)&gt;0),"NO","BOLD")&amp;P121</f>
        <v>BOLD</v>
      </c>
      <c r="T121" t="str">
        <f t="shared" si="74"/>
        <v/>
      </c>
      <c r="U121" t="str">
        <f>IF(OR(LEFT(R121,1)=CHAR(32),LEFT(R121,1)=CHAR(9),LEFT(R121,1)=CHAR(160),indenture(R121)&gt;0),"NO","BOLD")&amp;T121</f>
        <v>BOLD</v>
      </c>
      <c r="X121" t="str">
        <f t="shared" si="75"/>
        <v/>
      </c>
      <c r="Y121" t="str">
        <f>IF(OR(LEFT(V121,1)=CHAR(32),LEFT(V121,1)=CHAR(9),LEFT(V121,1)=CHAR(160),indenture(V121)&gt;0),"NO","BOLD")&amp;X121</f>
        <v>BOLD</v>
      </c>
      <c r="AB121" t="str">
        <f t="shared" si="76"/>
        <v/>
      </c>
      <c r="AC121" t="str">
        <f>IF(OR(LEFT(Z121,1)=CHAR(32),LEFT(Z121,1)=CHAR(9),LEFT(Z121,1)=CHAR(160),indenture(Z121)&gt;0),"NO","BOLD")&amp;AB121</f>
        <v>BOLD</v>
      </c>
      <c r="AF121" t="str">
        <f t="shared" si="77"/>
        <v/>
      </c>
      <c r="AG121" t="str">
        <f>IF(OR(LEFT(AD121,1)=CHAR(32),LEFT(AD121,1)=CHAR(9),LEFT(AD121,1)=CHAR(160),indenture(AD121)&gt;0),"NO","BOLD")&amp;AF121</f>
        <v>BOLD</v>
      </c>
      <c r="AJ121" t="str">
        <f t="shared" si="78"/>
        <v/>
      </c>
      <c r="AK121" t="str">
        <f>IF(OR(LEFT(AH121,1)=CHAR(32),LEFT(AH121,1)=CHAR(9),LEFT(AH121,1)=CHAR(160),indenture(AH121)&gt;0),"NO","BOLD")&amp;AJ121</f>
        <v>BOLD</v>
      </c>
      <c r="AN121" t="str">
        <f t="shared" si="79"/>
        <v/>
      </c>
      <c r="AO121" t="str">
        <f>IF(OR(LEFT(AL121,1)=CHAR(32),LEFT(AL121,1)=CHAR(9),LEFT(AL121,1)=CHAR(160),indenture(AL121)&gt;0),"NO","BOLD")&amp;AN121</f>
        <v>BOLD</v>
      </c>
      <c r="AR121" t="str">
        <f t="shared" si="80"/>
        <v/>
      </c>
      <c r="AS121" t="str">
        <f>IF(OR(LEFT(AP121,1)=CHAR(32),LEFT(AP121,1)=CHAR(9),LEFT(AP121,1)=CHAR(160),indenture(AP121)&gt;0),"NO","BOLD")&amp;AR121</f>
        <v>BOLD</v>
      </c>
      <c r="AV121" t="str">
        <f t="shared" si="81"/>
        <v/>
      </c>
      <c r="AW121" t="str">
        <f>IF(OR(LEFT(AT121,1)=CHAR(32),LEFT(AT121,1)=CHAR(9),LEFT(AT121,1)=CHAR(160),indenture(AT121)&gt;0),"NO","BOLD")&amp;AV121</f>
        <v>BOLD</v>
      </c>
      <c r="AZ121" t="str">
        <f t="shared" si="82"/>
        <v/>
      </c>
      <c r="BA121" t="str">
        <f>IF(OR(LEFT(AX121,1)=CHAR(32),LEFT(AX121,1)=CHAR(9),LEFT(AX121,1)=CHAR(160),indenture(AX121)&gt;0),"NO","BOLD")&amp;AZ121</f>
        <v>BOLD</v>
      </c>
      <c r="BD121" t="str">
        <f t="shared" si="83"/>
        <v/>
      </c>
      <c r="BE121" t="str">
        <f>IF(OR(LEFT(BB121,1)=CHAR(32),LEFT(BB121,1)=CHAR(9),LEFT(BB121,1)=CHAR(160),indenture(BB121)&gt;0),"NO","BOLD")&amp;BD121</f>
        <v>BOLD</v>
      </c>
      <c r="BH121" t="str">
        <f t="shared" si="84"/>
        <v/>
      </c>
      <c r="BI121" t="str">
        <f>IF(OR(LEFT(BF121,1)=CHAR(32),LEFT(BF121,1)=CHAR(9),LEFT(BF121,1)=CHAR(160),indenture(BF121)&gt;0),"NO","BOLD")&amp;BH121</f>
        <v>BOLD</v>
      </c>
      <c r="BL121" t="str">
        <f t="shared" si="85"/>
        <v/>
      </c>
      <c r="BM121" t="str">
        <f>IF(OR(LEFT(BJ121,1)=CHAR(32),LEFT(BJ121,1)=CHAR(9),LEFT(BJ121,1)=CHAR(160),indenture(BJ121)&gt;0),"NO","BOLD")&amp;BL121</f>
        <v>BOLD</v>
      </c>
      <c r="BP121" t="str">
        <f t="shared" si="86"/>
        <v/>
      </c>
      <c r="BQ121" t="str">
        <f>IF(OR(LEFT(BN121,1)=CHAR(32),LEFT(BN121,1)=CHAR(9),LEFT(BN121,1)=CHAR(160),indenture(BN121)&gt;0),"NO","BOLD")&amp;BP121</f>
        <v>BOLD</v>
      </c>
      <c r="BT121" t="str">
        <f t="shared" si="87"/>
        <v/>
      </c>
      <c r="BU121" t="str">
        <f>IF(OR(LEFT(BR121,1)=CHAR(32),LEFT(BR121,1)=CHAR(9),LEFT(BR121,1)=CHAR(160),indenture(BR121)&gt;0),"NO","BOLD")&amp;BT121</f>
        <v>BOLD</v>
      </c>
      <c r="BX121" t="str">
        <f t="shared" si="88"/>
        <v/>
      </c>
      <c r="BY121" t="str">
        <f>IF(OR(LEFT(BV121,1)=CHAR(32),LEFT(BV121,1)=CHAR(9),LEFT(BV121,1)=CHAR(160),indenture(BV121)&gt;0),"NO","BOLD")&amp;BX121</f>
        <v>BOLD</v>
      </c>
      <c r="CB121" t="str">
        <f t="shared" si="89"/>
        <v/>
      </c>
      <c r="CC121" t="str">
        <f>IF(OR(LEFT(BZ121,1)=CHAR(32),LEFT(BZ121,1)=CHAR(9),LEFT(BZ121,1)=CHAR(160),indenture(BZ121)&gt;0),"NO","BOLD")&amp;CB121</f>
        <v>BOLD</v>
      </c>
      <c r="CF121" t="str">
        <f t="shared" si="90"/>
        <v/>
      </c>
      <c r="CG121" t="str">
        <f>IF(OR(LEFT(CD121,1)=CHAR(32),LEFT(CD121,1)=CHAR(9),LEFT(CD121,1)=CHAR(160),indenture(CD121)&gt;0),"NO","BOLD")&amp;CF121</f>
        <v>BOLD</v>
      </c>
      <c r="CJ121" t="str">
        <f t="shared" si="91"/>
        <v/>
      </c>
      <c r="CK121" t="str">
        <f>IF(OR(LEFT(CH121,1)=CHAR(32),LEFT(CH121,1)=CHAR(9),LEFT(CH121,1)=CHAR(160),indenture(CH121)&gt;0),"NO","BOLD")&amp;CJ121</f>
        <v>BOLD</v>
      </c>
      <c r="CN121" t="str">
        <f t="shared" si="92"/>
        <v/>
      </c>
      <c r="CO121" t="str">
        <f>IF(OR(LEFT(CL121,1)=CHAR(32),LEFT(CL121,1)=CHAR(9),LEFT(CL121,1)=CHAR(160),indenture(CL121)&gt;0),"NO","BOLD")&amp;CN121</f>
        <v>BOLD</v>
      </c>
      <c r="CR121" t="str">
        <f t="shared" si="93"/>
        <v/>
      </c>
      <c r="CS121" t="str">
        <f>IF(OR(LEFT(CP121,1)=CHAR(32),LEFT(CP121,1)=CHAR(9),LEFT(CP121,1)=CHAR(160),indenture(CP121)&gt;0),"NO","BOLD")&amp;CR121</f>
        <v>BOLD</v>
      </c>
      <c r="CV121" t="str">
        <f t="shared" si="94"/>
        <v/>
      </c>
      <c r="CW121" t="str">
        <f>IF(OR(LEFT(CT121,1)=CHAR(32),LEFT(CT121,1)=CHAR(9),LEFT(CT121,1)=CHAR(160),indenture(CT121)&gt;0),"NO","BOLD")&amp;CV121</f>
        <v>BOLD</v>
      </c>
      <c r="CZ121" t="str">
        <f t="shared" si="95"/>
        <v/>
      </c>
      <c r="DA121" t="str">
        <f>IF(OR(LEFT(CX121,1)=CHAR(32),LEFT(CX121,1)=CHAR(9),LEFT(CX121,1)=CHAR(160),indenture(CX121)&gt;0),"NO","BOLD")&amp;CZ121</f>
        <v>BOLD</v>
      </c>
      <c r="DD121" t="str">
        <f t="shared" si="96"/>
        <v/>
      </c>
      <c r="DE121" t="str">
        <f>IF(OR(LEFT(DB121,1)=CHAR(32),LEFT(DB121,1)=CHAR(9),LEFT(DB121,1)=CHAR(160),indenture(DB121)&gt;0),"NO","BOLD")&amp;DD121</f>
        <v>BOLD</v>
      </c>
      <c r="DH121" t="str">
        <f t="shared" si="97"/>
        <v/>
      </c>
      <c r="DI121" t="str">
        <f>IF(OR(LEFT(DF121,1)=CHAR(32),LEFT(DF121,1)=CHAR(9),LEFT(DF121,1)=CHAR(160),indenture(DF121)&gt;0),"NO","BOLD")&amp;DH121</f>
        <v>BOLD</v>
      </c>
      <c r="DL121" t="str">
        <f t="shared" si="98"/>
        <v/>
      </c>
      <c r="DM121" t="str">
        <f>IF(OR(LEFT(DJ121,1)=CHAR(32),LEFT(DJ121,1)=CHAR(9),LEFT(DJ121,1)=CHAR(160),indenture(DJ121)&gt;0),"NO","BOLD")&amp;DL121</f>
        <v>BOLD</v>
      </c>
      <c r="DP121" t="str">
        <f t="shared" si="99"/>
        <v/>
      </c>
      <c r="DQ121" t="str">
        <f>IF(OR(LEFT(DN121,1)=CHAR(32),LEFT(DN121,1)=CHAR(9),LEFT(DN121,1)=CHAR(160),indenture(DN121)&gt;0),"NO","BOLD")&amp;DP121</f>
        <v>BOLD</v>
      </c>
      <c r="DT121" t="str">
        <f t="shared" si="100"/>
        <v/>
      </c>
      <c r="DU121" t="str">
        <f>IF(OR(LEFT(DR121,1)=CHAR(32),LEFT(DR121,1)=CHAR(9),LEFT(DR121,1)=CHAR(160),indenture(DR121)&gt;0),"NO","BOLD")&amp;DT121</f>
        <v>BOLD</v>
      </c>
      <c r="DX121" t="str">
        <f t="shared" si="101"/>
        <v/>
      </c>
      <c r="DY121" t="str">
        <f>IF(OR(LEFT(DV121,1)=CHAR(32),LEFT(DV121,1)=CHAR(9),LEFT(DV121,1)=CHAR(160),indenture(DV121)&gt;0),"NO","BOLD")&amp;DX121</f>
        <v>BOLD</v>
      </c>
      <c r="EB121" t="str">
        <f t="shared" si="102"/>
        <v/>
      </c>
      <c r="EC121" t="str">
        <f>IF(OR(LEFT(DZ121,1)=CHAR(32),LEFT(DZ121,1)=CHAR(9),LEFT(DZ121,1)=CHAR(160),indenture(DZ121)&gt;0),"NO","BOLD")&amp;EB121</f>
        <v>BOLD</v>
      </c>
      <c r="EF121" t="str">
        <f t="shared" si="103"/>
        <v/>
      </c>
      <c r="EG121" t="str">
        <f>IF(OR(LEFT(ED121,1)=CHAR(32),LEFT(ED121,1)=CHAR(9),LEFT(ED121,1)=CHAR(160),indenture(ED121)&gt;0),"NO","BOLD")&amp;EF121</f>
        <v>BOLD</v>
      </c>
      <c r="EJ121" t="str">
        <f t="shared" si="104"/>
        <v/>
      </c>
      <c r="EK121" t="str">
        <f>IF(OR(LEFT(EH121,1)=CHAR(32),LEFT(EH121,1)=CHAR(9),LEFT(EH121,1)=CHAR(160),indenture(EH121)&gt;0),"NO","BOLD")&amp;EJ121</f>
        <v>BOLD</v>
      </c>
      <c r="EN121" t="str">
        <f t="shared" si="105"/>
        <v/>
      </c>
      <c r="EO121" t="str">
        <f>IF(OR(LEFT(EL121,1)=CHAR(32),LEFT(EL121,1)=CHAR(9),LEFT(EL121,1)=CHAR(160),indenture(EL121)&gt;0),"NO","BOLD")&amp;EN121</f>
        <v>BOLD</v>
      </c>
      <c r="ER121" t="str">
        <f t="shared" si="106"/>
        <v/>
      </c>
      <c r="ES121" t="str">
        <f>IF(OR(LEFT(EP121,1)=CHAR(32),LEFT(EP121,1)=CHAR(9),LEFT(EP121,1)=CHAR(160),indenture(EP121)&gt;0),"NO","BOLD")&amp;ER121</f>
        <v>BOLD</v>
      </c>
      <c r="EV121" t="str">
        <f t="shared" si="107"/>
        <v/>
      </c>
      <c r="EW121" t="str">
        <f>IF(OR(LEFT(ET121,1)=CHAR(32),LEFT(ET121,1)=CHAR(9),LEFT(ET121,1)=CHAR(160),indenture(ET121)&gt;0),"NO","BOLD")&amp;EV121</f>
        <v>BOLD</v>
      </c>
      <c r="EZ121" t="str">
        <f t="shared" si="108"/>
        <v/>
      </c>
      <c r="FA121" t="str">
        <f>IF(OR(LEFT(EX121,1)=CHAR(32),LEFT(EX121,1)=CHAR(9),LEFT(EX121,1)=CHAR(160),indenture(EX121)&gt;0),"NO","BOLD")&amp;EZ121</f>
        <v>BOLD</v>
      </c>
      <c r="FD121" t="str">
        <f t="shared" si="109"/>
        <v/>
      </c>
      <c r="FE121" t="str">
        <f>IF(OR(LEFT(FB121,1)=CHAR(32),LEFT(FB121,1)=CHAR(9),LEFT(FB121,1)=CHAR(160),indenture(FB121)&gt;0),"NO","BOLD")&amp;FD121</f>
        <v>BOLD</v>
      </c>
      <c r="FF121" t="s">
        <v>6144</v>
      </c>
      <c r="FG121" t="s">
        <v>5787</v>
      </c>
      <c r="FH121" t="str">
        <f t="shared" si="110"/>
        <v/>
      </c>
      <c r="FI121" t="str">
        <f>IF(OR(LEFT(FF121,1)=CHAR(32),LEFT(FF121,1)=CHAR(9),LEFT(FF121,1)=CHAR(160),indenture(FF121)&gt;0),"NO","BOLD")&amp;FH121</f>
        <v>BOLD</v>
      </c>
      <c r="FL121" t="str">
        <f t="shared" si="111"/>
        <v/>
      </c>
      <c r="FM121" t="str">
        <f>IF(OR(LEFT(FJ121,1)=CHAR(32),LEFT(FJ121,1)=CHAR(9),LEFT(FJ121,1)=CHAR(160),indenture(FJ121)&gt;0),"NO","BOLD")&amp;FL121</f>
        <v>BOLD</v>
      </c>
      <c r="FP121" t="str">
        <f t="shared" si="112"/>
        <v/>
      </c>
      <c r="FQ121" t="str">
        <f>IF(OR(LEFT(FN121,1)=CHAR(32),LEFT(FN121,1)=CHAR(9),LEFT(FN121,1)=CHAR(160),indenture(FN121)&gt;0),"NO","BOLD")&amp;FP121</f>
        <v>BOLD</v>
      </c>
      <c r="FT121" t="str">
        <f t="shared" si="113"/>
        <v/>
      </c>
      <c r="FU121" t="str">
        <f>IF(OR(LEFT(FR121,1)=CHAR(32),LEFT(FR121,1)=CHAR(9),LEFT(FR121,1)=CHAR(160),indenture(FR121)&gt;0),"NO","BOLD")&amp;FT121</f>
        <v>BOLD</v>
      </c>
      <c r="FX121" t="str">
        <f t="shared" si="114"/>
        <v/>
      </c>
      <c r="FY121" t="str">
        <f>IF(OR(LEFT(FV121,1)=CHAR(32),LEFT(FV121,1)=CHAR(9),LEFT(FV121,1)=CHAR(160),indenture(FV121)&gt;0),"NO","BOLD")&amp;FX121</f>
        <v>BOLD</v>
      </c>
      <c r="GB121" t="str">
        <f t="shared" si="115"/>
        <v/>
      </c>
      <c r="GC121" t="str">
        <f>IF(OR(LEFT(FZ121,1)=CHAR(32),LEFT(FZ121,1)=CHAR(9),LEFT(FZ121,1)=CHAR(160),indenture(FZ121)&gt;0),"NO","BOLD")&amp;GB121</f>
        <v>BOLD</v>
      </c>
      <c r="GF121" t="str">
        <f t="shared" si="116"/>
        <v/>
      </c>
      <c r="GG121" t="str">
        <f>IF(OR(LEFT(GD121,1)=CHAR(32),LEFT(GD121,1)=CHAR(9),LEFT(GD121,1)=CHAR(160),indenture(GD121)&gt;0),"NO","BOLD")&amp;GF121</f>
        <v>BOLD</v>
      </c>
      <c r="GJ121" t="str">
        <f t="shared" si="117"/>
        <v/>
      </c>
      <c r="GK121" t="str">
        <f>IF(OR(LEFT(GH121,1)=CHAR(32),LEFT(GH121,1)=CHAR(9),LEFT(GH121,1)=CHAR(160),indenture(GH121)&gt;0),"NO","BOLD")&amp;GJ121</f>
        <v>BOLD</v>
      </c>
      <c r="GN121" t="str">
        <f t="shared" si="118"/>
        <v/>
      </c>
      <c r="GO121" t="str">
        <f>IF(OR(LEFT(GL121,1)=CHAR(32),LEFT(GL121,1)=CHAR(9),LEFT(GL121,1)=CHAR(160),indenture(GL121)&gt;0),"NO","BOLD")&amp;GN121</f>
        <v>BOLD</v>
      </c>
      <c r="GR121" t="str">
        <f t="shared" si="119"/>
        <v/>
      </c>
      <c r="GS121" t="str">
        <f>IF(OR(LEFT(GP121,1)=CHAR(32),LEFT(GP121,1)=CHAR(9),LEFT(GP121,1)=CHAR(160),indenture(GP121)&gt;0),"NO","BOLD")&amp;GR121</f>
        <v>BOLD</v>
      </c>
      <c r="GV121" t="str">
        <f t="shared" si="120"/>
        <v/>
      </c>
      <c r="GW121" t="str">
        <f>IF(OR(LEFT(GT121,1)=CHAR(32),LEFT(GT121,1)=CHAR(9),LEFT(GT121,1)=CHAR(160),indenture(GT121)&gt;0),"NO","BOLD")&amp;GV121</f>
        <v>BOLD</v>
      </c>
      <c r="GZ121" t="str">
        <f t="shared" si="121"/>
        <v/>
      </c>
      <c r="HA121" t="str">
        <f>IF(OR(LEFT(GX121,1)=CHAR(32),LEFT(GX121,1)=CHAR(9),LEFT(GX121,1)=CHAR(160),indenture(GX121)&gt;0),"NO","BOLD")&amp;GZ121</f>
        <v>BOLD</v>
      </c>
      <c r="HD121" t="str">
        <f t="shared" si="122"/>
        <v/>
      </c>
      <c r="HE121" t="str">
        <f>IF(OR(LEFT(HB121,1)=CHAR(32),LEFT(HB121,1)=CHAR(9),LEFT(HB121,1)=CHAR(160),indenture(HB121)&gt;0),"NO","BOLD")&amp;HD121</f>
        <v>BOLD</v>
      </c>
      <c r="HH121" t="str">
        <f t="shared" si="123"/>
        <v/>
      </c>
      <c r="HI121" t="str">
        <f>IF(OR(LEFT(HF121,1)=CHAR(32),LEFT(HF121,1)=CHAR(9),LEFT(HF121,1)=CHAR(160),indenture(HF121)&gt;0),"NO","BOLD")&amp;HH121</f>
        <v>BOLD</v>
      </c>
      <c r="HL121" t="str">
        <f t="shared" si="124"/>
        <v/>
      </c>
      <c r="HM121" t="str">
        <f>IF(OR(LEFT(HJ121,1)=CHAR(32),LEFT(HJ121,1)=CHAR(9),LEFT(HJ121,1)=CHAR(160),indenture(HJ121)&gt;0),"NO","BOLD")&amp;HL121</f>
        <v>BOLD</v>
      </c>
      <c r="HP121" t="str">
        <f t="shared" si="125"/>
        <v/>
      </c>
      <c r="HQ121" t="str">
        <f>IF(OR(LEFT(HN121,1)=CHAR(32),LEFT(HN121,1)=CHAR(9),LEFT(HN121,1)=CHAR(160),indenture(HN121)&gt;0),"NO","BOLD")&amp;HP121</f>
        <v>BOLD</v>
      </c>
      <c r="HT121" t="str">
        <f t="shared" si="126"/>
        <v/>
      </c>
      <c r="HU121" t="str">
        <f>IF(OR(LEFT(HR121,1)=CHAR(32),LEFT(HR121,1)=CHAR(9),LEFT(HR121,1)=CHAR(160),indenture(HR121)&gt;0),"NO","BOLD")&amp;HT121</f>
        <v>BOLD</v>
      </c>
      <c r="HV121" t="s">
        <v>8286</v>
      </c>
      <c r="HW121" t="s">
        <v>8187</v>
      </c>
      <c r="HX121" t="str">
        <f t="shared" si="127"/>
        <v/>
      </c>
      <c r="HY121" t="str">
        <f>IF(OR(LEFT(HV121,1)=CHAR(32),LEFT(HV121,1)=CHAR(9),LEFT(HV121,1)=CHAR(160),indenture(HV121)&gt;0),"NO","BOLD")&amp;HX121</f>
        <v>BOLD</v>
      </c>
      <c r="HZ121" t="s">
        <v>8321</v>
      </c>
      <c r="IA121" t="s">
        <v>1195</v>
      </c>
      <c r="IB121" t="str">
        <f t="shared" si="128"/>
        <v/>
      </c>
      <c r="IC121" t="str">
        <f>IF(OR(LEFT(HZ121,1)=CHAR(32),LEFT(HZ121,1)=CHAR(9),LEFT(HZ121,1)=CHAR(160),indenture(HZ121)&gt;0),"NO","BOLD")&amp;IB121</f>
        <v>BOLD</v>
      </c>
      <c r="IP121" t="s">
        <v>8797</v>
      </c>
      <c r="IQ121" t="s">
        <v>8798</v>
      </c>
      <c r="IR121" t="str">
        <f t="shared" si="130"/>
        <v/>
      </c>
      <c r="IS121" t="str">
        <f>IF(OR(LEFT(IP121,1)=CHAR(32),LEFT(IP121,1)=CHAR(9),LEFT(IP121,1)=CHAR(160),indenture(IP121)&gt;0),"NO","BOLD")&amp;IR121</f>
        <v>BOLD</v>
      </c>
      <c r="IX121" t="s">
        <v>8962</v>
      </c>
      <c r="IY121" s="36" t="s">
        <v>8872</v>
      </c>
      <c r="IZ121" t="str">
        <f t="shared" si="131"/>
        <v/>
      </c>
      <c r="JA121" t="str">
        <f>IF(OR(LEFT(IX121,1)=CHAR(32),LEFT(IX121,1)=CHAR(9),LEFT(IX121,1)=CHAR(160),indenture(IX121)&gt;0),"NO","BOLD")&amp;IZ121</f>
        <v>BOLD</v>
      </c>
      <c r="JB121" t="s">
        <v>8321</v>
      </c>
      <c r="JC121" t="s">
        <v>1195</v>
      </c>
      <c r="JD121" t="str">
        <f t="shared" si="132"/>
        <v/>
      </c>
      <c r="JE121" t="str">
        <f>IF(OR(LEFT(JB121,1)=CHAR(32),LEFT(JB121,1)=CHAR(9),LEFT(JB121,1)=CHAR(160),indenture(JB121)&gt;0),"NO","BOLD")&amp;JD121</f>
        <v>BOLD</v>
      </c>
    </row>
    <row r="122" spans="1:265">
      <c r="A122">
        <v>121</v>
      </c>
      <c r="D122" t="str">
        <f t="shared" si="71"/>
        <v/>
      </c>
      <c r="E122" t="str">
        <f>IF(OR(LEFT(B122,1)=CHAR(32),LEFT(B122,1)=CHAR(9),LEFT(B122,1)=CHAR(160),indenture(B122)&gt;0),"NO","BOLD")&amp;D122</f>
        <v>BOLD</v>
      </c>
      <c r="F122" t="s">
        <v>4131</v>
      </c>
      <c r="G122" t="s">
        <v>4132</v>
      </c>
      <c r="H122" t="str">
        <f t="shared" si="72"/>
        <v/>
      </c>
      <c r="I122" t="str">
        <f>IF(OR(LEFT(F122,1)=CHAR(32),LEFT(F122,1)=CHAR(9),LEFT(F122,1)=CHAR(160),indenture(F122)&gt;0),"NO","BOLD")&amp;H122</f>
        <v>BOLD</v>
      </c>
      <c r="P122" t="str">
        <f t="shared" si="73"/>
        <v/>
      </c>
      <c r="Q122" t="str">
        <f>IF(OR(LEFT(N122,1)=CHAR(32),LEFT(N122,1)=CHAR(9),LEFT(N122,1)=CHAR(160),indenture(N122)&gt;0),"NO","BOLD")&amp;P122</f>
        <v>BOLD</v>
      </c>
      <c r="T122" t="str">
        <f t="shared" si="74"/>
        <v/>
      </c>
      <c r="U122" t="str">
        <f>IF(OR(LEFT(R122,1)=CHAR(32),LEFT(R122,1)=CHAR(9),LEFT(R122,1)=CHAR(160),indenture(R122)&gt;0),"NO","BOLD")&amp;T122</f>
        <v>BOLD</v>
      </c>
      <c r="X122" t="str">
        <f t="shared" si="75"/>
        <v/>
      </c>
      <c r="Y122" t="str">
        <f>IF(OR(LEFT(V122,1)=CHAR(32),LEFT(V122,1)=CHAR(9),LEFT(V122,1)=CHAR(160),indenture(V122)&gt;0),"NO","BOLD")&amp;X122</f>
        <v>BOLD</v>
      </c>
      <c r="AB122" t="str">
        <f t="shared" si="76"/>
        <v/>
      </c>
      <c r="AC122" t="str">
        <f>IF(OR(LEFT(Z122,1)=CHAR(32),LEFT(Z122,1)=CHAR(9),LEFT(Z122,1)=CHAR(160),indenture(Z122)&gt;0),"NO","BOLD")&amp;AB122</f>
        <v>BOLD</v>
      </c>
      <c r="AF122" t="str">
        <f t="shared" si="77"/>
        <v/>
      </c>
      <c r="AG122" t="str">
        <f>IF(OR(LEFT(AD122,1)=CHAR(32),LEFT(AD122,1)=CHAR(9),LEFT(AD122,1)=CHAR(160),indenture(AD122)&gt;0),"NO","BOLD")&amp;AF122</f>
        <v>BOLD</v>
      </c>
      <c r="AJ122" t="str">
        <f t="shared" si="78"/>
        <v/>
      </c>
      <c r="AK122" t="str">
        <f>IF(OR(LEFT(AH122,1)=CHAR(32),LEFT(AH122,1)=CHAR(9),LEFT(AH122,1)=CHAR(160),indenture(AH122)&gt;0),"NO","BOLD")&amp;AJ122</f>
        <v>BOLD</v>
      </c>
      <c r="AN122" t="str">
        <f t="shared" si="79"/>
        <v/>
      </c>
      <c r="AO122" t="str">
        <f>IF(OR(LEFT(AL122,1)=CHAR(32),LEFT(AL122,1)=CHAR(9),LEFT(AL122,1)=CHAR(160),indenture(AL122)&gt;0),"NO","BOLD")&amp;AN122</f>
        <v>BOLD</v>
      </c>
      <c r="AR122" t="str">
        <f t="shared" si="80"/>
        <v/>
      </c>
      <c r="AS122" t="str">
        <f>IF(OR(LEFT(AP122,1)=CHAR(32),LEFT(AP122,1)=CHAR(9),LEFT(AP122,1)=CHAR(160),indenture(AP122)&gt;0),"NO","BOLD")&amp;AR122</f>
        <v>BOLD</v>
      </c>
      <c r="AV122" t="str">
        <f t="shared" si="81"/>
        <v/>
      </c>
      <c r="AW122" t="str">
        <f>IF(OR(LEFT(AT122,1)=CHAR(32),LEFT(AT122,1)=CHAR(9),LEFT(AT122,1)=CHAR(160),indenture(AT122)&gt;0),"NO","BOLD")&amp;AV122</f>
        <v>BOLD</v>
      </c>
      <c r="AZ122" t="str">
        <f t="shared" si="82"/>
        <v/>
      </c>
      <c r="BA122" t="str">
        <f>IF(OR(LEFT(AX122,1)=CHAR(32),LEFT(AX122,1)=CHAR(9),LEFT(AX122,1)=CHAR(160),indenture(AX122)&gt;0),"NO","BOLD")&amp;AZ122</f>
        <v>BOLD</v>
      </c>
      <c r="BD122" t="str">
        <f t="shared" si="83"/>
        <v/>
      </c>
      <c r="BE122" t="str">
        <f>IF(OR(LEFT(BB122,1)=CHAR(32),LEFT(BB122,1)=CHAR(9),LEFT(BB122,1)=CHAR(160),indenture(BB122)&gt;0),"NO","BOLD")&amp;BD122</f>
        <v>BOLD</v>
      </c>
      <c r="BH122" t="str">
        <f t="shared" si="84"/>
        <v/>
      </c>
      <c r="BI122" t="str">
        <f>IF(OR(LEFT(BF122,1)=CHAR(32),LEFT(BF122,1)=CHAR(9),LEFT(BF122,1)=CHAR(160),indenture(BF122)&gt;0),"NO","BOLD")&amp;BH122</f>
        <v>BOLD</v>
      </c>
      <c r="BL122" t="str">
        <f t="shared" si="85"/>
        <v/>
      </c>
      <c r="BM122" t="str">
        <f>IF(OR(LEFT(BJ122,1)=CHAR(32),LEFT(BJ122,1)=CHAR(9),LEFT(BJ122,1)=CHAR(160),indenture(BJ122)&gt;0),"NO","BOLD")&amp;BL122</f>
        <v>BOLD</v>
      </c>
      <c r="BP122" t="str">
        <f t="shared" si="86"/>
        <v/>
      </c>
      <c r="BQ122" t="str">
        <f>IF(OR(LEFT(BN122,1)=CHAR(32),LEFT(BN122,1)=CHAR(9),LEFT(BN122,1)=CHAR(160),indenture(BN122)&gt;0),"NO","BOLD")&amp;BP122</f>
        <v>BOLD</v>
      </c>
      <c r="BT122" t="str">
        <f t="shared" si="87"/>
        <v/>
      </c>
      <c r="BU122" t="str">
        <f>IF(OR(LEFT(BR122,1)=CHAR(32),LEFT(BR122,1)=CHAR(9),LEFT(BR122,1)=CHAR(160),indenture(BR122)&gt;0),"NO","BOLD")&amp;BT122</f>
        <v>BOLD</v>
      </c>
      <c r="BX122" t="str">
        <f t="shared" si="88"/>
        <v/>
      </c>
      <c r="BY122" t="str">
        <f>IF(OR(LEFT(BV122,1)=CHAR(32),LEFT(BV122,1)=CHAR(9),LEFT(BV122,1)=CHAR(160),indenture(BV122)&gt;0),"NO","BOLD")&amp;BX122</f>
        <v>BOLD</v>
      </c>
      <c r="CB122" t="str">
        <f t="shared" si="89"/>
        <v/>
      </c>
      <c r="CC122" t="str">
        <f>IF(OR(LEFT(BZ122,1)=CHAR(32),LEFT(BZ122,1)=CHAR(9),LEFT(BZ122,1)=CHAR(160),indenture(BZ122)&gt;0),"NO","BOLD")&amp;CB122</f>
        <v>BOLD</v>
      </c>
      <c r="CF122" t="str">
        <f t="shared" si="90"/>
        <v/>
      </c>
      <c r="CG122" t="str">
        <f>IF(OR(LEFT(CD122,1)=CHAR(32),LEFT(CD122,1)=CHAR(9),LEFT(CD122,1)=CHAR(160),indenture(CD122)&gt;0),"NO","BOLD")&amp;CF122</f>
        <v>BOLD</v>
      </c>
      <c r="CJ122" t="str">
        <f t="shared" si="91"/>
        <v/>
      </c>
      <c r="CK122" t="str">
        <f>IF(OR(LEFT(CH122,1)=CHAR(32),LEFT(CH122,1)=CHAR(9),LEFT(CH122,1)=CHAR(160),indenture(CH122)&gt;0),"NO","BOLD")&amp;CJ122</f>
        <v>BOLD</v>
      </c>
      <c r="CN122" t="str">
        <f t="shared" si="92"/>
        <v/>
      </c>
      <c r="CO122" t="str">
        <f>IF(OR(LEFT(CL122,1)=CHAR(32),LEFT(CL122,1)=CHAR(9),LEFT(CL122,1)=CHAR(160),indenture(CL122)&gt;0),"NO","BOLD")&amp;CN122</f>
        <v>BOLD</v>
      </c>
      <c r="CR122" t="str">
        <f t="shared" si="93"/>
        <v/>
      </c>
      <c r="CS122" t="str">
        <f>IF(OR(LEFT(CP122,1)=CHAR(32),LEFT(CP122,1)=CHAR(9),LEFT(CP122,1)=CHAR(160),indenture(CP122)&gt;0),"NO","BOLD")&amp;CR122</f>
        <v>BOLD</v>
      </c>
      <c r="CV122" t="str">
        <f t="shared" si="94"/>
        <v/>
      </c>
      <c r="CW122" t="str">
        <f>IF(OR(LEFT(CT122,1)=CHAR(32),LEFT(CT122,1)=CHAR(9),LEFT(CT122,1)=CHAR(160),indenture(CT122)&gt;0),"NO","BOLD")&amp;CV122</f>
        <v>BOLD</v>
      </c>
      <c r="CZ122" t="str">
        <f t="shared" si="95"/>
        <v/>
      </c>
      <c r="DA122" t="str">
        <f>IF(OR(LEFT(CX122,1)=CHAR(32),LEFT(CX122,1)=CHAR(9),LEFT(CX122,1)=CHAR(160),indenture(CX122)&gt;0),"NO","BOLD")&amp;CZ122</f>
        <v>BOLD</v>
      </c>
      <c r="DD122" t="str">
        <f t="shared" si="96"/>
        <v/>
      </c>
      <c r="DE122" t="str">
        <f>IF(OR(LEFT(DB122,1)=CHAR(32),LEFT(DB122,1)=CHAR(9),LEFT(DB122,1)=CHAR(160),indenture(DB122)&gt;0),"NO","BOLD")&amp;DD122</f>
        <v>BOLD</v>
      </c>
      <c r="DH122" t="str">
        <f t="shared" si="97"/>
        <v/>
      </c>
      <c r="DI122" t="str">
        <f>IF(OR(LEFT(DF122,1)=CHAR(32),LEFT(DF122,1)=CHAR(9),LEFT(DF122,1)=CHAR(160),indenture(DF122)&gt;0),"NO","BOLD")&amp;DH122</f>
        <v>BOLD</v>
      </c>
      <c r="DL122" t="str">
        <f t="shared" si="98"/>
        <v/>
      </c>
      <c r="DM122" t="str">
        <f>IF(OR(LEFT(DJ122,1)=CHAR(32),LEFT(DJ122,1)=CHAR(9),LEFT(DJ122,1)=CHAR(160),indenture(DJ122)&gt;0),"NO","BOLD")&amp;DL122</f>
        <v>BOLD</v>
      </c>
      <c r="DP122" t="str">
        <f t="shared" si="99"/>
        <v/>
      </c>
      <c r="DQ122" t="str">
        <f>IF(OR(LEFT(DN122,1)=CHAR(32),LEFT(DN122,1)=CHAR(9),LEFT(DN122,1)=CHAR(160),indenture(DN122)&gt;0),"NO","BOLD")&amp;DP122</f>
        <v>BOLD</v>
      </c>
      <c r="DT122" t="str">
        <f t="shared" si="100"/>
        <v/>
      </c>
      <c r="DU122" t="str">
        <f>IF(OR(LEFT(DR122,1)=CHAR(32),LEFT(DR122,1)=CHAR(9),LEFT(DR122,1)=CHAR(160),indenture(DR122)&gt;0),"NO","BOLD")&amp;DT122</f>
        <v>BOLD</v>
      </c>
      <c r="DX122" t="str">
        <f t="shared" si="101"/>
        <v/>
      </c>
      <c r="DY122" t="str">
        <f>IF(OR(LEFT(DV122,1)=CHAR(32),LEFT(DV122,1)=CHAR(9),LEFT(DV122,1)=CHAR(160),indenture(DV122)&gt;0),"NO","BOLD")&amp;DX122</f>
        <v>BOLD</v>
      </c>
      <c r="EB122" t="str">
        <f t="shared" si="102"/>
        <v/>
      </c>
      <c r="EC122" t="str">
        <f>IF(OR(LEFT(DZ122,1)=CHAR(32),LEFT(DZ122,1)=CHAR(9),LEFT(DZ122,1)=CHAR(160),indenture(DZ122)&gt;0),"NO","BOLD")&amp;EB122</f>
        <v>BOLD</v>
      </c>
      <c r="EF122" t="str">
        <f t="shared" si="103"/>
        <v/>
      </c>
      <c r="EG122" t="str">
        <f>IF(OR(LEFT(ED122,1)=CHAR(32),LEFT(ED122,1)=CHAR(9),LEFT(ED122,1)=CHAR(160),indenture(ED122)&gt;0),"NO","BOLD")&amp;EF122</f>
        <v>BOLD</v>
      </c>
      <c r="EJ122" t="str">
        <f t="shared" si="104"/>
        <v/>
      </c>
      <c r="EK122" t="str">
        <f>IF(OR(LEFT(EH122,1)=CHAR(32),LEFT(EH122,1)=CHAR(9),LEFT(EH122,1)=CHAR(160),indenture(EH122)&gt;0),"NO","BOLD")&amp;EJ122</f>
        <v>BOLD</v>
      </c>
      <c r="EN122" t="str">
        <f t="shared" si="105"/>
        <v/>
      </c>
      <c r="EO122" t="str">
        <f>IF(OR(LEFT(EL122,1)=CHAR(32),LEFT(EL122,1)=CHAR(9),LEFT(EL122,1)=CHAR(160),indenture(EL122)&gt;0),"NO","BOLD")&amp;EN122</f>
        <v>BOLD</v>
      </c>
      <c r="ER122" t="str">
        <f t="shared" si="106"/>
        <v/>
      </c>
      <c r="ES122" t="str">
        <f>IF(OR(LEFT(EP122,1)=CHAR(32),LEFT(EP122,1)=CHAR(9),LEFT(EP122,1)=CHAR(160),indenture(EP122)&gt;0),"NO","BOLD")&amp;ER122</f>
        <v>BOLD</v>
      </c>
      <c r="EV122" t="str">
        <f t="shared" si="107"/>
        <v/>
      </c>
      <c r="EW122" t="str">
        <f>IF(OR(LEFT(ET122,1)=CHAR(32),LEFT(ET122,1)=CHAR(9),LEFT(ET122,1)=CHAR(160),indenture(ET122)&gt;0),"NO","BOLD")&amp;EV122</f>
        <v>BOLD</v>
      </c>
      <c r="EZ122" t="str">
        <f t="shared" si="108"/>
        <v/>
      </c>
      <c r="FA122" t="str">
        <f>IF(OR(LEFT(EX122,1)=CHAR(32),LEFT(EX122,1)=CHAR(9),LEFT(EX122,1)=CHAR(160),indenture(EX122)&gt;0),"NO","BOLD")&amp;EZ122</f>
        <v>BOLD</v>
      </c>
      <c r="FD122" t="str">
        <f t="shared" si="109"/>
        <v/>
      </c>
      <c r="FE122" t="str">
        <f>IF(OR(LEFT(FB122,1)=CHAR(32),LEFT(FB122,1)=CHAR(9),LEFT(FB122,1)=CHAR(160),indenture(FB122)&gt;0),"NO","BOLD")&amp;FD122</f>
        <v>BOLD</v>
      </c>
      <c r="FF122" t="s">
        <v>6145</v>
      </c>
      <c r="FG122" t="s">
        <v>5749</v>
      </c>
      <c r="FH122" t="str">
        <f t="shared" si="110"/>
        <v/>
      </c>
      <c r="FI122" t="str">
        <f>IF(OR(LEFT(FF122,1)=CHAR(32),LEFT(FF122,1)=CHAR(9),LEFT(FF122,1)=CHAR(160),indenture(FF122)&gt;0),"NO","BOLD")&amp;FH122</f>
        <v>BOLD</v>
      </c>
      <c r="FL122" t="str">
        <f t="shared" si="111"/>
        <v/>
      </c>
      <c r="FM122" t="str">
        <f>IF(OR(LEFT(FJ122,1)=CHAR(32),LEFT(FJ122,1)=CHAR(9),LEFT(FJ122,1)=CHAR(160),indenture(FJ122)&gt;0),"NO","BOLD")&amp;FL122</f>
        <v>BOLD</v>
      </c>
      <c r="FP122" t="str">
        <f t="shared" si="112"/>
        <v/>
      </c>
      <c r="FQ122" t="str">
        <f>IF(OR(LEFT(FN122,1)=CHAR(32),LEFT(FN122,1)=CHAR(9),LEFT(FN122,1)=CHAR(160),indenture(FN122)&gt;0),"NO","BOLD")&amp;FP122</f>
        <v>BOLD</v>
      </c>
      <c r="FT122" t="str">
        <f t="shared" si="113"/>
        <v/>
      </c>
      <c r="FU122" t="str">
        <f>IF(OR(LEFT(FR122,1)=CHAR(32),LEFT(FR122,1)=CHAR(9),LEFT(FR122,1)=CHAR(160),indenture(FR122)&gt;0),"NO","BOLD")&amp;FT122</f>
        <v>BOLD</v>
      </c>
      <c r="FX122" t="str">
        <f t="shared" si="114"/>
        <v/>
      </c>
      <c r="FY122" t="str">
        <f>IF(OR(LEFT(FV122,1)=CHAR(32),LEFT(FV122,1)=CHAR(9),LEFT(FV122,1)=CHAR(160),indenture(FV122)&gt;0),"NO","BOLD")&amp;FX122</f>
        <v>BOLD</v>
      </c>
      <c r="GB122" t="str">
        <f t="shared" si="115"/>
        <v/>
      </c>
      <c r="GC122" t="str">
        <f>IF(OR(LEFT(FZ122,1)=CHAR(32),LEFT(FZ122,1)=CHAR(9),LEFT(FZ122,1)=CHAR(160),indenture(FZ122)&gt;0),"NO","BOLD")&amp;GB122</f>
        <v>BOLD</v>
      </c>
      <c r="GF122" t="str">
        <f t="shared" si="116"/>
        <v/>
      </c>
      <c r="GG122" t="str">
        <f>IF(OR(LEFT(GD122,1)=CHAR(32),LEFT(GD122,1)=CHAR(9),LEFT(GD122,1)=CHAR(160),indenture(GD122)&gt;0),"NO","BOLD")&amp;GF122</f>
        <v>BOLD</v>
      </c>
      <c r="GJ122" t="str">
        <f t="shared" si="117"/>
        <v/>
      </c>
      <c r="GK122" t="str">
        <f>IF(OR(LEFT(GH122,1)=CHAR(32),LEFT(GH122,1)=CHAR(9),LEFT(GH122,1)=CHAR(160),indenture(GH122)&gt;0),"NO","BOLD")&amp;GJ122</f>
        <v>BOLD</v>
      </c>
      <c r="GN122" t="str">
        <f t="shared" si="118"/>
        <v/>
      </c>
      <c r="GO122" t="str">
        <f>IF(OR(LEFT(GL122,1)=CHAR(32),LEFT(GL122,1)=CHAR(9),LEFT(GL122,1)=CHAR(160),indenture(GL122)&gt;0),"NO","BOLD")&amp;GN122</f>
        <v>BOLD</v>
      </c>
      <c r="GR122" t="str">
        <f t="shared" si="119"/>
        <v/>
      </c>
      <c r="GS122" t="str">
        <f>IF(OR(LEFT(GP122,1)=CHAR(32),LEFT(GP122,1)=CHAR(9),LEFT(GP122,1)=CHAR(160),indenture(GP122)&gt;0),"NO","BOLD")&amp;GR122</f>
        <v>BOLD</v>
      </c>
      <c r="GV122" t="str">
        <f t="shared" si="120"/>
        <v/>
      </c>
      <c r="GW122" t="str">
        <f>IF(OR(LEFT(GT122,1)=CHAR(32),LEFT(GT122,1)=CHAR(9),LEFT(GT122,1)=CHAR(160),indenture(GT122)&gt;0),"NO","BOLD")&amp;GV122</f>
        <v>BOLD</v>
      </c>
      <c r="GZ122" t="str">
        <f t="shared" si="121"/>
        <v/>
      </c>
      <c r="HA122" t="str">
        <f>IF(OR(LEFT(GX122,1)=CHAR(32),LEFT(GX122,1)=CHAR(9),LEFT(GX122,1)=CHAR(160),indenture(GX122)&gt;0),"NO","BOLD")&amp;GZ122</f>
        <v>BOLD</v>
      </c>
      <c r="HD122" t="str">
        <f t="shared" si="122"/>
        <v/>
      </c>
      <c r="HE122" t="str">
        <f>IF(OR(LEFT(HB122,1)=CHAR(32),LEFT(HB122,1)=CHAR(9),LEFT(HB122,1)=CHAR(160),indenture(HB122)&gt;0),"NO","BOLD")&amp;HD122</f>
        <v>BOLD</v>
      </c>
      <c r="HH122" t="str">
        <f t="shared" si="123"/>
        <v/>
      </c>
      <c r="HI122" t="str">
        <f>IF(OR(LEFT(HF122,1)=CHAR(32),LEFT(HF122,1)=CHAR(9),LEFT(HF122,1)=CHAR(160),indenture(HF122)&gt;0),"NO","BOLD")&amp;HH122</f>
        <v>BOLD</v>
      </c>
      <c r="HL122" t="str">
        <f t="shared" si="124"/>
        <v/>
      </c>
      <c r="HM122" t="str">
        <f>IF(OR(LEFT(HJ122,1)=CHAR(32),LEFT(HJ122,1)=CHAR(9),LEFT(HJ122,1)=CHAR(160),indenture(HJ122)&gt;0),"NO","BOLD")&amp;HL122</f>
        <v>BOLD</v>
      </c>
      <c r="HP122" t="str">
        <f t="shared" si="125"/>
        <v/>
      </c>
      <c r="HQ122" t="str">
        <f>IF(OR(LEFT(HN122,1)=CHAR(32),LEFT(HN122,1)=CHAR(9),LEFT(HN122,1)=CHAR(160),indenture(HN122)&gt;0),"NO","BOLD")&amp;HP122</f>
        <v>BOLD</v>
      </c>
      <c r="HT122" t="str">
        <f t="shared" si="126"/>
        <v/>
      </c>
      <c r="HU122" t="str">
        <f>IF(OR(LEFT(HR122,1)=CHAR(32),LEFT(HR122,1)=CHAR(9),LEFT(HR122,1)=CHAR(160),indenture(HR122)&gt;0),"NO","BOLD")&amp;HT122</f>
        <v>BOLD</v>
      </c>
      <c r="HV122" t="s">
        <v>8287</v>
      </c>
      <c r="HW122" t="s">
        <v>8188</v>
      </c>
      <c r="HX122" t="str">
        <f t="shared" si="127"/>
        <v/>
      </c>
      <c r="HY122" t="str">
        <f>IF(OR(LEFT(HV122,1)=CHAR(32),LEFT(HV122,1)=CHAR(9),LEFT(HV122,1)=CHAR(160),indenture(HV122)&gt;0),"NO","BOLD")&amp;HX122</f>
        <v>BOLD</v>
      </c>
      <c r="IB122" t="str">
        <f t="shared" si="128"/>
        <v/>
      </c>
      <c r="IC122" t="str">
        <f>IF(OR(LEFT(HZ122,1)=CHAR(32),LEFT(HZ122,1)=CHAR(9),LEFT(HZ122,1)=CHAR(160),indenture(HZ122)&gt;0),"NO","BOLD")&amp;IB122</f>
        <v>BOLD</v>
      </c>
      <c r="IP122" t="s">
        <v>8799</v>
      </c>
      <c r="IQ122" t="s">
        <v>8800</v>
      </c>
      <c r="IR122" t="str">
        <f t="shared" si="130"/>
        <v/>
      </c>
      <c r="IS122" t="str">
        <f>IF(OR(LEFT(IP122,1)=CHAR(32),LEFT(IP122,1)=CHAR(9),LEFT(IP122,1)=CHAR(160),indenture(IP122)&gt;0),"NO","BOLD")&amp;IR122</f>
        <v>BOLD</v>
      </c>
      <c r="IX122" t="s">
        <v>8970</v>
      </c>
      <c r="IY122" t="s">
        <v>8955</v>
      </c>
      <c r="IZ122" t="str">
        <f t="shared" si="131"/>
        <v/>
      </c>
      <c r="JA122" t="str">
        <f>IF(OR(LEFT(IX122,1)=CHAR(32),LEFT(IX122,1)=CHAR(9),LEFT(IX122,1)=CHAR(160),indenture(IX122)&gt;0),"NO","BOLD")&amp;IZ122</f>
        <v>BOLD</v>
      </c>
      <c r="JD122" t="str">
        <f t="shared" si="132"/>
        <v/>
      </c>
      <c r="JE122" t="str">
        <f>IF(OR(LEFT(JB122,1)=CHAR(32),LEFT(JB122,1)=CHAR(9),LEFT(JB122,1)=CHAR(160),indenture(JB122)&gt;0),"NO","BOLD")&amp;JD122</f>
        <v>BOLD</v>
      </c>
    </row>
    <row r="123" spans="1:265">
      <c r="A123">
        <v>122</v>
      </c>
      <c r="D123" t="str">
        <f t="shared" si="71"/>
        <v/>
      </c>
      <c r="E123" t="str">
        <f>IF(OR(LEFT(B123,1)=CHAR(32),LEFT(B123,1)=CHAR(9),LEFT(B123,1)=CHAR(160),indenture(B123)&gt;0),"NO","BOLD")&amp;D123</f>
        <v>BOLD</v>
      </c>
      <c r="F123" t="s">
        <v>4133</v>
      </c>
      <c r="G123" t="s">
        <v>4134</v>
      </c>
      <c r="H123" t="str">
        <f t="shared" si="72"/>
        <v/>
      </c>
      <c r="I123" t="str">
        <f>IF(OR(LEFT(F123,1)=CHAR(32),LEFT(F123,1)=CHAR(9),LEFT(F123,1)=CHAR(160),indenture(F123)&gt;0),"NO","BOLD")&amp;H123</f>
        <v>BOLD</v>
      </c>
      <c r="P123" t="str">
        <f t="shared" si="73"/>
        <v/>
      </c>
      <c r="Q123" t="str">
        <f>IF(OR(LEFT(N123,1)=CHAR(32),LEFT(N123,1)=CHAR(9),LEFT(N123,1)=CHAR(160),indenture(N123)&gt;0),"NO","BOLD")&amp;P123</f>
        <v>BOLD</v>
      </c>
      <c r="T123" t="str">
        <f t="shared" si="74"/>
        <v/>
      </c>
      <c r="U123" t="str">
        <f>IF(OR(LEFT(R123,1)=CHAR(32),LEFT(R123,1)=CHAR(9),LEFT(R123,1)=CHAR(160),indenture(R123)&gt;0),"NO","BOLD")&amp;T123</f>
        <v>BOLD</v>
      </c>
      <c r="X123" t="str">
        <f t="shared" si="75"/>
        <v/>
      </c>
      <c r="Y123" t="str">
        <f>IF(OR(LEFT(V123,1)=CHAR(32),LEFT(V123,1)=CHAR(9),LEFT(V123,1)=CHAR(160),indenture(V123)&gt;0),"NO","BOLD")&amp;X123</f>
        <v>BOLD</v>
      </c>
      <c r="AB123" t="str">
        <f t="shared" si="76"/>
        <v/>
      </c>
      <c r="AC123" t="str">
        <f>IF(OR(LEFT(Z123,1)=CHAR(32),LEFT(Z123,1)=CHAR(9),LEFT(Z123,1)=CHAR(160),indenture(Z123)&gt;0),"NO","BOLD")&amp;AB123</f>
        <v>BOLD</v>
      </c>
      <c r="AF123" t="str">
        <f t="shared" si="77"/>
        <v/>
      </c>
      <c r="AG123" t="str">
        <f>IF(OR(LEFT(AD123,1)=CHAR(32),LEFT(AD123,1)=CHAR(9),LEFT(AD123,1)=CHAR(160),indenture(AD123)&gt;0),"NO","BOLD")&amp;AF123</f>
        <v>BOLD</v>
      </c>
      <c r="AJ123" t="str">
        <f t="shared" si="78"/>
        <v/>
      </c>
      <c r="AK123" t="str">
        <f>IF(OR(LEFT(AH123,1)=CHAR(32),LEFT(AH123,1)=CHAR(9),LEFT(AH123,1)=CHAR(160),indenture(AH123)&gt;0),"NO","BOLD")&amp;AJ123</f>
        <v>BOLD</v>
      </c>
      <c r="AN123" t="str">
        <f t="shared" si="79"/>
        <v/>
      </c>
      <c r="AO123" t="str">
        <f>IF(OR(LEFT(AL123,1)=CHAR(32),LEFT(AL123,1)=CHAR(9),LEFT(AL123,1)=CHAR(160),indenture(AL123)&gt;0),"NO","BOLD")&amp;AN123</f>
        <v>BOLD</v>
      </c>
      <c r="AR123" t="str">
        <f t="shared" si="80"/>
        <v/>
      </c>
      <c r="AS123" t="str">
        <f>IF(OR(LEFT(AP123,1)=CHAR(32),LEFT(AP123,1)=CHAR(9),LEFT(AP123,1)=CHAR(160),indenture(AP123)&gt;0),"NO","BOLD")&amp;AR123</f>
        <v>BOLD</v>
      </c>
      <c r="AV123" t="str">
        <f t="shared" si="81"/>
        <v/>
      </c>
      <c r="AW123" t="str">
        <f>IF(OR(LEFT(AT123,1)=CHAR(32),LEFT(AT123,1)=CHAR(9),LEFT(AT123,1)=CHAR(160),indenture(AT123)&gt;0),"NO","BOLD")&amp;AV123</f>
        <v>BOLD</v>
      </c>
      <c r="AZ123" t="str">
        <f t="shared" si="82"/>
        <v/>
      </c>
      <c r="BA123" t="str">
        <f>IF(OR(LEFT(AX123,1)=CHAR(32),LEFT(AX123,1)=CHAR(9),LEFT(AX123,1)=CHAR(160),indenture(AX123)&gt;0),"NO","BOLD")&amp;AZ123</f>
        <v>BOLD</v>
      </c>
      <c r="BD123" t="str">
        <f t="shared" si="83"/>
        <v/>
      </c>
      <c r="BE123" t="str">
        <f>IF(OR(LEFT(BB123,1)=CHAR(32),LEFT(BB123,1)=CHAR(9),LEFT(BB123,1)=CHAR(160),indenture(BB123)&gt;0),"NO","BOLD")&amp;BD123</f>
        <v>BOLD</v>
      </c>
      <c r="BH123" t="str">
        <f t="shared" si="84"/>
        <v/>
      </c>
      <c r="BI123" t="str">
        <f>IF(OR(LEFT(BF123,1)=CHAR(32),LEFT(BF123,1)=CHAR(9),LEFT(BF123,1)=CHAR(160),indenture(BF123)&gt;0),"NO","BOLD")&amp;BH123</f>
        <v>BOLD</v>
      </c>
      <c r="BL123" t="str">
        <f t="shared" si="85"/>
        <v/>
      </c>
      <c r="BM123" t="str">
        <f>IF(OR(LEFT(BJ123,1)=CHAR(32),LEFT(BJ123,1)=CHAR(9),LEFT(BJ123,1)=CHAR(160),indenture(BJ123)&gt;0),"NO","BOLD")&amp;BL123</f>
        <v>BOLD</v>
      </c>
      <c r="BP123" t="str">
        <f t="shared" si="86"/>
        <v/>
      </c>
      <c r="BQ123" t="str">
        <f>IF(OR(LEFT(BN123,1)=CHAR(32),LEFT(BN123,1)=CHAR(9),LEFT(BN123,1)=CHAR(160),indenture(BN123)&gt;0),"NO","BOLD")&amp;BP123</f>
        <v>BOLD</v>
      </c>
      <c r="BT123" t="str">
        <f t="shared" si="87"/>
        <v/>
      </c>
      <c r="BU123" t="str">
        <f>IF(OR(LEFT(BR123,1)=CHAR(32),LEFT(BR123,1)=CHAR(9),LEFT(BR123,1)=CHAR(160),indenture(BR123)&gt;0),"NO","BOLD")&amp;BT123</f>
        <v>BOLD</v>
      </c>
      <c r="BX123" t="str">
        <f t="shared" si="88"/>
        <v/>
      </c>
      <c r="BY123" t="str">
        <f>IF(OR(LEFT(BV123,1)=CHAR(32),LEFT(BV123,1)=CHAR(9),LEFT(BV123,1)=CHAR(160),indenture(BV123)&gt;0),"NO","BOLD")&amp;BX123</f>
        <v>BOLD</v>
      </c>
      <c r="CB123" t="str">
        <f t="shared" si="89"/>
        <v/>
      </c>
      <c r="CC123" t="str">
        <f>IF(OR(LEFT(BZ123,1)=CHAR(32),LEFT(BZ123,1)=CHAR(9),LEFT(BZ123,1)=CHAR(160),indenture(BZ123)&gt;0),"NO","BOLD")&amp;CB123</f>
        <v>BOLD</v>
      </c>
      <c r="CF123" t="str">
        <f t="shared" si="90"/>
        <v/>
      </c>
      <c r="CG123" t="str">
        <f>IF(OR(LEFT(CD123,1)=CHAR(32),LEFT(CD123,1)=CHAR(9),LEFT(CD123,1)=CHAR(160),indenture(CD123)&gt;0),"NO","BOLD")&amp;CF123</f>
        <v>BOLD</v>
      </c>
      <c r="CJ123" t="str">
        <f t="shared" si="91"/>
        <v/>
      </c>
      <c r="CK123" t="str">
        <f>IF(OR(LEFT(CH123,1)=CHAR(32),LEFT(CH123,1)=CHAR(9),LEFT(CH123,1)=CHAR(160),indenture(CH123)&gt;0),"NO","BOLD")&amp;CJ123</f>
        <v>BOLD</v>
      </c>
      <c r="CN123" t="str">
        <f t="shared" si="92"/>
        <v/>
      </c>
      <c r="CO123" t="str">
        <f>IF(OR(LEFT(CL123,1)=CHAR(32),LEFT(CL123,1)=CHAR(9),LEFT(CL123,1)=CHAR(160),indenture(CL123)&gt;0),"NO","BOLD")&amp;CN123</f>
        <v>BOLD</v>
      </c>
      <c r="CR123" t="str">
        <f t="shared" si="93"/>
        <v/>
      </c>
      <c r="CS123" t="str">
        <f>IF(OR(LEFT(CP123,1)=CHAR(32),LEFT(CP123,1)=CHAR(9),LEFT(CP123,1)=CHAR(160),indenture(CP123)&gt;0),"NO","BOLD")&amp;CR123</f>
        <v>BOLD</v>
      </c>
      <c r="CV123" t="str">
        <f t="shared" si="94"/>
        <v/>
      </c>
      <c r="CW123" t="str">
        <f>IF(OR(LEFT(CT123,1)=CHAR(32),LEFT(CT123,1)=CHAR(9),LEFT(CT123,1)=CHAR(160),indenture(CT123)&gt;0),"NO","BOLD")&amp;CV123</f>
        <v>BOLD</v>
      </c>
      <c r="CZ123" t="str">
        <f t="shared" si="95"/>
        <v/>
      </c>
      <c r="DA123" t="str">
        <f>IF(OR(LEFT(CX123,1)=CHAR(32),LEFT(CX123,1)=CHAR(9),LEFT(CX123,1)=CHAR(160),indenture(CX123)&gt;0),"NO","BOLD")&amp;CZ123</f>
        <v>BOLD</v>
      </c>
      <c r="DD123" t="str">
        <f t="shared" si="96"/>
        <v/>
      </c>
      <c r="DE123" t="str">
        <f>IF(OR(LEFT(DB123,1)=CHAR(32),LEFT(DB123,1)=CHAR(9),LEFT(DB123,1)=CHAR(160),indenture(DB123)&gt;0),"NO","BOLD")&amp;DD123</f>
        <v>BOLD</v>
      </c>
      <c r="DH123" t="str">
        <f t="shared" si="97"/>
        <v/>
      </c>
      <c r="DI123" t="str">
        <f>IF(OR(LEFT(DF123,1)=CHAR(32),LEFT(DF123,1)=CHAR(9),LEFT(DF123,1)=CHAR(160),indenture(DF123)&gt;0),"NO","BOLD")&amp;DH123</f>
        <v>BOLD</v>
      </c>
      <c r="DL123" t="str">
        <f t="shared" si="98"/>
        <v/>
      </c>
      <c r="DM123" t="str">
        <f>IF(OR(LEFT(DJ123,1)=CHAR(32),LEFT(DJ123,1)=CHAR(9),LEFT(DJ123,1)=CHAR(160),indenture(DJ123)&gt;0),"NO","BOLD")&amp;DL123</f>
        <v>BOLD</v>
      </c>
      <c r="DP123" t="str">
        <f t="shared" si="99"/>
        <v/>
      </c>
      <c r="DQ123" t="str">
        <f>IF(OR(LEFT(DN123,1)=CHAR(32),LEFT(DN123,1)=CHAR(9),LEFT(DN123,1)=CHAR(160),indenture(DN123)&gt;0),"NO","BOLD")&amp;DP123</f>
        <v>BOLD</v>
      </c>
      <c r="DT123" t="str">
        <f t="shared" si="100"/>
        <v/>
      </c>
      <c r="DU123" t="str">
        <f>IF(OR(LEFT(DR123,1)=CHAR(32),LEFT(DR123,1)=CHAR(9),LEFT(DR123,1)=CHAR(160),indenture(DR123)&gt;0),"NO","BOLD")&amp;DT123</f>
        <v>BOLD</v>
      </c>
      <c r="DX123" t="str">
        <f t="shared" si="101"/>
        <v/>
      </c>
      <c r="DY123" t="str">
        <f>IF(OR(LEFT(DV123,1)=CHAR(32),LEFT(DV123,1)=CHAR(9),LEFT(DV123,1)=CHAR(160),indenture(DV123)&gt;0),"NO","BOLD")&amp;DX123</f>
        <v>BOLD</v>
      </c>
      <c r="EB123" t="str">
        <f t="shared" si="102"/>
        <v/>
      </c>
      <c r="EC123" t="str">
        <f>IF(OR(LEFT(DZ123,1)=CHAR(32),LEFT(DZ123,1)=CHAR(9),LEFT(DZ123,1)=CHAR(160),indenture(DZ123)&gt;0),"NO","BOLD")&amp;EB123</f>
        <v>BOLD</v>
      </c>
      <c r="EF123" t="str">
        <f t="shared" si="103"/>
        <v/>
      </c>
      <c r="EG123" t="str">
        <f>IF(OR(LEFT(ED123,1)=CHAR(32),LEFT(ED123,1)=CHAR(9),LEFT(ED123,1)=CHAR(160),indenture(ED123)&gt;0),"NO","BOLD")&amp;EF123</f>
        <v>BOLD</v>
      </c>
      <c r="EJ123" t="str">
        <f t="shared" si="104"/>
        <v/>
      </c>
      <c r="EK123" t="str">
        <f>IF(OR(LEFT(EH123,1)=CHAR(32),LEFT(EH123,1)=CHAR(9),LEFT(EH123,1)=CHAR(160),indenture(EH123)&gt;0),"NO","BOLD")&amp;EJ123</f>
        <v>BOLD</v>
      </c>
      <c r="EN123" t="str">
        <f t="shared" si="105"/>
        <v/>
      </c>
      <c r="EO123" t="str">
        <f>IF(OR(LEFT(EL123,1)=CHAR(32),LEFT(EL123,1)=CHAR(9),LEFT(EL123,1)=CHAR(160),indenture(EL123)&gt;0),"NO","BOLD")&amp;EN123</f>
        <v>BOLD</v>
      </c>
      <c r="ER123" t="str">
        <f t="shared" si="106"/>
        <v/>
      </c>
      <c r="ES123" t="str">
        <f>IF(OR(LEFT(EP123,1)=CHAR(32),LEFT(EP123,1)=CHAR(9),LEFT(EP123,1)=CHAR(160),indenture(EP123)&gt;0),"NO","BOLD")&amp;ER123</f>
        <v>BOLD</v>
      </c>
      <c r="EV123" t="str">
        <f t="shared" si="107"/>
        <v/>
      </c>
      <c r="EW123" t="str">
        <f>IF(OR(LEFT(ET123,1)=CHAR(32),LEFT(ET123,1)=CHAR(9),LEFT(ET123,1)=CHAR(160),indenture(ET123)&gt;0),"NO","BOLD")&amp;EV123</f>
        <v>BOLD</v>
      </c>
      <c r="EZ123" t="str">
        <f t="shared" si="108"/>
        <v/>
      </c>
      <c r="FA123" t="str">
        <f>IF(OR(LEFT(EX123,1)=CHAR(32),LEFT(EX123,1)=CHAR(9),LEFT(EX123,1)=CHAR(160),indenture(EX123)&gt;0),"NO","BOLD")&amp;EZ123</f>
        <v>BOLD</v>
      </c>
      <c r="FD123" t="str">
        <f t="shared" si="109"/>
        <v/>
      </c>
      <c r="FE123" t="str">
        <f>IF(OR(LEFT(FB123,1)=CHAR(32),LEFT(FB123,1)=CHAR(9),LEFT(FB123,1)=CHAR(160),indenture(FB123)&gt;0),"NO","BOLD")&amp;FD123</f>
        <v>BOLD</v>
      </c>
      <c r="FF123" t="s">
        <v>6146</v>
      </c>
      <c r="FG123" t="s">
        <v>5765</v>
      </c>
      <c r="FH123" t="str">
        <f t="shared" si="110"/>
        <v/>
      </c>
      <c r="FI123" t="str">
        <f>IF(OR(LEFT(FF123,1)=CHAR(32),LEFT(FF123,1)=CHAR(9),LEFT(FF123,1)=CHAR(160),indenture(FF123)&gt;0),"NO","BOLD")&amp;FH123</f>
        <v>BOLD</v>
      </c>
      <c r="FL123" t="str">
        <f t="shared" si="111"/>
        <v/>
      </c>
      <c r="FM123" t="str">
        <f>IF(OR(LEFT(FJ123,1)=CHAR(32),LEFT(FJ123,1)=CHAR(9),LEFT(FJ123,1)=CHAR(160),indenture(FJ123)&gt;0),"NO","BOLD")&amp;FL123</f>
        <v>BOLD</v>
      </c>
      <c r="FP123" t="str">
        <f t="shared" si="112"/>
        <v/>
      </c>
      <c r="FQ123" t="str">
        <f>IF(OR(LEFT(FN123,1)=CHAR(32),LEFT(FN123,1)=CHAR(9),LEFT(FN123,1)=CHAR(160),indenture(FN123)&gt;0),"NO","BOLD")&amp;FP123</f>
        <v>BOLD</v>
      </c>
      <c r="FT123" t="str">
        <f t="shared" si="113"/>
        <v/>
      </c>
      <c r="FU123" t="str">
        <f>IF(OR(LEFT(FR123,1)=CHAR(32),LEFT(FR123,1)=CHAR(9),LEFT(FR123,1)=CHAR(160),indenture(FR123)&gt;0),"NO","BOLD")&amp;FT123</f>
        <v>BOLD</v>
      </c>
      <c r="FX123" t="str">
        <f t="shared" si="114"/>
        <v/>
      </c>
      <c r="FY123" t="str">
        <f>IF(OR(LEFT(FV123,1)=CHAR(32),LEFT(FV123,1)=CHAR(9),LEFT(FV123,1)=CHAR(160),indenture(FV123)&gt;0),"NO","BOLD")&amp;FX123</f>
        <v>BOLD</v>
      </c>
      <c r="GB123" t="str">
        <f t="shared" si="115"/>
        <v/>
      </c>
      <c r="GC123" t="str">
        <f>IF(OR(LEFT(FZ123,1)=CHAR(32),LEFT(FZ123,1)=CHAR(9),LEFT(FZ123,1)=CHAR(160),indenture(FZ123)&gt;0),"NO","BOLD")&amp;GB123</f>
        <v>BOLD</v>
      </c>
      <c r="GF123" t="str">
        <f t="shared" si="116"/>
        <v/>
      </c>
      <c r="GG123" t="str">
        <f>IF(OR(LEFT(GD123,1)=CHAR(32),LEFT(GD123,1)=CHAR(9),LEFT(GD123,1)=CHAR(160),indenture(GD123)&gt;0),"NO","BOLD")&amp;GF123</f>
        <v>BOLD</v>
      </c>
      <c r="GJ123" t="str">
        <f t="shared" si="117"/>
        <v/>
      </c>
      <c r="GK123" t="str">
        <f>IF(OR(LEFT(GH123,1)=CHAR(32),LEFT(GH123,1)=CHAR(9),LEFT(GH123,1)=CHAR(160),indenture(GH123)&gt;0),"NO","BOLD")&amp;GJ123</f>
        <v>BOLD</v>
      </c>
      <c r="GN123" t="str">
        <f t="shared" si="118"/>
        <v/>
      </c>
      <c r="GO123" t="str">
        <f>IF(OR(LEFT(GL123,1)=CHAR(32),LEFT(GL123,1)=CHAR(9),LEFT(GL123,1)=CHAR(160),indenture(GL123)&gt;0),"NO","BOLD")&amp;GN123</f>
        <v>BOLD</v>
      </c>
      <c r="GR123" t="str">
        <f t="shared" si="119"/>
        <v/>
      </c>
      <c r="GS123" t="str">
        <f>IF(OR(LEFT(GP123,1)=CHAR(32),LEFT(GP123,1)=CHAR(9),LEFT(GP123,1)=CHAR(160),indenture(GP123)&gt;0),"NO","BOLD")&amp;GR123</f>
        <v>BOLD</v>
      </c>
      <c r="GV123" t="str">
        <f t="shared" si="120"/>
        <v/>
      </c>
      <c r="GW123" t="str">
        <f>IF(OR(LEFT(GT123,1)=CHAR(32),LEFT(GT123,1)=CHAR(9),LEFT(GT123,1)=CHAR(160),indenture(GT123)&gt;0),"NO","BOLD")&amp;GV123</f>
        <v>BOLD</v>
      </c>
      <c r="GZ123" t="str">
        <f t="shared" si="121"/>
        <v/>
      </c>
      <c r="HA123" t="str">
        <f>IF(OR(LEFT(GX123,1)=CHAR(32),LEFT(GX123,1)=CHAR(9),LEFT(GX123,1)=CHAR(160),indenture(GX123)&gt;0),"NO","BOLD")&amp;GZ123</f>
        <v>BOLD</v>
      </c>
      <c r="HD123" t="str">
        <f t="shared" si="122"/>
        <v/>
      </c>
      <c r="HE123" t="str">
        <f>IF(OR(LEFT(HB123,1)=CHAR(32),LEFT(HB123,1)=CHAR(9),LEFT(HB123,1)=CHAR(160),indenture(HB123)&gt;0),"NO","BOLD")&amp;HD123</f>
        <v>BOLD</v>
      </c>
      <c r="HH123" t="str">
        <f t="shared" si="123"/>
        <v/>
      </c>
      <c r="HI123" t="str">
        <f>IF(OR(LEFT(HF123,1)=CHAR(32),LEFT(HF123,1)=CHAR(9),LEFT(HF123,1)=CHAR(160),indenture(HF123)&gt;0),"NO","BOLD")&amp;HH123</f>
        <v>BOLD</v>
      </c>
      <c r="HL123" t="str">
        <f t="shared" si="124"/>
        <v/>
      </c>
      <c r="HM123" t="str">
        <f>IF(OR(LEFT(HJ123,1)=CHAR(32),LEFT(HJ123,1)=CHAR(9),LEFT(HJ123,1)=CHAR(160),indenture(HJ123)&gt;0),"NO","BOLD")&amp;HL123</f>
        <v>BOLD</v>
      </c>
      <c r="HP123" t="str">
        <f t="shared" si="125"/>
        <v/>
      </c>
      <c r="HQ123" t="str">
        <f>IF(OR(LEFT(HN123,1)=CHAR(32),LEFT(HN123,1)=CHAR(9),LEFT(HN123,1)=CHAR(160),indenture(HN123)&gt;0),"NO","BOLD")&amp;HP123</f>
        <v>BOLD</v>
      </c>
      <c r="HT123" t="str">
        <f t="shared" si="126"/>
        <v/>
      </c>
      <c r="HU123" t="str">
        <f>IF(OR(LEFT(HR123,1)=CHAR(32),LEFT(HR123,1)=CHAR(9),LEFT(HR123,1)=CHAR(160),indenture(HR123)&gt;0),"NO","BOLD")&amp;HT123</f>
        <v>BOLD</v>
      </c>
      <c r="HV123" t="s">
        <v>910</v>
      </c>
      <c r="HW123" t="s">
        <v>693</v>
      </c>
      <c r="HX123" t="str">
        <f t="shared" si="127"/>
        <v/>
      </c>
      <c r="HY123" t="str">
        <f>IF(OR(LEFT(HV123,1)=CHAR(32),LEFT(HV123,1)=CHAR(9),LEFT(HV123,1)=CHAR(160),indenture(HV123)&gt;0),"NO","BOLD")&amp;HX123</f>
        <v>BOLD</v>
      </c>
      <c r="HZ123" t="s">
        <v>8473</v>
      </c>
      <c r="IA123" s="36" t="s">
        <v>8872</v>
      </c>
      <c r="IB123" t="str">
        <f t="shared" si="128"/>
        <v/>
      </c>
      <c r="IC123" t="str">
        <f>IF(OR(LEFT(HZ123,1)=CHAR(32),LEFT(HZ123,1)=CHAR(9),LEFT(HZ123,1)=CHAR(160),indenture(HZ123)&gt;0),"NO","BOLD")&amp;IB123</f>
        <v>BOLD</v>
      </c>
      <c r="IP123" t="s">
        <v>0</v>
      </c>
      <c r="IQ123" t="s">
        <v>8801</v>
      </c>
      <c r="IR123" t="str">
        <f t="shared" si="130"/>
        <v/>
      </c>
      <c r="IS123" t="str">
        <f>IF(OR(LEFT(IP123,1)=CHAR(32),LEFT(IP123,1)=CHAR(9),LEFT(IP123,1)=CHAR(160),indenture(IP123)&gt;0),"NO","BOLD")&amp;IR123</f>
        <v>BOLD</v>
      </c>
      <c r="IX123" t="s">
        <v>8971</v>
      </c>
      <c r="IY123" t="s">
        <v>8956</v>
      </c>
      <c r="IZ123" t="str">
        <f t="shared" si="131"/>
        <v/>
      </c>
      <c r="JA123" t="str">
        <f>IF(OR(LEFT(IX123,1)=CHAR(32),LEFT(IX123,1)=CHAR(9),LEFT(IX123,1)=CHAR(160),indenture(IX123)&gt;0),"NO","BOLD")&amp;IZ123</f>
        <v>BOLD</v>
      </c>
      <c r="JB123" t="s">
        <v>8473</v>
      </c>
      <c r="JC123" s="36" t="s">
        <v>8872</v>
      </c>
      <c r="JD123" t="str">
        <f t="shared" si="132"/>
        <v/>
      </c>
      <c r="JE123" t="str">
        <f>IF(OR(LEFT(JB123,1)=CHAR(32),LEFT(JB123,1)=CHAR(9),LEFT(JB123,1)=CHAR(160),indenture(JB123)&gt;0),"NO","BOLD")&amp;JD123</f>
        <v>BOLD</v>
      </c>
    </row>
    <row r="124" spans="1:265">
      <c r="A124">
        <v>123</v>
      </c>
      <c r="D124" t="str">
        <f t="shared" si="71"/>
        <v/>
      </c>
      <c r="E124" t="str">
        <f>IF(OR(LEFT(B124,1)=CHAR(32),LEFT(B124,1)=CHAR(9),LEFT(B124,1)=CHAR(160),indenture(B124)&gt;0),"NO","BOLD")&amp;D124</f>
        <v>BOLD</v>
      </c>
      <c r="F124" t="s">
        <v>4135</v>
      </c>
      <c r="G124" t="s">
        <v>4136</v>
      </c>
      <c r="H124" t="str">
        <f t="shared" si="72"/>
        <v/>
      </c>
      <c r="I124" t="str">
        <f>IF(OR(LEFT(F124,1)=CHAR(32),LEFT(F124,1)=CHAR(9),LEFT(F124,1)=CHAR(160),indenture(F124)&gt;0),"NO","BOLD")&amp;H124</f>
        <v>BOLD</v>
      </c>
      <c r="P124" t="str">
        <f t="shared" si="73"/>
        <v/>
      </c>
      <c r="Q124" t="str">
        <f>IF(OR(LEFT(N124,1)=CHAR(32),LEFT(N124,1)=CHAR(9),LEFT(N124,1)=CHAR(160),indenture(N124)&gt;0),"NO","BOLD")&amp;P124</f>
        <v>BOLD</v>
      </c>
      <c r="T124" t="str">
        <f t="shared" si="74"/>
        <v/>
      </c>
      <c r="U124" t="str">
        <f>IF(OR(LEFT(R124,1)=CHAR(32),LEFT(R124,1)=CHAR(9),LEFT(R124,1)=CHAR(160),indenture(R124)&gt;0),"NO","BOLD")&amp;T124</f>
        <v>BOLD</v>
      </c>
      <c r="X124" t="str">
        <f t="shared" si="75"/>
        <v/>
      </c>
      <c r="Y124" t="str">
        <f>IF(OR(LEFT(V124,1)=CHAR(32),LEFT(V124,1)=CHAR(9),LEFT(V124,1)=CHAR(160),indenture(V124)&gt;0),"NO","BOLD")&amp;X124</f>
        <v>BOLD</v>
      </c>
      <c r="AB124" t="str">
        <f t="shared" si="76"/>
        <v/>
      </c>
      <c r="AC124" t="str">
        <f>IF(OR(LEFT(Z124,1)=CHAR(32),LEFT(Z124,1)=CHAR(9),LEFT(Z124,1)=CHAR(160),indenture(Z124)&gt;0),"NO","BOLD")&amp;AB124</f>
        <v>BOLD</v>
      </c>
      <c r="AF124" t="str">
        <f t="shared" si="77"/>
        <v/>
      </c>
      <c r="AG124" t="str">
        <f>IF(OR(LEFT(AD124,1)=CHAR(32),LEFT(AD124,1)=CHAR(9),LEFT(AD124,1)=CHAR(160),indenture(AD124)&gt;0),"NO","BOLD")&amp;AF124</f>
        <v>BOLD</v>
      </c>
      <c r="AJ124" t="str">
        <f t="shared" si="78"/>
        <v/>
      </c>
      <c r="AK124" t="str">
        <f>IF(OR(LEFT(AH124,1)=CHAR(32),LEFT(AH124,1)=CHAR(9),LEFT(AH124,1)=CHAR(160),indenture(AH124)&gt;0),"NO","BOLD")&amp;AJ124</f>
        <v>BOLD</v>
      </c>
      <c r="AN124" t="str">
        <f t="shared" si="79"/>
        <v/>
      </c>
      <c r="AO124" t="str">
        <f>IF(OR(LEFT(AL124,1)=CHAR(32),LEFT(AL124,1)=CHAR(9),LEFT(AL124,1)=CHAR(160),indenture(AL124)&gt;0),"NO","BOLD")&amp;AN124</f>
        <v>BOLD</v>
      </c>
      <c r="AR124" t="str">
        <f t="shared" si="80"/>
        <v/>
      </c>
      <c r="AS124" t="str">
        <f>IF(OR(LEFT(AP124,1)=CHAR(32),LEFT(AP124,1)=CHAR(9),LEFT(AP124,1)=CHAR(160),indenture(AP124)&gt;0),"NO","BOLD")&amp;AR124</f>
        <v>BOLD</v>
      </c>
      <c r="AV124" t="str">
        <f t="shared" si="81"/>
        <v/>
      </c>
      <c r="AW124" t="str">
        <f>IF(OR(LEFT(AT124,1)=CHAR(32),LEFT(AT124,1)=CHAR(9),LEFT(AT124,1)=CHAR(160),indenture(AT124)&gt;0),"NO","BOLD")&amp;AV124</f>
        <v>BOLD</v>
      </c>
      <c r="AZ124" t="str">
        <f t="shared" si="82"/>
        <v/>
      </c>
      <c r="BA124" t="str">
        <f>IF(OR(LEFT(AX124,1)=CHAR(32),LEFT(AX124,1)=CHAR(9),LEFT(AX124,1)=CHAR(160),indenture(AX124)&gt;0),"NO","BOLD")&amp;AZ124</f>
        <v>BOLD</v>
      </c>
      <c r="BD124" t="str">
        <f t="shared" si="83"/>
        <v/>
      </c>
      <c r="BE124" t="str">
        <f>IF(OR(LEFT(BB124,1)=CHAR(32),LEFT(BB124,1)=CHAR(9),LEFT(BB124,1)=CHAR(160),indenture(BB124)&gt;0),"NO","BOLD")&amp;BD124</f>
        <v>BOLD</v>
      </c>
      <c r="BH124" t="str">
        <f t="shared" si="84"/>
        <v/>
      </c>
      <c r="BI124" t="str">
        <f>IF(OR(LEFT(BF124,1)=CHAR(32),LEFT(BF124,1)=CHAR(9),LEFT(BF124,1)=CHAR(160),indenture(BF124)&gt;0),"NO","BOLD")&amp;BH124</f>
        <v>BOLD</v>
      </c>
      <c r="BL124" t="str">
        <f t="shared" si="85"/>
        <v/>
      </c>
      <c r="BM124" t="str">
        <f>IF(OR(LEFT(BJ124,1)=CHAR(32),LEFT(BJ124,1)=CHAR(9),LEFT(BJ124,1)=CHAR(160),indenture(BJ124)&gt;0),"NO","BOLD")&amp;BL124</f>
        <v>BOLD</v>
      </c>
      <c r="BP124" t="str">
        <f t="shared" si="86"/>
        <v/>
      </c>
      <c r="BQ124" t="str">
        <f>IF(OR(LEFT(BN124,1)=CHAR(32),LEFT(BN124,1)=CHAR(9),LEFT(BN124,1)=CHAR(160),indenture(BN124)&gt;0),"NO","BOLD")&amp;BP124</f>
        <v>BOLD</v>
      </c>
      <c r="BT124" t="str">
        <f t="shared" si="87"/>
        <v/>
      </c>
      <c r="BU124" t="str">
        <f>IF(OR(LEFT(BR124,1)=CHAR(32),LEFT(BR124,1)=CHAR(9),LEFT(BR124,1)=CHAR(160),indenture(BR124)&gt;0),"NO","BOLD")&amp;BT124</f>
        <v>BOLD</v>
      </c>
      <c r="BX124" t="str">
        <f t="shared" si="88"/>
        <v/>
      </c>
      <c r="BY124" t="str">
        <f>IF(OR(LEFT(BV124,1)=CHAR(32),LEFT(BV124,1)=CHAR(9),LEFT(BV124,1)=CHAR(160),indenture(BV124)&gt;0),"NO","BOLD")&amp;BX124</f>
        <v>BOLD</v>
      </c>
      <c r="CB124" t="str">
        <f t="shared" si="89"/>
        <v/>
      </c>
      <c r="CC124" t="str">
        <f>IF(OR(LEFT(BZ124,1)=CHAR(32),LEFT(BZ124,1)=CHAR(9),LEFT(BZ124,1)=CHAR(160),indenture(BZ124)&gt;0),"NO","BOLD")&amp;CB124</f>
        <v>BOLD</v>
      </c>
      <c r="CF124" t="str">
        <f t="shared" si="90"/>
        <v/>
      </c>
      <c r="CG124" t="str">
        <f>IF(OR(LEFT(CD124,1)=CHAR(32),LEFT(CD124,1)=CHAR(9),LEFT(CD124,1)=CHAR(160),indenture(CD124)&gt;0),"NO","BOLD")&amp;CF124</f>
        <v>BOLD</v>
      </c>
      <c r="CJ124" t="str">
        <f t="shared" si="91"/>
        <v/>
      </c>
      <c r="CK124" t="str">
        <f>IF(OR(LEFT(CH124,1)=CHAR(32),LEFT(CH124,1)=CHAR(9),LEFT(CH124,1)=CHAR(160),indenture(CH124)&gt;0),"NO","BOLD")&amp;CJ124</f>
        <v>BOLD</v>
      </c>
      <c r="CN124" t="str">
        <f t="shared" si="92"/>
        <v/>
      </c>
      <c r="CO124" t="str">
        <f>IF(OR(LEFT(CL124,1)=CHAR(32),LEFT(CL124,1)=CHAR(9),LEFT(CL124,1)=CHAR(160),indenture(CL124)&gt;0),"NO","BOLD")&amp;CN124</f>
        <v>BOLD</v>
      </c>
      <c r="CR124" t="str">
        <f t="shared" si="93"/>
        <v/>
      </c>
      <c r="CS124" t="str">
        <f>IF(OR(LEFT(CP124,1)=CHAR(32),LEFT(CP124,1)=CHAR(9),LEFT(CP124,1)=CHAR(160),indenture(CP124)&gt;0),"NO","BOLD")&amp;CR124</f>
        <v>BOLD</v>
      </c>
      <c r="CV124" t="str">
        <f t="shared" si="94"/>
        <v/>
      </c>
      <c r="CW124" t="str">
        <f>IF(OR(LEFT(CT124,1)=CHAR(32),LEFT(CT124,1)=CHAR(9),LEFT(CT124,1)=CHAR(160),indenture(CT124)&gt;0),"NO","BOLD")&amp;CV124</f>
        <v>BOLD</v>
      </c>
      <c r="CZ124" t="str">
        <f t="shared" si="95"/>
        <v/>
      </c>
      <c r="DA124" t="str">
        <f>IF(OR(LEFT(CX124,1)=CHAR(32),LEFT(CX124,1)=CHAR(9),LEFT(CX124,1)=CHAR(160),indenture(CX124)&gt;0),"NO","BOLD")&amp;CZ124</f>
        <v>BOLD</v>
      </c>
      <c r="DD124" t="str">
        <f t="shared" si="96"/>
        <v/>
      </c>
      <c r="DE124" t="str">
        <f>IF(OR(LEFT(DB124,1)=CHAR(32),LEFT(DB124,1)=CHAR(9),LEFT(DB124,1)=CHAR(160),indenture(DB124)&gt;0),"NO","BOLD")&amp;DD124</f>
        <v>BOLD</v>
      </c>
      <c r="DH124" t="str">
        <f t="shared" si="97"/>
        <v/>
      </c>
      <c r="DI124" t="str">
        <f>IF(OR(LEFT(DF124,1)=CHAR(32),LEFT(DF124,1)=CHAR(9),LEFT(DF124,1)=CHAR(160),indenture(DF124)&gt;0),"NO","BOLD")&amp;DH124</f>
        <v>BOLD</v>
      </c>
      <c r="DL124" t="str">
        <f t="shared" si="98"/>
        <v/>
      </c>
      <c r="DM124" t="str">
        <f>IF(OR(LEFT(DJ124,1)=CHAR(32),LEFT(DJ124,1)=CHAR(9),LEFT(DJ124,1)=CHAR(160),indenture(DJ124)&gt;0),"NO","BOLD")&amp;DL124</f>
        <v>BOLD</v>
      </c>
      <c r="DP124" t="str">
        <f t="shared" si="99"/>
        <v/>
      </c>
      <c r="DQ124" t="str">
        <f>IF(OR(LEFT(DN124,1)=CHAR(32),LEFT(DN124,1)=CHAR(9),LEFT(DN124,1)=CHAR(160),indenture(DN124)&gt;0),"NO","BOLD")&amp;DP124</f>
        <v>BOLD</v>
      </c>
      <c r="DT124" t="str">
        <f t="shared" si="100"/>
        <v/>
      </c>
      <c r="DU124" t="str">
        <f>IF(OR(LEFT(DR124,1)=CHAR(32),LEFT(DR124,1)=CHAR(9),LEFT(DR124,1)=CHAR(160),indenture(DR124)&gt;0),"NO","BOLD")&amp;DT124</f>
        <v>BOLD</v>
      </c>
      <c r="DX124" t="str">
        <f t="shared" si="101"/>
        <v/>
      </c>
      <c r="DY124" t="str">
        <f>IF(OR(LEFT(DV124,1)=CHAR(32),LEFT(DV124,1)=CHAR(9),LEFT(DV124,1)=CHAR(160),indenture(DV124)&gt;0),"NO","BOLD")&amp;DX124</f>
        <v>BOLD</v>
      </c>
      <c r="EB124" t="str">
        <f t="shared" si="102"/>
        <v/>
      </c>
      <c r="EC124" t="str">
        <f>IF(OR(LEFT(DZ124,1)=CHAR(32),LEFT(DZ124,1)=CHAR(9),LEFT(DZ124,1)=CHAR(160),indenture(DZ124)&gt;0),"NO","BOLD")&amp;EB124</f>
        <v>BOLD</v>
      </c>
      <c r="EF124" t="str">
        <f t="shared" si="103"/>
        <v/>
      </c>
      <c r="EG124" t="str">
        <f>IF(OR(LEFT(ED124,1)=CHAR(32),LEFT(ED124,1)=CHAR(9),LEFT(ED124,1)=CHAR(160),indenture(ED124)&gt;0),"NO","BOLD")&amp;EF124</f>
        <v>BOLD</v>
      </c>
      <c r="EJ124" t="str">
        <f t="shared" si="104"/>
        <v/>
      </c>
      <c r="EK124" t="str">
        <f>IF(OR(LEFT(EH124,1)=CHAR(32),LEFT(EH124,1)=CHAR(9),LEFT(EH124,1)=CHAR(160),indenture(EH124)&gt;0),"NO","BOLD")&amp;EJ124</f>
        <v>BOLD</v>
      </c>
      <c r="EN124" t="str">
        <f t="shared" si="105"/>
        <v/>
      </c>
      <c r="EO124" t="str">
        <f>IF(OR(LEFT(EL124,1)=CHAR(32),LEFT(EL124,1)=CHAR(9),LEFT(EL124,1)=CHAR(160),indenture(EL124)&gt;0),"NO","BOLD")&amp;EN124</f>
        <v>BOLD</v>
      </c>
      <c r="ER124" t="str">
        <f t="shared" si="106"/>
        <v/>
      </c>
      <c r="ES124" t="str">
        <f>IF(OR(LEFT(EP124,1)=CHAR(32),LEFT(EP124,1)=CHAR(9),LEFT(EP124,1)=CHAR(160),indenture(EP124)&gt;0),"NO","BOLD")&amp;ER124</f>
        <v>BOLD</v>
      </c>
      <c r="EV124" t="str">
        <f t="shared" si="107"/>
        <v/>
      </c>
      <c r="EW124" t="str">
        <f>IF(OR(LEFT(ET124,1)=CHAR(32),LEFT(ET124,1)=CHAR(9),LEFT(ET124,1)=CHAR(160),indenture(ET124)&gt;0),"NO","BOLD")&amp;EV124</f>
        <v>BOLD</v>
      </c>
      <c r="EZ124" t="str">
        <f t="shared" si="108"/>
        <v/>
      </c>
      <c r="FA124" t="str">
        <f>IF(OR(LEFT(EX124,1)=CHAR(32),LEFT(EX124,1)=CHAR(9),LEFT(EX124,1)=CHAR(160),indenture(EX124)&gt;0),"NO","BOLD")&amp;EZ124</f>
        <v>BOLD</v>
      </c>
      <c r="FD124" t="str">
        <f t="shared" si="109"/>
        <v/>
      </c>
      <c r="FE124" t="str">
        <f>IF(OR(LEFT(FB124,1)=CHAR(32),LEFT(FB124,1)=CHAR(9),LEFT(FB124,1)=CHAR(160),indenture(FB124)&gt;0),"NO","BOLD")&amp;FD124</f>
        <v>BOLD</v>
      </c>
      <c r="FH124" t="str">
        <f t="shared" si="110"/>
        <v/>
      </c>
      <c r="FI124" t="str">
        <f>IF(OR(LEFT(FF124,1)=CHAR(32),LEFT(FF124,1)=CHAR(9),LEFT(FF124,1)=CHAR(160),indenture(FF124)&gt;0),"NO","BOLD")&amp;FH124</f>
        <v>BOLD</v>
      </c>
      <c r="FL124" t="str">
        <f t="shared" si="111"/>
        <v/>
      </c>
      <c r="FM124" t="str">
        <f>IF(OR(LEFT(FJ124,1)=CHAR(32),LEFT(FJ124,1)=CHAR(9),LEFT(FJ124,1)=CHAR(160),indenture(FJ124)&gt;0),"NO","BOLD")&amp;FL124</f>
        <v>BOLD</v>
      </c>
      <c r="FP124" t="str">
        <f t="shared" si="112"/>
        <v/>
      </c>
      <c r="FQ124" t="str">
        <f>IF(OR(LEFT(FN124,1)=CHAR(32),LEFT(FN124,1)=CHAR(9),LEFT(FN124,1)=CHAR(160),indenture(FN124)&gt;0),"NO","BOLD")&amp;FP124</f>
        <v>BOLD</v>
      </c>
      <c r="FT124" t="str">
        <f t="shared" si="113"/>
        <v/>
      </c>
      <c r="FU124" t="str">
        <f>IF(OR(LEFT(FR124,1)=CHAR(32),LEFT(FR124,1)=CHAR(9),LEFT(FR124,1)=CHAR(160),indenture(FR124)&gt;0),"NO","BOLD")&amp;FT124</f>
        <v>BOLD</v>
      </c>
      <c r="FX124" t="str">
        <f t="shared" si="114"/>
        <v/>
      </c>
      <c r="FY124" t="str">
        <f>IF(OR(LEFT(FV124,1)=CHAR(32),LEFT(FV124,1)=CHAR(9),LEFT(FV124,1)=CHAR(160),indenture(FV124)&gt;0),"NO","BOLD")&amp;FX124</f>
        <v>BOLD</v>
      </c>
      <c r="GB124" t="str">
        <f t="shared" si="115"/>
        <v/>
      </c>
      <c r="GC124" t="str">
        <f>IF(OR(LEFT(FZ124,1)=CHAR(32),LEFT(FZ124,1)=CHAR(9),LEFT(FZ124,1)=CHAR(160),indenture(FZ124)&gt;0),"NO","BOLD")&amp;GB124</f>
        <v>BOLD</v>
      </c>
      <c r="GF124" t="str">
        <f t="shared" si="116"/>
        <v/>
      </c>
      <c r="GG124" t="str">
        <f>IF(OR(LEFT(GD124,1)=CHAR(32),LEFT(GD124,1)=CHAR(9),LEFT(GD124,1)=CHAR(160),indenture(GD124)&gt;0),"NO","BOLD")&amp;GF124</f>
        <v>BOLD</v>
      </c>
      <c r="GJ124" t="str">
        <f t="shared" si="117"/>
        <v/>
      </c>
      <c r="GK124" t="str">
        <f>IF(OR(LEFT(GH124,1)=CHAR(32),LEFT(GH124,1)=CHAR(9),LEFT(GH124,1)=CHAR(160),indenture(GH124)&gt;0),"NO","BOLD")&amp;GJ124</f>
        <v>BOLD</v>
      </c>
      <c r="GN124" t="str">
        <f t="shared" si="118"/>
        <v/>
      </c>
      <c r="GO124" t="str">
        <f>IF(OR(LEFT(GL124,1)=CHAR(32),LEFT(GL124,1)=CHAR(9),LEFT(GL124,1)=CHAR(160),indenture(GL124)&gt;0),"NO","BOLD")&amp;GN124</f>
        <v>BOLD</v>
      </c>
      <c r="GR124" t="str">
        <f t="shared" si="119"/>
        <v/>
      </c>
      <c r="GS124" t="str">
        <f>IF(OR(LEFT(GP124,1)=CHAR(32),LEFT(GP124,1)=CHAR(9),LEFT(GP124,1)=CHAR(160),indenture(GP124)&gt;0),"NO","BOLD")&amp;GR124</f>
        <v>BOLD</v>
      </c>
      <c r="GV124" t="str">
        <f t="shared" si="120"/>
        <v/>
      </c>
      <c r="GW124" t="str">
        <f>IF(OR(LEFT(GT124,1)=CHAR(32),LEFT(GT124,1)=CHAR(9),LEFT(GT124,1)=CHAR(160),indenture(GT124)&gt;0),"NO","BOLD")&amp;GV124</f>
        <v>BOLD</v>
      </c>
      <c r="GZ124" t="str">
        <f t="shared" si="121"/>
        <v/>
      </c>
      <c r="HA124" t="str">
        <f>IF(OR(LEFT(GX124,1)=CHAR(32),LEFT(GX124,1)=CHAR(9),LEFT(GX124,1)=CHAR(160),indenture(GX124)&gt;0),"NO","BOLD")&amp;GZ124</f>
        <v>BOLD</v>
      </c>
      <c r="HD124" t="str">
        <f t="shared" si="122"/>
        <v/>
      </c>
      <c r="HE124" t="str">
        <f>IF(OR(LEFT(HB124,1)=CHAR(32),LEFT(HB124,1)=CHAR(9),LEFT(HB124,1)=CHAR(160),indenture(HB124)&gt;0),"NO","BOLD")&amp;HD124</f>
        <v>BOLD</v>
      </c>
      <c r="HH124" t="str">
        <f t="shared" si="123"/>
        <v/>
      </c>
      <c r="HI124" t="str">
        <f>IF(OR(LEFT(HF124,1)=CHAR(32),LEFT(HF124,1)=CHAR(9),LEFT(HF124,1)=CHAR(160),indenture(HF124)&gt;0),"NO","BOLD")&amp;HH124</f>
        <v>BOLD</v>
      </c>
      <c r="HL124" t="str">
        <f t="shared" si="124"/>
        <v/>
      </c>
      <c r="HM124" t="str">
        <f>IF(OR(LEFT(HJ124,1)=CHAR(32),LEFT(HJ124,1)=CHAR(9),LEFT(HJ124,1)=CHAR(160),indenture(HJ124)&gt;0),"NO","BOLD")&amp;HL124</f>
        <v>BOLD</v>
      </c>
      <c r="HP124" t="str">
        <f t="shared" si="125"/>
        <v/>
      </c>
      <c r="HQ124" t="str">
        <f>IF(OR(LEFT(HN124,1)=CHAR(32),LEFT(HN124,1)=CHAR(9),LEFT(HN124,1)=CHAR(160),indenture(HN124)&gt;0),"NO","BOLD")&amp;HP124</f>
        <v>BOLD</v>
      </c>
      <c r="HT124" t="str">
        <f t="shared" si="126"/>
        <v/>
      </c>
      <c r="HU124" t="str">
        <f>IF(OR(LEFT(HR124,1)=CHAR(32),LEFT(HR124,1)=CHAR(9),LEFT(HR124,1)=CHAR(160),indenture(HR124)&gt;0),"NO","BOLD")&amp;HT124</f>
        <v>BOLD</v>
      </c>
      <c r="HV124" t="s">
        <v>8288</v>
      </c>
      <c r="HW124" t="s">
        <v>8189</v>
      </c>
      <c r="HX124" t="str">
        <f t="shared" si="127"/>
        <v/>
      </c>
      <c r="HY124" t="str">
        <f>IF(OR(LEFT(HV124,1)=CHAR(32),LEFT(HV124,1)=CHAR(9),LEFT(HV124,1)=CHAR(160),indenture(HV124)&gt;0),"NO","BOLD")&amp;HX124</f>
        <v>BOLD</v>
      </c>
      <c r="HZ124" t="s">
        <v>8474</v>
      </c>
      <c r="IA124" t="s">
        <v>8475</v>
      </c>
      <c r="IB124" t="str">
        <f t="shared" si="128"/>
        <v/>
      </c>
      <c r="IC124" t="str">
        <f>IF(OR(LEFT(HZ124,1)=CHAR(32),LEFT(HZ124,1)=CHAR(9),LEFT(HZ124,1)=CHAR(160),indenture(HZ124)&gt;0),"NO","BOLD")&amp;IB124</f>
        <v>BOLD</v>
      </c>
      <c r="IP124" t="s">
        <v>1322</v>
      </c>
      <c r="IQ124" t="s">
        <v>8802</v>
      </c>
      <c r="IR124" t="str">
        <f t="shared" si="130"/>
        <v/>
      </c>
      <c r="IS124" t="str">
        <f>IF(OR(LEFT(IP124,1)=CHAR(32),LEFT(IP124,1)=CHAR(9),LEFT(IP124,1)=CHAR(160),indenture(IP124)&gt;0),"NO","BOLD")&amp;IR124</f>
        <v>BOLD</v>
      </c>
      <c r="IX124" t="s">
        <v>8972</v>
      </c>
      <c r="IY124" t="s">
        <v>8957</v>
      </c>
      <c r="IZ124" t="str">
        <f t="shared" si="131"/>
        <v/>
      </c>
      <c r="JA124" t="str">
        <f>IF(OR(LEFT(IX124,1)=CHAR(32),LEFT(IX124,1)=CHAR(9),LEFT(IX124,1)=CHAR(160),indenture(IX124)&gt;0),"NO","BOLD")&amp;IZ124</f>
        <v>BOLD</v>
      </c>
      <c r="JB124" t="s">
        <v>8474</v>
      </c>
      <c r="JC124" t="s">
        <v>8475</v>
      </c>
      <c r="JD124" t="str">
        <f t="shared" si="132"/>
        <v/>
      </c>
      <c r="JE124" t="str">
        <f>IF(OR(LEFT(JB124,1)=CHAR(32),LEFT(JB124,1)=CHAR(9),LEFT(JB124,1)=CHAR(160),indenture(JB124)&gt;0),"NO","BOLD")&amp;JD124</f>
        <v>BOLD</v>
      </c>
    </row>
    <row r="125" spans="1:265">
      <c r="A125">
        <v>124</v>
      </c>
      <c r="D125" t="str">
        <f t="shared" si="71"/>
        <v/>
      </c>
      <c r="E125" t="str">
        <f>IF(OR(LEFT(B125,1)=CHAR(32),LEFT(B125,1)=CHAR(9),LEFT(B125,1)=CHAR(160),indenture(B125)&gt;0),"NO","BOLD")&amp;D125</f>
        <v>BOLD</v>
      </c>
      <c r="F125" t="s">
        <v>4137</v>
      </c>
      <c r="G125" t="s">
        <v>4138</v>
      </c>
      <c r="H125" t="str">
        <f t="shared" si="72"/>
        <v/>
      </c>
      <c r="I125" t="str">
        <f>IF(OR(LEFT(F125,1)=CHAR(32),LEFT(F125,1)=CHAR(9),LEFT(F125,1)=CHAR(160),indenture(F125)&gt;0),"NO","BOLD")&amp;H125</f>
        <v>BOLD</v>
      </c>
      <c r="P125" t="str">
        <f t="shared" si="73"/>
        <v/>
      </c>
      <c r="Q125" t="str">
        <f>IF(OR(LEFT(N125,1)=CHAR(32),LEFT(N125,1)=CHAR(9),LEFT(N125,1)=CHAR(160),indenture(N125)&gt;0),"NO","BOLD")&amp;P125</f>
        <v>BOLD</v>
      </c>
      <c r="T125" t="str">
        <f t="shared" si="74"/>
        <v/>
      </c>
      <c r="U125" t="str">
        <f>IF(OR(LEFT(R125,1)=CHAR(32),LEFT(R125,1)=CHAR(9),LEFT(R125,1)=CHAR(160),indenture(R125)&gt;0),"NO","BOLD")&amp;T125</f>
        <v>BOLD</v>
      </c>
      <c r="X125" t="str">
        <f t="shared" si="75"/>
        <v/>
      </c>
      <c r="Y125" t="str">
        <f>IF(OR(LEFT(V125,1)=CHAR(32),LEFT(V125,1)=CHAR(9),LEFT(V125,1)=CHAR(160),indenture(V125)&gt;0),"NO","BOLD")&amp;X125</f>
        <v>BOLD</v>
      </c>
      <c r="AB125" t="str">
        <f t="shared" si="76"/>
        <v/>
      </c>
      <c r="AC125" t="str">
        <f>IF(OR(LEFT(Z125,1)=CHAR(32),LEFT(Z125,1)=CHAR(9),LEFT(Z125,1)=CHAR(160),indenture(Z125)&gt;0),"NO","BOLD")&amp;AB125</f>
        <v>BOLD</v>
      </c>
      <c r="AF125" t="str">
        <f t="shared" si="77"/>
        <v/>
      </c>
      <c r="AG125" t="str">
        <f>IF(OR(LEFT(AD125,1)=CHAR(32),LEFT(AD125,1)=CHAR(9),LEFT(AD125,1)=CHAR(160),indenture(AD125)&gt;0),"NO","BOLD")&amp;AF125</f>
        <v>BOLD</v>
      </c>
      <c r="AJ125" t="str">
        <f t="shared" si="78"/>
        <v/>
      </c>
      <c r="AK125" t="str">
        <f>IF(OR(LEFT(AH125,1)=CHAR(32),LEFT(AH125,1)=CHAR(9),LEFT(AH125,1)=CHAR(160),indenture(AH125)&gt;0),"NO","BOLD")&amp;AJ125</f>
        <v>BOLD</v>
      </c>
      <c r="AN125" t="str">
        <f t="shared" si="79"/>
        <v/>
      </c>
      <c r="AO125" t="str">
        <f>IF(OR(LEFT(AL125,1)=CHAR(32),LEFT(AL125,1)=CHAR(9),LEFT(AL125,1)=CHAR(160),indenture(AL125)&gt;0),"NO","BOLD")&amp;AN125</f>
        <v>BOLD</v>
      </c>
      <c r="AR125" t="str">
        <f t="shared" si="80"/>
        <v/>
      </c>
      <c r="AS125" t="str">
        <f>IF(OR(LEFT(AP125,1)=CHAR(32),LEFT(AP125,1)=CHAR(9),LEFT(AP125,1)=CHAR(160),indenture(AP125)&gt;0),"NO","BOLD")&amp;AR125</f>
        <v>BOLD</v>
      </c>
      <c r="AV125" t="str">
        <f t="shared" si="81"/>
        <v/>
      </c>
      <c r="AW125" t="str">
        <f>IF(OR(LEFT(AT125,1)=CHAR(32),LEFT(AT125,1)=CHAR(9),LEFT(AT125,1)=CHAR(160),indenture(AT125)&gt;0),"NO","BOLD")&amp;AV125</f>
        <v>BOLD</v>
      </c>
      <c r="AZ125" t="str">
        <f t="shared" si="82"/>
        <v/>
      </c>
      <c r="BA125" t="str">
        <f>IF(OR(LEFT(AX125,1)=CHAR(32),LEFT(AX125,1)=CHAR(9),LEFT(AX125,1)=CHAR(160),indenture(AX125)&gt;0),"NO","BOLD")&amp;AZ125</f>
        <v>BOLD</v>
      </c>
      <c r="BD125" t="str">
        <f t="shared" si="83"/>
        <v/>
      </c>
      <c r="BE125" t="str">
        <f>IF(OR(LEFT(BB125,1)=CHAR(32),LEFT(BB125,1)=CHAR(9),LEFT(BB125,1)=CHAR(160),indenture(BB125)&gt;0),"NO","BOLD")&amp;BD125</f>
        <v>BOLD</v>
      </c>
      <c r="BH125" t="str">
        <f t="shared" si="84"/>
        <v/>
      </c>
      <c r="BI125" t="str">
        <f>IF(OR(LEFT(BF125,1)=CHAR(32),LEFT(BF125,1)=CHAR(9),LEFT(BF125,1)=CHAR(160),indenture(BF125)&gt;0),"NO","BOLD")&amp;BH125</f>
        <v>BOLD</v>
      </c>
      <c r="BL125" t="str">
        <f t="shared" si="85"/>
        <v/>
      </c>
      <c r="BM125" t="str">
        <f>IF(OR(LEFT(BJ125,1)=CHAR(32),LEFT(BJ125,1)=CHAR(9),LEFT(BJ125,1)=CHAR(160),indenture(BJ125)&gt;0),"NO","BOLD")&amp;BL125</f>
        <v>BOLD</v>
      </c>
      <c r="BP125" t="str">
        <f t="shared" si="86"/>
        <v/>
      </c>
      <c r="BQ125" t="str">
        <f>IF(OR(LEFT(BN125,1)=CHAR(32),LEFT(BN125,1)=CHAR(9),LEFT(BN125,1)=CHAR(160),indenture(BN125)&gt;0),"NO","BOLD")&amp;BP125</f>
        <v>BOLD</v>
      </c>
      <c r="BT125" t="str">
        <f t="shared" si="87"/>
        <v/>
      </c>
      <c r="BU125" t="str">
        <f>IF(OR(LEFT(BR125,1)=CHAR(32),LEFT(BR125,1)=CHAR(9),LEFT(BR125,1)=CHAR(160),indenture(BR125)&gt;0),"NO","BOLD")&amp;BT125</f>
        <v>BOLD</v>
      </c>
      <c r="BX125" t="str">
        <f t="shared" si="88"/>
        <v/>
      </c>
      <c r="BY125" t="str">
        <f>IF(OR(LEFT(BV125,1)=CHAR(32),LEFT(BV125,1)=CHAR(9),LEFT(BV125,1)=CHAR(160),indenture(BV125)&gt;0),"NO","BOLD")&amp;BX125</f>
        <v>BOLD</v>
      </c>
      <c r="CB125" t="str">
        <f t="shared" si="89"/>
        <v/>
      </c>
      <c r="CC125" t="str">
        <f>IF(OR(LEFT(BZ125,1)=CHAR(32),LEFT(BZ125,1)=CHAR(9),LEFT(BZ125,1)=CHAR(160),indenture(BZ125)&gt;0),"NO","BOLD")&amp;CB125</f>
        <v>BOLD</v>
      </c>
      <c r="CF125" t="str">
        <f t="shared" si="90"/>
        <v/>
      </c>
      <c r="CG125" t="str">
        <f>IF(OR(LEFT(CD125,1)=CHAR(32),LEFT(CD125,1)=CHAR(9),LEFT(CD125,1)=CHAR(160),indenture(CD125)&gt;0),"NO","BOLD")&amp;CF125</f>
        <v>BOLD</v>
      </c>
      <c r="CJ125" t="str">
        <f t="shared" si="91"/>
        <v/>
      </c>
      <c r="CK125" t="str">
        <f>IF(OR(LEFT(CH125,1)=CHAR(32),LEFT(CH125,1)=CHAR(9),LEFT(CH125,1)=CHAR(160),indenture(CH125)&gt;0),"NO","BOLD")&amp;CJ125</f>
        <v>BOLD</v>
      </c>
      <c r="CN125" t="str">
        <f t="shared" si="92"/>
        <v/>
      </c>
      <c r="CO125" t="str">
        <f>IF(OR(LEFT(CL125,1)=CHAR(32),LEFT(CL125,1)=CHAR(9),LEFT(CL125,1)=CHAR(160),indenture(CL125)&gt;0),"NO","BOLD")&amp;CN125</f>
        <v>BOLD</v>
      </c>
      <c r="CR125" t="str">
        <f t="shared" si="93"/>
        <v/>
      </c>
      <c r="CS125" t="str">
        <f>IF(OR(LEFT(CP125,1)=CHAR(32),LEFT(CP125,1)=CHAR(9),LEFT(CP125,1)=CHAR(160),indenture(CP125)&gt;0),"NO","BOLD")&amp;CR125</f>
        <v>BOLD</v>
      </c>
      <c r="CV125" t="str">
        <f t="shared" si="94"/>
        <v/>
      </c>
      <c r="CW125" t="str">
        <f>IF(OR(LEFT(CT125,1)=CHAR(32),LEFT(CT125,1)=CHAR(9),LEFT(CT125,1)=CHAR(160),indenture(CT125)&gt;0),"NO","BOLD")&amp;CV125</f>
        <v>BOLD</v>
      </c>
      <c r="CZ125" t="str">
        <f t="shared" si="95"/>
        <v/>
      </c>
      <c r="DA125" t="str">
        <f>IF(OR(LEFT(CX125,1)=CHAR(32),LEFT(CX125,1)=CHAR(9),LEFT(CX125,1)=CHAR(160),indenture(CX125)&gt;0),"NO","BOLD")&amp;CZ125</f>
        <v>BOLD</v>
      </c>
      <c r="DD125" t="str">
        <f t="shared" si="96"/>
        <v/>
      </c>
      <c r="DE125" t="str">
        <f>IF(OR(LEFT(DB125,1)=CHAR(32),LEFT(DB125,1)=CHAR(9),LEFT(DB125,1)=CHAR(160),indenture(DB125)&gt;0),"NO","BOLD")&amp;DD125</f>
        <v>BOLD</v>
      </c>
      <c r="DH125" t="str">
        <f t="shared" si="97"/>
        <v/>
      </c>
      <c r="DI125" t="str">
        <f>IF(OR(LEFT(DF125,1)=CHAR(32),LEFT(DF125,1)=CHAR(9),LEFT(DF125,1)=CHAR(160),indenture(DF125)&gt;0),"NO","BOLD")&amp;DH125</f>
        <v>BOLD</v>
      </c>
      <c r="DL125" t="str">
        <f t="shared" si="98"/>
        <v/>
      </c>
      <c r="DM125" t="str">
        <f>IF(OR(LEFT(DJ125,1)=CHAR(32),LEFT(DJ125,1)=CHAR(9),LEFT(DJ125,1)=CHAR(160),indenture(DJ125)&gt;0),"NO","BOLD")&amp;DL125</f>
        <v>BOLD</v>
      </c>
      <c r="DP125" t="str">
        <f t="shared" si="99"/>
        <v/>
      </c>
      <c r="DQ125" t="str">
        <f>IF(OR(LEFT(DN125,1)=CHAR(32),LEFT(DN125,1)=CHAR(9),LEFT(DN125,1)=CHAR(160),indenture(DN125)&gt;0),"NO","BOLD")&amp;DP125</f>
        <v>BOLD</v>
      </c>
      <c r="DT125" t="str">
        <f t="shared" si="100"/>
        <v/>
      </c>
      <c r="DU125" t="str">
        <f>IF(OR(LEFT(DR125,1)=CHAR(32),LEFT(DR125,1)=CHAR(9),LEFT(DR125,1)=CHAR(160),indenture(DR125)&gt;0),"NO","BOLD")&amp;DT125</f>
        <v>BOLD</v>
      </c>
      <c r="DX125" t="str">
        <f t="shared" si="101"/>
        <v/>
      </c>
      <c r="DY125" t="str">
        <f>IF(OR(LEFT(DV125,1)=CHAR(32),LEFT(DV125,1)=CHAR(9),LEFT(DV125,1)=CHAR(160),indenture(DV125)&gt;0),"NO","BOLD")&amp;DX125</f>
        <v>BOLD</v>
      </c>
      <c r="EB125" t="str">
        <f t="shared" si="102"/>
        <v/>
      </c>
      <c r="EC125" t="str">
        <f>IF(OR(LEFT(DZ125,1)=CHAR(32),LEFT(DZ125,1)=CHAR(9),LEFT(DZ125,1)=CHAR(160),indenture(DZ125)&gt;0),"NO","BOLD")&amp;EB125</f>
        <v>BOLD</v>
      </c>
      <c r="EF125" t="str">
        <f t="shared" si="103"/>
        <v/>
      </c>
      <c r="EG125" t="str">
        <f>IF(OR(LEFT(ED125,1)=CHAR(32),LEFT(ED125,1)=CHAR(9),LEFT(ED125,1)=CHAR(160),indenture(ED125)&gt;0),"NO","BOLD")&amp;EF125</f>
        <v>BOLD</v>
      </c>
      <c r="EJ125" t="str">
        <f t="shared" si="104"/>
        <v/>
      </c>
      <c r="EK125" t="str">
        <f>IF(OR(LEFT(EH125,1)=CHAR(32),LEFT(EH125,1)=CHAR(9),LEFT(EH125,1)=CHAR(160),indenture(EH125)&gt;0),"NO","BOLD")&amp;EJ125</f>
        <v>BOLD</v>
      </c>
      <c r="EN125" t="str">
        <f t="shared" si="105"/>
        <v/>
      </c>
      <c r="EO125" t="str">
        <f>IF(OR(LEFT(EL125,1)=CHAR(32),LEFT(EL125,1)=CHAR(9),LEFT(EL125,1)=CHAR(160),indenture(EL125)&gt;0),"NO","BOLD")&amp;EN125</f>
        <v>BOLD</v>
      </c>
      <c r="ER125" t="str">
        <f t="shared" si="106"/>
        <v/>
      </c>
      <c r="ES125" t="str">
        <f>IF(OR(LEFT(EP125,1)=CHAR(32),LEFT(EP125,1)=CHAR(9),LEFT(EP125,1)=CHAR(160),indenture(EP125)&gt;0),"NO","BOLD")&amp;ER125</f>
        <v>BOLD</v>
      </c>
      <c r="EV125" t="str">
        <f t="shared" si="107"/>
        <v/>
      </c>
      <c r="EW125" t="str">
        <f>IF(OR(LEFT(ET125,1)=CHAR(32),LEFT(ET125,1)=CHAR(9),LEFT(ET125,1)=CHAR(160),indenture(ET125)&gt;0),"NO","BOLD")&amp;EV125</f>
        <v>BOLD</v>
      </c>
      <c r="EZ125" t="str">
        <f t="shared" si="108"/>
        <v/>
      </c>
      <c r="FA125" t="str">
        <f>IF(OR(LEFT(EX125,1)=CHAR(32),LEFT(EX125,1)=CHAR(9),LEFT(EX125,1)=CHAR(160),indenture(EX125)&gt;0),"NO","BOLD")&amp;EZ125</f>
        <v>BOLD</v>
      </c>
      <c r="FD125" t="str">
        <f t="shared" si="109"/>
        <v/>
      </c>
      <c r="FE125" t="str">
        <f>IF(OR(LEFT(FB125,1)=CHAR(32),LEFT(FB125,1)=CHAR(9),LEFT(FB125,1)=CHAR(160),indenture(FB125)&gt;0),"NO","BOLD")&amp;FD125</f>
        <v>BOLD</v>
      </c>
      <c r="FH125" t="str">
        <f t="shared" si="110"/>
        <v/>
      </c>
      <c r="FI125" t="str">
        <f>IF(OR(LEFT(FF125,1)=CHAR(32),LEFT(FF125,1)=CHAR(9),LEFT(FF125,1)=CHAR(160),indenture(FF125)&gt;0),"NO","BOLD")&amp;FH125</f>
        <v>BOLD</v>
      </c>
      <c r="FL125" t="str">
        <f t="shared" si="111"/>
        <v/>
      </c>
      <c r="FM125" t="str">
        <f>IF(OR(LEFT(FJ125,1)=CHAR(32),LEFT(FJ125,1)=CHAR(9),LEFT(FJ125,1)=CHAR(160),indenture(FJ125)&gt;0),"NO","BOLD")&amp;FL125</f>
        <v>BOLD</v>
      </c>
      <c r="FP125" t="str">
        <f t="shared" si="112"/>
        <v/>
      </c>
      <c r="FQ125" t="str">
        <f>IF(OR(LEFT(FN125,1)=CHAR(32),LEFT(FN125,1)=CHAR(9),LEFT(FN125,1)=CHAR(160),indenture(FN125)&gt;0),"NO","BOLD")&amp;FP125</f>
        <v>BOLD</v>
      </c>
      <c r="FT125" t="str">
        <f t="shared" si="113"/>
        <v/>
      </c>
      <c r="FU125" t="str">
        <f>IF(OR(LEFT(FR125,1)=CHAR(32),LEFT(FR125,1)=CHAR(9),LEFT(FR125,1)=CHAR(160),indenture(FR125)&gt;0),"NO","BOLD")&amp;FT125</f>
        <v>BOLD</v>
      </c>
      <c r="FX125" t="str">
        <f t="shared" si="114"/>
        <v/>
      </c>
      <c r="FY125" t="str">
        <f>IF(OR(LEFT(FV125,1)=CHAR(32),LEFT(FV125,1)=CHAR(9),LEFT(FV125,1)=CHAR(160),indenture(FV125)&gt;0),"NO","BOLD")&amp;FX125</f>
        <v>BOLD</v>
      </c>
      <c r="GB125" t="str">
        <f t="shared" si="115"/>
        <v/>
      </c>
      <c r="GC125" t="str">
        <f>IF(OR(LEFT(FZ125,1)=CHAR(32),LEFT(FZ125,1)=CHAR(9),LEFT(FZ125,1)=CHAR(160),indenture(FZ125)&gt;0),"NO","BOLD")&amp;GB125</f>
        <v>BOLD</v>
      </c>
      <c r="GF125" t="str">
        <f t="shared" si="116"/>
        <v/>
      </c>
      <c r="GG125" t="str">
        <f>IF(OR(LEFT(GD125,1)=CHAR(32),LEFT(GD125,1)=CHAR(9),LEFT(GD125,1)=CHAR(160),indenture(GD125)&gt;0),"NO","BOLD")&amp;GF125</f>
        <v>BOLD</v>
      </c>
      <c r="GJ125" t="str">
        <f t="shared" si="117"/>
        <v/>
      </c>
      <c r="GK125" t="str">
        <f>IF(OR(LEFT(GH125,1)=CHAR(32),LEFT(GH125,1)=CHAR(9),LEFT(GH125,1)=CHAR(160),indenture(GH125)&gt;0),"NO","BOLD")&amp;GJ125</f>
        <v>BOLD</v>
      </c>
      <c r="GN125" t="str">
        <f t="shared" si="118"/>
        <v/>
      </c>
      <c r="GO125" t="str">
        <f>IF(OR(LEFT(GL125,1)=CHAR(32),LEFT(GL125,1)=CHAR(9),LEFT(GL125,1)=CHAR(160),indenture(GL125)&gt;0),"NO","BOLD")&amp;GN125</f>
        <v>BOLD</v>
      </c>
      <c r="GR125" t="str">
        <f t="shared" si="119"/>
        <v/>
      </c>
      <c r="GS125" t="str">
        <f>IF(OR(LEFT(GP125,1)=CHAR(32),LEFT(GP125,1)=CHAR(9),LEFT(GP125,1)=CHAR(160),indenture(GP125)&gt;0),"NO","BOLD")&amp;GR125</f>
        <v>BOLD</v>
      </c>
      <c r="GV125" t="str">
        <f t="shared" si="120"/>
        <v/>
      </c>
      <c r="GW125" t="str">
        <f>IF(OR(LEFT(GT125,1)=CHAR(32),LEFT(GT125,1)=CHAR(9),LEFT(GT125,1)=CHAR(160),indenture(GT125)&gt;0),"NO","BOLD")&amp;GV125</f>
        <v>BOLD</v>
      </c>
      <c r="GZ125" t="str">
        <f t="shared" si="121"/>
        <v/>
      </c>
      <c r="HA125" t="str">
        <f>IF(OR(LEFT(GX125,1)=CHAR(32),LEFT(GX125,1)=CHAR(9),LEFT(GX125,1)=CHAR(160),indenture(GX125)&gt;0),"NO","BOLD")&amp;GZ125</f>
        <v>BOLD</v>
      </c>
      <c r="HD125" t="str">
        <f t="shared" si="122"/>
        <v/>
      </c>
      <c r="HE125" t="str">
        <f>IF(OR(LEFT(HB125,1)=CHAR(32),LEFT(HB125,1)=CHAR(9),LEFT(HB125,1)=CHAR(160),indenture(HB125)&gt;0),"NO","BOLD")&amp;HD125</f>
        <v>BOLD</v>
      </c>
      <c r="HH125" t="str">
        <f t="shared" si="123"/>
        <v/>
      </c>
      <c r="HI125" t="str">
        <f>IF(OR(LEFT(HF125,1)=CHAR(32),LEFT(HF125,1)=CHAR(9),LEFT(HF125,1)=CHAR(160),indenture(HF125)&gt;0),"NO","BOLD")&amp;HH125</f>
        <v>BOLD</v>
      </c>
      <c r="HL125" t="str">
        <f t="shared" si="124"/>
        <v/>
      </c>
      <c r="HM125" t="str">
        <f>IF(OR(LEFT(HJ125,1)=CHAR(32),LEFT(HJ125,1)=CHAR(9),LEFT(HJ125,1)=CHAR(160),indenture(HJ125)&gt;0),"NO","BOLD")&amp;HL125</f>
        <v>BOLD</v>
      </c>
      <c r="HP125" t="str">
        <f t="shared" si="125"/>
        <v/>
      </c>
      <c r="HQ125" t="str">
        <f>IF(OR(LEFT(HN125,1)=CHAR(32),LEFT(HN125,1)=CHAR(9),LEFT(HN125,1)=CHAR(160),indenture(HN125)&gt;0),"NO","BOLD")&amp;HP125</f>
        <v>BOLD</v>
      </c>
      <c r="HT125" t="str">
        <f t="shared" si="126"/>
        <v/>
      </c>
      <c r="HU125" t="str">
        <f>IF(OR(LEFT(HR125,1)=CHAR(32),LEFT(HR125,1)=CHAR(9),LEFT(HR125,1)=CHAR(160),indenture(HR125)&gt;0),"NO","BOLD")&amp;HT125</f>
        <v>BOLD</v>
      </c>
      <c r="HV125" t="s">
        <v>6909</v>
      </c>
      <c r="HW125" t="s">
        <v>8190</v>
      </c>
      <c r="HX125" t="str">
        <f t="shared" si="127"/>
        <v/>
      </c>
      <c r="HY125" t="str">
        <f>IF(OR(LEFT(HV125,1)=CHAR(32),LEFT(HV125,1)=CHAR(9),LEFT(HV125,1)=CHAR(160),indenture(HV125)&gt;0),"NO","BOLD")&amp;HX125</f>
        <v>BOLD</v>
      </c>
      <c r="HZ125" t="s">
        <v>8476</v>
      </c>
      <c r="IA125" t="s">
        <v>8477</v>
      </c>
      <c r="IB125" t="str">
        <f t="shared" si="128"/>
        <v/>
      </c>
      <c r="IC125" t="str">
        <f>IF(OR(LEFT(HZ125,1)=CHAR(32),LEFT(HZ125,1)=CHAR(9),LEFT(HZ125,1)=CHAR(160),indenture(HZ125)&gt;0),"NO","BOLD")&amp;IB125</f>
        <v>BOLD</v>
      </c>
      <c r="IP125" t="s">
        <v>3281</v>
      </c>
      <c r="IQ125" t="s">
        <v>8803</v>
      </c>
      <c r="IR125" t="str">
        <f t="shared" si="130"/>
        <v/>
      </c>
      <c r="IS125" t="str">
        <f>IF(OR(LEFT(IP125,1)=CHAR(32),LEFT(IP125,1)=CHAR(9),LEFT(IP125,1)=CHAR(160),indenture(IP125)&gt;0),"NO","BOLD")&amp;IR125</f>
        <v>BOLD</v>
      </c>
      <c r="IX125" t="s">
        <v>8973</v>
      </c>
      <c r="IY125" t="s">
        <v>8958</v>
      </c>
      <c r="IZ125" t="str">
        <f t="shared" si="131"/>
        <v/>
      </c>
      <c r="JA125" t="str">
        <f>IF(OR(LEFT(IX125,1)=CHAR(32),LEFT(IX125,1)=CHAR(9),LEFT(IX125,1)=CHAR(160),indenture(IX125)&gt;0),"NO","BOLD")&amp;IZ125</f>
        <v>BOLD</v>
      </c>
      <c r="JB125" t="s">
        <v>8476</v>
      </c>
      <c r="JC125" t="s">
        <v>8477</v>
      </c>
      <c r="JD125" t="str">
        <f t="shared" si="132"/>
        <v/>
      </c>
      <c r="JE125" t="str">
        <f>IF(OR(LEFT(JB125,1)=CHAR(32),LEFT(JB125,1)=CHAR(9),LEFT(JB125,1)=CHAR(160),indenture(JB125)&gt;0),"NO","BOLD")&amp;JD125</f>
        <v>BOLD</v>
      </c>
    </row>
    <row r="126" spans="1:265">
      <c r="A126">
        <v>125</v>
      </c>
      <c r="D126" t="str">
        <f t="shared" si="71"/>
        <v/>
      </c>
      <c r="E126" t="str">
        <f>IF(OR(LEFT(B126,1)=CHAR(32),LEFT(B126,1)=CHAR(9),LEFT(B126,1)=CHAR(160),indenture(B126)&gt;0),"NO","BOLD")&amp;D126</f>
        <v>BOLD</v>
      </c>
      <c r="F126" t="s">
        <v>4139</v>
      </c>
      <c r="G126" t="s">
        <v>4140</v>
      </c>
      <c r="H126" t="str">
        <f t="shared" si="72"/>
        <v/>
      </c>
      <c r="I126" t="str">
        <f>IF(OR(LEFT(F126,1)=CHAR(32),LEFT(F126,1)=CHAR(9),LEFT(F126,1)=CHAR(160),indenture(F126)&gt;0),"NO","BOLD")&amp;H126</f>
        <v>BOLD</v>
      </c>
      <c r="P126" t="str">
        <f t="shared" si="73"/>
        <v/>
      </c>
      <c r="Q126" t="str">
        <f>IF(OR(LEFT(N126,1)=CHAR(32),LEFT(N126,1)=CHAR(9),LEFT(N126,1)=CHAR(160),indenture(N126)&gt;0),"NO","BOLD")&amp;P126</f>
        <v>BOLD</v>
      </c>
      <c r="T126" t="str">
        <f t="shared" si="74"/>
        <v/>
      </c>
      <c r="U126" t="str">
        <f>IF(OR(LEFT(R126,1)=CHAR(32),LEFT(R126,1)=CHAR(9),LEFT(R126,1)=CHAR(160),indenture(R126)&gt;0),"NO","BOLD")&amp;T126</f>
        <v>BOLD</v>
      </c>
      <c r="X126" t="str">
        <f t="shared" si="75"/>
        <v/>
      </c>
      <c r="Y126" t="str">
        <f>IF(OR(LEFT(V126,1)=CHAR(32),LEFT(V126,1)=CHAR(9),LEFT(V126,1)=CHAR(160),indenture(V126)&gt;0),"NO","BOLD")&amp;X126</f>
        <v>BOLD</v>
      </c>
      <c r="AB126" t="str">
        <f t="shared" si="76"/>
        <v/>
      </c>
      <c r="AC126" t="str">
        <f>IF(OR(LEFT(Z126,1)=CHAR(32),LEFT(Z126,1)=CHAR(9),LEFT(Z126,1)=CHAR(160),indenture(Z126)&gt;0),"NO","BOLD")&amp;AB126</f>
        <v>BOLD</v>
      </c>
      <c r="AF126" t="str">
        <f t="shared" si="77"/>
        <v/>
      </c>
      <c r="AG126" t="str">
        <f>IF(OR(LEFT(AD126,1)=CHAR(32),LEFT(AD126,1)=CHAR(9),LEFT(AD126,1)=CHAR(160),indenture(AD126)&gt;0),"NO","BOLD")&amp;AF126</f>
        <v>BOLD</v>
      </c>
      <c r="AJ126" t="str">
        <f t="shared" si="78"/>
        <v/>
      </c>
      <c r="AK126" t="str">
        <f>IF(OR(LEFT(AH126,1)=CHAR(32),LEFT(AH126,1)=CHAR(9),LEFT(AH126,1)=CHAR(160),indenture(AH126)&gt;0),"NO","BOLD")&amp;AJ126</f>
        <v>BOLD</v>
      </c>
      <c r="AN126" t="str">
        <f t="shared" si="79"/>
        <v/>
      </c>
      <c r="AO126" t="str">
        <f>IF(OR(LEFT(AL126,1)=CHAR(32),LEFT(AL126,1)=CHAR(9),LEFT(AL126,1)=CHAR(160),indenture(AL126)&gt;0),"NO","BOLD")&amp;AN126</f>
        <v>BOLD</v>
      </c>
      <c r="AR126" t="str">
        <f t="shared" si="80"/>
        <v/>
      </c>
      <c r="AS126" t="str">
        <f>IF(OR(LEFT(AP126,1)=CHAR(32),LEFT(AP126,1)=CHAR(9),LEFT(AP126,1)=CHAR(160),indenture(AP126)&gt;0),"NO","BOLD")&amp;AR126</f>
        <v>BOLD</v>
      </c>
      <c r="AV126" t="str">
        <f t="shared" si="81"/>
        <v/>
      </c>
      <c r="AW126" t="str">
        <f>IF(OR(LEFT(AT126,1)=CHAR(32),LEFT(AT126,1)=CHAR(9),LEFT(AT126,1)=CHAR(160),indenture(AT126)&gt;0),"NO","BOLD")&amp;AV126</f>
        <v>BOLD</v>
      </c>
      <c r="AZ126" t="str">
        <f t="shared" si="82"/>
        <v/>
      </c>
      <c r="BA126" t="str">
        <f>IF(OR(LEFT(AX126,1)=CHAR(32),LEFT(AX126,1)=CHAR(9),LEFT(AX126,1)=CHAR(160),indenture(AX126)&gt;0),"NO","BOLD")&amp;AZ126</f>
        <v>BOLD</v>
      </c>
      <c r="BD126" t="str">
        <f t="shared" si="83"/>
        <v/>
      </c>
      <c r="BE126" t="str">
        <f>IF(OR(LEFT(BB126,1)=CHAR(32),LEFT(BB126,1)=CHAR(9),LEFT(BB126,1)=CHAR(160),indenture(BB126)&gt;0),"NO","BOLD")&amp;BD126</f>
        <v>BOLD</v>
      </c>
      <c r="BH126" t="str">
        <f t="shared" si="84"/>
        <v/>
      </c>
      <c r="BI126" t="str">
        <f>IF(OR(LEFT(BF126,1)=CHAR(32),LEFT(BF126,1)=CHAR(9),LEFT(BF126,1)=CHAR(160),indenture(BF126)&gt;0),"NO","BOLD")&amp;BH126</f>
        <v>BOLD</v>
      </c>
      <c r="BL126" t="str">
        <f t="shared" si="85"/>
        <v/>
      </c>
      <c r="BM126" t="str">
        <f>IF(OR(LEFT(BJ126,1)=CHAR(32),LEFT(BJ126,1)=CHAR(9),LEFT(BJ126,1)=CHAR(160),indenture(BJ126)&gt;0),"NO","BOLD")&amp;BL126</f>
        <v>BOLD</v>
      </c>
      <c r="BP126" t="str">
        <f t="shared" si="86"/>
        <v/>
      </c>
      <c r="BQ126" t="str">
        <f>IF(OR(LEFT(BN126,1)=CHAR(32),LEFT(BN126,1)=CHAR(9),LEFT(BN126,1)=CHAR(160),indenture(BN126)&gt;0),"NO","BOLD")&amp;BP126</f>
        <v>BOLD</v>
      </c>
      <c r="BT126" t="str">
        <f t="shared" si="87"/>
        <v/>
      </c>
      <c r="BU126" t="str">
        <f>IF(OR(LEFT(BR126,1)=CHAR(32),LEFT(BR126,1)=CHAR(9),LEFT(BR126,1)=CHAR(160),indenture(BR126)&gt;0),"NO","BOLD")&amp;BT126</f>
        <v>BOLD</v>
      </c>
      <c r="BX126" t="str">
        <f t="shared" si="88"/>
        <v/>
      </c>
      <c r="BY126" t="str">
        <f>IF(OR(LEFT(BV126,1)=CHAR(32),LEFT(BV126,1)=CHAR(9),LEFT(BV126,1)=CHAR(160),indenture(BV126)&gt;0),"NO","BOLD")&amp;BX126</f>
        <v>BOLD</v>
      </c>
      <c r="CB126" t="str">
        <f t="shared" si="89"/>
        <v/>
      </c>
      <c r="CC126" t="str">
        <f>IF(OR(LEFT(BZ126,1)=CHAR(32),LEFT(BZ126,1)=CHAR(9),LEFT(BZ126,1)=CHAR(160),indenture(BZ126)&gt;0),"NO","BOLD")&amp;CB126</f>
        <v>BOLD</v>
      </c>
      <c r="CF126" t="str">
        <f t="shared" si="90"/>
        <v/>
      </c>
      <c r="CG126" t="str">
        <f>IF(OR(LEFT(CD126,1)=CHAR(32),LEFT(CD126,1)=CHAR(9),LEFT(CD126,1)=CHAR(160),indenture(CD126)&gt;0),"NO","BOLD")&amp;CF126</f>
        <v>BOLD</v>
      </c>
      <c r="CJ126" t="str">
        <f t="shared" si="91"/>
        <v/>
      </c>
      <c r="CK126" t="str">
        <f>IF(OR(LEFT(CH126,1)=CHAR(32),LEFT(CH126,1)=CHAR(9),LEFT(CH126,1)=CHAR(160),indenture(CH126)&gt;0),"NO","BOLD")&amp;CJ126</f>
        <v>BOLD</v>
      </c>
      <c r="CN126" t="str">
        <f t="shared" si="92"/>
        <v/>
      </c>
      <c r="CO126" t="str">
        <f>IF(OR(LEFT(CL126,1)=CHAR(32),LEFT(CL126,1)=CHAR(9),LEFT(CL126,1)=CHAR(160),indenture(CL126)&gt;0),"NO","BOLD")&amp;CN126</f>
        <v>BOLD</v>
      </c>
      <c r="CR126" t="str">
        <f t="shared" si="93"/>
        <v/>
      </c>
      <c r="CS126" t="str">
        <f>IF(OR(LEFT(CP126,1)=CHAR(32),LEFT(CP126,1)=CHAR(9),LEFT(CP126,1)=CHAR(160),indenture(CP126)&gt;0),"NO","BOLD")&amp;CR126</f>
        <v>BOLD</v>
      </c>
      <c r="CV126" t="str">
        <f t="shared" si="94"/>
        <v/>
      </c>
      <c r="CW126" t="str">
        <f>IF(OR(LEFT(CT126,1)=CHAR(32),LEFT(CT126,1)=CHAR(9),LEFT(CT126,1)=CHAR(160),indenture(CT126)&gt;0),"NO","BOLD")&amp;CV126</f>
        <v>BOLD</v>
      </c>
      <c r="CZ126" t="str">
        <f t="shared" si="95"/>
        <v/>
      </c>
      <c r="DA126" t="str">
        <f>IF(OR(LEFT(CX126,1)=CHAR(32),LEFT(CX126,1)=CHAR(9),LEFT(CX126,1)=CHAR(160),indenture(CX126)&gt;0),"NO","BOLD")&amp;CZ126</f>
        <v>BOLD</v>
      </c>
      <c r="DD126" t="str">
        <f t="shared" si="96"/>
        <v/>
      </c>
      <c r="DE126" t="str">
        <f>IF(OR(LEFT(DB126,1)=CHAR(32),LEFT(DB126,1)=CHAR(9),LEFT(DB126,1)=CHAR(160),indenture(DB126)&gt;0),"NO","BOLD")&amp;DD126</f>
        <v>BOLD</v>
      </c>
      <c r="DH126" t="str">
        <f t="shared" si="97"/>
        <v/>
      </c>
      <c r="DI126" t="str">
        <f>IF(OR(LEFT(DF126,1)=CHAR(32),LEFT(DF126,1)=CHAR(9),LEFT(DF126,1)=CHAR(160),indenture(DF126)&gt;0),"NO","BOLD")&amp;DH126</f>
        <v>BOLD</v>
      </c>
      <c r="DL126" t="str">
        <f t="shared" si="98"/>
        <v/>
      </c>
      <c r="DM126" t="str">
        <f>IF(OR(LEFT(DJ126,1)=CHAR(32),LEFT(DJ126,1)=CHAR(9),LEFT(DJ126,1)=CHAR(160),indenture(DJ126)&gt;0),"NO","BOLD")&amp;DL126</f>
        <v>BOLD</v>
      </c>
      <c r="DP126" t="str">
        <f t="shared" si="99"/>
        <v/>
      </c>
      <c r="DQ126" t="str">
        <f>IF(OR(LEFT(DN126,1)=CHAR(32),LEFT(DN126,1)=CHAR(9),LEFT(DN126,1)=CHAR(160),indenture(DN126)&gt;0),"NO","BOLD")&amp;DP126</f>
        <v>BOLD</v>
      </c>
      <c r="DT126" t="str">
        <f t="shared" si="100"/>
        <v/>
      </c>
      <c r="DU126" t="str">
        <f>IF(OR(LEFT(DR126,1)=CHAR(32),LEFT(DR126,1)=CHAR(9),LEFT(DR126,1)=CHAR(160),indenture(DR126)&gt;0),"NO","BOLD")&amp;DT126</f>
        <v>BOLD</v>
      </c>
      <c r="DX126" t="str">
        <f t="shared" si="101"/>
        <v/>
      </c>
      <c r="DY126" t="str">
        <f>IF(OR(LEFT(DV126,1)=CHAR(32),LEFT(DV126,1)=CHAR(9),LEFT(DV126,1)=CHAR(160),indenture(DV126)&gt;0),"NO","BOLD")&amp;DX126</f>
        <v>BOLD</v>
      </c>
      <c r="EB126" t="str">
        <f t="shared" si="102"/>
        <v/>
      </c>
      <c r="EC126" t="str">
        <f>IF(OR(LEFT(DZ126,1)=CHAR(32),LEFT(DZ126,1)=CHAR(9),LEFT(DZ126,1)=CHAR(160),indenture(DZ126)&gt;0),"NO","BOLD")&amp;EB126</f>
        <v>BOLD</v>
      </c>
      <c r="EF126" t="str">
        <f t="shared" si="103"/>
        <v/>
      </c>
      <c r="EG126" t="str">
        <f>IF(OR(LEFT(ED126,1)=CHAR(32),LEFT(ED126,1)=CHAR(9),LEFT(ED126,1)=CHAR(160),indenture(ED126)&gt;0),"NO","BOLD")&amp;EF126</f>
        <v>BOLD</v>
      </c>
      <c r="EJ126" t="str">
        <f t="shared" si="104"/>
        <v/>
      </c>
      <c r="EK126" t="str">
        <f>IF(OR(LEFT(EH126,1)=CHAR(32),LEFT(EH126,1)=CHAR(9),LEFT(EH126,1)=CHAR(160),indenture(EH126)&gt;0),"NO","BOLD")&amp;EJ126</f>
        <v>BOLD</v>
      </c>
      <c r="EN126" t="str">
        <f t="shared" si="105"/>
        <v/>
      </c>
      <c r="EO126" t="str">
        <f>IF(OR(LEFT(EL126,1)=CHAR(32),LEFT(EL126,1)=CHAR(9),LEFT(EL126,1)=CHAR(160),indenture(EL126)&gt;0),"NO","BOLD")&amp;EN126</f>
        <v>BOLD</v>
      </c>
      <c r="ER126" t="str">
        <f t="shared" si="106"/>
        <v/>
      </c>
      <c r="ES126" t="str">
        <f>IF(OR(LEFT(EP126,1)=CHAR(32),LEFT(EP126,1)=CHAR(9),LEFT(EP126,1)=CHAR(160),indenture(EP126)&gt;0),"NO","BOLD")&amp;ER126</f>
        <v>BOLD</v>
      </c>
      <c r="EV126" t="str">
        <f t="shared" si="107"/>
        <v/>
      </c>
      <c r="EW126" t="str">
        <f>IF(OR(LEFT(ET126,1)=CHAR(32),LEFT(ET126,1)=CHAR(9),LEFT(ET126,1)=CHAR(160),indenture(ET126)&gt;0),"NO","BOLD")&amp;EV126</f>
        <v>BOLD</v>
      </c>
      <c r="EZ126" t="str">
        <f t="shared" si="108"/>
        <v/>
      </c>
      <c r="FA126" t="str">
        <f>IF(OR(LEFT(EX126,1)=CHAR(32),LEFT(EX126,1)=CHAR(9),LEFT(EX126,1)=CHAR(160),indenture(EX126)&gt;0),"NO","BOLD")&amp;EZ126</f>
        <v>BOLD</v>
      </c>
      <c r="FD126" t="str">
        <f t="shared" si="109"/>
        <v/>
      </c>
      <c r="FE126" t="str">
        <f>IF(OR(LEFT(FB126,1)=CHAR(32),LEFT(FB126,1)=CHAR(9),LEFT(FB126,1)=CHAR(160),indenture(FB126)&gt;0),"NO","BOLD")&amp;FD126</f>
        <v>BOLD</v>
      </c>
      <c r="FH126" t="str">
        <f t="shared" si="110"/>
        <v/>
      </c>
      <c r="FI126" t="str">
        <f>IF(OR(LEFT(FF126,1)=CHAR(32),LEFT(FF126,1)=CHAR(9),LEFT(FF126,1)=CHAR(160),indenture(FF126)&gt;0),"NO","BOLD")&amp;FH126</f>
        <v>BOLD</v>
      </c>
      <c r="FL126" t="str">
        <f t="shared" si="111"/>
        <v/>
      </c>
      <c r="FM126" t="str">
        <f>IF(OR(LEFT(FJ126,1)=CHAR(32),LEFT(FJ126,1)=CHAR(9),LEFT(FJ126,1)=CHAR(160),indenture(FJ126)&gt;0),"NO","BOLD")&amp;FL126</f>
        <v>BOLD</v>
      </c>
      <c r="FP126" t="str">
        <f t="shared" si="112"/>
        <v/>
      </c>
      <c r="FQ126" t="str">
        <f>IF(OR(LEFT(FN126,1)=CHAR(32),LEFT(FN126,1)=CHAR(9),LEFT(FN126,1)=CHAR(160),indenture(FN126)&gt;0),"NO","BOLD")&amp;FP126</f>
        <v>BOLD</v>
      </c>
      <c r="FT126" t="str">
        <f t="shared" si="113"/>
        <v/>
      </c>
      <c r="FU126" t="str">
        <f>IF(OR(LEFT(FR126,1)=CHAR(32),LEFT(FR126,1)=CHAR(9),LEFT(FR126,1)=CHAR(160),indenture(FR126)&gt;0),"NO","BOLD")&amp;FT126</f>
        <v>BOLD</v>
      </c>
      <c r="FX126" t="str">
        <f t="shared" si="114"/>
        <v/>
      </c>
      <c r="FY126" t="str">
        <f>IF(OR(LEFT(FV126,1)=CHAR(32),LEFT(FV126,1)=CHAR(9),LEFT(FV126,1)=CHAR(160),indenture(FV126)&gt;0),"NO","BOLD")&amp;FX126</f>
        <v>BOLD</v>
      </c>
      <c r="GB126" t="str">
        <f t="shared" si="115"/>
        <v/>
      </c>
      <c r="GC126" t="str">
        <f>IF(OR(LEFT(FZ126,1)=CHAR(32),LEFT(FZ126,1)=CHAR(9),LEFT(FZ126,1)=CHAR(160),indenture(FZ126)&gt;0),"NO","BOLD")&amp;GB126</f>
        <v>BOLD</v>
      </c>
      <c r="GF126" t="str">
        <f t="shared" si="116"/>
        <v/>
      </c>
      <c r="GG126" t="str">
        <f>IF(OR(LEFT(GD126,1)=CHAR(32),LEFT(GD126,1)=CHAR(9),LEFT(GD126,1)=CHAR(160),indenture(GD126)&gt;0),"NO","BOLD")&amp;GF126</f>
        <v>BOLD</v>
      </c>
      <c r="GJ126" t="str">
        <f t="shared" si="117"/>
        <v/>
      </c>
      <c r="GK126" t="str">
        <f>IF(OR(LEFT(GH126,1)=CHAR(32),LEFT(GH126,1)=CHAR(9),LEFT(GH126,1)=CHAR(160),indenture(GH126)&gt;0),"NO","BOLD")&amp;GJ126</f>
        <v>BOLD</v>
      </c>
      <c r="GN126" t="str">
        <f t="shared" si="118"/>
        <v/>
      </c>
      <c r="GO126" t="str">
        <f>IF(OR(LEFT(GL126,1)=CHAR(32),LEFT(GL126,1)=CHAR(9),LEFT(GL126,1)=CHAR(160),indenture(GL126)&gt;0),"NO","BOLD")&amp;GN126</f>
        <v>BOLD</v>
      </c>
      <c r="GR126" t="str">
        <f t="shared" si="119"/>
        <v/>
      </c>
      <c r="GS126" t="str">
        <f>IF(OR(LEFT(GP126,1)=CHAR(32),LEFT(GP126,1)=CHAR(9),LEFT(GP126,1)=CHAR(160),indenture(GP126)&gt;0),"NO","BOLD")&amp;GR126</f>
        <v>BOLD</v>
      </c>
      <c r="GV126" t="str">
        <f t="shared" si="120"/>
        <v/>
      </c>
      <c r="GW126" t="str">
        <f>IF(OR(LEFT(GT126,1)=CHAR(32),LEFT(GT126,1)=CHAR(9),LEFT(GT126,1)=CHAR(160),indenture(GT126)&gt;0),"NO","BOLD")&amp;GV126</f>
        <v>BOLD</v>
      </c>
      <c r="GZ126" t="str">
        <f t="shared" si="121"/>
        <v/>
      </c>
      <c r="HA126" t="str">
        <f>IF(OR(LEFT(GX126,1)=CHAR(32),LEFT(GX126,1)=CHAR(9),LEFT(GX126,1)=CHAR(160),indenture(GX126)&gt;0),"NO","BOLD")&amp;GZ126</f>
        <v>BOLD</v>
      </c>
      <c r="HD126" t="str">
        <f t="shared" si="122"/>
        <v/>
      </c>
      <c r="HE126" t="str">
        <f>IF(OR(LEFT(HB126,1)=CHAR(32),LEFT(HB126,1)=CHAR(9),LEFT(HB126,1)=CHAR(160),indenture(HB126)&gt;0),"NO","BOLD")&amp;HD126</f>
        <v>BOLD</v>
      </c>
      <c r="HH126" t="str">
        <f t="shared" si="123"/>
        <v/>
      </c>
      <c r="HI126" t="str">
        <f>IF(OR(LEFT(HF126,1)=CHAR(32),LEFT(HF126,1)=CHAR(9),LEFT(HF126,1)=CHAR(160),indenture(HF126)&gt;0),"NO","BOLD")&amp;HH126</f>
        <v>BOLD</v>
      </c>
      <c r="HL126" t="str">
        <f t="shared" si="124"/>
        <v/>
      </c>
      <c r="HM126" t="str">
        <f>IF(OR(LEFT(HJ126,1)=CHAR(32),LEFT(HJ126,1)=CHAR(9),LEFT(HJ126,1)=CHAR(160),indenture(HJ126)&gt;0),"NO","BOLD")&amp;HL126</f>
        <v>BOLD</v>
      </c>
      <c r="HP126" t="str">
        <f t="shared" si="125"/>
        <v/>
      </c>
      <c r="HQ126" t="str">
        <f>IF(OR(LEFT(HN126,1)=CHAR(32),LEFT(HN126,1)=CHAR(9),LEFT(HN126,1)=CHAR(160),indenture(HN126)&gt;0),"NO","BOLD")&amp;HP126</f>
        <v>BOLD</v>
      </c>
      <c r="HT126" t="str">
        <f t="shared" si="126"/>
        <v/>
      </c>
      <c r="HU126" t="str">
        <f>IF(OR(LEFT(HR126,1)=CHAR(32),LEFT(HR126,1)=CHAR(9),LEFT(HR126,1)=CHAR(160),indenture(HR126)&gt;0),"NO","BOLD")&amp;HT126</f>
        <v>BOLD</v>
      </c>
      <c r="HV126" t="s">
        <v>6949</v>
      </c>
      <c r="HW126" t="s">
        <v>8191</v>
      </c>
      <c r="HX126" t="str">
        <f t="shared" si="127"/>
        <v/>
      </c>
      <c r="HY126" t="str">
        <f>IF(OR(LEFT(HV126,1)=CHAR(32),LEFT(HV126,1)=CHAR(9),LEFT(HV126,1)=CHAR(160),indenture(HV126)&gt;0),"NO","BOLD")&amp;HX126</f>
        <v>BOLD</v>
      </c>
      <c r="HZ126" t="s">
        <v>8478</v>
      </c>
      <c r="IA126" t="s">
        <v>8479</v>
      </c>
      <c r="IB126" t="str">
        <f t="shared" si="128"/>
        <v/>
      </c>
      <c r="IC126" t="str">
        <f>IF(OR(LEFT(HZ126,1)=CHAR(32),LEFT(HZ126,1)=CHAR(9),LEFT(HZ126,1)=CHAR(160),indenture(HZ126)&gt;0),"NO","BOLD")&amp;IB126</f>
        <v>BOLD</v>
      </c>
      <c r="IP126" t="s">
        <v>8804</v>
      </c>
      <c r="IQ126" t="s">
        <v>8805</v>
      </c>
      <c r="IR126" t="str">
        <f t="shared" si="130"/>
        <v/>
      </c>
      <c r="IS126" t="str">
        <f>IF(OR(LEFT(IP126,1)=CHAR(32),LEFT(IP126,1)=CHAR(9),LEFT(IP126,1)=CHAR(160),indenture(IP126)&gt;0),"NO","BOLD")&amp;IR126</f>
        <v>BOLD</v>
      </c>
      <c r="IZ126" t="str">
        <f t="shared" si="131"/>
        <v/>
      </c>
      <c r="JA126" t="str">
        <f>IF(OR(LEFT(IX126,1)=CHAR(32),LEFT(IX126,1)=CHAR(9),LEFT(IX126,1)=CHAR(160),indenture(IX126)&gt;0),"NO","BOLD")&amp;IZ126</f>
        <v>BOLD</v>
      </c>
      <c r="JB126" t="s">
        <v>8478</v>
      </c>
      <c r="JC126" t="s">
        <v>8479</v>
      </c>
      <c r="JD126" t="str">
        <f t="shared" si="132"/>
        <v/>
      </c>
      <c r="JE126" t="str">
        <f>IF(OR(LEFT(JB126,1)=CHAR(32),LEFT(JB126,1)=CHAR(9),LEFT(JB126,1)=CHAR(160),indenture(JB126)&gt;0),"NO","BOLD")&amp;JD126</f>
        <v>BOLD</v>
      </c>
    </row>
    <row r="127" spans="1:265">
      <c r="A127">
        <v>126</v>
      </c>
      <c r="D127" t="str">
        <f t="shared" si="71"/>
        <v/>
      </c>
      <c r="E127" t="str">
        <f>IF(OR(LEFT(B127,1)=CHAR(32),LEFT(B127,1)=CHAR(9),LEFT(B127,1)=CHAR(160),indenture(B127)&gt;0),"NO","BOLD")&amp;D127</f>
        <v>BOLD</v>
      </c>
      <c r="F127" t="s">
        <v>4141</v>
      </c>
      <c r="G127" t="s">
        <v>4142</v>
      </c>
      <c r="H127" t="str">
        <f t="shared" si="72"/>
        <v/>
      </c>
      <c r="I127" t="str">
        <f>IF(OR(LEFT(F127,1)=CHAR(32),LEFT(F127,1)=CHAR(9),LEFT(F127,1)=CHAR(160),indenture(F127)&gt;0),"NO","BOLD")&amp;H127</f>
        <v>BOLD</v>
      </c>
      <c r="P127" t="str">
        <f t="shared" si="73"/>
        <v/>
      </c>
      <c r="Q127" t="str">
        <f>IF(OR(LEFT(N127,1)=CHAR(32),LEFT(N127,1)=CHAR(9),LEFT(N127,1)=CHAR(160),indenture(N127)&gt;0),"NO","BOLD")&amp;P127</f>
        <v>BOLD</v>
      </c>
      <c r="T127" t="str">
        <f t="shared" si="74"/>
        <v/>
      </c>
      <c r="U127" t="str">
        <f>IF(OR(LEFT(R127,1)=CHAR(32),LEFT(R127,1)=CHAR(9),LEFT(R127,1)=CHAR(160),indenture(R127)&gt;0),"NO","BOLD")&amp;T127</f>
        <v>BOLD</v>
      </c>
      <c r="X127" t="str">
        <f t="shared" si="75"/>
        <v/>
      </c>
      <c r="Y127" t="str">
        <f>IF(OR(LEFT(V127,1)=CHAR(32),LEFT(V127,1)=CHAR(9),LEFT(V127,1)=CHAR(160),indenture(V127)&gt;0),"NO","BOLD")&amp;X127</f>
        <v>BOLD</v>
      </c>
      <c r="AB127" t="str">
        <f t="shared" si="76"/>
        <v/>
      </c>
      <c r="AC127" t="str">
        <f>IF(OR(LEFT(Z127,1)=CHAR(32),LEFT(Z127,1)=CHAR(9),LEFT(Z127,1)=CHAR(160),indenture(Z127)&gt;0),"NO","BOLD")&amp;AB127</f>
        <v>BOLD</v>
      </c>
      <c r="AF127" t="str">
        <f t="shared" si="77"/>
        <v/>
      </c>
      <c r="AG127" t="str">
        <f>IF(OR(LEFT(AD127,1)=CHAR(32),LEFT(AD127,1)=CHAR(9),LEFT(AD127,1)=CHAR(160),indenture(AD127)&gt;0),"NO","BOLD")&amp;AF127</f>
        <v>BOLD</v>
      </c>
      <c r="AJ127" t="str">
        <f t="shared" si="78"/>
        <v/>
      </c>
      <c r="AK127" t="str">
        <f>IF(OR(LEFT(AH127,1)=CHAR(32),LEFT(AH127,1)=CHAR(9),LEFT(AH127,1)=CHAR(160),indenture(AH127)&gt;0),"NO","BOLD")&amp;AJ127</f>
        <v>BOLD</v>
      </c>
      <c r="AN127" t="str">
        <f t="shared" si="79"/>
        <v/>
      </c>
      <c r="AO127" t="str">
        <f>IF(OR(LEFT(AL127,1)=CHAR(32),LEFT(AL127,1)=CHAR(9),LEFT(AL127,1)=CHAR(160),indenture(AL127)&gt;0),"NO","BOLD")&amp;AN127</f>
        <v>BOLD</v>
      </c>
      <c r="AR127" t="str">
        <f t="shared" si="80"/>
        <v/>
      </c>
      <c r="AS127" t="str">
        <f>IF(OR(LEFT(AP127,1)=CHAR(32),LEFT(AP127,1)=CHAR(9),LEFT(AP127,1)=CHAR(160),indenture(AP127)&gt;0),"NO","BOLD")&amp;AR127</f>
        <v>BOLD</v>
      </c>
      <c r="AV127" t="str">
        <f t="shared" si="81"/>
        <v/>
      </c>
      <c r="AW127" t="str">
        <f>IF(OR(LEFT(AT127,1)=CHAR(32),LEFT(AT127,1)=CHAR(9),LEFT(AT127,1)=CHAR(160),indenture(AT127)&gt;0),"NO","BOLD")&amp;AV127</f>
        <v>BOLD</v>
      </c>
      <c r="AZ127" t="str">
        <f t="shared" si="82"/>
        <v/>
      </c>
      <c r="BA127" t="str">
        <f>IF(OR(LEFT(AX127,1)=CHAR(32),LEFT(AX127,1)=CHAR(9),LEFT(AX127,1)=CHAR(160),indenture(AX127)&gt;0),"NO","BOLD")&amp;AZ127</f>
        <v>BOLD</v>
      </c>
      <c r="BD127" t="str">
        <f t="shared" si="83"/>
        <v/>
      </c>
      <c r="BE127" t="str">
        <f>IF(OR(LEFT(BB127,1)=CHAR(32),LEFT(BB127,1)=CHAR(9),LEFT(BB127,1)=CHAR(160),indenture(BB127)&gt;0),"NO","BOLD")&amp;BD127</f>
        <v>BOLD</v>
      </c>
      <c r="BH127" t="str">
        <f t="shared" si="84"/>
        <v/>
      </c>
      <c r="BI127" t="str">
        <f>IF(OR(LEFT(BF127,1)=CHAR(32),LEFT(BF127,1)=CHAR(9),LEFT(BF127,1)=CHAR(160),indenture(BF127)&gt;0),"NO","BOLD")&amp;BH127</f>
        <v>BOLD</v>
      </c>
      <c r="BL127" t="str">
        <f t="shared" si="85"/>
        <v/>
      </c>
      <c r="BM127" t="str">
        <f>IF(OR(LEFT(BJ127,1)=CHAR(32),LEFT(BJ127,1)=CHAR(9),LEFT(BJ127,1)=CHAR(160),indenture(BJ127)&gt;0),"NO","BOLD")&amp;BL127</f>
        <v>BOLD</v>
      </c>
      <c r="BP127" t="str">
        <f t="shared" si="86"/>
        <v/>
      </c>
      <c r="BQ127" t="str">
        <f>IF(OR(LEFT(BN127,1)=CHAR(32),LEFT(BN127,1)=CHAR(9),LEFT(BN127,1)=CHAR(160),indenture(BN127)&gt;0),"NO","BOLD")&amp;BP127</f>
        <v>BOLD</v>
      </c>
      <c r="BT127" t="str">
        <f t="shared" si="87"/>
        <v/>
      </c>
      <c r="BU127" t="str">
        <f>IF(OR(LEFT(BR127,1)=CHAR(32),LEFT(BR127,1)=CHAR(9),LEFT(BR127,1)=CHAR(160),indenture(BR127)&gt;0),"NO","BOLD")&amp;BT127</f>
        <v>BOLD</v>
      </c>
      <c r="BX127" t="str">
        <f t="shared" si="88"/>
        <v/>
      </c>
      <c r="BY127" t="str">
        <f>IF(OR(LEFT(BV127,1)=CHAR(32),LEFT(BV127,1)=CHAR(9),LEFT(BV127,1)=CHAR(160),indenture(BV127)&gt;0),"NO","BOLD")&amp;BX127</f>
        <v>BOLD</v>
      </c>
      <c r="CB127" t="str">
        <f t="shared" si="89"/>
        <v/>
      </c>
      <c r="CC127" t="str">
        <f>IF(OR(LEFT(BZ127,1)=CHAR(32),LEFT(BZ127,1)=CHAR(9),LEFT(BZ127,1)=CHAR(160),indenture(BZ127)&gt;0),"NO","BOLD")&amp;CB127</f>
        <v>BOLD</v>
      </c>
      <c r="CF127" t="str">
        <f t="shared" si="90"/>
        <v/>
      </c>
      <c r="CG127" t="str">
        <f>IF(OR(LEFT(CD127,1)=CHAR(32),LEFT(CD127,1)=CHAR(9),LEFT(CD127,1)=CHAR(160),indenture(CD127)&gt;0),"NO","BOLD")&amp;CF127</f>
        <v>BOLD</v>
      </c>
      <c r="CJ127" t="str">
        <f t="shared" si="91"/>
        <v/>
      </c>
      <c r="CK127" t="str">
        <f>IF(OR(LEFT(CH127,1)=CHAR(32),LEFT(CH127,1)=CHAR(9),LEFT(CH127,1)=CHAR(160),indenture(CH127)&gt;0),"NO","BOLD")&amp;CJ127</f>
        <v>BOLD</v>
      </c>
      <c r="CN127" t="str">
        <f t="shared" si="92"/>
        <v/>
      </c>
      <c r="CO127" t="str">
        <f>IF(OR(LEFT(CL127,1)=CHAR(32),LEFT(CL127,1)=CHAR(9),LEFT(CL127,1)=CHAR(160),indenture(CL127)&gt;0),"NO","BOLD")&amp;CN127</f>
        <v>BOLD</v>
      </c>
      <c r="CR127" t="str">
        <f t="shared" si="93"/>
        <v/>
      </c>
      <c r="CS127" t="str">
        <f>IF(OR(LEFT(CP127,1)=CHAR(32),LEFT(CP127,1)=CHAR(9),LEFT(CP127,1)=CHAR(160),indenture(CP127)&gt;0),"NO","BOLD")&amp;CR127</f>
        <v>BOLD</v>
      </c>
      <c r="CV127" t="str">
        <f t="shared" si="94"/>
        <v/>
      </c>
      <c r="CW127" t="str">
        <f>IF(OR(LEFT(CT127,1)=CHAR(32),LEFT(CT127,1)=CHAR(9),LEFT(CT127,1)=CHAR(160),indenture(CT127)&gt;0),"NO","BOLD")&amp;CV127</f>
        <v>BOLD</v>
      </c>
      <c r="CZ127" t="str">
        <f t="shared" si="95"/>
        <v/>
      </c>
      <c r="DA127" t="str">
        <f>IF(OR(LEFT(CX127,1)=CHAR(32),LEFT(CX127,1)=CHAR(9),LEFT(CX127,1)=CHAR(160),indenture(CX127)&gt;0),"NO","BOLD")&amp;CZ127</f>
        <v>BOLD</v>
      </c>
      <c r="DD127" t="str">
        <f t="shared" si="96"/>
        <v/>
      </c>
      <c r="DE127" t="str">
        <f>IF(OR(LEFT(DB127,1)=CHAR(32),LEFT(DB127,1)=CHAR(9),LEFT(DB127,1)=CHAR(160),indenture(DB127)&gt;0),"NO","BOLD")&amp;DD127</f>
        <v>BOLD</v>
      </c>
      <c r="DH127" t="str">
        <f t="shared" si="97"/>
        <v/>
      </c>
      <c r="DI127" t="str">
        <f>IF(OR(LEFT(DF127,1)=CHAR(32),LEFT(DF127,1)=CHAR(9),LEFT(DF127,1)=CHAR(160),indenture(DF127)&gt;0),"NO","BOLD")&amp;DH127</f>
        <v>BOLD</v>
      </c>
      <c r="DL127" t="str">
        <f t="shared" si="98"/>
        <v/>
      </c>
      <c r="DM127" t="str">
        <f>IF(OR(LEFT(DJ127,1)=CHAR(32),LEFT(DJ127,1)=CHAR(9),LEFT(DJ127,1)=CHAR(160),indenture(DJ127)&gt;0),"NO","BOLD")&amp;DL127</f>
        <v>BOLD</v>
      </c>
      <c r="DP127" t="str">
        <f t="shared" si="99"/>
        <v/>
      </c>
      <c r="DQ127" t="str">
        <f>IF(OR(LEFT(DN127,1)=CHAR(32),LEFT(DN127,1)=CHAR(9),LEFT(DN127,1)=CHAR(160),indenture(DN127)&gt;0),"NO","BOLD")&amp;DP127</f>
        <v>BOLD</v>
      </c>
      <c r="DT127" t="str">
        <f t="shared" si="100"/>
        <v/>
      </c>
      <c r="DU127" t="str">
        <f>IF(OR(LEFT(DR127,1)=CHAR(32),LEFT(DR127,1)=CHAR(9),LEFT(DR127,1)=CHAR(160),indenture(DR127)&gt;0),"NO","BOLD")&amp;DT127</f>
        <v>BOLD</v>
      </c>
      <c r="DX127" t="str">
        <f t="shared" si="101"/>
        <v/>
      </c>
      <c r="DY127" t="str">
        <f>IF(OR(LEFT(DV127,1)=CHAR(32),LEFT(DV127,1)=CHAR(9),LEFT(DV127,1)=CHAR(160),indenture(DV127)&gt;0),"NO","BOLD")&amp;DX127</f>
        <v>BOLD</v>
      </c>
      <c r="EB127" t="str">
        <f t="shared" si="102"/>
        <v/>
      </c>
      <c r="EC127" t="str">
        <f>IF(OR(LEFT(DZ127,1)=CHAR(32),LEFT(DZ127,1)=CHAR(9),LEFT(DZ127,1)=CHAR(160),indenture(DZ127)&gt;0),"NO","BOLD")&amp;EB127</f>
        <v>BOLD</v>
      </c>
      <c r="EF127" t="str">
        <f t="shared" si="103"/>
        <v/>
      </c>
      <c r="EG127" t="str">
        <f>IF(OR(LEFT(ED127,1)=CHAR(32),LEFT(ED127,1)=CHAR(9),LEFT(ED127,1)=CHAR(160),indenture(ED127)&gt;0),"NO","BOLD")&amp;EF127</f>
        <v>BOLD</v>
      </c>
      <c r="EJ127" t="str">
        <f t="shared" si="104"/>
        <v/>
      </c>
      <c r="EK127" t="str">
        <f>IF(OR(LEFT(EH127,1)=CHAR(32),LEFT(EH127,1)=CHAR(9),LEFT(EH127,1)=CHAR(160),indenture(EH127)&gt;0),"NO","BOLD")&amp;EJ127</f>
        <v>BOLD</v>
      </c>
      <c r="EN127" t="str">
        <f t="shared" si="105"/>
        <v/>
      </c>
      <c r="EO127" t="str">
        <f>IF(OR(LEFT(EL127,1)=CHAR(32),LEFT(EL127,1)=CHAR(9),LEFT(EL127,1)=CHAR(160),indenture(EL127)&gt;0),"NO","BOLD")&amp;EN127</f>
        <v>BOLD</v>
      </c>
      <c r="ER127" t="str">
        <f t="shared" si="106"/>
        <v/>
      </c>
      <c r="ES127" t="str">
        <f>IF(OR(LEFT(EP127,1)=CHAR(32),LEFT(EP127,1)=CHAR(9),LEFT(EP127,1)=CHAR(160),indenture(EP127)&gt;0),"NO","BOLD")&amp;ER127</f>
        <v>BOLD</v>
      </c>
      <c r="EV127" t="str">
        <f t="shared" si="107"/>
        <v/>
      </c>
      <c r="EW127" t="str">
        <f>IF(OR(LEFT(ET127,1)=CHAR(32),LEFT(ET127,1)=CHAR(9),LEFT(ET127,1)=CHAR(160),indenture(ET127)&gt;0),"NO","BOLD")&amp;EV127</f>
        <v>BOLD</v>
      </c>
      <c r="EZ127" t="str">
        <f t="shared" si="108"/>
        <v/>
      </c>
      <c r="FA127" t="str">
        <f>IF(OR(LEFT(EX127,1)=CHAR(32),LEFT(EX127,1)=CHAR(9),LEFT(EX127,1)=CHAR(160),indenture(EX127)&gt;0),"NO","BOLD")&amp;EZ127</f>
        <v>BOLD</v>
      </c>
      <c r="FD127" t="str">
        <f t="shared" si="109"/>
        <v/>
      </c>
      <c r="FE127" t="str">
        <f>IF(OR(LEFT(FB127,1)=CHAR(32),LEFT(FB127,1)=CHAR(9),LEFT(FB127,1)=CHAR(160),indenture(FB127)&gt;0),"NO","BOLD")&amp;FD127</f>
        <v>BOLD</v>
      </c>
      <c r="FH127" t="str">
        <f t="shared" si="110"/>
        <v/>
      </c>
      <c r="FI127" t="str">
        <f>IF(OR(LEFT(FF127,1)=CHAR(32),LEFT(FF127,1)=CHAR(9),LEFT(FF127,1)=CHAR(160),indenture(FF127)&gt;0),"NO","BOLD")&amp;FH127</f>
        <v>BOLD</v>
      </c>
      <c r="FL127" t="str">
        <f t="shared" si="111"/>
        <v/>
      </c>
      <c r="FM127" t="str">
        <f>IF(OR(LEFT(FJ127,1)=CHAR(32),LEFT(FJ127,1)=CHAR(9),LEFT(FJ127,1)=CHAR(160),indenture(FJ127)&gt;0),"NO","BOLD")&amp;FL127</f>
        <v>BOLD</v>
      </c>
      <c r="FP127" t="str">
        <f t="shared" si="112"/>
        <v/>
      </c>
      <c r="FQ127" t="str">
        <f>IF(OR(LEFT(FN127,1)=CHAR(32),LEFT(FN127,1)=CHAR(9),LEFT(FN127,1)=CHAR(160),indenture(FN127)&gt;0),"NO","BOLD")&amp;FP127</f>
        <v>BOLD</v>
      </c>
      <c r="FT127" t="str">
        <f t="shared" si="113"/>
        <v/>
      </c>
      <c r="FU127" t="str">
        <f>IF(OR(LEFT(FR127,1)=CHAR(32),LEFT(FR127,1)=CHAR(9),LEFT(FR127,1)=CHAR(160),indenture(FR127)&gt;0),"NO","BOLD")&amp;FT127</f>
        <v>BOLD</v>
      </c>
      <c r="FX127" t="str">
        <f t="shared" si="114"/>
        <v/>
      </c>
      <c r="FY127" t="str">
        <f>IF(OR(LEFT(FV127,1)=CHAR(32),LEFT(FV127,1)=CHAR(9),LEFT(FV127,1)=CHAR(160),indenture(FV127)&gt;0),"NO","BOLD")&amp;FX127</f>
        <v>BOLD</v>
      </c>
      <c r="GB127" t="str">
        <f t="shared" si="115"/>
        <v/>
      </c>
      <c r="GC127" t="str">
        <f>IF(OR(LEFT(FZ127,1)=CHAR(32),LEFT(FZ127,1)=CHAR(9),LEFT(FZ127,1)=CHAR(160),indenture(FZ127)&gt;0),"NO","BOLD")&amp;GB127</f>
        <v>BOLD</v>
      </c>
      <c r="GF127" t="str">
        <f t="shared" si="116"/>
        <v/>
      </c>
      <c r="GG127" t="str">
        <f>IF(OR(LEFT(GD127,1)=CHAR(32),LEFT(GD127,1)=CHAR(9),LEFT(GD127,1)=CHAR(160),indenture(GD127)&gt;0),"NO","BOLD")&amp;GF127</f>
        <v>BOLD</v>
      </c>
      <c r="GJ127" t="str">
        <f t="shared" si="117"/>
        <v/>
      </c>
      <c r="GK127" t="str">
        <f>IF(OR(LEFT(GH127,1)=CHAR(32),LEFT(GH127,1)=CHAR(9),LEFT(GH127,1)=CHAR(160),indenture(GH127)&gt;0),"NO","BOLD")&amp;GJ127</f>
        <v>BOLD</v>
      </c>
      <c r="GN127" t="str">
        <f t="shared" si="118"/>
        <v/>
      </c>
      <c r="GO127" t="str">
        <f>IF(OR(LEFT(GL127,1)=CHAR(32),LEFT(GL127,1)=CHAR(9),LEFT(GL127,1)=CHAR(160),indenture(GL127)&gt;0),"NO","BOLD")&amp;GN127</f>
        <v>BOLD</v>
      </c>
      <c r="GR127" t="str">
        <f t="shared" si="119"/>
        <v/>
      </c>
      <c r="GS127" t="str">
        <f>IF(OR(LEFT(GP127,1)=CHAR(32),LEFT(GP127,1)=CHAR(9),LEFT(GP127,1)=CHAR(160),indenture(GP127)&gt;0),"NO","BOLD")&amp;GR127</f>
        <v>BOLD</v>
      </c>
      <c r="GV127" t="str">
        <f t="shared" si="120"/>
        <v/>
      </c>
      <c r="GW127" t="str">
        <f>IF(OR(LEFT(GT127,1)=CHAR(32),LEFT(GT127,1)=CHAR(9),LEFT(GT127,1)=CHAR(160),indenture(GT127)&gt;0),"NO","BOLD")&amp;GV127</f>
        <v>BOLD</v>
      </c>
      <c r="GZ127" t="str">
        <f t="shared" si="121"/>
        <v/>
      </c>
      <c r="HA127" t="str">
        <f>IF(OR(LEFT(GX127,1)=CHAR(32),LEFT(GX127,1)=CHAR(9),LEFT(GX127,1)=CHAR(160),indenture(GX127)&gt;0),"NO","BOLD")&amp;GZ127</f>
        <v>BOLD</v>
      </c>
      <c r="HD127" t="str">
        <f t="shared" si="122"/>
        <v/>
      </c>
      <c r="HE127" t="str">
        <f>IF(OR(LEFT(HB127,1)=CHAR(32),LEFT(HB127,1)=CHAR(9),LEFT(HB127,1)=CHAR(160),indenture(HB127)&gt;0),"NO","BOLD")&amp;HD127</f>
        <v>BOLD</v>
      </c>
      <c r="HH127" t="str">
        <f t="shared" si="123"/>
        <v/>
      </c>
      <c r="HI127" t="str">
        <f>IF(OR(LEFT(HF127,1)=CHAR(32),LEFT(HF127,1)=CHAR(9),LEFT(HF127,1)=CHAR(160),indenture(HF127)&gt;0),"NO","BOLD")&amp;HH127</f>
        <v>BOLD</v>
      </c>
      <c r="HL127" t="str">
        <f t="shared" si="124"/>
        <v/>
      </c>
      <c r="HM127" t="str">
        <f>IF(OR(LEFT(HJ127,1)=CHAR(32),LEFT(HJ127,1)=CHAR(9),LEFT(HJ127,1)=CHAR(160),indenture(HJ127)&gt;0),"NO","BOLD")&amp;HL127</f>
        <v>BOLD</v>
      </c>
      <c r="HP127" t="str">
        <f t="shared" si="125"/>
        <v/>
      </c>
      <c r="HQ127" t="str">
        <f>IF(OR(LEFT(HN127,1)=CHAR(32),LEFT(HN127,1)=CHAR(9),LEFT(HN127,1)=CHAR(160),indenture(HN127)&gt;0),"NO","BOLD")&amp;HP127</f>
        <v>BOLD</v>
      </c>
      <c r="HT127" t="str">
        <f t="shared" si="126"/>
        <v/>
      </c>
      <c r="HU127" t="str">
        <f>IF(OR(LEFT(HR127,1)=CHAR(32),LEFT(HR127,1)=CHAR(9),LEFT(HR127,1)=CHAR(160),indenture(HR127)&gt;0),"NO","BOLD")&amp;HT127</f>
        <v>BOLD</v>
      </c>
      <c r="HX127" t="str">
        <f t="shared" si="127"/>
        <v/>
      </c>
      <c r="HY127" t="str">
        <f>IF(OR(LEFT(HV127,1)=CHAR(32),LEFT(HV127,1)=CHAR(9),LEFT(HV127,1)=CHAR(160),indenture(HV127)&gt;0),"NO","BOLD")&amp;HX127</f>
        <v>BOLD</v>
      </c>
      <c r="HZ127" t="s">
        <v>8480</v>
      </c>
      <c r="IA127" t="s">
        <v>8481</v>
      </c>
      <c r="IB127" t="str">
        <f t="shared" si="128"/>
        <v/>
      </c>
      <c r="IC127" t="str">
        <f>IF(OR(LEFT(HZ127,1)=CHAR(32),LEFT(HZ127,1)=CHAR(9),LEFT(HZ127,1)=CHAR(160),indenture(HZ127)&gt;0),"NO","BOLD")&amp;IB127</f>
        <v>BOLD</v>
      </c>
      <c r="IR127" t="str">
        <f t="shared" si="130"/>
        <v/>
      </c>
      <c r="IS127" t="str">
        <f>IF(OR(LEFT(IP127,1)=CHAR(32),LEFT(IP127,1)=CHAR(9),LEFT(IP127,1)=CHAR(160),indenture(IP127)&gt;0),"NO","BOLD")&amp;IR127</f>
        <v>BOLD</v>
      </c>
      <c r="IX127" t="s">
        <v>8967</v>
      </c>
      <c r="IY127" t="s">
        <v>8959</v>
      </c>
      <c r="IZ127" t="str">
        <f t="shared" si="131"/>
        <v/>
      </c>
      <c r="JA127" t="str">
        <f>IF(OR(LEFT(IX127,1)=CHAR(32),LEFT(IX127,1)=CHAR(9),LEFT(IX127,1)=CHAR(160),indenture(IX127)&gt;0),"NO","BOLD")&amp;IZ127</f>
        <v>BOLD</v>
      </c>
      <c r="JB127" t="s">
        <v>8480</v>
      </c>
      <c r="JC127" t="s">
        <v>8481</v>
      </c>
      <c r="JD127" t="str">
        <f t="shared" si="132"/>
        <v/>
      </c>
      <c r="JE127" t="str">
        <f>IF(OR(LEFT(JB127,1)=CHAR(32),LEFT(JB127,1)=CHAR(9),LEFT(JB127,1)=CHAR(160),indenture(JB127)&gt;0),"NO","BOLD")&amp;JD127</f>
        <v>BOLD</v>
      </c>
    </row>
    <row r="128" spans="1:265">
      <c r="A128">
        <v>127</v>
      </c>
      <c r="D128" t="str">
        <f t="shared" si="71"/>
        <v/>
      </c>
      <c r="E128" t="str">
        <f>IF(OR(LEFT(B128,1)=CHAR(32),LEFT(B128,1)=CHAR(9),LEFT(B128,1)=CHAR(160),indenture(B128)&gt;0),"NO","BOLD")&amp;D128</f>
        <v>BOLD</v>
      </c>
      <c r="F128" t="s">
        <v>4143</v>
      </c>
      <c r="G128" t="s">
        <v>4144</v>
      </c>
      <c r="H128" t="str">
        <f t="shared" si="72"/>
        <v/>
      </c>
      <c r="I128" t="str">
        <f>IF(OR(LEFT(F128,1)=CHAR(32),LEFT(F128,1)=CHAR(9),LEFT(F128,1)=CHAR(160),indenture(F128)&gt;0),"NO","BOLD")&amp;H128</f>
        <v>BOLD</v>
      </c>
      <c r="P128" t="str">
        <f t="shared" si="73"/>
        <v/>
      </c>
      <c r="Q128" t="str">
        <f>IF(OR(LEFT(N128,1)=CHAR(32),LEFT(N128,1)=CHAR(9),LEFT(N128,1)=CHAR(160),indenture(N128)&gt;0),"NO","BOLD")&amp;P128</f>
        <v>BOLD</v>
      </c>
      <c r="T128" t="str">
        <f t="shared" si="74"/>
        <v/>
      </c>
      <c r="U128" t="str">
        <f>IF(OR(LEFT(R128,1)=CHAR(32),LEFT(R128,1)=CHAR(9),LEFT(R128,1)=CHAR(160),indenture(R128)&gt;0),"NO","BOLD")&amp;T128</f>
        <v>BOLD</v>
      </c>
      <c r="X128" t="str">
        <f t="shared" si="75"/>
        <v/>
      </c>
      <c r="Y128" t="str">
        <f>IF(OR(LEFT(V128,1)=CHAR(32),LEFT(V128,1)=CHAR(9),LEFT(V128,1)=CHAR(160),indenture(V128)&gt;0),"NO","BOLD")&amp;X128</f>
        <v>BOLD</v>
      </c>
      <c r="AB128" t="str">
        <f t="shared" si="76"/>
        <v/>
      </c>
      <c r="AC128" t="str">
        <f>IF(OR(LEFT(Z128,1)=CHAR(32),LEFT(Z128,1)=CHAR(9),LEFT(Z128,1)=CHAR(160),indenture(Z128)&gt;0),"NO","BOLD")&amp;AB128</f>
        <v>BOLD</v>
      </c>
      <c r="AF128" t="str">
        <f t="shared" si="77"/>
        <v/>
      </c>
      <c r="AG128" t="str">
        <f>IF(OR(LEFT(AD128,1)=CHAR(32),LEFT(AD128,1)=CHAR(9),LEFT(AD128,1)=CHAR(160),indenture(AD128)&gt;0),"NO","BOLD")&amp;AF128</f>
        <v>BOLD</v>
      </c>
      <c r="AJ128" t="str">
        <f t="shared" si="78"/>
        <v/>
      </c>
      <c r="AK128" t="str">
        <f>IF(OR(LEFT(AH128,1)=CHAR(32),LEFT(AH128,1)=CHAR(9),LEFT(AH128,1)=CHAR(160),indenture(AH128)&gt;0),"NO","BOLD")&amp;AJ128</f>
        <v>BOLD</v>
      </c>
      <c r="AN128" t="str">
        <f t="shared" si="79"/>
        <v/>
      </c>
      <c r="AO128" t="str">
        <f>IF(OR(LEFT(AL128,1)=CHAR(32),LEFT(AL128,1)=CHAR(9),LEFT(AL128,1)=CHAR(160),indenture(AL128)&gt;0),"NO","BOLD")&amp;AN128</f>
        <v>BOLD</v>
      </c>
      <c r="AR128" t="str">
        <f t="shared" si="80"/>
        <v/>
      </c>
      <c r="AS128" t="str">
        <f>IF(OR(LEFT(AP128,1)=CHAR(32),LEFT(AP128,1)=CHAR(9),LEFT(AP128,1)=CHAR(160),indenture(AP128)&gt;0),"NO","BOLD")&amp;AR128</f>
        <v>BOLD</v>
      </c>
      <c r="AV128" t="str">
        <f t="shared" si="81"/>
        <v/>
      </c>
      <c r="AW128" t="str">
        <f>IF(OR(LEFT(AT128,1)=CHAR(32),LEFT(AT128,1)=CHAR(9),LEFT(AT128,1)=CHAR(160),indenture(AT128)&gt;0),"NO","BOLD")&amp;AV128</f>
        <v>BOLD</v>
      </c>
      <c r="AZ128" t="str">
        <f t="shared" si="82"/>
        <v/>
      </c>
      <c r="BA128" t="str">
        <f>IF(OR(LEFT(AX128,1)=CHAR(32),LEFT(AX128,1)=CHAR(9),LEFT(AX128,1)=CHAR(160),indenture(AX128)&gt;0),"NO","BOLD")&amp;AZ128</f>
        <v>BOLD</v>
      </c>
      <c r="BD128" t="str">
        <f t="shared" si="83"/>
        <v/>
      </c>
      <c r="BE128" t="str">
        <f>IF(OR(LEFT(BB128,1)=CHAR(32),LEFT(BB128,1)=CHAR(9),LEFT(BB128,1)=CHAR(160),indenture(BB128)&gt;0),"NO","BOLD")&amp;BD128</f>
        <v>BOLD</v>
      </c>
      <c r="BH128" t="str">
        <f t="shared" si="84"/>
        <v/>
      </c>
      <c r="BI128" t="str">
        <f>IF(OR(LEFT(BF128,1)=CHAR(32),LEFT(BF128,1)=CHAR(9),LEFT(BF128,1)=CHAR(160),indenture(BF128)&gt;0),"NO","BOLD")&amp;BH128</f>
        <v>BOLD</v>
      </c>
      <c r="BL128" t="str">
        <f t="shared" si="85"/>
        <v/>
      </c>
      <c r="BM128" t="str">
        <f>IF(OR(LEFT(BJ128,1)=CHAR(32),LEFT(BJ128,1)=CHAR(9),LEFT(BJ128,1)=CHAR(160),indenture(BJ128)&gt;0),"NO","BOLD")&amp;BL128</f>
        <v>BOLD</v>
      </c>
      <c r="BP128" t="str">
        <f t="shared" si="86"/>
        <v/>
      </c>
      <c r="BQ128" t="str">
        <f>IF(OR(LEFT(BN128,1)=CHAR(32),LEFT(BN128,1)=CHAR(9),LEFT(BN128,1)=CHAR(160),indenture(BN128)&gt;0),"NO","BOLD")&amp;BP128</f>
        <v>BOLD</v>
      </c>
      <c r="BT128" t="str">
        <f t="shared" si="87"/>
        <v/>
      </c>
      <c r="BU128" t="str">
        <f>IF(OR(LEFT(BR128,1)=CHAR(32),LEFT(BR128,1)=CHAR(9),LEFT(BR128,1)=CHAR(160),indenture(BR128)&gt;0),"NO","BOLD")&amp;BT128</f>
        <v>BOLD</v>
      </c>
      <c r="BX128" t="str">
        <f t="shared" si="88"/>
        <v/>
      </c>
      <c r="BY128" t="str">
        <f>IF(OR(LEFT(BV128,1)=CHAR(32),LEFT(BV128,1)=CHAR(9),LEFT(BV128,1)=CHAR(160),indenture(BV128)&gt;0),"NO","BOLD")&amp;BX128</f>
        <v>BOLD</v>
      </c>
      <c r="CB128" t="str">
        <f t="shared" si="89"/>
        <v/>
      </c>
      <c r="CC128" t="str">
        <f>IF(OR(LEFT(BZ128,1)=CHAR(32),LEFT(BZ128,1)=CHAR(9),LEFT(BZ128,1)=CHAR(160),indenture(BZ128)&gt;0),"NO","BOLD")&amp;CB128</f>
        <v>BOLD</v>
      </c>
      <c r="CF128" t="str">
        <f t="shared" si="90"/>
        <v/>
      </c>
      <c r="CG128" t="str">
        <f>IF(OR(LEFT(CD128,1)=CHAR(32),LEFT(CD128,1)=CHAR(9),LEFT(CD128,1)=CHAR(160),indenture(CD128)&gt;0),"NO","BOLD")&amp;CF128</f>
        <v>BOLD</v>
      </c>
      <c r="CJ128" t="str">
        <f t="shared" si="91"/>
        <v/>
      </c>
      <c r="CK128" t="str">
        <f>IF(OR(LEFT(CH128,1)=CHAR(32),LEFT(CH128,1)=CHAR(9),LEFT(CH128,1)=CHAR(160),indenture(CH128)&gt;0),"NO","BOLD")&amp;CJ128</f>
        <v>BOLD</v>
      </c>
      <c r="CN128" t="str">
        <f t="shared" si="92"/>
        <v/>
      </c>
      <c r="CO128" t="str">
        <f>IF(OR(LEFT(CL128,1)=CHAR(32),LEFT(CL128,1)=CHAR(9),LEFT(CL128,1)=CHAR(160),indenture(CL128)&gt;0),"NO","BOLD")&amp;CN128</f>
        <v>BOLD</v>
      </c>
      <c r="CR128" t="str">
        <f t="shared" si="93"/>
        <v/>
      </c>
      <c r="CS128" t="str">
        <f>IF(OR(LEFT(CP128,1)=CHAR(32),LEFT(CP128,1)=CHAR(9),LEFT(CP128,1)=CHAR(160),indenture(CP128)&gt;0),"NO","BOLD")&amp;CR128</f>
        <v>BOLD</v>
      </c>
      <c r="CV128" t="str">
        <f t="shared" si="94"/>
        <v/>
      </c>
      <c r="CW128" t="str">
        <f>IF(OR(LEFT(CT128,1)=CHAR(32),LEFT(CT128,1)=CHAR(9),LEFT(CT128,1)=CHAR(160),indenture(CT128)&gt;0),"NO","BOLD")&amp;CV128</f>
        <v>BOLD</v>
      </c>
      <c r="CZ128" t="str">
        <f t="shared" si="95"/>
        <v/>
      </c>
      <c r="DA128" t="str">
        <f>IF(OR(LEFT(CX128,1)=CHAR(32),LEFT(CX128,1)=CHAR(9),LEFT(CX128,1)=CHAR(160),indenture(CX128)&gt;0),"NO","BOLD")&amp;CZ128</f>
        <v>BOLD</v>
      </c>
      <c r="DD128" t="str">
        <f t="shared" si="96"/>
        <v/>
      </c>
      <c r="DE128" t="str">
        <f>IF(OR(LEFT(DB128,1)=CHAR(32),LEFT(DB128,1)=CHAR(9),LEFT(DB128,1)=CHAR(160),indenture(DB128)&gt;0),"NO","BOLD")&amp;DD128</f>
        <v>BOLD</v>
      </c>
      <c r="DH128" t="str">
        <f t="shared" si="97"/>
        <v/>
      </c>
      <c r="DI128" t="str">
        <f>IF(OR(LEFT(DF128,1)=CHAR(32),LEFT(DF128,1)=CHAR(9),LEFT(DF128,1)=CHAR(160),indenture(DF128)&gt;0),"NO","BOLD")&amp;DH128</f>
        <v>BOLD</v>
      </c>
      <c r="DL128" t="str">
        <f t="shared" si="98"/>
        <v/>
      </c>
      <c r="DM128" t="str">
        <f>IF(OR(LEFT(DJ128,1)=CHAR(32),LEFT(DJ128,1)=CHAR(9),LEFT(DJ128,1)=CHAR(160),indenture(DJ128)&gt;0),"NO","BOLD")&amp;DL128</f>
        <v>BOLD</v>
      </c>
      <c r="DP128" t="str">
        <f t="shared" si="99"/>
        <v/>
      </c>
      <c r="DQ128" t="str">
        <f>IF(OR(LEFT(DN128,1)=CHAR(32),LEFT(DN128,1)=CHAR(9),LEFT(DN128,1)=CHAR(160),indenture(DN128)&gt;0),"NO","BOLD")&amp;DP128</f>
        <v>BOLD</v>
      </c>
      <c r="DT128" t="str">
        <f t="shared" si="100"/>
        <v/>
      </c>
      <c r="DU128" t="str">
        <f>IF(OR(LEFT(DR128,1)=CHAR(32),LEFT(DR128,1)=CHAR(9),LEFT(DR128,1)=CHAR(160),indenture(DR128)&gt;0),"NO","BOLD")&amp;DT128</f>
        <v>BOLD</v>
      </c>
      <c r="DX128" t="str">
        <f t="shared" si="101"/>
        <v/>
      </c>
      <c r="DY128" t="str">
        <f>IF(OR(LEFT(DV128,1)=CHAR(32),LEFT(DV128,1)=CHAR(9),LEFT(DV128,1)=CHAR(160),indenture(DV128)&gt;0),"NO","BOLD")&amp;DX128</f>
        <v>BOLD</v>
      </c>
      <c r="EB128" t="str">
        <f t="shared" si="102"/>
        <v/>
      </c>
      <c r="EC128" t="str">
        <f>IF(OR(LEFT(DZ128,1)=CHAR(32),LEFT(DZ128,1)=CHAR(9),LEFT(DZ128,1)=CHAR(160),indenture(DZ128)&gt;0),"NO","BOLD")&amp;EB128</f>
        <v>BOLD</v>
      </c>
      <c r="EF128" t="str">
        <f t="shared" si="103"/>
        <v/>
      </c>
      <c r="EG128" t="str">
        <f>IF(OR(LEFT(ED128,1)=CHAR(32),LEFT(ED128,1)=CHAR(9),LEFT(ED128,1)=CHAR(160),indenture(ED128)&gt;0),"NO","BOLD")&amp;EF128</f>
        <v>BOLD</v>
      </c>
      <c r="EJ128" t="str">
        <f t="shared" si="104"/>
        <v/>
      </c>
      <c r="EK128" t="str">
        <f>IF(OR(LEFT(EH128,1)=CHAR(32),LEFT(EH128,1)=CHAR(9),LEFT(EH128,1)=CHAR(160),indenture(EH128)&gt;0),"NO","BOLD")&amp;EJ128</f>
        <v>BOLD</v>
      </c>
      <c r="EN128" t="str">
        <f t="shared" si="105"/>
        <v/>
      </c>
      <c r="EO128" t="str">
        <f>IF(OR(LEFT(EL128,1)=CHAR(32),LEFT(EL128,1)=CHAR(9),LEFT(EL128,1)=CHAR(160),indenture(EL128)&gt;0),"NO","BOLD")&amp;EN128</f>
        <v>BOLD</v>
      </c>
      <c r="ER128" t="str">
        <f t="shared" si="106"/>
        <v/>
      </c>
      <c r="ES128" t="str">
        <f>IF(OR(LEFT(EP128,1)=CHAR(32),LEFT(EP128,1)=CHAR(9),LEFT(EP128,1)=CHAR(160),indenture(EP128)&gt;0),"NO","BOLD")&amp;ER128</f>
        <v>BOLD</v>
      </c>
      <c r="EV128" t="str">
        <f t="shared" si="107"/>
        <v/>
      </c>
      <c r="EW128" t="str">
        <f>IF(OR(LEFT(ET128,1)=CHAR(32),LEFT(ET128,1)=CHAR(9),LEFT(ET128,1)=CHAR(160),indenture(ET128)&gt;0),"NO","BOLD")&amp;EV128</f>
        <v>BOLD</v>
      </c>
      <c r="EZ128" t="str">
        <f t="shared" si="108"/>
        <v/>
      </c>
      <c r="FA128" t="str">
        <f>IF(OR(LEFT(EX128,1)=CHAR(32),LEFT(EX128,1)=CHAR(9),LEFT(EX128,1)=CHAR(160),indenture(EX128)&gt;0),"NO","BOLD")&amp;EZ128</f>
        <v>BOLD</v>
      </c>
      <c r="FD128" t="str">
        <f t="shared" si="109"/>
        <v/>
      </c>
      <c r="FE128" t="str">
        <f>IF(OR(LEFT(FB128,1)=CHAR(32),LEFT(FB128,1)=CHAR(9),LEFT(FB128,1)=CHAR(160),indenture(FB128)&gt;0),"NO","BOLD")&amp;FD128</f>
        <v>BOLD</v>
      </c>
      <c r="FH128" t="str">
        <f t="shared" si="110"/>
        <v/>
      </c>
      <c r="FI128" t="str">
        <f>IF(OR(LEFT(FF128,1)=CHAR(32),LEFT(FF128,1)=CHAR(9),LEFT(FF128,1)=CHAR(160),indenture(FF128)&gt;0),"NO","BOLD")&amp;FH128</f>
        <v>BOLD</v>
      </c>
      <c r="FL128" t="str">
        <f t="shared" si="111"/>
        <v/>
      </c>
      <c r="FM128" t="str">
        <f>IF(OR(LEFT(FJ128,1)=CHAR(32),LEFT(FJ128,1)=CHAR(9),LEFT(FJ128,1)=CHAR(160),indenture(FJ128)&gt;0),"NO","BOLD")&amp;FL128</f>
        <v>BOLD</v>
      </c>
      <c r="FP128" t="str">
        <f t="shared" si="112"/>
        <v/>
      </c>
      <c r="FQ128" t="str">
        <f>IF(OR(LEFT(FN128,1)=CHAR(32),LEFT(FN128,1)=CHAR(9),LEFT(FN128,1)=CHAR(160),indenture(FN128)&gt;0),"NO","BOLD")&amp;FP128</f>
        <v>BOLD</v>
      </c>
      <c r="FT128" t="str">
        <f t="shared" si="113"/>
        <v/>
      </c>
      <c r="FU128" t="str">
        <f>IF(OR(LEFT(FR128,1)=CHAR(32),LEFT(FR128,1)=CHAR(9),LEFT(FR128,1)=CHAR(160),indenture(FR128)&gt;0),"NO","BOLD")&amp;FT128</f>
        <v>BOLD</v>
      </c>
      <c r="FX128" t="str">
        <f t="shared" si="114"/>
        <v/>
      </c>
      <c r="FY128" t="str">
        <f>IF(OR(LEFT(FV128,1)=CHAR(32),LEFT(FV128,1)=CHAR(9),LEFT(FV128,1)=CHAR(160),indenture(FV128)&gt;0),"NO","BOLD")&amp;FX128</f>
        <v>BOLD</v>
      </c>
      <c r="GB128" t="str">
        <f t="shared" si="115"/>
        <v/>
      </c>
      <c r="GC128" t="str">
        <f>IF(OR(LEFT(FZ128,1)=CHAR(32),LEFT(FZ128,1)=CHAR(9),LEFT(FZ128,1)=CHAR(160),indenture(FZ128)&gt;0),"NO","BOLD")&amp;GB128</f>
        <v>BOLD</v>
      </c>
      <c r="GF128" t="str">
        <f t="shared" si="116"/>
        <v/>
      </c>
      <c r="GG128" t="str">
        <f>IF(OR(LEFT(GD128,1)=CHAR(32),LEFT(GD128,1)=CHAR(9),LEFT(GD128,1)=CHAR(160),indenture(GD128)&gt;0),"NO","BOLD")&amp;GF128</f>
        <v>BOLD</v>
      </c>
      <c r="GJ128" t="str">
        <f t="shared" si="117"/>
        <v/>
      </c>
      <c r="GK128" t="str">
        <f>IF(OR(LEFT(GH128,1)=CHAR(32),LEFT(GH128,1)=CHAR(9),LEFT(GH128,1)=CHAR(160),indenture(GH128)&gt;0),"NO","BOLD")&amp;GJ128</f>
        <v>BOLD</v>
      </c>
      <c r="GN128" t="str">
        <f t="shared" si="118"/>
        <v/>
      </c>
      <c r="GO128" t="str">
        <f>IF(OR(LEFT(GL128,1)=CHAR(32),LEFT(GL128,1)=CHAR(9),LEFT(GL128,1)=CHAR(160),indenture(GL128)&gt;0),"NO","BOLD")&amp;GN128</f>
        <v>BOLD</v>
      </c>
      <c r="GR128" t="str">
        <f t="shared" si="119"/>
        <v/>
      </c>
      <c r="GS128" t="str">
        <f>IF(OR(LEFT(GP128,1)=CHAR(32),LEFT(GP128,1)=CHAR(9),LEFT(GP128,1)=CHAR(160),indenture(GP128)&gt;0),"NO","BOLD")&amp;GR128</f>
        <v>BOLD</v>
      </c>
      <c r="GV128" t="str">
        <f t="shared" si="120"/>
        <v/>
      </c>
      <c r="GW128" t="str">
        <f>IF(OR(LEFT(GT128,1)=CHAR(32),LEFT(GT128,1)=CHAR(9),LEFT(GT128,1)=CHAR(160),indenture(GT128)&gt;0),"NO","BOLD")&amp;GV128</f>
        <v>BOLD</v>
      </c>
      <c r="GZ128" t="str">
        <f t="shared" si="121"/>
        <v/>
      </c>
      <c r="HA128" t="str">
        <f>IF(OR(LEFT(GX128,1)=CHAR(32),LEFT(GX128,1)=CHAR(9),LEFT(GX128,1)=CHAR(160),indenture(GX128)&gt;0),"NO","BOLD")&amp;GZ128</f>
        <v>BOLD</v>
      </c>
      <c r="HD128" t="str">
        <f t="shared" si="122"/>
        <v/>
      </c>
      <c r="HE128" t="str">
        <f>IF(OR(LEFT(HB128,1)=CHAR(32),LEFT(HB128,1)=CHAR(9),LEFT(HB128,1)=CHAR(160),indenture(HB128)&gt;0),"NO","BOLD")&amp;HD128</f>
        <v>BOLD</v>
      </c>
      <c r="HH128" t="str">
        <f t="shared" si="123"/>
        <v/>
      </c>
      <c r="HI128" t="str">
        <f>IF(OR(LEFT(HF128,1)=CHAR(32),LEFT(HF128,1)=CHAR(9),LEFT(HF128,1)=CHAR(160),indenture(HF128)&gt;0),"NO","BOLD")&amp;HH128</f>
        <v>BOLD</v>
      </c>
      <c r="HL128" t="str">
        <f t="shared" si="124"/>
        <v/>
      </c>
      <c r="HM128" t="str">
        <f>IF(OR(LEFT(HJ128,1)=CHAR(32),LEFT(HJ128,1)=CHAR(9),LEFT(HJ128,1)=CHAR(160),indenture(HJ128)&gt;0),"NO","BOLD")&amp;HL128</f>
        <v>BOLD</v>
      </c>
      <c r="HP128" t="str">
        <f t="shared" si="125"/>
        <v/>
      </c>
      <c r="HQ128" t="str">
        <f>IF(OR(LEFT(HN128,1)=CHAR(32),LEFT(HN128,1)=CHAR(9),LEFT(HN128,1)=CHAR(160),indenture(HN128)&gt;0),"NO","BOLD")&amp;HP128</f>
        <v>BOLD</v>
      </c>
      <c r="HT128" t="str">
        <f t="shared" si="126"/>
        <v/>
      </c>
      <c r="HU128" t="str">
        <f>IF(OR(LEFT(HR128,1)=CHAR(32),LEFT(HR128,1)=CHAR(9),LEFT(HR128,1)=CHAR(160),indenture(HR128)&gt;0),"NO","BOLD")&amp;HT128</f>
        <v>BOLD</v>
      </c>
      <c r="HV128" t="s">
        <v>8289</v>
      </c>
      <c r="HW128" s="36" t="s">
        <v>8872</v>
      </c>
      <c r="HX128" t="str">
        <f t="shared" si="127"/>
        <v/>
      </c>
      <c r="HY128" t="str">
        <f>IF(OR(LEFT(HV128,1)=CHAR(32),LEFT(HV128,1)=CHAR(9),LEFT(HV128,1)=CHAR(160),indenture(HV128)&gt;0),"NO","BOLD")&amp;HX128</f>
        <v>BOLD</v>
      </c>
      <c r="HZ128" t="s">
        <v>8482</v>
      </c>
      <c r="IA128" t="s">
        <v>8483</v>
      </c>
      <c r="IB128" t="str">
        <f t="shared" si="128"/>
        <v/>
      </c>
      <c r="IC128" t="str">
        <f>IF(OR(LEFT(HZ128,1)=CHAR(32),LEFT(HZ128,1)=CHAR(9),LEFT(HZ128,1)=CHAR(160),indenture(HZ128)&gt;0),"NO","BOLD")&amp;IB128</f>
        <v>BOLD</v>
      </c>
      <c r="IP128" t="s">
        <v>8806</v>
      </c>
      <c r="IQ128" s="36" t="s">
        <v>8872</v>
      </c>
      <c r="IR128" t="str">
        <f t="shared" si="130"/>
        <v/>
      </c>
      <c r="IS128" t="str">
        <f>IF(OR(LEFT(IP128,1)=CHAR(32),LEFT(IP128,1)=CHAR(9),LEFT(IP128,1)=CHAR(160),indenture(IP128)&gt;0),"NO","BOLD")&amp;IR128</f>
        <v>BOLD</v>
      </c>
      <c r="IX128" t="s">
        <v>8968</v>
      </c>
      <c r="IY128" t="s">
        <v>8960</v>
      </c>
      <c r="IZ128" t="str">
        <f t="shared" si="131"/>
        <v/>
      </c>
      <c r="JA128" t="str">
        <f>IF(OR(LEFT(IX128,1)=CHAR(32),LEFT(IX128,1)=CHAR(9),LEFT(IX128,1)=CHAR(160),indenture(IX128)&gt;0),"NO","BOLD")&amp;IZ128</f>
        <v>BOLD</v>
      </c>
      <c r="JB128" t="s">
        <v>8482</v>
      </c>
      <c r="JC128" t="s">
        <v>8483</v>
      </c>
      <c r="JD128" t="str">
        <f t="shared" si="132"/>
        <v/>
      </c>
      <c r="JE128" t="str">
        <f>IF(OR(LEFT(JB128,1)=CHAR(32),LEFT(JB128,1)=CHAR(9),LEFT(JB128,1)=CHAR(160),indenture(JB128)&gt;0),"NO","BOLD")&amp;JD128</f>
        <v>BOLD</v>
      </c>
    </row>
    <row r="129" spans="1:265">
      <c r="A129">
        <v>128</v>
      </c>
      <c r="D129" t="str">
        <f t="shared" si="71"/>
        <v/>
      </c>
      <c r="E129" t="str">
        <f>IF(OR(LEFT(B129,1)=CHAR(32),LEFT(B129,1)=CHAR(9),LEFT(B129,1)=CHAR(160),indenture(B129)&gt;0),"NO","BOLD")&amp;D129</f>
        <v>BOLD</v>
      </c>
      <c r="F129" t="s">
        <v>4145</v>
      </c>
      <c r="G129" t="s">
        <v>4146</v>
      </c>
      <c r="H129" t="str">
        <f t="shared" si="72"/>
        <v/>
      </c>
      <c r="I129" t="str">
        <f>IF(OR(LEFT(F129,1)=CHAR(32),LEFT(F129,1)=CHAR(9),LEFT(F129,1)=CHAR(160),indenture(F129)&gt;0),"NO","BOLD")&amp;H129</f>
        <v>BOLD</v>
      </c>
      <c r="P129" t="str">
        <f t="shared" si="73"/>
        <v/>
      </c>
      <c r="Q129" t="str">
        <f>IF(OR(LEFT(N129,1)=CHAR(32),LEFT(N129,1)=CHAR(9),LEFT(N129,1)=CHAR(160),indenture(N129)&gt;0),"NO","BOLD")&amp;P129</f>
        <v>BOLD</v>
      </c>
      <c r="T129" t="str">
        <f t="shared" si="74"/>
        <v/>
      </c>
      <c r="U129" t="str">
        <f>IF(OR(LEFT(R129,1)=CHAR(32),LEFT(R129,1)=CHAR(9),LEFT(R129,1)=CHAR(160),indenture(R129)&gt;0),"NO","BOLD")&amp;T129</f>
        <v>BOLD</v>
      </c>
      <c r="X129" t="str">
        <f t="shared" si="75"/>
        <v/>
      </c>
      <c r="Y129" t="str">
        <f>IF(OR(LEFT(V129,1)=CHAR(32),LEFT(V129,1)=CHAR(9),LEFT(V129,1)=CHAR(160),indenture(V129)&gt;0),"NO","BOLD")&amp;X129</f>
        <v>BOLD</v>
      </c>
      <c r="AB129" t="str">
        <f t="shared" si="76"/>
        <v/>
      </c>
      <c r="AC129" t="str">
        <f>IF(OR(LEFT(Z129,1)=CHAR(32),LEFT(Z129,1)=CHAR(9),LEFT(Z129,1)=CHAR(160),indenture(Z129)&gt;0),"NO","BOLD")&amp;AB129</f>
        <v>BOLD</v>
      </c>
      <c r="AF129" t="str">
        <f t="shared" si="77"/>
        <v/>
      </c>
      <c r="AG129" t="str">
        <f>IF(OR(LEFT(AD129,1)=CHAR(32),LEFT(AD129,1)=CHAR(9),LEFT(AD129,1)=CHAR(160),indenture(AD129)&gt;0),"NO","BOLD")&amp;AF129</f>
        <v>BOLD</v>
      </c>
      <c r="AJ129" t="str">
        <f t="shared" si="78"/>
        <v/>
      </c>
      <c r="AK129" t="str">
        <f>IF(OR(LEFT(AH129,1)=CHAR(32),LEFT(AH129,1)=CHAR(9),LEFT(AH129,1)=CHAR(160),indenture(AH129)&gt;0),"NO","BOLD")&amp;AJ129</f>
        <v>BOLD</v>
      </c>
      <c r="AN129" t="str">
        <f t="shared" si="79"/>
        <v/>
      </c>
      <c r="AO129" t="str">
        <f>IF(OR(LEFT(AL129,1)=CHAR(32),LEFT(AL129,1)=CHAR(9),LEFT(AL129,1)=CHAR(160),indenture(AL129)&gt;0),"NO","BOLD")&amp;AN129</f>
        <v>BOLD</v>
      </c>
      <c r="AR129" t="str">
        <f t="shared" si="80"/>
        <v/>
      </c>
      <c r="AS129" t="str">
        <f>IF(OR(LEFT(AP129,1)=CHAR(32),LEFT(AP129,1)=CHAR(9),LEFT(AP129,1)=CHAR(160),indenture(AP129)&gt;0),"NO","BOLD")&amp;AR129</f>
        <v>BOLD</v>
      </c>
      <c r="AV129" t="str">
        <f t="shared" si="81"/>
        <v/>
      </c>
      <c r="AW129" t="str">
        <f>IF(OR(LEFT(AT129,1)=CHAR(32),LEFT(AT129,1)=CHAR(9),LEFT(AT129,1)=CHAR(160),indenture(AT129)&gt;0),"NO","BOLD")&amp;AV129</f>
        <v>BOLD</v>
      </c>
      <c r="AZ129" t="str">
        <f t="shared" si="82"/>
        <v/>
      </c>
      <c r="BA129" t="str">
        <f>IF(OR(LEFT(AX129,1)=CHAR(32),LEFT(AX129,1)=CHAR(9),LEFT(AX129,1)=CHAR(160),indenture(AX129)&gt;0),"NO","BOLD")&amp;AZ129</f>
        <v>BOLD</v>
      </c>
      <c r="BD129" t="str">
        <f t="shared" si="83"/>
        <v/>
      </c>
      <c r="BE129" t="str">
        <f>IF(OR(LEFT(BB129,1)=CHAR(32),LEFT(BB129,1)=CHAR(9),LEFT(BB129,1)=CHAR(160),indenture(BB129)&gt;0),"NO","BOLD")&amp;BD129</f>
        <v>BOLD</v>
      </c>
      <c r="BH129" t="str">
        <f t="shared" si="84"/>
        <v/>
      </c>
      <c r="BI129" t="str">
        <f>IF(OR(LEFT(BF129,1)=CHAR(32),LEFT(BF129,1)=CHAR(9),LEFT(BF129,1)=CHAR(160),indenture(BF129)&gt;0),"NO","BOLD")&amp;BH129</f>
        <v>BOLD</v>
      </c>
      <c r="BL129" t="str">
        <f t="shared" si="85"/>
        <v/>
      </c>
      <c r="BM129" t="str">
        <f>IF(OR(LEFT(BJ129,1)=CHAR(32),LEFT(BJ129,1)=CHAR(9),LEFT(BJ129,1)=CHAR(160),indenture(BJ129)&gt;0),"NO","BOLD")&amp;BL129</f>
        <v>BOLD</v>
      </c>
      <c r="BP129" t="str">
        <f t="shared" si="86"/>
        <v/>
      </c>
      <c r="BQ129" t="str">
        <f>IF(OR(LEFT(BN129,1)=CHAR(32),LEFT(BN129,1)=CHAR(9),LEFT(BN129,1)=CHAR(160),indenture(BN129)&gt;0),"NO","BOLD")&amp;BP129</f>
        <v>BOLD</v>
      </c>
      <c r="BT129" t="str">
        <f t="shared" si="87"/>
        <v/>
      </c>
      <c r="BU129" t="str">
        <f>IF(OR(LEFT(BR129,1)=CHAR(32),LEFT(BR129,1)=CHAR(9),LEFT(BR129,1)=CHAR(160),indenture(BR129)&gt;0),"NO","BOLD")&amp;BT129</f>
        <v>BOLD</v>
      </c>
      <c r="BX129" t="str">
        <f t="shared" si="88"/>
        <v/>
      </c>
      <c r="BY129" t="str">
        <f>IF(OR(LEFT(BV129,1)=CHAR(32),LEFT(BV129,1)=CHAR(9),LEFT(BV129,1)=CHAR(160),indenture(BV129)&gt;0),"NO","BOLD")&amp;BX129</f>
        <v>BOLD</v>
      </c>
      <c r="CB129" t="str">
        <f t="shared" si="89"/>
        <v/>
      </c>
      <c r="CC129" t="str">
        <f>IF(OR(LEFT(BZ129,1)=CHAR(32),LEFT(BZ129,1)=CHAR(9),LEFT(BZ129,1)=CHAR(160),indenture(BZ129)&gt;0),"NO","BOLD")&amp;CB129</f>
        <v>BOLD</v>
      </c>
      <c r="CF129" t="str">
        <f t="shared" si="90"/>
        <v/>
      </c>
      <c r="CG129" t="str">
        <f>IF(OR(LEFT(CD129,1)=CHAR(32),LEFT(CD129,1)=CHAR(9),LEFT(CD129,1)=CHAR(160),indenture(CD129)&gt;0),"NO","BOLD")&amp;CF129</f>
        <v>BOLD</v>
      </c>
      <c r="CJ129" t="str">
        <f t="shared" si="91"/>
        <v/>
      </c>
      <c r="CK129" t="str">
        <f>IF(OR(LEFT(CH129,1)=CHAR(32),LEFT(CH129,1)=CHAR(9),LEFT(CH129,1)=CHAR(160),indenture(CH129)&gt;0),"NO","BOLD")&amp;CJ129</f>
        <v>BOLD</v>
      </c>
      <c r="CN129" t="str">
        <f t="shared" si="92"/>
        <v/>
      </c>
      <c r="CO129" t="str">
        <f>IF(OR(LEFT(CL129,1)=CHAR(32),LEFT(CL129,1)=CHAR(9),LEFT(CL129,1)=CHAR(160),indenture(CL129)&gt;0),"NO","BOLD")&amp;CN129</f>
        <v>BOLD</v>
      </c>
      <c r="CR129" t="str">
        <f t="shared" si="93"/>
        <v/>
      </c>
      <c r="CS129" t="str">
        <f>IF(OR(LEFT(CP129,1)=CHAR(32),LEFT(CP129,1)=CHAR(9),LEFT(CP129,1)=CHAR(160),indenture(CP129)&gt;0),"NO","BOLD")&amp;CR129</f>
        <v>BOLD</v>
      </c>
      <c r="CV129" t="str">
        <f t="shared" si="94"/>
        <v/>
      </c>
      <c r="CW129" t="str">
        <f>IF(OR(LEFT(CT129,1)=CHAR(32),LEFT(CT129,1)=CHAR(9),LEFT(CT129,1)=CHAR(160),indenture(CT129)&gt;0),"NO","BOLD")&amp;CV129</f>
        <v>BOLD</v>
      </c>
      <c r="CZ129" t="str">
        <f t="shared" si="95"/>
        <v/>
      </c>
      <c r="DA129" t="str">
        <f>IF(OR(LEFT(CX129,1)=CHAR(32),LEFT(CX129,1)=CHAR(9),LEFT(CX129,1)=CHAR(160),indenture(CX129)&gt;0),"NO","BOLD")&amp;CZ129</f>
        <v>BOLD</v>
      </c>
      <c r="DD129" t="str">
        <f t="shared" si="96"/>
        <v/>
      </c>
      <c r="DE129" t="str">
        <f>IF(OR(LEFT(DB129,1)=CHAR(32),LEFT(DB129,1)=CHAR(9),LEFT(DB129,1)=CHAR(160),indenture(DB129)&gt;0),"NO","BOLD")&amp;DD129</f>
        <v>BOLD</v>
      </c>
      <c r="DH129" t="str">
        <f t="shared" si="97"/>
        <v/>
      </c>
      <c r="DI129" t="str">
        <f>IF(OR(LEFT(DF129,1)=CHAR(32),LEFT(DF129,1)=CHAR(9),LEFT(DF129,1)=CHAR(160),indenture(DF129)&gt;0),"NO","BOLD")&amp;DH129</f>
        <v>BOLD</v>
      </c>
      <c r="DL129" t="str">
        <f t="shared" si="98"/>
        <v/>
      </c>
      <c r="DM129" t="str">
        <f>IF(OR(LEFT(DJ129,1)=CHAR(32),LEFT(DJ129,1)=CHAR(9),LEFT(DJ129,1)=CHAR(160),indenture(DJ129)&gt;0),"NO","BOLD")&amp;DL129</f>
        <v>BOLD</v>
      </c>
      <c r="DP129" t="str">
        <f t="shared" si="99"/>
        <v/>
      </c>
      <c r="DQ129" t="str">
        <f>IF(OR(LEFT(DN129,1)=CHAR(32),LEFT(DN129,1)=CHAR(9),LEFT(DN129,1)=CHAR(160),indenture(DN129)&gt;0),"NO","BOLD")&amp;DP129</f>
        <v>BOLD</v>
      </c>
      <c r="DT129" t="str">
        <f t="shared" si="100"/>
        <v/>
      </c>
      <c r="DU129" t="str">
        <f>IF(OR(LEFT(DR129,1)=CHAR(32),LEFT(DR129,1)=CHAR(9),LEFT(DR129,1)=CHAR(160),indenture(DR129)&gt;0),"NO","BOLD")&amp;DT129</f>
        <v>BOLD</v>
      </c>
      <c r="DX129" t="str">
        <f t="shared" si="101"/>
        <v/>
      </c>
      <c r="DY129" t="str">
        <f>IF(OR(LEFT(DV129,1)=CHAR(32),LEFT(DV129,1)=CHAR(9),LEFT(DV129,1)=CHAR(160),indenture(DV129)&gt;0),"NO","BOLD")&amp;DX129</f>
        <v>BOLD</v>
      </c>
      <c r="EB129" t="str">
        <f t="shared" si="102"/>
        <v/>
      </c>
      <c r="EC129" t="str">
        <f>IF(OR(LEFT(DZ129,1)=CHAR(32),LEFT(DZ129,1)=CHAR(9),LEFT(DZ129,1)=CHAR(160),indenture(DZ129)&gt;0),"NO","BOLD")&amp;EB129</f>
        <v>BOLD</v>
      </c>
      <c r="EF129" t="str">
        <f t="shared" si="103"/>
        <v/>
      </c>
      <c r="EG129" t="str">
        <f>IF(OR(LEFT(ED129,1)=CHAR(32),LEFT(ED129,1)=CHAR(9),LEFT(ED129,1)=CHAR(160),indenture(ED129)&gt;0),"NO","BOLD")&amp;EF129</f>
        <v>BOLD</v>
      </c>
      <c r="EJ129" t="str">
        <f t="shared" si="104"/>
        <v/>
      </c>
      <c r="EK129" t="str">
        <f>IF(OR(LEFT(EH129,1)=CHAR(32),LEFT(EH129,1)=CHAR(9),LEFT(EH129,1)=CHAR(160),indenture(EH129)&gt;0),"NO","BOLD")&amp;EJ129</f>
        <v>BOLD</v>
      </c>
      <c r="EN129" t="str">
        <f t="shared" si="105"/>
        <v/>
      </c>
      <c r="EO129" t="str">
        <f>IF(OR(LEFT(EL129,1)=CHAR(32),LEFT(EL129,1)=CHAR(9),LEFT(EL129,1)=CHAR(160),indenture(EL129)&gt;0),"NO","BOLD")&amp;EN129</f>
        <v>BOLD</v>
      </c>
      <c r="ER129" t="str">
        <f t="shared" si="106"/>
        <v/>
      </c>
      <c r="ES129" t="str">
        <f>IF(OR(LEFT(EP129,1)=CHAR(32),LEFT(EP129,1)=CHAR(9),LEFT(EP129,1)=CHAR(160),indenture(EP129)&gt;0),"NO","BOLD")&amp;ER129</f>
        <v>BOLD</v>
      </c>
      <c r="EV129" t="str">
        <f t="shared" si="107"/>
        <v/>
      </c>
      <c r="EW129" t="str">
        <f>IF(OR(LEFT(ET129,1)=CHAR(32),LEFT(ET129,1)=CHAR(9),LEFT(ET129,1)=CHAR(160),indenture(ET129)&gt;0),"NO","BOLD")&amp;EV129</f>
        <v>BOLD</v>
      </c>
      <c r="EZ129" t="str">
        <f t="shared" si="108"/>
        <v/>
      </c>
      <c r="FA129" t="str">
        <f>IF(OR(LEFT(EX129,1)=CHAR(32),LEFT(EX129,1)=CHAR(9),LEFT(EX129,1)=CHAR(160),indenture(EX129)&gt;0),"NO","BOLD")&amp;EZ129</f>
        <v>BOLD</v>
      </c>
      <c r="FD129" t="str">
        <f t="shared" si="109"/>
        <v/>
      </c>
      <c r="FE129" t="str">
        <f>IF(OR(LEFT(FB129,1)=CHAR(32),LEFT(FB129,1)=CHAR(9),LEFT(FB129,1)=CHAR(160),indenture(FB129)&gt;0),"NO","BOLD")&amp;FD129</f>
        <v>BOLD</v>
      </c>
      <c r="FH129" t="str">
        <f t="shared" si="110"/>
        <v/>
      </c>
      <c r="FI129" t="str">
        <f>IF(OR(LEFT(FF129,1)=CHAR(32),LEFT(FF129,1)=CHAR(9),LEFT(FF129,1)=CHAR(160),indenture(FF129)&gt;0),"NO","BOLD")&amp;FH129</f>
        <v>BOLD</v>
      </c>
      <c r="FL129" t="str">
        <f t="shared" si="111"/>
        <v/>
      </c>
      <c r="FM129" t="str">
        <f>IF(OR(LEFT(FJ129,1)=CHAR(32),LEFT(FJ129,1)=CHAR(9),LEFT(FJ129,1)=CHAR(160),indenture(FJ129)&gt;0),"NO","BOLD")&amp;FL129</f>
        <v>BOLD</v>
      </c>
      <c r="FP129" t="str">
        <f t="shared" si="112"/>
        <v/>
      </c>
      <c r="FQ129" t="str">
        <f>IF(OR(LEFT(FN129,1)=CHAR(32),LEFT(FN129,1)=CHAR(9),LEFT(FN129,1)=CHAR(160),indenture(FN129)&gt;0),"NO","BOLD")&amp;FP129</f>
        <v>BOLD</v>
      </c>
      <c r="FT129" t="str">
        <f t="shared" si="113"/>
        <v/>
      </c>
      <c r="FU129" t="str">
        <f>IF(OR(LEFT(FR129,1)=CHAR(32),LEFT(FR129,1)=CHAR(9),LEFT(FR129,1)=CHAR(160),indenture(FR129)&gt;0),"NO","BOLD")&amp;FT129</f>
        <v>BOLD</v>
      </c>
      <c r="FX129" t="str">
        <f t="shared" si="114"/>
        <v/>
      </c>
      <c r="FY129" t="str">
        <f>IF(OR(LEFT(FV129,1)=CHAR(32),LEFT(FV129,1)=CHAR(9),LEFT(FV129,1)=CHAR(160),indenture(FV129)&gt;0),"NO","BOLD")&amp;FX129</f>
        <v>BOLD</v>
      </c>
      <c r="GB129" t="str">
        <f t="shared" si="115"/>
        <v/>
      </c>
      <c r="GC129" t="str">
        <f>IF(OR(LEFT(FZ129,1)=CHAR(32),LEFT(FZ129,1)=CHAR(9),LEFT(FZ129,1)=CHAR(160),indenture(FZ129)&gt;0),"NO","BOLD")&amp;GB129</f>
        <v>BOLD</v>
      </c>
      <c r="GF129" t="str">
        <f t="shared" si="116"/>
        <v/>
      </c>
      <c r="GG129" t="str">
        <f>IF(OR(LEFT(GD129,1)=CHAR(32),LEFT(GD129,1)=CHAR(9),LEFT(GD129,1)=CHAR(160),indenture(GD129)&gt;0),"NO","BOLD")&amp;GF129</f>
        <v>BOLD</v>
      </c>
      <c r="GJ129" t="str">
        <f t="shared" si="117"/>
        <v/>
      </c>
      <c r="GK129" t="str">
        <f>IF(OR(LEFT(GH129,1)=CHAR(32),LEFT(GH129,1)=CHAR(9),LEFT(GH129,1)=CHAR(160),indenture(GH129)&gt;0),"NO","BOLD")&amp;GJ129</f>
        <v>BOLD</v>
      </c>
      <c r="GN129" t="str">
        <f t="shared" si="118"/>
        <v/>
      </c>
      <c r="GO129" t="str">
        <f>IF(OR(LEFT(GL129,1)=CHAR(32),LEFT(GL129,1)=CHAR(9),LEFT(GL129,1)=CHAR(160),indenture(GL129)&gt;0),"NO","BOLD")&amp;GN129</f>
        <v>BOLD</v>
      </c>
      <c r="GR129" t="str">
        <f t="shared" si="119"/>
        <v/>
      </c>
      <c r="GS129" t="str">
        <f>IF(OR(LEFT(GP129,1)=CHAR(32),LEFT(GP129,1)=CHAR(9),LEFT(GP129,1)=CHAR(160),indenture(GP129)&gt;0),"NO","BOLD")&amp;GR129</f>
        <v>BOLD</v>
      </c>
      <c r="GV129" t="str">
        <f t="shared" si="120"/>
        <v/>
      </c>
      <c r="GW129" t="str">
        <f>IF(OR(LEFT(GT129,1)=CHAR(32),LEFT(GT129,1)=CHAR(9),LEFT(GT129,1)=CHAR(160),indenture(GT129)&gt;0),"NO","BOLD")&amp;GV129</f>
        <v>BOLD</v>
      </c>
      <c r="GZ129" t="str">
        <f t="shared" si="121"/>
        <v/>
      </c>
      <c r="HA129" t="str">
        <f>IF(OR(LEFT(GX129,1)=CHAR(32),LEFT(GX129,1)=CHAR(9),LEFT(GX129,1)=CHAR(160),indenture(GX129)&gt;0),"NO","BOLD")&amp;GZ129</f>
        <v>BOLD</v>
      </c>
      <c r="HD129" t="str">
        <f t="shared" si="122"/>
        <v/>
      </c>
      <c r="HE129" t="str">
        <f>IF(OR(LEFT(HB129,1)=CHAR(32),LEFT(HB129,1)=CHAR(9),LEFT(HB129,1)=CHAR(160),indenture(HB129)&gt;0),"NO","BOLD")&amp;HD129</f>
        <v>BOLD</v>
      </c>
      <c r="HH129" t="str">
        <f t="shared" si="123"/>
        <v/>
      </c>
      <c r="HI129" t="str">
        <f>IF(OR(LEFT(HF129,1)=CHAR(32),LEFT(HF129,1)=CHAR(9),LEFT(HF129,1)=CHAR(160),indenture(HF129)&gt;0),"NO","BOLD")&amp;HH129</f>
        <v>BOLD</v>
      </c>
      <c r="HL129" t="str">
        <f t="shared" si="124"/>
        <v/>
      </c>
      <c r="HM129" t="str">
        <f>IF(OR(LEFT(HJ129,1)=CHAR(32),LEFT(HJ129,1)=CHAR(9),LEFT(HJ129,1)=CHAR(160),indenture(HJ129)&gt;0),"NO","BOLD")&amp;HL129</f>
        <v>BOLD</v>
      </c>
      <c r="HP129" t="str">
        <f t="shared" si="125"/>
        <v/>
      </c>
      <c r="HQ129" t="str">
        <f>IF(OR(LEFT(HN129,1)=CHAR(32),LEFT(HN129,1)=CHAR(9),LEFT(HN129,1)=CHAR(160),indenture(HN129)&gt;0),"NO","BOLD")&amp;HP129</f>
        <v>BOLD</v>
      </c>
      <c r="HT129" t="str">
        <f t="shared" si="126"/>
        <v/>
      </c>
      <c r="HU129" t="str">
        <f>IF(OR(LEFT(HR129,1)=CHAR(32),LEFT(HR129,1)=CHAR(9),LEFT(HR129,1)=CHAR(160),indenture(HR129)&gt;0),"NO","BOLD")&amp;HT129</f>
        <v>BOLD</v>
      </c>
      <c r="HV129" t="s">
        <v>8290</v>
      </c>
      <c r="HW129" t="s">
        <v>8192</v>
      </c>
      <c r="HX129" t="str">
        <f t="shared" si="127"/>
        <v/>
      </c>
      <c r="HY129" t="str">
        <f>IF(OR(LEFT(HV129,1)=CHAR(32),LEFT(HV129,1)=CHAR(9),LEFT(HV129,1)=CHAR(160),indenture(HV129)&gt;0),"NO","BOLD")&amp;HX129</f>
        <v>BOLD</v>
      </c>
      <c r="IB129" t="str">
        <f t="shared" si="128"/>
        <v/>
      </c>
      <c r="IC129" t="str">
        <f>IF(OR(LEFT(HZ129,1)=CHAR(32),LEFT(HZ129,1)=CHAR(9),LEFT(HZ129,1)=CHAR(160),indenture(HZ129)&gt;0),"NO","BOLD")&amp;IB129</f>
        <v>BOLD</v>
      </c>
      <c r="IP129" t="s">
        <v>8797</v>
      </c>
      <c r="IQ129" t="s">
        <v>8807</v>
      </c>
      <c r="IR129" t="str">
        <f t="shared" si="130"/>
        <v/>
      </c>
      <c r="IS129" t="str">
        <f>IF(OR(LEFT(IP129,1)=CHAR(32),LEFT(IP129,1)=CHAR(9),LEFT(IP129,1)=CHAR(160),indenture(IP129)&gt;0),"NO","BOLD")&amp;IR129</f>
        <v>BOLD</v>
      </c>
      <c r="IX129" t="s">
        <v>8969</v>
      </c>
      <c r="IY129" t="s">
        <v>8961</v>
      </c>
      <c r="IZ129" t="str">
        <f t="shared" si="131"/>
        <v/>
      </c>
      <c r="JA129" t="str">
        <f>IF(OR(LEFT(IX129,1)=CHAR(32),LEFT(IX129,1)=CHAR(9),LEFT(IX129,1)=CHAR(160),indenture(IX129)&gt;0),"NO","BOLD")&amp;IZ129</f>
        <v>BOLD</v>
      </c>
      <c r="JD129" t="str">
        <f t="shared" si="132"/>
        <v/>
      </c>
      <c r="JE129" t="str">
        <f>IF(OR(LEFT(JB129,1)=CHAR(32),LEFT(JB129,1)=CHAR(9),LEFT(JB129,1)=CHAR(160),indenture(JB129)&gt;0),"NO","BOLD")&amp;JD129</f>
        <v>BOLD</v>
      </c>
    </row>
    <row r="130" spans="1:265">
      <c r="A130">
        <v>129</v>
      </c>
      <c r="D130" t="str">
        <f t="shared" si="71"/>
        <v/>
      </c>
      <c r="E130" t="str">
        <f>IF(OR(LEFT(B130,1)=CHAR(32),LEFT(B130,1)=CHAR(9),LEFT(B130,1)=CHAR(160),indenture(B130)&gt;0),"NO","BOLD")&amp;D130</f>
        <v>BOLD</v>
      </c>
      <c r="F130" t="s">
        <v>4147</v>
      </c>
      <c r="G130" t="s">
        <v>4148</v>
      </c>
      <c r="H130" t="str">
        <f t="shared" si="72"/>
        <v/>
      </c>
      <c r="I130" t="str">
        <f>IF(OR(LEFT(F130,1)=CHAR(32),LEFT(F130,1)=CHAR(9),LEFT(F130,1)=CHAR(160),indenture(F130)&gt;0),"NO","BOLD")&amp;H130</f>
        <v>BOLD</v>
      </c>
      <c r="P130" t="str">
        <f t="shared" si="73"/>
        <v/>
      </c>
      <c r="Q130" t="str">
        <f>IF(OR(LEFT(N130,1)=CHAR(32),LEFT(N130,1)=CHAR(9),LEFT(N130,1)=CHAR(160),indenture(N130)&gt;0),"NO","BOLD")&amp;P130</f>
        <v>BOLD</v>
      </c>
      <c r="T130" t="str">
        <f t="shared" si="74"/>
        <v/>
      </c>
      <c r="U130" t="str">
        <f>IF(OR(LEFT(R130,1)=CHAR(32),LEFT(R130,1)=CHAR(9),LEFT(R130,1)=CHAR(160),indenture(R130)&gt;0),"NO","BOLD")&amp;T130</f>
        <v>BOLD</v>
      </c>
      <c r="X130" t="str">
        <f t="shared" si="75"/>
        <v/>
      </c>
      <c r="Y130" t="str">
        <f>IF(OR(LEFT(V130,1)=CHAR(32),LEFT(V130,1)=CHAR(9),LEFT(V130,1)=CHAR(160),indenture(V130)&gt;0),"NO","BOLD")&amp;X130</f>
        <v>BOLD</v>
      </c>
      <c r="AB130" t="str">
        <f t="shared" si="76"/>
        <v/>
      </c>
      <c r="AC130" t="str">
        <f>IF(OR(LEFT(Z130,1)=CHAR(32),LEFT(Z130,1)=CHAR(9),LEFT(Z130,1)=CHAR(160),indenture(Z130)&gt;0),"NO","BOLD")&amp;AB130</f>
        <v>BOLD</v>
      </c>
      <c r="AF130" t="str">
        <f t="shared" si="77"/>
        <v/>
      </c>
      <c r="AG130" t="str">
        <f>IF(OR(LEFT(AD130,1)=CHAR(32),LEFT(AD130,1)=CHAR(9),LEFT(AD130,1)=CHAR(160),indenture(AD130)&gt;0),"NO","BOLD")&amp;AF130</f>
        <v>BOLD</v>
      </c>
      <c r="AJ130" t="str">
        <f t="shared" si="78"/>
        <v/>
      </c>
      <c r="AK130" t="str">
        <f>IF(OR(LEFT(AH130,1)=CHAR(32),LEFT(AH130,1)=CHAR(9),LEFT(AH130,1)=CHAR(160),indenture(AH130)&gt;0),"NO","BOLD")&amp;AJ130</f>
        <v>BOLD</v>
      </c>
      <c r="AN130" t="str">
        <f t="shared" si="79"/>
        <v/>
      </c>
      <c r="AO130" t="str">
        <f>IF(OR(LEFT(AL130,1)=CHAR(32),LEFT(AL130,1)=CHAR(9),LEFT(AL130,1)=CHAR(160),indenture(AL130)&gt;0),"NO","BOLD")&amp;AN130</f>
        <v>BOLD</v>
      </c>
      <c r="AR130" t="str">
        <f t="shared" si="80"/>
        <v/>
      </c>
      <c r="AS130" t="str">
        <f>IF(OR(LEFT(AP130,1)=CHAR(32),LEFT(AP130,1)=CHAR(9),LEFT(AP130,1)=CHAR(160),indenture(AP130)&gt;0),"NO","BOLD")&amp;AR130</f>
        <v>BOLD</v>
      </c>
      <c r="AV130" t="str">
        <f t="shared" si="81"/>
        <v/>
      </c>
      <c r="AW130" t="str">
        <f>IF(OR(LEFT(AT130,1)=CHAR(32),LEFT(AT130,1)=CHAR(9),LEFT(AT130,1)=CHAR(160),indenture(AT130)&gt;0),"NO","BOLD")&amp;AV130</f>
        <v>BOLD</v>
      </c>
      <c r="AZ130" t="str">
        <f t="shared" si="82"/>
        <v/>
      </c>
      <c r="BA130" t="str">
        <f>IF(OR(LEFT(AX130,1)=CHAR(32),LEFT(AX130,1)=CHAR(9),LEFT(AX130,1)=CHAR(160),indenture(AX130)&gt;0),"NO","BOLD")&amp;AZ130</f>
        <v>BOLD</v>
      </c>
      <c r="BD130" t="str">
        <f t="shared" si="83"/>
        <v/>
      </c>
      <c r="BE130" t="str">
        <f>IF(OR(LEFT(BB130,1)=CHAR(32),LEFT(BB130,1)=CHAR(9),LEFT(BB130,1)=CHAR(160),indenture(BB130)&gt;0),"NO","BOLD")&amp;BD130</f>
        <v>BOLD</v>
      </c>
      <c r="BH130" t="str">
        <f t="shared" si="84"/>
        <v/>
      </c>
      <c r="BI130" t="str">
        <f>IF(OR(LEFT(BF130,1)=CHAR(32),LEFT(BF130,1)=CHAR(9),LEFT(BF130,1)=CHAR(160),indenture(BF130)&gt;0),"NO","BOLD")&amp;BH130</f>
        <v>BOLD</v>
      </c>
      <c r="BL130" t="str">
        <f t="shared" si="85"/>
        <v/>
      </c>
      <c r="BM130" t="str">
        <f>IF(OR(LEFT(BJ130,1)=CHAR(32),LEFT(BJ130,1)=CHAR(9),LEFT(BJ130,1)=CHAR(160),indenture(BJ130)&gt;0),"NO","BOLD")&amp;BL130</f>
        <v>BOLD</v>
      </c>
      <c r="BP130" t="str">
        <f t="shared" si="86"/>
        <v/>
      </c>
      <c r="BQ130" t="str">
        <f>IF(OR(LEFT(BN130,1)=CHAR(32),LEFT(BN130,1)=CHAR(9),LEFT(BN130,1)=CHAR(160),indenture(BN130)&gt;0),"NO","BOLD")&amp;BP130</f>
        <v>BOLD</v>
      </c>
      <c r="BT130" t="str">
        <f t="shared" si="87"/>
        <v/>
      </c>
      <c r="BU130" t="str">
        <f>IF(OR(LEFT(BR130,1)=CHAR(32),LEFT(BR130,1)=CHAR(9),LEFT(BR130,1)=CHAR(160),indenture(BR130)&gt;0),"NO","BOLD")&amp;BT130</f>
        <v>BOLD</v>
      </c>
      <c r="BX130" t="str">
        <f t="shared" si="88"/>
        <v/>
      </c>
      <c r="BY130" t="str">
        <f>IF(OR(LEFT(BV130,1)=CHAR(32),LEFT(BV130,1)=CHAR(9),LEFT(BV130,1)=CHAR(160),indenture(BV130)&gt;0),"NO","BOLD")&amp;BX130</f>
        <v>BOLD</v>
      </c>
      <c r="CB130" t="str">
        <f t="shared" si="89"/>
        <v/>
      </c>
      <c r="CC130" t="str">
        <f>IF(OR(LEFT(BZ130,1)=CHAR(32),LEFT(BZ130,1)=CHAR(9),LEFT(BZ130,1)=CHAR(160),indenture(BZ130)&gt;0),"NO","BOLD")&amp;CB130</f>
        <v>BOLD</v>
      </c>
      <c r="CF130" t="str">
        <f t="shared" si="90"/>
        <v/>
      </c>
      <c r="CG130" t="str">
        <f>IF(OR(LEFT(CD130,1)=CHAR(32),LEFT(CD130,1)=CHAR(9),LEFT(CD130,1)=CHAR(160),indenture(CD130)&gt;0),"NO","BOLD")&amp;CF130</f>
        <v>BOLD</v>
      </c>
      <c r="CJ130" t="str">
        <f t="shared" si="91"/>
        <v/>
      </c>
      <c r="CK130" t="str">
        <f>IF(OR(LEFT(CH130,1)=CHAR(32),LEFT(CH130,1)=CHAR(9),LEFT(CH130,1)=CHAR(160),indenture(CH130)&gt;0),"NO","BOLD")&amp;CJ130</f>
        <v>BOLD</v>
      </c>
      <c r="CN130" t="str">
        <f t="shared" si="92"/>
        <v/>
      </c>
      <c r="CO130" t="str">
        <f>IF(OR(LEFT(CL130,1)=CHAR(32),LEFT(CL130,1)=CHAR(9),LEFT(CL130,1)=CHAR(160),indenture(CL130)&gt;0),"NO","BOLD")&amp;CN130</f>
        <v>BOLD</v>
      </c>
      <c r="CR130" t="str">
        <f t="shared" si="93"/>
        <v/>
      </c>
      <c r="CS130" t="str">
        <f>IF(OR(LEFT(CP130,1)=CHAR(32),LEFT(CP130,1)=CHAR(9),LEFT(CP130,1)=CHAR(160),indenture(CP130)&gt;0),"NO","BOLD")&amp;CR130</f>
        <v>BOLD</v>
      </c>
      <c r="CV130" t="str">
        <f t="shared" si="94"/>
        <v/>
      </c>
      <c r="CW130" t="str">
        <f>IF(OR(LEFT(CT130,1)=CHAR(32),LEFT(CT130,1)=CHAR(9),LEFT(CT130,1)=CHAR(160),indenture(CT130)&gt;0),"NO","BOLD")&amp;CV130</f>
        <v>BOLD</v>
      </c>
      <c r="CZ130" t="str">
        <f t="shared" si="95"/>
        <v/>
      </c>
      <c r="DA130" t="str">
        <f>IF(OR(LEFT(CX130,1)=CHAR(32),LEFT(CX130,1)=CHAR(9),LEFT(CX130,1)=CHAR(160),indenture(CX130)&gt;0),"NO","BOLD")&amp;CZ130</f>
        <v>BOLD</v>
      </c>
      <c r="DD130" t="str">
        <f t="shared" si="96"/>
        <v/>
      </c>
      <c r="DE130" t="str">
        <f>IF(OR(LEFT(DB130,1)=CHAR(32),LEFT(DB130,1)=CHAR(9),LEFT(DB130,1)=CHAR(160),indenture(DB130)&gt;0),"NO","BOLD")&amp;DD130</f>
        <v>BOLD</v>
      </c>
      <c r="DH130" t="str">
        <f t="shared" si="97"/>
        <v/>
      </c>
      <c r="DI130" t="str">
        <f>IF(OR(LEFT(DF130,1)=CHAR(32),LEFT(DF130,1)=CHAR(9),LEFT(DF130,1)=CHAR(160),indenture(DF130)&gt;0),"NO","BOLD")&amp;DH130</f>
        <v>BOLD</v>
      </c>
      <c r="DL130" t="str">
        <f t="shared" si="98"/>
        <v/>
      </c>
      <c r="DM130" t="str">
        <f>IF(OR(LEFT(DJ130,1)=CHAR(32),LEFT(DJ130,1)=CHAR(9),LEFT(DJ130,1)=CHAR(160),indenture(DJ130)&gt;0),"NO","BOLD")&amp;DL130</f>
        <v>BOLD</v>
      </c>
      <c r="DP130" t="str">
        <f t="shared" si="99"/>
        <v/>
      </c>
      <c r="DQ130" t="str">
        <f>IF(OR(LEFT(DN130,1)=CHAR(32),LEFT(DN130,1)=CHAR(9),LEFT(DN130,1)=CHAR(160),indenture(DN130)&gt;0),"NO","BOLD")&amp;DP130</f>
        <v>BOLD</v>
      </c>
      <c r="DT130" t="str">
        <f t="shared" si="100"/>
        <v/>
      </c>
      <c r="DU130" t="str">
        <f>IF(OR(LEFT(DR130,1)=CHAR(32),LEFT(DR130,1)=CHAR(9),LEFT(DR130,1)=CHAR(160),indenture(DR130)&gt;0),"NO","BOLD")&amp;DT130</f>
        <v>BOLD</v>
      </c>
      <c r="DX130" t="str">
        <f t="shared" si="101"/>
        <v/>
      </c>
      <c r="DY130" t="str">
        <f>IF(OR(LEFT(DV130,1)=CHAR(32),LEFT(DV130,1)=CHAR(9),LEFT(DV130,1)=CHAR(160),indenture(DV130)&gt;0),"NO","BOLD")&amp;DX130</f>
        <v>BOLD</v>
      </c>
      <c r="EB130" t="str">
        <f t="shared" si="102"/>
        <v/>
      </c>
      <c r="EC130" t="str">
        <f>IF(OR(LEFT(DZ130,1)=CHAR(32),LEFT(DZ130,1)=CHAR(9),LEFT(DZ130,1)=CHAR(160),indenture(DZ130)&gt;0),"NO","BOLD")&amp;EB130</f>
        <v>BOLD</v>
      </c>
      <c r="EF130" t="str">
        <f t="shared" si="103"/>
        <v/>
      </c>
      <c r="EG130" t="str">
        <f>IF(OR(LEFT(ED130,1)=CHAR(32),LEFT(ED130,1)=CHAR(9),LEFT(ED130,1)=CHAR(160),indenture(ED130)&gt;0),"NO","BOLD")&amp;EF130</f>
        <v>BOLD</v>
      </c>
      <c r="EJ130" t="str">
        <f t="shared" si="104"/>
        <v/>
      </c>
      <c r="EK130" t="str">
        <f>IF(OR(LEFT(EH130,1)=CHAR(32),LEFT(EH130,1)=CHAR(9),LEFT(EH130,1)=CHAR(160),indenture(EH130)&gt;0),"NO","BOLD")&amp;EJ130</f>
        <v>BOLD</v>
      </c>
      <c r="EN130" t="str">
        <f t="shared" si="105"/>
        <v/>
      </c>
      <c r="EO130" t="str">
        <f>IF(OR(LEFT(EL130,1)=CHAR(32),LEFT(EL130,1)=CHAR(9),LEFT(EL130,1)=CHAR(160),indenture(EL130)&gt;0),"NO","BOLD")&amp;EN130</f>
        <v>BOLD</v>
      </c>
      <c r="ER130" t="str">
        <f t="shared" si="106"/>
        <v/>
      </c>
      <c r="ES130" t="str">
        <f>IF(OR(LEFT(EP130,1)=CHAR(32),LEFT(EP130,1)=CHAR(9),LEFT(EP130,1)=CHAR(160),indenture(EP130)&gt;0),"NO","BOLD")&amp;ER130</f>
        <v>BOLD</v>
      </c>
      <c r="EV130" t="str">
        <f t="shared" si="107"/>
        <v/>
      </c>
      <c r="EW130" t="str">
        <f>IF(OR(LEFT(ET130,1)=CHAR(32),LEFT(ET130,1)=CHAR(9),LEFT(ET130,1)=CHAR(160),indenture(ET130)&gt;0),"NO","BOLD")&amp;EV130</f>
        <v>BOLD</v>
      </c>
      <c r="EZ130" t="str">
        <f t="shared" si="108"/>
        <v/>
      </c>
      <c r="FA130" t="str">
        <f>IF(OR(LEFT(EX130,1)=CHAR(32),LEFT(EX130,1)=CHAR(9),LEFT(EX130,1)=CHAR(160),indenture(EX130)&gt;0),"NO","BOLD")&amp;EZ130</f>
        <v>BOLD</v>
      </c>
      <c r="FD130" t="str">
        <f t="shared" si="109"/>
        <v/>
      </c>
      <c r="FE130" t="str">
        <f>IF(OR(LEFT(FB130,1)=CHAR(32),LEFT(FB130,1)=CHAR(9),LEFT(FB130,1)=CHAR(160),indenture(FB130)&gt;0),"NO","BOLD")&amp;FD130</f>
        <v>BOLD</v>
      </c>
      <c r="FH130" t="str">
        <f t="shared" si="110"/>
        <v/>
      </c>
      <c r="FI130" t="str">
        <f>IF(OR(LEFT(FF130,1)=CHAR(32),LEFT(FF130,1)=CHAR(9),LEFT(FF130,1)=CHAR(160),indenture(FF130)&gt;0),"NO","BOLD")&amp;FH130</f>
        <v>BOLD</v>
      </c>
      <c r="FL130" t="str">
        <f t="shared" si="111"/>
        <v/>
      </c>
      <c r="FM130" t="str">
        <f>IF(OR(LEFT(FJ130,1)=CHAR(32),LEFT(FJ130,1)=CHAR(9),LEFT(FJ130,1)=CHAR(160),indenture(FJ130)&gt;0),"NO","BOLD")&amp;FL130</f>
        <v>BOLD</v>
      </c>
      <c r="FP130" t="str">
        <f t="shared" si="112"/>
        <v/>
      </c>
      <c r="FQ130" t="str">
        <f>IF(OR(LEFT(FN130,1)=CHAR(32),LEFT(FN130,1)=CHAR(9),LEFT(FN130,1)=CHAR(160),indenture(FN130)&gt;0),"NO","BOLD")&amp;FP130</f>
        <v>BOLD</v>
      </c>
      <c r="FT130" t="str">
        <f t="shared" si="113"/>
        <v/>
      </c>
      <c r="FU130" t="str">
        <f>IF(OR(LEFT(FR130,1)=CHAR(32),LEFT(FR130,1)=CHAR(9),LEFT(FR130,1)=CHAR(160),indenture(FR130)&gt;0),"NO","BOLD")&amp;FT130</f>
        <v>BOLD</v>
      </c>
      <c r="FX130" t="str">
        <f t="shared" si="114"/>
        <v/>
      </c>
      <c r="FY130" t="str">
        <f>IF(OR(LEFT(FV130,1)=CHAR(32),LEFT(FV130,1)=CHAR(9),LEFT(FV130,1)=CHAR(160),indenture(FV130)&gt;0),"NO","BOLD")&amp;FX130</f>
        <v>BOLD</v>
      </c>
      <c r="GB130" t="str">
        <f t="shared" si="115"/>
        <v/>
      </c>
      <c r="GC130" t="str">
        <f>IF(OR(LEFT(FZ130,1)=CHAR(32),LEFT(FZ130,1)=CHAR(9),LEFT(FZ130,1)=CHAR(160),indenture(FZ130)&gt;0),"NO","BOLD")&amp;GB130</f>
        <v>BOLD</v>
      </c>
      <c r="GF130" t="str">
        <f t="shared" si="116"/>
        <v/>
      </c>
      <c r="GG130" t="str">
        <f>IF(OR(LEFT(GD130,1)=CHAR(32),LEFT(GD130,1)=CHAR(9),LEFT(GD130,1)=CHAR(160),indenture(GD130)&gt;0),"NO","BOLD")&amp;GF130</f>
        <v>BOLD</v>
      </c>
      <c r="GJ130" t="str">
        <f t="shared" si="117"/>
        <v/>
      </c>
      <c r="GK130" t="str">
        <f>IF(OR(LEFT(GH130,1)=CHAR(32),LEFT(GH130,1)=CHAR(9),LEFT(GH130,1)=CHAR(160),indenture(GH130)&gt;0),"NO","BOLD")&amp;GJ130</f>
        <v>BOLD</v>
      </c>
      <c r="GN130" t="str">
        <f t="shared" si="118"/>
        <v/>
      </c>
      <c r="GO130" t="str">
        <f>IF(OR(LEFT(GL130,1)=CHAR(32),LEFT(GL130,1)=CHAR(9),LEFT(GL130,1)=CHAR(160),indenture(GL130)&gt;0),"NO","BOLD")&amp;GN130</f>
        <v>BOLD</v>
      </c>
      <c r="GR130" t="str">
        <f t="shared" si="119"/>
        <v/>
      </c>
      <c r="GS130" t="str">
        <f>IF(OR(LEFT(GP130,1)=CHAR(32),LEFT(GP130,1)=CHAR(9),LEFT(GP130,1)=CHAR(160),indenture(GP130)&gt;0),"NO","BOLD")&amp;GR130</f>
        <v>BOLD</v>
      </c>
      <c r="GV130" t="str">
        <f t="shared" si="120"/>
        <v/>
      </c>
      <c r="GW130" t="str">
        <f>IF(OR(LEFT(GT130,1)=CHAR(32),LEFT(GT130,1)=CHAR(9),LEFT(GT130,1)=CHAR(160),indenture(GT130)&gt;0),"NO","BOLD")&amp;GV130</f>
        <v>BOLD</v>
      </c>
      <c r="GZ130" t="str">
        <f t="shared" si="121"/>
        <v/>
      </c>
      <c r="HA130" t="str">
        <f>IF(OR(LEFT(GX130,1)=CHAR(32),LEFT(GX130,1)=CHAR(9),LEFT(GX130,1)=CHAR(160),indenture(GX130)&gt;0),"NO","BOLD")&amp;GZ130</f>
        <v>BOLD</v>
      </c>
      <c r="HD130" t="str">
        <f t="shared" si="122"/>
        <v/>
      </c>
      <c r="HE130" t="str">
        <f>IF(OR(LEFT(HB130,1)=CHAR(32),LEFT(HB130,1)=CHAR(9),LEFT(HB130,1)=CHAR(160),indenture(HB130)&gt;0),"NO","BOLD")&amp;HD130</f>
        <v>BOLD</v>
      </c>
      <c r="HH130" t="str">
        <f t="shared" si="123"/>
        <v/>
      </c>
      <c r="HI130" t="str">
        <f>IF(OR(LEFT(HF130,1)=CHAR(32),LEFT(HF130,1)=CHAR(9),LEFT(HF130,1)=CHAR(160),indenture(HF130)&gt;0),"NO","BOLD")&amp;HH130</f>
        <v>BOLD</v>
      </c>
      <c r="HL130" t="str">
        <f t="shared" si="124"/>
        <v/>
      </c>
      <c r="HM130" t="str">
        <f>IF(OR(LEFT(HJ130,1)=CHAR(32),LEFT(HJ130,1)=CHAR(9),LEFT(HJ130,1)=CHAR(160),indenture(HJ130)&gt;0),"NO","BOLD")&amp;HL130</f>
        <v>BOLD</v>
      </c>
      <c r="HP130" t="str">
        <f t="shared" si="125"/>
        <v/>
      </c>
      <c r="HQ130" t="str">
        <f>IF(OR(LEFT(HN130,1)=CHAR(32),LEFT(HN130,1)=CHAR(9),LEFT(HN130,1)=CHAR(160),indenture(HN130)&gt;0),"NO","BOLD")&amp;HP130</f>
        <v>BOLD</v>
      </c>
      <c r="HT130" t="str">
        <f t="shared" si="126"/>
        <v/>
      </c>
      <c r="HU130" t="str">
        <f>IF(OR(LEFT(HR130,1)=CHAR(32),LEFT(HR130,1)=CHAR(9),LEFT(HR130,1)=CHAR(160),indenture(HR130)&gt;0),"NO","BOLD")&amp;HT130</f>
        <v>BOLD</v>
      </c>
      <c r="HV130" t="s">
        <v>8291</v>
      </c>
      <c r="HW130" t="s">
        <v>8193</v>
      </c>
      <c r="HX130" t="str">
        <f t="shared" si="127"/>
        <v/>
      </c>
      <c r="HY130" t="str">
        <f>IF(OR(LEFT(HV130,1)=CHAR(32),LEFT(HV130,1)=CHAR(9),LEFT(HV130,1)=CHAR(160),indenture(HV130)&gt;0),"NO","BOLD")&amp;HX130</f>
        <v>BOLD</v>
      </c>
      <c r="HZ130" t="s">
        <v>8078</v>
      </c>
      <c r="IA130" s="36" t="s">
        <v>8872</v>
      </c>
      <c r="IB130" t="str">
        <f t="shared" si="128"/>
        <v/>
      </c>
      <c r="IC130" t="str">
        <f>IF(OR(LEFT(HZ130,1)=CHAR(32),LEFT(HZ130,1)=CHAR(9),LEFT(HZ130,1)=CHAR(160),indenture(HZ130)&gt;0),"NO","BOLD")&amp;IB130</f>
        <v>BOLD</v>
      </c>
      <c r="IP130" t="s">
        <v>8799</v>
      </c>
      <c r="IQ130" t="s">
        <v>8808</v>
      </c>
      <c r="IR130" t="str">
        <f t="shared" si="130"/>
        <v/>
      </c>
      <c r="IS130" t="str">
        <f>IF(OR(LEFT(IP130,1)=CHAR(32),LEFT(IP130,1)=CHAR(9),LEFT(IP130,1)=CHAR(160),indenture(IP130)&gt;0),"NO","BOLD")&amp;IR130</f>
        <v>BOLD</v>
      </c>
      <c r="IZ130" t="str">
        <f t="shared" si="131"/>
        <v/>
      </c>
      <c r="JA130" t="str">
        <f>IF(OR(LEFT(IX130,1)=CHAR(32),LEFT(IX130,1)=CHAR(9),LEFT(IX130,1)=CHAR(160),indenture(IX130)&gt;0),"NO","BOLD")&amp;IZ130</f>
        <v>BOLD</v>
      </c>
      <c r="JB130" t="s">
        <v>8078</v>
      </c>
      <c r="JC130" s="36" t="s">
        <v>8872</v>
      </c>
      <c r="JD130" t="str">
        <f t="shared" si="132"/>
        <v/>
      </c>
      <c r="JE130" t="str">
        <f>IF(OR(LEFT(JB130,1)=CHAR(32),LEFT(JB130,1)=CHAR(9),LEFT(JB130,1)=CHAR(160),indenture(JB130)&gt;0),"NO","BOLD")&amp;JD130</f>
        <v>BOLD</v>
      </c>
    </row>
    <row r="131" spans="1:265">
      <c r="A131">
        <v>130</v>
      </c>
      <c r="D131" t="str">
        <f t="shared" si="71"/>
        <v/>
      </c>
      <c r="E131" t="str">
        <f>IF(OR(LEFT(B131,1)=CHAR(32),LEFT(B131,1)=CHAR(9),LEFT(B131,1)=CHAR(160),indenture(B131)&gt;0),"NO","BOLD")&amp;D131</f>
        <v>BOLD</v>
      </c>
      <c r="F131" t="s">
        <v>4149</v>
      </c>
      <c r="G131" t="s">
        <v>4150</v>
      </c>
      <c r="H131" t="str">
        <f t="shared" si="72"/>
        <v/>
      </c>
      <c r="I131" t="str">
        <f>IF(OR(LEFT(F131,1)=CHAR(32),LEFT(F131,1)=CHAR(9),LEFT(F131,1)=CHAR(160),indenture(F131)&gt;0),"NO","BOLD")&amp;H131</f>
        <v>BOLD</v>
      </c>
      <c r="P131" t="str">
        <f t="shared" si="73"/>
        <v/>
      </c>
      <c r="Q131" t="str">
        <f>IF(OR(LEFT(N131,1)=CHAR(32),LEFT(N131,1)=CHAR(9),LEFT(N131,1)=CHAR(160),indenture(N131)&gt;0),"NO","BOLD")&amp;P131</f>
        <v>BOLD</v>
      </c>
      <c r="T131" t="str">
        <f t="shared" si="74"/>
        <v/>
      </c>
      <c r="U131" t="str">
        <f>IF(OR(LEFT(R131,1)=CHAR(32),LEFT(R131,1)=CHAR(9),LEFT(R131,1)=CHAR(160),indenture(R131)&gt;0),"NO","BOLD")&amp;T131</f>
        <v>BOLD</v>
      </c>
      <c r="X131" t="str">
        <f t="shared" si="75"/>
        <v/>
      </c>
      <c r="Y131" t="str">
        <f>IF(OR(LEFT(V131,1)=CHAR(32),LEFT(V131,1)=CHAR(9),LEFT(V131,1)=CHAR(160),indenture(V131)&gt;0),"NO","BOLD")&amp;X131</f>
        <v>BOLD</v>
      </c>
      <c r="AB131" t="str">
        <f t="shared" si="76"/>
        <v/>
      </c>
      <c r="AC131" t="str">
        <f>IF(OR(LEFT(Z131,1)=CHAR(32),LEFT(Z131,1)=CHAR(9),LEFT(Z131,1)=CHAR(160),indenture(Z131)&gt;0),"NO","BOLD")&amp;AB131</f>
        <v>BOLD</v>
      </c>
      <c r="AF131" t="str">
        <f t="shared" si="77"/>
        <v/>
      </c>
      <c r="AG131" t="str">
        <f>IF(OR(LEFT(AD131,1)=CHAR(32),LEFT(AD131,1)=CHAR(9),LEFT(AD131,1)=CHAR(160),indenture(AD131)&gt;0),"NO","BOLD")&amp;AF131</f>
        <v>BOLD</v>
      </c>
      <c r="AJ131" t="str">
        <f t="shared" si="78"/>
        <v/>
      </c>
      <c r="AK131" t="str">
        <f>IF(OR(LEFT(AH131,1)=CHAR(32),LEFT(AH131,1)=CHAR(9),LEFT(AH131,1)=CHAR(160),indenture(AH131)&gt;0),"NO","BOLD")&amp;AJ131</f>
        <v>BOLD</v>
      </c>
      <c r="AN131" t="str">
        <f t="shared" si="79"/>
        <v/>
      </c>
      <c r="AO131" t="str">
        <f>IF(OR(LEFT(AL131,1)=CHAR(32),LEFT(AL131,1)=CHAR(9),LEFT(AL131,1)=CHAR(160),indenture(AL131)&gt;0),"NO","BOLD")&amp;AN131</f>
        <v>BOLD</v>
      </c>
      <c r="AR131" t="str">
        <f t="shared" si="80"/>
        <v/>
      </c>
      <c r="AS131" t="str">
        <f>IF(OR(LEFT(AP131,1)=CHAR(32),LEFT(AP131,1)=CHAR(9),LEFT(AP131,1)=CHAR(160),indenture(AP131)&gt;0),"NO","BOLD")&amp;AR131</f>
        <v>BOLD</v>
      </c>
      <c r="AV131" t="str">
        <f t="shared" si="81"/>
        <v/>
      </c>
      <c r="AW131" t="str">
        <f>IF(OR(LEFT(AT131,1)=CHAR(32),LEFT(AT131,1)=CHAR(9),LEFT(AT131,1)=CHAR(160),indenture(AT131)&gt;0),"NO","BOLD")&amp;AV131</f>
        <v>BOLD</v>
      </c>
      <c r="AZ131" t="str">
        <f t="shared" si="82"/>
        <v/>
      </c>
      <c r="BA131" t="str">
        <f>IF(OR(LEFT(AX131,1)=CHAR(32),LEFT(AX131,1)=CHAR(9),LEFT(AX131,1)=CHAR(160),indenture(AX131)&gt;0),"NO","BOLD")&amp;AZ131</f>
        <v>BOLD</v>
      </c>
      <c r="BD131" t="str">
        <f t="shared" si="83"/>
        <v/>
      </c>
      <c r="BE131" t="str">
        <f>IF(OR(LEFT(BB131,1)=CHAR(32),LEFT(BB131,1)=CHAR(9),LEFT(BB131,1)=CHAR(160),indenture(BB131)&gt;0),"NO","BOLD")&amp;BD131</f>
        <v>BOLD</v>
      </c>
      <c r="BH131" t="str">
        <f t="shared" si="84"/>
        <v/>
      </c>
      <c r="BI131" t="str">
        <f>IF(OR(LEFT(BF131,1)=CHAR(32),LEFT(BF131,1)=CHAR(9),LEFT(BF131,1)=CHAR(160),indenture(BF131)&gt;0),"NO","BOLD")&amp;BH131</f>
        <v>BOLD</v>
      </c>
      <c r="BL131" t="str">
        <f t="shared" si="85"/>
        <v/>
      </c>
      <c r="BM131" t="str">
        <f>IF(OR(LEFT(BJ131,1)=CHAR(32),LEFT(BJ131,1)=CHAR(9),LEFT(BJ131,1)=CHAR(160),indenture(BJ131)&gt;0),"NO","BOLD")&amp;BL131</f>
        <v>BOLD</v>
      </c>
      <c r="BP131" t="str">
        <f t="shared" si="86"/>
        <v/>
      </c>
      <c r="BQ131" t="str">
        <f>IF(OR(LEFT(BN131,1)=CHAR(32),LEFT(BN131,1)=CHAR(9),LEFT(BN131,1)=CHAR(160),indenture(BN131)&gt;0),"NO","BOLD")&amp;BP131</f>
        <v>BOLD</v>
      </c>
      <c r="BT131" t="str">
        <f t="shared" si="87"/>
        <v/>
      </c>
      <c r="BU131" t="str">
        <f>IF(OR(LEFT(BR131,1)=CHAR(32),LEFT(BR131,1)=CHAR(9),LEFT(BR131,1)=CHAR(160),indenture(BR131)&gt;0),"NO","BOLD")&amp;BT131</f>
        <v>BOLD</v>
      </c>
      <c r="BX131" t="str">
        <f t="shared" si="88"/>
        <v/>
      </c>
      <c r="BY131" t="str">
        <f>IF(OR(LEFT(BV131,1)=CHAR(32),LEFT(BV131,1)=CHAR(9),LEFT(BV131,1)=CHAR(160),indenture(BV131)&gt;0),"NO","BOLD")&amp;BX131</f>
        <v>BOLD</v>
      </c>
      <c r="CB131" t="str">
        <f t="shared" si="89"/>
        <v/>
      </c>
      <c r="CC131" t="str">
        <f>IF(OR(LEFT(BZ131,1)=CHAR(32),LEFT(BZ131,1)=CHAR(9),LEFT(BZ131,1)=CHAR(160),indenture(BZ131)&gt;0),"NO","BOLD")&amp;CB131</f>
        <v>BOLD</v>
      </c>
      <c r="CF131" t="str">
        <f t="shared" si="90"/>
        <v/>
      </c>
      <c r="CG131" t="str">
        <f>IF(OR(LEFT(CD131,1)=CHAR(32),LEFT(CD131,1)=CHAR(9),LEFT(CD131,1)=CHAR(160),indenture(CD131)&gt;0),"NO","BOLD")&amp;CF131</f>
        <v>BOLD</v>
      </c>
      <c r="CJ131" t="str">
        <f t="shared" si="91"/>
        <v/>
      </c>
      <c r="CK131" t="str">
        <f>IF(OR(LEFT(CH131,1)=CHAR(32),LEFT(CH131,1)=CHAR(9),LEFT(CH131,1)=CHAR(160),indenture(CH131)&gt;0),"NO","BOLD")&amp;CJ131</f>
        <v>BOLD</v>
      </c>
      <c r="CN131" t="str">
        <f t="shared" si="92"/>
        <v/>
      </c>
      <c r="CO131" t="str">
        <f>IF(OR(LEFT(CL131,1)=CHAR(32),LEFT(CL131,1)=CHAR(9),LEFT(CL131,1)=CHAR(160),indenture(CL131)&gt;0),"NO","BOLD")&amp;CN131</f>
        <v>BOLD</v>
      </c>
      <c r="CR131" t="str">
        <f t="shared" si="93"/>
        <v/>
      </c>
      <c r="CS131" t="str">
        <f>IF(OR(LEFT(CP131,1)=CHAR(32),LEFT(CP131,1)=CHAR(9),LEFT(CP131,1)=CHAR(160),indenture(CP131)&gt;0),"NO","BOLD")&amp;CR131</f>
        <v>BOLD</v>
      </c>
      <c r="CV131" t="str">
        <f t="shared" si="94"/>
        <v/>
      </c>
      <c r="CW131" t="str">
        <f>IF(OR(LEFT(CT131,1)=CHAR(32),LEFT(CT131,1)=CHAR(9),LEFT(CT131,1)=CHAR(160),indenture(CT131)&gt;0),"NO","BOLD")&amp;CV131</f>
        <v>BOLD</v>
      </c>
      <c r="CZ131" t="str">
        <f t="shared" si="95"/>
        <v/>
      </c>
      <c r="DA131" t="str">
        <f>IF(OR(LEFT(CX131,1)=CHAR(32),LEFT(CX131,1)=CHAR(9),LEFT(CX131,1)=CHAR(160),indenture(CX131)&gt;0),"NO","BOLD")&amp;CZ131</f>
        <v>BOLD</v>
      </c>
      <c r="DD131" t="str">
        <f t="shared" si="96"/>
        <v/>
      </c>
      <c r="DE131" t="str">
        <f>IF(OR(LEFT(DB131,1)=CHAR(32),LEFT(DB131,1)=CHAR(9),LEFT(DB131,1)=CHAR(160),indenture(DB131)&gt;0),"NO","BOLD")&amp;DD131</f>
        <v>BOLD</v>
      </c>
      <c r="DH131" t="str">
        <f t="shared" si="97"/>
        <v/>
      </c>
      <c r="DI131" t="str">
        <f>IF(OR(LEFT(DF131,1)=CHAR(32),LEFT(DF131,1)=CHAR(9),LEFT(DF131,1)=CHAR(160),indenture(DF131)&gt;0),"NO","BOLD")&amp;DH131</f>
        <v>BOLD</v>
      </c>
      <c r="DL131" t="str">
        <f t="shared" si="98"/>
        <v/>
      </c>
      <c r="DM131" t="str">
        <f>IF(OR(LEFT(DJ131,1)=CHAR(32),LEFT(DJ131,1)=CHAR(9),LEFT(DJ131,1)=CHAR(160),indenture(DJ131)&gt;0),"NO","BOLD")&amp;DL131</f>
        <v>BOLD</v>
      </c>
      <c r="DP131" t="str">
        <f t="shared" si="99"/>
        <v/>
      </c>
      <c r="DQ131" t="str">
        <f>IF(OR(LEFT(DN131,1)=CHAR(32),LEFT(DN131,1)=CHAR(9),LEFT(DN131,1)=CHAR(160),indenture(DN131)&gt;0),"NO","BOLD")&amp;DP131</f>
        <v>BOLD</v>
      </c>
      <c r="DT131" t="str">
        <f t="shared" si="100"/>
        <v/>
      </c>
      <c r="DU131" t="str">
        <f>IF(OR(LEFT(DR131,1)=CHAR(32),LEFT(DR131,1)=CHAR(9),LEFT(DR131,1)=CHAR(160),indenture(DR131)&gt;0),"NO","BOLD")&amp;DT131</f>
        <v>BOLD</v>
      </c>
      <c r="DX131" t="str">
        <f t="shared" si="101"/>
        <v/>
      </c>
      <c r="DY131" t="str">
        <f>IF(OR(LEFT(DV131,1)=CHAR(32),LEFT(DV131,1)=CHAR(9),LEFT(DV131,1)=CHAR(160),indenture(DV131)&gt;0),"NO","BOLD")&amp;DX131</f>
        <v>BOLD</v>
      </c>
      <c r="EB131" t="str">
        <f t="shared" si="102"/>
        <v/>
      </c>
      <c r="EC131" t="str">
        <f>IF(OR(LEFT(DZ131,1)=CHAR(32),LEFT(DZ131,1)=CHAR(9),LEFT(DZ131,1)=CHAR(160),indenture(DZ131)&gt;0),"NO","BOLD")&amp;EB131</f>
        <v>BOLD</v>
      </c>
      <c r="EF131" t="str">
        <f t="shared" si="103"/>
        <v/>
      </c>
      <c r="EG131" t="str">
        <f>IF(OR(LEFT(ED131,1)=CHAR(32),LEFT(ED131,1)=CHAR(9),LEFT(ED131,1)=CHAR(160),indenture(ED131)&gt;0),"NO","BOLD")&amp;EF131</f>
        <v>BOLD</v>
      </c>
      <c r="EJ131" t="str">
        <f t="shared" si="104"/>
        <v/>
      </c>
      <c r="EK131" t="str">
        <f>IF(OR(LEFT(EH131,1)=CHAR(32),LEFT(EH131,1)=CHAR(9),LEFT(EH131,1)=CHAR(160),indenture(EH131)&gt;0),"NO","BOLD")&amp;EJ131</f>
        <v>BOLD</v>
      </c>
      <c r="EN131" t="str">
        <f t="shared" si="105"/>
        <v/>
      </c>
      <c r="EO131" t="str">
        <f>IF(OR(LEFT(EL131,1)=CHAR(32),LEFT(EL131,1)=CHAR(9),LEFT(EL131,1)=CHAR(160),indenture(EL131)&gt;0),"NO","BOLD")&amp;EN131</f>
        <v>BOLD</v>
      </c>
      <c r="ER131" t="str">
        <f t="shared" si="106"/>
        <v/>
      </c>
      <c r="ES131" t="str">
        <f>IF(OR(LEFT(EP131,1)=CHAR(32),LEFT(EP131,1)=CHAR(9),LEFT(EP131,1)=CHAR(160),indenture(EP131)&gt;0),"NO","BOLD")&amp;ER131</f>
        <v>BOLD</v>
      </c>
      <c r="EV131" t="str">
        <f t="shared" si="107"/>
        <v/>
      </c>
      <c r="EW131" t="str">
        <f>IF(OR(LEFT(ET131,1)=CHAR(32),LEFT(ET131,1)=CHAR(9),LEFT(ET131,1)=CHAR(160),indenture(ET131)&gt;0),"NO","BOLD")&amp;EV131</f>
        <v>BOLD</v>
      </c>
      <c r="EZ131" t="str">
        <f t="shared" si="108"/>
        <v/>
      </c>
      <c r="FA131" t="str">
        <f>IF(OR(LEFT(EX131,1)=CHAR(32),LEFT(EX131,1)=CHAR(9),LEFT(EX131,1)=CHAR(160),indenture(EX131)&gt;0),"NO","BOLD")&amp;EZ131</f>
        <v>BOLD</v>
      </c>
      <c r="FD131" t="str">
        <f t="shared" si="109"/>
        <v/>
      </c>
      <c r="FE131" t="str">
        <f>IF(OR(LEFT(FB131,1)=CHAR(32),LEFT(FB131,1)=CHAR(9),LEFT(FB131,1)=CHAR(160),indenture(FB131)&gt;0),"NO","BOLD")&amp;FD131</f>
        <v>BOLD</v>
      </c>
      <c r="FH131" t="str">
        <f t="shared" si="110"/>
        <v/>
      </c>
      <c r="FI131" t="str">
        <f>IF(OR(LEFT(FF131,1)=CHAR(32),LEFT(FF131,1)=CHAR(9),LEFT(FF131,1)=CHAR(160),indenture(FF131)&gt;0),"NO","BOLD")&amp;FH131</f>
        <v>BOLD</v>
      </c>
      <c r="FL131" t="str">
        <f t="shared" si="111"/>
        <v/>
      </c>
      <c r="FM131" t="str">
        <f>IF(OR(LEFT(FJ131,1)=CHAR(32),LEFT(FJ131,1)=CHAR(9),LEFT(FJ131,1)=CHAR(160),indenture(FJ131)&gt;0),"NO","BOLD")&amp;FL131</f>
        <v>BOLD</v>
      </c>
      <c r="FP131" t="str">
        <f t="shared" si="112"/>
        <v/>
      </c>
      <c r="FQ131" t="str">
        <f>IF(OR(LEFT(FN131,1)=CHAR(32),LEFT(FN131,1)=CHAR(9),LEFT(FN131,1)=CHAR(160),indenture(FN131)&gt;0),"NO","BOLD")&amp;FP131</f>
        <v>BOLD</v>
      </c>
      <c r="FT131" t="str">
        <f t="shared" si="113"/>
        <v/>
      </c>
      <c r="FU131" t="str">
        <f>IF(OR(LEFT(FR131,1)=CHAR(32),LEFT(FR131,1)=CHAR(9),LEFT(FR131,1)=CHAR(160),indenture(FR131)&gt;0),"NO","BOLD")&amp;FT131</f>
        <v>BOLD</v>
      </c>
      <c r="FX131" t="str">
        <f t="shared" si="114"/>
        <v/>
      </c>
      <c r="FY131" t="str">
        <f>IF(OR(LEFT(FV131,1)=CHAR(32),LEFT(FV131,1)=CHAR(9),LEFT(FV131,1)=CHAR(160),indenture(FV131)&gt;0),"NO","BOLD")&amp;FX131</f>
        <v>BOLD</v>
      </c>
      <c r="GB131" t="str">
        <f t="shared" si="115"/>
        <v/>
      </c>
      <c r="GC131" t="str">
        <f>IF(OR(LEFT(FZ131,1)=CHAR(32),LEFT(FZ131,1)=CHAR(9),LEFT(FZ131,1)=CHAR(160),indenture(FZ131)&gt;0),"NO","BOLD")&amp;GB131</f>
        <v>BOLD</v>
      </c>
      <c r="GF131" t="str">
        <f t="shared" si="116"/>
        <v/>
      </c>
      <c r="GG131" t="str">
        <f>IF(OR(LEFT(GD131,1)=CHAR(32),LEFT(GD131,1)=CHAR(9),LEFT(GD131,1)=CHAR(160),indenture(GD131)&gt;0),"NO","BOLD")&amp;GF131</f>
        <v>BOLD</v>
      </c>
      <c r="GJ131" t="str">
        <f t="shared" si="117"/>
        <v/>
      </c>
      <c r="GK131" t="str">
        <f>IF(OR(LEFT(GH131,1)=CHAR(32),LEFT(GH131,1)=CHAR(9),LEFT(GH131,1)=CHAR(160),indenture(GH131)&gt;0),"NO","BOLD")&amp;GJ131</f>
        <v>BOLD</v>
      </c>
      <c r="GN131" t="str">
        <f t="shared" si="118"/>
        <v/>
      </c>
      <c r="GO131" t="str">
        <f>IF(OR(LEFT(GL131,1)=CHAR(32),LEFT(GL131,1)=CHAR(9),LEFT(GL131,1)=CHAR(160),indenture(GL131)&gt;0),"NO","BOLD")&amp;GN131</f>
        <v>BOLD</v>
      </c>
      <c r="GR131" t="str">
        <f t="shared" si="119"/>
        <v/>
      </c>
      <c r="GS131" t="str">
        <f>IF(OR(LEFT(GP131,1)=CHAR(32),LEFT(GP131,1)=CHAR(9),LEFT(GP131,1)=CHAR(160),indenture(GP131)&gt;0),"NO","BOLD")&amp;GR131</f>
        <v>BOLD</v>
      </c>
      <c r="GV131" t="str">
        <f t="shared" si="120"/>
        <v/>
      </c>
      <c r="GW131" t="str">
        <f>IF(OR(LEFT(GT131,1)=CHAR(32),LEFT(GT131,1)=CHAR(9),LEFT(GT131,1)=CHAR(160),indenture(GT131)&gt;0),"NO","BOLD")&amp;GV131</f>
        <v>BOLD</v>
      </c>
      <c r="GZ131" t="str">
        <f t="shared" si="121"/>
        <v/>
      </c>
      <c r="HA131" t="str">
        <f>IF(OR(LEFT(GX131,1)=CHAR(32),LEFT(GX131,1)=CHAR(9),LEFT(GX131,1)=CHAR(160),indenture(GX131)&gt;0),"NO","BOLD")&amp;GZ131</f>
        <v>BOLD</v>
      </c>
      <c r="HD131" t="str">
        <f t="shared" si="122"/>
        <v/>
      </c>
      <c r="HE131" t="str">
        <f>IF(OR(LEFT(HB131,1)=CHAR(32),LEFT(HB131,1)=CHAR(9),LEFT(HB131,1)=CHAR(160),indenture(HB131)&gt;0),"NO","BOLD")&amp;HD131</f>
        <v>BOLD</v>
      </c>
      <c r="HH131" t="str">
        <f t="shared" si="123"/>
        <v/>
      </c>
      <c r="HI131" t="str">
        <f>IF(OR(LEFT(HF131,1)=CHAR(32),LEFT(HF131,1)=CHAR(9),LEFT(HF131,1)=CHAR(160),indenture(HF131)&gt;0),"NO","BOLD")&amp;HH131</f>
        <v>BOLD</v>
      </c>
      <c r="HL131" t="str">
        <f t="shared" si="124"/>
        <v/>
      </c>
      <c r="HM131" t="str">
        <f>IF(OR(LEFT(HJ131,1)=CHAR(32),LEFT(HJ131,1)=CHAR(9),LEFT(HJ131,1)=CHAR(160),indenture(HJ131)&gt;0),"NO","BOLD")&amp;HL131</f>
        <v>BOLD</v>
      </c>
      <c r="HP131" t="str">
        <f t="shared" si="125"/>
        <v/>
      </c>
      <c r="HQ131" t="str">
        <f>IF(OR(LEFT(HN131,1)=CHAR(32),LEFT(HN131,1)=CHAR(9),LEFT(HN131,1)=CHAR(160),indenture(HN131)&gt;0),"NO","BOLD")&amp;HP131</f>
        <v>BOLD</v>
      </c>
      <c r="HT131" t="str">
        <f t="shared" si="126"/>
        <v/>
      </c>
      <c r="HU131" t="str">
        <f>IF(OR(LEFT(HR131,1)=CHAR(32),LEFT(HR131,1)=CHAR(9),LEFT(HR131,1)=CHAR(160),indenture(HR131)&gt;0),"NO","BOLD")&amp;HT131</f>
        <v>BOLD</v>
      </c>
      <c r="HV131" t="s">
        <v>8292</v>
      </c>
      <c r="HW131" t="s">
        <v>8194</v>
      </c>
      <c r="HX131" t="str">
        <f t="shared" si="127"/>
        <v/>
      </c>
      <c r="HY131" t="str">
        <f>IF(OR(LEFT(HV131,1)=CHAR(32),LEFT(HV131,1)=CHAR(9),LEFT(HV131,1)=CHAR(160),indenture(HV131)&gt;0),"NO","BOLD")&amp;HX131</f>
        <v>BOLD</v>
      </c>
      <c r="HZ131" t="s">
        <v>8078</v>
      </c>
      <c r="IA131" t="s">
        <v>8484</v>
      </c>
      <c r="IB131" t="str">
        <f t="shared" si="128"/>
        <v/>
      </c>
      <c r="IC131" t="str">
        <f>IF(OR(LEFT(HZ131,1)=CHAR(32),LEFT(HZ131,1)=CHAR(9),LEFT(HZ131,1)=CHAR(160),indenture(HZ131)&gt;0),"NO","BOLD")&amp;IB131</f>
        <v>BOLD</v>
      </c>
      <c r="IP131" t="s">
        <v>0</v>
      </c>
      <c r="IQ131" t="s">
        <v>8809</v>
      </c>
      <c r="IR131" t="str">
        <f t="shared" si="130"/>
        <v/>
      </c>
      <c r="IS131" t="str">
        <f>IF(OR(LEFT(IP131,1)=CHAR(32),LEFT(IP131,1)=CHAR(9),LEFT(IP131,1)=CHAR(160),indenture(IP131)&gt;0),"NO","BOLD")&amp;IR131</f>
        <v>BOLD</v>
      </c>
      <c r="IX131" t="s">
        <v>8965</v>
      </c>
      <c r="IY131" t="s">
        <v>8963</v>
      </c>
      <c r="IZ131" t="str">
        <f t="shared" si="131"/>
        <v/>
      </c>
      <c r="JA131" t="str">
        <f>IF(OR(LEFT(IX131,1)=CHAR(32),LEFT(IX131,1)=CHAR(9),LEFT(IX131,1)=CHAR(160),indenture(IX131)&gt;0),"NO","BOLD")&amp;IZ131</f>
        <v>BOLD</v>
      </c>
      <c r="JB131" t="s">
        <v>8078</v>
      </c>
      <c r="JC131" t="s">
        <v>8484</v>
      </c>
      <c r="JD131" t="str">
        <f t="shared" si="132"/>
        <v/>
      </c>
      <c r="JE131" t="str">
        <f>IF(OR(LEFT(JB131,1)=CHAR(32),LEFT(JB131,1)=CHAR(9),LEFT(JB131,1)=CHAR(160),indenture(JB131)&gt;0),"NO","BOLD")&amp;JD131</f>
        <v>BOLD</v>
      </c>
    </row>
    <row r="132" spans="1:265">
      <c r="A132">
        <v>131</v>
      </c>
      <c r="D132" t="str">
        <f t="shared" ref="D132:D195" si="133">IF(OR(ISNUMBER(SEARCH("Diluted EPS",B132)),ISNUMBER(SEARCH("Earnings Per Share",B132)),ISNUMBER(SEARCH("Basic EPS",B132)),ISNUMBER(SEARCH("Diluted Share",B132)),ISNUMBER(SEARCH("Basic Share",B132))),"EPS","")</f>
        <v/>
      </c>
      <c r="E132" t="str">
        <f>IF(OR(LEFT(B132,1)=CHAR(32),LEFT(B132,1)=CHAR(9),LEFT(B132,1)=CHAR(160),indenture(B132)&gt;0),"NO","BOLD")&amp;D132</f>
        <v>BOLD</v>
      </c>
      <c r="F132" t="s">
        <v>4151</v>
      </c>
      <c r="G132" t="s">
        <v>4152</v>
      </c>
      <c r="H132" t="str">
        <f t="shared" ref="H132:H195" si="134">IF(OR(ISNUMBER(SEARCH("Diluted EPS",F132)),ISNUMBER(SEARCH("Earnings Per Share",F132)),ISNUMBER(SEARCH("Basic EPS",F132)),ISNUMBER(SEARCH("Diluted Share",F132)),ISNUMBER(SEARCH("Basic Share",F132))),"EPS","")</f>
        <v/>
      </c>
      <c r="I132" t="str">
        <f>IF(OR(LEFT(F132,1)=CHAR(32),LEFT(F132,1)=CHAR(9),LEFT(F132,1)=CHAR(160),indenture(F132)&gt;0),"NO","BOLD")&amp;H132</f>
        <v>BOLD</v>
      </c>
      <c r="P132" t="str">
        <f t="shared" ref="P132:P195" si="135">IF(OR(ISNUMBER(SEARCH("Diluted EPS",N132)),ISNUMBER(SEARCH("Earnings Per Share",N132)),ISNUMBER(SEARCH("Basic EPS",N132)),ISNUMBER(SEARCH("Diluted Share",N132)),ISNUMBER(SEARCH("Basic Share",N132))),"EPS","")</f>
        <v/>
      </c>
      <c r="Q132" t="str">
        <f>IF(OR(LEFT(N132,1)=CHAR(32),LEFT(N132,1)=CHAR(9),LEFT(N132,1)=CHAR(160),indenture(N132)&gt;0),"NO","BOLD")&amp;P132</f>
        <v>BOLD</v>
      </c>
      <c r="T132" t="str">
        <f t="shared" ref="T132:T195" si="136">IF(OR(ISNUMBER(SEARCH("Diluted EPS",R132)),ISNUMBER(SEARCH("Earnings Per Share",R132)),ISNUMBER(SEARCH("Basic EPS",R132)),ISNUMBER(SEARCH("Diluted Share",R132)),ISNUMBER(SEARCH("Basic Share",R132))),"EPS","")</f>
        <v/>
      </c>
      <c r="U132" t="str">
        <f>IF(OR(LEFT(R132,1)=CHAR(32),LEFT(R132,1)=CHAR(9),LEFT(R132,1)=CHAR(160),indenture(R132)&gt;0),"NO","BOLD")&amp;T132</f>
        <v>BOLD</v>
      </c>
      <c r="X132" t="str">
        <f t="shared" ref="X132:X195" si="137">IF(OR(ISNUMBER(SEARCH("Diluted EPS",V132)),ISNUMBER(SEARCH("Earnings Per Share",V132)),ISNUMBER(SEARCH("Basic EPS",V132)),ISNUMBER(SEARCH("Diluted Share",V132)),ISNUMBER(SEARCH("Basic Share",V132))),"EPS","")</f>
        <v/>
      </c>
      <c r="Y132" t="str">
        <f>IF(OR(LEFT(V132,1)=CHAR(32),LEFT(V132,1)=CHAR(9),LEFT(V132,1)=CHAR(160),indenture(V132)&gt;0),"NO","BOLD")&amp;X132</f>
        <v>BOLD</v>
      </c>
      <c r="AB132" t="str">
        <f t="shared" ref="AB132:AB195" si="138">IF(OR(ISNUMBER(SEARCH("Diluted EPS",Z132)),ISNUMBER(SEARCH("Earnings Per Share",Z132)),ISNUMBER(SEARCH("Basic EPS",Z132)),ISNUMBER(SEARCH("Diluted Share",Z132)),ISNUMBER(SEARCH("Basic Share",Z132))),"EPS","")</f>
        <v/>
      </c>
      <c r="AC132" t="str">
        <f>IF(OR(LEFT(Z132,1)=CHAR(32),LEFT(Z132,1)=CHAR(9),LEFT(Z132,1)=CHAR(160),indenture(Z132)&gt;0),"NO","BOLD")&amp;AB132</f>
        <v>BOLD</v>
      </c>
      <c r="AF132" t="str">
        <f t="shared" ref="AF132:AF195" si="139">IF(OR(ISNUMBER(SEARCH("Diluted EPS",AD132)),ISNUMBER(SEARCH("Earnings Per Share",AD132)),ISNUMBER(SEARCH("Basic EPS",AD132)),ISNUMBER(SEARCH("Diluted Share",AD132)),ISNUMBER(SEARCH("Basic Share",AD132))),"EPS","")</f>
        <v/>
      </c>
      <c r="AG132" t="str">
        <f>IF(OR(LEFT(AD132,1)=CHAR(32),LEFT(AD132,1)=CHAR(9),LEFT(AD132,1)=CHAR(160),indenture(AD132)&gt;0),"NO","BOLD")&amp;AF132</f>
        <v>BOLD</v>
      </c>
      <c r="AJ132" t="str">
        <f t="shared" ref="AJ132:AJ195" si="140">IF(OR(ISNUMBER(SEARCH("Diluted EPS",AH132)),ISNUMBER(SEARCH("Earnings Per Share",AH132)),ISNUMBER(SEARCH("Basic EPS",AH132)),ISNUMBER(SEARCH("Diluted Share",AH132)),ISNUMBER(SEARCH("Basic Share",AH132))),"EPS","")</f>
        <v/>
      </c>
      <c r="AK132" t="str">
        <f>IF(OR(LEFT(AH132,1)=CHAR(32),LEFT(AH132,1)=CHAR(9),LEFT(AH132,1)=CHAR(160),indenture(AH132)&gt;0),"NO","BOLD")&amp;AJ132</f>
        <v>BOLD</v>
      </c>
      <c r="AN132" t="str">
        <f t="shared" ref="AN132:AN195" si="141">IF(OR(ISNUMBER(SEARCH("Diluted EPS",AL132)),ISNUMBER(SEARCH("Earnings Per Share",AL132)),ISNUMBER(SEARCH("Basic EPS",AL132)),ISNUMBER(SEARCH("Diluted Share",AL132)),ISNUMBER(SEARCH("Basic Share",AL132))),"EPS","")</f>
        <v/>
      </c>
      <c r="AO132" t="str">
        <f>IF(OR(LEFT(AL132,1)=CHAR(32),LEFT(AL132,1)=CHAR(9),LEFT(AL132,1)=CHAR(160),indenture(AL132)&gt;0),"NO","BOLD")&amp;AN132</f>
        <v>BOLD</v>
      </c>
      <c r="AR132" t="str">
        <f t="shared" ref="AR132:AR195" si="142">IF(OR(ISNUMBER(SEARCH("Diluted EPS",AP132)),ISNUMBER(SEARCH("Earnings Per Share",AP132)),ISNUMBER(SEARCH("Basic EPS",AP132)),ISNUMBER(SEARCH("Diluted Share",AP132)),ISNUMBER(SEARCH("Basic Share",AP132))),"EPS","")</f>
        <v/>
      </c>
      <c r="AS132" t="str">
        <f>IF(OR(LEFT(AP132,1)=CHAR(32),LEFT(AP132,1)=CHAR(9),LEFT(AP132,1)=CHAR(160),indenture(AP132)&gt;0),"NO","BOLD")&amp;AR132</f>
        <v>BOLD</v>
      </c>
      <c r="AV132" t="str">
        <f t="shared" ref="AV132:AV195" si="143">IF(OR(ISNUMBER(SEARCH("Diluted EPS",AT132)),ISNUMBER(SEARCH("Earnings Per Share",AT132)),ISNUMBER(SEARCH("Basic EPS",AT132)),ISNUMBER(SEARCH("Diluted Share",AT132)),ISNUMBER(SEARCH("Basic Share",AT132))),"EPS","")</f>
        <v/>
      </c>
      <c r="AW132" t="str">
        <f>IF(OR(LEFT(AT132,1)=CHAR(32),LEFT(AT132,1)=CHAR(9),LEFT(AT132,1)=CHAR(160),indenture(AT132)&gt;0),"NO","BOLD")&amp;AV132</f>
        <v>BOLD</v>
      </c>
      <c r="AZ132" t="str">
        <f t="shared" ref="AZ132:AZ195" si="144">IF(OR(ISNUMBER(SEARCH("Diluted EPS",AX132)),ISNUMBER(SEARCH("Earnings Per Share",AX132)),ISNUMBER(SEARCH("Basic EPS",AX132)),ISNUMBER(SEARCH("Diluted Share",AX132)),ISNUMBER(SEARCH("Basic Share",AX132))),"EPS","")</f>
        <v/>
      </c>
      <c r="BA132" t="str">
        <f>IF(OR(LEFT(AX132,1)=CHAR(32),LEFT(AX132,1)=CHAR(9),LEFT(AX132,1)=CHAR(160),indenture(AX132)&gt;0),"NO","BOLD")&amp;AZ132</f>
        <v>BOLD</v>
      </c>
      <c r="BD132" t="str">
        <f t="shared" ref="BD132:BD195" si="145">IF(OR(ISNUMBER(SEARCH("Diluted EPS",BB132)),ISNUMBER(SEARCH("Earnings Per Share",BB132)),ISNUMBER(SEARCH("Basic EPS",BB132)),ISNUMBER(SEARCH("Diluted Share",BB132)),ISNUMBER(SEARCH("Basic Share",BB132))),"EPS","")</f>
        <v/>
      </c>
      <c r="BE132" t="str">
        <f>IF(OR(LEFT(BB132,1)=CHAR(32),LEFT(BB132,1)=CHAR(9),LEFT(BB132,1)=CHAR(160),indenture(BB132)&gt;0),"NO","BOLD")&amp;BD132</f>
        <v>BOLD</v>
      </c>
      <c r="BH132" t="str">
        <f t="shared" ref="BH132:BH195" si="146">IF(OR(ISNUMBER(SEARCH("Diluted EPS",BF132)),ISNUMBER(SEARCH("Earnings Per Share",BF132)),ISNUMBER(SEARCH("Basic EPS",BF132)),ISNUMBER(SEARCH("Diluted Share",BF132)),ISNUMBER(SEARCH("Basic Share",BF132))),"EPS","")</f>
        <v/>
      </c>
      <c r="BI132" t="str">
        <f>IF(OR(LEFT(BF132,1)=CHAR(32),LEFT(BF132,1)=CHAR(9),LEFT(BF132,1)=CHAR(160),indenture(BF132)&gt;0),"NO","BOLD")&amp;BH132</f>
        <v>BOLD</v>
      </c>
      <c r="BL132" t="str">
        <f t="shared" ref="BL132:BL195" si="147">IF(OR(ISNUMBER(SEARCH("Diluted EPS",BJ132)),ISNUMBER(SEARCH("Earnings Per Share",BJ132)),ISNUMBER(SEARCH("Basic EPS",BJ132)),ISNUMBER(SEARCH("Diluted Share",BJ132)),ISNUMBER(SEARCH("Basic Share",BJ132))),"EPS","")</f>
        <v/>
      </c>
      <c r="BM132" t="str">
        <f>IF(OR(LEFT(BJ132,1)=CHAR(32),LEFT(BJ132,1)=CHAR(9),LEFT(BJ132,1)=CHAR(160),indenture(BJ132)&gt;0),"NO","BOLD")&amp;BL132</f>
        <v>BOLD</v>
      </c>
      <c r="BP132" t="str">
        <f t="shared" ref="BP132:BP195" si="148">IF(OR(ISNUMBER(SEARCH("Diluted EPS",BN132)),ISNUMBER(SEARCH("Earnings Per Share",BN132)),ISNUMBER(SEARCH("Basic EPS",BN132)),ISNUMBER(SEARCH("Diluted Share",BN132)),ISNUMBER(SEARCH("Basic Share",BN132))),"EPS","")</f>
        <v/>
      </c>
      <c r="BQ132" t="str">
        <f>IF(OR(LEFT(BN132,1)=CHAR(32),LEFT(BN132,1)=CHAR(9),LEFT(BN132,1)=CHAR(160),indenture(BN132)&gt;0),"NO","BOLD")&amp;BP132</f>
        <v>BOLD</v>
      </c>
      <c r="BT132" t="str">
        <f t="shared" ref="BT132:BT195" si="149">IF(OR(ISNUMBER(SEARCH("Diluted EPS",BR132)),ISNUMBER(SEARCH("Earnings Per Share",BR132)),ISNUMBER(SEARCH("Basic EPS",BR132)),ISNUMBER(SEARCH("Diluted Share",BR132)),ISNUMBER(SEARCH("Basic Share",BR132))),"EPS","")</f>
        <v/>
      </c>
      <c r="BU132" t="str">
        <f>IF(OR(LEFT(BR132,1)=CHAR(32),LEFT(BR132,1)=CHAR(9),LEFT(BR132,1)=CHAR(160),indenture(BR132)&gt;0),"NO","BOLD")&amp;BT132</f>
        <v>BOLD</v>
      </c>
      <c r="BX132" t="str">
        <f t="shared" ref="BX132:BX195" si="150">IF(OR(ISNUMBER(SEARCH("Diluted EPS",BV132)),ISNUMBER(SEARCH("Earnings Per Share",BV132)),ISNUMBER(SEARCH("Basic EPS",BV132)),ISNUMBER(SEARCH("Diluted Share",BV132)),ISNUMBER(SEARCH("Basic Share",BV132))),"EPS","")</f>
        <v/>
      </c>
      <c r="BY132" t="str">
        <f>IF(OR(LEFT(BV132,1)=CHAR(32),LEFT(BV132,1)=CHAR(9),LEFT(BV132,1)=CHAR(160),indenture(BV132)&gt;0),"NO","BOLD")&amp;BX132</f>
        <v>BOLD</v>
      </c>
      <c r="CB132" t="str">
        <f t="shared" ref="CB132:CB195" si="151">IF(OR(ISNUMBER(SEARCH("Diluted EPS",BZ132)),ISNUMBER(SEARCH("Earnings Per Share",BZ132)),ISNUMBER(SEARCH("Basic EPS",BZ132)),ISNUMBER(SEARCH("Diluted Share",BZ132)),ISNUMBER(SEARCH("Basic Share",BZ132))),"EPS","")</f>
        <v/>
      </c>
      <c r="CC132" t="str">
        <f>IF(OR(LEFT(BZ132,1)=CHAR(32),LEFT(BZ132,1)=CHAR(9),LEFT(BZ132,1)=CHAR(160),indenture(BZ132)&gt;0),"NO","BOLD")&amp;CB132</f>
        <v>BOLD</v>
      </c>
      <c r="CF132" t="str">
        <f t="shared" ref="CF132:CF195" si="152">IF(OR(ISNUMBER(SEARCH("Diluted EPS",CD132)),ISNUMBER(SEARCH("Earnings Per Share",CD132)),ISNUMBER(SEARCH("Basic EPS",CD132)),ISNUMBER(SEARCH("Diluted Share",CD132)),ISNUMBER(SEARCH("Basic Share",CD132))),"EPS","")</f>
        <v/>
      </c>
      <c r="CG132" t="str">
        <f>IF(OR(LEFT(CD132,1)=CHAR(32),LEFT(CD132,1)=CHAR(9),LEFT(CD132,1)=CHAR(160),indenture(CD132)&gt;0),"NO","BOLD")&amp;CF132</f>
        <v>BOLD</v>
      </c>
      <c r="CJ132" t="str">
        <f t="shared" ref="CJ132:CJ195" si="153">IF(OR(ISNUMBER(SEARCH("Diluted EPS",CH132)),ISNUMBER(SEARCH("Earnings Per Share",CH132)),ISNUMBER(SEARCH("Basic EPS",CH132)),ISNUMBER(SEARCH("Diluted Share",CH132)),ISNUMBER(SEARCH("Basic Share",CH132))),"EPS","")</f>
        <v/>
      </c>
      <c r="CK132" t="str">
        <f>IF(OR(LEFT(CH132,1)=CHAR(32),LEFT(CH132,1)=CHAR(9),LEFT(CH132,1)=CHAR(160),indenture(CH132)&gt;0),"NO","BOLD")&amp;CJ132</f>
        <v>BOLD</v>
      </c>
      <c r="CN132" t="str">
        <f t="shared" ref="CN132:CN195" si="154">IF(OR(ISNUMBER(SEARCH("Diluted EPS",CL132)),ISNUMBER(SEARCH("Earnings Per Share",CL132)),ISNUMBER(SEARCH("Basic EPS",CL132)),ISNUMBER(SEARCH("Diluted Share",CL132)),ISNUMBER(SEARCH("Basic Share",CL132))),"EPS","")</f>
        <v/>
      </c>
      <c r="CO132" t="str">
        <f>IF(OR(LEFT(CL132,1)=CHAR(32),LEFT(CL132,1)=CHAR(9),LEFT(CL132,1)=CHAR(160),indenture(CL132)&gt;0),"NO","BOLD")&amp;CN132</f>
        <v>BOLD</v>
      </c>
      <c r="CR132" t="str">
        <f t="shared" ref="CR132:CR195" si="155">IF(OR(ISNUMBER(SEARCH("Diluted EPS",CP132)),ISNUMBER(SEARCH("Earnings Per Share",CP132)),ISNUMBER(SEARCH("Basic EPS",CP132)),ISNUMBER(SEARCH("Diluted Share",CP132)),ISNUMBER(SEARCH("Basic Share",CP132))),"EPS","")</f>
        <v/>
      </c>
      <c r="CS132" t="str">
        <f>IF(OR(LEFT(CP132,1)=CHAR(32),LEFT(CP132,1)=CHAR(9),LEFT(CP132,1)=CHAR(160),indenture(CP132)&gt;0),"NO","BOLD")&amp;CR132</f>
        <v>BOLD</v>
      </c>
      <c r="CV132" t="str">
        <f t="shared" ref="CV132:CV195" si="156">IF(OR(ISNUMBER(SEARCH("Diluted EPS",CT132)),ISNUMBER(SEARCH("Earnings Per Share",CT132)),ISNUMBER(SEARCH("Basic EPS",CT132)),ISNUMBER(SEARCH("Diluted Share",CT132)),ISNUMBER(SEARCH("Basic Share",CT132))),"EPS","")</f>
        <v/>
      </c>
      <c r="CW132" t="str">
        <f>IF(OR(LEFT(CT132,1)=CHAR(32),LEFT(CT132,1)=CHAR(9),LEFT(CT132,1)=CHAR(160),indenture(CT132)&gt;0),"NO","BOLD")&amp;CV132</f>
        <v>BOLD</v>
      </c>
      <c r="CZ132" t="str">
        <f t="shared" ref="CZ132:CZ195" si="157">IF(OR(ISNUMBER(SEARCH("Diluted EPS",CX132)),ISNUMBER(SEARCH("Earnings Per Share",CX132)),ISNUMBER(SEARCH("Basic EPS",CX132)),ISNUMBER(SEARCH("Diluted Share",CX132)),ISNUMBER(SEARCH("Basic Share",CX132))),"EPS","")</f>
        <v/>
      </c>
      <c r="DA132" t="str">
        <f>IF(OR(LEFT(CX132,1)=CHAR(32),LEFT(CX132,1)=CHAR(9),LEFT(CX132,1)=CHAR(160),indenture(CX132)&gt;0),"NO","BOLD")&amp;CZ132</f>
        <v>BOLD</v>
      </c>
      <c r="DD132" t="str">
        <f t="shared" ref="DD132:DD195" si="158">IF(OR(ISNUMBER(SEARCH("Diluted EPS",DB132)),ISNUMBER(SEARCH("Earnings Per Share",DB132)),ISNUMBER(SEARCH("Basic EPS",DB132)),ISNUMBER(SEARCH("Diluted Share",DB132)),ISNUMBER(SEARCH("Basic Share",DB132))),"EPS","")</f>
        <v/>
      </c>
      <c r="DE132" t="str">
        <f>IF(OR(LEFT(DB132,1)=CHAR(32),LEFT(DB132,1)=CHAR(9),LEFT(DB132,1)=CHAR(160),indenture(DB132)&gt;0),"NO","BOLD")&amp;DD132</f>
        <v>BOLD</v>
      </c>
      <c r="DH132" t="str">
        <f t="shared" ref="DH132:DH195" si="159">IF(OR(ISNUMBER(SEARCH("Diluted EPS",DF132)),ISNUMBER(SEARCH("Earnings Per Share",DF132)),ISNUMBER(SEARCH("Basic EPS",DF132)),ISNUMBER(SEARCH("Diluted Share",DF132)),ISNUMBER(SEARCH("Basic Share",DF132))),"EPS","")</f>
        <v/>
      </c>
      <c r="DI132" t="str">
        <f>IF(OR(LEFT(DF132,1)=CHAR(32),LEFT(DF132,1)=CHAR(9),LEFT(DF132,1)=CHAR(160),indenture(DF132)&gt;0),"NO","BOLD")&amp;DH132</f>
        <v>BOLD</v>
      </c>
      <c r="DL132" t="str">
        <f t="shared" ref="DL132:DL195" si="160">IF(OR(ISNUMBER(SEARCH("Diluted EPS",DJ132)),ISNUMBER(SEARCH("Earnings Per Share",DJ132)),ISNUMBER(SEARCH("Basic EPS",DJ132)),ISNUMBER(SEARCH("Diluted Share",DJ132)),ISNUMBER(SEARCH("Basic Share",DJ132))),"EPS","")</f>
        <v/>
      </c>
      <c r="DM132" t="str">
        <f>IF(OR(LEFT(DJ132,1)=CHAR(32),LEFT(DJ132,1)=CHAR(9),LEFT(DJ132,1)=CHAR(160),indenture(DJ132)&gt;0),"NO","BOLD")&amp;DL132</f>
        <v>BOLD</v>
      </c>
      <c r="DP132" t="str">
        <f t="shared" ref="DP132:DP195" si="161">IF(OR(ISNUMBER(SEARCH("Diluted EPS",DN132)),ISNUMBER(SEARCH("Earnings Per Share",DN132)),ISNUMBER(SEARCH("Basic EPS",DN132)),ISNUMBER(SEARCH("Diluted Share",DN132)),ISNUMBER(SEARCH("Basic Share",DN132))),"EPS","")</f>
        <v/>
      </c>
      <c r="DQ132" t="str">
        <f>IF(OR(LEFT(DN132,1)=CHAR(32),LEFT(DN132,1)=CHAR(9),LEFT(DN132,1)=CHAR(160),indenture(DN132)&gt;0),"NO","BOLD")&amp;DP132</f>
        <v>BOLD</v>
      </c>
      <c r="DT132" t="str">
        <f t="shared" ref="DT132:DT195" si="162">IF(OR(ISNUMBER(SEARCH("Diluted EPS",DR132)),ISNUMBER(SEARCH("Earnings Per Share",DR132)),ISNUMBER(SEARCH("Basic EPS",DR132)),ISNUMBER(SEARCH("Diluted Share",DR132)),ISNUMBER(SEARCH("Basic Share",DR132))),"EPS","")</f>
        <v/>
      </c>
      <c r="DU132" t="str">
        <f>IF(OR(LEFT(DR132,1)=CHAR(32),LEFT(DR132,1)=CHAR(9),LEFT(DR132,1)=CHAR(160),indenture(DR132)&gt;0),"NO","BOLD")&amp;DT132</f>
        <v>BOLD</v>
      </c>
      <c r="DX132" t="str">
        <f t="shared" ref="DX132:DX195" si="163">IF(OR(ISNUMBER(SEARCH("Diluted EPS",DV132)),ISNUMBER(SEARCH("Earnings Per Share",DV132)),ISNUMBER(SEARCH("Basic EPS",DV132)),ISNUMBER(SEARCH("Diluted Share",DV132)),ISNUMBER(SEARCH("Basic Share",DV132))),"EPS","")</f>
        <v/>
      </c>
      <c r="DY132" t="str">
        <f>IF(OR(LEFT(DV132,1)=CHAR(32),LEFT(DV132,1)=CHAR(9),LEFT(DV132,1)=CHAR(160),indenture(DV132)&gt;0),"NO","BOLD")&amp;DX132</f>
        <v>BOLD</v>
      </c>
      <c r="EB132" t="str">
        <f t="shared" ref="EB132:EB195" si="164">IF(OR(ISNUMBER(SEARCH("Diluted EPS",DZ132)),ISNUMBER(SEARCH("Earnings Per Share",DZ132)),ISNUMBER(SEARCH("Basic EPS",DZ132)),ISNUMBER(SEARCH("Diluted Share",DZ132)),ISNUMBER(SEARCH("Basic Share",DZ132))),"EPS","")</f>
        <v/>
      </c>
      <c r="EC132" t="str">
        <f>IF(OR(LEFT(DZ132,1)=CHAR(32),LEFT(DZ132,1)=CHAR(9),LEFT(DZ132,1)=CHAR(160),indenture(DZ132)&gt;0),"NO","BOLD")&amp;EB132</f>
        <v>BOLD</v>
      </c>
      <c r="EF132" t="str">
        <f t="shared" ref="EF132:EF195" si="165">IF(OR(ISNUMBER(SEARCH("Diluted EPS",ED132)),ISNUMBER(SEARCH("Earnings Per Share",ED132)),ISNUMBER(SEARCH("Basic EPS",ED132)),ISNUMBER(SEARCH("Diluted Share",ED132)),ISNUMBER(SEARCH("Basic Share",ED132))),"EPS","")</f>
        <v/>
      </c>
      <c r="EG132" t="str">
        <f>IF(OR(LEFT(ED132,1)=CHAR(32),LEFT(ED132,1)=CHAR(9),LEFT(ED132,1)=CHAR(160),indenture(ED132)&gt;0),"NO","BOLD")&amp;EF132</f>
        <v>BOLD</v>
      </c>
      <c r="EJ132" t="str">
        <f t="shared" ref="EJ132:EJ195" si="166">IF(OR(ISNUMBER(SEARCH("Diluted EPS",EH132)),ISNUMBER(SEARCH("Earnings Per Share",EH132)),ISNUMBER(SEARCH("Basic EPS",EH132)),ISNUMBER(SEARCH("Diluted Share",EH132)),ISNUMBER(SEARCH("Basic Share",EH132))),"EPS","")</f>
        <v/>
      </c>
      <c r="EK132" t="str">
        <f>IF(OR(LEFT(EH132,1)=CHAR(32),LEFT(EH132,1)=CHAR(9),LEFT(EH132,1)=CHAR(160),indenture(EH132)&gt;0),"NO","BOLD")&amp;EJ132</f>
        <v>BOLD</v>
      </c>
      <c r="EN132" t="str">
        <f t="shared" ref="EN132:EN195" si="167">IF(OR(ISNUMBER(SEARCH("Diluted EPS",EL132)),ISNUMBER(SEARCH("Earnings Per Share",EL132)),ISNUMBER(SEARCH("Basic EPS",EL132)),ISNUMBER(SEARCH("Diluted Share",EL132)),ISNUMBER(SEARCH("Basic Share",EL132))),"EPS","")</f>
        <v/>
      </c>
      <c r="EO132" t="str">
        <f>IF(OR(LEFT(EL132,1)=CHAR(32),LEFT(EL132,1)=CHAR(9),LEFT(EL132,1)=CHAR(160),indenture(EL132)&gt;0),"NO","BOLD")&amp;EN132</f>
        <v>BOLD</v>
      </c>
      <c r="ER132" t="str">
        <f t="shared" ref="ER132:ER195" si="168">IF(OR(ISNUMBER(SEARCH("Diluted EPS",EP132)),ISNUMBER(SEARCH("Earnings Per Share",EP132)),ISNUMBER(SEARCH("Basic EPS",EP132)),ISNUMBER(SEARCH("Diluted Share",EP132)),ISNUMBER(SEARCH("Basic Share",EP132))),"EPS","")</f>
        <v/>
      </c>
      <c r="ES132" t="str">
        <f>IF(OR(LEFT(EP132,1)=CHAR(32),LEFT(EP132,1)=CHAR(9),LEFT(EP132,1)=CHAR(160),indenture(EP132)&gt;0),"NO","BOLD")&amp;ER132</f>
        <v>BOLD</v>
      </c>
      <c r="EV132" t="str">
        <f t="shared" ref="EV132:EV195" si="169">IF(OR(ISNUMBER(SEARCH("Diluted EPS",ET132)),ISNUMBER(SEARCH("Earnings Per Share",ET132)),ISNUMBER(SEARCH("Basic EPS",ET132)),ISNUMBER(SEARCH("Diluted Share",ET132)),ISNUMBER(SEARCH("Basic Share",ET132))),"EPS","")</f>
        <v/>
      </c>
      <c r="EW132" t="str">
        <f>IF(OR(LEFT(ET132,1)=CHAR(32),LEFT(ET132,1)=CHAR(9),LEFT(ET132,1)=CHAR(160),indenture(ET132)&gt;0),"NO","BOLD")&amp;EV132</f>
        <v>BOLD</v>
      </c>
      <c r="EZ132" t="str">
        <f t="shared" ref="EZ132:EZ195" si="170">IF(OR(ISNUMBER(SEARCH("Diluted EPS",EX132)),ISNUMBER(SEARCH("Earnings Per Share",EX132)),ISNUMBER(SEARCH("Basic EPS",EX132)),ISNUMBER(SEARCH("Diluted Share",EX132)),ISNUMBER(SEARCH("Basic Share",EX132))),"EPS","")</f>
        <v/>
      </c>
      <c r="FA132" t="str">
        <f>IF(OR(LEFT(EX132,1)=CHAR(32),LEFT(EX132,1)=CHAR(9),LEFT(EX132,1)=CHAR(160),indenture(EX132)&gt;0),"NO","BOLD")&amp;EZ132</f>
        <v>BOLD</v>
      </c>
      <c r="FD132" t="str">
        <f t="shared" ref="FD132:FD195" si="171">IF(OR(ISNUMBER(SEARCH("Diluted EPS",FB132)),ISNUMBER(SEARCH("Earnings Per Share",FB132)),ISNUMBER(SEARCH("Basic EPS",FB132)),ISNUMBER(SEARCH("Diluted Share",FB132)),ISNUMBER(SEARCH("Basic Share",FB132))),"EPS","")</f>
        <v/>
      </c>
      <c r="FE132" t="str">
        <f>IF(OR(LEFT(FB132,1)=CHAR(32),LEFT(FB132,1)=CHAR(9),LEFT(FB132,1)=CHAR(160),indenture(FB132)&gt;0),"NO","BOLD")&amp;FD132</f>
        <v>BOLD</v>
      </c>
      <c r="FH132" t="str">
        <f t="shared" ref="FH132:FH195" si="172">IF(OR(ISNUMBER(SEARCH("Diluted EPS",FF132)),ISNUMBER(SEARCH("Earnings Per Share",FF132)),ISNUMBER(SEARCH("Basic EPS",FF132)),ISNUMBER(SEARCH("Diluted Share",FF132)),ISNUMBER(SEARCH("Basic Share",FF132))),"EPS","")</f>
        <v/>
      </c>
      <c r="FI132" t="str">
        <f>IF(OR(LEFT(FF132,1)=CHAR(32),LEFT(FF132,1)=CHAR(9),LEFT(FF132,1)=CHAR(160),indenture(FF132)&gt;0),"NO","BOLD")&amp;FH132</f>
        <v>BOLD</v>
      </c>
      <c r="FL132" t="str">
        <f t="shared" ref="FL132:FL195" si="173">IF(OR(ISNUMBER(SEARCH("Diluted EPS",FJ132)),ISNUMBER(SEARCH("Earnings Per Share",FJ132)),ISNUMBER(SEARCH("Basic EPS",FJ132)),ISNUMBER(SEARCH("Diluted Share",FJ132)),ISNUMBER(SEARCH("Basic Share",FJ132))),"EPS","")</f>
        <v/>
      </c>
      <c r="FM132" t="str">
        <f>IF(OR(LEFT(FJ132,1)=CHAR(32),LEFT(FJ132,1)=CHAR(9),LEFT(FJ132,1)=CHAR(160),indenture(FJ132)&gt;0),"NO","BOLD")&amp;FL132</f>
        <v>BOLD</v>
      </c>
      <c r="FP132" t="str">
        <f t="shared" ref="FP132:FP195" si="174">IF(OR(ISNUMBER(SEARCH("Diluted EPS",FN132)),ISNUMBER(SEARCH("Earnings Per Share",FN132)),ISNUMBER(SEARCH("Basic EPS",FN132)),ISNUMBER(SEARCH("Diluted Share",FN132)),ISNUMBER(SEARCH("Basic Share",FN132))),"EPS","")</f>
        <v/>
      </c>
      <c r="FQ132" t="str">
        <f>IF(OR(LEFT(FN132,1)=CHAR(32),LEFT(FN132,1)=CHAR(9),LEFT(FN132,1)=CHAR(160),indenture(FN132)&gt;0),"NO","BOLD")&amp;FP132</f>
        <v>BOLD</v>
      </c>
      <c r="FT132" t="str">
        <f t="shared" ref="FT132:FT195" si="175">IF(OR(ISNUMBER(SEARCH("Diluted EPS",FR132)),ISNUMBER(SEARCH("Earnings Per Share",FR132)),ISNUMBER(SEARCH("Basic EPS",FR132)),ISNUMBER(SEARCH("Diluted Share",FR132)),ISNUMBER(SEARCH("Basic Share",FR132))),"EPS","")</f>
        <v/>
      </c>
      <c r="FU132" t="str">
        <f>IF(OR(LEFT(FR132,1)=CHAR(32),LEFT(FR132,1)=CHAR(9),LEFT(FR132,1)=CHAR(160),indenture(FR132)&gt;0),"NO","BOLD")&amp;FT132</f>
        <v>BOLD</v>
      </c>
      <c r="FX132" t="str">
        <f t="shared" ref="FX132:FX195" si="176">IF(OR(ISNUMBER(SEARCH("Diluted EPS",FV132)),ISNUMBER(SEARCH("Earnings Per Share",FV132)),ISNUMBER(SEARCH("Basic EPS",FV132)),ISNUMBER(SEARCH("Diluted Share",FV132)),ISNUMBER(SEARCH("Basic Share",FV132))),"EPS","")</f>
        <v/>
      </c>
      <c r="FY132" t="str">
        <f>IF(OR(LEFT(FV132,1)=CHAR(32),LEFT(FV132,1)=CHAR(9),LEFT(FV132,1)=CHAR(160),indenture(FV132)&gt;0),"NO","BOLD")&amp;FX132</f>
        <v>BOLD</v>
      </c>
      <c r="GB132" t="str">
        <f t="shared" ref="GB132:GB195" si="177">IF(OR(ISNUMBER(SEARCH("Diluted EPS",FZ132)),ISNUMBER(SEARCH("Earnings Per Share",FZ132)),ISNUMBER(SEARCH("Basic EPS",FZ132)),ISNUMBER(SEARCH("Diluted Share",FZ132)),ISNUMBER(SEARCH("Basic Share",FZ132))),"EPS","")</f>
        <v/>
      </c>
      <c r="GC132" t="str">
        <f>IF(OR(LEFT(FZ132,1)=CHAR(32),LEFT(FZ132,1)=CHAR(9),LEFT(FZ132,1)=CHAR(160),indenture(FZ132)&gt;0),"NO","BOLD")&amp;GB132</f>
        <v>BOLD</v>
      </c>
      <c r="GF132" t="str">
        <f t="shared" ref="GF132:GF195" si="178">IF(OR(ISNUMBER(SEARCH("Diluted EPS",GD132)),ISNUMBER(SEARCH("Earnings Per Share",GD132)),ISNUMBER(SEARCH("Basic EPS",GD132)),ISNUMBER(SEARCH("Diluted Share",GD132)),ISNUMBER(SEARCH("Basic Share",GD132))),"EPS","")</f>
        <v/>
      </c>
      <c r="GG132" t="str">
        <f>IF(OR(LEFT(GD132,1)=CHAR(32),LEFT(GD132,1)=CHAR(9),LEFT(GD132,1)=CHAR(160),indenture(GD132)&gt;0),"NO","BOLD")&amp;GF132</f>
        <v>BOLD</v>
      </c>
      <c r="GJ132" t="str">
        <f t="shared" ref="GJ132:GJ195" si="179">IF(OR(ISNUMBER(SEARCH("Diluted EPS",GH132)),ISNUMBER(SEARCH("Earnings Per Share",GH132)),ISNUMBER(SEARCH("Basic EPS",GH132)),ISNUMBER(SEARCH("Diluted Share",GH132)),ISNUMBER(SEARCH("Basic Share",GH132))),"EPS","")</f>
        <v/>
      </c>
      <c r="GK132" t="str">
        <f>IF(OR(LEFT(GH132,1)=CHAR(32),LEFT(GH132,1)=CHAR(9),LEFT(GH132,1)=CHAR(160),indenture(GH132)&gt;0),"NO","BOLD")&amp;GJ132</f>
        <v>BOLD</v>
      </c>
      <c r="GN132" t="str">
        <f t="shared" ref="GN132:GN195" si="180">IF(OR(ISNUMBER(SEARCH("Diluted EPS",GL132)),ISNUMBER(SEARCH("Earnings Per Share",GL132)),ISNUMBER(SEARCH("Basic EPS",GL132)),ISNUMBER(SEARCH("Diluted Share",GL132)),ISNUMBER(SEARCH("Basic Share",GL132))),"EPS","")</f>
        <v/>
      </c>
      <c r="GO132" t="str">
        <f>IF(OR(LEFT(GL132,1)=CHAR(32),LEFT(GL132,1)=CHAR(9),LEFT(GL132,1)=CHAR(160),indenture(GL132)&gt;0),"NO","BOLD")&amp;GN132</f>
        <v>BOLD</v>
      </c>
      <c r="GR132" t="str">
        <f t="shared" ref="GR132:GR195" si="181">IF(OR(ISNUMBER(SEARCH("Diluted EPS",GP132)),ISNUMBER(SEARCH("Earnings Per Share",GP132)),ISNUMBER(SEARCH("Basic EPS",GP132)),ISNUMBER(SEARCH("Diluted Share",GP132)),ISNUMBER(SEARCH("Basic Share",GP132))),"EPS","")</f>
        <v/>
      </c>
      <c r="GS132" t="str">
        <f>IF(OR(LEFT(GP132,1)=CHAR(32),LEFT(GP132,1)=CHAR(9),LEFT(GP132,1)=CHAR(160),indenture(GP132)&gt;0),"NO","BOLD")&amp;GR132</f>
        <v>BOLD</v>
      </c>
      <c r="GV132" t="str">
        <f t="shared" ref="GV132:GV195" si="182">IF(OR(ISNUMBER(SEARCH("Diluted EPS",GT132)),ISNUMBER(SEARCH("Earnings Per Share",GT132)),ISNUMBER(SEARCH("Basic EPS",GT132)),ISNUMBER(SEARCH("Diluted Share",GT132)),ISNUMBER(SEARCH("Basic Share",GT132))),"EPS","")</f>
        <v/>
      </c>
      <c r="GW132" t="str">
        <f>IF(OR(LEFT(GT132,1)=CHAR(32),LEFT(GT132,1)=CHAR(9),LEFT(GT132,1)=CHAR(160),indenture(GT132)&gt;0),"NO","BOLD")&amp;GV132</f>
        <v>BOLD</v>
      </c>
      <c r="GZ132" t="str">
        <f t="shared" ref="GZ132:GZ195" si="183">IF(OR(ISNUMBER(SEARCH("Diluted EPS",GX132)),ISNUMBER(SEARCH("Earnings Per Share",GX132)),ISNUMBER(SEARCH("Basic EPS",GX132)),ISNUMBER(SEARCH("Diluted Share",GX132)),ISNUMBER(SEARCH("Basic Share",GX132))),"EPS","")</f>
        <v/>
      </c>
      <c r="HA132" t="str">
        <f>IF(OR(LEFT(GX132,1)=CHAR(32),LEFT(GX132,1)=CHAR(9),LEFT(GX132,1)=CHAR(160),indenture(GX132)&gt;0),"NO","BOLD")&amp;GZ132</f>
        <v>BOLD</v>
      </c>
      <c r="HD132" t="str">
        <f t="shared" ref="HD132:HD195" si="184">IF(OR(ISNUMBER(SEARCH("Diluted EPS",HB132)),ISNUMBER(SEARCH("Earnings Per Share",HB132)),ISNUMBER(SEARCH("Basic EPS",HB132)),ISNUMBER(SEARCH("Diluted Share",HB132)),ISNUMBER(SEARCH("Basic Share",HB132))),"EPS","")</f>
        <v/>
      </c>
      <c r="HE132" t="str">
        <f>IF(OR(LEFT(HB132,1)=CHAR(32),LEFT(HB132,1)=CHAR(9),LEFT(HB132,1)=CHAR(160),indenture(HB132)&gt;0),"NO","BOLD")&amp;HD132</f>
        <v>BOLD</v>
      </c>
      <c r="HH132" t="str">
        <f t="shared" ref="HH132:HH195" si="185">IF(OR(ISNUMBER(SEARCH("Diluted EPS",HF132)),ISNUMBER(SEARCH("Earnings Per Share",HF132)),ISNUMBER(SEARCH("Basic EPS",HF132)),ISNUMBER(SEARCH("Diluted Share",HF132)),ISNUMBER(SEARCH("Basic Share",HF132))),"EPS","")</f>
        <v/>
      </c>
      <c r="HI132" t="str">
        <f>IF(OR(LEFT(HF132,1)=CHAR(32),LEFT(HF132,1)=CHAR(9),LEFT(HF132,1)=CHAR(160),indenture(HF132)&gt;0),"NO","BOLD")&amp;HH132</f>
        <v>BOLD</v>
      </c>
      <c r="HL132" t="str">
        <f t="shared" ref="HL132:HL195" si="186">IF(OR(ISNUMBER(SEARCH("Diluted EPS",HJ132)),ISNUMBER(SEARCH("Earnings Per Share",HJ132)),ISNUMBER(SEARCH("Basic EPS",HJ132)),ISNUMBER(SEARCH("Diluted Share",HJ132)),ISNUMBER(SEARCH("Basic Share",HJ132))),"EPS","")</f>
        <v/>
      </c>
      <c r="HM132" t="str">
        <f>IF(OR(LEFT(HJ132,1)=CHAR(32),LEFT(HJ132,1)=CHAR(9),LEFT(HJ132,1)=CHAR(160),indenture(HJ132)&gt;0),"NO","BOLD")&amp;HL132</f>
        <v>BOLD</v>
      </c>
      <c r="HP132" t="str">
        <f t="shared" ref="HP132:HP195" si="187">IF(OR(ISNUMBER(SEARCH("Diluted EPS",HN132)),ISNUMBER(SEARCH("Earnings Per Share",HN132)),ISNUMBER(SEARCH("Basic EPS",HN132)),ISNUMBER(SEARCH("Diluted Share",HN132)),ISNUMBER(SEARCH("Basic Share",HN132))),"EPS","")</f>
        <v/>
      </c>
      <c r="HQ132" t="str">
        <f>IF(OR(LEFT(HN132,1)=CHAR(32),LEFT(HN132,1)=CHAR(9),LEFT(HN132,1)=CHAR(160),indenture(HN132)&gt;0),"NO","BOLD")&amp;HP132</f>
        <v>BOLD</v>
      </c>
      <c r="HT132" t="str">
        <f t="shared" ref="HT132:HT195" si="188">IF(OR(ISNUMBER(SEARCH("Diluted EPS",HR132)),ISNUMBER(SEARCH("Earnings Per Share",HR132)),ISNUMBER(SEARCH("Basic EPS",HR132)),ISNUMBER(SEARCH("Diluted Share",HR132)),ISNUMBER(SEARCH("Basic Share",HR132))),"EPS","")</f>
        <v/>
      </c>
      <c r="HU132" t="str">
        <f>IF(OR(LEFT(HR132,1)=CHAR(32),LEFT(HR132,1)=CHAR(9),LEFT(HR132,1)=CHAR(160),indenture(HR132)&gt;0),"NO","BOLD")&amp;HT132</f>
        <v>BOLD</v>
      </c>
      <c r="HV132" t="s">
        <v>8293</v>
      </c>
      <c r="HW132" t="s">
        <v>8195</v>
      </c>
      <c r="HX132" t="str">
        <f t="shared" ref="HX132:HX148" si="189">IF(OR(ISNUMBER(SEARCH("Diluted EPS",HV132)),ISNUMBER(SEARCH("Earnings Per Share",HV132)),ISNUMBER(SEARCH("Basic EPS",HV132)),ISNUMBER(SEARCH("Diluted Share",HV132)),ISNUMBER(SEARCH("Basic Share",HV132))),"EPS","")</f>
        <v/>
      </c>
      <c r="HY132" t="str">
        <f>IF(OR(LEFT(HV132,1)=CHAR(32),LEFT(HV132,1)=CHAR(9),LEFT(HV132,1)=CHAR(160),indenture(HV132)&gt;0),"NO","BOLD")&amp;HX132</f>
        <v>BOLD</v>
      </c>
      <c r="HZ132" t="s">
        <v>8485</v>
      </c>
      <c r="IA132" t="s">
        <v>8486</v>
      </c>
      <c r="IB132" t="str">
        <f>IF(OR(ISNUMBER(SEARCH("Diluted EPS",HZ132)),ISNUMBER(SEARCH("Earnings Per Share",HZ132)),ISNUMBER(SEARCH("Basic EPS",HZ132)),ISNUMBER(SEARCH("Diluted Share",HZ132)),ISNUMBER(SEARCH("Basic Share",HZ132))),"EPS","")</f>
        <v/>
      </c>
      <c r="IC132" t="str">
        <f>IF(OR(LEFT(HZ132,1)=CHAR(32),LEFT(HZ132,1)=CHAR(9),LEFT(HZ132,1)=CHAR(160),indenture(HZ132)&gt;0),"NO","BOLD")&amp;IB132</f>
        <v>BOLD</v>
      </c>
      <c r="IP132" t="s">
        <v>1322</v>
      </c>
      <c r="IQ132" t="s">
        <v>8810</v>
      </c>
      <c r="IR132" t="str">
        <f t="shared" ref="IR132:IR149" si="190">IF(OR(ISNUMBER(SEARCH("Diluted EPS",IP132)),ISNUMBER(SEARCH("Earnings Per Share",IP132)),ISNUMBER(SEARCH("Basic EPS",IP132)),ISNUMBER(SEARCH("Diluted Share",IP132)),ISNUMBER(SEARCH("Basic Share",IP132))),"EPS","")</f>
        <v/>
      </c>
      <c r="IS132" t="str">
        <f>IF(OR(LEFT(IP132,1)=CHAR(32),LEFT(IP132,1)=CHAR(9),LEFT(IP132,1)=CHAR(160),indenture(IP132)&gt;0),"NO","BOLD")&amp;IR132</f>
        <v>BOLD</v>
      </c>
      <c r="IX132" t="s">
        <v>8966</v>
      </c>
      <c r="IY132" t="s">
        <v>8964</v>
      </c>
      <c r="IZ132" t="str">
        <f>IF(OR(ISNUMBER(SEARCH("Diluted EPS",IX132)),ISNUMBER(SEARCH("Earnings Per Share",IX132)),ISNUMBER(SEARCH("Basic EPS",IX132)),ISNUMBER(SEARCH("Diluted Share",IX132)),ISNUMBER(SEARCH("Basic Share",IX132))),"EPS","")</f>
        <v/>
      </c>
      <c r="JA132" t="str">
        <f>IF(OR(LEFT(IX132,1)=CHAR(32),LEFT(IX132,1)=CHAR(9),LEFT(IX132,1)=CHAR(160),indenture(IX132)&gt;0),"NO","BOLD")&amp;IZ132</f>
        <v>BOLD</v>
      </c>
      <c r="JB132" t="s">
        <v>8485</v>
      </c>
      <c r="JC132" t="s">
        <v>8486</v>
      </c>
      <c r="JD132" t="str">
        <f>IF(OR(ISNUMBER(SEARCH("Diluted EPS",JB132)),ISNUMBER(SEARCH("Earnings Per Share",JB132)),ISNUMBER(SEARCH("Basic EPS",JB132)),ISNUMBER(SEARCH("Diluted Share",JB132)),ISNUMBER(SEARCH("Basic Share",JB132))),"EPS","")</f>
        <v/>
      </c>
      <c r="JE132" t="str">
        <f>IF(OR(LEFT(JB132,1)=CHAR(32),LEFT(JB132,1)=CHAR(9),LEFT(JB132,1)=CHAR(160),indenture(JB132)&gt;0),"NO","BOLD")&amp;JD132</f>
        <v>BOLD</v>
      </c>
    </row>
    <row r="133" spans="1:265">
      <c r="A133">
        <v>132</v>
      </c>
      <c r="D133" t="str">
        <f t="shared" si="133"/>
        <v/>
      </c>
      <c r="E133" t="str">
        <f>IF(OR(LEFT(B133,1)=CHAR(32),LEFT(B133,1)=CHAR(9),LEFT(B133,1)=CHAR(160),indenture(B133)&gt;0),"NO","BOLD")&amp;D133</f>
        <v>BOLD</v>
      </c>
      <c r="F133" t="s">
        <v>4153</v>
      </c>
      <c r="G133" t="s">
        <v>4154</v>
      </c>
      <c r="H133" t="str">
        <f t="shared" si="134"/>
        <v/>
      </c>
      <c r="I133" t="str">
        <f>IF(OR(LEFT(F133,1)=CHAR(32),LEFT(F133,1)=CHAR(9),LEFT(F133,1)=CHAR(160),indenture(F133)&gt;0),"NO","BOLD")&amp;H133</f>
        <v>BOLD</v>
      </c>
      <c r="P133" t="str">
        <f t="shared" si="135"/>
        <v/>
      </c>
      <c r="Q133" t="str">
        <f>IF(OR(LEFT(N133,1)=CHAR(32),LEFT(N133,1)=CHAR(9),LEFT(N133,1)=CHAR(160),indenture(N133)&gt;0),"NO","BOLD")&amp;P133</f>
        <v>BOLD</v>
      </c>
      <c r="T133" t="str">
        <f t="shared" si="136"/>
        <v/>
      </c>
      <c r="U133" t="str">
        <f>IF(OR(LEFT(R133,1)=CHAR(32),LEFT(R133,1)=CHAR(9),LEFT(R133,1)=CHAR(160),indenture(R133)&gt;0),"NO","BOLD")&amp;T133</f>
        <v>BOLD</v>
      </c>
      <c r="X133" t="str">
        <f t="shared" si="137"/>
        <v/>
      </c>
      <c r="Y133" t="str">
        <f>IF(OR(LEFT(V133,1)=CHAR(32),LEFT(V133,1)=CHAR(9),LEFT(V133,1)=CHAR(160),indenture(V133)&gt;0),"NO","BOLD")&amp;X133</f>
        <v>BOLD</v>
      </c>
      <c r="AB133" t="str">
        <f t="shared" si="138"/>
        <v/>
      </c>
      <c r="AC133" t="str">
        <f>IF(OR(LEFT(Z133,1)=CHAR(32),LEFT(Z133,1)=CHAR(9),LEFT(Z133,1)=CHAR(160),indenture(Z133)&gt;0),"NO","BOLD")&amp;AB133</f>
        <v>BOLD</v>
      </c>
      <c r="AF133" t="str">
        <f t="shared" si="139"/>
        <v/>
      </c>
      <c r="AG133" t="str">
        <f>IF(OR(LEFT(AD133,1)=CHAR(32),LEFT(AD133,1)=CHAR(9),LEFT(AD133,1)=CHAR(160),indenture(AD133)&gt;0),"NO","BOLD")&amp;AF133</f>
        <v>BOLD</v>
      </c>
      <c r="AJ133" t="str">
        <f t="shared" si="140"/>
        <v/>
      </c>
      <c r="AK133" t="str">
        <f>IF(OR(LEFT(AH133,1)=CHAR(32),LEFT(AH133,1)=CHAR(9),LEFT(AH133,1)=CHAR(160),indenture(AH133)&gt;0),"NO","BOLD")&amp;AJ133</f>
        <v>BOLD</v>
      </c>
      <c r="AN133" t="str">
        <f t="shared" si="141"/>
        <v/>
      </c>
      <c r="AO133" t="str">
        <f>IF(OR(LEFT(AL133,1)=CHAR(32),LEFT(AL133,1)=CHAR(9),LEFT(AL133,1)=CHAR(160),indenture(AL133)&gt;0),"NO","BOLD")&amp;AN133</f>
        <v>BOLD</v>
      </c>
      <c r="AR133" t="str">
        <f t="shared" si="142"/>
        <v/>
      </c>
      <c r="AS133" t="str">
        <f>IF(OR(LEFT(AP133,1)=CHAR(32),LEFT(AP133,1)=CHAR(9),LEFT(AP133,1)=CHAR(160),indenture(AP133)&gt;0),"NO","BOLD")&amp;AR133</f>
        <v>BOLD</v>
      </c>
      <c r="AV133" t="str">
        <f t="shared" si="143"/>
        <v/>
      </c>
      <c r="AW133" t="str">
        <f>IF(OR(LEFT(AT133,1)=CHAR(32),LEFT(AT133,1)=CHAR(9),LEFT(AT133,1)=CHAR(160),indenture(AT133)&gt;0),"NO","BOLD")&amp;AV133</f>
        <v>BOLD</v>
      </c>
      <c r="AZ133" t="str">
        <f t="shared" si="144"/>
        <v/>
      </c>
      <c r="BA133" t="str">
        <f>IF(OR(LEFT(AX133,1)=CHAR(32),LEFT(AX133,1)=CHAR(9),LEFT(AX133,1)=CHAR(160),indenture(AX133)&gt;0),"NO","BOLD")&amp;AZ133</f>
        <v>BOLD</v>
      </c>
      <c r="BD133" t="str">
        <f t="shared" si="145"/>
        <v/>
      </c>
      <c r="BE133" t="str">
        <f>IF(OR(LEFT(BB133,1)=CHAR(32),LEFT(BB133,1)=CHAR(9),LEFT(BB133,1)=CHAR(160),indenture(BB133)&gt;0),"NO","BOLD")&amp;BD133</f>
        <v>BOLD</v>
      </c>
      <c r="BH133" t="str">
        <f t="shared" si="146"/>
        <v/>
      </c>
      <c r="BI133" t="str">
        <f>IF(OR(LEFT(BF133,1)=CHAR(32),LEFT(BF133,1)=CHAR(9),LEFT(BF133,1)=CHAR(160),indenture(BF133)&gt;0),"NO","BOLD")&amp;BH133</f>
        <v>BOLD</v>
      </c>
      <c r="BL133" t="str">
        <f t="shared" si="147"/>
        <v/>
      </c>
      <c r="BM133" t="str">
        <f>IF(OR(LEFT(BJ133,1)=CHAR(32),LEFT(BJ133,1)=CHAR(9),LEFT(BJ133,1)=CHAR(160),indenture(BJ133)&gt;0),"NO","BOLD")&amp;BL133</f>
        <v>BOLD</v>
      </c>
      <c r="BP133" t="str">
        <f t="shared" si="148"/>
        <v/>
      </c>
      <c r="BQ133" t="str">
        <f>IF(OR(LEFT(BN133,1)=CHAR(32),LEFT(BN133,1)=CHAR(9),LEFT(BN133,1)=CHAR(160),indenture(BN133)&gt;0),"NO","BOLD")&amp;BP133</f>
        <v>BOLD</v>
      </c>
      <c r="BT133" t="str">
        <f t="shared" si="149"/>
        <v/>
      </c>
      <c r="BU133" t="str">
        <f>IF(OR(LEFT(BR133,1)=CHAR(32),LEFT(BR133,1)=CHAR(9),LEFT(BR133,1)=CHAR(160),indenture(BR133)&gt;0),"NO","BOLD")&amp;BT133</f>
        <v>BOLD</v>
      </c>
      <c r="BX133" t="str">
        <f t="shared" si="150"/>
        <v/>
      </c>
      <c r="BY133" t="str">
        <f>IF(OR(LEFT(BV133,1)=CHAR(32),LEFT(BV133,1)=CHAR(9),LEFT(BV133,1)=CHAR(160),indenture(BV133)&gt;0),"NO","BOLD")&amp;BX133</f>
        <v>BOLD</v>
      </c>
      <c r="CB133" t="str">
        <f t="shared" si="151"/>
        <v/>
      </c>
      <c r="CC133" t="str">
        <f>IF(OR(LEFT(BZ133,1)=CHAR(32),LEFT(BZ133,1)=CHAR(9),LEFT(BZ133,1)=CHAR(160),indenture(BZ133)&gt;0),"NO","BOLD")&amp;CB133</f>
        <v>BOLD</v>
      </c>
      <c r="CF133" t="str">
        <f t="shared" si="152"/>
        <v/>
      </c>
      <c r="CG133" t="str">
        <f>IF(OR(LEFT(CD133,1)=CHAR(32),LEFT(CD133,1)=CHAR(9),LEFT(CD133,1)=CHAR(160),indenture(CD133)&gt;0),"NO","BOLD")&amp;CF133</f>
        <v>BOLD</v>
      </c>
      <c r="CJ133" t="str">
        <f t="shared" si="153"/>
        <v/>
      </c>
      <c r="CK133" t="str">
        <f>IF(OR(LEFT(CH133,1)=CHAR(32),LEFT(CH133,1)=CHAR(9),LEFT(CH133,1)=CHAR(160),indenture(CH133)&gt;0),"NO","BOLD")&amp;CJ133</f>
        <v>BOLD</v>
      </c>
      <c r="CN133" t="str">
        <f t="shared" si="154"/>
        <v/>
      </c>
      <c r="CO133" t="str">
        <f>IF(OR(LEFT(CL133,1)=CHAR(32),LEFT(CL133,1)=CHAR(9),LEFT(CL133,1)=CHAR(160),indenture(CL133)&gt;0),"NO","BOLD")&amp;CN133</f>
        <v>BOLD</v>
      </c>
      <c r="CR133" t="str">
        <f t="shared" si="155"/>
        <v/>
      </c>
      <c r="CS133" t="str">
        <f>IF(OR(LEFT(CP133,1)=CHAR(32),LEFT(CP133,1)=CHAR(9),LEFT(CP133,1)=CHAR(160),indenture(CP133)&gt;0),"NO","BOLD")&amp;CR133</f>
        <v>BOLD</v>
      </c>
      <c r="CV133" t="str">
        <f t="shared" si="156"/>
        <v/>
      </c>
      <c r="CW133" t="str">
        <f>IF(OR(LEFT(CT133,1)=CHAR(32),LEFT(CT133,1)=CHAR(9),LEFT(CT133,1)=CHAR(160),indenture(CT133)&gt;0),"NO","BOLD")&amp;CV133</f>
        <v>BOLD</v>
      </c>
      <c r="CZ133" t="str">
        <f t="shared" si="157"/>
        <v/>
      </c>
      <c r="DA133" t="str">
        <f>IF(OR(LEFT(CX133,1)=CHAR(32),LEFT(CX133,1)=CHAR(9),LEFT(CX133,1)=CHAR(160),indenture(CX133)&gt;0),"NO","BOLD")&amp;CZ133</f>
        <v>BOLD</v>
      </c>
      <c r="DD133" t="str">
        <f t="shared" si="158"/>
        <v/>
      </c>
      <c r="DE133" t="str">
        <f>IF(OR(LEFT(DB133,1)=CHAR(32),LEFT(DB133,1)=CHAR(9),LEFT(DB133,1)=CHAR(160),indenture(DB133)&gt;0),"NO","BOLD")&amp;DD133</f>
        <v>BOLD</v>
      </c>
      <c r="DH133" t="str">
        <f t="shared" si="159"/>
        <v/>
      </c>
      <c r="DI133" t="str">
        <f>IF(OR(LEFT(DF133,1)=CHAR(32),LEFT(DF133,1)=CHAR(9),LEFT(DF133,1)=CHAR(160),indenture(DF133)&gt;0),"NO","BOLD")&amp;DH133</f>
        <v>BOLD</v>
      </c>
      <c r="DL133" t="str">
        <f t="shared" si="160"/>
        <v/>
      </c>
      <c r="DM133" t="str">
        <f>IF(OR(LEFT(DJ133,1)=CHAR(32),LEFT(DJ133,1)=CHAR(9),LEFT(DJ133,1)=CHAR(160),indenture(DJ133)&gt;0),"NO","BOLD")&amp;DL133</f>
        <v>BOLD</v>
      </c>
      <c r="DP133" t="str">
        <f t="shared" si="161"/>
        <v/>
      </c>
      <c r="DQ133" t="str">
        <f>IF(OR(LEFT(DN133,1)=CHAR(32),LEFT(DN133,1)=CHAR(9),LEFT(DN133,1)=CHAR(160),indenture(DN133)&gt;0),"NO","BOLD")&amp;DP133</f>
        <v>BOLD</v>
      </c>
      <c r="DT133" t="str">
        <f t="shared" si="162"/>
        <v/>
      </c>
      <c r="DU133" t="str">
        <f>IF(OR(LEFT(DR133,1)=CHAR(32),LEFT(DR133,1)=CHAR(9),LEFT(DR133,1)=CHAR(160),indenture(DR133)&gt;0),"NO","BOLD")&amp;DT133</f>
        <v>BOLD</v>
      </c>
      <c r="DX133" t="str">
        <f t="shared" si="163"/>
        <v/>
      </c>
      <c r="DY133" t="str">
        <f>IF(OR(LEFT(DV133,1)=CHAR(32),LEFT(DV133,1)=CHAR(9),LEFT(DV133,1)=CHAR(160),indenture(DV133)&gt;0),"NO","BOLD")&amp;DX133</f>
        <v>BOLD</v>
      </c>
      <c r="EB133" t="str">
        <f t="shared" si="164"/>
        <v/>
      </c>
      <c r="EC133" t="str">
        <f>IF(OR(LEFT(DZ133,1)=CHAR(32),LEFT(DZ133,1)=CHAR(9),LEFT(DZ133,1)=CHAR(160),indenture(DZ133)&gt;0),"NO","BOLD")&amp;EB133</f>
        <v>BOLD</v>
      </c>
      <c r="EF133" t="str">
        <f t="shared" si="165"/>
        <v/>
      </c>
      <c r="EG133" t="str">
        <f>IF(OR(LEFT(ED133,1)=CHAR(32),LEFT(ED133,1)=CHAR(9),LEFT(ED133,1)=CHAR(160),indenture(ED133)&gt;0),"NO","BOLD")&amp;EF133</f>
        <v>BOLD</v>
      </c>
      <c r="EJ133" t="str">
        <f t="shared" si="166"/>
        <v/>
      </c>
      <c r="EK133" t="str">
        <f>IF(OR(LEFT(EH133,1)=CHAR(32),LEFT(EH133,1)=CHAR(9),LEFT(EH133,1)=CHAR(160),indenture(EH133)&gt;0),"NO","BOLD")&amp;EJ133</f>
        <v>BOLD</v>
      </c>
      <c r="EN133" t="str">
        <f t="shared" si="167"/>
        <v/>
      </c>
      <c r="EO133" t="str">
        <f>IF(OR(LEFT(EL133,1)=CHAR(32),LEFT(EL133,1)=CHAR(9),LEFT(EL133,1)=CHAR(160),indenture(EL133)&gt;0),"NO","BOLD")&amp;EN133</f>
        <v>BOLD</v>
      </c>
      <c r="ER133" t="str">
        <f t="shared" si="168"/>
        <v/>
      </c>
      <c r="ES133" t="str">
        <f>IF(OR(LEFT(EP133,1)=CHAR(32),LEFT(EP133,1)=CHAR(9),LEFT(EP133,1)=CHAR(160),indenture(EP133)&gt;0),"NO","BOLD")&amp;ER133</f>
        <v>BOLD</v>
      </c>
      <c r="EV133" t="str">
        <f t="shared" si="169"/>
        <v/>
      </c>
      <c r="EW133" t="str">
        <f>IF(OR(LEFT(ET133,1)=CHAR(32),LEFT(ET133,1)=CHAR(9),LEFT(ET133,1)=CHAR(160),indenture(ET133)&gt;0),"NO","BOLD")&amp;EV133</f>
        <v>BOLD</v>
      </c>
      <c r="EZ133" t="str">
        <f t="shared" si="170"/>
        <v/>
      </c>
      <c r="FA133" t="str">
        <f>IF(OR(LEFT(EX133,1)=CHAR(32),LEFT(EX133,1)=CHAR(9),LEFT(EX133,1)=CHAR(160),indenture(EX133)&gt;0),"NO","BOLD")&amp;EZ133</f>
        <v>BOLD</v>
      </c>
      <c r="FD133" t="str">
        <f t="shared" si="171"/>
        <v/>
      </c>
      <c r="FE133" t="str">
        <f>IF(OR(LEFT(FB133,1)=CHAR(32),LEFT(FB133,1)=CHAR(9),LEFT(FB133,1)=CHAR(160),indenture(FB133)&gt;0),"NO","BOLD")&amp;FD133</f>
        <v>BOLD</v>
      </c>
      <c r="FH133" t="str">
        <f t="shared" si="172"/>
        <v/>
      </c>
      <c r="FI133" t="str">
        <f>IF(OR(LEFT(FF133,1)=CHAR(32),LEFT(FF133,1)=CHAR(9),LEFT(FF133,1)=CHAR(160),indenture(FF133)&gt;0),"NO","BOLD")&amp;FH133</f>
        <v>BOLD</v>
      </c>
      <c r="FL133" t="str">
        <f t="shared" si="173"/>
        <v/>
      </c>
      <c r="FM133" t="str">
        <f>IF(OR(LEFT(FJ133,1)=CHAR(32),LEFT(FJ133,1)=CHAR(9),LEFT(FJ133,1)=CHAR(160),indenture(FJ133)&gt;0),"NO","BOLD")&amp;FL133</f>
        <v>BOLD</v>
      </c>
      <c r="FP133" t="str">
        <f t="shared" si="174"/>
        <v/>
      </c>
      <c r="FQ133" t="str">
        <f>IF(OR(LEFT(FN133,1)=CHAR(32),LEFT(FN133,1)=CHAR(9),LEFT(FN133,1)=CHAR(160),indenture(FN133)&gt;0),"NO","BOLD")&amp;FP133</f>
        <v>BOLD</v>
      </c>
      <c r="FT133" t="str">
        <f t="shared" si="175"/>
        <v/>
      </c>
      <c r="FU133" t="str">
        <f>IF(OR(LEFT(FR133,1)=CHAR(32),LEFT(FR133,1)=CHAR(9),LEFT(FR133,1)=CHAR(160),indenture(FR133)&gt;0),"NO","BOLD")&amp;FT133</f>
        <v>BOLD</v>
      </c>
      <c r="FX133" t="str">
        <f t="shared" si="176"/>
        <v/>
      </c>
      <c r="FY133" t="str">
        <f>IF(OR(LEFT(FV133,1)=CHAR(32),LEFT(FV133,1)=CHAR(9),LEFT(FV133,1)=CHAR(160),indenture(FV133)&gt;0),"NO","BOLD")&amp;FX133</f>
        <v>BOLD</v>
      </c>
      <c r="GB133" t="str">
        <f t="shared" si="177"/>
        <v/>
      </c>
      <c r="GC133" t="str">
        <f>IF(OR(LEFT(FZ133,1)=CHAR(32),LEFT(FZ133,1)=CHAR(9),LEFT(FZ133,1)=CHAR(160),indenture(FZ133)&gt;0),"NO","BOLD")&amp;GB133</f>
        <v>BOLD</v>
      </c>
      <c r="GF133" t="str">
        <f t="shared" si="178"/>
        <v/>
      </c>
      <c r="GG133" t="str">
        <f>IF(OR(LEFT(GD133,1)=CHAR(32),LEFT(GD133,1)=CHAR(9),LEFT(GD133,1)=CHAR(160),indenture(GD133)&gt;0),"NO","BOLD")&amp;GF133</f>
        <v>BOLD</v>
      </c>
      <c r="GJ133" t="str">
        <f t="shared" si="179"/>
        <v/>
      </c>
      <c r="GK133" t="str">
        <f>IF(OR(LEFT(GH133,1)=CHAR(32),LEFT(GH133,1)=CHAR(9),LEFT(GH133,1)=CHAR(160),indenture(GH133)&gt;0),"NO","BOLD")&amp;GJ133</f>
        <v>BOLD</v>
      </c>
      <c r="GN133" t="str">
        <f t="shared" si="180"/>
        <v/>
      </c>
      <c r="GO133" t="str">
        <f>IF(OR(LEFT(GL133,1)=CHAR(32),LEFT(GL133,1)=CHAR(9),LEFT(GL133,1)=CHAR(160),indenture(GL133)&gt;0),"NO","BOLD")&amp;GN133</f>
        <v>BOLD</v>
      </c>
      <c r="GR133" t="str">
        <f t="shared" si="181"/>
        <v/>
      </c>
      <c r="GS133" t="str">
        <f>IF(OR(LEFT(GP133,1)=CHAR(32),LEFT(GP133,1)=CHAR(9),LEFT(GP133,1)=CHAR(160),indenture(GP133)&gt;0),"NO","BOLD")&amp;GR133</f>
        <v>BOLD</v>
      </c>
      <c r="GV133" t="str">
        <f t="shared" si="182"/>
        <v/>
      </c>
      <c r="GW133" t="str">
        <f>IF(OR(LEFT(GT133,1)=CHAR(32),LEFT(GT133,1)=CHAR(9),LEFT(GT133,1)=CHAR(160),indenture(GT133)&gt;0),"NO","BOLD")&amp;GV133</f>
        <v>BOLD</v>
      </c>
      <c r="GZ133" t="str">
        <f t="shared" si="183"/>
        <v/>
      </c>
      <c r="HA133" t="str">
        <f>IF(OR(LEFT(GX133,1)=CHAR(32),LEFT(GX133,1)=CHAR(9),LEFT(GX133,1)=CHAR(160),indenture(GX133)&gt;0),"NO","BOLD")&amp;GZ133</f>
        <v>BOLD</v>
      </c>
      <c r="HD133" t="str">
        <f t="shared" si="184"/>
        <v/>
      </c>
      <c r="HE133" t="str">
        <f>IF(OR(LEFT(HB133,1)=CHAR(32),LEFT(HB133,1)=CHAR(9),LEFT(HB133,1)=CHAR(160),indenture(HB133)&gt;0),"NO","BOLD")&amp;HD133</f>
        <v>BOLD</v>
      </c>
      <c r="HH133" t="str">
        <f t="shared" si="185"/>
        <v/>
      </c>
      <c r="HI133" t="str">
        <f>IF(OR(LEFT(HF133,1)=CHAR(32),LEFT(HF133,1)=CHAR(9),LEFT(HF133,1)=CHAR(160),indenture(HF133)&gt;0),"NO","BOLD")&amp;HH133</f>
        <v>BOLD</v>
      </c>
      <c r="HL133" t="str">
        <f t="shared" si="186"/>
        <v/>
      </c>
      <c r="HM133" t="str">
        <f>IF(OR(LEFT(HJ133,1)=CHAR(32),LEFT(HJ133,1)=CHAR(9),LEFT(HJ133,1)=CHAR(160),indenture(HJ133)&gt;0),"NO","BOLD")&amp;HL133</f>
        <v>BOLD</v>
      </c>
      <c r="HP133" t="str">
        <f t="shared" si="187"/>
        <v/>
      </c>
      <c r="HQ133" t="str">
        <f>IF(OR(LEFT(HN133,1)=CHAR(32),LEFT(HN133,1)=CHAR(9),LEFT(HN133,1)=CHAR(160),indenture(HN133)&gt;0),"NO","BOLD")&amp;HP133</f>
        <v>BOLD</v>
      </c>
      <c r="HT133" t="str">
        <f t="shared" si="188"/>
        <v/>
      </c>
      <c r="HU133" t="str">
        <f>IF(OR(LEFT(HR133,1)=CHAR(32),LEFT(HR133,1)=CHAR(9),LEFT(HR133,1)=CHAR(160),indenture(HR133)&gt;0),"NO","BOLD")&amp;HT133</f>
        <v>BOLD</v>
      </c>
      <c r="HV133" t="s">
        <v>8294</v>
      </c>
      <c r="HW133" t="s">
        <v>8196</v>
      </c>
      <c r="HX133" t="str">
        <f t="shared" si="189"/>
        <v/>
      </c>
      <c r="HY133" t="str">
        <f>IF(OR(LEFT(HV133,1)=CHAR(32),LEFT(HV133,1)=CHAR(9),LEFT(HV133,1)=CHAR(160),indenture(HV133)&gt;0),"NO","BOLD")&amp;HX133</f>
        <v>BOLD</v>
      </c>
      <c r="HZ133" t="s">
        <v>8487</v>
      </c>
      <c r="IA133" t="s">
        <v>8488</v>
      </c>
      <c r="IB133" t="str">
        <f>IF(OR(ISNUMBER(SEARCH("Diluted EPS",HZ133)),ISNUMBER(SEARCH("Earnings Per Share",HZ133)),ISNUMBER(SEARCH("Basic EPS",HZ133)),ISNUMBER(SEARCH("Diluted Share",HZ133)),ISNUMBER(SEARCH("Basic Share",HZ133))),"EPS","")</f>
        <v>EPS</v>
      </c>
      <c r="IC133" t="str">
        <f>IF(OR(LEFT(HZ133,1)=CHAR(32),LEFT(HZ133,1)=CHAR(9),LEFT(HZ133,1)=CHAR(160),indenture(HZ133)&gt;0),"NO","BOLD")&amp;IB133</f>
        <v>BOLDEPS</v>
      </c>
      <c r="IP133" t="s">
        <v>8804</v>
      </c>
      <c r="IQ133" t="s">
        <v>8811</v>
      </c>
      <c r="IR133" t="str">
        <f t="shared" si="190"/>
        <v/>
      </c>
      <c r="IS133" t="str">
        <f>IF(OR(LEFT(IP133,1)=CHAR(32),LEFT(IP133,1)=CHAR(9),LEFT(IP133,1)=CHAR(160),indenture(IP133)&gt;0),"NO","BOLD")&amp;IR133</f>
        <v>BOLD</v>
      </c>
      <c r="JB133" t="s">
        <v>8487</v>
      </c>
      <c r="JC133" t="s">
        <v>8488</v>
      </c>
      <c r="JD133" t="str">
        <f>IF(OR(ISNUMBER(SEARCH("Diluted EPS",JB133)),ISNUMBER(SEARCH("Earnings Per Share",JB133)),ISNUMBER(SEARCH("Basic EPS",JB133)),ISNUMBER(SEARCH("Diluted Share",JB133)),ISNUMBER(SEARCH("Basic Share",JB133))),"EPS","")</f>
        <v>EPS</v>
      </c>
      <c r="JE133" t="str">
        <f>IF(OR(LEFT(JB133,1)=CHAR(32),LEFT(JB133,1)=CHAR(9),LEFT(JB133,1)=CHAR(160),indenture(JB133)&gt;0),"NO","BOLD")&amp;JD133</f>
        <v>BOLDEPS</v>
      </c>
    </row>
    <row r="134" spans="1:265">
      <c r="A134">
        <v>133</v>
      </c>
      <c r="D134" t="str">
        <f t="shared" si="133"/>
        <v/>
      </c>
      <c r="E134" t="str">
        <f>IF(OR(LEFT(B134,1)=CHAR(32),LEFT(B134,1)=CHAR(9),LEFT(B134,1)=CHAR(160),indenture(B134)&gt;0),"NO","BOLD")&amp;D134</f>
        <v>BOLD</v>
      </c>
      <c r="F134" t="s">
        <v>4155</v>
      </c>
      <c r="G134" t="s">
        <v>4156</v>
      </c>
      <c r="H134" t="str">
        <f t="shared" si="134"/>
        <v/>
      </c>
      <c r="I134" t="str">
        <f>IF(OR(LEFT(F134,1)=CHAR(32),LEFT(F134,1)=CHAR(9),LEFT(F134,1)=CHAR(160),indenture(F134)&gt;0),"NO","BOLD")&amp;H134</f>
        <v>BOLD</v>
      </c>
      <c r="P134" t="str">
        <f t="shared" si="135"/>
        <v/>
      </c>
      <c r="Q134" t="str">
        <f>IF(OR(LEFT(N134,1)=CHAR(32),LEFT(N134,1)=CHAR(9),LEFT(N134,1)=CHAR(160),indenture(N134)&gt;0),"NO","BOLD")&amp;P134</f>
        <v>BOLD</v>
      </c>
      <c r="T134" t="str">
        <f t="shared" si="136"/>
        <v/>
      </c>
      <c r="U134" t="str">
        <f>IF(OR(LEFT(R134,1)=CHAR(32),LEFT(R134,1)=CHAR(9),LEFT(R134,1)=CHAR(160),indenture(R134)&gt;0),"NO","BOLD")&amp;T134</f>
        <v>BOLD</v>
      </c>
      <c r="X134" t="str">
        <f t="shared" si="137"/>
        <v/>
      </c>
      <c r="Y134" t="str">
        <f>IF(OR(LEFT(V134,1)=CHAR(32),LEFT(V134,1)=CHAR(9),LEFT(V134,1)=CHAR(160),indenture(V134)&gt;0),"NO","BOLD")&amp;X134</f>
        <v>BOLD</v>
      </c>
      <c r="AB134" t="str">
        <f t="shared" si="138"/>
        <v/>
      </c>
      <c r="AC134" t="str">
        <f>IF(OR(LEFT(Z134,1)=CHAR(32),LEFT(Z134,1)=CHAR(9),LEFT(Z134,1)=CHAR(160),indenture(Z134)&gt;0),"NO","BOLD")&amp;AB134</f>
        <v>BOLD</v>
      </c>
      <c r="AF134" t="str">
        <f t="shared" si="139"/>
        <v/>
      </c>
      <c r="AG134" t="str">
        <f>IF(OR(LEFT(AD134,1)=CHAR(32),LEFT(AD134,1)=CHAR(9),LEFT(AD134,1)=CHAR(160),indenture(AD134)&gt;0),"NO","BOLD")&amp;AF134</f>
        <v>BOLD</v>
      </c>
      <c r="AJ134" t="str">
        <f t="shared" si="140"/>
        <v/>
      </c>
      <c r="AK134" t="str">
        <f>IF(OR(LEFT(AH134,1)=CHAR(32),LEFT(AH134,1)=CHAR(9),LEFT(AH134,1)=CHAR(160),indenture(AH134)&gt;0),"NO","BOLD")&amp;AJ134</f>
        <v>BOLD</v>
      </c>
      <c r="AN134" t="str">
        <f t="shared" si="141"/>
        <v/>
      </c>
      <c r="AO134" t="str">
        <f>IF(OR(LEFT(AL134,1)=CHAR(32),LEFT(AL134,1)=CHAR(9),LEFT(AL134,1)=CHAR(160),indenture(AL134)&gt;0),"NO","BOLD")&amp;AN134</f>
        <v>BOLD</v>
      </c>
      <c r="AR134" t="str">
        <f t="shared" si="142"/>
        <v/>
      </c>
      <c r="AS134" t="str">
        <f>IF(OR(LEFT(AP134,1)=CHAR(32),LEFT(AP134,1)=CHAR(9),LEFT(AP134,1)=CHAR(160),indenture(AP134)&gt;0),"NO","BOLD")&amp;AR134</f>
        <v>BOLD</v>
      </c>
      <c r="AV134" t="str">
        <f t="shared" si="143"/>
        <v/>
      </c>
      <c r="AW134" t="str">
        <f>IF(OR(LEFT(AT134,1)=CHAR(32),LEFT(AT134,1)=CHAR(9),LEFT(AT134,1)=CHAR(160),indenture(AT134)&gt;0),"NO","BOLD")&amp;AV134</f>
        <v>BOLD</v>
      </c>
      <c r="AZ134" t="str">
        <f t="shared" si="144"/>
        <v/>
      </c>
      <c r="BA134" t="str">
        <f>IF(OR(LEFT(AX134,1)=CHAR(32),LEFT(AX134,1)=CHAR(9),LEFT(AX134,1)=CHAR(160),indenture(AX134)&gt;0),"NO","BOLD")&amp;AZ134</f>
        <v>BOLD</v>
      </c>
      <c r="BD134" t="str">
        <f t="shared" si="145"/>
        <v/>
      </c>
      <c r="BE134" t="str">
        <f>IF(OR(LEFT(BB134,1)=CHAR(32),LEFT(BB134,1)=CHAR(9),LEFT(BB134,1)=CHAR(160),indenture(BB134)&gt;0),"NO","BOLD")&amp;BD134</f>
        <v>BOLD</v>
      </c>
      <c r="BH134" t="str">
        <f t="shared" si="146"/>
        <v/>
      </c>
      <c r="BI134" t="str">
        <f>IF(OR(LEFT(BF134,1)=CHAR(32),LEFT(BF134,1)=CHAR(9),LEFT(BF134,1)=CHAR(160),indenture(BF134)&gt;0),"NO","BOLD")&amp;BH134</f>
        <v>BOLD</v>
      </c>
      <c r="BL134" t="str">
        <f t="shared" si="147"/>
        <v/>
      </c>
      <c r="BM134" t="str">
        <f>IF(OR(LEFT(BJ134,1)=CHAR(32),LEFT(BJ134,1)=CHAR(9),LEFT(BJ134,1)=CHAR(160),indenture(BJ134)&gt;0),"NO","BOLD")&amp;BL134</f>
        <v>BOLD</v>
      </c>
      <c r="BP134" t="str">
        <f t="shared" si="148"/>
        <v/>
      </c>
      <c r="BQ134" t="str">
        <f>IF(OR(LEFT(BN134,1)=CHAR(32),LEFT(BN134,1)=CHAR(9),LEFT(BN134,1)=CHAR(160),indenture(BN134)&gt;0),"NO","BOLD")&amp;BP134</f>
        <v>BOLD</v>
      </c>
      <c r="BT134" t="str">
        <f t="shared" si="149"/>
        <v/>
      </c>
      <c r="BU134" t="str">
        <f>IF(OR(LEFT(BR134,1)=CHAR(32),LEFT(BR134,1)=CHAR(9),LEFT(BR134,1)=CHAR(160),indenture(BR134)&gt;0),"NO","BOLD")&amp;BT134</f>
        <v>BOLD</v>
      </c>
      <c r="BX134" t="str">
        <f t="shared" si="150"/>
        <v/>
      </c>
      <c r="BY134" t="str">
        <f>IF(OR(LEFT(BV134,1)=CHAR(32),LEFT(BV134,1)=CHAR(9),LEFT(BV134,1)=CHAR(160),indenture(BV134)&gt;0),"NO","BOLD")&amp;BX134</f>
        <v>BOLD</v>
      </c>
      <c r="CB134" t="str">
        <f t="shared" si="151"/>
        <v/>
      </c>
      <c r="CC134" t="str">
        <f>IF(OR(LEFT(BZ134,1)=CHAR(32),LEFT(BZ134,1)=CHAR(9),LEFT(BZ134,1)=CHAR(160),indenture(BZ134)&gt;0),"NO","BOLD")&amp;CB134</f>
        <v>BOLD</v>
      </c>
      <c r="CF134" t="str">
        <f t="shared" si="152"/>
        <v/>
      </c>
      <c r="CG134" t="str">
        <f>IF(OR(LEFT(CD134,1)=CHAR(32),LEFT(CD134,1)=CHAR(9),LEFT(CD134,1)=CHAR(160),indenture(CD134)&gt;0),"NO","BOLD")&amp;CF134</f>
        <v>BOLD</v>
      </c>
      <c r="CJ134" t="str">
        <f t="shared" si="153"/>
        <v/>
      </c>
      <c r="CK134" t="str">
        <f>IF(OR(LEFT(CH134,1)=CHAR(32),LEFT(CH134,1)=CHAR(9),LEFT(CH134,1)=CHAR(160),indenture(CH134)&gt;0),"NO","BOLD")&amp;CJ134</f>
        <v>BOLD</v>
      </c>
      <c r="CN134" t="str">
        <f t="shared" si="154"/>
        <v/>
      </c>
      <c r="CO134" t="str">
        <f>IF(OR(LEFT(CL134,1)=CHAR(32),LEFT(CL134,1)=CHAR(9),LEFT(CL134,1)=CHAR(160),indenture(CL134)&gt;0),"NO","BOLD")&amp;CN134</f>
        <v>BOLD</v>
      </c>
      <c r="CR134" t="str">
        <f t="shared" si="155"/>
        <v/>
      </c>
      <c r="CS134" t="str">
        <f>IF(OR(LEFT(CP134,1)=CHAR(32),LEFT(CP134,1)=CHAR(9),LEFT(CP134,1)=CHAR(160),indenture(CP134)&gt;0),"NO","BOLD")&amp;CR134</f>
        <v>BOLD</v>
      </c>
      <c r="CV134" t="str">
        <f t="shared" si="156"/>
        <v/>
      </c>
      <c r="CW134" t="str">
        <f>IF(OR(LEFT(CT134,1)=CHAR(32),LEFT(CT134,1)=CHAR(9),LEFT(CT134,1)=CHAR(160),indenture(CT134)&gt;0),"NO","BOLD")&amp;CV134</f>
        <v>BOLD</v>
      </c>
      <c r="CZ134" t="str">
        <f t="shared" si="157"/>
        <v/>
      </c>
      <c r="DA134" t="str">
        <f>IF(OR(LEFT(CX134,1)=CHAR(32),LEFT(CX134,1)=CHAR(9),LEFT(CX134,1)=CHAR(160),indenture(CX134)&gt;0),"NO","BOLD")&amp;CZ134</f>
        <v>BOLD</v>
      </c>
      <c r="DD134" t="str">
        <f t="shared" si="158"/>
        <v/>
      </c>
      <c r="DE134" t="str">
        <f>IF(OR(LEFT(DB134,1)=CHAR(32),LEFT(DB134,1)=CHAR(9),LEFT(DB134,1)=CHAR(160),indenture(DB134)&gt;0),"NO","BOLD")&amp;DD134</f>
        <v>BOLD</v>
      </c>
      <c r="DH134" t="str">
        <f t="shared" si="159"/>
        <v/>
      </c>
      <c r="DI134" t="str">
        <f>IF(OR(LEFT(DF134,1)=CHAR(32),LEFT(DF134,1)=CHAR(9),LEFT(DF134,1)=CHAR(160),indenture(DF134)&gt;0),"NO","BOLD")&amp;DH134</f>
        <v>BOLD</v>
      </c>
      <c r="DL134" t="str">
        <f t="shared" si="160"/>
        <v/>
      </c>
      <c r="DM134" t="str">
        <f>IF(OR(LEFT(DJ134,1)=CHAR(32),LEFT(DJ134,1)=CHAR(9),LEFT(DJ134,1)=CHAR(160),indenture(DJ134)&gt;0),"NO","BOLD")&amp;DL134</f>
        <v>BOLD</v>
      </c>
      <c r="DP134" t="str">
        <f t="shared" si="161"/>
        <v/>
      </c>
      <c r="DQ134" t="str">
        <f>IF(OR(LEFT(DN134,1)=CHAR(32),LEFT(DN134,1)=CHAR(9),LEFT(DN134,1)=CHAR(160),indenture(DN134)&gt;0),"NO","BOLD")&amp;DP134</f>
        <v>BOLD</v>
      </c>
      <c r="DT134" t="str">
        <f t="shared" si="162"/>
        <v/>
      </c>
      <c r="DU134" t="str">
        <f>IF(OR(LEFT(DR134,1)=CHAR(32),LEFT(DR134,1)=CHAR(9),LEFT(DR134,1)=CHAR(160),indenture(DR134)&gt;0),"NO","BOLD")&amp;DT134</f>
        <v>BOLD</v>
      </c>
      <c r="DX134" t="str">
        <f t="shared" si="163"/>
        <v/>
      </c>
      <c r="DY134" t="str">
        <f>IF(OR(LEFT(DV134,1)=CHAR(32),LEFT(DV134,1)=CHAR(9),LEFT(DV134,1)=CHAR(160),indenture(DV134)&gt;0),"NO","BOLD")&amp;DX134</f>
        <v>BOLD</v>
      </c>
      <c r="EB134" t="str">
        <f t="shared" si="164"/>
        <v/>
      </c>
      <c r="EC134" t="str">
        <f>IF(OR(LEFT(DZ134,1)=CHAR(32),LEFT(DZ134,1)=CHAR(9),LEFT(DZ134,1)=CHAR(160),indenture(DZ134)&gt;0),"NO","BOLD")&amp;EB134</f>
        <v>BOLD</v>
      </c>
      <c r="EF134" t="str">
        <f t="shared" si="165"/>
        <v/>
      </c>
      <c r="EG134" t="str">
        <f>IF(OR(LEFT(ED134,1)=CHAR(32),LEFT(ED134,1)=CHAR(9),LEFT(ED134,1)=CHAR(160),indenture(ED134)&gt;0),"NO","BOLD")&amp;EF134</f>
        <v>BOLD</v>
      </c>
      <c r="EJ134" t="str">
        <f t="shared" si="166"/>
        <v/>
      </c>
      <c r="EK134" t="str">
        <f>IF(OR(LEFT(EH134,1)=CHAR(32),LEFT(EH134,1)=CHAR(9),LEFT(EH134,1)=CHAR(160),indenture(EH134)&gt;0),"NO","BOLD")&amp;EJ134</f>
        <v>BOLD</v>
      </c>
      <c r="EN134" t="str">
        <f t="shared" si="167"/>
        <v/>
      </c>
      <c r="EO134" t="str">
        <f>IF(OR(LEFT(EL134,1)=CHAR(32),LEFT(EL134,1)=CHAR(9),LEFT(EL134,1)=CHAR(160),indenture(EL134)&gt;0),"NO","BOLD")&amp;EN134</f>
        <v>BOLD</v>
      </c>
      <c r="ER134" t="str">
        <f t="shared" si="168"/>
        <v/>
      </c>
      <c r="ES134" t="str">
        <f>IF(OR(LEFT(EP134,1)=CHAR(32),LEFT(EP134,1)=CHAR(9),LEFT(EP134,1)=CHAR(160),indenture(EP134)&gt;0),"NO","BOLD")&amp;ER134</f>
        <v>BOLD</v>
      </c>
      <c r="EV134" t="str">
        <f t="shared" si="169"/>
        <v/>
      </c>
      <c r="EW134" t="str">
        <f>IF(OR(LEFT(ET134,1)=CHAR(32),LEFT(ET134,1)=CHAR(9),LEFT(ET134,1)=CHAR(160),indenture(ET134)&gt;0),"NO","BOLD")&amp;EV134</f>
        <v>BOLD</v>
      </c>
      <c r="EZ134" t="str">
        <f t="shared" si="170"/>
        <v/>
      </c>
      <c r="FA134" t="str">
        <f>IF(OR(LEFT(EX134,1)=CHAR(32),LEFT(EX134,1)=CHAR(9),LEFT(EX134,1)=CHAR(160),indenture(EX134)&gt;0),"NO","BOLD")&amp;EZ134</f>
        <v>BOLD</v>
      </c>
      <c r="FD134" t="str">
        <f t="shared" si="171"/>
        <v/>
      </c>
      <c r="FE134" t="str">
        <f>IF(OR(LEFT(FB134,1)=CHAR(32),LEFT(FB134,1)=CHAR(9),LEFT(FB134,1)=CHAR(160),indenture(FB134)&gt;0),"NO","BOLD")&amp;FD134</f>
        <v>BOLD</v>
      </c>
      <c r="FH134" t="str">
        <f t="shared" si="172"/>
        <v/>
      </c>
      <c r="FI134" t="str">
        <f>IF(OR(LEFT(FF134,1)=CHAR(32),LEFT(FF134,1)=CHAR(9),LEFT(FF134,1)=CHAR(160),indenture(FF134)&gt;0),"NO","BOLD")&amp;FH134</f>
        <v>BOLD</v>
      </c>
      <c r="FL134" t="str">
        <f t="shared" si="173"/>
        <v/>
      </c>
      <c r="FM134" t="str">
        <f>IF(OR(LEFT(FJ134,1)=CHAR(32),LEFT(FJ134,1)=CHAR(9),LEFT(FJ134,1)=CHAR(160),indenture(FJ134)&gt;0),"NO","BOLD")&amp;FL134</f>
        <v>BOLD</v>
      </c>
      <c r="FP134" t="str">
        <f t="shared" si="174"/>
        <v/>
      </c>
      <c r="FQ134" t="str">
        <f>IF(OR(LEFT(FN134,1)=CHAR(32),LEFT(FN134,1)=CHAR(9),LEFT(FN134,1)=CHAR(160),indenture(FN134)&gt;0),"NO","BOLD")&amp;FP134</f>
        <v>BOLD</v>
      </c>
      <c r="FT134" t="str">
        <f t="shared" si="175"/>
        <v/>
      </c>
      <c r="FU134" t="str">
        <f>IF(OR(LEFT(FR134,1)=CHAR(32),LEFT(FR134,1)=CHAR(9),LEFT(FR134,1)=CHAR(160),indenture(FR134)&gt;0),"NO","BOLD")&amp;FT134</f>
        <v>BOLD</v>
      </c>
      <c r="FX134" t="str">
        <f t="shared" si="176"/>
        <v/>
      </c>
      <c r="FY134" t="str">
        <f>IF(OR(LEFT(FV134,1)=CHAR(32),LEFT(FV134,1)=CHAR(9),LEFT(FV134,1)=CHAR(160),indenture(FV134)&gt;0),"NO","BOLD")&amp;FX134</f>
        <v>BOLD</v>
      </c>
      <c r="GB134" t="str">
        <f t="shared" si="177"/>
        <v/>
      </c>
      <c r="GC134" t="str">
        <f>IF(OR(LEFT(FZ134,1)=CHAR(32),LEFT(FZ134,1)=CHAR(9),LEFT(FZ134,1)=CHAR(160),indenture(FZ134)&gt;0),"NO","BOLD")&amp;GB134</f>
        <v>BOLD</v>
      </c>
      <c r="GF134" t="str">
        <f t="shared" si="178"/>
        <v/>
      </c>
      <c r="GG134" t="str">
        <f>IF(OR(LEFT(GD134,1)=CHAR(32),LEFT(GD134,1)=CHAR(9),LEFT(GD134,1)=CHAR(160),indenture(GD134)&gt;0),"NO","BOLD")&amp;GF134</f>
        <v>BOLD</v>
      </c>
      <c r="GJ134" t="str">
        <f t="shared" si="179"/>
        <v/>
      </c>
      <c r="GK134" t="str">
        <f>IF(OR(LEFT(GH134,1)=CHAR(32),LEFT(GH134,1)=CHAR(9),LEFT(GH134,1)=CHAR(160),indenture(GH134)&gt;0),"NO","BOLD")&amp;GJ134</f>
        <v>BOLD</v>
      </c>
      <c r="GN134" t="str">
        <f t="shared" si="180"/>
        <v/>
      </c>
      <c r="GO134" t="str">
        <f>IF(OR(LEFT(GL134,1)=CHAR(32),LEFT(GL134,1)=CHAR(9),LEFT(GL134,1)=CHAR(160),indenture(GL134)&gt;0),"NO","BOLD")&amp;GN134</f>
        <v>BOLD</v>
      </c>
      <c r="GR134" t="str">
        <f t="shared" si="181"/>
        <v/>
      </c>
      <c r="GS134" t="str">
        <f>IF(OR(LEFT(GP134,1)=CHAR(32),LEFT(GP134,1)=CHAR(9),LEFT(GP134,1)=CHAR(160),indenture(GP134)&gt;0),"NO","BOLD")&amp;GR134</f>
        <v>BOLD</v>
      </c>
      <c r="GV134" t="str">
        <f t="shared" si="182"/>
        <v/>
      </c>
      <c r="GW134" t="str">
        <f>IF(OR(LEFT(GT134,1)=CHAR(32),LEFT(GT134,1)=CHAR(9),LEFT(GT134,1)=CHAR(160),indenture(GT134)&gt;0),"NO","BOLD")&amp;GV134</f>
        <v>BOLD</v>
      </c>
      <c r="GZ134" t="str">
        <f t="shared" si="183"/>
        <v/>
      </c>
      <c r="HA134" t="str">
        <f>IF(OR(LEFT(GX134,1)=CHAR(32),LEFT(GX134,1)=CHAR(9),LEFT(GX134,1)=CHAR(160),indenture(GX134)&gt;0),"NO","BOLD")&amp;GZ134</f>
        <v>BOLD</v>
      </c>
      <c r="HD134" t="str">
        <f t="shared" si="184"/>
        <v/>
      </c>
      <c r="HE134" t="str">
        <f>IF(OR(LEFT(HB134,1)=CHAR(32),LEFT(HB134,1)=CHAR(9),LEFT(HB134,1)=CHAR(160),indenture(HB134)&gt;0),"NO","BOLD")&amp;HD134</f>
        <v>BOLD</v>
      </c>
      <c r="HH134" t="str">
        <f t="shared" si="185"/>
        <v/>
      </c>
      <c r="HI134" t="str">
        <f>IF(OR(LEFT(HF134,1)=CHAR(32),LEFT(HF134,1)=CHAR(9),LEFT(HF134,1)=CHAR(160),indenture(HF134)&gt;0),"NO","BOLD")&amp;HH134</f>
        <v>BOLD</v>
      </c>
      <c r="HL134" t="str">
        <f t="shared" si="186"/>
        <v/>
      </c>
      <c r="HM134" t="str">
        <f>IF(OR(LEFT(HJ134,1)=CHAR(32),LEFT(HJ134,1)=CHAR(9),LEFT(HJ134,1)=CHAR(160),indenture(HJ134)&gt;0),"NO","BOLD")&amp;HL134</f>
        <v>BOLD</v>
      </c>
      <c r="HP134" t="str">
        <f t="shared" si="187"/>
        <v/>
      </c>
      <c r="HQ134" t="str">
        <f>IF(OR(LEFT(HN134,1)=CHAR(32),LEFT(HN134,1)=CHAR(9),LEFT(HN134,1)=CHAR(160),indenture(HN134)&gt;0),"NO","BOLD")&amp;HP134</f>
        <v>BOLD</v>
      </c>
      <c r="HT134" t="str">
        <f t="shared" si="188"/>
        <v/>
      </c>
      <c r="HU134" t="str">
        <f>IF(OR(LEFT(HR134,1)=CHAR(32),LEFT(HR134,1)=CHAR(9),LEFT(HR134,1)=CHAR(160),indenture(HR134)&gt;0),"NO","BOLD")&amp;HT134</f>
        <v>BOLD</v>
      </c>
      <c r="HV134" t="s">
        <v>8295</v>
      </c>
      <c r="HW134" t="s">
        <v>8197</v>
      </c>
      <c r="HX134" t="str">
        <f t="shared" si="189"/>
        <v/>
      </c>
      <c r="HY134" t="str">
        <f>IF(OR(LEFT(HV134,1)=CHAR(32),LEFT(HV134,1)=CHAR(9),LEFT(HV134,1)=CHAR(160),indenture(HV134)&gt;0),"NO","BOLD")&amp;HX134</f>
        <v>BOLD</v>
      </c>
      <c r="IR134" t="str">
        <f t="shared" si="190"/>
        <v/>
      </c>
      <c r="IS134" t="str">
        <f>IF(OR(LEFT(IP134,1)=CHAR(32),LEFT(IP134,1)=CHAR(9),LEFT(IP134,1)=CHAR(160),indenture(IP134)&gt;0),"NO","BOLD")&amp;IR134</f>
        <v>BOLD</v>
      </c>
    </row>
    <row r="135" spans="1:265">
      <c r="A135">
        <v>134</v>
      </c>
      <c r="D135" t="str">
        <f t="shared" si="133"/>
        <v/>
      </c>
      <c r="E135" t="str">
        <f>IF(OR(LEFT(B135,1)=CHAR(32),LEFT(B135,1)=CHAR(9),LEFT(B135,1)=CHAR(160),indenture(B135)&gt;0),"NO","BOLD")&amp;D135</f>
        <v>BOLD</v>
      </c>
      <c r="F135" t="s">
        <v>4157</v>
      </c>
      <c r="G135" t="s">
        <v>4158</v>
      </c>
      <c r="H135" t="str">
        <f t="shared" si="134"/>
        <v/>
      </c>
      <c r="I135" t="str">
        <f>IF(OR(LEFT(F135,1)=CHAR(32),LEFT(F135,1)=CHAR(9),LEFT(F135,1)=CHAR(160),indenture(F135)&gt;0),"NO","BOLD")&amp;H135</f>
        <v>BOLD</v>
      </c>
      <c r="P135" t="str">
        <f t="shared" si="135"/>
        <v/>
      </c>
      <c r="Q135" t="str">
        <f>IF(OR(LEFT(N135,1)=CHAR(32),LEFT(N135,1)=CHAR(9),LEFT(N135,1)=CHAR(160),indenture(N135)&gt;0),"NO","BOLD")&amp;P135</f>
        <v>BOLD</v>
      </c>
      <c r="T135" t="str">
        <f t="shared" si="136"/>
        <v/>
      </c>
      <c r="U135" t="str">
        <f>IF(OR(LEFT(R135,1)=CHAR(32),LEFT(R135,1)=CHAR(9),LEFT(R135,1)=CHAR(160),indenture(R135)&gt;0),"NO","BOLD")&amp;T135</f>
        <v>BOLD</v>
      </c>
      <c r="X135" t="str">
        <f t="shared" si="137"/>
        <v/>
      </c>
      <c r="Y135" t="str">
        <f>IF(OR(LEFT(V135,1)=CHAR(32),LEFT(V135,1)=CHAR(9),LEFT(V135,1)=CHAR(160),indenture(V135)&gt;0),"NO","BOLD")&amp;X135</f>
        <v>BOLD</v>
      </c>
      <c r="AB135" t="str">
        <f t="shared" si="138"/>
        <v/>
      </c>
      <c r="AC135" t="str">
        <f>IF(OR(LEFT(Z135,1)=CHAR(32),LEFT(Z135,1)=CHAR(9),LEFT(Z135,1)=CHAR(160),indenture(Z135)&gt;0),"NO","BOLD")&amp;AB135</f>
        <v>BOLD</v>
      </c>
      <c r="AF135" t="str">
        <f t="shared" si="139"/>
        <v/>
      </c>
      <c r="AG135" t="str">
        <f>IF(OR(LEFT(AD135,1)=CHAR(32),LEFT(AD135,1)=CHAR(9),LEFT(AD135,1)=CHAR(160),indenture(AD135)&gt;0),"NO","BOLD")&amp;AF135</f>
        <v>BOLD</v>
      </c>
      <c r="AJ135" t="str">
        <f t="shared" si="140"/>
        <v/>
      </c>
      <c r="AK135" t="str">
        <f>IF(OR(LEFT(AH135,1)=CHAR(32),LEFT(AH135,1)=CHAR(9),LEFT(AH135,1)=CHAR(160),indenture(AH135)&gt;0),"NO","BOLD")&amp;AJ135</f>
        <v>BOLD</v>
      </c>
      <c r="AN135" t="str">
        <f t="shared" si="141"/>
        <v/>
      </c>
      <c r="AO135" t="str">
        <f>IF(OR(LEFT(AL135,1)=CHAR(32),LEFT(AL135,1)=CHAR(9),LEFT(AL135,1)=CHAR(160),indenture(AL135)&gt;0),"NO","BOLD")&amp;AN135</f>
        <v>BOLD</v>
      </c>
      <c r="AR135" t="str">
        <f t="shared" si="142"/>
        <v/>
      </c>
      <c r="AS135" t="str">
        <f>IF(OR(LEFT(AP135,1)=CHAR(32),LEFT(AP135,1)=CHAR(9),LEFT(AP135,1)=CHAR(160),indenture(AP135)&gt;0),"NO","BOLD")&amp;AR135</f>
        <v>BOLD</v>
      </c>
      <c r="AV135" t="str">
        <f t="shared" si="143"/>
        <v/>
      </c>
      <c r="AW135" t="str">
        <f>IF(OR(LEFT(AT135,1)=CHAR(32),LEFT(AT135,1)=CHAR(9),LEFT(AT135,1)=CHAR(160),indenture(AT135)&gt;0),"NO","BOLD")&amp;AV135</f>
        <v>BOLD</v>
      </c>
      <c r="AZ135" t="str">
        <f t="shared" si="144"/>
        <v/>
      </c>
      <c r="BA135" t="str">
        <f>IF(OR(LEFT(AX135,1)=CHAR(32),LEFT(AX135,1)=CHAR(9),LEFT(AX135,1)=CHAR(160),indenture(AX135)&gt;0),"NO","BOLD")&amp;AZ135</f>
        <v>BOLD</v>
      </c>
      <c r="BD135" t="str">
        <f t="shared" si="145"/>
        <v/>
      </c>
      <c r="BE135" t="str">
        <f>IF(OR(LEFT(BB135,1)=CHAR(32),LEFT(BB135,1)=CHAR(9),LEFT(BB135,1)=CHAR(160),indenture(BB135)&gt;0),"NO","BOLD")&amp;BD135</f>
        <v>BOLD</v>
      </c>
      <c r="BH135" t="str">
        <f t="shared" si="146"/>
        <v/>
      </c>
      <c r="BI135" t="str">
        <f>IF(OR(LEFT(BF135,1)=CHAR(32),LEFT(BF135,1)=CHAR(9),LEFT(BF135,1)=CHAR(160),indenture(BF135)&gt;0),"NO","BOLD")&amp;BH135</f>
        <v>BOLD</v>
      </c>
      <c r="BL135" t="str">
        <f t="shared" si="147"/>
        <v/>
      </c>
      <c r="BM135" t="str">
        <f>IF(OR(LEFT(BJ135,1)=CHAR(32),LEFT(BJ135,1)=CHAR(9),LEFT(BJ135,1)=CHAR(160),indenture(BJ135)&gt;0),"NO","BOLD")&amp;BL135</f>
        <v>BOLD</v>
      </c>
      <c r="BP135" t="str">
        <f t="shared" si="148"/>
        <v/>
      </c>
      <c r="BQ135" t="str">
        <f>IF(OR(LEFT(BN135,1)=CHAR(32),LEFT(BN135,1)=CHAR(9),LEFT(BN135,1)=CHAR(160),indenture(BN135)&gt;0),"NO","BOLD")&amp;BP135</f>
        <v>BOLD</v>
      </c>
      <c r="BT135" t="str">
        <f t="shared" si="149"/>
        <v/>
      </c>
      <c r="BU135" t="str">
        <f>IF(OR(LEFT(BR135,1)=CHAR(32),LEFT(BR135,1)=CHAR(9),LEFT(BR135,1)=CHAR(160),indenture(BR135)&gt;0),"NO","BOLD")&amp;BT135</f>
        <v>BOLD</v>
      </c>
      <c r="BX135" t="str">
        <f t="shared" si="150"/>
        <v/>
      </c>
      <c r="BY135" t="str">
        <f>IF(OR(LEFT(BV135,1)=CHAR(32),LEFT(BV135,1)=CHAR(9),LEFT(BV135,1)=CHAR(160),indenture(BV135)&gt;0),"NO","BOLD")&amp;BX135</f>
        <v>BOLD</v>
      </c>
      <c r="CB135" t="str">
        <f t="shared" si="151"/>
        <v/>
      </c>
      <c r="CC135" t="str">
        <f>IF(OR(LEFT(BZ135,1)=CHAR(32),LEFT(BZ135,1)=CHAR(9),LEFT(BZ135,1)=CHAR(160),indenture(BZ135)&gt;0),"NO","BOLD")&amp;CB135</f>
        <v>BOLD</v>
      </c>
      <c r="CF135" t="str">
        <f t="shared" si="152"/>
        <v/>
      </c>
      <c r="CG135" t="str">
        <f>IF(OR(LEFT(CD135,1)=CHAR(32),LEFT(CD135,1)=CHAR(9),LEFT(CD135,1)=CHAR(160),indenture(CD135)&gt;0),"NO","BOLD")&amp;CF135</f>
        <v>BOLD</v>
      </c>
      <c r="CJ135" t="str">
        <f t="shared" si="153"/>
        <v/>
      </c>
      <c r="CK135" t="str">
        <f>IF(OR(LEFT(CH135,1)=CHAR(32),LEFT(CH135,1)=CHAR(9),LEFT(CH135,1)=CHAR(160),indenture(CH135)&gt;0),"NO","BOLD")&amp;CJ135</f>
        <v>BOLD</v>
      </c>
      <c r="CN135" t="str">
        <f t="shared" si="154"/>
        <v/>
      </c>
      <c r="CO135" t="str">
        <f>IF(OR(LEFT(CL135,1)=CHAR(32),LEFT(CL135,1)=CHAR(9),LEFT(CL135,1)=CHAR(160),indenture(CL135)&gt;0),"NO","BOLD")&amp;CN135</f>
        <v>BOLD</v>
      </c>
      <c r="CR135" t="str">
        <f t="shared" si="155"/>
        <v/>
      </c>
      <c r="CS135" t="str">
        <f>IF(OR(LEFT(CP135,1)=CHAR(32),LEFT(CP135,1)=CHAR(9),LEFT(CP135,1)=CHAR(160),indenture(CP135)&gt;0),"NO","BOLD")&amp;CR135</f>
        <v>BOLD</v>
      </c>
      <c r="CV135" t="str">
        <f t="shared" si="156"/>
        <v/>
      </c>
      <c r="CW135" t="str">
        <f>IF(OR(LEFT(CT135,1)=CHAR(32),LEFT(CT135,1)=CHAR(9),LEFT(CT135,1)=CHAR(160),indenture(CT135)&gt;0),"NO","BOLD")&amp;CV135</f>
        <v>BOLD</v>
      </c>
      <c r="CZ135" t="str">
        <f t="shared" si="157"/>
        <v/>
      </c>
      <c r="DA135" t="str">
        <f>IF(OR(LEFT(CX135,1)=CHAR(32),LEFT(CX135,1)=CHAR(9),LEFT(CX135,1)=CHAR(160),indenture(CX135)&gt;0),"NO","BOLD")&amp;CZ135</f>
        <v>BOLD</v>
      </c>
      <c r="DD135" t="str">
        <f t="shared" si="158"/>
        <v/>
      </c>
      <c r="DE135" t="str">
        <f>IF(OR(LEFT(DB135,1)=CHAR(32),LEFT(DB135,1)=CHAR(9),LEFT(DB135,1)=CHAR(160),indenture(DB135)&gt;0),"NO","BOLD")&amp;DD135</f>
        <v>BOLD</v>
      </c>
      <c r="DH135" t="str">
        <f t="shared" si="159"/>
        <v/>
      </c>
      <c r="DI135" t="str">
        <f>IF(OR(LEFT(DF135,1)=CHAR(32),LEFT(DF135,1)=CHAR(9),LEFT(DF135,1)=CHAR(160),indenture(DF135)&gt;0),"NO","BOLD")&amp;DH135</f>
        <v>BOLD</v>
      </c>
      <c r="DL135" t="str">
        <f t="shared" si="160"/>
        <v/>
      </c>
      <c r="DM135" t="str">
        <f>IF(OR(LEFT(DJ135,1)=CHAR(32),LEFT(DJ135,1)=CHAR(9),LEFT(DJ135,1)=CHAR(160),indenture(DJ135)&gt;0),"NO","BOLD")&amp;DL135</f>
        <v>BOLD</v>
      </c>
      <c r="DP135" t="str">
        <f t="shared" si="161"/>
        <v/>
      </c>
      <c r="DQ135" t="str">
        <f>IF(OR(LEFT(DN135,1)=CHAR(32),LEFT(DN135,1)=CHAR(9),LEFT(DN135,1)=CHAR(160),indenture(DN135)&gt;0),"NO","BOLD")&amp;DP135</f>
        <v>BOLD</v>
      </c>
      <c r="DT135" t="str">
        <f t="shared" si="162"/>
        <v/>
      </c>
      <c r="DU135" t="str">
        <f>IF(OR(LEFT(DR135,1)=CHAR(32),LEFT(DR135,1)=CHAR(9),LEFT(DR135,1)=CHAR(160),indenture(DR135)&gt;0),"NO","BOLD")&amp;DT135</f>
        <v>BOLD</v>
      </c>
      <c r="DX135" t="str">
        <f t="shared" si="163"/>
        <v/>
      </c>
      <c r="DY135" t="str">
        <f>IF(OR(LEFT(DV135,1)=CHAR(32),LEFT(DV135,1)=CHAR(9),LEFT(DV135,1)=CHAR(160),indenture(DV135)&gt;0),"NO","BOLD")&amp;DX135</f>
        <v>BOLD</v>
      </c>
      <c r="EB135" t="str">
        <f t="shared" si="164"/>
        <v/>
      </c>
      <c r="EC135" t="str">
        <f>IF(OR(LEFT(DZ135,1)=CHAR(32),LEFT(DZ135,1)=CHAR(9),LEFT(DZ135,1)=CHAR(160),indenture(DZ135)&gt;0),"NO","BOLD")&amp;EB135</f>
        <v>BOLD</v>
      </c>
      <c r="EF135" t="str">
        <f t="shared" si="165"/>
        <v/>
      </c>
      <c r="EG135" t="str">
        <f>IF(OR(LEFT(ED135,1)=CHAR(32),LEFT(ED135,1)=CHAR(9),LEFT(ED135,1)=CHAR(160),indenture(ED135)&gt;0),"NO","BOLD")&amp;EF135</f>
        <v>BOLD</v>
      </c>
      <c r="EJ135" t="str">
        <f t="shared" si="166"/>
        <v/>
      </c>
      <c r="EK135" t="str">
        <f>IF(OR(LEFT(EH135,1)=CHAR(32),LEFT(EH135,1)=CHAR(9),LEFT(EH135,1)=CHAR(160),indenture(EH135)&gt;0),"NO","BOLD")&amp;EJ135</f>
        <v>BOLD</v>
      </c>
      <c r="EN135" t="str">
        <f t="shared" si="167"/>
        <v/>
      </c>
      <c r="EO135" t="str">
        <f>IF(OR(LEFT(EL135,1)=CHAR(32),LEFT(EL135,1)=CHAR(9),LEFT(EL135,1)=CHAR(160),indenture(EL135)&gt;0),"NO","BOLD")&amp;EN135</f>
        <v>BOLD</v>
      </c>
      <c r="ER135" t="str">
        <f t="shared" si="168"/>
        <v/>
      </c>
      <c r="ES135" t="str">
        <f>IF(OR(LEFT(EP135,1)=CHAR(32),LEFT(EP135,1)=CHAR(9),LEFT(EP135,1)=CHAR(160),indenture(EP135)&gt;0),"NO","BOLD")&amp;ER135</f>
        <v>BOLD</v>
      </c>
      <c r="EV135" t="str">
        <f t="shared" si="169"/>
        <v/>
      </c>
      <c r="EW135" t="str">
        <f>IF(OR(LEFT(ET135,1)=CHAR(32),LEFT(ET135,1)=CHAR(9),LEFT(ET135,1)=CHAR(160),indenture(ET135)&gt;0),"NO","BOLD")&amp;EV135</f>
        <v>BOLD</v>
      </c>
      <c r="EZ135" t="str">
        <f t="shared" si="170"/>
        <v/>
      </c>
      <c r="FA135" t="str">
        <f>IF(OR(LEFT(EX135,1)=CHAR(32),LEFT(EX135,1)=CHAR(9),LEFT(EX135,1)=CHAR(160),indenture(EX135)&gt;0),"NO","BOLD")&amp;EZ135</f>
        <v>BOLD</v>
      </c>
      <c r="FD135" t="str">
        <f t="shared" si="171"/>
        <v/>
      </c>
      <c r="FE135" t="str">
        <f>IF(OR(LEFT(FB135,1)=CHAR(32),LEFT(FB135,1)=CHAR(9),LEFT(FB135,1)=CHAR(160),indenture(FB135)&gt;0),"NO","BOLD")&amp;FD135</f>
        <v>BOLD</v>
      </c>
      <c r="FH135" t="str">
        <f t="shared" si="172"/>
        <v/>
      </c>
      <c r="FI135" t="str">
        <f>IF(OR(LEFT(FF135,1)=CHAR(32),LEFT(FF135,1)=CHAR(9),LEFT(FF135,1)=CHAR(160),indenture(FF135)&gt;0),"NO","BOLD")&amp;FH135</f>
        <v>BOLD</v>
      </c>
      <c r="FL135" t="str">
        <f t="shared" si="173"/>
        <v/>
      </c>
      <c r="FM135" t="str">
        <f>IF(OR(LEFT(FJ135,1)=CHAR(32),LEFT(FJ135,1)=CHAR(9),LEFT(FJ135,1)=CHAR(160),indenture(FJ135)&gt;0),"NO","BOLD")&amp;FL135</f>
        <v>BOLD</v>
      </c>
      <c r="FP135" t="str">
        <f t="shared" si="174"/>
        <v/>
      </c>
      <c r="FQ135" t="str">
        <f>IF(OR(LEFT(FN135,1)=CHAR(32),LEFT(FN135,1)=CHAR(9),LEFT(FN135,1)=CHAR(160),indenture(FN135)&gt;0),"NO","BOLD")&amp;FP135</f>
        <v>BOLD</v>
      </c>
      <c r="FT135" t="str">
        <f t="shared" si="175"/>
        <v/>
      </c>
      <c r="FU135" t="str">
        <f>IF(OR(LEFT(FR135,1)=CHAR(32),LEFT(FR135,1)=CHAR(9),LEFT(FR135,1)=CHAR(160),indenture(FR135)&gt;0),"NO","BOLD")&amp;FT135</f>
        <v>BOLD</v>
      </c>
      <c r="FX135" t="str">
        <f t="shared" si="176"/>
        <v/>
      </c>
      <c r="FY135" t="str">
        <f>IF(OR(LEFT(FV135,1)=CHAR(32),LEFT(FV135,1)=CHAR(9),LEFT(FV135,1)=CHAR(160),indenture(FV135)&gt;0),"NO","BOLD")&amp;FX135</f>
        <v>BOLD</v>
      </c>
      <c r="GB135" t="str">
        <f t="shared" si="177"/>
        <v/>
      </c>
      <c r="GC135" t="str">
        <f>IF(OR(LEFT(FZ135,1)=CHAR(32),LEFT(FZ135,1)=CHAR(9),LEFT(FZ135,1)=CHAR(160),indenture(FZ135)&gt;0),"NO","BOLD")&amp;GB135</f>
        <v>BOLD</v>
      </c>
      <c r="GF135" t="str">
        <f t="shared" si="178"/>
        <v/>
      </c>
      <c r="GG135" t="str">
        <f>IF(OR(LEFT(GD135,1)=CHAR(32),LEFT(GD135,1)=CHAR(9),LEFT(GD135,1)=CHAR(160),indenture(GD135)&gt;0),"NO","BOLD")&amp;GF135</f>
        <v>BOLD</v>
      </c>
      <c r="GJ135" t="str">
        <f t="shared" si="179"/>
        <v/>
      </c>
      <c r="GK135" t="str">
        <f>IF(OR(LEFT(GH135,1)=CHAR(32),LEFT(GH135,1)=CHAR(9),LEFT(GH135,1)=CHAR(160),indenture(GH135)&gt;0),"NO","BOLD")&amp;GJ135</f>
        <v>BOLD</v>
      </c>
      <c r="GN135" t="str">
        <f t="shared" si="180"/>
        <v/>
      </c>
      <c r="GO135" t="str">
        <f>IF(OR(LEFT(GL135,1)=CHAR(32),LEFT(GL135,1)=CHAR(9),LEFT(GL135,1)=CHAR(160),indenture(GL135)&gt;0),"NO","BOLD")&amp;GN135</f>
        <v>BOLD</v>
      </c>
      <c r="GR135" t="str">
        <f t="shared" si="181"/>
        <v/>
      </c>
      <c r="GS135" t="str">
        <f>IF(OR(LEFT(GP135,1)=CHAR(32),LEFT(GP135,1)=CHAR(9),LEFT(GP135,1)=CHAR(160),indenture(GP135)&gt;0),"NO","BOLD")&amp;GR135</f>
        <v>BOLD</v>
      </c>
      <c r="GV135" t="str">
        <f t="shared" si="182"/>
        <v/>
      </c>
      <c r="GW135" t="str">
        <f>IF(OR(LEFT(GT135,1)=CHAR(32),LEFT(GT135,1)=CHAR(9),LEFT(GT135,1)=CHAR(160),indenture(GT135)&gt;0),"NO","BOLD")&amp;GV135</f>
        <v>BOLD</v>
      </c>
      <c r="GZ135" t="str">
        <f t="shared" si="183"/>
        <v/>
      </c>
      <c r="HA135" t="str">
        <f>IF(OR(LEFT(GX135,1)=CHAR(32),LEFT(GX135,1)=CHAR(9),LEFT(GX135,1)=CHAR(160),indenture(GX135)&gt;0),"NO","BOLD")&amp;GZ135</f>
        <v>BOLD</v>
      </c>
      <c r="HD135" t="str">
        <f t="shared" si="184"/>
        <v/>
      </c>
      <c r="HE135" t="str">
        <f>IF(OR(LEFT(HB135,1)=CHAR(32),LEFT(HB135,1)=CHAR(9),LEFT(HB135,1)=CHAR(160),indenture(HB135)&gt;0),"NO","BOLD")&amp;HD135</f>
        <v>BOLD</v>
      </c>
      <c r="HH135" t="str">
        <f t="shared" si="185"/>
        <v/>
      </c>
      <c r="HI135" t="str">
        <f>IF(OR(LEFT(HF135,1)=CHAR(32),LEFT(HF135,1)=CHAR(9),LEFT(HF135,1)=CHAR(160),indenture(HF135)&gt;0),"NO","BOLD")&amp;HH135</f>
        <v>BOLD</v>
      </c>
      <c r="HL135" t="str">
        <f t="shared" si="186"/>
        <v/>
      </c>
      <c r="HM135" t="str">
        <f>IF(OR(LEFT(HJ135,1)=CHAR(32),LEFT(HJ135,1)=CHAR(9),LEFT(HJ135,1)=CHAR(160),indenture(HJ135)&gt;0),"NO","BOLD")&amp;HL135</f>
        <v>BOLD</v>
      </c>
      <c r="HP135" t="str">
        <f t="shared" si="187"/>
        <v/>
      </c>
      <c r="HQ135" t="str">
        <f>IF(OR(LEFT(HN135,1)=CHAR(32),LEFT(HN135,1)=CHAR(9),LEFT(HN135,1)=CHAR(160),indenture(HN135)&gt;0),"NO","BOLD")&amp;HP135</f>
        <v>BOLD</v>
      </c>
      <c r="HT135" t="str">
        <f t="shared" si="188"/>
        <v/>
      </c>
      <c r="HU135" t="str">
        <f>IF(OR(LEFT(HR135,1)=CHAR(32),LEFT(HR135,1)=CHAR(9),LEFT(HR135,1)=CHAR(160),indenture(HR135)&gt;0),"NO","BOLD")&amp;HT135</f>
        <v>BOLD</v>
      </c>
      <c r="HV135" t="s">
        <v>8296</v>
      </c>
      <c r="HW135" t="s">
        <v>8198</v>
      </c>
      <c r="HX135" t="str">
        <f t="shared" si="189"/>
        <v/>
      </c>
      <c r="HY135" t="str">
        <f>IF(OR(LEFT(HV135,1)=CHAR(32),LEFT(HV135,1)=CHAR(9),LEFT(HV135,1)=CHAR(160),indenture(HV135)&gt;0),"NO","BOLD")&amp;HX135</f>
        <v>BOLD</v>
      </c>
      <c r="IP135" t="s">
        <v>8812</v>
      </c>
      <c r="IQ135" t="s">
        <v>8813</v>
      </c>
      <c r="IR135" t="str">
        <f t="shared" si="190"/>
        <v/>
      </c>
      <c r="IS135" t="str">
        <f>IF(OR(LEFT(IP135,1)=CHAR(32),LEFT(IP135,1)=CHAR(9),LEFT(IP135,1)=CHAR(160),indenture(IP135)&gt;0),"NO","BOLD")&amp;IR135</f>
        <v>BOLD</v>
      </c>
    </row>
    <row r="136" spans="1:265">
      <c r="A136">
        <v>135</v>
      </c>
      <c r="D136" t="str">
        <f t="shared" si="133"/>
        <v/>
      </c>
      <c r="E136" t="str">
        <f>IF(OR(LEFT(B136,1)=CHAR(32),LEFT(B136,1)=CHAR(9),LEFT(B136,1)=CHAR(160),indenture(B136)&gt;0),"NO","BOLD")&amp;D136</f>
        <v>BOLD</v>
      </c>
      <c r="F136" t="s">
        <v>4159</v>
      </c>
      <c r="G136" t="s">
        <v>4160</v>
      </c>
      <c r="H136" t="str">
        <f t="shared" si="134"/>
        <v/>
      </c>
      <c r="I136" t="str">
        <f>IF(OR(LEFT(F136,1)=CHAR(32),LEFT(F136,1)=CHAR(9),LEFT(F136,1)=CHAR(160),indenture(F136)&gt;0),"NO","BOLD")&amp;H136</f>
        <v>BOLD</v>
      </c>
      <c r="P136" t="str">
        <f t="shared" si="135"/>
        <v/>
      </c>
      <c r="Q136" t="str">
        <f>IF(OR(LEFT(N136,1)=CHAR(32),LEFT(N136,1)=CHAR(9),LEFT(N136,1)=CHAR(160),indenture(N136)&gt;0),"NO","BOLD")&amp;P136</f>
        <v>BOLD</v>
      </c>
      <c r="T136" t="str">
        <f t="shared" si="136"/>
        <v/>
      </c>
      <c r="U136" t="str">
        <f>IF(OR(LEFT(R136,1)=CHAR(32),LEFT(R136,1)=CHAR(9),LEFT(R136,1)=CHAR(160),indenture(R136)&gt;0),"NO","BOLD")&amp;T136</f>
        <v>BOLD</v>
      </c>
      <c r="X136" t="str">
        <f t="shared" si="137"/>
        <v/>
      </c>
      <c r="Y136" t="str">
        <f>IF(OR(LEFT(V136,1)=CHAR(32),LEFT(V136,1)=CHAR(9),LEFT(V136,1)=CHAR(160),indenture(V136)&gt;0),"NO","BOLD")&amp;X136</f>
        <v>BOLD</v>
      </c>
      <c r="AB136" t="str">
        <f t="shared" si="138"/>
        <v/>
      </c>
      <c r="AC136" t="str">
        <f>IF(OR(LEFT(Z136,1)=CHAR(32),LEFT(Z136,1)=CHAR(9),LEFT(Z136,1)=CHAR(160),indenture(Z136)&gt;0),"NO","BOLD")&amp;AB136</f>
        <v>BOLD</v>
      </c>
      <c r="AF136" t="str">
        <f t="shared" si="139"/>
        <v/>
      </c>
      <c r="AG136" t="str">
        <f>IF(OR(LEFT(AD136,1)=CHAR(32),LEFT(AD136,1)=CHAR(9),LEFT(AD136,1)=CHAR(160),indenture(AD136)&gt;0),"NO","BOLD")&amp;AF136</f>
        <v>BOLD</v>
      </c>
      <c r="AJ136" t="str">
        <f t="shared" si="140"/>
        <v/>
      </c>
      <c r="AK136" t="str">
        <f>IF(OR(LEFT(AH136,1)=CHAR(32),LEFT(AH136,1)=CHAR(9),LEFT(AH136,1)=CHAR(160),indenture(AH136)&gt;0),"NO","BOLD")&amp;AJ136</f>
        <v>BOLD</v>
      </c>
      <c r="AN136" t="str">
        <f t="shared" si="141"/>
        <v/>
      </c>
      <c r="AO136" t="str">
        <f>IF(OR(LEFT(AL136,1)=CHAR(32),LEFT(AL136,1)=CHAR(9),LEFT(AL136,1)=CHAR(160),indenture(AL136)&gt;0),"NO","BOLD")&amp;AN136</f>
        <v>BOLD</v>
      </c>
      <c r="AR136" t="str">
        <f t="shared" si="142"/>
        <v/>
      </c>
      <c r="AS136" t="str">
        <f>IF(OR(LEFT(AP136,1)=CHAR(32),LEFT(AP136,1)=CHAR(9),LEFT(AP136,1)=CHAR(160),indenture(AP136)&gt;0),"NO","BOLD")&amp;AR136</f>
        <v>BOLD</v>
      </c>
      <c r="AV136" t="str">
        <f t="shared" si="143"/>
        <v/>
      </c>
      <c r="AW136" t="str">
        <f>IF(OR(LEFT(AT136,1)=CHAR(32),LEFT(AT136,1)=CHAR(9),LEFT(AT136,1)=CHAR(160),indenture(AT136)&gt;0),"NO","BOLD")&amp;AV136</f>
        <v>BOLD</v>
      </c>
      <c r="AZ136" t="str">
        <f t="shared" si="144"/>
        <v/>
      </c>
      <c r="BA136" t="str">
        <f>IF(OR(LEFT(AX136,1)=CHAR(32),LEFT(AX136,1)=CHAR(9),LEFT(AX136,1)=CHAR(160),indenture(AX136)&gt;0),"NO","BOLD")&amp;AZ136</f>
        <v>BOLD</v>
      </c>
      <c r="BD136" t="str">
        <f t="shared" si="145"/>
        <v/>
      </c>
      <c r="BE136" t="str">
        <f>IF(OR(LEFT(BB136,1)=CHAR(32),LEFT(BB136,1)=CHAR(9),LEFT(BB136,1)=CHAR(160),indenture(BB136)&gt;0),"NO","BOLD")&amp;BD136</f>
        <v>BOLD</v>
      </c>
      <c r="BH136" t="str">
        <f t="shared" si="146"/>
        <v/>
      </c>
      <c r="BI136" t="str">
        <f>IF(OR(LEFT(BF136,1)=CHAR(32),LEFT(BF136,1)=CHAR(9),LEFT(BF136,1)=CHAR(160),indenture(BF136)&gt;0),"NO","BOLD")&amp;BH136</f>
        <v>BOLD</v>
      </c>
      <c r="BL136" t="str">
        <f t="shared" si="147"/>
        <v/>
      </c>
      <c r="BM136" t="str">
        <f>IF(OR(LEFT(BJ136,1)=CHAR(32),LEFT(BJ136,1)=CHAR(9),LEFT(BJ136,1)=CHAR(160),indenture(BJ136)&gt;0),"NO","BOLD")&amp;BL136</f>
        <v>BOLD</v>
      </c>
      <c r="BP136" t="str">
        <f t="shared" si="148"/>
        <v/>
      </c>
      <c r="BQ136" t="str">
        <f>IF(OR(LEFT(BN136,1)=CHAR(32),LEFT(BN136,1)=CHAR(9),LEFT(BN136,1)=CHAR(160),indenture(BN136)&gt;0),"NO","BOLD")&amp;BP136</f>
        <v>BOLD</v>
      </c>
      <c r="BT136" t="str">
        <f t="shared" si="149"/>
        <v/>
      </c>
      <c r="BU136" t="str">
        <f>IF(OR(LEFT(BR136,1)=CHAR(32),LEFT(BR136,1)=CHAR(9),LEFT(BR136,1)=CHAR(160),indenture(BR136)&gt;0),"NO","BOLD")&amp;BT136</f>
        <v>BOLD</v>
      </c>
      <c r="BX136" t="str">
        <f t="shared" si="150"/>
        <v/>
      </c>
      <c r="BY136" t="str">
        <f>IF(OR(LEFT(BV136,1)=CHAR(32),LEFT(BV136,1)=CHAR(9),LEFT(BV136,1)=CHAR(160),indenture(BV136)&gt;0),"NO","BOLD")&amp;BX136</f>
        <v>BOLD</v>
      </c>
      <c r="CB136" t="str">
        <f t="shared" si="151"/>
        <v/>
      </c>
      <c r="CC136" t="str">
        <f>IF(OR(LEFT(BZ136,1)=CHAR(32),LEFT(BZ136,1)=CHAR(9),LEFT(BZ136,1)=CHAR(160),indenture(BZ136)&gt;0),"NO","BOLD")&amp;CB136</f>
        <v>BOLD</v>
      </c>
      <c r="CF136" t="str">
        <f t="shared" si="152"/>
        <v/>
      </c>
      <c r="CG136" t="str">
        <f>IF(OR(LEFT(CD136,1)=CHAR(32),LEFT(CD136,1)=CHAR(9),LEFT(CD136,1)=CHAR(160),indenture(CD136)&gt;0),"NO","BOLD")&amp;CF136</f>
        <v>BOLD</v>
      </c>
      <c r="CJ136" t="str">
        <f t="shared" si="153"/>
        <v/>
      </c>
      <c r="CK136" t="str">
        <f>IF(OR(LEFT(CH136,1)=CHAR(32),LEFT(CH136,1)=CHAR(9),LEFT(CH136,1)=CHAR(160),indenture(CH136)&gt;0),"NO","BOLD")&amp;CJ136</f>
        <v>BOLD</v>
      </c>
      <c r="CN136" t="str">
        <f t="shared" si="154"/>
        <v/>
      </c>
      <c r="CO136" t="str">
        <f>IF(OR(LEFT(CL136,1)=CHAR(32),LEFT(CL136,1)=CHAR(9),LEFT(CL136,1)=CHAR(160),indenture(CL136)&gt;0),"NO","BOLD")&amp;CN136</f>
        <v>BOLD</v>
      </c>
      <c r="CR136" t="str">
        <f t="shared" si="155"/>
        <v/>
      </c>
      <c r="CS136" t="str">
        <f>IF(OR(LEFT(CP136,1)=CHAR(32),LEFT(CP136,1)=CHAR(9),LEFT(CP136,1)=CHAR(160),indenture(CP136)&gt;0),"NO","BOLD")&amp;CR136</f>
        <v>BOLD</v>
      </c>
      <c r="CV136" t="str">
        <f t="shared" si="156"/>
        <v/>
      </c>
      <c r="CW136" t="str">
        <f>IF(OR(LEFT(CT136,1)=CHAR(32),LEFT(CT136,1)=CHAR(9),LEFT(CT136,1)=CHAR(160),indenture(CT136)&gt;0),"NO","BOLD")&amp;CV136</f>
        <v>BOLD</v>
      </c>
      <c r="CZ136" t="str">
        <f t="shared" si="157"/>
        <v/>
      </c>
      <c r="DA136" t="str">
        <f>IF(OR(LEFT(CX136,1)=CHAR(32),LEFT(CX136,1)=CHAR(9),LEFT(CX136,1)=CHAR(160),indenture(CX136)&gt;0),"NO","BOLD")&amp;CZ136</f>
        <v>BOLD</v>
      </c>
      <c r="DD136" t="str">
        <f t="shared" si="158"/>
        <v/>
      </c>
      <c r="DE136" t="str">
        <f>IF(OR(LEFT(DB136,1)=CHAR(32),LEFT(DB136,1)=CHAR(9),LEFT(DB136,1)=CHAR(160),indenture(DB136)&gt;0),"NO","BOLD")&amp;DD136</f>
        <v>BOLD</v>
      </c>
      <c r="DH136" t="str">
        <f t="shared" si="159"/>
        <v/>
      </c>
      <c r="DI136" t="str">
        <f>IF(OR(LEFT(DF136,1)=CHAR(32),LEFT(DF136,1)=CHAR(9),LEFT(DF136,1)=CHAR(160),indenture(DF136)&gt;0),"NO","BOLD")&amp;DH136</f>
        <v>BOLD</v>
      </c>
      <c r="DL136" t="str">
        <f t="shared" si="160"/>
        <v/>
      </c>
      <c r="DM136" t="str">
        <f>IF(OR(LEFT(DJ136,1)=CHAR(32),LEFT(DJ136,1)=CHAR(9),LEFT(DJ136,1)=CHAR(160),indenture(DJ136)&gt;0),"NO","BOLD")&amp;DL136</f>
        <v>BOLD</v>
      </c>
      <c r="DP136" t="str">
        <f t="shared" si="161"/>
        <v/>
      </c>
      <c r="DQ136" t="str">
        <f>IF(OR(LEFT(DN136,1)=CHAR(32),LEFT(DN136,1)=CHAR(9),LEFT(DN136,1)=CHAR(160),indenture(DN136)&gt;0),"NO","BOLD")&amp;DP136</f>
        <v>BOLD</v>
      </c>
      <c r="DT136" t="str">
        <f t="shared" si="162"/>
        <v/>
      </c>
      <c r="DU136" t="str">
        <f>IF(OR(LEFT(DR136,1)=CHAR(32),LEFT(DR136,1)=CHAR(9),LEFT(DR136,1)=CHAR(160),indenture(DR136)&gt;0),"NO","BOLD")&amp;DT136</f>
        <v>BOLD</v>
      </c>
      <c r="DX136" t="str">
        <f t="shared" si="163"/>
        <v/>
      </c>
      <c r="DY136" t="str">
        <f>IF(OR(LEFT(DV136,1)=CHAR(32),LEFT(DV136,1)=CHAR(9),LEFT(DV136,1)=CHAR(160),indenture(DV136)&gt;0),"NO","BOLD")&amp;DX136</f>
        <v>BOLD</v>
      </c>
      <c r="EB136" t="str">
        <f t="shared" si="164"/>
        <v/>
      </c>
      <c r="EC136" t="str">
        <f>IF(OR(LEFT(DZ136,1)=CHAR(32),LEFT(DZ136,1)=CHAR(9),LEFT(DZ136,1)=CHAR(160),indenture(DZ136)&gt;0),"NO","BOLD")&amp;EB136</f>
        <v>BOLD</v>
      </c>
      <c r="EF136" t="str">
        <f t="shared" si="165"/>
        <v/>
      </c>
      <c r="EG136" t="str">
        <f>IF(OR(LEFT(ED136,1)=CHAR(32),LEFT(ED136,1)=CHAR(9),LEFT(ED136,1)=CHAR(160),indenture(ED136)&gt;0),"NO","BOLD")&amp;EF136</f>
        <v>BOLD</v>
      </c>
      <c r="EJ136" t="str">
        <f t="shared" si="166"/>
        <v/>
      </c>
      <c r="EK136" t="str">
        <f>IF(OR(LEFT(EH136,1)=CHAR(32),LEFT(EH136,1)=CHAR(9),LEFT(EH136,1)=CHAR(160),indenture(EH136)&gt;0),"NO","BOLD")&amp;EJ136</f>
        <v>BOLD</v>
      </c>
      <c r="EN136" t="str">
        <f t="shared" si="167"/>
        <v/>
      </c>
      <c r="EO136" t="str">
        <f>IF(OR(LEFT(EL136,1)=CHAR(32),LEFT(EL136,1)=CHAR(9),LEFT(EL136,1)=CHAR(160),indenture(EL136)&gt;0),"NO","BOLD")&amp;EN136</f>
        <v>BOLD</v>
      </c>
      <c r="ER136" t="str">
        <f t="shared" si="168"/>
        <v/>
      </c>
      <c r="ES136" t="str">
        <f>IF(OR(LEFT(EP136,1)=CHAR(32),LEFT(EP136,1)=CHAR(9),LEFT(EP136,1)=CHAR(160),indenture(EP136)&gt;0),"NO","BOLD")&amp;ER136</f>
        <v>BOLD</v>
      </c>
      <c r="EV136" t="str">
        <f t="shared" si="169"/>
        <v/>
      </c>
      <c r="EW136" t="str">
        <f>IF(OR(LEFT(ET136,1)=CHAR(32),LEFT(ET136,1)=CHAR(9),LEFT(ET136,1)=CHAR(160),indenture(ET136)&gt;0),"NO","BOLD")&amp;EV136</f>
        <v>BOLD</v>
      </c>
      <c r="EZ136" t="str">
        <f t="shared" si="170"/>
        <v/>
      </c>
      <c r="FA136" t="str">
        <f>IF(OR(LEFT(EX136,1)=CHAR(32),LEFT(EX136,1)=CHAR(9),LEFT(EX136,1)=CHAR(160),indenture(EX136)&gt;0),"NO","BOLD")&amp;EZ136</f>
        <v>BOLD</v>
      </c>
      <c r="FD136" t="str">
        <f t="shared" si="171"/>
        <v/>
      </c>
      <c r="FE136" t="str">
        <f>IF(OR(LEFT(FB136,1)=CHAR(32),LEFT(FB136,1)=CHAR(9),LEFT(FB136,1)=CHAR(160),indenture(FB136)&gt;0),"NO","BOLD")&amp;FD136</f>
        <v>BOLD</v>
      </c>
      <c r="FH136" t="str">
        <f t="shared" si="172"/>
        <v/>
      </c>
      <c r="FI136" t="str">
        <f>IF(OR(LEFT(FF136,1)=CHAR(32),LEFT(FF136,1)=CHAR(9),LEFT(FF136,1)=CHAR(160),indenture(FF136)&gt;0),"NO","BOLD")&amp;FH136</f>
        <v>BOLD</v>
      </c>
      <c r="FL136" t="str">
        <f t="shared" si="173"/>
        <v/>
      </c>
      <c r="FM136" t="str">
        <f>IF(OR(LEFT(FJ136,1)=CHAR(32),LEFT(FJ136,1)=CHAR(9),LEFT(FJ136,1)=CHAR(160),indenture(FJ136)&gt;0),"NO","BOLD")&amp;FL136</f>
        <v>BOLD</v>
      </c>
      <c r="FP136" t="str">
        <f t="shared" si="174"/>
        <v/>
      </c>
      <c r="FQ136" t="str">
        <f>IF(OR(LEFT(FN136,1)=CHAR(32),LEFT(FN136,1)=CHAR(9),LEFT(FN136,1)=CHAR(160),indenture(FN136)&gt;0),"NO","BOLD")&amp;FP136</f>
        <v>BOLD</v>
      </c>
      <c r="FT136" t="str">
        <f t="shared" si="175"/>
        <v/>
      </c>
      <c r="FU136" t="str">
        <f>IF(OR(LEFT(FR136,1)=CHAR(32),LEFT(FR136,1)=CHAR(9),LEFT(FR136,1)=CHAR(160),indenture(FR136)&gt;0),"NO","BOLD")&amp;FT136</f>
        <v>BOLD</v>
      </c>
      <c r="FX136" t="str">
        <f t="shared" si="176"/>
        <v/>
      </c>
      <c r="FY136" t="str">
        <f>IF(OR(LEFT(FV136,1)=CHAR(32),LEFT(FV136,1)=CHAR(9),LEFT(FV136,1)=CHAR(160),indenture(FV136)&gt;0),"NO","BOLD")&amp;FX136</f>
        <v>BOLD</v>
      </c>
      <c r="GB136" t="str">
        <f t="shared" si="177"/>
        <v/>
      </c>
      <c r="GC136" t="str">
        <f>IF(OR(LEFT(FZ136,1)=CHAR(32),LEFT(FZ136,1)=CHAR(9),LEFT(FZ136,1)=CHAR(160),indenture(FZ136)&gt;0),"NO","BOLD")&amp;GB136</f>
        <v>BOLD</v>
      </c>
      <c r="GF136" t="str">
        <f t="shared" si="178"/>
        <v/>
      </c>
      <c r="GG136" t="str">
        <f>IF(OR(LEFT(GD136,1)=CHAR(32),LEFT(GD136,1)=CHAR(9),LEFT(GD136,1)=CHAR(160),indenture(GD136)&gt;0),"NO","BOLD")&amp;GF136</f>
        <v>BOLD</v>
      </c>
      <c r="GJ136" t="str">
        <f t="shared" si="179"/>
        <v/>
      </c>
      <c r="GK136" t="str">
        <f>IF(OR(LEFT(GH136,1)=CHAR(32),LEFT(GH136,1)=CHAR(9),LEFT(GH136,1)=CHAR(160),indenture(GH136)&gt;0),"NO","BOLD")&amp;GJ136</f>
        <v>BOLD</v>
      </c>
      <c r="GN136" t="str">
        <f t="shared" si="180"/>
        <v/>
      </c>
      <c r="GO136" t="str">
        <f>IF(OR(LEFT(GL136,1)=CHAR(32),LEFT(GL136,1)=CHAR(9),LEFT(GL136,1)=CHAR(160),indenture(GL136)&gt;0),"NO","BOLD")&amp;GN136</f>
        <v>BOLD</v>
      </c>
      <c r="GR136" t="str">
        <f t="shared" si="181"/>
        <v/>
      </c>
      <c r="GS136" t="str">
        <f>IF(OR(LEFT(GP136,1)=CHAR(32),LEFT(GP136,1)=CHAR(9),LEFT(GP136,1)=CHAR(160),indenture(GP136)&gt;0),"NO","BOLD")&amp;GR136</f>
        <v>BOLD</v>
      </c>
      <c r="GV136" t="str">
        <f t="shared" si="182"/>
        <v/>
      </c>
      <c r="GW136" t="str">
        <f>IF(OR(LEFT(GT136,1)=CHAR(32),LEFT(GT136,1)=CHAR(9),LEFT(GT136,1)=CHAR(160),indenture(GT136)&gt;0),"NO","BOLD")&amp;GV136</f>
        <v>BOLD</v>
      </c>
      <c r="GZ136" t="str">
        <f t="shared" si="183"/>
        <v/>
      </c>
      <c r="HA136" t="str">
        <f>IF(OR(LEFT(GX136,1)=CHAR(32),LEFT(GX136,1)=CHAR(9),LEFT(GX136,1)=CHAR(160),indenture(GX136)&gt;0),"NO","BOLD")&amp;GZ136</f>
        <v>BOLD</v>
      </c>
      <c r="HD136" t="str">
        <f t="shared" si="184"/>
        <v/>
      </c>
      <c r="HE136" t="str">
        <f>IF(OR(LEFT(HB136,1)=CHAR(32),LEFT(HB136,1)=CHAR(9),LEFT(HB136,1)=CHAR(160),indenture(HB136)&gt;0),"NO","BOLD")&amp;HD136</f>
        <v>BOLD</v>
      </c>
      <c r="HH136" t="str">
        <f t="shared" si="185"/>
        <v/>
      </c>
      <c r="HI136" t="str">
        <f>IF(OR(LEFT(HF136,1)=CHAR(32),LEFT(HF136,1)=CHAR(9),LEFT(HF136,1)=CHAR(160),indenture(HF136)&gt;0),"NO","BOLD")&amp;HH136</f>
        <v>BOLD</v>
      </c>
      <c r="HL136" t="str">
        <f t="shared" si="186"/>
        <v/>
      </c>
      <c r="HM136" t="str">
        <f>IF(OR(LEFT(HJ136,1)=CHAR(32),LEFT(HJ136,1)=CHAR(9),LEFT(HJ136,1)=CHAR(160),indenture(HJ136)&gt;0),"NO","BOLD")&amp;HL136</f>
        <v>BOLD</v>
      </c>
      <c r="HP136" t="str">
        <f t="shared" si="187"/>
        <v/>
      </c>
      <c r="HQ136" t="str">
        <f>IF(OR(LEFT(HN136,1)=CHAR(32),LEFT(HN136,1)=CHAR(9),LEFT(HN136,1)=CHAR(160),indenture(HN136)&gt;0),"NO","BOLD")&amp;HP136</f>
        <v>BOLD</v>
      </c>
      <c r="HT136" t="str">
        <f t="shared" si="188"/>
        <v/>
      </c>
      <c r="HU136" t="str">
        <f>IF(OR(LEFT(HR136,1)=CHAR(32),LEFT(HR136,1)=CHAR(9),LEFT(HR136,1)=CHAR(160),indenture(HR136)&gt;0),"NO","BOLD")&amp;HT136</f>
        <v>BOLD</v>
      </c>
      <c r="HV136" t="s">
        <v>8297</v>
      </c>
      <c r="HW136" t="s">
        <v>8199</v>
      </c>
      <c r="HX136" t="str">
        <f t="shared" si="189"/>
        <v/>
      </c>
      <c r="HY136" t="str">
        <f>IF(OR(LEFT(HV136,1)=CHAR(32),LEFT(HV136,1)=CHAR(9),LEFT(HV136,1)=CHAR(160),indenture(HV136)&gt;0),"NO","BOLD")&amp;HX136</f>
        <v>BOLD</v>
      </c>
      <c r="IR136" t="str">
        <f t="shared" si="190"/>
        <v/>
      </c>
      <c r="IS136" t="str">
        <f>IF(OR(LEFT(IP136,1)=CHAR(32),LEFT(IP136,1)=CHAR(9),LEFT(IP136,1)=CHAR(160),indenture(IP136)&gt;0),"NO","BOLD")&amp;IR136</f>
        <v>BOLD</v>
      </c>
    </row>
    <row r="137" spans="1:265">
      <c r="A137">
        <v>136</v>
      </c>
      <c r="D137" t="str">
        <f t="shared" si="133"/>
        <v/>
      </c>
      <c r="E137" t="str">
        <f>IF(OR(LEFT(B137,1)=CHAR(32),LEFT(B137,1)=CHAR(9),LEFT(B137,1)=CHAR(160),indenture(B137)&gt;0),"NO","BOLD")&amp;D137</f>
        <v>BOLD</v>
      </c>
      <c r="H137" t="str">
        <f t="shared" si="134"/>
        <v/>
      </c>
      <c r="I137" t="str">
        <f>IF(OR(LEFT(F137,1)=CHAR(32),LEFT(F137,1)=CHAR(9),LEFT(F137,1)=CHAR(160),indenture(F137)&gt;0),"NO","BOLD")&amp;H137</f>
        <v>BOLD</v>
      </c>
      <c r="P137" t="str">
        <f t="shared" si="135"/>
        <v/>
      </c>
      <c r="Q137" t="str">
        <f>IF(OR(LEFT(N137,1)=CHAR(32),LEFT(N137,1)=CHAR(9),LEFT(N137,1)=CHAR(160),indenture(N137)&gt;0),"NO","BOLD")&amp;P137</f>
        <v>BOLD</v>
      </c>
      <c r="T137" t="str">
        <f t="shared" si="136"/>
        <v/>
      </c>
      <c r="U137" t="str">
        <f>IF(OR(LEFT(R137,1)=CHAR(32),LEFT(R137,1)=CHAR(9),LEFT(R137,1)=CHAR(160),indenture(R137)&gt;0),"NO","BOLD")&amp;T137</f>
        <v>BOLD</v>
      </c>
      <c r="X137" t="str">
        <f t="shared" si="137"/>
        <v/>
      </c>
      <c r="Y137" t="str">
        <f>IF(OR(LEFT(V137,1)=CHAR(32),LEFT(V137,1)=CHAR(9),LEFT(V137,1)=CHAR(160),indenture(V137)&gt;0),"NO","BOLD")&amp;X137</f>
        <v>BOLD</v>
      </c>
      <c r="AB137" t="str">
        <f t="shared" si="138"/>
        <v/>
      </c>
      <c r="AC137" t="str">
        <f>IF(OR(LEFT(Z137,1)=CHAR(32),LEFT(Z137,1)=CHAR(9),LEFT(Z137,1)=CHAR(160),indenture(Z137)&gt;0),"NO","BOLD")&amp;AB137</f>
        <v>BOLD</v>
      </c>
      <c r="AF137" t="str">
        <f t="shared" si="139"/>
        <v/>
      </c>
      <c r="AG137" t="str">
        <f>IF(OR(LEFT(AD137,1)=CHAR(32),LEFT(AD137,1)=CHAR(9),LEFT(AD137,1)=CHAR(160),indenture(AD137)&gt;0),"NO","BOLD")&amp;AF137</f>
        <v>BOLD</v>
      </c>
      <c r="AJ137" t="str">
        <f t="shared" si="140"/>
        <v/>
      </c>
      <c r="AK137" t="str">
        <f>IF(OR(LEFT(AH137,1)=CHAR(32),LEFT(AH137,1)=CHAR(9),LEFT(AH137,1)=CHAR(160),indenture(AH137)&gt;0),"NO","BOLD")&amp;AJ137</f>
        <v>BOLD</v>
      </c>
      <c r="AN137" t="str">
        <f t="shared" si="141"/>
        <v/>
      </c>
      <c r="AO137" t="str">
        <f>IF(OR(LEFT(AL137,1)=CHAR(32),LEFT(AL137,1)=CHAR(9),LEFT(AL137,1)=CHAR(160),indenture(AL137)&gt;0),"NO","BOLD")&amp;AN137</f>
        <v>BOLD</v>
      </c>
      <c r="AR137" t="str">
        <f t="shared" si="142"/>
        <v/>
      </c>
      <c r="AS137" t="str">
        <f>IF(OR(LEFT(AP137,1)=CHAR(32),LEFT(AP137,1)=CHAR(9),LEFT(AP137,1)=CHAR(160),indenture(AP137)&gt;0),"NO","BOLD")&amp;AR137</f>
        <v>BOLD</v>
      </c>
      <c r="AV137" t="str">
        <f t="shared" si="143"/>
        <v/>
      </c>
      <c r="AW137" t="str">
        <f>IF(OR(LEFT(AT137,1)=CHAR(32),LEFT(AT137,1)=CHAR(9),LEFT(AT137,1)=CHAR(160),indenture(AT137)&gt;0),"NO","BOLD")&amp;AV137</f>
        <v>BOLD</v>
      </c>
      <c r="AZ137" t="str">
        <f t="shared" si="144"/>
        <v/>
      </c>
      <c r="BA137" t="str">
        <f>IF(OR(LEFT(AX137,1)=CHAR(32),LEFT(AX137,1)=CHAR(9),LEFT(AX137,1)=CHAR(160),indenture(AX137)&gt;0),"NO","BOLD")&amp;AZ137</f>
        <v>BOLD</v>
      </c>
      <c r="BD137" t="str">
        <f t="shared" si="145"/>
        <v/>
      </c>
      <c r="BE137" t="str">
        <f>IF(OR(LEFT(BB137,1)=CHAR(32),LEFT(BB137,1)=CHAR(9),LEFT(BB137,1)=CHAR(160),indenture(BB137)&gt;0),"NO","BOLD")&amp;BD137</f>
        <v>BOLD</v>
      </c>
      <c r="BH137" t="str">
        <f t="shared" si="146"/>
        <v/>
      </c>
      <c r="BI137" t="str">
        <f>IF(OR(LEFT(BF137,1)=CHAR(32),LEFT(BF137,1)=CHAR(9),LEFT(BF137,1)=CHAR(160),indenture(BF137)&gt;0),"NO","BOLD")&amp;BH137</f>
        <v>BOLD</v>
      </c>
      <c r="BL137" t="str">
        <f t="shared" si="147"/>
        <v/>
      </c>
      <c r="BM137" t="str">
        <f>IF(OR(LEFT(BJ137,1)=CHAR(32),LEFT(BJ137,1)=CHAR(9),LEFT(BJ137,1)=CHAR(160),indenture(BJ137)&gt;0),"NO","BOLD")&amp;BL137</f>
        <v>BOLD</v>
      </c>
      <c r="BP137" t="str">
        <f t="shared" si="148"/>
        <v/>
      </c>
      <c r="BQ137" t="str">
        <f>IF(OR(LEFT(BN137,1)=CHAR(32),LEFT(BN137,1)=CHAR(9),LEFT(BN137,1)=CHAR(160),indenture(BN137)&gt;0),"NO","BOLD")&amp;BP137</f>
        <v>BOLD</v>
      </c>
      <c r="BT137" t="str">
        <f t="shared" si="149"/>
        <v/>
      </c>
      <c r="BU137" t="str">
        <f>IF(OR(LEFT(BR137,1)=CHAR(32),LEFT(BR137,1)=CHAR(9),LEFT(BR137,1)=CHAR(160),indenture(BR137)&gt;0),"NO","BOLD")&amp;BT137</f>
        <v>BOLD</v>
      </c>
      <c r="BX137" t="str">
        <f t="shared" si="150"/>
        <v/>
      </c>
      <c r="BY137" t="str">
        <f>IF(OR(LEFT(BV137,1)=CHAR(32),LEFT(BV137,1)=CHAR(9),LEFT(BV137,1)=CHAR(160),indenture(BV137)&gt;0),"NO","BOLD")&amp;BX137</f>
        <v>BOLD</v>
      </c>
      <c r="CB137" t="str">
        <f t="shared" si="151"/>
        <v/>
      </c>
      <c r="CC137" t="str">
        <f>IF(OR(LEFT(BZ137,1)=CHAR(32),LEFT(BZ137,1)=CHAR(9),LEFT(BZ137,1)=CHAR(160),indenture(BZ137)&gt;0),"NO","BOLD")&amp;CB137</f>
        <v>BOLD</v>
      </c>
      <c r="CF137" t="str">
        <f t="shared" si="152"/>
        <v/>
      </c>
      <c r="CG137" t="str">
        <f>IF(OR(LEFT(CD137,1)=CHAR(32),LEFT(CD137,1)=CHAR(9),LEFT(CD137,1)=CHAR(160),indenture(CD137)&gt;0),"NO","BOLD")&amp;CF137</f>
        <v>BOLD</v>
      </c>
      <c r="CJ137" t="str">
        <f t="shared" si="153"/>
        <v/>
      </c>
      <c r="CK137" t="str">
        <f>IF(OR(LEFT(CH137,1)=CHAR(32),LEFT(CH137,1)=CHAR(9),LEFT(CH137,1)=CHAR(160),indenture(CH137)&gt;0),"NO","BOLD")&amp;CJ137</f>
        <v>BOLD</v>
      </c>
      <c r="CN137" t="str">
        <f t="shared" si="154"/>
        <v/>
      </c>
      <c r="CO137" t="str">
        <f>IF(OR(LEFT(CL137,1)=CHAR(32),LEFT(CL137,1)=CHAR(9),LEFT(CL137,1)=CHAR(160),indenture(CL137)&gt;0),"NO","BOLD")&amp;CN137</f>
        <v>BOLD</v>
      </c>
      <c r="CR137" t="str">
        <f t="shared" si="155"/>
        <v/>
      </c>
      <c r="CS137" t="str">
        <f>IF(OR(LEFT(CP137,1)=CHAR(32),LEFT(CP137,1)=CHAR(9),LEFT(CP137,1)=CHAR(160),indenture(CP137)&gt;0),"NO","BOLD")&amp;CR137</f>
        <v>BOLD</v>
      </c>
      <c r="CV137" t="str">
        <f t="shared" si="156"/>
        <v/>
      </c>
      <c r="CW137" t="str">
        <f>IF(OR(LEFT(CT137,1)=CHAR(32),LEFT(CT137,1)=CHAR(9),LEFT(CT137,1)=CHAR(160),indenture(CT137)&gt;0),"NO","BOLD")&amp;CV137</f>
        <v>BOLD</v>
      </c>
      <c r="CZ137" t="str">
        <f t="shared" si="157"/>
        <v/>
      </c>
      <c r="DA137" t="str">
        <f>IF(OR(LEFT(CX137,1)=CHAR(32),LEFT(CX137,1)=CHAR(9),LEFT(CX137,1)=CHAR(160),indenture(CX137)&gt;0),"NO","BOLD")&amp;CZ137</f>
        <v>BOLD</v>
      </c>
      <c r="DD137" t="str">
        <f t="shared" si="158"/>
        <v/>
      </c>
      <c r="DE137" t="str">
        <f>IF(OR(LEFT(DB137,1)=CHAR(32),LEFT(DB137,1)=CHAR(9),LEFT(DB137,1)=CHAR(160),indenture(DB137)&gt;0),"NO","BOLD")&amp;DD137</f>
        <v>BOLD</v>
      </c>
      <c r="DH137" t="str">
        <f t="shared" si="159"/>
        <v/>
      </c>
      <c r="DI137" t="str">
        <f>IF(OR(LEFT(DF137,1)=CHAR(32),LEFT(DF137,1)=CHAR(9),LEFT(DF137,1)=CHAR(160),indenture(DF137)&gt;0),"NO","BOLD")&amp;DH137</f>
        <v>BOLD</v>
      </c>
      <c r="DL137" t="str">
        <f t="shared" si="160"/>
        <v/>
      </c>
      <c r="DM137" t="str">
        <f>IF(OR(LEFT(DJ137,1)=CHAR(32),LEFT(DJ137,1)=CHAR(9),LEFT(DJ137,1)=CHAR(160),indenture(DJ137)&gt;0),"NO","BOLD")&amp;DL137</f>
        <v>BOLD</v>
      </c>
      <c r="DP137" t="str">
        <f t="shared" si="161"/>
        <v/>
      </c>
      <c r="DQ137" t="str">
        <f>IF(OR(LEFT(DN137,1)=CHAR(32),LEFT(DN137,1)=CHAR(9),LEFT(DN137,1)=CHAR(160),indenture(DN137)&gt;0),"NO","BOLD")&amp;DP137</f>
        <v>BOLD</v>
      </c>
      <c r="DT137" t="str">
        <f t="shared" si="162"/>
        <v/>
      </c>
      <c r="DU137" t="str">
        <f>IF(OR(LEFT(DR137,1)=CHAR(32),LEFT(DR137,1)=CHAR(9),LEFT(DR137,1)=CHAR(160),indenture(DR137)&gt;0),"NO","BOLD")&amp;DT137</f>
        <v>BOLD</v>
      </c>
      <c r="DX137" t="str">
        <f t="shared" si="163"/>
        <v/>
      </c>
      <c r="DY137" t="str">
        <f>IF(OR(LEFT(DV137,1)=CHAR(32),LEFT(DV137,1)=CHAR(9),LEFT(DV137,1)=CHAR(160),indenture(DV137)&gt;0),"NO","BOLD")&amp;DX137</f>
        <v>BOLD</v>
      </c>
      <c r="EB137" t="str">
        <f t="shared" si="164"/>
        <v/>
      </c>
      <c r="EC137" t="str">
        <f>IF(OR(LEFT(DZ137,1)=CHAR(32),LEFT(DZ137,1)=CHAR(9),LEFT(DZ137,1)=CHAR(160),indenture(DZ137)&gt;0),"NO","BOLD")&amp;EB137</f>
        <v>BOLD</v>
      </c>
      <c r="EF137" t="str">
        <f t="shared" si="165"/>
        <v/>
      </c>
      <c r="EG137" t="str">
        <f>IF(OR(LEFT(ED137,1)=CHAR(32),LEFT(ED137,1)=CHAR(9),LEFT(ED137,1)=CHAR(160),indenture(ED137)&gt;0),"NO","BOLD")&amp;EF137</f>
        <v>BOLD</v>
      </c>
      <c r="EJ137" t="str">
        <f t="shared" si="166"/>
        <v/>
      </c>
      <c r="EK137" t="str">
        <f>IF(OR(LEFT(EH137,1)=CHAR(32),LEFT(EH137,1)=CHAR(9),LEFT(EH137,1)=CHAR(160),indenture(EH137)&gt;0),"NO","BOLD")&amp;EJ137</f>
        <v>BOLD</v>
      </c>
      <c r="EN137" t="str">
        <f t="shared" si="167"/>
        <v/>
      </c>
      <c r="EO137" t="str">
        <f>IF(OR(LEFT(EL137,1)=CHAR(32),LEFT(EL137,1)=CHAR(9),LEFT(EL137,1)=CHAR(160),indenture(EL137)&gt;0),"NO","BOLD")&amp;EN137</f>
        <v>BOLD</v>
      </c>
      <c r="ER137" t="str">
        <f t="shared" si="168"/>
        <v/>
      </c>
      <c r="ES137" t="str">
        <f>IF(OR(LEFT(EP137,1)=CHAR(32),LEFT(EP137,1)=CHAR(9),LEFT(EP137,1)=CHAR(160),indenture(EP137)&gt;0),"NO","BOLD")&amp;ER137</f>
        <v>BOLD</v>
      </c>
      <c r="EV137" t="str">
        <f t="shared" si="169"/>
        <v/>
      </c>
      <c r="EW137" t="str">
        <f>IF(OR(LEFT(ET137,1)=CHAR(32),LEFT(ET137,1)=CHAR(9),LEFT(ET137,1)=CHAR(160),indenture(ET137)&gt;0),"NO","BOLD")&amp;EV137</f>
        <v>BOLD</v>
      </c>
      <c r="EZ137" t="str">
        <f t="shared" si="170"/>
        <v/>
      </c>
      <c r="FA137" t="str">
        <f>IF(OR(LEFT(EX137,1)=CHAR(32),LEFT(EX137,1)=CHAR(9),LEFT(EX137,1)=CHAR(160),indenture(EX137)&gt;0),"NO","BOLD")&amp;EZ137</f>
        <v>BOLD</v>
      </c>
      <c r="FD137" t="str">
        <f t="shared" si="171"/>
        <v/>
      </c>
      <c r="FE137" t="str">
        <f>IF(OR(LEFT(FB137,1)=CHAR(32),LEFT(FB137,1)=CHAR(9),LEFT(FB137,1)=CHAR(160),indenture(FB137)&gt;0),"NO","BOLD")&amp;FD137</f>
        <v>BOLD</v>
      </c>
      <c r="FH137" t="str">
        <f t="shared" si="172"/>
        <v/>
      </c>
      <c r="FI137" t="str">
        <f>IF(OR(LEFT(FF137,1)=CHAR(32),LEFT(FF137,1)=CHAR(9),LEFT(FF137,1)=CHAR(160),indenture(FF137)&gt;0),"NO","BOLD")&amp;FH137</f>
        <v>BOLD</v>
      </c>
      <c r="FL137" t="str">
        <f t="shared" si="173"/>
        <v/>
      </c>
      <c r="FM137" t="str">
        <f>IF(OR(LEFT(FJ137,1)=CHAR(32),LEFT(FJ137,1)=CHAR(9),LEFT(FJ137,1)=CHAR(160),indenture(FJ137)&gt;0),"NO","BOLD")&amp;FL137</f>
        <v>BOLD</v>
      </c>
      <c r="FP137" t="str">
        <f t="shared" si="174"/>
        <v/>
      </c>
      <c r="FQ137" t="str">
        <f>IF(OR(LEFT(FN137,1)=CHAR(32),LEFT(FN137,1)=CHAR(9),LEFT(FN137,1)=CHAR(160),indenture(FN137)&gt;0),"NO","BOLD")&amp;FP137</f>
        <v>BOLD</v>
      </c>
      <c r="FT137" t="str">
        <f t="shared" si="175"/>
        <v/>
      </c>
      <c r="FU137" t="str">
        <f>IF(OR(LEFT(FR137,1)=CHAR(32),LEFT(FR137,1)=CHAR(9),LEFT(FR137,1)=CHAR(160),indenture(FR137)&gt;0),"NO","BOLD")&amp;FT137</f>
        <v>BOLD</v>
      </c>
      <c r="FX137" t="str">
        <f t="shared" si="176"/>
        <v/>
      </c>
      <c r="FY137" t="str">
        <f>IF(OR(LEFT(FV137,1)=CHAR(32),LEFT(FV137,1)=CHAR(9),LEFT(FV137,1)=CHAR(160),indenture(FV137)&gt;0),"NO","BOLD")&amp;FX137</f>
        <v>BOLD</v>
      </c>
      <c r="GB137" t="str">
        <f t="shared" si="177"/>
        <v/>
      </c>
      <c r="GC137" t="str">
        <f>IF(OR(LEFT(FZ137,1)=CHAR(32),LEFT(FZ137,1)=CHAR(9),LEFT(FZ137,1)=CHAR(160),indenture(FZ137)&gt;0),"NO","BOLD")&amp;GB137</f>
        <v>BOLD</v>
      </c>
      <c r="GF137" t="str">
        <f t="shared" si="178"/>
        <v/>
      </c>
      <c r="GG137" t="str">
        <f>IF(OR(LEFT(GD137,1)=CHAR(32),LEFT(GD137,1)=CHAR(9),LEFT(GD137,1)=CHAR(160),indenture(GD137)&gt;0),"NO","BOLD")&amp;GF137</f>
        <v>BOLD</v>
      </c>
      <c r="GJ137" t="str">
        <f t="shared" si="179"/>
        <v/>
      </c>
      <c r="GK137" t="str">
        <f>IF(OR(LEFT(GH137,1)=CHAR(32),LEFT(GH137,1)=CHAR(9),LEFT(GH137,1)=CHAR(160),indenture(GH137)&gt;0),"NO","BOLD")&amp;GJ137</f>
        <v>BOLD</v>
      </c>
      <c r="GN137" t="str">
        <f t="shared" si="180"/>
        <v/>
      </c>
      <c r="GO137" t="str">
        <f>IF(OR(LEFT(GL137,1)=CHAR(32),LEFT(GL137,1)=CHAR(9),LEFT(GL137,1)=CHAR(160),indenture(GL137)&gt;0),"NO","BOLD")&amp;GN137</f>
        <v>BOLD</v>
      </c>
      <c r="GR137" t="str">
        <f t="shared" si="181"/>
        <v/>
      </c>
      <c r="GS137" t="str">
        <f>IF(OR(LEFT(GP137,1)=CHAR(32),LEFT(GP137,1)=CHAR(9),LEFT(GP137,1)=CHAR(160),indenture(GP137)&gt;0),"NO","BOLD")&amp;GR137</f>
        <v>BOLD</v>
      </c>
      <c r="GV137" t="str">
        <f t="shared" si="182"/>
        <v/>
      </c>
      <c r="GW137" t="str">
        <f>IF(OR(LEFT(GT137,1)=CHAR(32),LEFT(GT137,1)=CHAR(9),LEFT(GT137,1)=CHAR(160),indenture(GT137)&gt;0),"NO","BOLD")&amp;GV137</f>
        <v>BOLD</v>
      </c>
      <c r="GZ137" t="str">
        <f t="shared" si="183"/>
        <v/>
      </c>
      <c r="HA137" t="str">
        <f>IF(OR(LEFT(GX137,1)=CHAR(32),LEFT(GX137,1)=CHAR(9),LEFT(GX137,1)=CHAR(160),indenture(GX137)&gt;0),"NO","BOLD")&amp;GZ137</f>
        <v>BOLD</v>
      </c>
      <c r="HD137" t="str">
        <f t="shared" si="184"/>
        <v/>
      </c>
      <c r="HE137" t="str">
        <f>IF(OR(LEFT(HB137,1)=CHAR(32),LEFT(HB137,1)=CHAR(9),LEFT(HB137,1)=CHAR(160),indenture(HB137)&gt;0),"NO","BOLD")&amp;HD137</f>
        <v>BOLD</v>
      </c>
      <c r="HH137" t="str">
        <f t="shared" si="185"/>
        <v/>
      </c>
      <c r="HI137" t="str">
        <f>IF(OR(LEFT(HF137,1)=CHAR(32),LEFT(HF137,1)=CHAR(9),LEFT(HF137,1)=CHAR(160),indenture(HF137)&gt;0),"NO","BOLD")&amp;HH137</f>
        <v>BOLD</v>
      </c>
      <c r="HL137" t="str">
        <f t="shared" si="186"/>
        <v/>
      </c>
      <c r="HM137" t="str">
        <f>IF(OR(LEFT(HJ137,1)=CHAR(32),LEFT(HJ137,1)=CHAR(9),LEFT(HJ137,1)=CHAR(160),indenture(HJ137)&gt;0),"NO","BOLD")&amp;HL137</f>
        <v>BOLD</v>
      </c>
      <c r="HP137" t="str">
        <f t="shared" si="187"/>
        <v/>
      </c>
      <c r="HQ137" t="str">
        <f>IF(OR(LEFT(HN137,1)=CHAR(32),LEFT(HN137,1)=CHAR(9),LEFT(HN137,1)=CHAR(160),indenture(HN137)&gt;0),"NO","BOLD")&amp;HP137</f>
        <v>BOLD</v>
      </c>
      <c r="HT137" t="str">
        <f t="shared" si="188"/>
        <v/>
      </c>
      <c r="HU137" t="str">
        <f>IF(OR(LEFT(HR137,1)=CHAR(32),LEFT(HR137,1)=CHAR(9),LEFT(HR137,1)=CHAR(160),indenture(HR137)&gt;0),"NO","BOLD")&amp;HT137</f>
        <v>BOLD</v>
      </c>
      <c r="HV137" t="s">
        <v>8298</v>
      </c>
      <c r="HW137" t="s">
        <v>8200</v>
      </c>
      <c r="HX137" t="str">
        <f t="shared" si="189"/>
        <v/>
      </c>
      <c r="HY137" t="str">
        <f>IF(OR(LEFT(HV137,1)=CHAR(32),LEFT(HV137,1)=CHAR(9),LEFT(HV137,1)=CHAR(160),indenture(HV137)&gt;0),"NO","BOLD")&amp;HX137</f>
        <v>BOLD</v>
      </c>
      <c r="IP137" t="s">
        <v>8814</v>
      </c>
      <c r="IQ137" s="36" t="s">
        <v>8872</v>
      </c>
      <c r="IR137" t="str">
        <f t="shared" si="190"/>
        <v/>
      </c>
      <c r="IS137" t="str">
        <f>IF(OR(LEFT(IP137,1)=CHAR(32),LEFT(IP137,1)=CHAR(9),LEFT(IP137,1)=CHAR(160),indenture(IP137)&gt;0),"NO","BOLD")&amp;IR137</f>
        <v>BOLD</v>
      </c>
    </row>
    <row r="138" spans="1:265">
      <c r="A138">
        <v>137</v>
      </c>
      <c r="D138" t="str">
        <f t="shared" si="133"/>
        <v/>
      </c>
      <c r="E138" t="str">
        <f>IF(OR(LEFT(B138,1)=CHAR(32),LEFT(B138,1)=CHAR(9),LEFT(B138,1)=CHAR(160),indenture(B138)&gt;0),"NO","BOLD")&amp;D138</f>
        <v>BOLD</v>
      </c>
      <c r="F138" t="s">
        <v>4161</v>
      </c>
      <c r="G138" s="36" t="s">
        <v>8872</v>
      </c>
      <c r="H138" t="str">
        <f t="shared" si="134"/>
        <v/>
      </c>
      <c r="I138" t="str">
        <f>IF(OR(LEFT(F138,1)=CHAR(32),LEFT(F138,1)=CHAR(9),LEFT(F138,1)=CHAR(160),indenture(F138)&gt;0),"NO","BOLD")&amp;H138</f>
        <v>BOLD</v>
      </c>
      <c r="P138" t="str">
        <f t="shared" si="135"/>
        <v/>
      </c>
      <c r="Q138" t="str">
        <f>IF(OR(LEFT(N138,1)=CHAR(32),LEFT(N138,1)=CHAR(9),LEFT(N138,1)=CHAR(160),indenture(N138)&gt;0),"NO","BOLD")&amp;P138</f>
        <v>BOLD</v>
      </c>
      <c r="T138" t="str">
        <f t="shared" si="136"/>
        <v/>
      </c>
      <c r="U138" t="str">
        <f>IF(OR(LEFT(R138,1)=CHAR(32),LEFT(R138,1)=CHAR(9),LEFT(R138,1)=CHAR(160),indenture(R138)&gt;0),"NO","BOLD")&amp;T138</f>
        <v>BOLD</v>
      </c>
      <c r="X138" t="str">
        <f t="shared" si="137"/>
        <v/>
      </c>
      <c r="Y138" t="str">
        <f>IF(OR(LEFT(V138,1)=CHAR(32),LEFT(V138,1)=CHAR(9),LEFT(V138,1)=CHAR(160),indenture(V138)&gt;0),"NO","BOLD")&amp;X138</f>
        <v>BOLD</v>
      </c>
      <c r="AB138" t="str">
        <f t="shared" si="138"/>
        <v/>
      </c>
      <c r="AC138" t="str">
        <f>IF(OR(LEFT(Z138,1)=CHAR(32),LEFT(Z138,1)=CHAR(9),LEFT(Z138,1)=CHAR(160),indenture(Z138)&gt;0),"NO","BOLD")&amp;AB138</f>
        <v>BOLD</v>
      </c>
      <c r="AF138" t="str">
        <f t="shared" si="139"/>
        <v/>
      </c>
      <c r="AG138" t="str">
        <f>IF(OR(LEFT(AD138,1)=CHAR(32),LEFT(AD138,1)=CHAR(9),LEFT(AD138,1)=CHAR(160),indenture(AD138)&gt;0),"NO","BOLD")&amp;AF138</f>
        <v>BOLD</v>
      </c>
      <c r="AJ138" t="str">
        <f t="shared" si="140"/>
        <v/>
      </c>
      <c r="AK138" t="str">
        <f>IF(OR(LEFT(AH138,1)=CHAR(32),LEFT(AH138,1)=CHAR(9),LEFT(AH138,1)=CHAR(160),indenture(AH138)&gt;0),"NO","BOLD")&amp;AJ138</f>
        <v>BOLD</v>
      </c>
      <c r="AN138" t="str">
        <f t="shared" si="141"/>
        <v/>
      </c>
      <c r="AO138" t="str">
        <f>IF(OR(LEFT(AL138,1)=CHAR(32),LEFT(AL138,1)=CHAR(9),LEFT(AL138,1)=CHAR(160),indenture(AL138)&gt;0),"NO","BOLD")&amp;AN138</f>
        <v>BOLD</v>
      </c>
      <c r="AR138" t="str">
        <f t="shared" si="142"/>
        <v/>
      </c>
      <c r="AS138" t="str">
        <f>IF(OR(LEFT(AP138,1)=CHAR(32),LEFT(AP138,1)=CHAR(9),LEFT(AP138,1)=CHAR(160),indenture(AP138)&gt;0),"NO","BOLD")&amp;AR138</f>
        <v>BOLD</v>
      </c>
      <c r="AV138" t="str">
        <f t="shared" si="143"/>
        <v/>
      </c>
      <c r="AW138" t="str">
        <f>IF(OR(LEFT(AT138,1)=CHAR(32),LEFT(AT138,1)=CHAR(9),LEFT(AT138,1)=CHAR(160),indenture(AT138)&gt;0),"NO","BOLD")&amp;AV138</f>
        <v>BOLD</v>
      </c>
      <c r="AZ138" t="str">
        <f t="shared" si="144"/>
        <v/>
      </c>
      <c r="BA138" t="str">
        <f>IF(OR(LEFT(AX138,1)=CHAR(32),LEFT(AX138,1)=CHAR(9),LEFT(AX138,1)=CHAR(160),indenture(AX138)&gt;0),"NO","BOLD")&amp;AZ138</f>
        <v>BOLD</v>
      </c>
      <c r="BD138" t="str">
        <f t="shared" si="145"/>
        <v/>
      </c>
      <c r="BE138" t="str">
        <f>IF(OR(LEFT(BB138,1)=CHAR(32),LEFT(BB138,1)=CHAR(9),LEFT(BB138,1)=CHAR(160),indenture(BB138)&gt;0),"NO","BOLD")&amp;BD138</f>
        <v>BOLD</v>
      </c>
      <c r="BH138" t="str">
        <f t="shared" si="146"/>
        <v/>
      </c>
      <c r="BI138" t="str">
        <f>IF(OR(LEFT(BF138,1)=CHAR(32),LEFT(BF138,1)=CHAR(9),LEFT(BF138,1)=CHAR(160),indenture(BF138)&gt;0),"NO","BOLD")&amp;BH138</f>
        <v>BOLD</v>
      </c>
      <c r="BL138" t="str">
        <f t="shared" si="147"/>
        <v/>
      </c>
      <c r="BM138" t="str">
        <f>IF(OR(LEFT(BJ138,1)=CHAR(32),LEFT(BJ138,1)=CHAR(9),LEFT(BJ138,1)=CHAR(160),indenture(BJ138)&gt;0),"NO","BOLD")&amp;BL138</f>
        <v>BOLD</v>
      </c>
      <c r="BP138" t="str">
        <f t="shared" si="148"/>
        <v/>
      </c>
      <c r="BQ138" t="str">
        <f>IF(OR(LEFT(BN138,1)=CHAR(32),LEFT(BN138,1)=CHAR(9),LEFT(BN138,1)=CHAR(160),indenture(BN138)&gt;0),"NO","BOLD")&amp;BP138</f>
        <v>BOLD</v>
      </c>
      <c r="BT138" t="str">
        <f t="shared" si="149"/>
        <v/>
      </c>
      <c r="BU138" t="str">
        <f>IF(OR(LEFT(BR138,1)=CHAR(32),LEFT(BR138,1)=CHAR(9),LEFT(BR138,1)=CHAR(160),indenture(BR138)&gt;0),"NO","BOLD")&amp;BT138</f>
        <v>BOLD</v>
      </c>
      <c r="BX138" t="str">
        <f t="shared" si="150"/>
        <v/>
      </c>
      <c r="BY138" t="str">
        <f>IF(OR(LEFT(BV138,1)=CHAR(32),LEFT(BV138,1)=CHAR(9),LEFT(BV138,1)=CHAR(160),indenture(BV138)&gt;0),"NO","BOLD")&amp;BX138</f>
        <v>BOLD</v>
      </c>
      <c r="CB138" t="str">
        <f t="shared" si="151"/>
        <v/>
      </c>
      <c r="CC138" t="str">
        <f>IF(OR(LEFT(BZ138,1)=CHAR(32),LEFT(BZ138,1)=CHAR(9),LEFT(BZ138,1)=CHAR(160),indenture(BZ138)&gt;0),"NO","BOLD")&amp;CB138</f>
        <v>BOLD</v>
      </c>
      <c r="CF138" t="str">
        <f t="shared" si="152"/>
        <v/>
      </c>
      <c r="CG138" t="str">
        <f>IF(OR(LEFT(CD138,1)=CHAR(32),LEFT(CD138,1)=CHAR(9),LEFT(CD138,1)=CHAR(160),indenture(CD138)&gt;0),"NO","BOLD")&amp;CF138</f>
        <v>BOLD</v>
      </c>
      <c r="CJ138" t="str">
        <f t="shared" si="153"/>
        <v/>
      </c>
      <c r="CK138" t="str">
        <f>IF(OR(LEFT(CH138,1)=CHAR(32),LEFT(CH138,1)=CHAR(9),LEFT(CH138,1)=CHAR(160),indenture(CH138)&gt;0),"NO","BOLD")&amp;CJ138</f>
        <v>BOLD</v>
      </c>
      <c r="CN138" t="str">
        <f t="shared" si="154"/>
        <v/>
      </c>
      <c r="CO138" t="str">
        <f>IF(OR(LEFT(CL138,1)=CHAR(32),LEFT(CL138,1)=CHAR(9),LEFT(CL138,1)=CHAR(160),indenture(CL138)&gt;0),"NO","BOLD")&amp;CN138</f>
        <v>BOLD</v>
      </c>
      <c r="CR138" t="str">
        <f t="shared" si="155"/>
        <v/>
      </c>
      <c r="CS138" t="str">
        <f>IF(OR(LEFT(CP138,1)=CHAR(32),LEFT(CP138,1)=CHAR(9),LEFT(CP138,1)=CHAR(160),indenture(CP138)&gt;0),"NO","BOLD")&amp;CR138</f>
        <v>BOLD</v>
      </c>
      <c r="CV138" t="str">
        <f t="shared" si="156"/>
        <v/>
      </c>
      <c r="CW138" t="str">
        <f>IF(OR(LEFT(CT138,1)=CHAR(32),LEFT(CT138,1)=CHAR(9),LEFT(CT138,1)=CHAR(160),indenture(CT138)&gt;0),"NO","BOLD")&amp;CV138</f>
        <v>BOLD</v>
      </c>
      <c r="CZ138" t="str">
        <f t="shared" si="157"/>
        <v/>
      </c>
      <c r="DA138" t="str">
        <f>IF(OR(LEFT(CX138,1)=CHAR(32),LEFT(CX138,1)=CHAR(9),LEFT(CX138,1)=CHAR(160),indenture(CX138)&gt;0),"NO","BOLD")&amp;CZ138</f>
        <v>BOLD</v>
      </c>
      <c r="DD138" t="str">
        <f t="shared" si="158"/>
        <v/>
      </c>
      <c r="DE138" t="str">
        <f>IF(OR(LEFT(DB138,1)=CHAR(32),LEFT(DB138,1)=CHAR(9),LEFT(DB138,1)=CHAR(160),indenture(DB138)&gt;0),"NO","BOLD")&amp;DD138</f>
        <v>BOLD</v>
      </c>
      <c r="DH138" t="str">
        <f t="shared" si="159"/>
        <v/>
      </c>
      <c r="DI138" t="str">
        <f>IF(OR(LEFT(DF138,1)=CHAR(32),LEFT(DF138,1)=CHAR(9),LEFT(DF138,1)=CHAR(160),indenture(DF138)&gt;0),"NO","BOLD")&amp;DH138</f>
        <v>BOLD</v>
      </c>
      <c r="DL138" t="str">
        <f t="shared" si="160"/>
        <v/>
      </c>
      <c r="DM138" t="str">
        <f>IF(OR(LEFT(DJ138,1)=CHAR(32),LEFT(DJ138,1)=CHAR(9),LEFT(DJ138,1)=CHAR(160),indenture(DJ138)&gt;0),"NO","BOLD")&amp;DL138</f>
        <v>BOLD</v>
      </c>
      <c r="DP138" t="str">
        <f t="shared" si="161"/>
        <v/>
      </c>
      <c r="DQ138" t="str">
        <f>IF(OR(LEFT(DN138,1)=CHAR(32),LEFT(DN138,1)=CHAR(9),LEFT(DN138,1)=CHAR(160),indenture(DN138)&gt;0),"NO","BOLD")&amp;DP138</f>
        <v>BOLD</v>
      </c>
      <c r="DT138" t="str">
        <f t="shared" si="162"/>
        <v/>
      </c>
      <c r="DU138" t="str">
        <f>IF(OR(LEFT(DR138,1)=CHAR(32),LEFT(DR138,1)=CHAR(9),LEFT(DR138,1)=CHAR(160),indenture(DR138)&gt;0),"NO","BOLD")&amp;DT138</f>
        <v>BOLD</v>
      </c>
      <c r="DX138" t="str">
        <f t="shared" si="163"/>
        <v/>
      </c>
      <c r="DY138" t="str">
        <f>IF(OR(LEFT(DV138,1)=CHAR(32),LEFT(DV138,1)=CHAR(9),LEFT(DV138,1)=CHAR(160),indenture(DV138)&gt;0),"NO","BOLD")&amp;DX138</f>
        <v>BOLD</v>
      </c>
      <c r="EB138" t="str">
        <f t="shared" si="164"/>
        <v/>
      </c>
      <c r="EC138" t="str">
        <f>IF(OR(LEFT(DZ138,1)=CHAR(32),LEFT(DZ138,1)=CHAR(9),LEFT(DZ138,1)=CHAR(160),indenture(DZ138)&gt;0),"NO","BOLD")&amp;EB138</f>
        <v>BOLD</v>
      </c>
      <c r="EF138" t="str">
        <f t="shared" si="165"/>
        <v/>
      </c>
      <c r="EG138" t="str">
        <f>IF(OR(LEFT(ED138,1)=CHAR(32),LEFT(ED138,1)=CHAR(9),LEFT(ED138,1)=CHAR(160),indenture(ED138)&gt;0),"NO","BOLD")&amp;EF138</f>
        <v>BOLD</v>
      </c>
      <c r="EJ138" t="str">
        <f t="shared" si="166"/>
        <v/>
      </c>
      <c r="EK138" t="str">
        <f>IF(OR(LEFT(EH138,1)=CHAR(32),LEFT(EH138,1)=CHAR(9),LEFT(EH138,1)=CHAR(160),indenture(EH138)&gt;0),"NO","BOLD")&amp;EJ138</f>
        <v>BOLD</v>
      </c>
      <c r="EN138" t="str">
        <f t="shared" si="167"/>
        <v/>
      </c>
      <c r="EO138" t="str">
        <f>IF(OR(LEFT(EL138,1)=CHAR(32),LEFT(EL138,1)=CHAR(9),LEFT(EL138,1)=CHAR(160),indenture(EL138)&gt;0),"NO","BOLD")&amp;EN138</f>
        <v>BOLD</v>
      </c>
      <c r="ER138" t="str">
        <f t="shared" si="168"/>
        <v/>
      </c>
      <c r="ES138" t="str">
        <f>IF(OR(LEFT(EP138,1)=CHAR(32),LEFT(EP138,1)=CHAR(9),LEFT(EP138,1)=CHAR(160),indenture(EP138)&gt;0),"NO","BOLD")&amp;ER138</f>
        <v>BOLD</v>
      </c>
      <c r="EV138" t="str">
        <f t="shared" si="169"/>
        <v/>
      </c>
      <c r="EW138" t="str">
        <f>IF(OR(LEFT(ET138,1)=CHAR(32),LEFT(ET138,1)=CHAR(9),LEFT(ET138,1)=CHAR(160),indenture(ET138)&gt;0),"NO","BOLD")&amp;EV138</f>
        <v>BOLD</v>
      </c>
      <c r="EZ138" t="str">
        <f t="shared" si="170"/>
        <v/>
      </c>
      <c r="FA138" t="str">
        <f>IF(OR(LEFT(EX138,1)=CHAR(32),LEFT(EX138,1)=CHAR(9),LEFT(EX138,1)=CHAR(160),indenture(EX138)&gt;0),"NO","BOLD")&amp;EZ138</f>
        <v>BOLD</v>
      </c>
      <c r="FD138" t="str">
        <f t="shared" si="171"/>
        <v/>
      </c>
      <c r="FE138" t="str">
        <f>IF(OR(LEFT(FB138,1)=CHAR(32),LEFT(FB138,1)=CHAR(9),LEFT(FB138,1)=CHAR(160),indenture(FB138)&gt;0),"NO","BOLD")&amp;FD138</f>
        <v>BOLD</v>
      </c>
      <c r="FH138" t="str">
        <f t="shared" si="172"/>
        <v/>
      </c>
      <c r="FI138" t="str">
        <f>IF(OR(LEFT(FF138,1)=CHAR(32),LEFT(FF138,1)=CHAR(9),LEFT(FF138,1)=CHAR(160),indenture(FF138)&gt;0),"NO","BOLD")&amp;FH138</f>
        <v>BOLD</v>
      </c>
      <c r="FL138" t="str">
        <f t="shared" si="173"/>
        <v/>
      </c>
      <c r="FM138" t="str">
        <f>IF(OR(LEFT(FJ138,1)=CHAR(32),LEFT(FJ138,1)=CHAR(9),LEFT(FJ138,1)=CHAR(160),indenture(FJ138)&gt;0),"NO","BOLD")&amp;FL138</f>
        <v>BOLD</v>
      </c>
      <c r="FP138" t="str">
        <f t="shared" si="174"/>
        <v/>
      </c>
      <c r="FQ138" t="str">
        <f>IF(OR(LEFT(FN138,1)=CHAR(32),LEFT(FN138,1)=CHAR(9),LEFT(FN138,1)=CHAR(160),indenture(FN138)&gt;0),"NO","BOLD")&amp;FP138</f>
        <v>BOLD</v>
      </c>
      <c r="FT138" t="str">
        <f t="shared" si="175"/>
        <v/>
      </c>
      <c r="FU138" t="str">
        <f>IF(OR(LEFT(FR138,1)=CHAR(32),LEFT(FR138,1)=CHAR(9),LEFT(FR138,1)=CHAR(160),indenture(FR138)&gt;0),"NO","BOLD")&amp;FT138</f>
        <v>BOLD</v>
      </c>
      <c r="FX138" t="str">
        <f t="shared" si="176"/>
        <v/>
      </c>
      <c r="FY138" t="str">
        <f>IF(OR(LEFT(FV138,1)=CHAR(32),LEFT(FV138,1)=CHAR(9),LEFT(FV138,1)=CHAR(160),indenture(FV138)&gt;0),"NO","BOLD")&amp;FX138</f>
        <v>BOLD</v>
      </c>
      <c r="GB138" t="str">
        <f t="shared" si="177"/>
        <v/>
      </c>
      <c r="GC138" t="str">
        <f>IF(OR(LEFT(FZ138,1)=CHAR(32),LEFT(FZ138,1)=CHAR(9),LEFT(FZ138,1)=CHAR(160),indenture(FZ138)&gt;0),"NO","BOLD")&amp;GB138</f>
        <v>BOLD</v>
      </c>
      <c r="GF138" t="str">
        <f t="shared" si="178"/>
        <v/>
      </c>
      <c r="GG138" t="str">
        <f>IF(OR(LEFT(GD138,1)=CHAR(32),LEFT(GD138,1)=CHAR(9),LEFT(GD138,1)=CHAR(160),indenture(GD138)&gt;0),"NO","BOLD")&amp;GF138</f>
        <v>BOLD</v>
      </c>
      <c r="GJ138" t="str">
        <f t="shared" si="179"/>
        <v/>
      </c>
      <c r="GK138" t="str">
        <f>IF(OR(LEFT(GH138,1)=CHAR(32),LEFT(GH138,1)=CHAR(9),LEFT(GH138,1)=CHAR(160),indenture(GH138)&gt;0),"NO","BOLD")&amp;GJ138</f>
        <v>BOLD</v>
      </c>
      <c r="GN138" t="str">
        <f t="shared" si="180"/>
        <v/>
      </c>
      <c r="GO138" t="str">
        <f>IF(OR(LEFT(GL138,1)=CHAR(32),LEFT(GL138,1)=CHAR(9),LEFT(GL138,1)=CHAR(160),indenture(GL138)&gt;0),"NO","BOLD")&amp;GN138</f>
        <v>BOLD</v>
      </c>
      <c r="GR138" t="str">
        <f t="shared" si="181"/>
        <v/>
      </c>
      <c r="GS138" t="str">
        <f>IF(OR(LEFT(GP138,1)=CHAR(32),LEFT(GP138,1)=CHAR(9),LEFT(GP138,1)=CHAR(160),indenture(GP138)&gt;0),"NO","BOLD")&amp;GR138</f>
        <v>BOLD</v>
      </c>
      <c r="GV138" t="str">
        <f t="shared" si="182"/>
        <v/>
      </c>
      <c r="GW138" t="str">
        <f>IF(OR(LEFT(GT138,1)=CHAR(32),LEFT(GT138,1)=CHAR(9),LEFT(GT138,1)=CHAR(160),indenture(GT138)&gt;0),"NO","BOLD")&amp;GV138</f>
        <v>BOLD</v>
      </c>
      <c r="GZ138" t="str">
        <f t="shared" si="183"/>
        <v/>
      </c>
      <c r="HA138" t="str">
        <f>IF(OR(LEFT(GX138,1)=CHAR(32),LEFT(GX138,1)=CHAR(9),LEFT(GX138,1)=CHAR(160),indenture(GX138)&gt;0),"NO","BOLD")&amp;GZ138</f>
        <v>BOLD</v>
      </c>
      <c r="HD138" t="str">
        <f t="shared" si="184"/>
        <v/>
      </c>
      <c r="HE138" t="str">
        <f>IF(OR(LEFT(HB138,1)=CHAR(32),LEFT(HB138,1)=CHAR(9),LEFT(HB138,1)=CHAR(160),indenture(HB138)&gt;0),"NO","BOLD")&amp;HD138</f>
        <v>BOLD</v>
      </c>
      <c r="HH138" t="str">
        <f t="shared" si="185"/>
        <v/>
      </c>
      <c r="HI138" t="str">
        <f>IF(OR(LEFT(HF138,1)=CHAR(32),LEFT(HF138,1)=CHAR(9),LEFT(HF138,1)=CHAR(160),indenture(HF138)&gt;0),"NO","BOLD")&amp;HH138</f>
        <v>BOLD</v>
      </c>
      <c r="HL138" t="str">
        <f t="shared" si="186"/>
        <v/>
      </c>
      <c r="HM138" t="str">
        <f>IF(OR(LEFT(HJ138,1)=CHAR(32),LEFT(HJ138,1)=CHAR(9),LEFT(HJ138,1)=CHAR(160),indenture(HJ138)&gt;0),"NO","BOLD")&amp;HL138</f>
        <v>BOLD</v>
      </c>
      <c r="HP138" t="str">
        <f t="shared" si="187"/>
        <v/>
      </c>
      <c r="HQ138" t="str">
        <f>IF(OR(LEFT(HN138,1)=CHAR(32),LEFT(HN138,1)=CHAR(9),LEFT(HN138,1)=CHAR(160),indenture(HN138)&gt;0),"NO","BOLD")&amp;HP138</f>
        <v>BOLD</v>
      </c>
      <c r="HT138" t="str">
        <f t="shared" si="188"/>
        <v/>
      </c>
      <c r="HU138" t="str">
        <f>IF(OR(LEFT(HR138,1)=CHAR(32),LEFT(HR138,1)=CHAR(9),LEFT(HR138,1)=CHAR(160),indenture(HR138)&gt;0),"NO","BOLD")&amp;HT138</f>
        <v>BOLD</v>
      </c>
      <c r="HV138" t="s">
        <v>8299</v>
      </c>
      <c r="HW138" t="s">
        <v>8201</v>
      </c>
      <c r="HX138" t="str">
        <f t="shared" si="189"/>
        <v/>
      </c>
      <c r="HY138" t="str">
        <f>IF(OR(LEFT(HV138,1)=CHAR(32),LEFT(HV138,1)=CHAR(9),LEFT(HV138,1)=CHAR(160),indenture(HV138)&gt;0),"NO","BOLD")&amp;HX138</f>
        <v>BOLD</v>
      </c>
      <c r="IP138" t="s">
        <v>8797</v>
      </c>
      <c r="IQ138" t="s">
        <v>8815</v>
      </c>
      <c r="IR138" t="str">
        <f t="shared" si="190"/>
        <v/>
      </c>
      <c r="IS138" t="str">
        <f>IF(OR(LEFT(IP138,1)=CHAR(32),LEFT(IP138,1)=CHAR(9),LEFT(IP138,1)=CHAR(160),indenture(IP138)&gt;0),"NO","BOLD")&amp;IR138</f>
        <v>BOLD</v>
      </c>
    </row>
    <row r="139" spans="1:265">
      <c r="A139">
        <v>138</v>
      </c>
      <c r="D139" t="str">
        <f t="shared" si="133"/>
        <v/>
      </c>
      <c r="E139" t="str">
        <f>IF(OR(LEFT(B139,1)=CHAR(32),LEFT(B139,1)=CHAR(9),LEFT(B139,1)=CHAR(160),indenture(B139)&gt;0),"NO","BOLD")&amp;D139</f>
        <v>BOLD</v>
      </c>
      <c r="F139" t="s">
        <v>4162</v>
      </c>
      <c r="G139" t="s">
        <v>4163</v>
      </c>
      <c r="H139" t="str">
        <f t="shared" si="134"/>
        <v/>
      </c>
      <c r="I139" t="str">
        <f>IF(OR(LEFT(F139,1)=CHAR(32),LEFT(F139,1)=CHAR(9),LEFT(F139,1)=CHAR(160),indenture(F139)&gt;0),"NO","BOLD")&amp;H139</f>
        <v>BOLD</v>
      </c>
      <c r="P139" t="str">
        <f t="shared" si="135"/>
        <v/>
      </c>
      <c r="Q139" t="str">
        <f>IF(OR(LEFT(N139,1)=CHAR(32),LEFT(N139,1)=CHAR(9),LEFT(N139,1)=CHAR(160),indenture(N139)&gt;0),"NO","BOLD")&amp;P139</f>
        <v>BOLD</v>
      </c>
      <c r="T139" t="str">
        <f t="shared" si="136"/>
        <v/>
      </c>
      <c r="U139" t="str">
        <f>IF(OR(LEFT(R139,1)=CHAR(32),LEFT(R139,1)=CHAR(9),LEFT(R139,1)=CHAR(160),indenture(R139)&gt;0),"NO","BOLD")&amp;T139</f>
        <v>BOLD</v>
      </c>
      <c r="X139" t="str">
        <f t="shared" si="137"/>
        <v/>
      </c>
      <c r="Y139" t="str">
        <f>IF(OR(LEFT(V139,1)=CHAR(32),LEFT(V139,1)=CHAR(9),LEFT(V139,1)=CHAR(160),indenture(V139)&gt;0),"NO","BOLD")&amp;X139</f>
        <v>BOLD</v>
      </c>
      <c r="AB139" t="str">
        <f t="shared" si="138"/>
        <v/>
      </c>
      <c r="AC139" t="str">
        <f>IF(OR(LEFT(Z139,1)=CHAR(32),LEFT(Z139,1)=CHAR(9),LEFT(Z139,1)=CHAR(160),indenture(Z139)&gt;0),"NO","BOLD")&amp;AB139</f>
        <v>BOLD</v>
      </c>
      <c r="AF139" t="str">
        <f t="shared" si="139"/>
        <v/>
      </c>
      <c r="AG139" t="str">
        <f>IF(OR(LEFT(AD139,1)=CHAR(32),LEFT(AD139,1)=CHAR(9),LEFT(AD139,1)=CHAR(160),indenture(AD139)&gt;0),"NO","BOLD")&amp;AF139</f>
        <v>BOLD</v>
      </c>
      <c r="AJ139" t="str">
        <f t="shared" si="140"/>
        <v/>
      </c>
      <c r="AK139" t="str">
        <f>IF(OR(LEFT(AH139,1)=CHAR(32),LEFT(AH139,1)=CHAR(9),LEFT(AH139,1)=CHAR(160),indenture(AH139)&gt;0),"NO","BOLD")&amp;AJ139</f>
        <v>BOLD</v>
      </c>
      <c r="AN139" t="str">
        <f t="shared" si="141"/>
        <v/>
      </c>
      <c r="AO139" t="str">
        <f>IF(OR(LEFT(AL139,1)=CHAR(32),LEFT(AL139,1)=CHAR(9),LEFT(AL139,1)=CHAR(160),indenture(AL139)&gt;0),"NO","BOLD")&amp;AN139</f>
        <v>BOLD</v>
      </c>
      <c r="AR139" t="str">
        <f t="shared" si="142"/>
        <v/>
      </c>
      <c r="AS139" t="str">
        <f>IF(OR(LEFT(AP139,1)=CHAR(32),LEFT(AP139,1)=CHAR(9),LEFT(AP139,1)=CHAR(160),indenture(AP139)&gt;0),"NO","BOLD")&amp;AR139</f>
        <v>BOLD</v>
      </c>
      <c r="AV139" t="str">
        <f t="shared" si="143"/>
        <v/>
      </c>
      <c r="AW139" t="str">
        <f>IF(OR(LEFT(AT139,1)=CHAR(32),LEFT(AT139,1)=CHAR(9),LEFT(AT139,1)=CHAR(160),indenture(AT139)&gt;0),"NO","BOLD")&amp;AV139</f>
        <v>BOLD</v>
      </c>
      <c r="AZ139" t="str">
        <f t="shared" si="144"/>
        <v/>
      </c>
      <c r="BA139" t="str">
        <f>IF(OR(LEFT(AX139,1)=CHAR(32),LEFT(AX139,1)=CHAR(9),LEFT(AX139,1)=CHAR(160),indenture(AX139)&gt;0),"NO","BOLD")&amp;AZ139</f>
        <v>BOLD</v>
      </c>
      <c r="BD139" t="str">
        <f t="shared" si="145"/>
        <v/>
      </c>
      <c r="BE139" t="str">
        <f>IF(OR(LEFT(BB139,1)=CHAR(32),LEFT(BB139,1)=CHAR(9),LEFT(BB139,1)=CHAR(160),indenture(BB139)&gt;0),"NO","BOLD")&amp;BD139</f>
        <v>BOLD</v>
      </c>
      <c r="BH139" t="str">
        <f t="shared" si="146"/>
        <v/>
      </c>
      <c r="BI139" t="str">
        <f>IF(OR(LEFT(BF139,1)=CHAR(32),LEFT(BF139,1)=CHAR(9),LEFT(BF139,1)=CHAR(160),indenture(BF139)&gt;0),"NO","BOLD")&amp;BH139</f>
        <v>BOLD</v>
      </c>
      <c r="BL139" t="str">
        <f t="shared" si="147"/>
        <v/>
      </c>
      <c r="BM139" t="str">
        <f>IF(OR(LEFT(BJ139,1)=CHAR(32),LEFT(BJ139,1)=CHAR(9),LEFT(BJ139,1)=CHAR(160),indenture(BJ139)&gt;0),"NO","BOLD")&amp;BL139</f>
        <v>BOLD</v>
      </c>
      <c r="BP139" t="str">
        <f t="shared" si="148"/>
        <v/>
      </c>
      <c r="BQ139" t="str">
        <f>IF(OR(LEFT(BN139,1)=CHAR(32),LEFT(BN139,1)=CHAR(9),LEFT(BN139,1)=CHAR(160),indenture(BN139)&gt;0),"NO","BOLD")&amp;BP139</f>
        <v>BOLD</v>
      </c>
      <c r="BT139" t="str">
        <f t="shared" si="149"/>
        <v/>
      </c>
      <c r="BU139" t="str">
        <f>IF(OR(LEFT(BR139,1)=CHAR(32),LEFT(BR139,1)=CHAR(9),LEFT(BR139,1)=CHAR(160),indenture(BR139)&gt;0),"NO","BOLD")&amp;BT139</f>
        <v>BOLD</v>
      </c>
      <c r="BX139" t="str">
        <f t="shared" si="150"/>
        <v/>
      </c>
      <c r="BY139" t="str">
        <f>IF(OR(LEFT(BV139,1)=CHAR(32),LEFT(BV139,1)=CHAR(9),LEFT(BV139,1)=CHAR(160),indenture(BV139)&gt;0),"NO","BOLD")&amp;BX139</f>
        <v>BOLD</v>
      </c>
      <c r="CB139" t="str">
        <f t="shared" si="151"/>
        <v/>
      </c>
      <c r="CC139" t="str">
        <f>IF(OR(LEFT(BZ139,1)=CHAR(32),LEFT(BZ139,1)=CHAR(9),LEFT(BZ139,1)=CHAR(160),indenture(BZ139)&gt;0),"NO","BOLD")&amp;CB139</f>
        <v>BOLD</v>
      </c>
      <c r="CF139" t="str">
        <f t="shared" si="152"/>
        <v/>
      </c>
      <c r="CG139" t="str">
        <f>IF(OR(LEFT(CD139,1)=CHAR(32),LEFT(CD139,1)=CHAR(9),LEFT(CD139,1)=CHAR(160),indenture(CD139)&gt;0),"NO","BOLD")&amp;CF139</f>
        <v>BOLD</v>
      </c>
      <c r="CJ139" t="str">
        <f t="shared" si="153"/>
        <v/>
      </c>
      <c r="CK139" t="str">
        <f>IF(OR(LEFT(CH139,1)=CHAR(32),LEFT(CH139,1)=CHAR(9),LEFT(CH139,1)=CHAR(160),indenture(CH139)&gt;0),"NO","BOLD")&amp;CJ139</f>
        <v>BOLD</v>
      </c>
      <c r="CN139" t="str">
        <f t="shared" si="154"/>
        <v/>
      </c>
      <c r="CO139" t="str">
        <f>IF(OR(LEFT(CL139,1)=CHAR(32),LEFT(CL139,1)=CHAR(9),LEFT(CL139,1)=CHAR(160),indenture(CL139)&gt;0),"NO","BOLD")&amp;CN139</f>
        <v>BOLD</v>
      </c>
      <c r="CR139" t="str">
        <f t="shared" si="155"/>
        <v/>
      </c>
      <c r="CS139" t="str">
        <f>IF(OR(LEFT(CP139,1)=CHAR(32),LEFT(CP139,1)=CHAR(9),LEFT(CP139,1)=CHAR(160),indenture(CP139)&gt;0),"NO","BOLD")&amp;CR139</f>
        <v>BOLD</v>
      </c>
      <c r="CV139" t="str">
        <f t="shared" si="156"/>
        <v/>
      </c>
      <c r="CW139" t="str">
        <f>IF(OR(LEFT(CT139,1)=CHAR(32),LEFT(CT139,1)=CHAR(9),LEFT(CT139,1)=CHAR(160),indenture(CT139)&gt;0),"NO","BOLD")&amp;CV139</f>
        <v>BOLD</v>
      </c>
      <c r="CZ139" t="str">
        <f t="shared" si="157"/>
        <v/>
      </c>
      <c r="DA139" t="str">
        <f>IF(OR(LEFT(CX139,1)=CHAR(32),LEFT(CX139,1)=CHAR(9),LEFT(CX139,1)=CHAR(160),indenture(CX139)&gt;0),"NO","BOLD")&amp;CZ139</f>
        <v>BOLD</v>
      </c>
      <c r="DD139" t="str">
        <f t="shared" si="158"/>
        <v/>
      </c>
      <c r="DE139" t="str">
        <f>IF(OR(LEFT(DB139,1)=CHAR(32),LEFT(DB139,1)=CHAR(9),LEFT(DB139,1)=CHAR(160),indenture(DB139)&gt;0),"NO","BOLD")&amp;DD139</f>
        <v>BOLD</v>
      </c>
      <c r="DH139" t="str">
        <f t="shared" si="159"/>
        <v/>
      </c>
      <c r="DI139" t="str">
        <f>IF(OR(LEFT(DF139,1)=CHAR(32),LEFT(DF139,1)=CHAR(9),LEFT(DF139,1)=CHAR(160),indenture(DF139)&gt;0),"NO","BOLD")&amp;DH139</f>
        <v>BOLD</v>
      </c>
      <c r="DL139" t="str">
        <f t="shared" si="160"/>
        <v/>
      </c>
      <c r="DM139" t="str">
        <f>IF(OR(LEFT(DJ139,1)=CHAR(32),LEFT(DJ139,1)=CHAR(9),LEFT(DJ139,1)=CHAR(160),indenture(DJ139)&gt;0),"NO","BOLD")&amp;DL139</f>
        <v>BOLD</v>
      </c>
      <c r="DP139" t="str">
        <f t="shared" si="161"/>
        <v/>
      </c>
      <c r="DQ139" t="str">
        <f>IF(OR(LEFT(DN139,1)=CHAR(32),LEFT(DN139,1)=CHAR(9),LEFT(DN139,1)=CHAR(160),indenture(DN139)&gt;0),"NO","BOLD")&amp;DP139</f>
        <v>BOLD</v>
      </c>
      <c r="DT139" t="str">
        <f t="shared" si="162"/>
        <v/>
      </c>
      <c r="DU139" t="str">
        <f>IF(OR(LEFT(DR139,1)=CHAR(32),LEFT(DR139,1)=CHAR(9),LEFT(DR139,1)=CHAR(160),indenture(DR139)&gt;0),"NO","BOLD")&amp;DT139</f>
        <v>BOLD</v>
      </c>
      <c r="DX139" t="str">
        <f t="shared" si="163"/>
        <v/>
      </c>
      <c r="DY139" t="str">
        <f>IF(OR(LEFT(DV139,1)=CHAR(32),LEFT(DV139,1)=CHAR(9),LEFT(DV139,1)=CHAR(160),indenture(DV139)&gt;0),"NO","BOLD")&amp;DX139</f>
        <v>BOLD</v>
      </c>
      <c r="EB139" t="str">
        <f t="shared" si="164"/>
        <v/>
      </c>
      <c r="EC139" t="str">
        <f>IF(OR(LEFT(DZ139,1)=CHAR(32),LEFT(DZ139,1)=CHAR(9),LEFT(DZ139,1)=CHAR(160),indenture(DZ139)&gt;0),"NO","BOLD")&amp;EB139</f>
        <v>BOLD</v>
      </c>
      <c r="EF139" t="str">
        <f t="shared" si="165"/>
        <v/>
      </c>
      <c r="EG139" t="str">
        <f>IF(OR(LEFT(ED139,1)=CHAR(32),LEFT(ED139,1)=CHAR(9),LEFT(ED139,1)=CHAR(160),indenture(ED139)&gt;0),"NO","BOLD")&amp;EF139</f>
        <v>BOLD</v>
      </c>
      <c r="EJ139" t="str">
        <f t="shared" si="166"/>
        <v/>
      </c>
      <c r="EK139" t="str">
        <f>IF(OR(LEFT(EH139,1)=CHAR(32),LEFT(EH139,1)=CHAR(9),LEFT(EH139,1)=CHAR(160),indenture(EH139)&gt;0),"NO","BOLD")&amp;EJ139</f>
        <v>BOLD</v>
      </c>
      <c r="EN139" t="str">
        <f t="shared" si="167"/>
        <v/>
      </c>
      <c r="EO139" t="str">
        <f>IF(OR(LEFT(EL139,1)=CHAR(32),LEFT(EL139,1)=CHAR(9),LEFT(EL139,1)=CHAR(160),indenture(EL139)&gt;0),"NO","BOLD")&amp;EN139</f>
        <v>BOLD</v>
      </c>
      <c r="ER139" t="str">
        <f t="shared" si="168"/>
        <v/>
      </c>
      <c r="ES139" t="str">
        <f>IF(OR(LEFT(EP139,1)=CHAR(32),LEFT(EP139,1)=CHAR(9),LEFT(EP139,1)=CHAR(160),indenture(EP139)&gt;0),"NO","BOLD")&amp;ER139</f>
        <v>BOLD</v>
      </c>
      <c r="EV139" t="str">
        <f t="shared" si="169"/>
        <v/>
      </c>
      <c r="EW139" t="str">
        <f>IF(OR(LEFT(ET139,1)=CHAR(32),LEFT(ET139,1)=CHAR(9),LEFT(ET139,1)=CHAR(160),indenture(ET139)&gt;0),"NO","BOLD")&amp;EV139</f>
        <v>BOLD</v>
      </c>
      <c r="EZ139" t="str">
        <f t="shared" si="170"/>
        <v/>
      </c>
      <c r="FA139" t="str">
        <f>IF(OR(LEFT(EX139,1)=CHAR(32),LEFT(EX139,1)=CHAR(9),LEFT(EX139,1)=CHAR(160),indenture(EX139)&gt;0),"NO","BOLD")&amp;EZ139</f>
        <v>BOLD</v>
      </c>
      <c r="FD139" t="str">
        <f t="shared" si="171"/>
        <v/>
      </c>
      <c r="FE139" t="str">
        <f>IF(OR(LEFT(FB139,1)=CHAR(32),LEFT(FB139,1)=CHAR(9),LEFT(FB139,1)=CHAR(160),indenture(FB139)&gt;0),"NO","BOLD")&amp;FD139</f>
        <v>BOLD</v>
      </c>
      <c r="FH139" t="str">
        <f t="shared" si="172"/>
        <v/>
      </c>
      <c r="FI139" t="str">
        <f>IF(OR(LEFT(FF139,1)=CHAR(32),LEFT(FF139,1)=CHAR(9),LEFT(FF139,1)=CHAR(160),indenture(FF139)&gt;0),"NO","BOLD")&amp;FH139</f>
        <v>BOLD</v>
      </c>
      <c r="FL139" t="str">
        <f t="shared" si="173"/>
        <v/>
      </c>
      <c r="FM139" t="str">
        <f>IF(OR(LEFT(FJ139,1)=CHAR(32),LEFT(FJ139,1)=CHAR(9),LEFT(FJ139,1)=CHAR(160),indenture(FJ139)&gt;0),"NO","BOLD")&amp;FL139</f>
        <v>BOLD</v>
      </c>
      <c r="FP139" t="str">
        <f t="shared" si="174"/>
        <v/>
      </c>
      <c r="FQ139" t="str">
        <f>IF(OR(LEFT(FN139,1)=CHAR(32),LEFT(FN139,1)=CHAR(9),LEFT(FN139,1)=CHAR(160),indenture(FN139)&gt;0),"NO","BOLD")&amp;FP139</f>
        <v>BOLD</v>
      </c>
      <c r="FT139" t="str">
        <f t="shared" si="175"/>
        <v/>
      </c>
      <c r="FU139" t="str">
        <f>IF(OR(LEFT(FR139,1)=CHAR(32),LEFT(FR139,1)=CHAR(9),LEFT(FR139,1)=CHAR(160),indenture(FR139)&gt;0),"NO","BOLD")&amp;FT139</f>
        <v>BOLD</v>
      </c>
      <c r="FX139" t="str">
        <f t="shared" si="176"/>
        <v/>
      </c>
      <c r="FY139" t="str">
        <f>IF(OR(LEFT(FV139,1)=CHAR(32),LEFT(FV139,1)=CHAR(9),LEFT(FV139,1)=CHAR(160),indenture(FV139)&gt;0),"NO","BOLD")&amp;FX139</f>
        <v>BOLD</v>
      </c>
      <c r="GB139" t="str">
        <f t="shared" si="177"/>
        <v/>
      </c>
      <c r="GC139" t="str">
        <f>IF(OR(LEFT(FZ139,1)=CHAR(32),LEFT(FZ139,1)=CHAR(9),LEFT(FZ139,1)=CHAR(160),indenture(FZ139)&gt;0),"NO","BOLD")&amp;GB139</f>
        <v>BOLD</v>
      </c>
      <c r="GF139" t="str">
        <f t="shared" si="178"/>
        <v/>
      </c>
      <c r="GG139" t="str">
        <f>IF(OR(LEFT(GD139,1)=CHAR(32),LEFT(GD139,1)=CHAR(9),LEFT(GD139,1)=CHAR(160),indenture(GD139)&gt;0),"NO","BOLD")&amp;GF139</f>
        <v>BOLD</v>
      </c>
      <c r="GJ139" t="str">
        <f t="shared" si="179"/>
        <v/>
      </c>
      <c r="GK139" t="str">
        <f>IF(OR(LEFT(GH139,1)=CHAR(32),LEFT(GH139,1)=CHAR(9),LEFT(GH139,1)=CHAR(160),indenture(GH139)&gt;0),"NO","BOLD")&amp;GJ139</f>
        <v>BOLD</v>
      </c>
      <c r="GN139" t="str">
        <f t="shared" si="180"/>
        <v/>
      </c>
      <c r="GO139" t="str">
        <f>IF(OR(LEFT(GL139,1)=CHAR(32),LEFT(GL139,1)=CHAR(9),LEFT(GL139,1)=CHAR(160),indenture(GL139)&gt;0),"NO","BOLD")&amp;GN139</f>
        <v>BOLD</v>
      </c>
      <c r="GR139" t="str">
        <f t="shared" si="181"/>
        <v/>
      </c>
      <c r="GS139" t="str">
        <f>IF(OR(LEFT(GP139,1)=CHAR(32),LEFT(GP139,1)=CHAR(9),LEFT(GP139,1)=CHAR(160),indenture(GP139)&gt;0),"NO","BOLD")&amp;GR139</f>
        <v>BOLD</v>
      </c>
      <c r="GV139" t="str">
        <f t="shared" si="182"/>
        <v/>
      </c>
      <c r="GW139" t="str">
        <f>IF(OR(LEFT(GT139,1)=CHAR(32),LEFT(GT139,1)=CHAR(9),LEFT(GT139,1)=CHAR(160),indenture(GT139)&gt;0),"NO","BOLD")&amp;GV139</f>
        <v>BOLD</v>
      </c>
      <c r="GZ139" t="str">
        <f t="shared" si="183"/>
        <v/>
      </c>
      <c r="HA139" t="str">
        <f>IF(OR(LEFT(GX139,1)=CHAR(32),LEFT(GX139,1)=CHAR(9),LEFT(GX139,1)=CHAR(160),indenture(GX139)&gt;0),"NO","BOLD")&amp;GZ139</f>
        <v>BOLD</v>
      </c>
      <c r="HD139" t="str">
        <f t="shared" si="184"/>
        <v/>
      </c>
      <c r="HE139" t="str">
        <f>IF(OR(LEFT(HB139,1)=CHAR(32),LEFT(HB139,1)=CHAR(9),LEFT(HB139,1)=CHAR(160),indenture(HB139)&gt;0),"NO","BOLD")&amp;HD139</f>
        <v>BOLD</v>
      </c>
      <c r="HH139" t="str">
        <f t="shared" si="185"/>
        <v/>
      </c>
      <c r="HI139" t="str">
        <f>IF(OR(LEFT(HF139,1)=CHAR(32),LEFT(HF139,1)=CHAR(9),LEFT(HF139,1)=CHAR(160),indenture(HF139)&gt;0),"NO","BOLD")&amp;HH139</f>
        <v>BOLD</v>
      </c>
      <c r="HL139" t="str">
        <f t="shared" si="186"/>
        <v/>
      </c>
      <c r="HM139" t="str">
        <f>IF(OR(LEFT(HJ139,1)=CHAR(32),LEFT(HJ139,1)=CHAR(9),LEFT(HJ139,1)=CHAR(160),indenture(HJ139)&gt;0),"NO","BOLD")&amp;HL139</f>
        <v>BOLD</v>
      </c>
      <c r="HP139" t="str">
        <f t="shared" si="187"/>
        <v/>
      </c>
      <c r="HQ139" t="str">
        <f>IF(OR(LEFT(HN139,1)=CHAR(32),LEFT(HN139,1)=CHAR(9),LEFT(HN139,1)=CHAR(160),indenture(HN139)&gt;0),"NO","BOLD")&amp;HP139</f>
        <v>BOLD</v>
      </c>
      <c r="HT139" t="str">
        <f t="shared" si="188"/>
        <v/>
      </c>
      <c r="HU139" t="str">
        <f>IF(OR(LEFT(HR139,1)=CHAR(32),LEFT(HR139,1)=CHAR(9),LEFT(HR139,1)=CHAR(160),indenture(HR139)&gt;0),"NO","BOLD")&amp;HT139</f>
        <v>BOLD</v>
      </c>
      <c r="HX139" t="str">
        <f t="shared" si="189"/>
        <v/>
      </c>
      <c r="HY139" t="str">
        <f>IF(OR(LEFT(HV139,1)=CHAR(32),LEFT(HV139,1)=CHAR(9),LEFT(HV139,1)=CHAR(160),indenture(HV139)&gt;0),"NO","BOLD")&amp;HX139</f>
        <v>BOLD</v>
      </c>
      <c r="IP139" t="s">
        <v>8799</v>
      </c>
      <c r="IQ139" t="s">
        <v>8816</v>
      </c>
      <c r="IR139" t="str">
        <f t="shared" si="190"/>
        <v/>
      </c>
      <c r="IS139" t="str">
        <f>IF(OR(LEFT(IP139,1)=CHAR(32),LEFT(IP139,1)=CHAR(9),LEFT(IP139,1)=CHAR(160),indenture(IP139)&gt;0),"NO","BOLD")&amp;IR139</f>
        <v>BOLD</v>
      </c>
    </row>
    <row r="140" spans="1:265">
      <c r="A140">
        <v>139</v>
      </c>
      <c r="D140" t="str">
        <f t="shared" si="133"/>
        <v/>
      </c>
      <c r="E140" t="str">
        <f>IF(OR(LEFT(B140,1)=CHAR(32),LEFT(B140,1)=CHAR(9),LEFT(B140,1)=CHAR(160),indenture(B140)&gt;0),"NO","BOLD")&amp;D140</f>
        <v>BOLD</v>
      </c>
      <c r="F140" t="s">
        <v>4164</v>
      </c>
      <c r="G140" t="s">
        <v>4165</v>
      </c>
      <c r="H140" t="str">
        <f t="shared" si="134"/>
        <v/>
      </c>
      <c r="I140" t="str">
        <f>IF(OR(LEFT(F140,1)=CHAR(32),LEFT(F140,1)=CHAR(9),LEFT(F140,1)=CHAR(160),indenture(F140)&gt;0),"NO","BOLD")&amp;H140</f>
        <v>BOLD</v>
      </c>
      <c r="P140" t="str">
        <f t="shared" si="135"/>
        <v/>
      </c>
      <c r="Q140" t="str">
        <f>IF(OR(LEFT(N140,1)=CHAR(32),LEFT(N140,1)=CHAR(9),LEFT(N140,1)=CHAR(160),indenture(N140)&gt;0),"NO","BOLD")&amp;P140</f>
        <v>BOLD</v>
      </c>
      <c r="T140" t="str">
        <f t="shared" si="136"/>
        <v/>
      </c>
      <c r="U140" t="str">
        <f>IF(OR(LEFT(R140,1)=CHAR(32),LEFT(R140,1)=CHAR(9),LEFT(R140,1)=CHAR(160),indenture(R140)&gt;0),"NO","BOLD")&amp;T140</f>
        <v>BOLD</v>
      </c>
      <c r="X140" t="str">
        <f t="shared" si="137"/>
        <v/>
      </c>
      <c r="Y140" t="str">
        <f>IF(OR(LEFT(V140,1)=CHAR(32),LEFT(V140,1)=CHAR(9),LEFT(V140,1)=CHAR(160),indenture(V140)&gt;0),"NO","BOLD")&amp;X140</f>
        <v>BOLD</v>
      </c>
      <c r="AB140" t="str">
        <f t="shared" si="138"/>
        <v/>
      </c>
      <c r="AC140" t="str">
        <f>IF(OR(LEFT(Z140,1)=CHAR(32),LEFT(Z140,1)=CHAR(9),LEFT(Z140,1)=CHAR(160),indenture(Z140)&gt;0),"NO","BOLD")&amp;AB140</f>
        <v>BOLD</v>
      </c>
      <c r="AF140" t="str">
        <f t="shared" si="139"/>
        <v/>
      </c>
      <c r="AG140" t="str">
        <f>IF(OR(LEFT(AD140,1)=CHAR(32),LEFT(AD140,1)=CHAR(9),LEFT(AD140,1)=CHAR(160),indenture(AD140)&gt;0),"NO","BOLD")&amp;AF140</f>
        <v>BOLD</v>
      </c>
      <c r="AJ140" t="str">
        <f t="shared" si="140"/>
        <v/>
      </c>
      <c r="AK140" t="str">
        <f>IF(OR(LEFT(AH140,1)=CHAR(32),LEFT(AH140,1)=CHAR(9),LEFT(AH140,1)=CHAR(160),indenture(AH140)&gt;0),"NO","BOLD")&amp;AJ140</f>
        <v>BOLD</v>
      </c>
      <c r="AN140" t="str">
        <f t="shared" si="141"/>
        <v/>
      </c>
      <c r="AO140" t="str">
        <f>IF(OR(LEFT(AL140,1)=CHAR(32),LEFT(AL140,1)=CHAR(9),LEFT(AL140,1)=CHAR(160),indenture(AL140)&gt;0),"NO","BOLD")&amp;AN140</f>
        <v>BOLD</v>
      </c>
      <c r="AR140" t="str">
        <f t="shared" si="142"/>
        <v/>
      </c>
      <c r="AS140" t="str">
        <f>IF(OR(LEFT(AP140,1)=CHAR(32),LEFT(AP140,1)=CHAR(9),LEFT(AP140,1)=CHAR(160),indenture(AP140)&gt;0),"NO","BOLD")&amp;AR140</f>
        <v>BOLD</v>
      </c>
      <c r="AV140" t="str">
        <f t="shared" si="143"/>
        <v/>
      </c>
      <c r="AW140" t="str">
        <f>IF(OR(LEFT(AT140,1)=CHAR(32),LEFT(AT140,1)=CHAR(9),LEFT(AT140,1)=CHAR(160),indenture(AT140)&gt;0),"NO","BOLD")&amp;AV140</f>
        <v>BOLD</v>
      </c>
      <c r="AZ140" t="str">
        <f t="shared" si="144"/>
        <v/>
      </c>
      <c r="BA140" t="str">
        <f>IF(OR(LEFT(AX140,1)=CHAR(32),LEFT(AX140,1)=CHAR(9),LEFT(AX140,1)=CHAR(160),indenture(AX140)&gt;0),"NO","BOLD")&amp;AZ140</f>
        <v>BOLD</v>
      </c>
      <c r="BD140" t="str">
        <f t="shared" si="145"/>
        <v/>
      </c>
      <c r="BE140" t="str">
        <f>IF(OR(LEFT(BB140,1)=CHAR(32),LEFT(BB140,1)=CHAR(9),LEFT(BB140,1)=CHAR(160),indenture(BB140)&gt;0),"NO","BOLD")&amp;BD140</f>
        <v>BOLD</v>
      </c>
      <c r="BH140" t="str">
        <f t="shared" si="146"/>
        <v/>
      </c>
      <c r="BI140" t="str">
        <f>IF(OR(LEFT(BF140,1)=CHAR(32),LEFT(BF140,1)=CHAR(9),LEFT(BF140,1)=CHAR(160),indenture(BF140)&gt;0),"NO","BOLD")&amp;BH140</f>
        <v>BOLD</v>
      </c>
      <c r="BL140" t="str">
        <f t="shared" si="147"/>
        <v/>
      </c>
      <c r="BM140" t="str">
        <f>IF(OR(LEFT(BJ140,1)=CHAR(32),LEFT(BJ140,1)=CHAR(9),LEFT(BJ140,1)=CHAR(160),indenture(BJ140)&gt;0),"NO","BOLD")&amp;BL140</f>
        <v>BOLD</v>
      </c>
      <c r="BP140" t="str">
        <f t="shared" si="148"/>
        <v/>
      </c>
      <c r="BQ140" t="str">
        <f>IF(OR(LEFT(BN140,1)=CHAR(32),LEFT(BN140,1)=CHAR(9),LEFT(BN140,1)=CHAR(160),indenture(BN140)&gt;0),"NO","BOLD")&amp;BP140</f>
        <v>BOLD</v>
      </c>
      <c r="BT140" t="str">
        <f t="shared" si="149"/>
        <v/>
      </c>
      <c r="BU140" t="str">
        <f>IF(OR(LEFT(BR140,1)=CHAR(32),LEFT(BR140,1)=CHAR(9),LEFT(BR140,1)=CHAR(160),indenture(BR140)&gt;0),"NO","BOLD")&amp;BT140</f>
        <v>BOLD</v>
      </c>
      <c r="BX140" t="str">
        <f t="shared" si="150"/>
        <v/>
      </c>
      <c r="BY140" t="str">
        <f>IF(OR(LEFT(BV140,1)=CHAR(32),LEFT(BV140,1)=CHAR(9),LEFT(BV140,1)=CHAR(160),indenture(BV140)&gt;0),"NO","BOLD")&amp;BX140</f>
        <v>BOLD</v>
      </c>
      <c r="CB140" t="str">
        <f t="shared" si="151"/>
        <v/>
      </c>
      <c r="CC140" t="str">
        <f>IF(OR(LEFT(BZ140,1)=CHAR(32),LEFT(BZ140,1)=CHAR(9),LEFT(BZ140,1)=CHAR(160),indenture(BZ140)&gt;0),"NO","BOLD")&amp;CB140</f>
        <v>BOLD</v>
      </c>
      <c r="CF140" t="str">
        <f t="shared" si="152"/>
        <v/>
      </c>
      <c r="CG140" t="str">
        <f>IF(OR(LEFT(CD140,1)=CHAR(32),LEFT(CD140,1)=CHAR(9),LEFT(CD140,1)=CHAR(160),indenture(CD140)&gt;0),"NO","BOLD")&amp;CF140</f>
        <v>BOLD</v>
      </c>
      <c r="CJ140" t="str">
        <f t="shared" si="153"/>
        <v/>
      </c>
      <c r="CK140" t="str">
        <f>IF(OR(LEFT(CH140,1)=CHAR(32),LEFT(CH140,1)=CHAR(9),LEFT(CH140,1)=CHAR(160),indenture(CH140)&gt;0),"NO","BOLD")&amp;CJ140</f>
        <v>BOLD</v>
      </c>
      <c r="CN140" t="str">
        <f t="shared" si="154"/>
        <v/>
      </c>
      <c r="CO140" t="str">
        <f>IF(OR(LEFT(CL140,1)=CHAR(32),LEFT(CL140,1)=CHAR(9),LEFT(CL140,1)=CHAR(160),indenture(CL140)&gt;0),"NO","BOLD")&amp;CN140</f>
        <v>BOLD</v>
      </c>
      <c r="CR140" t="str">
        <f t="shared" si="155"/>
        <v/>
      </c>
      <c r="CS140" t="str">
        <f>IF(OR(LEFT(CP140,1)=CHAR(32),LEFT(CP140,1)=CHAR(9),LEFT(CP140,1)=CHAR(160),indenture(CP140)&gt;0),"NO","BOLD")&amp;CR140</f>
        <v>BOLD</v>
      </c>
      <c r="CV140" t="str">
        <f t="shared" si="156"/>
        <v/>
      </c>
      <c r="CW140" t="str">
        <f>IF(OR(LEFT(CT140,1)=CHAR(32),LEFT(CT140,1)=CHAR(9),LEFT(CT140,1)=CHAR(160),indenture(CT140)&gt;0),"NO","BOLD")&amp;CV140</f>
        <v>BOLD</v>
      </c>
      <c r="CZ140" t="str">
        <f t="shared" si="157"/>
        <v/>
      </c>
      <c r="DA140" t="str">
        <f>IF(OR(LEFT(CX140,1)=CHAR(32),LEFT(CX140,1)=CHAR(9),LEFT(CX140,1)=CHAR(160),indenture(CX140)&gt;0),"NO","BOLD")&amp;CZ140</f>
        <v>BOLD</v>
      </c>
      <c r="DD140" t="str">
        <f t="shared" si="158"/>
        <v/>
      </c>
      <c r="DE140" t="str">
        <f>IF(OR(LEFT(DB140,1)=CHAR(32),LEFT(DB140,1)=CHAR(9),LEFT(DB140,1)=CHAR(160),indenture(DB140)&gt;0),"NO","BOLD")&amp;DD140</f>
        <v>BOLD</v>
      </c>
      <c r="DH140" t="str">
        <f t="shared" si="159"/>
        <v/>
      </c>
      <c r="DI140" t="str">
        <f>IF(OR(LEFT(DF140,1)=CHAR(32),LEFT(DF140,1)=CHAR(9),LEFT(DF140,1)=CHAR(160),indenture(DF140)&gt;0),"NO","BOLD")&amp;DH140</f>
        <v>BOLD</v>
      </c>
      <c r="DL140" t="str">
        <f t="shared" si="160"/>
        <v/>
      </c>
      <c r="DM140" t="str">
        <f>IF(OR(LEFT(DJ140,1)=CHAR(32),LEFT(DJ140,1)=CHAR(9),LEFT(DJ140,1)=CHAR(160),indenture(DJ140)&gt;0),"NO","BOLD")&amp;DL140</f>
        <v>BOLD</v>
      </c>
      <c r="DP140" t="str">
        <f t="shared" si="161"/>
        <v/>
      </c>
      <c r="DQ140" t="str">
        <f>IF(OR(LEFT(DN140,1)=CHAR(32),LEFT(DN140,1)=CHAR(9),LEFT(DN140,1)=CHAR(160),indenture(DN140)&gt;0),"NO","BOLD")&amp;DP140</f>
        <v>BOLD</v>
      </c>
      <c r="DT140" t="str">
        <f t="shared" si="162"/>
        <v/>
      </c>
      <c r="DU140" t="str">
        <f>IF(OR(LEFT(DR140,1)=CHAR(32),LEFT(DR140,1)=CHAR(9),LEFT(DR140,1)=CHAR(160),indenture(DR140)&gt;0),"NO","BOLD")&amp;DT140</f>
        <v>BOLD</v>
      </c>
      <c r="DX140" t="str">
        <f t="shared" si="163"/>
        <v/>
      </c>
      <c r="DY140" t="str">
        <f>IF(OR(LEFT(DV140,1)=CHAR(32),LEFT(DV140,1)=CHAR(9),LEFT(DV140,1)=CHAR(160),indenture(DV140)&gt;0),"NO","BOLD")&amp;DX140</f>
        <v>BOLD</v>
      </c>
      <c r="EB140" t="str">
        <f t="shared" si="164"/>
        <v/>
      </c>
      <c r="EC140" t="str">
        <f>IF(OR(LEFT(DZ140,1)=CHAR(32),LEFT(DZ140,1)=CHAR(9),LEFT(DZ140,1)=CHAR(160),indenture(DZ140)&gt;0),"NO","BOLD")&amp;EB140</f>
        <v>BOLD</v>
      </c>
      <c r="EF140" t="str">
        <f t="shared" si="165"/>
        <v/>
      </c>
      <c r="EG140" t="str">
        <f>IF(OR(LEFT(ED140,1)=CHAR(32),LEFT(ED140,1)=CHAR(9),LEFT(ED140,1)=CHAR(160),indenture(ED140)&gt;0),"NO","BOLD")&amp;EF140</f>
        <v>BOLD</v>
      </c>
      <c r="EJ140" t="str">
        <f t="shared" si="166"/>
        <v/>
      </c>
      <c r="EK140" t="str">
        <f>IF(OR(LEFT(EH140,1)=CHAR(32),LEFT(EH140,1)=CHAR(9),LEFT(EH140,1)=CHAR(160),indenture(EH140)&gt;0),"NO","BOLD")&amp;EJ140</f>
        <v>BOLD</v>
      </c>
      <c r="EN140" t="str">
        <f t="shared" si="167"/>
        <v/>
      </c>
      <c r="EO140" t="str">
        <f>IF(OR(LEFT(EL140,1)=CHAR(32),LEFT(EL140,1)=CHAR(9),LEFT(EL140,1)=CHAR(160),indenture(EL140)&gt;0),"NO","BOLD")&amp;EN140</f>
        <v>BOLD</v>
      </c>
      <c r="ER140" t="str">
        <f t="shared" si="168"/>
        <v/>
      </c>
      <c r="ES140" t="str">
        <f>IF(OR(LEFT(EP140,1)=CHAR(32),LEFT(EP140,1)=CHAR(9),LEFT(EP140,1)=CHAR(160),indenture(EP140)&gt;0),"NO","BOLD")&amp;ER140</f>
        <v>BOLD</v>
      </c>
      <c r="EV140" t="str">
        <f t="shared" si="169"/>
        <v/>
      </c>
      <c r="EW140" t="str">
        <f>IF(OR(LEFT(ET140,1)=CHAR(32),LEFT(ET140,1)=CHAR(9),LEFT(ET140,1)=CHAR(160),indenture(ET140)&gt;0),"NO","BOLD")&amp;EV140</f>
        <v>BOLD</v>
      </c>
      <c r="EZ140" t="str">
        <f t="shared" si="170"/>
        <v/>
      </c>
      <c r="FA140" t="str">
        <f>IF(OR(LEFT(EX140,1)=CHAR(32),LEFT(EX140,1)=CHAR(9),LEFT(EX140,1)=CHAR(160),indenture(EX140)&gt;0),"NO","BOLD")&amp;EZ140</f>
        <v>BOLD</v>
      </c>
      <c r="FD140" t="str">
        <f t="shared" si="171"/>
        <v/>
      </c>
      <c r="FE140" t="str">
        <f>IF(OR(LEFT(FB140,1)=CHAR(32),LEFT(FB140,1)=CHAR(9),LEFT(FB140,1)=CHAR(160),indenture(FB140)&gt;0),"NO","BOLD")&amp;FD140</f>
        <v>BOLD</v>
      </c>
      <c r="FH140" t="str">
        <f t="shared" si="172"/>
        <v/>
      </c>
      <c r="FI140" t="str">
        <f>IF(OR(LEFT(FF140,1)=CHAR(32),LEFT(FF140,1)=CHAR(9),LEFT(FF140,1)=CHAR(160),indenture(FF140)&gt;0),"NO","BOLD")&amp;FH140</f>
        <v>BOLD</v>
      </c>
      <c r="FL140" t="str">
        <f t="shared" si="173"/>
        <v/>
      </c>
      <c r="FM140" t="str">
        <f>IF(OR(LEFT(FJ140,1)=CHAR(32),LEFT(FJ140,1)=CHAR(9),LEFT(FJ140,1)=CHAR(160),indenture(FJ140)&gt;0),"NO","BOLD")&amp;FL140</f>
        <v>BOLD</v>
      </c>
      <c r="FP140" t="str">
        <f t="shared" si="174"/>
        <v/>
      </c>
      <c r="FQ140" t="str">
        <f>IF(OR(LEFT(FN140,1)=CHAR(32),LEFT(FN140,1)=CHAR(9),LEFT(FN140,1)=CHAR(160),indenture(FN140)&gt;0),"NO","BOLD")&amp;FP140</f>
        <v>BOLD</v>
      </c>
      <c r="FT140" t="str">
        <f t="shared" si="175"/>
        <v/>
      </c>
      <c r="FU140" t="str">
        <f>IF(OR(LEFT(FR140,1)=CHAR(32),LEFT(FR140,1)=CHAR(9),LEFT(FR140,1)=CHAR(160),indenture(FR140)&gt;0),"NO","BOLD")&amp;FT140</f>
        <v>BOLD</v>
      </c>
      <c r="FX140" t="str">
        <f t="shared" si="176"/>
        <v/>
      </c>
      <c r="FY140" t="str">
        <f>IF(OR(LEFT(FV140,1)=CHAR(32),LEFT(FV140,1)=CHAR(9),LEFT(FV140,1)=CHAR(160),indenture(FV140)&gt;0),"NO","BOLD")&amp;FX140</f>
        <v>BOLD</v>
      </c>
      <c r="GB140" t="str">
        <f t="shared" si="177"/>
        <v/>
      </c>
      <c r="GC140" t="str">
        <f>IF(OR(LEFT(FZ140,1)=CHAR(32),LEFT(FZ140,1)=CHAR(9),LEFT(FZ140,1)=CHAR(160),indenture(FZ140)&gt;0),"NO","BOLD")&amp;GB140</f>
        <v>BOLD</v>
      </c>
      <c r="GF140" t="str">
        <f t="shared" si="178"/>
        <v/>
      </c>
      <c r="GG140" t="str">
        <f>IF(OR(LEFT(GD140,1)=CHAR(32),LEFT(GD140,1)=CHAR(9),LEFT(GD140,1)=CHAR(160),indenture(GD140)&gt;0),"NO","BOLD")&amp;GF140</f>
        <v>BOLD</v>
      </c>
      <c r="GJ140" t="str">
        <f t="shared" si="179"/>
        <v/>
      </c>
      <c r="GK140" t="str">
        <f>IF(OR(LEFT(GH140,1)=CHAR(32),LEFT(GH140,1)=CHAR(9),LEFT(GH140,1)=CHAR(160),indenture(GH140)&gt;0),"NO","BOLD")&amp;GJ140</f>
        <v>BOLD</v>
      </c>
      <c r="GN140" t="str">
        <f t="shared" si="180"/>
        <v/>
      </c>
      <c r="GO140" t="str">
        <f>IF(OR(LEFT(GL140,1)=CHAR(32),LEFT(GL140,1)=CHAR(9),LEFT(GL140,1)=CHAR(160),indenture(GL140)&gt;0),"NO","BOLD")&amp;GN140</f>
        <v>BOLD</v>
      </c>
      <c r="GR140" t="str">
        <f t="shared" si="181"/>
        <v/>
      </c>
      <c r="GS140" t="str">
        <f>IF(OR(LEFT(GP140,1)=CHAR(32),LEFT(GP140,1)=CHAR(9),LEFT(GP140,1)=CHAR(160),indenture(GP140)&gt;0),"NO","BOLD")&amp;GR140</f>
        <v>BOLD</v>
      </c>
      <c r="GV140" t="str">
        <f t="shared" si="182"/>
        <v/>
      </c>
      <c r="GW140" t="str">
        <f>IF(OR(LEFT(GT140,1)=CHAR(32),LEFT(GT140,1)=CHAR(9),LEFT(GT140,1)=CHAR(160),indenture(GT140)&gt;0),"NO","BOLD")&amp;GV140</f>
        <v>BOLD</v>
      </c>
      <c r="GZ140" t="str">
        <f t="shared" si="183"/>
        <v/>
      </c>
      <c r="HA140" t="str">
        <f>IF(OR(LEFT(GX140,1)=CHAR(32),LEFT(GX140,1)=CHAR(9),LEFT(GX140,1)=CHAR(160),indenture(GX140)&gt;0),"NO","BOLD")&amp;GZ140</f>
        <v>BOLD</v>
      </c>
      <c r="HD140" t="str">
        <f t="shared" si="184"/>
        <v/>
      </c>
      <c r="HE140" t="str">
        <f>IF(OR(LEFT(HB140,1)=CHAR(32),LEFT(HB140,1)=CHAR(9),LEFT(HB140,1)=CHAR(160),indenture(HB140)&gt;0),"NO","BOLD")&amp;HD140</f>
        <v>BOLD</v>
      </c>
      <c r="HH140" t="str">
        <f t="shared" si="185"/>
        <v/>
      </c>
      <c r="HI140" t="str">
        <f>IF(OR(LEFT(HF140,1)=CHAR(32),LEFT(HF140,1)=CHAR(9),LEFT(HF140,1)=CHAR(160),indenture(HF140)&gt;0),"NO","BOLD")&amp;HH140</f>
        <v>BOLD</v>
      </c>
      <c r="HL140" t="str">
        <f t="shared" si="186"/>
        <v/>
      </c>
      <c r="HM140" t="str">
        <f>IF(OR(LEFT(HJ140,1)=CHAR(32),LEFT(HJ140,1)=CHAR(9),LEFT(HJ140,1)=CHAR(160),indenture(HJ140)&gt;0),"NO","BOLD")&amp;HL140</f>
        <v>BOLD</v>
      </c>
      <c r="HP140" t="str">
        <f t="shared" si="187"/>
        <v/>
      </c>
      <c r="HQ140" t="str">
        <f>IF(OR(LEFT(HN140,1)=CHAR(32),LEFT(HN140,1)=CHAR(9),LEFT(HN140,1)=CHAR(160),indenture(HN140)&gt;0),"NO","BOLD")&amp;HP140</f>
        <v>BOLD</v>
      </c>
      <c r="HT140" t="str">
        <f t="shared" si="188"/>
        <v/>
      </c>
      <c r="HU140" t="str">
        <f>IF(OR(LEFT(HR140,1)=CHAR(32),LEFT(HR140,1)=CHAR(9),LEFT(HR140,1)=CHAR(160),indenture(HR140)&gt;0),"NO","BOLD")&amp;HT140</f>
        <v>BOLD</v>
      </c>
      <c r="HV140" t="s">
        <v>8300</v>
      </c>
      <c r="HW140" s="36" t="s">
        <v>8872</v>
      </c>
      <c r="HX140" t="str">
        <f t="shared" si="189"/>
        <v/>
      </c>
      <c r="HY140" t="str">
        <f>IF(OR(LEFT(HV140,1)=CHAR(32),LEFT(HV140,1)=CHAR(9),LEFT(HV140,1)=CHAR(160),indenture(HV140)&gt;0),"NO","BOLD")&amp;HX140</f>
        <v>BOLD</v>
      </c>
      <c r="IP140" t="s">
        <v>0</v>
      </c>
      <c r="IQ140" t="s">
        <v>8817</v>
      </c>
      <c r="IR140" t="str">
        <f t="shared" si="190"/>
        <v/>
      </c>
      <c r="IS140" t="str">
        <f>IF(OR(LEFT(IP140,1)=CHAR(32),LEFT(IP140,1)=CHAR(9),LEFT(IP140,1)=CHAR(160),indenture(IP140)&gt;0),"NO","BOLD")&amp;IR140</f>
        <v>BOLD</v>
      </c>
    </row>
    <row r="141" spans="1:265">
      <c r="A141">
        <v>140</v>
      </c>
      <c r="D141" t="str">
        <f t="shared" si="133"/>
        <v/>
      </c>
      <c r="E141" t="str">
        <f>IF(OR(LEFT(B141,1)=CHAR(32),LEFT(B141,1)=CHAR(9),LEFT(B141,1)=CHAR(160),indenture(B141)&gt;0),"NO","BOLD")&amp;D141</f>
        <v>BOLD</v>
      </c>
      <c r="F141" t="s">
        <v>4166</v>
      </c>
      <c r="G141" t="s">
        <v>4167</v>
      </c>
      <c r="H141" t="str">
        <f t="shared" si="134"/>
        <v/>
      </c>
      <c r="I141" t="str">
        <f>IF(OR(LEFT(F141,1)=CHAR(32),LEFT(F141,1)=CHAR(9),LEFT(F141,1)=CHAR(160),indenture(F141)&gt;0),"NO","BOLD")&amp;H141</f>
        <v>BOLD</v>
      </c>
      <c r="P141" t="str">
        <f t="shared" si="135"/>
        <v/>
      </c>
      <c r="Q141" t="str">
        <f>IF(OR(LEFT(N141,1)=CHAR(32),LEFT(N141,1)=CHAR(9),LEFT(N141,1)=CHAR(160),indenture(N141)&gt;0),"NO","BOLD")&amp;P141</f>
        <v>BOLD</v>
      </c>
      <c r="T141" t="str">
        <f t="shared" si="136"/>
        <v/>
      </c>
      <c r="U141" t="str">
        <f>IF(OR(LEFT(R141,1)=CHAR(32),LEFT(R141,1)=CHAR(9),LEFT(R141,1)=CHAR(160),indenture(R141)&gt;0),"NO","BOLD")&amp;T141</f>
        <v>BOLD</v>
      </c>
      <c r="X141" t="str">
        <f t="shared" si="137"/>
        <v/>
      </c>
      <c r="Y141" t="str">
        <f>IF(OR(LEFT(V141,1)=CHAR(32),LEFT(V141,1)=CHAR(9),LEFT(V141,1)=CHAR(160),indenture(V141)&gt;0),"NO","BOLD")&amp;X141</f>
        <v>BOLD</v>
      </c>
      <c r="AB141" t="str">
        <f t="shared" si="138"/>
        <v/>
      </c>
      <c r="AC141" t="str">
        <f>IF(OR(LEFT(Z141,1)=CHAR(32),LEFT(Z141,1)=CHAR(9),LEFT(Z141,1)=CHAR(160),indenture(Z141)&gt;0),"NO","BOLD")&amp;AB141</f>
        <v>BOLD</v>
      </c>
      <c r="AF141" t="str">
        <f t="shared" si="139"/>
        <v/>
      </c>
      <c r="AG141" t="str">
        <f>IF(OR(LEFT(AD141,1)=CHAR(32),LEFT(AD141,1)=CHAR(9),LEFT(AD141,1)=CHAR(160),indenture(AD141)&gt;0),"NO","BOLD")&amp;AF141</f>
        <v>BOLD</v>
      </c>
      <c r="AJ141" t="str">
        <f t="shared" si="140"/>
        <v/>
      </c>
      <c r="AK141" t="str">
        <f>IF(OR(LEFT(AH141,1)=CHAR(32),LEFT(AH141,1)=CHAR(9),LEFT(AH141,1)=CHAR(160),indenture(AH141)&gt;0),"NO","BOLD")&amp;AJ141</f>
        <v>BOLD</v>
      </c>
      <c r="AN141" t="str">
        <f t="shared" si="141"/>
        <v/>
      </c>
      <c r="AO141" t="str">
        <f>IF(OR(LEFT(AL141,1)=CHAR(32),LEFT(AL141,1)=CHAR(9),LEFT(AL141,1)=CHAR(160),indenture(AL141)&gt;0),"NO","BOLD")&amp;AN141</f>
        <v>BOLD</v>
      </c>
      <c r="AR141" t="str">
        <f t="shared" si="142"/>
        <v/>
      </c>
      <c r="AS141" t="str">
        <f>IF(OR(LEFT(AP141,1)=CHAR(32),LEFT(AP141,1)=CHAR(9),LEFT(AP141,1)=CHAR(160),indenture(AP141)&gt;0),"NO","BOLD")&amp;AR141</f>
        <v>BOLD</v>
      </c>
      <c r="AV141" t="str">
        <f t="shared" si="143"/>
        <v/>
      </c>
      <c r="AW141" t="str">
        <f>IF(OR(LEFT(AT141,1)=CHAR(32),LEFT(AT141,1)=CHAR(9),LEFT(AT141,1)=CHAR(160),indenture(AT141)&gt;0),"NO","BOLD")&amp;AV141</f>
        <v>BOLD</v>
      </c>
      <c r="AZ141" t="str">
        <f t="shared" si="144"/>
        <v/>
      </c>
      <c r="BA141" t="str">
        <f>IF(OR(LEFT(AX141,1)=CHAR(32),LEFT(AX141,1)=CHAR(9),LEFT(AX141,1)=CHAR(160),indenture(AX141)&gt;0),"NO","BOLD")&amp;AZ141</f>
        <v>BOLD</v>
      </c>
      <c r="BD141" t="str">
        <f t="shared" si="145"/>
        <v/>
      </c>
      <c r="BE141" t="str">
        <f>IF(OR(LEFT(BB141,1)=CHAR(32),LEFT(BB141,1)=CHAR(9),LEFT(BB141,1)=CHAR(160),indenture(BB141)&gt;0),"NO","BOLD")&amp;BD141</f>
        <v>BOLD</v>
      </c>
      <c r="BH141" t="str">
        <f t="shared" si="146"/>
        <v/>
      </c>
      <c r="BI141" t="str">
        <f>IF(OR(LEFT(BF141,1)=CHAR(32),LEFT(BF141,1)=CHAR(9),LEFT(BF141,1)=CHAR(160),indenture(BF141)&gt;0),"NO","BOLD")&amp;BH141</f>
        <v>BOLD</v>
      </c>
      <c r="BL141" t="str">
        <f t="shared" si="147"/>
        <v/>
      </c>
      <c r="BM141" t="str">
        <f>IF(OR(LEFT(BJ141,1)=CHAR(32),LEFT(BJ141,1)=CHAR(9),LEFT(BJ141,1)=CHAR(160),indenture(BJ141)&gt;0),"NO","BOLD")&amp;BL141</f>
        <v>BOLD</v>
      </c>
      <c r="BP141" t="str">
        <f t="shared" si="148"/>
        <v/>
      </c>
      <c r="BQ141" t="str">
        <f>IF(OR(LEFT(BN141,1)=CHAR(32),LEFT(BN141,1)=CHAR(9),LEFT(BN141,1)=CHAR(160),indenture(BN141)&gt;0),"NO","BOLD")&amp;BP141</f>
        <v>BOLD</v>
      </c>
      <c r="BT141" t="str">
        <f t="shared" si="149"/>
        <v/>
      </c>
      <c r="BU141" t="str">
        <f>IF(OR(LEFT(BR141,1)=CHAR(32),LEFT(BR141,1)=CHAR(9),LEFT(BR141,1)=CHAR(160),indenture(BR141)&gt;0),"NO","BOLD")&amp;BT141</f>
        <v>BOLD</v>
      </c>
      <c r="BX141" t="str">
        <f t="shared" si="150"/>
        <v/>
      </c>
      <c r="BY141" t="str">
        <f>IF(OR(LEFT(BV141,1)=CHAR(32),LEFT(BV141,1)=CHAR(9),LEFT(BV141,1)=CHAR(160),indenture(BV141)&gt;0),"NO","BOLD")&amp;BX141</f>
        <v>BOLD</v>
      </c>
      <c r="CB141" t="str">
        <f t="shared" si="151"/>
        <v/>
      </c>
      <c r="CC141" t="str">
        <f>IF(OR(LEFT(BZ141,1)=CHAR(32),LEFT(BZ141,1)=CHAR(9),LEFT(BZ141,1)=CHAR(160),indenture(BZ141)&gt;0),"NO","BOLD")&amp;CB141</f>
        <v>BOLD</v>
      </c>
      <c r="CF141" t="str">
        <f t="shared" si="152"/>
        <v/>
      </c>
      <c r="CG141" t="str">
        <f>IF(OR(LEFT(CD141,1)=CHAR(32),LEFT(CD141,1)=CHAR(9),LEFT(CD141,1)=CHAR(160),indenture(CD141)&gt;0),"NO","BOLD")&amp;CF141</f>
        <v>BOLD</v>
      </c>
      <c r="CJ141" t="str">
        <f t="shared" si="153"/>
        <v/>
      </c>
      <c r="CK141" t="str">
        <f>IF(OR(LEFT(CH141,1)=CHAR(32),LEFT(CH141,1)=CHAR(9),LEFT(CH141,1)=CHAR(160),indenture(CH141)&gt;0),"NO","BOLD")&amp;CJ141</f>
        <v>BOLD</v>
      </c>
      <c r="CN141" t="str">
        <f t="shared" si="154"/>
        <v/>
      </c>
      <c r="CO141" t="str">
        <f>IF(OR(LEFT(CL141,1)=CHAR(32),LEFT(CL141,1)=CHAR(9),LEFT(CL141,1)=CHAR(160),indenture(CL141)&gt;0),"NO","BOLD")&amp;CN141</f>
        <v>BOLD</v>
      </c>
      <c r="CR141" t="str">
        <f t="shared" si="155"/>
        <v/>
      </c>
      <c r="CS141" t="str">
        <f>IF(OR(LEFT(CP141,1)=CHAR(32),LEFT(CP141,1)=CHAR(9),LEFT(CP141,1)=CHAR(160),indenture(CP141)&gt;0),"NO","BOLD")&amp;CR141</f>
        <v>BOLD</v>
      </c>
      <c r="CV141" t="str">
        <f t="shared" si="156"/>
        <v/>
      </c>
      <c r="CW141" t="str">
        <f>IF(OR(LEFT(CT141,1)=CHAR(32),LEFT(CT141,1)=CHAR(9),LEFT(CT141,1)=CHAR(160),indenture(CT141)&gt;0),"NO","BOLD")&amp;CV141</f>
        <v>BOLD</v>
      </c>
      <c r="CZ141" t="str">
        <f t="shared" si="157"/>
        <v/>
      </c>
      <c r="DA141" t="str">
        <f>IF(OR(LEFT(CX141,1)=CHAR(32),LEFT(CX141,1)=CHAR(9),LEFT(CX141,1)=CHAR(160),indenture(CX141)&gt;0),"NO","BOLD")&amp;CZ141</f>
        <v>BOLD</v>
      </c>
      <c r="DD141" t="str">
        <f t="shared" si="158"/>
        <v/>
      </c>
      <c r="DE141" t="str">
        <f>IF(OR(LEFT(DB141,1)=CHAR(32),LEFT(DB141,1)=CHAR(9),LEFT(DB141,1)=CHAR(160),indenture(DB141)&gt;0),"NO","BOLD")&amp;DD141</f>
        <v>BOLD</v>
      </c>
      <c r="DH141" t="str">
        <f t="shared" si="159"/>
        <v/>
      </c>
      <c r="DI141" t="str">
        <f>IF(OR(LEFT(DF141,1)=CHAR(32),LEFT(DF141,1)=CHAR(9),LEFT(DF141,1)=CHAR(160),indenture(DF141)&gt;0),"NO","BOLD")&amp;DH141</f>
        <v>BOLD</v>
      </c>
      <c r="DL141" t="str">
        <f t="shared" si="160"/>
        <v/>
      </c>
      <c r="DM141" t="str">
        <f>IF(OR(LEFT(DJ141,1)=CHAR(32),LEFT(DJ141,1)=CHAR(9),LEFT(DJ141,1)=CHAR(160),indenture(DJ141)&gt;0),"NO","BOLD")&amp;DL141</f>
        <v>BOLD</v>
      </c>
      <c r="DP141" t="str">
        <f t="shared" si="161"/>
        <v/>
      </c>
      <c r="DQ141" t="str">
        <f>IF(OR(LEFT(DN141,1)=CHAR(32),LEFT(DN141,1)=CHAR(9),LEFT(DN141,1)=CHAR(160),indenture(DN141)&gt;0),"NO","BOLD")&amp;DP141</f>
        <v>BOLD</v>
      </c>
      <c r="DT141" t="str">
        <f t="shared" si="162"/>
        <v/>
      </c>
      <c r="DU141" t="str">
        <f>IF(OR(LEFT(DR141,1)=CHAR(32),LEFT(DR141,1)=CHAR(9),LEFT(DR141,1)=CHAR(160),indenture(DR141)&gt;0),"NO","BOLD")&amp;DT141</f>
        <v>BOLD</v>
      </c>
      <c r="DX141" t="str">
        <f t="shared" si="163"/>
        <v/>
      </c>
      <c r="DY141" t="str">
        <f>IF(OR(LEFT(DV141,1)=CHAR(32),LEFT(DV141,1)=CHAR(9),LEFT(DV141,1)=CHAR(160),indenture(DV141)&gt;0),"NO","BOLD")&amp;DX141</f>
        <v>BOLD</v>
      </c>
      <c r="EB141" t="str">
        <f t="shared" si="164"/>
        <v/>
      </c>
      <c r="EC141" t="str">
        <f>IF(OR(LEFT(DZ141,1)=CHAR(32),LEFT(DZ141,1)=CHAR(9),LEFT(DZ141,1)=CHAR(160),indenture(DZ141)&gt;0),"NO","BOLD")&amp;EB141</f>
        <v>BOLD</v>
      </c>
      <c r="EF141" t="str">
        <f t="shared" si="165"/>
        <v/>
      </c>
      <c r="EG141" t="str">
        <f>IF(OR(LEFT(ED141,1)=CHAR(32),LEFT(ED141,1)=CHAR(9),LEFT(ED141,1)=CHAR(160),indenture(ED141)&gt;0),"NO","BOLD")&amp;EF141</f>
        <v>BOLD</v>
      </c>
      <c r="EJ141" t="str">
        <f t="shared" si="166"/>
        <v/>
      </c>
      <c r="EK141" t="str">
        <f>IF(OR(LEFT(EH141,1)=CHAR(32),LEFT(EH141,1)=CHAR(9),LEFT(EH141,1)=CHAR(160),indenture(EH141)&gt;0),"NO","BOLD")&amp;EJ141</f>
        <v>BOLD</v>
      </c>
      <c r="EN141" t="str">
        <f t="shared" si="167"/>
        <v/>
      </c>
      <c r="EO141" t="str">
        <f>IF(OR(LEFT(EL141,1)=CHAR(32),LEFT(EL141,1)=CHAR(9),LEFT(EL141,1)=CHAR(160),indenture(EL141)&gt;0),"NO","BOLD")&amp;EN141</f>
        <v>BOLD</v>
      </c>
      <c r="ER141" t="str">
        <f t="shared" si="168"/>
        <v/>
      </c>
      <c r="ES141" t="str">
        <f>IF(OR(LEFT(EP141,1)=CHAR(32),LEFT(EP141,1)=CHAR(9),LEFT(EP141,1)=CHAR(160),indenture(EP141)&gt;0),"NO","BOLD")&amp;ER141</f>
        <v>BOLD</v>
      </c>
      <c r="EV141" t="str">
        <f t="shared" si="169"/>
        <v/>
      </c>
      <c r="EW141" t="str">
        <f>IF(OR(LEFT(ET141,1)=CHAR(32),LEFT(ET141,1)=CHAR(9),LEFT(ET141,1)=CHAR(160),indenture(ET141)&gt;0),"NO","BOLD")&amp;EV141</f>
        <v>BOLD</v>
      </c>
      <c r="EZ141" t="str">
        <f t="shared" si="170"/>
        <v/>
      </c>
      <c r="FA141" t="str">
        <f>IF(OR(LEFT(EX141,1)=CHAR(32),LEFT(EX141,1)=CHAR(9),LEFT(EX141,1)=CHAR(160),indenture(EX141)&gt;0),"NO","BOLD")&amp;EZ141</f>
        <v>BOLD</v>
      </c>
      <c r="FD141" t="str">
        <f t="shared" si="171"/>
        <v/>
      </c>
      <c r="FE141" t="str">
        <f>IF(OR(LEFT(FB141,1)=CHAR(32),LEFT(FB141,1)=CHAR(9),LEFT(FB141,1)=CHAR(160),indenture(FB141)&gt;0),"NO","BOLD")&amp;FD141</f>
        <v>BOLD</v>
      </c>
      <c r="FH141" t="str">
        <f t="shared" si="172"/>
        <v/>
      </c>
      <c r="FI141" t="str">
        <f>IF(OR(LEFT(FF141,1)=CHAR(32),LEFT(FF141,1)=CHAR(9),LEFT(FF141,1)=CHAR(160),indenture(FF141)&gt;0),"NO","BOLD")&amp;FH141</f>
        <v>BOLD</v>
      </c>
      <c r="FL141" t="str">
        <f t="shared" si="173"/>
        <v/>
      </c>
      <c r="FM141" t="str">
        <f>IF(OR(LEFT(FJ141,1)=CHAR(32),LEFT(FJ141,1)=CHAR(9),LEFT(FJ141,1)=CHAR(160),indenture(FJ141)&gt;0),"NO","BOLD")&amp;FL141</f>
        <v>BOLD</v>
      </c>
      <c r="FP141" t="str">
        <f t="shared" si="174"/>
        <v/>
      </c>
      <c r="FQ141" t="str">
        <f>IF(OR(LEFT(FN141,1)=CHAR(32),LEFT(FN141,1)=CHAR(9),LEFT(FN141,1)=CHAR(160),indenture(FN141)&gt;0),"NO","BOLD")&amp;FP141</f>
        <v>BOLD</v>
      </c>
      <c r="FT141" t="str">
        <f t="shared" si="175"/>
        <v/>
      </c>
      <c r="FU141" t="str">
        <f>IF(OR(LEFT(FR141,1)=CHAR(32),LEFT(FR141,1)=CHAR(9),LEFT(FR141,1)=CHAR(160),indenture(FR141)&gt;0),"NO","BOLD")&amp;FT141</f>
        <v>BOLD</v>
      </c>
      <c r="FX141" t="str">
        <f t="shared" si="176"/>
        <v/>
      </c>
      <c r="FY141" t="str">
        <f>IF(OR(LEFT(FV141,1)=CHAR(32),LEFT(FV141,1)=CHAR(9),LEFT(FV141,1)=CHAR(160),indenture(FV141)&gt;0),"NO","BOLD")&amp;FX141</f>
        <v>BOLD</v>
      </c>
      <c r="GB141" t="str">
        <f t="shared" si="177"/>
        <v/>
      </c>
      <c r="GC141" t="str">
        <f>IF(OR(LEFT(FZ141,1)=CHAR(32),LEFT(FZ141,1)=CHAR(9),LEFT(FZ141,1)=CHAR(160),indenture(FZ141)&gt;0),"NO","BOLD")&amp;GB141</f>
        <v>BOLD</v>
      </c>
      <c r="GF141" t="str">
        <f t="shared" si="178"/>
        <v/>
      </c>
      <c r="GG141" t="str">
        <f>IF(OR(LEFT(GD141,1)=CHAR(32),LEFT(GD141,1)=CHAR(9),LEFT(GD141,1)=CHAR(160),indenture(GD141)&gt;0),"NO","BOLD")&amp;GF141</f>
        <v>BOLD</v>
      </c>
      <c r="GJ141" t="str">
        <f t="shared" si="179"/>
        <v/>
      </c>
      <c r="GK141" t="str">
        <f>IF(OR(LEFT(GH141,1)=CHAR(32),LEFT(GH141,1)=CHAR(9),LEFT(GH141,1)=CHAR(160),indenture(GH141)&gt;0),"NO","BOLD")&amp;GJ141</f>
        <v>BOLD</v>
      </c>
      <c r="GN141" t="str">
        <f t="shared" si="180"/>
        <v/>
      </c>
      <c r="GO141" t="str">
        <f>IF(OR(LEFT(GL141,1)=CHAR(32),LEFT(GL141,1)=CHAR(9),LEFT(GL141,1)=CHAR(160),indenture(GL141)&gt;0),"NO","BOLD")&amp;GN141</f>
        <v>BOLD</v>
      </c>
      <c r="GR141" t="str">
        <f t="shared" si="181"/>
        <v/>
      </c>
      <c r="GS141" t="str">
        <f>IF(OR(LEFT(GP141,1)=CHAR(32),LEFT(GP141,1)=CHAR(9),LEFT(GP141,1)=CHAR(160),indenture(GP141)&gt;0),"NO","BOLD")&amp;GR141</f>
        <v>BOLD</v>
      </c>
      <c r="GV141" t="str">
        <f t="shared" si="182"/>
        <v/>
      </c>
      <c r="GW141" t="str">
        <f>IF(OR(LEFT(GT141,1)=CHAR(32),LEFT(GT141,1)=CHAR(9),LEFT(GT141,1)=CHAR(160),indenture(GT141)&gt;0),"NO","BOLD")&amp;GV141</f>
        <v>BOLD</v>
      </c>
      <c r="GZ141" t="str">
        <f t="shared" si="183"/>
        <v/>
      </c>
      <c r="HA141" t="str">
        <f>IF(OR(LEFT(GX141,1)=CHAR(32),LEFT(GX141,1)=CHAR(9),LEFT(GX141,1)=CHAR(160),indenture(GX141)&gt;0),"NO","BOLD")&amp;GZ141</f>
        <v>BOLD</v>
      </c>
      <c r="HD141" t="str">
        <f t="shared" si="184"/>
        <v/>
      </c>
      <c r="HE141" t="str">
        <f>IF(OR(LEFT(HB141,1)=CHAR(32),LEFT(HB141,1)=CHAR(9),LEFT(HB141,1)=CHAR(160),indenture(HB141)&gt;0),"NO","BOLD")&amp;HD141</f>
        <v>BOLD</v>
      </c>
      <c r="HH141" t="str">
        <f t="shared" si="185"/>
        <v/>
      </c>
      <c r="HI141" t="str">
        <f>IF(OR(LEFT(HF141,1)=CHAR(32),LEFT(HF141,1)=CHAR(9),LEFT(HF141,1)=CHAR(160),indenture(HF141)&gt;0),"NO","BOLD")&amp;HH141</f>
        <v>BOLD</v>
      </c>
      <c r="HL141" t="str">
        <f t="shared" si="186"/>
        <v/>
      </c>
      <c r="HM141" t="str">
        <f>IF(OR(LEFT(HJ141,1)=CHAR(32),LEFT(HJ141,1)=CHAR(9),LEFT(HJ141,1)=CHAR(160),indenture(HJ141)&gt;0),"NO","BOLD")&amp;HL141</f>
        <v>BOLD</v>
      </c>
      <c r="HP141" t="str">
        <f t="shared" si="187"/>
        <v/>
      </c>
      <c r="HQ141" t="str">
        <f>IF(OR(LEFT(HN141,1)=CHAR(32),LEFT(HN141,1)=CHAR(9),LEFT(HN141,1)=CHAR(160),indenture(HN141)&gt;0),"NO","BOLD")&amp;HP141</f>
        <v>BOLD</v>
      </c>
      <c r="HT141" t="str">
        <f t="shared" si="188"/>
        <v/>
      </c>
      <c r="HU141" t="str">
        <f>IF(OR(LEFT(HR141,1)=CHAR(32),LEFT(HR141,1)=CHAR(9),LEFT(HR141,1)=CHAR(160),indenture(HR141)&gt;0),"NO","BOLD")&amp;HT141</f>
        <v>BOLD</v>
      </c>
      <c r="HV141" t="s">
        <v>8301</v>
      </c>
      <c r="HW141" t="s">
        <v>8202</v>
      </c>
      <c r="HX141" t="str">
        <f t="shared" si="189"/>
        <v/>
      </c>
      <c r="HY141" t="str">
        <f>IF(OR(LEFT(HV141,1)=CHAR(32),LEFT(HV141,1)=CHAR(9),LEFT(HV141,1)=CHAR(160),indenture(HV141)&gt;0),"NO","BOLD")&amp;HX141</f>
        <v>BOLD</v>
      </c>
      <c r="IP141" t="s">
        <v>8804</v>
      </c>
      <c r="IQ141" t="s">
        <v>8818</v>
      </c>
      <c r="IR141" t="str">
        <f t="shared" si="190"/>
        <v/>
      </c>
      <c r="IS141" t="str">
        <f>IF(OR(LEFT(IP141,1)=CHAR(32),LEFT(IP141,1)=CHAR(9),LEFT(IP141,1)=CHAR(160),indenture(IP141)&gt;0),"NO","BOLD")&amp;IR141</f>
        <v>BOLD</v>
      </c>
    </row>
    <row r="142" spans="1:265">
      <c r="A142">
        <v>141</v>
      </c>
      <c r="D142" t="str">
        <f t="shared" si="133"/>
        <v/>
      </c>
      <c r="E142" t="str">
        <f>IF(OR(LEFT(B142,1)=CHAR(32),LEFT(B142,1)=CHAR(9),LEFT(B142,1)=CHAR(160),indenture(B142)&gt;0),"NO","BOLD")&amp;D142</f>
        <v>BOLD</v>
      </c>
      <c r="F142" t="s">
        <v>4168</v>
      </c>
      <c r="G142" t="s">
        <v>4169</v>
      </c>
      <c r="H142" t="str">
        <f t="shared" si="134"/>
        <v/>
      </c>
      <c r="I142" t="str">
        <f>IF(OR(LEFT(F142,1)=CHAR(32),LEFT(F142,1)=CHAR(9),LEFT(F142,1)=CHAR(160),indenture(F142)&gt;0),"NO","BOLD")&amp;H142</f>
        <v>BOLD</v>
      </c>
      <c r="P142" t="str">
        <f t="shared" si="135"/>
        <v/>
      </c>
      <c r="Q142" t="str">
        <f>IF(OR(LEFT(N142,1)=CHAR(32),LEFT(N142,1)=CHAR(9),LEFT(N142,1)=CHAR(160),indenture(N142)&gt;0),"NO","BOLD")&amp;P142</f>
        <v>BOLD</v>
      </c>
      <c r="T142" t="str">
        <f t="shared" si="136"/>
        <v/>
      </c>
      <c r="U142" t="str">
        <f>IF(OR(LEFT(R142,1)=CHAR(32),LEFT(R142,1)=CHAR(9),LEFT(R142,1)=CHAR(160),indenture(R142)&gt;0),"NO","BOLD")&amp;T142</f>
        <v>BOLD</v>
      </c>
      <c r="X142" t="str">
        <f t="shared" si="137"/>
        <v/>
      </c>
      <c r="Y142" t="str">
        <f>IF(OR(LEFT(V142,1)=CHAR(32),LEFT(V142,1)=CHAR(9),LEFT(V142,1)=CHAR(160),indenture(V142)&gt;0),"NO","BOLD")&amp;X142</f>
        <v>BOLD</v>
      </c>
      <c r="AB142" t="str">
        <f t="shared" si="138"/>
        <v/>
      </c>
      <c r="AC142" t="str">
        <f>IF(OR(LEFT(Z142,1)=CHAR(32),LEFT(Z142,1)=CHAR(9),LEFT(Z142,1)=CHAR(160),indenture(Z142)&gt;0),"NO","BOLD")&amp;AB142</f>
        <v>BOLD</v>
      </c>
      <c r="AF142" t="str">
        <f t="shared" si="139"/>
        <v/>
      </c>
      <c r="AG142" t="str">
        <f>IF(OR(LEFT(AD142,1)=CHAR(32),LEFT(AD142,1)=CHAR(9),LEFT(AD142,1)=CHAR(160),indenture(AD142)&gt;0),"NO","BOLD")&amp;AF142</f>
        <v>BOLD</v>
      </c>
      <c r="AJ142" t="str">
        <f t="shared" si="140"/>
        <v/>
      </c>
      <c r="AK142" t="str">
        <f>IF(OR(LEFT(AH142,1)=CHAR(32),LEFT(AH142,1)=CHAR(9),LEFT(AH142,1)=CHAR(160),indenture(AH142)&gt;0),"NO","BOLD")&amp;AJ142</f>
        <v>BOLD</v>
      </c>
      <c r="AN142" t="str">
        <f t="shared" si="141"/>
        <v/>
      </c>
      <c r="AO142" t="str">
        <f>IF(OR(LEFT(AL142,1)=CHAR(32),LEFT(AL142,1)=CHAR(9),LEFT(AL142,1)=CHAR(160),indenture(AL142)&gt;0),"NO","BOLD")&amp;AN142</f>
        <v>BOLD</v>
      </c>
      <c r="AR142" t="str">
        <f t="shared" si="142"/>
        <v/>
      </c>
      <c r="AS142" t="str">
        <f>IF(OR(LEFT(AP142,1)=CHAR(32),LEFT(AP142,1)=CHAR(9),LEFT(AP142,1)=CHAR(160),indenture(AP142)&gt;0),"NO","BOLD")&amp;AR142</f>
        <v>BOLD</v>
      </c>
      <c r="AV142" t="str">
        <f t="shared" si="143"/>
        <v/>
      </c>
      <c r="AW142" t="str">
        <f>IF(OR(LEFT(AT142,1)=CHAR(32),LEFT(AT142,1)=CHAR(9),LEFT(AT142,1)=CHAR(160),indenture(AT142)&gt;0),"NO","BOLD")&amp;AV142</f>
        <v>BOLD</v>
      </c>
      <c r="AZ142" t="str">
        <f t="shared" si="144"/>
        <v/>
      </c>
      <c r="BA142" t="str">
        <f>IF(OR(LEFT(AX142,1)=CHAR(32),LEFT(AX142,1)=CHAR(9),LEFT(AX142,1)=CHAR(160),indenture(AX142)&gt;0),"NO","BOLD")&amp;AZ142</f>
        <v>BOLD</v>
      </c>
      <c r="BD142" t="str">
        <f t="shared" si="145"/>
        <v/>
      </c>
      <c r="BE142" t="str">
        <f>IF(OR(LEFT(BB142,1)=CHAR(32),LEFT(BB142,1)=CHAR(9),LEFT(BB142,1)=CHAR(160),indenture(BB142)&gt;0),"NO","BOLD")&amp;BD142</f>
        <v>BOLD</v>
      </c>
      <c r="BH142" t="str">
        <f t="shared" si="146"/>
        <v/>
      </c>
      <c r="BI142" t="str">
        <f>IF(OR(LEFT(BF142,1)=CHAR(32),LEFT(BF142,1)=CHAR(9),LEFT(BF142,1)=CHAR(160),indenture(BF142)&gt;0),"NO","BOLD")&amp;BH142</f>
        <v>BOLD</v>
      </c>
      <c r="BL142" t="str">
        <f t="shared" si="147"/>
        <v/>
      </c>
      <c r="BM142" t="str">
        <f>IF(OR(LEFT(BJ142,1)=CHAR(32),LEFT(BJ142,1)=CHAR(9),LEFT(BJ142,1)=CHAR(160),indenture(BJ142)&gt;0),"NO","BOLD")&amp;BL142</f>
        <v>BOLD</v>
      </c>
      <c r="BP142" t="str">
        <f t="shared" si="148"/>
        <v/>
      </c>
      <c r="BQ142" t="str">
        <f>IF(OR(LEFT(BN142,1)=CHAR(32),LEFT(BN142,1)=CHAR(9),LEFT(BN142,1)=CHAR(160),indenture(BN142)&gt;0),"NO","BOLD")&amp;BP142</f>
        <v>BOLD</v>
      </c>
      <c r="BT142" t="str">
        <f t="shared" si="149"/>
        <v/>
      </c>
      <c r="BU142" t="str">
        <f>IF(OR(LEFT(BR142,1)=CHAR(32),LEFT(BR142,1)=CHAR(9),LEFT(BR142,1)=CHAR(160),indenture(BR142)&gt;0),"NO","BOLD")&amp;BT142</f>
        <v>BOLD</v>
      </c>
      <c r="BX142" t="str">
        <f t="shared" si="150"/>
        <v/>
      </c>
      <c r="BY142" t="str">
        <f>IF(OR(LEFT(BV142,1)=CHAR(32),LEFT(BV142,1)=CHAR(9),LEFT(BV142,1)=CHAR(160),indenture(BV142)&gt;0),"NO","BOLD")&amp;BX142</f>
        <v>BOLD</v>
      </c>
      <c r="CB142" t="str">
        <f t="shared" si="151"/>
        <v/>
      </c>
      <c r="CC142" t="str">
        <f>IF(OR(LEFT(BZ142,1)=CHAR(32),LEFT(BZ142,1)=CHAR(9),LEFT(BZ142,1)=CHAR(160),indenture(BZ142)&gt;0),"NO","BOLD")&amp;CB142</f>
        <v>BOLD</v>
      </c>
      <c r="CF142" t="str">
        <f t="shared" si="152"/>
        <v/>
      </c>
      <c r="CG142" t="str">
        <f>IF(OR(LEFT(CD142,1)=CHAR(32),LEFT(CD142,1)=CHAR(9),LEFT(CD142,1)=CHAR(160),indenture(CD142)&gt;0),"NO","BOLD")&amp;CF142</f>
        <v>BOLD</v>
      </c>
      <c r="CJ142" t="str">
        <f t="shared" si="153"/>
        <v/>
      </c>
      <c r="CK142" t="str">
        <f>IF(OR(LEFT(CH142,1)=CHAR(32),LEFT(CH142,1)=CHAR(9),LEFT(CH142,1)=CHAR(160),indenture(CH142)&gt;0),"NO","BOLD")&amp;CJ142</f>
        <v>BOLD</v>
      </c>
      <c r="CN142" t="str">
        <f t="shared" si="154"/>
        <v/>
      </c>
      <c r="CO142" t="str">
        <f>IF(OR(LEFT(CL142,1)=CHAR(32),LEFT(CL142,1)=CHAR(9),LEFT(CL142,1)=CHAR(160),indenture(CL142)&gt;0),"NO","BOLD")&amp;CN142</f>
        <v>BOLD</v>
      </c>
      <c r="CR142" t="str">
        <f t="shared" si="155"/>
        <v/>
      </c>
      <c r="CS142" t="str">
        <f>IF(OR(LEFT(CP142,1)=CHAR(32),LEFT(CP142,1)=CHAR(9),LEFT(CP142,1)=CHAR(160),indenture(CP142)&gt;0),"NO","BOLD")&amp;CR142</f>
        <v>BOLD</v>
      </c>
      <c r="CV142" t="str">
        <f t="shared" si="156"/>
        <v/>
      </c>
      <c r="CW142" t="str">
        <f>IF(OR(LEFT(CT142,1)=CHAR(32),LEFT(CT142,1)=CHAR(9),LEFT(CT142,1)=CHAR(160),indenture(CT142)&gt;0),"NO","BOLD")&amp;CV142</f>
        <v>BOLD</v>
      </c>
      <c r="CZ142" t="str">
        <f t="shared" si="157"/>
        <v/>
      </c>
      <c r="DA142" t="str">
        <f>IF(OR(LEFT(CX142,1)=CHAR(32),LEFT(CX142,1)=CHAR(9),LEFT(CX142,1)=CHAR(160),indenture(CX142)&gt;0),"NO","BOLD")&amp;CZ142</f>
        <v>BOLD</v>
      </c>
      <c r="DD142" t="str">
        <f t="shared" si="158"/>
        <v/>
      </c>
      <c r="DE142" t="str">
        <f>IF(OR(LEFT(DB142,1)=CHAR(32),LEFT(DB142,1)=CHAR(9),LEFT(DB142,1)=CHAR(160),indenture(DB142)&gt;0),"NO","BOLD")&amp;DD142</f>
        <v>BOLD</v>
      </c>
      <c r="DH142" t="str">
        <f t="shared" si="159"/>
        <v/>
      </c>
      <c r="DI142" t="str">
        <f>IF(OR(LEFT(DF142,1)=CHAR(32),LEFT(DF142,1)=CHAR(9),LEFT(DF142,1)=CHAR(160),indenture(DF142)&gt;0),"NO","BOLD")&amp;DH142</f>
        <v>BOLD</v>
      </c>
      <c r="DL142" t="str">
        <f t="shared" si="160"/>
        <v/>
      </c>
      <c r="DM142" t="str">
        <f>IF(OR(LEFT(DJ142,1)=CHAR(32),LEFT(DJ142,1)=CHAR(9),LEFT(DJ142,1)=CHAR(160),indenture(DJ142)&gt;0),"NO","BOLD")&amp;DL142</f>
        <v>BOLD</v>
      </c>
      <c r="DP142" t="str">
        <f t="shared" si="161"/>
        <v/>
      </c>
      <c r="DQ142" t="str">
        <f>IF(OR(LEFT(DN142,1)=CHAR(32),LEFT(DN142,1)=CHAR(9),LEFT(DN142,1)=CHAR(160),indenture(DN142)&gt;0),"NO","BOLD")&amp;DP142</f>
        <v>BOLD</v>
      </c>
      <c r="DT142" t="str">
        <f t="shared" si="162"/>
        <v/>
      </c>
      <c r="DU142" t="str">
        <f>IF(OR(LEFT(DR142,1)=CHAR(32),LEFT(DR142,1)=CHAR(9),LEFT(DR142,1)=CHAR(160),indenture(DR142)&gt;0),"NO","BOLD")&amp;DT142</f>
        <v>BOLD</v>
      </c>
      <c r="DX142" t="str">
        <f t="shared" si="163"/>
        <v/>
      </c>
      <c r="DY142" t="str">
        <f>IF(OR(LEFT(DV142,1)=CHAR(32),LEFT(DV142,1)=CHAR(9),LEFT(DV142,1)=CHAR(160),indenture(DV142)&gt;0),"NO","BOLD")&amp;DX142</f>
        <v>BOLD</v>
      </c>
      <c r="EB142" t="str">
        <f t="shared" si="164"/>
        <v/>
      </c>
      <c r="EC142" t="str">
        <f>IF(OR(LEFT(DZ142,1)=CHAR(32),LEFT(DZ142,1)=CHAR(9),LEFT(DZ142,1)=CHAR(160),indenture(DZ142)&gt;0),"NO","BOLD")&amp;EB142</f>
        <v>BOLD</v>
      </c>
      <c r="EF142" t="str">
        <f t="shared" si="165"/>
        <v/>
      </c>
      <c r="EG142" t="str">
        <f>IF(OR(LEFT(ED142,1)=CHAR(32),LEFT(ED142,1)=CHAR(9),LEFT(ED142,1)=CHAR(160),indenture(ED142)&gt;0),"NO","BOLD")&amp;EF142</f>
        <v>BOLD</v>
      </c>
      <c r="EJ142" t="str">
        <f t="shared" si="166"/>
        <v/>
      </c>
      <c r="EK142" t="str">
        <f>IF(OR(LEFT(EH142,1)=CHAR(32),LEFT(EH142,1)=CHAR(9),LEFT(EH142,1)=CHAR(160),indenture(EH142)&gt;0),"NO","BOLD")&amp;EJ142</f>
        <v>BOLD</v>
      </c>
      <c r="EN142" t="str">
        <f t="shared" si="167"/>
        <v/>
      </c>
      <c r="EO142" t="str">
        <f>IF(OR(LEFT(EL142,1)=CHAR(32),LEFT(EL142,1)=CHAR(9),LEFT(EL142,1)=CHAR(160),indenture(EL142)&gt;0),"NO","BOLD")&amp;EN142</f>
        <v>BOLD</v>
      </c>
      <c r="ER142" t="str">
        <f t="shared" si="168"/>
        <v/>
      </c>
      <c r="ES142" t="str">
        <f>IF(OR(LEFT(EP142,1)=CHAR(32),LEFT(EP142,1)=CHAR(9),LEFT(EP142,1)=CHAR(160),indenture(EP142)&gt;0),"NO","BOLD")&amp;ER142</f>
        <v>BOLD</v>
      </c>
      <c r="EV142" t="str">
        <f t="shared" si="169"/>
        <v/>
      </c>
      <c r="EW142" t="str">
        <f>IF(OR(LEFT(ET142,1)=CHAR(32),LEFT(ET142,1)=CHAR(9),LEFT(ET142,1)=CHAR(160),indenture(ET142)&gt;0),"NO","BOLD")&amp;EV142</f>
        <v>BOLD</v>
      </c>
      <c r="EZ142" t="str">
        <f t="shared" si="170"/>
        <v/>
      </c>
      <c r="FA142" t="str">
        <f>IF(OR(LEFT(EX142,1)=CHAR(32),LEFT(EX142,1)=CHAR(9),LEFT(EX142,1)=CHAR(160),indenture(EX142)&gt;0),"NO","BOLD")&amp;EZ142</f>
        <v>BOLD</v>
      </c>
      <c r="FD142" t="str">
        <f t="shared" si="171"/>
        <v/>
      </c>
      <c r="FE142" t="str">
        <f>IF(OR(LEFT(FB142,1)=CHAR(32),LEFT(FB142,1)=CHAR(9),LEFT(FB142,1)=CHAR(160),indenture(FB142)&gt;0),"NO","BOLD")&amp;FD142</f>
        <v>BOLD</v>
      </c>
      <c r="FH142" t="str">
        <f t="shared" si="172"/>
        <v/>
      </c>
      <c r="FI142" t="str">
        <f>IF(OR(LEFT(FF142,1)=CHAR(32),LEFT(FF142,1)=CHAR(9),LEFT(FF142,1)=CHAR(160),indenture(FF142)&gt;0),"NO","BOLD")&amp;FH142</f>
        <v>BOLD</v>
      </c>
      <c r="FL142" t="str">
        <f t="shared" si="173"/>
        <v/>
      </c>
      <c r="FM142" t="str">
        <f>IF(OR(LEFT(FJ142,1)=CHAR(32),LEFT(FJ142,1)=CHAR(9),LEFT(FJ142,1)=CHAR(160),indenture(FJ142)&gt;0),"NO","BOLD")&amp;FL142</f>
        <v>BOLD</v>
      </c>
      <c r="FP142" t="str">
        <f t="shared" si="174"/>
        <v/>
      </c>
      <c r="FQ142" t="str">
        <f>IF(OR(LEFT(FN142,1)=CHAR(32),LEFT(FN142,1)=CHAR(9),LEFT(FN142,1)=CHAR(160),indenture(FN142)&gt;0),"NO","BOLD")&amp;FP142</f>
        <v>BOLD</v>
      </c>
      <c r="FT142" t="str">
        <f t="shared" si="175"/>
        <v/>
      </c>
      <c r="FU142" t="str">
        <f>IF(OR(LEFT(FR142,1)=CHAR(32),LEFT(FR142,1)=CHAR(9),LEFT(FR142,1)=CHAR(160),indenture(FR142)&gt;0),"NO","BOLD")&amp;FT142</f>
        <v>BOLD</v>
      </c>
      <c r="FX142" t="str">
        <f t="shared" si="176"/>
        <v/>
      </c>
      <c r="FY142" t="str">
        <f>IF(OR(LEFT(FV142,1)=CHAR(32),LEFT(FV142,1)=CHAR(9),LEFT(FV142,1)=CHAR(160),indenture(FV142)&gt;0),"NO","BOLD")&amp;FX142</f>
        <v>BOLD</v>
      </c>
      <c r="GB142" t="str">
        <f t="shared" si="177"/>
        <v/>
      </c>
      <c r="GC142" t="str">
        <f>IF(OR(LEFT(FZ142,1)=CHAR(32),LEFT(FZ142,1)=CHAR(9),LEFT(FZ142,1)=CHAR(160),indenture(FZ142)&gt;0),"NO","BOLD")&amp;GB142</f>
        <v>BOLD</v>
      </c>
      <c r="GF142" t="str">
        <f t="shared" si="178"/>
        <v/>
      </c>
      <c r="GG142" t="str">
        <f>IF(OR(LEFT(GD142,1)=CHAR(32),LEFT(GD142,1)=CHAR(9),LEFT(GD142,1)=CHAR(160),indenture(GD142)&gt;0),"NO","BOLD")&amp;GF142</f>
        <v>BOLD</v>
      </c>
      <c r="GJ142" t="str">
        <f t="shared" si="179"/>
        <v/>
      </c>
      <c r="GK142" t="str">
        <f>IF(OR(LEFT(GH142,1)=CHAR(32),LEFT(GH142,1)=CHAR(9),LEFT(GH142,1)=CHAR(160),indenture(GH142)&gt;0),"NO","BOLD")&amp;GJ142</f>
        <v>BOLD</v>
      </c>
      <c r="GN142" t="str">
        <f t="shared" si="180"/>
        <v/>
      </c>
      <c r="GO142" t="str">
        <f>IF(OR(LEFT(GL142,1)=CHAR(32),LEFT(GL142,1)=CHAR(9),LEFT(GL142,1)=CHAR(160),indenture(GL142)&gt;0),"NO","BOLD")&amp;GN142</f>
        <v>BOLD</v>
      </c>
      <c r="GR142" t="str">
        <f t="shared" si="181"/>
        <v/>
      </c>
      <c r="GS142" t="str">
        <f>IF(OR(LEFT(GP142,1)=CHAR(32),LEFT(GP142,1)=CHAR(9),LEFT(GP142,1)=CHAR(160),indenture(GP142)&gt;0),"NO","BOLD")&amp;GR142</f>
        <v>BOLD</v>
      </c>
      <c r="GV142" t="str">
        <f t="shared" si="182"/>
        <v/>
      </c>
      <c r="GW142" t="str">
        <f>IF(OR(LEFT(GT142,1)=CHAR(32),LEFT(GT142,1)=CHAR(9),LEFT(GT142,1)=CHAR(160),indenture(GT142)&gt;0),"NO","BOLD")&amp;GV142</f>
        <v>BOLD</v>
      </c>
      <c r="GZ142" t="str">
        <f t="shared" si="183"/>
        <v/>
      </c>
      <c r="HA142" t="str">
        <f>IF(OR(LEFT(GX142,1)=CHAR(32),LEFT(GX142,1)=CHAR(9),LEFT(GX142,1)=CHAR(160),indenture(GX142)&gt;0),"NO","BOLD")&amp;GZ142</f>
        <v>BOLD</v>
      </c>
      <c r="HD142" t="str">
        <f t="shared" si="184"/>
        <v/>
      </c>
      <c r="HE142" t="str">
        <f>IF(OR(LEFT(HB142,1)=CHAR(32),LEFT(HB142,1)=CHAR(9),LEFT(HB142,1)=CHAR(160),indenture(HB142)&gt;0),"NO","BOLD")&amp;HD142</f>
        <v>BOLD</v>
      </c>
      <c r="HH142" t="str">
        <f t="shared" si="185"/>
        <v/>
      </c>
      <c r="HI142" t="str">
        <f>IF(OR(LEFT(HF142,1)=CHAR(32),LEFT(HF142,1)=CHAR(9),LEFT(HF142,1)=CHAR(160),indenture(HF142)&gt;0),"NO","BOLD")&amp;HH142</f>
        <v>BOLD</v>
      </c>
      <c r="HL142" t="str">
        <f t="shared" si="186"/>
        <v/>
      </c>
      <c r="HM142" t="str">
        <f>IF(OR(LEFT(HJ142,1)=CHAR(32),LEFT(HJ142,1)=CHAR(9),LEFT(HJ142,1)=CHAR(160),indenture(HJ142)&gt;0),"NO","BOLD")&amp;HL142</f>
        <v>BOLD</v>
      </c>
      <c r="HP142" t="str">
        <f t="shared" si="187"/>
        <v/>
      </c>
      <c r="HQ142" t="str">
        <f>IF(OR(LEFT(HN142,1)=CHAR(32),LEFT(HN142,1)=CHAR(9),LEFT(HN142,1)=CHAR(160),indenture(HN142)&gt;0),"NO","BOLD")&amp;HP142</f>
        <v>BOLD</v>
      </c>
      <c r="HT142" t="str">
        <f t="shared" si="188"/>
        <v/>
      </c>
      <c r="HU142" t="str">
        <f>IF(OR(LEFT(HR142,1)=CHAR(32),LEFT(HR142,1)=CHAR(9),LEFT(HR142,1)=CHAR(160),indenture(HR142)&gt;0),"NO","BOLD")&amp;HT142</f>
        <v>BOLD</v>
      </c>
      <c r="HV142" t="s">
        <v>8302</v>
      </c>
      <c r="HW142" t="s">
        <v>8203</v>
      </c>
      <c r="HX142" t="str">
        <f t="shared" si="189"/>
        <v/>
      </c>
      <c r="HY142" t="str">
        <f>IF(OR(LEFT(HV142,1)=CHAR(32),LEFT(HV142,1)=CHAR(9),LEFT(HV142,1)=CHAR(160),indenture(HV142)&gt;0),"NO","BOLD")&amp;HX142</f>
        <v>BOLD</v>
      </c>
      <c r="IR142" t="str">
        <f t="shared" si="190"/>
        <v/>
      </c>
      <c r="IS142" t="str">
        <f>IF(OR(LEFT(IP142,1)=CHAR(32),LEFT(IP142,1)=CHAR(9),LEFT(IP142,1)=CHAR(160),indenture(IP142)&gt;0),"NO","BOLD")&amp;IR142</f>
        <v>BOLD</v>
      </c>
    </row>
    <row r="143" spans="1:265">
      <c r="A143">
        <v>142</v>
      </c>
      <c r="D143" t="str">
        <f t="shared" si="133"/>
        <v/>
      </c>
      <c r="E143" t="str">
        <f>IF(OR(LEFT(B143,1)=CHAR(32),LEFT(B143,1)=CHAR(9),LEFT(B143,1)=CHAR(160),indenture(B143)&gt;0),"NO","BOLD")&amp;D143</f>
        <v>BOLD</v>
      </c>
      <c r="F143" t="s">
        <v>4170</v>
      </c>
      <c r="G143" t="s">
        <v>4171</v>
      </c>
      <c r="H143" t="str">
        <f t="shared" si="134"/>
        <v/>
      </c>
      <c r="I143" t="str">
        <f>IF(OR(LEFT(F143,1)=CHAR(32),LEFT(F143,1)=CHAR(9),LEFT(F143,1)=CHAR(160),indenture(F143)&gt;0),"NO","BOLD")&amp;H143</f>
        <v>BOLD</v>
      </c>
      <c r="P143" t="str">
        <f t="shared" si="135"/>
        <v/>
      </c>
      <c r="Q143" t="str">
        <f>IF(OR(LEFT(N143,1)=CHAR(32),LEFT(N143,1)=CHAR(9),LEFT(N143,1)=CHAR(160),indenture(N143)&gt;0),"NO","BOLD")&amp;P143</f>
        <v>BOLD</v>
      </c>
      <c r="T143" t="str">
        <f t="shared" si="136"/>
        <v/>
      </c>
      <c r="U143" t="str">
        <f>IF(OR(LEFT(R143,1)=CHAR(32),LEFT(R143,1)=CHAR(9),LEFT(R143,1)=CHAR(160),indenture(R143)&gt;0),"NO","BOLD")&amp;T143</f>
        <v>BOLD</v>
      </c>
      <c r="X143" t="str">
        <f t="shared" si="137"/>
        <v/>
      </c>
      <c r="Y143" t="str">
        <f>IF(OR(LEFT(V143,1)=CHAR(32),LEFT(V143,1)=CHAR(9),LEFT(V143,1)=CHAR(160),indenture(V143)&gt;0),"NO","BOLD")&amp;X143</f>
        <v>BOLD</v>
      </c>
      <c r="AB143" t="str">
        <f t="shared" si="138"/>
        <v/>
      </c>
      <c r="AC143" t="str">
        <f>IF(OR(LEFT(Z143,1)=CHAR(32),LEFT(Z143,1)=CHAR(9),LEFT(Z143,1)=CHAR(160),indenture(Z143)&gt;0),"NO","BOLD")&amp;AB143</f>
        <v>BOLD</v>
      </c>
      <c r="AF143" t="str">
        <f t="shared" si="139"/>
        <v/>
      </c>
      <c r="AG143" t="str">
        <f>IF(OR(LEFT(AD143,1)=CHAR(32),LEFT(AD143,1)=CHAR(9),LEFT(AD143,1)=CHAR(160),indenture(AD143)&gt;0),"NO","BOLD")&amp;AF143</f>
        <v>BOLD</v>
      </c>
      <c r="AJ143" t="str">
        <f t="shared" si="140"/>
        <v/>
      </c>
      <c r="AK143" t="str">
        <f>IF(OR(LEFT(AH143,1)=CHAR(32),LEFT(AH143,1)=CHAR(9),LEFT(AH143,1)=CHAR(160),indenture(AH143)&gt;0),"NO","BOLD")&amp;AJ143</f>
        <v>BOLD</v>
      </c>
      <c r="AN143" t="str">
        <f t="shared" si="141"/>
        <v/>
      </c>
      <c r="AO143" t="str">
        <f>IF(OR(LEFT(AL143,1)=CHAR(32),LEFT(AL143,1)=CHAR(9),LEFT(AL143,1)=CHAR(160),indenture(AL143)&gt;0),"NO","BOLD")&amp;AN143</f>
        <v>BOLD</v>
      </c>
      <c r="AR143" t="str">
        <f t="shared" si="142"/>
        <v/>
      </c>
      <c r="AS143" t="str">
        <f>IF(OR(LEFT(AP143,1)=CHAR(32),LEFT(AP143,1)=CHAR(9),LEFT(AP143,1)=CHAR(160),indenture(AP143)&gt;0),"NO","BOLD")&amp;AR143</f>
        <v>BOLD</v>
      </c>
      <c r="AV143" t="str">
        <f t="shared" si="143"/>
        <v/>
      </c>
      <c r="AW143" t="str">
        <f>IF(OR(LEFT(AT143,1)=CHAR(32),LEFT(AT143,1)=CHAR(9),LEFT(AT143,1)=CHAR(160),indenture(AT143)&gt;0),"NO","BOLD")&amp;AV143</f>
        <v>BOLD</v>
      </c>
      <c r="AZ143" t="str">
        <f t="shared" si="144"/>
        <v/>
      </c>
      <c r="BA143" t="str">
        <f>IF(OR(LEFT(AX143,1)=CHAR(32),LEFT(AX143,1)=CHAR(9),LEFT(AX143,1)=CHAR(160),indenture(AX143)&gt;0),"NO","BOLD")&amp;AZ143</f>
        <v>BOLD</v>
      </c>
      <c r="BD143" t="str">
        <f t="shared" si="145"/>
        <v/>
      </c>
      <c r="BE143" t="str">
        <f>IF(OR(LEFT(BB143,1)=CHAR(32),LEFT(BB143,1)=CHAR(9),LEFT(BB143,1)=CHAR(160),indenture(BB143)&gt;0),"NO","BOLD")&amp;BD143</f>
        <v>BOLD</v>
      </c>
      <c r="BH143" t="str">
        <f t="shared" si="146"/>
        <v/>
      </c>
      <c r="BI143" t="str">
        <f>IF(OR(LEFT(BF143,1)=CHAR(32),LEFT(BF143,1)=CHAR(9),LEFT(BF143,1)=CHAR(160),indenture(BF143)&gt;0),"NO","BOLD")&amp;BH143</f>
        <v>BOLD</v>
      </c>
      <c r="BL143" t="str">
        <f t="shared" si="147"/>
        <v/>
      </c>
      <c r="BM143" t="str">
        <f>IF(OR(LEFT(BJ143,1)=CHAR(32),LEFT(BJ143,1)=CHAR(9),LEFT(BJ143,1)=CHAR(160),indenture(BJ143)&gt;0),"NO","BOLD")&amp;BL143</f>
        <v>BOLD</v>
      </c>
      <c r="BP143" t="str">
        <f t="shared" si="148"/>
        <v/>
      </c>
      <c r="BQ143" t="str">
        <f>IF(OR(LEFT(BN143,1)=CHAR(32),LEFT(BN143,1)=CHAR(9),LEFT(BN143,1)=CHAR(160),indenture(BN143)&gt;0),"NO","BOLD")&amp;BP143</f>
        <v>BOLD</v>
      </c>
      <c r="BT143" t="str">
        <f t="shared" si="149"/>
        <v/>
      </c>
      <c r="BU143" t="str">
        <f>IF(OR(LEFT(BR143,1)=CHAR(32),LEFT(BR143,1)=CHAR(9),LEFT(BR143,1)=CHAR(160),indenture(BR143)&gt;0),"NO","BOLD")&amp;BT143</f>
        <v>BOLD</v>
      </c>
      <c r="BX143" t="str">
        <f t="shared" si="150"/>
        <v/>
      </c>
      <c r="BY143" t="str">
        <f>IF(OR(LEFT(BV143,1)=CHAR(32),LEFT(BV143,1)=CHAR(9),LEFT(BV143,1)=CHAR(160),indenture(BV143)&gt;0),"NO","BOLD")&amp;BX143</f>
        <v>BOLD</v>
      </c>
      <c r="CB143" t="str">
        <f t="shared" si="151"/>
        <v/>
      </c>
      <c r="CC143" t="str">
        <f>IF(OR(LEFT(BZ143,1)=CHAR(32),LEFT(BZ143,1)=CHAR(9),LEFT(BZ143,1)=CHAR(160),indenture(BZ143)&gt;0),"NO","BOLD")&amp;CB143</f>
        <v>BOLD</v>
      </c>
      <c r="CF143" t="str">
        <f t="shared" si="152"/>
        <v/>
      </c>
      <c r="CG143" t="str">
        <f>IF(OR(LEFT(CD143,1)=CHAR(32),LEFT(CD143,1)=CHAR(9),LEFT(CD143,1)=CHAR(160),indenture(CD143)&gt;0),"NO","BOLD")&amp;CF143</f>
        <v>BOLD</v>
      </c>
      <c r="CJ143" t="str">
        <f t="shared" si="153"/>
        <v/>
      </c>
      <c r="CK143" t="str">
        <f>IF(OR(LEFT(CH143,1)=CHAR(32),LEFT(CH143,1)=CHAR(9),LEFT(CH143,1)=CHAR(160),indenture(CH143)&gt;0),"NO","BOLD")&amp;CJ143</f>
        <v>BOLD</v>
      </c>
      <c r="CN143" t="str">
        <f t="shared" si="154"/>
        <v/>
      </c>
      <c r="CO143" t="str">
        <f>IF(OR(LEFT(CL143,1)=CHAR(32),LEFT(CL143,1)=CHAR(9),LEFT(CL143,1)=CHAR(160),indenture(CL143)&gt;0),"NO","BOLD")&amp;CN143</f>
        <v>BOLD</v>
      </c>
      <c r="CR143" t="str">
        <f t="shared" si="155"/>
        <v/>
      </c>
      <c r="CS143" t="str">
        <f>IF(OR(LEFT(CP143,1)=CHAR(32),LEFT(CP143,1)=CHAR(9),LEFT(CP143,1)=CHAR(160),indenture(CP143)&gt;0),"NO","BOLD")&amp;CR143</f>
        <v>BOLD</v>
      </c>
      <c r="CV143" t="str">
        <f t="shared" si="156"/>
        <v/>
      </c>
      <c r="CW143" t="str">
        <f>IF(OR(LEFT(CT143,1)=CHAR(32),LEFT(CT143,1)=CHAR(9),LEFT(CT143,1)=CHAR(160),indenture(CT143)&gt;0),"NO","BOLD")&amp;CV143</f>
        <v>BOLD</v>
      </c>
      <c r="CZ143" t="str">
        <f t="shared" si="157"/>
        <v/>
      </c>
      <c r="DA143" t="str">
        <f>IF(OR(LEFT(CX143,1)=CHAR(32),LEFT(CX143,1)=CHAR(9),LEFT(CX143,1)=CHAR(160),indenture(CX143)&gt;0),"NO","BOLD")&amp;CZ143</f>
        <v>BOLD</v>
      </c>
      <c r="DD143" t="str">
        <f t="shared" si="158"/>
        <v/>
      </c>
      <c r="DE143" t="str">
        <f>IF(OR(LEFT(DB143,1)=CHAR(32),LEFT(DB143,1)=CHAR(9),LEFT(DB143,1)=CHAR(160),indenture(DB143)&gt;0),"NO","BOLD")&amp;DD143</f>
        <v>BOLD</v>
      </c>
      <c r="DH143" t="str">
        <f t="shared" si="159"/>
        <v/>
      </c>
      <c r="DI143" t="str">
        <f>IF(OR(LEFT(DF143,1)=CHAR(32),LEFT(DF143,1)=CHAR(9),LEFT(DF143,1)=CHAR(160),indenture(DF143)&gt;0),"NO","BOLD")&amp;DH143</f>
        <v>BOLD</v>
      </c>
      <c r="DL143" t="str">
        <f t="shared" si="160"/>
        <v/>
      </c>
      <c r="DM143" t="str">
        <f>IF(OR(LEFT(DJ143,1)=CHAR(32),LEFT(DJ143,1)=CHAR(9),LEFT(DJ143,1)=CHAR(160),indenture(DJ143)&gt;0),"NO","BOLD")&amp;DL143</f>
        <v>BOLD</v>
      </c>
      <c r="DP143" t="str">
        <f t="shared" si="161"/>
        <v/>
      </c>
      <c r="DQ143" t="str">
        <f>IF(OR(LEFT(DN143,1)=CHAR(32),LEFT(DN143,1)=CHAR(9),LEFT(DN143,1)=CHAR(160),indenture(DN143)&gt;0),"NO","BOLD")&amp;DP143</f>
        <v>BOLD</v>
      </c>
      <c r="DT143" t="str">
        <f t="shared" si="162"/>
        <v/>
      </c>
      <c r="DU143" t="str">
        <f>IF(OR(LEFT(DR143,1)=CHAR(32),LEFT(DR143,1)=CHAR(9),LEFT(DR143,1)=CHAR(160),indenture(DR143)&gt;0),"NO","BOLD")&amp;DT143</f>
        <v>BOLD</v>
      </c>
      <c r="DX143" t="str">
        <f t="shared" si="163"/>
        <v/>
      </c>
      <c r="DY143" t="str">
        <f>IF(OR(LEFT(DV143,1)=CHAR(32),LEFT(DV143,1)=CHAR(9),LEFT(DV143,1)=CHAR(160),indenture(DV143)&gt;0),"NO","BOLD")&amp;DX143</f>
        <v>BOLD</v>
      </c>
      <c r="EB143" t="str">
        <f t="shared" si="164"/>
        <v/>
      </c>
      <c r="EC143" t="str">
        <f>IF(OR(LEFT(DZ143,1)=CHAR(32),LEFT(DZ143,1)=CHAR(9),LEFT(DZ143,1)=CHAR(160),indenture(DZ143)&gt;0),"NO","BOLD")&amp;EB143</f>
        <v>BOLD</v>
      </c>
      <c r="EF143" t="str">
        <f t="shared" si="165"/>
        <v/>
      </c>
      <c r="EG143" t="str">
        <f>IF(OR(LEFT(ED143,1)=CHAR(32),LEFT(ED143,1)=CHAR(9),LEFT(ED143,1)=CHAR(160),indenture(ED143)&gt;0),"NO","BOLD")&amp;EF143</f>
        <v>BOLD</v>
      </c>
      <c r="EJ143" t="str">
        <f t="shared" si="166"/>
        <v/>
      </c>
      <c r="EK143" t="str">
        <f>IF(OR(LEFT(EH143,1)=CHAR(32),LEFT(EH143,1)=CHAR(9),LEFT(EH143,1)=CHAR(160),indenture(EH143)&gt;0),"NO","BOLD")&amp;EJ143</f>
        <v>BOLD</v>
      </c>
      <c r="EN143" t="str">
        <f t="shared" si="167"/>
        <v/>
      </c>
      <c r="EO143" t="str">
        <f>IF(OR(LEFT(EL143,1)=CHAR(32),LEFT(EL143,1)=CHAR(9),LEFT(EL143,1)=CHAR(160),indenture(EL143)&gt;0),"NO","BOLD")&amp;EN143</f>
        <v>BOLD</v>
      </c>
      <c r="ER143" t="str">
        <f t="shared" si="168"/>
        <v/>
      </c>
      <c r="ES143" t="str">
        <f>IF(OR(LEFT(EP143,1)=CHAR(32),LEFT(EP143,1)=CHAR(9),LEFT(EP143,1)=CHAR(160),indenture(EP143)&gt;0),"NO","BOLD")&amp;ER143</f>
        <v>BOLD</v>
      </c>
      <c r="EV143" t="str">
        <f t="shared" si="169"/>
        <v/>
      </c>
      <c r="EW143" t="str">
        <f>IF(OR(LEFT(ET143,1)=CHAR(32),LEFT(ET143,1)=CHAR(9),LEFT(ET143,1)=CHAR(160),indenture(ET143)&gt;0),"NO","BOLD")&amp;EV143</f>
        <v>BOLD</v>
      </c>
      <c r="EZ143" t="str">
        <f t="shared" si="170"/>
        <v/>
      </c>
      <c r="FA143" t="str">
        <f>IF(OR(LEFT(EX143,1)=CHAR(32),LEFT(EX143,1)=CHAR(9),LEFT(EX143,1)=CHAR(160),indenture(EX143)&gt;0),"NO","BOLD")&amp;EZ143</f>
        <v>BOLD</v>
      </c>
      <c r="FD143" t="str">
        <f t="shared" si="171"/>
        <v/>
      </c>
      <c r="FE143" t="str">
        <f>IF(OR(LEFT(FB143,1)=CHAR(32),LEFT(FB143,1)=CHAR(9),LEFT(FB143,1)=CHAR(160),indenture(FB143)&gt;0),"NO","BOLD")&amp;FD143</f>
        <v>BOLD</v>
      </c>
      <c r="FH143" t="str">
        <f t="shared" si="172"/>
        <v/>
      </c>
      <c r="FI143" t="str">
        <f>IF(OR(LEFT(FF143,1)=CHAR(32),LEFT(FF143,1)=CHAR(9),LEFT(FF143,1)=CHAR(160),indenture(FF143)&gt;0),"NO","BOLD")&amp;FH143</f>
        <v>BOLD</v>
      </c>
      <c r="FL143" t="str">
        <f t="shared" si="173"/>
        <v/>
      </c>
      <c r="FM143" t="str">
        <f>IF(OR(LEFT(FJ143,1)=CHAR(32),LEFT(FJ143,1)=CHAR(9),LEFT(FJ143,1)=CHAR(160),indenture(FJ143)&gt;0),"NO","BOLD")&amp;FL143</f>
        <v>BOLD</v>
      </c>
      <c r="FP143" t="str">
        <f t="shared" si="174"/>
        <v/>
      </c>
      <c r="FQ143" t="str">
        <f>IF(OR(LEFT(FN143,1)=CHAR(32),LEFT(FN143,1)=CHAR(9),LEFT(FN143,1)=CHAR(160),indenture(FN143)&gt;0),"NO","BOLD")&amp;FP143</f>
        <v>BOLD</v>
      </c>
      <c r="FT143" t="str">
        <f t="shared" si="175"/>
        <v/>
      </c>
      <c r="FU143" t="str">
        <f>IF(OR(LEFT(FR143,1)=CHAR(32),LEFT(FR143,1)=CHAR(9),LEFT(FR143,1)=CHAR(160),indenture(FR143)&gt;0),"NO","BOLD")&amp;FT143</f>
        <v>BOLD</v>
      </c>
      <c r="FX143" t="str">
        <f t="shared" si="176"/>
        <v/>
      </c>
      <c r="FY143" t="str">
        <f>IF(OR(LEFT(FV143,1)=CHAR(32),LEFT(FV143,1)=CHAR(9),LEFT(FV143,1)=CHAR(160),indenture(FV143)&gt;0),"NO","BOLD")&amp;FX143</f>
        <v>BOLD</v>
      </c>
      <c r="GB143" t="str">
        <f t="shared" si="177"/>
        <v/>
      </c>
      <c r="GC143" t="str">
        <f>IF(OR(LEFT(FZ143,1)=CHAR(32),LEFT(FZ143,1)=CHAR(9),LEFT(FZ143,1)=CHAR(160),indenture(FZ143)&gt;0),"NO","BOLD")&amp;GB143</f>
        <v>BOLD</v>
      </c>
      <c r="GF143" t="str">
        <f t="shared" si="178"/>
        <v/>
      </c>
      <c r="GG143" t="str">
        <f>IF(OR(LEFT(GD143,1)=CHAR(32),LEFT(GD143,1)=CHAR(9),LEFT(GD143,1)=CHAR(160),indenture(GD143)&gt;0),"NO","BOLD")&amp;GF143</f>
        <v>BOLD</v>
      </c>
      <c r="GJ143" t="str">
        <f t="shared" si="179"/>
        <v/>
      </c>
      <c r="GK143" t="str">
        <f>IF(OR(LEFT(GH143,1)=CHAR(32),LEFT(GH143,1)=CHAR(9),LEFT(GH143,1)=CHAR(160),indenture(GH143)&gt;0),"NO","BOLD")&amp;GJ143</f>
        <v>BOLD</v>
      </c>
      <c r="GN143" t="str">
        <f t="shared" si="180"/>
        <v/>
      </c>
      <c r="GO143" t="str">
        <f>IF(OR(LEFT(GL143,1)=CHAR(32),LEFT(GL143,1)=CHAR(9),LEFT(GL143,1)=CHAR(160),indenture(GL143)&gt;0),"NO","BOLD")&amp;GN143</f>
        <v>BOLD</v>
      </c>
      <c r="GR143" t="str">
        <f t="shared" si="181"/>
        <v/>
      </c>
      <c r="GS143" t="str">
        <f>IF(OR(LEFT(GP143,1)=CHAR(32),LEFT(GP143,1)=CHAR(9),LEFT(GP143,1)=CHAR(160),indenture(GP143)&gt;0),"NO","BOLD")&amp;GR143</f>
        <v>BOLD</v>
      </c>
      <c r="GV143" t="str">
        <f t="shared" si="182"/>
        <v/>
      </c>
      <c r="GW143" t="str">
        <f>IF(OR(LEFT(GT143,1)=CHAR(32),LEFT(GT143,1)=CHAR(9),LEFT(GT143,1)=CHAR(160),indenture(GT143)&gt;0),"NO","BOLD")&amp;GV143</f>
        <v>BOLD</v>
      </c>
      <c r="GZ143" t="str">
        <f t="shared" si="183"/>
        <v/>
      </c>
      <c r="HA143" t="str">
        <f>IF(OR(LEFT(GX143,1)=CHAR(32),LEFT(GX143,1)=CHAR(9),LEFT(GX143,1)=CHAR(160),indenture(GX143)&gt;0),"NO","BOLD")&amp;GZ143</f>
        <v>BOLD</v>
      </c>
      <c r="HD143" t="str">
        <f t="shared" si="184"/>
        <v/>
      </c>
      <c r="HE143" t="str">
        <f>IF(OR(LEFT(HB143,1)=CHAR(32),LEFT(HB143,1)=CHAR(9),LEFT(HB143,1)=CHAR(160),indenture(HB143)&gt;0),"NO","BOLD")&amp;HD143</f>
        <v>BOLD</v>
      </c>
      <c r="HH143" t="str">
        <f t="shared" si="185"/>
        <v/>
      </c>
      <c r="HI143" t="str">
        <f>IF(OR(LEFT(HF143,1)=CHAR(32),LEFT(HF143,1)=CHAR(9),LEFT(HF143,1)=CHAR(160),indenture(HF143)&gt;0),"NO","BOLD")&amp;HH143</f>
        <v>BOLD</v>
      </c>
      <c r="HL143" t="str">
        <f t="shared" si="186"/>
        <v/>
      </c>
      <c r="HM143" t="str">
        <f>IF(OR(LEFT(HJ143,1)=CHAR(32),LEFT(HJ143,1)=CHAR(9),LEFT(HJ143,1)=CHAR(160),indenture(HJ143)&gt;0),"NO","BOLD")&amp;HL143</f>
        <v>BOLD</v>
      </c>
      <c r="HP143" t="str">
        <f t="shared" si="187"/>
        <v/>
      </c>
      <c r="HQ143" t="str">
        <f>IF(OR(LEFT(HN143,1)=CHAR(32),LEFT(HN143,1)=CHAR(9),LEFT(HN143,1)=CHAR(160),indenture(HN143)&gt;0),"NO","BOLD")&amp;HP143</f>
        <v>BOLD</v>
      </c>
      <c r="HT143" t="str">
        <f t="shared" si="188"/>
        <v/>
      </c>
      <c r="HU143" t="str">
        <f>IF(OR(LEFT(HR143,1)=CHAR(32),LEFT(HR143,1)=CHAR(9),LEFT(HR143,1)=CHAR(160),indenture(HR143)&gt;0),"NO","BOLD")&amp;HT143</f>
        <v>BOLD</v>
      </c>
      <c r="HV143" t="s">
        <v>8303</v>
      </c>
      <c r="HW143" t="s">
        <v>8204</v>
      </c>
      <c r="HX143" t="str">
        <f t="shared" si="189"/>
        <v/>
      </c>
      <c r="HY143" t="str">
        <f>IF(OR(LEFT(HV143,1)=CHAR(32),LEFT(HV143,1)=CHAR(9),LEFT(HV143,1)=CHAR(160),indenture(HV143)&gt;0),"NO","BOLD")&amp;HX143</f>
        <v>BOLD</v>
      </c>
      <c r="IP143" t="s">
        <v>8819</v>
      </c>
      <c r="IQ143" s="36" t="s">
        <v>8872</v>
      </c>
      <c r="IR143" t="str">
        <f t="shared" si="190"/>
        <v/>
      </c>
      <c r="IS143" t="str">
        <f>IF(OR(LEFT(IP143,1)=CHAR(32),LEFT(IP143,1)=CHAR(9),LEFT(IP143,1)=CHAR(160),indenture(IP143)&gt;0),"NO","BOLD")&amp;IR143</f>
        <v>BOLD</v>
      </c>
    </row>
    <row r="144" spans="1:265">
      <c r="A144">
        <v>143</v>
      </c>
      <c r="D144" t="str">
        <f t="shared" si="133"/>
        <v/>
      </c>
      <c r="E144" t="str">
        <f>IF(OR(LEFT(B144,1)=CHAR(32),LEFT(B144,1)=CHAR(9),LEFT(B144,1)=CHAR(160),indenture(B144)&gt;0),"NO","BOLD")&amp;D144</f>
        <v>BOLD</v>
      </c>
      <c r="F144" t="s">
        <v>4172</v>
      </c>
      <c r="G144" t="s">
        <v>4173</v>
      </c>
      <c r="H144" t="str">
        <f t="shared" si="134"/>
        <v/>
      </c>
      <c r="I144" t="str">
        <f>IF(OR(LEFT(F144,1)=CHAR(32),LEFT(F144,1)=CHAR(9),LEFT(F144,1)=CHAR(160),indenture(F144)&gt;0),"NO","BOLD")&amp;H144</f>
        <v>BOLD</v>
      </c>
      <c r="P144" t="str">
        <f t="shared" si="135"/>
        <v/>
      </c>
      <c r="Q144" t="str">
        <f>IF(OR(LEFT(N144,1)=CHAR(32),LEFT(N144,1)=CHAR(9),LEFT(N144,1)=CHAR(160),indenture(N144)&gt;0),"NO","BOLD")&amp;P144</f>
        <v>BOLD</v>
      </c>
      <c r="T144" t="str">
        <f t="shared" si="136"/>
        <v/>
      </c>
      <c r="U144" t="str">
        <f>IF(OR(LEFT(R144,1)=CHAR(32),LEFT(R144,1)=CHAR(9),LEFT(R144,1)=CHAR(160),indenture(R144)&gt;0),"NO","BOLD")&amp;T144</f>
        <v>BOLD</v>
      </c>
      <c r="X144" t="str">
        <f t="shared" si="137"/>
        <v/>
      </c>
      <c r="Y144" t="str">
        <f>IF(OR(LEFT(V144,1)=CHAR(32),LEFT(V144,1)=CHAR(9),LEFT(V144,1)=CHAR(160),indenture(V144)&gt;0),"NO","BOLD")&amp;X144</f>
        <v>BOLD</v>
      </c>
      <c r="AB144" t="str">
        <f t="shared" si="138"/>
        <v/>
      </c>
      <c r="AC144" t="str">
        <f>IF(OR(LEFT(Z144,1)=CHAR(32),LEFT(Z144,1)=CHAR(9),LEFT(Z144,1)=CHAR(160),indenture(Z144)&gt;0),"NO","BOLD")&amp;AB144</f>
        <v>BOLD</v>
      </c>
      <c r="AF144" t="str">
        <f t="shared" si="139"/>
        <v/>
      </c>
      <c r="AG144" t="str">
        <f>IF(OR(LEFT(AD144,1)=CHAR(32),LEFT(AD144,1)=CHAR(9),LEFT(AD144,1)=CHAR(160),indenture(AD144)&gt;0),"NO","BOLD")&amp;AF144</f>
        <v>BOLD</v>
      </c>
      <c r="AJ144" t="str">
        <f t="shared" si="140"/>
        <v/>
      </c>
      <c r="AK144" t="str">
        <f>IF(OR(LEFT(AH144,1)=CHAR(32),LEFT(AH144,1)=CHAR(9),LEFT(AH144,1)=CHAR(160),indenture(AH144)&gt;0),"NO","BOLD")&amp;AJ144</f>
        <v>BOLD</v>
      </c>
      <c r="AN144" t="str">
        <f t="shared" si="141"/>
        <v/>
      </c>
      <c r="AO144" t="str">
        <f>IF(OR(LEFT(AL144,1)=CHAR(32),LEFT(AL144,1)=CHAR(9),LEFT(AL144,1)=CHAR(160),indenture(AL144)&gt;0),"NO","BOLD")&amp;AN144</f>
        <v>BOLD</v>
      </c>
      <c r="AR144" t="str">
        <f t="shared" si="142"/>
        <v/>
      </c>
      <c r="AS144" t="str">
        <f>IF(OR(LEFT(AP144,1)=CHAR(32),LEFT(AP144,1)=CHAR(9),LEFT(AP144,1)=CHAR(160),indenture(AP144)&gt;0),"NO","BOLD")&amp;AR144</f>
        <v>BOLD</v>
      </c>
      <c r="AV144" t="str">
        <f t="shared" si="143"/>
        <v/>
      </c>
      <c r="AW144" t="str">
        <f>IF(OR(LEFT(AT144,1)=CHAR(32),LEFT(AT144,1)=CHAR(9),LEFT(AT144,1)=CHAR(160),indenture(AT144)&gt;0),"NO","BOLD")&amp;AV144</f>
        <v>BOLD</v>
      </c>
      <c r="AZ144" t="str">
        <f t="shared" si="144"/>
        <v/>
      </c>
      <c r="BA144" t="str">
        <f>IF(OR(LEFT(AX144,1)=CHAR(32),LEFT(AX144,1)=CHAR(9),LEFT(AX144,1)=CHAR(160),indenture(AX144)&gt;0),"NO","BOLD")&amp;AZ144</f>
        <v>BOLD</v>
      </c>
      <c r="BD144" t="str">
        <f t="shared" si="145"/>
        <v/>
      </c>
      <c r="BE144" t="str">
        <f>IF(OR(LEFT(BB144,1)=CHAR(32),LEFT(BB144,1)=CHAR(9),LEFT(BB144,1)=CHAR(160),indenture(BB144)&gt;0),"NO","BOLD")&amp;BD144</f>
        <v>BOLD</v>
      </c>
      <c r="BH144" t="str">
        <f t="shared" si="146"/>
        <v/>
      </c>
      <c r="BI144" t="str">
        <f>IF(OR(LEFT(BF144,1)=CHAR(32),LEFT(BF144,1)=CHAR(9),LEFT(BF144,1)=CHAR(160),indenture(BF144)&gt;0),"NO","BOLD")&amp;BH144</f>
        <v>BOLD</v>
      </c>
      <c r="BL144" t="str">
        <f t="shared" si="147"/>
        <v/>
      </c>
      <c r="BM144" t="str">
        <f>IF(OR(LEFT(BJ144,1)=CHAR(32),LEFT(BJ144,1)=CHAR(9),LEFT(BJ144,1)=CHAR(160),indenture(BJ144)&gt;0),"NO","BOLD")&amp;BL144</f>
        <v>BOLD</v>
      </c>
      <c r="BP144" t="str">
        <f t="shared" si="148"/>
        <v/>
      </c>
      <c r="BQ144" t="str">
        <f>IF(OR(LEFT(BN144,1)=CHAR(32),LEFT(BN144,1)=CHAR(9),LEFT(BN144,1)=CHAR(160),indenture(BN144)&gt;0),"NO","BOLD")&amp;BP144</f>
        <v>BOLD</v>
      </c>
      <c r="BT144" t="str">
        <f t="shared" si="149"/>
        <v/>
      </c>
      <c r="BU144" t="str">
        <f>IF(OR(LEFT(BR144,1)=CHAR(32),LEFT(BR144,1)=CHAR(9),LEFT(BR144,1)=CHAR(160),indenture(BR144)&gt;0),"NO","BOLD")&amp;BT144</f>
        <v>BOLD</v>
      </c>
      <c r="BX144" t="str">
        <f t="shared" si="150"/>
        <v/>
      </c>
      <c r="BY144" t="str">
        <f>IF(OR(LEFT(BV144,1)=CHAR(32),LEFT(BV144,1)=CHAR(9),LEFT(BV144,1)=CHAR(160),indenture(BV144)&gt;0),"NO","BOLD")&amp;BX144</f>
        <v>BOLD</v>
      </c>
      <c r="CB144" t="str">
        <f t="shared" si="151"/>
        <v/>
      </c>
      <c r="CC144" t="str">
        <f>IF(OR(LEFT(BZ144,1)=CHAR(32),LEFT(BZ144,1)=CHAR(9),LEFT(BZ144,1)=CHAR(160),indenture(BZ144)&gt;0),"NO","BOLD")&amp;CB144</f>
        <v>BOLD</v>
      </c>
      <c r="CF144" t="str">
        <f t="shared" si="152"/>
        <v/>
      </c>
      <c r="CG144" t="str">
        <f>IF(OR(LEFT(CD144,1)=CHAR(32),LEFT(CD144,1)=CHAR(9),LEFT(CD144,1)=CHAR(160),indenture(CD144)&gt;0),"NO","BOLD")&amp;CF144</f>
        <v>BOLD</v>
      </c>
      <c r="CJ144" t="str">
        <f t="shared" si="153"/>
        <v/>
      </c>
      <c r="CK144" t="str">
        <f>IF(OR(LEFT(CH144,1)=CHAR(32),LEFT(CH144,1)=CHAR(9),LEFT(CH144,1)=CHAR(160),indenture(CH144)&gt;0),"NO","BOLD")&amp;CJ144</f>
        <v>BOLD</v>
      </c>
      <c r="CN144" t="str">
        <f t="shared" si="154"/>
        <v/>
      </c>
      <c r="CO144" t="str">
        <f>IF(OR(LEFT(CL144,1)=CHAR(32),LEFT(CL144,1)=CHAR(9),LEFT(CL144,1)=CHAR(160),indenture(CL144)&gt;0),"NO","BOLD")&amp;CN144</f>
        <v>BOLD</v>
      </c>
      <c r="CR144" t="str">
        <f t="shared" si="155"/>
        <v/>
      </c>
      <c r="CS144" t="str">
        <f>IF(OR(LEFT(CP144,1)=CHAR(32),LEFT(CP144,1)=CHAR(9),LEFT(CP144,1)=CHAR(160),indenture(CP144)&gt;0),"NO","BOLD")&amp;CR144</f>
        <v>BOLD</v>
      </c>
      <c r="CV144" t="str">
        <f t="shared" si="156"/>
        <v/>
      </c>
      <c r="CW144" t="str">
        <f>IF(OR(LEFT(CT144,1)=CHAR(32),LEFT(CT144,1)=CHAR(9),LEFT(CT144,1)=CHAR(160),indenture(CT144)&gt;0),"NO","BOLD")&amp;CV144</f>
        <v>BOLD</v>
      </c>
      <c r="CZ144" t="str">
        <f t="shared" si="157"/>
        <v/>
      </c>
      <c r="DA144" t="str">
        <f>IF(OR(LEFT(CX144,1)=CHAR(32),LEFT(CX144,1)=CHAR(9),LEFT(CX144,1)=CHAR(160),indenture(CX144)&gt;0),"NO","BOLD")&amp;CZ144</f>
        <v>BOLD</v>
      </c>
      <c r="DD144" t="str">
        <f t="shared" si="158"/>
        <v/>
      </c>
      <c r="DE144" t="str">
        <f>IF(OR(LEFT(DB144,1)=CHAR(32),LEFT(DB144,1)=CHAR(9),LEFT(DB144,1)=CHAR(160),indenture(DB144)&gt;0),"NO","BOLD")&amp;DD144</f>
        <v>BOLD</v>
      </c>
      <c r="DH144" t="str">
        <f t="shared" si="159"/>
        <v/>
      </c>
      <c r="DI144" t="str">
        <f>IF(OR(LEFT(DF144,1)=CHAR(32),LEFT(DF144,1)=CHAR(9),LEFT(DF144,1)=CHAR(160),indenture(DF144)&gt;0),"NO","BOLD")&amp;DH144</f>
        <v>BOLD</v>
      </c>
      <c r="DL144" t="str">
        <f t="shared" si="160"/>
        <v/>
      </c>
      <c r="DM144" t="str">
        <f>IF(OR(LEFT(DJ144,1)=CHAR(32),LEFT(DJ144,1)=CHAR(9),LEFT(DJ144,1)=CHAR(160),indenture(DJ144)&gt;0),"NO","BOLD")&amp;DL144</f>
        <v>BOLD</v>
      </c>
      <c r="DP144" t="str">
        <f t="shared" si="161"/>
        <v/>
      </c>
      <c r="DQ144" t="str">
        <f>IF(OR(LEFT(DN144,1)=CHAR(32),LEFT(DN144,1)=CHAR(9),LEFT(DN144,1)=CHAR(160),indenture(DN144)&gt;0),"NO","BOLD")&amp;DP144</f>
        <v>BOLD</v>
      </c>
      <c r="DT144" t="str">
        <f t="shared" si="162"/>
        <v/>
      </c>
      <c r="DU144" t="str">
        <f>IF(OR(LEFT(DR144,1)=CHAR(32),LEFT(DR144,1)=CHAR(9),LEFT(DR144,1)=CHAR(160),indenture(DR144)&gt;0),"NO","BOLD")&amp;DT144</f>
        <v>BOLD</v>
      </c>
      <c r="DX144" t="str">
        <f t="shared" si="163"/>
        <v/>
      </c>
      <c r="DY144" t="str">
        <f>IF(OR(LEFT(DV144,1)=CHAR(32),LEFT(DV144,1)=CHAR(9),LEFT(DV144,1)=CHAR(160),indenture(DV144)&gt;0),"NO","BOLD")&amp;DX144</f>
        <v>BOLD</v>
      </c>
      <c r="EB144" t="str">
        <f t="shared" si="164"/>
        <v/>
      </c>
      <c r="EC144" t="str">
        <f>IF(OR(LEFT(DZ144,1)=CHAR(32),LEFT(DZ144,1)=CHAR(9),LEFT(DZ144,1)=CHAR(160),indenture(DZ144)&gt;0),"NO","BOLD")&amp;EB144</f>
        <v>BOLD</v>
      </c>
      <c r="EF144" t="str">
        <f t="shared" si="165"/>
        <v/>
      </c>
      <c r="EG144" t="str">
        <f>IF(OR(LEFT(ED144,1)=CHAR(32),LEFT(ED144,1)=CHAR(9),LEFT(ED144,1)=CHAR(160),indenture(ED144)&gt;0),"NO","BOLD")&amp;EF144</f>
        <v>BOLD</v>
      </c>
      <c r="EJ144" t="str">
        <f t="shared" si="166"/>
        <v/>
      </c>
      <c r="EK144" t="str">
        <f>IF(OR(LEFT(EH144,1)=CHAR(32),LEFT(EH144,1)=CHAR(9),LEFT(EH144,1)=CHAR(160),indenture(EH144)&gt;0),"NO","BOLD")&amp;EJ144</f>
        <v>BOLD</v>
      </c>
      <c r="EN144" t="str">
        <f t="shared" si="167"/>
        <v/>
      </c>
      <c r="EO144" t="str">
        <f>IF(OR(LEFT(EL144,1)=CHAR(32),LEFT(EL144,1)=CHAR(9),LEFT(EL144,1)=CHAR(160),indenture(EL144)&gt;0),"NO","BOLD")&amp;EN144</f>
        <v>BOLD</v>
      </c>
      <c r="ER144" t="str">
        <f t="shared" si="168"/>
        <v/>
      </c>
      <c r="ES144" t="str">
        <f>IF(OR(LEFT(EP144,1)=CHAR(32),LEFT(EP144,1)=CHAR(9),LEFT(EP144,1)=CHAR(160),indenture(EP144)&gt;0),"NO","BOLD")&amp;ER144</f>
        <v>BOLD</v>
      </c>
      <c r="EV144" t="str">
        <f t="shared" si="169"/>
        <v/>
      </c>
      <c r="EW144" t="str">
        <f>IF(OR(LEFT(ET144,1)=CHAR(32),LEFT(ET144,1)=CHAR(9),LEFT(ET144,1)=CHAR(160),indenture(ET144)&gt;0),"NO","BOLD")&amp;EV144</f>
        <v>BOLD</v>
      </c>
      <c r="EZ144" t="str">
        <f t="shared" si="170"/>
        <v/>
      </c>
      <c r="FA144" t="str">
        <f>IF(OR(LEFT(EX144,1)=CHAR(32),LEFT(EX144,1)=CHAR(9),LEFT(EX144,1)=CHAR(160),indenture(EX144)&gt;0),"NO","BOLD")&amp;EZ144</f>
        <v>BOLD</v>
      </c>
      <c r="FD144" t="str">
        <f t="shared" si="171"/>
        <v/>
      </c>
      <c r="FE144" t="str">
        <f>IF(OR(LEFT(FB144,1)=CHAR(32),LEFT(FB144,1)=CHAR(9),LEFT(FB144,1)=CHAR(160),indenture(FB144)&gt;0),"NO","BOLD")&amp;FD144</f>
        <v>BOLD</v>
      </c>
      <c r="FH144" t="str">
        <f t="shared" si="172"/>
        <v/>
      </c>
      <c r="FI144" t="str">
        <f>IF(OR(LEFT(FF144,1)=CHAR(32),LEFT(FF144,1)=CHAR(9),LEFT(FF144,1)=CHAR(160),indenture(FF144)&gt;0),"NO","BOLD")&amp;FH144</f>
        <v>BOLD</v>
      </c>
      <c r="FL144" t="str">
        <f t="shared" si="173"/>
        <v/>
      </c>
      <c r="FM144" t="str">
        <f>IF(OR(LEFT(FJ144,1)=CHAR(32),LEFT(FJ144,1)=CHAR(9),LEFT(FJ144,1)=CHAR(160),indenture(FJ144)&gt;0),"NO","BOLD")&amp;FL144</f>
        <v>BOLD</v>
      </c>
      <c r="FP144" t="str">
        <f t="shared" si="174"/>
        <v/>
      </c>
      <c r="FQ144" t="str">
        <f>IF(OR(LEFT(FN144,1)=CHAR(32),LEFT(FN144,1)=CHAR(9),LEFT(FN144,1)=CHAR(160),indenture(FN144)&gt;0),"NO","BOLD")&amp;FP144</f>
        <v>BOLD</v>
      </c>
      <c r="FT144" t="str">
        <f t="shared" si="175"/>
        <v/>
      </c>
      <c r="FU144" t="str">
        <f>IF(OR(LEFT(FR144,1)=CHAR(32),LEFT(FR144,1)=CHAR(9),LEFT(FR144,1)=CHAR(160),indenture(FR144)&gt;0),"NO","BOLD")&amp;FT144</f>
        <v>BOLD</v>
      </c>
      <c r="FX144" t="str">
        <f t="shared" si="176"/>
        <v/>
      </c>
      <c r="FY144" t="str">
        <f>IF(OR(LEFT(FV144,1)=CHAR(32),LEFT(FV144,1)=CHAR(9),LEFT(FV144,1)=CHAR(160),indenture(FV144)&gt;0),"NO","BOLD")&amp;FX144</f>
        <v>BOLD</v>
      </c>
      <c r="GB144" t="str">
        <f t="shared" si="177"/>
        <v/>
      </c>
      <c r="GC144" t="str">
        <f>IF(OR(LEFT(FZ144,1)=CHAR(32),LEFT(FZ144,1)=CHAR(9),LEFT(FZ144,1)=CHAR(160),indenture(FZ144)&gt;0),"NO","BOLD")&amp;GB144</f>
        <v>BOLD</v>
      </c>
      <c r="GF144" t="str">
        <f t="shared" si="178"/>
        <v/>
      </c>
      <c r="GG144" t="str">
        <f>IF(OR(LEFT(GD144,1)=CHAR(32),LEFT(GD144,1)=CHAR(9),LEFT(GD144,1)=CHAR(160),indenture(GD144)&gt;0),"NO","BOLD")&amp;GF144</f>
        <v>BOLD</v>
      </c>
      <c r="GJ144" t="str">
        <f t="shared" si="179"/>
        <v/>
      </c>
      <c r="GK144" t="str">
        <f>IF(OR(LEFT(GH144,1)=CHAR(32),LEFT(GH144,1)=CHAR(9),LEFT(GH144,1)=CHAR(160),indenture(GH144)&gt;0),"NO","BOLD")&amp;GJ144</f>
        <v>BOLD</v>
      </c>
      <c r="GN144" t="str">
        <f t="shared" si="180"/>
        <v/>
      </c>
      <c r="GO144" t="str">
        <f>IF(OR(LEFT(GL144,1)=CHAR(32),LEFT(GL144,1)=CHAR(9),LEFT(GL144,1)=CHAR(160),indenture(GL144)&gt;0),"NO","BOLD")&amp;GN144</f>
        <v>BOLD</v>
      </c>
      <c r="GR144" t="str">
        <f t="shared" si="181"/>
        <v/>
      </c>
      <c r="GS144" t="str">
        <f>IF(OR(LEFT(GP144,1)=CHAR(32),LEFT(GP144,1)=CHAR(9),LEFT(GP144,1)=CHAR(160),indenture(GP144)&gt;0),"NO","BOLD")&amp;GR144</f>
        <v>BOLD</v>
      </c>
      <c r="GV144" t="str">
        <f t="shared" si="182"/>
        <v/>
      </c>
      <c r="GW144" t="str">
        <f>IF(OR(LEFT(GT144,1)=CHAR(32),LEFT(GT144,1)=CHAR(9),LEFT(GT144,1)=CHAR(160),indenture(GT144)&gt;0),"NO","BOLD")&amp;GV144</f>
        <v>BOLD</v>
      </c>
      <c r="GZ144" t="str">
        <f t="shared" si="183"/>
        <v/>
      </c>
      <c r="HA144" t="str">
        <f>IF(OR(LEFT(GX144,1)=CHAR(32),LEFT(GX144,1)=CHAR(9),LEFT(GX144,1)=CHAR(160),indenture(GX144)&gt;0),"NO","BOLD")&amp;GZ144</f>
        <v>BOLD</v>
      </c>
      <c r="HD144" t="str">
        <f t="shared" si="184"/>
        <v/>
      </c>
      <c r="HE144" t="str">
        <f>IF(OR(LEFT(HB144,1)=CHAR(32),LEFT(HB144,1)=CHAR(9),LEFT(HB144,1)=CHAR(160),indenture(HB144)&gt;0),"NO","BOLD")&amp;HD144</f>
        <v>BOLD</v>
      </c>
      <c r="HH144" t="str">
        <f t="shared" si="185"/>
        <v/>
      </c>
      <c r="HI144" t="str">
        <f>IF(OR(LEFT(HF144,1)=CHAR(32),LEFT(HF144,1)=CHAR(9),LEFT(HF144,1)=CHAR(160),indenture(HF144)&gt;0),"NO","BOLD")&amp;HH144</f>
        <v>BOLD</v>
      </c>
      <c r="HL144" t="str">
        <f t="shared" si="186"/>
        <v/>
      </c>
      <c r="HM144" t="str">
        <f>IF(OR(LEFT(HJ144,1)=CHAR(32),LEFT(HJ144,1)=CHAR(9),LEFT(HJ144,1)=CHAR(160),indenture(HJ144)&gt;0),"NO","BOLD")&amp;HL144</f>
        <v>BOLD</v>
      </c>
      <c r="HP144" t="str">
        <f t="shared" si="187"/>
        <v/>
      </c>
      <c r="HQ144" t="str">
        <f>IF(OR(LEFT(HN144,1)=CHAR(32),LEFT(HN144,1)=CHAR(9),LEFT(HN144,1)=CHAR(160),indenture(HN144)&gt;0),"NO","BOLD")&amp;HP144</f>
        <v>BOLD</v>
      </c>
      <c r="HT144" t="str">
        <f t="shared" si="188"/>
        <v/>
      </c>
      <c r="HU144" t="str">
        <f>IF(OR(LEFT(HR144,1)=CHAR(32),LEFT(HR144,1)=CHAR(9),LEFT(HR144,1)=CHAR(160),indenture(HR144)&gt;0),"NO","BOLD")&amp;HT144</f>
        <v>BOLD</v>
      </c>
      <c r="HV144" t="s">
        <v>8304</v>
      </c>
      <c r="HW144" t="s">
        <v>8205</v>
      </c>
      <c r="HX144" t="str">
        <f t="shared" si="189"/>
        <v/>
      </c>
      <c r="HY144" t="str">
        <f>IF(OR(LEFT(HV144,1)=CHAR(32),LEFT(HV144,1)=CHAR(9),LEFT(HV144,1)=CHAR(160),indenture(HV144)&gt;0),"NO","BOLD")&amp;HX144</f>
        <v>BOLD</v>
      </c>
      <c r="IP144" t="s">
        <v>8797</v>
      </c>
      <c r="IQ144" t="s">
        <v>8820</v>
      </c>
      <c r="IR144" t="str">
        <f t="shared" si="190"/>
        <v/>
      </c>
      <c r="IS144" t="str">
        <f>IF(OR(LEFT(IP144,1)=CHAR(32),LEFT(IP144,1)=CHAR(9),LEFT(IP144,1)=CHAR(160),indenture(IP144)&gt;0),"NO","BOLD")&amp;IR144</f>
        <v>BOLD</v>
      </c>
    </row>
    <row r="145" spans="1:253">
      <c r="A145">
        <v>144</v>
      </c>
      <c r="D145" t="str">
        <f t="shared" si="133"/>
        <v/>
      </c>
      <c r="E145" t="str">
        <f>IF(OR(LEFT(B145,1)=CHAR(32),LEFT(B145,1)=CHAR(9),LEFT(B145,1)=CHAR(160),indenture(B145)&gt;0),"NO","BOLD")&amp;D145</f>
        <v>BOLD</v>
      </c>
      <c r="F145" t="s">
        <v>4174</v>
      </c>
      <c r="G145" t="s">
        <v>4175</v>
      </c>
      <c r="H145" t="str">
        <f t="shared" si="134"/>
        <v/>
      </c>
      <c r="I145" t="str">
        <f>IF(OR(LEFT(F145,1)=CHAR(32),LEFT(F145,1)=CHAR(9),LEFT(F145,1)=CHAR(160),indenture(F145)&gt;0),"NO","BOLD")&amp;H145</f>
        <v>BOLD</v>
      </c>
      <c r="P145" t="str">
        <f t="shared" si="135"/>
        <v/>
      </c>
      <c r="Q145" t="str">
        <f>IF(OR(LEFT(N145,1)=CHAR(32),LEFT(N145,1)=CHAR(9),LEFT(N145,1)=CHAR(160),indenture(N145)&gt;0),"NO","BOLD")&amp;P145</f>
        <v>BOLD</v>
      </c>
      <c r="T145" t="str">
        <f t="shared" si="136"/>
        <v/>
      </c>
      <c r="U145" t="str">
        <f>IF(OR(LEFT(R145,1)=CHAR(32),LEFT(R145,1)=CHAR(9),LEFT(R145,1)=CHAR(160),indenture(R145)&gt;0),"NO","BOLD")&amp;T145</f>
        <v>BOLD</v>
      </c>
      <c r="X145" t="str">
        <f t="shared" si="137"/>
        <v/>
      </c>
      <c r="Y145" t="str">
        <f>IF(OR(LEFT(V145,1)=CHAR(32),LEFT(V145,1)=CHAR(9),LEFT(V145,1)=CHAR(160),indenture(V145)&gt;0),"NO","BOLD")&amp;X145</f>
        <v>BOLD</v>
      </c>
      <c r="AB145" t="str">
        <f t="shared" si="138"/>
        <v/>
      </c>
      <c r="AC145" t="str">
        <f>IF(OR(LEFT(Z145,1)=CHAR(32),LEFT(Z145,1)=CHAR(9),LEFT(Z145,1)=CHAR(160),indenture(Z145)&gt;0),"NO","BOLD")&amp;AB145</f>
        <v>BOLD</v>
      </c>
      <c r="AF145" t="str">
        <f t="shared" si="139"/>
        <v/>
      </c>
      <c r="AG145" t="str">
        <f>IF(OR(LEFT(AD145,1)=CHAR(32),LEFT(AD145,1)=CHAR(9),LEFT(AD145,1)=CHAR(160),indenture(AD145)&gt;0),"NO","BOLD")&amp;AF145</f>
        <v>BOLD</v>
      </c>
      <c r="AJ145" t="str">
        <f t="shared" si="140"/>
        <v/>
      </c>
      <c r="AK145" t="str">
        <f>IF(OR(LEFT(AH145,1)=CHAR(32),LEFT(AH145,1)=CHAR(9),LEFT(AH145,1)=CHAR(160),indenture(AH145)&gt;0),"NO","BOLD")&amp;AJ145</f>
        <v>BOLD</v>
      </c>
      <c r="AN145" t="str">
        <f t="shared" si="141"/>
        <v/>
      </c>
      <c r="AO145" t="str">
        <f>IF(OR(LEFT(AL145,1)=CHAR(32),LEFT(AL145,1)=CHAR(9),LEFT(AL145,1)=CHAR(160),indenture(AL145)&gt;0),"NO","BOLD")&amp;AN145</f>
        <v>BOLD</v>
      </c>
      <c r="AR145" t="str">
        <f t="shared" si="142"/>
        <v/>
      </c>
      <c r="AS145" t="str">
        <f>IF(OR(LEFT(AP145,1)=CHAR(32),LEFT(AP145,1)=CHAR(9),LEFT(AP145,1)=CHAR(160),indenture(AP145)&gt;0),"NO","BOLD")&amp;AR145</f>
        <v>BOLD</v>
      </c>
      <c r="AV145" t="str">
        <f t="shared" si="143"/>
        <v/>
      </c>
      <c r="AW145" t="str">
        <f>IF(OR(LEFT(AT145,1)=CHAR(32),LEFT(AT145,1)=CHAR(9),LEFT(AT145,1)=CHAR(160),indenture(AT145)&gt;0),"NO","BOLD")&amp;AV145</f>
        <v>BOLD</v>
      </c>
      <c r="AZ145" t="str">
        <f t="shared" si="144"/>
        <v/>
      </c>
      <c r="BA145" t="str">
        <f>IF(OR(LEFT(AX145,1)=CHAR(32),LEFT(AX145,1)=CHAR(9),LEFT(AX145,1)=CHAR(160),indenture(AX145)&gt;0),"NO","BOLD")&amp;AZ145</f>
        <v>BOLD</v>
      </c>
      <c r="BD145" t="str">
        <f t="shared" si="145"/>
        <v/>
      </c>
      <c r="BE145" t="str">
        <f>IF(OR(LEFT(BB145,1)=CHAR(32),LEFT(BB145,1)=CHAR(9),LEFT(BB145,1)=CHAR(160),indenture(BB145)&gt;0),"NO","BOLD")&amp;BD145</f>
        <v>BOLD</v>
      </c>
      <c r="BH145" t="str">
        <f t="shared" si="146"/>
        <v/>
      </c>
      <c r="BI145" t="str">
        <f>IF(OR(LEFT(BF145,1)=CHAR(32),LEFT(BF145,1)=CHAR(9),LEFT(BF145,1)=CHAR(160),indenture(BF145)&gt;0),"NO","BOLD")&amp;BH145</f>
        <v>BOLD</v>
      </c>
      <c r="BL145" t="str">
        <f t="shared" si="147"/>
        <v/>
      </c>
      <c r="BM145" t="str">
        <f>IF(OR(LEFT(BJ145,1)=CHAR(32),LEFT(BJ145,1)=CHAR(9),LEFT(BJ145,1)=CHAR(160),indenture(BJ145)&gt;0),"NO","BOLD")&amp;BL145</f>
        <v>BOLD</v>
      </c>
      <c r="BP145" t="str">
        <f t="shared" si="148"/>
        <v/>
      </c>
      <c r="BQ145" t="str">
        <f>IF(OR(LEFT(BN145,1)=CHAR(32),LEFT(BN145,1)=CHAR(9),LEFT(BN145,1)=CHAR(160),indenture(BN145)&gt;0),"NO","BOLD")&amp;BP145</f>
        <v>BOLD</v>
      </c>
      <c r="BT145" t="str">
        <f t="shared" si="149"/>
        <v/>
      </c>
      <c r="BU145" t="str">
        <f>IF(OR(LEFT(BR145,1)=CHAR(32),LEFT(BR145,1)=CHAR(9),LEFT(BR145,1)=CHAR(160),indenture(BR145)&gt;0),"NO","BOLD")&amp;BT145</f>
        <v>BOLD</v>
      </c>
      <c r="BX145" t="str">
        <f t="shared" si="150"/>
        <v/>
      </c>
      <c r="BY145" t="str">
        <f>IF(OR(LEFT(BV145,1)=CHAR(32),LEFT(BV145,1)=CHAR(9),LEFT(BV145,1)=CHAR(160),indenture(BV145)&gt;0),"NO","BOLD")&amp;BX145</f>
        <v>BOLD</v>
      </c>
      <c r="CB145" t="str">
        <f t="shared" si="151"/>
        <v/>
      </c>
      <c r="CC145" t="str">
        <f>IF(OR(LEFT(BZ145,1)=CHAR(32),LEFT(BZ145,1)=CHAR(9),LEFT(BZ145,1)=CHAR(160),indenture(BZ145)&gt;0),"NO","BOLD")&amp;CB145</f>
        <v>BOLD</v>
      </c>
      <c r="CF145" t="str">
        <f t="shared" si="152"/>
        <v/>
      </c>
      <c r="CG145" t="str">
        <f>IF(OR(LEFT(CD145,1)=CHAR(32),LEFT(CD145,1)=CHAR(9),LEFT(CD145,1)=CHAR(160),indenture(CD145)&gt;0),"NO","BOLD")&amp;CF145</f>
        <v>BOLD</v>
      </c>
      <c r="CJ145" t="str">
        <f t="shared" si="153"/>
        <v/>
      </c>
      <c r="CK145" t="str">
        <f>IF(OR(LEFT(CH145,1)=CHAR(32),LEFT(CH145,1)=CHAR(9),LEFT(CH145,1)=CHAR(160),indenture(CH145)&gt;0),"NO","BOLD")&amp;CJ145</f>
        <v>BOLD</v>
      </c>
      <c r="CN145" t="str">
        <f t="shared" si="154"/>
        <v/>
      </c>
      <c r="CO145" t="str">
        <f>IF(OR(LEFT(CL145,1)=CHAR(32),LEFT(CL145,1)=CHAR(9),LEFT(CL145,1)=CHAR(160),indenture(CL145)&gt;0),"NO","BOLD")&amp;CN145</f>
        <v>BOLD</v>
      </c>
      <c r="CR145" t="str">
        <f t="shared" si="155"/>
        <v/>
      </c>
      <c r="CS145" t="str">
        <f>IF(OR(LEFT(CP145,1)=CHAR(32),LEFT(CP145,1)=CHAR(9),LEFT(CP145,1)=CHAR(160),indenture(CP145)&gt;0),"NO","BOLD")&amp;CR145</f>
        <v>BOLD</v>
      </c>
      <c r="CV145" t="str">
        <f t="shared" si="156"/>
        <v/>
      </c>
      <c r="CW145" t="str">
        <f>IF(OR(LEFT(CT145,1)=CHAR(32),LEFT(CT145,1)=CHAR(9),LEFT(CT145,1)=CHAR(160),indenture(CT145)&gt;0),"NO","BOLD")&amp;CV145</f>
        <v>BOLD</v>
      </c>
      <c r="CZ145" t="str">
        <f t="shared" si="157"/>
        <v/>
      </c>
      <c r="DA145" t="str">
        <f>IF(OR(LEFT(CX145,1)=CHAR(32),LEFT(CX145,1)=CHAR(9),LEFT(CX145,1)=CHAR(160),indenture(CX145)&gt;0),"NO","BOLD")&amp;CZ145</f>
        <v>BOLD</v>
      </c>
      <c r="DD145" t="str">
        <f t="shared" si="158"/>
        <v/>
      </c>
      <c r="DE145" t="str">
        <f>IF(OR(LEFT(DB145,1)=CHAR(32),LEFT(DB145,1)=CHAR(9),LEFT(DB145,1)=CHAR(160),indenture(DB145)&gt;0),"NO","BOLD")&amp;DD145</f>
        <v>BOLD</v>
      </c>
      <c r="DH145" t="str">
        <f t="shared" si="159"/>
        <v/>
      </c>
      <c r="DI145" t="str">
        <f>IF(OR(LEFT(DF145,1)=CHAR(32),LEFT(DF145,1)=CHAR(9),LEFT(DF145,1)=CHAR(160),indenture(DF145)&gt;0),"NO","BOLD")&amp;DH145</f>
        <v>BOLD</v>
      </c>
      <c r="DL145" t="str">
        <f t="shared" si="160"/>
        <v/>
      </c>
      <c r="DM145" t="str">
        <f>IF(OR(LEFT(DJ145,1)=CHAR(32),LEFT(DJ145,1)=CHAR(9),LEFT(DJ145,1)=CHAR(160),indenture(DJ145)&gt;0),"NO","BOLD")&amp;DL145</f>
        <v>BOLD</v>
      </c>
      <c r="DP145" t="str">
        <f t="shared" si="161"/>
        <v/>
      </c>
      <c r="DQ145" t="str">
        <f>IF(OR(LEFT(DN145,1)=CHAR(32),LEFT(DN145,1)=CHAR(9),LEFT(DN145,1)=CHAR(160),indenture(DN145)&gt;0),"NO","BOLD")&amp;DP145</f>
        <v>BOLD</v>
      </c>
      <c r="DT145" t="str">
        <f t="shared" si="162"/>
        <v/>
      </c>
      <c r="DU145" t="str">
        <f>IF(OR(LEFT(DR145,1)=CHAR(32),LEFT(DR145,1)=CHAR(9),LEFT(DR145,1)=CHAR(160),indenture(DR145)&gt;0),"NO","BOLD")&amp;DT145</f>
        <v>BOLD</v>
      </c>
      <c r="DX145" t="str">
        <f t="shared" si="163"/>
        <v/>
      </c>
      <c r="DY145" t="str">
        <f>IF(OR(LEFT(DV145,1)=CHAR(32),LEFT(DV145,1)=CHAR(9),LEFT(DV145,1)=CHAR(160),indenture(DV145)&gt;0),"NO","BOLD")&amp;DX145</f>
        <v>BOLD</v>
      </c>
      <c r="EB145" t="str">
        <f t="shared" si="164"/>
        <v/>
      </c>
      <c r="EC145" t="str">
        <f>IF(OR(LEFT(DZ145,1)=CHAR(32),LEFT(DZ145,1)=CHAR(9),LEFT(DZ145,1)=CHAR(160),indenture(DZ145)&gt;0),"NO","BOLD")&amp;EB145</f>
        <v>BOLD</v>
      </c>
      <c r="EF145" t="str">
        <f t="shared" si="165"/>
        <v/>
      </c>
      <c r="EG145" t="str">
        <f>IF(OR(LEFT(ED145,1)=CHAR(32),LEFT(ED145,1)=CHAR(9),LEFT(ED145,1)=CHAR(160),indenture(ED145)&gt;0),"NO","BOLD")&amp;EF145</f>
        <v>BOLD</v>
      </c>
      <c r="EJ145" t="str">
        <f t="shared" si="166"/>
        <v/>
      </c>
      <c r="EK145" t="str">
        <f>IF(OR(LEFT(EH145,1)=CHAR(32),LEFT(EH145,1)=CHAR(9),LEFT(EH145,1)=CHAR(160),indenture(EH145)&gt;0),"NO","BOLD")&amp;EJ145</f>
        <v>BOLD</v>
      </c>
      <c r="EN145" t="str">
        <f t="shared" si="167"/>
        <v/>
      </c>
      <c r="EO145" t="str">
        <f>IF(OR(LEFT(EL145,1)=CHAR(32),LEFT(EL145,1)=CHAR(9),LEFT(EL145,1)=CHAR(160),indenture(EL145)&gt;0),"NO","BOLD")&amp;EN145</f>
        <v>BOLD</v>
      </c>
      <c r="ER145" t="str">
        <f t="shared" si="168"/>
        <v/>
      </c>
      <c r="ES145" t="str">
        <f>IF(OR(LEFT(EP145,1)=CHAR(32),LEFT(EP145,1)=CHAR(9),LEFT(EP145,1)=CHAR(160),indenture(EP145)&gt;0),"NO","BOLD")&amp;ER145</f>
        <v>BOLD</v>
      </c>
      <c r="EV145" t="str">
        <f t="shared" si="169"/>
        <v/>
      </c>
      <c r="EW145" t="str">
        <f>IF(OR(LEFT(ET145,1)=CHAR(32),LEFT(ET145,1)=CHAR(9),LEFT(ET145,1)=CHAR(160),indenture(ET145)&gt;0),"NO","BOLD")&amp;EV145</f>
        <v>BOLD</v>
      </c>
      <c r="EZ145" t="str">
        <f t="shared" si="170"/>
        <v/>
      </c>
      <c r="FA145" t="str">
        <f>IF(OR(LEFT(EX145,1)=CHAR(32),LEFT(EX145,1)=CHAR(9),LEFT(EX145,1)=CHAR(160),indenture(EX145)&gt;0),"NO","BOLD")&amp;EZ145</f>
        <v>BOLD</v>
      </c>
      <c r="FD145" t="str">
        <f t="shared" si="171"/>
        <v/>
      </c>
      <c r="FE145" t="str">
        <f>IF(OR(LEFT(FB145,1)=CHAR(32),LEFT(FB145,1)=CHAR(9),LEFT(FB145,1)=CHAR(160),indenture(FB145)&gt;0),"NO","BOLD")&amp;FD145</f>
        <v>BOLD</v>
      </c>
      <c r="FH145" t="str">
        <f t="shared" si="172"/>
        <v/>
      </c>
      <c r="FI145" t="str">
        <f>IF(OR(LEFT(FF145,1)=CHAR(32),LEFT(FF145,1)=CHAR(9),LEFT(FF145,1)=CHAR(160),indenture(FF145)&gt;0),"NO","BOLD")&amp;FH145</f>
        <v>BOLD</v>
      </c>
      <c r="FL145" t="str">
        <f t="shared" si="173"/>
        <v/>
      </c>
      <c r="FM145" t="str">
        <f>IF(OR(LEFT(FJ145,1)=CHAR(32),LEFT(FJ145,1)=CHAR(9),LEFT(FJ145,1)=CHAR(160),indenture(FJ145)&gt;0),"NO","BOLD")&amp;FL145</f>
        <v>BOLD</v>
      </c>
      <c r="FP145" t="str">
        <f t="shared" si="174"/>
        <v/>
      </c>
      <c r="FQ145" t="str">
        <f>IF(OR(LEFT(FN145,1)=CHAR(32),LEFT(FN145,1)=CHAR(9),LEFT(FN145,1)=CHAR(160),indenture(FN145)&gt;0),"NO","BOLD")&amp;FP145</f>
        <v>BOLD</v>
      </c>
      <c r="FT145" t="str">
        <f t="shared" si="175"/>
        <v/>
      </c>
      <c r="FU145" t="str">
        <f>IF(OR(LEFT(FR145,1)=CHAR(32),LEFT(FR145,1)=CHAR(9),LEFT(FR145,1)=CHAR(160),indenture(FR145)&gt;0),"NO","BOLD")&amp;FT145</f>
        <v>BOLD</v>
      </c>
      <c r="FX145" t="str">
        <f t="shared" si="176"/>
        <v/>
      </c>
      <c r="FY145" t="str">
        <f>IF(OR(LEFT(FV145,1)=CHAR(32),LEFT(FV145,1)=CHAR(9),LEFT(FV145,1)=CHAR(160),indenture(FV145)&gt;0),"NO","BOLD")&amp;FX145</f>
        <v>BOLD</v>
      </c>
      <c r="GB145" t="str">
        <f t="shared" si="177"/>
        <v/>
      </c>
      <c r="GC145" t="str">
        <f>IF(OR(LEFT(FZ145,1)=CHAR(32),LEFT(FZ145,1)=CHAR(9),LEFT(FZ145,1)=CHAR(160),indenture(FZ145)&gt;0),"NO","BOLD")&amp;GB145</f>
        <v>BOLD</v>
      </c>
      <c r="GF145" t="str">
        <f t="shared" si="178"/>
        <v/>
      </c>
      <c r="GG145" t="str">
        <f>IF(OR(LEFT(GD145,1)=CHAR(32),LEFT(GD145,1)=CHAR(9),LEFT(GD145,1)=CHAR(160),indenture(GD145)&gt;0),"NO","BOLD")&amp;GF145</f>
        <v>BOLD</v>
      </c>
      <c r="GJ145" t="str">
        <f t="shared" si="179"/>
        <v/>
      </c>
      <c r="GK145" t="str">
        <f>IF(OR(LEFT(GH145,1)=CHAR(32),LEFT(GH145,1)=CHAR(9),LEFT(GH145,1)=CHAR(160),indenture(GH145)&gt;0),"NO","BOLD")&amp;GJ145</f>
        <v>BOLD</v>
      </c>
      <c r="GN145" t="str">
        <f t="shared" si="180"/>
        <v/>
      </c>
      <c r="GO145" t="str">
        <f>IF(OR(LEFT(GL145,1)=CHAR(32),LEFT(GL145,1)=CHAR(9),LEFT(GL145,1)=CHAR(160),indenture(GL145)&gt;0),"NO","BOLD")&amp;GN145</f>
        <v>BOLD</v>
      </c>
      <c r="GR145" t="str">
        <f t="shared" si="181"/>
        <v/>
      </c>
      <c r="GS145" t="str">
        <f>IF(OR(LEFT(GP145,1)=CHAR(32),LEFT(GP145,1)=CHAR(9),LEFT(GP145,1)=CHAR(160),indenture(GP145)&gt;0),"NO","BOLD")&amp;GR145</f>
        <v>BOLD</v>
      </c>
      <c r="GV145" t="str">
        <f t="shared" si="182"/>
        <v/>
      </c>
      <c r="GW145" t="str">
        <f>IF(OR(LEFT(GT145,1)=CHAR(32),LEFT(GT145,1)=CHAR(9),LEFT(GT145,1)=CHAR(160),indenture(GT145)&gt;0),"NO","BOLD")&amp;GV145</f>
        <v>BOLD</v>
      </c>
      <c r="GZ145" t="str">
        <f t="shared" si="183"/>
        <v/>
      </c>
      <c r="HA145" t="str">
        <f>IF(OR(LEFT(GX145,1)=CHAR(32),LEFT(GX145,1)=CHAR(9),LEFT(GX145,1)=CHAR(160),indenture(GX145)&gt;0),"NO","BOLD")&amp;GZ145</f>
        <v>BOLD</v>
      </c>
      <c r="HD145" t="str">
        <f t="shared" si="184"/>
        <v/>
      </c>
      <c r="HE145" t="str">
        <f>IF(OR(LEFT(HB145,1)=CHAR(32),LEFT(HB145,1)=CHAR(9),LEFT(HB145,1)=CHAR(160),indenture(HB145)&gt;0),"NO","BOLD")&amp;HD145</f>
        <v>BOLD</v>
      </c>
      <c r="HH145" t="str">
        <f t="shared" si="185"/>
        <v/>
      </c>
      <c r="HI145" t="str">
        <f>IF(OR(LEFT(HF145,1)=CHAR(32),LEFT(HF145,1)=CHAR(9),LEFT(HF145,1)=CHAR(160),indenture(HF145)&gt;0),"NO","BOLD")&amp;HH145</f>
        <v>BOLD</v>
      </c>
      <c r="HL145" t="str">
        <f t="shared" si="186"/>
        <v/>
      </c>
      <c r="HM145" t="str">
        <f>IF(OR(LEFT(HJ145,1)=CHAR(32),LEFT(HJ145,1)=CHAR(9),LEFT(HJ145,1)=CHAR(160),indenture(HJ145)&gt;0),"NO","BOLD")&amp;HL145</f>
        <v>BOLD</v>
      </c>
      <c r="HP145" t="str">
        <f t="shared" si="187"/>
        <v/>
      </c>
      <c r="HQ145" t="str">
        <f>IF(OR(LEFT(HN145,1)=CHAR(32),LEFT(HN145,1)=CHAR(9),LEFT(HN145,1)=CHAR(160),indenture(HN145)&gt;0),"NO","BOLD")&amp;HP145</f>
        <v>BOLD</v>
      </c>
      <c r="HT145" t="str">
        <f t="shared" si="188"/>
        <v/>
      </c>
      <c r="HU145" t="str">
        <f>IF(OR(LEFT(HR145,1)=CHAR(32),LEFT(HR145,1)=CHAR(9),LEFT(HR145,1)=CHAR(160),indenture(HR145)&gt;0),"NO","BOLD")&amp;HT145</f>
        <v>BOLD</v>
      </c>
      <c r="HV145" t="s">
        <v>8305</v>
      </c>
      <c r="HW145" t="s">
        <v>8206</v>
      </c>
      <c r="HX145" t="str">
        <f t="shared" si="189"/>
        <v/>
      </c>
      <c r="HY145" t="str">
        <f>IF(OR(LEFT(HV145,1)=CHAR(32),LEFT(HV145,1)=CHAR(9),LEFT(HV145,1)=CHAR(160),indenture(HV145)&gt;0),"NO","BOLD")&amp;HX145</f>
        <v>BOLD</v>
      </c>
      <c r="IP145" t="s">
        <v>8799</v>
      </c>
      <c r="IQ145" t="s">
        <v>8821</v>
      </c>
      <c r="IR145" t="str">
        <f t="shared" si="190"/>
        <v/>
      </c>
      <c r="IS145" t="str">
        <f>IF(OR(LEFT(IP145,1)=CHAR(32),LEFT(IP145,1)=CHAR(9),LEFT(IP145,1)=CHAR(160),indenture(IP145)&gt;0),"NO","BOLD")&amp;IR145</f>
        <v>BOLD</v>
      </c>
    </row>
    <row r="146" spans="1:253">
      <c r="A146">
        <v>145</v>
      </c>
      <c r="D146" t="str">
        <f t="shared" si="133"/>
        <v/>
      </c>
      <c r="E146" t="str">
        <f>IF(OR(LEFT(B146,1)=CHAR(32),LEFT(B146,1)=CHAR(9),LEFT(B146,1)=CHAR(160),indenture(B146)&gt;0),"NO","BOLD")&amp;D146</f>
        <v>BOLD</v>
      </c>
      <c r="F146" t="s">
        <v>4176</v>
      </c>
      <c r="G146" t="s">
        <v>4177</v>
      </c>
      <c r="H146" t="str">
        <f t="shared" si="134"/>
        <v/>
      </c>
      <c r="I146" t="str">
        <f>IF(OR(LEFT(F146,1)=CHAR(32),LEFT(F146,1)=CHAR(9),LEFT(F146,1)=CHAR(160),indenture(F146)&gt;0),"NO","BOLD")&amp;H146</f>
        <v>BOLD</v>
      </c>
      <c r="P146" t="str">
        <f t="shared" si="135"/>
        <v/>
      </c>
      <c r="Q146" t="str">
        <f>IF(OR(LEFT(N146,1)=CHAR(32),LEFT(N146,1)=CHAR(9),LEFT(N146,1)=CHAR(160),indenture(N146)&gt;0),"NO","BOLD")&amp;P146</f>
        <v>BOLD</v>
      </c>
      <c r="T146" t="str">
        <f t="shared" si="136"/>
        <v/>
      </c>
      <c r="U146" t="str">
        <f>IF(OR(LEFT(R146,1)=CHAR(32),LEFT(R146,1)=CHAR(9),LEFT(R146,1)=CHAR(160),indenture(R146)&gt;0),"NO","BOLD")&amp;T146</f>
        <v>BOLD</v>
      </c>
      <c r="X146" t="str">
        <f t="shared" si="137"/>
        <v/>
      </c>
      <c r="Y146" t="str">
        <f>IF(OR(LEFT(V146,1)=CHAR(32),LEFT(V146,1)=CHAR(9),LEFT(V146,1)=CHAR(160),indenture(V146)&gt;0),"NO","BOLD")&amp;X146</f>
        <v>BOLD</v>
      </c>
      <c r="AB146" t="str">
        <f t="shared" si="138"/>
        <v/>
      </c>
      <c r="AC146" t="str">
        <f>IF(OR(LEFT(Z146,1)=CHAR(32),LEFT(Z146,1)=CHAR(9),LEFT(Z146,1)=CHAR(160),indenture(Z146)&gt;0),"NO","BOLD")&amp;AB146</f>
        <v>BOLD</v>
      </c>
      <c r="AF146" t="str">
        <f t="shared" si="139"/>
        <v/>
      </c>
      <c r="AG146" t="str">
        <f>IF(OR(LEFT(AD146,1)=CHAR(32),LEFT(AD146,1)=CHAR(9),LEFT(AD146,1)=CHAR(160),indenture(AD146)&gt;0),"NO","BOLD")&amp;AF146</f>
        <v>BOLD</v>
      </c>
      <c r="AJ146" t="str">
        <f t="shared" si="140"/>
        <v/>
      </c>
      <c r="AK146" t="str">
        <f>IF(OR(LEFT(AH146,1)=CHAR(32),LEFT(AH146,1)=CHAR(9),LEFT(AH146,1)=CHAR(160),indenture(AH146)&gt;0),"NO","BOLD")&amp;AJ146</f>
        <v>BOLD</v>
      </c>
      <c r="AN146" t="str">
        <f t="shared" si="141"/>
        <v/>
      </c>
      <c r="AO146" t="str">
        <f>IF(OR(LEFT(AL146,1)=CHAR(32),LEFT(AL146,1)=CHAR(9),LEFT(AL146,1)=CHAR(160),indenture(AL146)&gt;0),"NO","BOLD")&amp;AN146</f>
        <v>BOLD</v>
      </c>
      <c r="AR146" t="str">
        <f t="shared" si="142"/>
        <v/>
      </c>
      <c r="AS146" t="str">
        <f>IF(OR(LEFT(AP146,1)=CHAR(32),LEFT(AP146,1)=CHAR(9),LEFT(AP146,1)=CHAR(160),indenture(AP146)&gt;0),"NO","BOLD")&amp;AR146</f>
        <v>BOLD</v>
      </c>
      <c r="AV146" t="str">
        <f t="shared" si="143"/>
        <v/>
      </c>
      <c r="AW146" t="str">
        <f>IF(OR(LEFT(AT146,1)=CHAR(32),LEFT(AT146,1)=CHAR(9),LEFT(AT146,1)=CHAR(160),indenture(AT146)&gt;0),"NO","BOLD")&amp;AV146</f>
        <v>BOLD</v>
      </c>
      <c r="AZ146" t="str">
        <f t="shared" si="144"/>
        <v/>
      </c>
      <c r="BA146" t="str">
        <f>IF(OR(LEFT(AX146,1)=CHAR(32),LEFT(AX146,1)=CHAR(9),LEFT(AX146,1)=CHAR(160),indenture(AX146)&gt;0),"NO","BOLD")&amp;AZ146</f>
        <v>BOLD</v>
      </c>
      <c r="BD146" t="str">
        <f t="shared" si="145"/>
        <v/>
      </c>
      <c r="BE146" t="str">
        <f>IF(OR(LEFT(BB146,1)=CHAR(32),LEFT(BB146,1)=CHAR(9),LEFT(BB146,1)=CHAR(160),indenture(BB146)&gt;0),"NO","BOLD")&amp;BD146</f>
        <v>BOLD</v>
      </c>
      <c r="BH146" t="str">
        <f t="shared" si="146"/>
        <v/>
      </c>
      <c r="BI146" t="str">
        <f>IF(OR(LEFT(BF146,1)=CHAR(32),LEFT(BF146,1)=CHAR(9),LEFT(BF146,1)=CHAR(160),indenture(BF146)&gt;0),"NO","BOLD")&amp;BH146</f>
        <v>BOLD</v>
      </c>
      <c r="BL146" t="str">
        <f t="shared" si="147"/>
        <v/>
      </c>
      <c r="BM146" t="str">
        <f>IF(OR(LEFT(BJ146,1)=CHAR(32),LEFT(BJ146,1)=CHAR(9),LEFT(BJ146,1)=CHAR(160),indenture(BJ146)&gt;0),"NO","BOLD")&amp;BL146</f>
        <v>BOLD</v>
      </c>
      <c r="BP146" t="str">
        <f t="shared" si="148"/>
        <v/>
      </c>
      <c r="BQ146" t="str">
        <f>IF(OR(LEFT(BN146,1)=CHAR(32),LEFT(BN146,1)=CHAR(9),LEFT(BN146,1)=CHAR(160),indenture(BN146)&gt;0),"NO","BOLD")&amp;BP146</f>
        <v>BOLD</v>
      </c>
      <c r="BT146" t="str">
        <f t="shared" si="149"/>
        <v/>
      </c>
      <c r="BU146" t="str">
        <f>IF(OR(LEFT(BR146,1)=CHAR(32),LEFT(BR146,1)=CHAR(9),LEFT(BR146,1)=CHAR(160),indenture(BR146)&gt;0),"NO","BOLD")&amp;BT146</f>
        <v>BOLD</v>
      </c>
      <c r="BX146" t="str">
        <f t="shared" si="150"/>
        <v/>
      </c>
      <c r="BY146" t="str">
        <f>IF(OR(LEFT(BV146,1)=CHAR(32),LEFT(BV146,1)=CHAR(9),LEFT(BV146,1)=CHAR(160),indenture(BV146)&gt;0),"NO","BOLD")&amp;BX146</f>
        <v>BOLD</v>
      </c>
      <c r="CB146" t="str">
        <f t="shared" si="151"/>
        <v/>
      </c>
      <c r="CC146" t="str">
        <f>IF(OR(LEFT(BZ146,1)=CHAR(32),LEFT(BZ146,1)=CHAR(9),LEFT(BZ146,1)=CHAR(160),indenture(BZ146)&gt;0),"NO","BOLD")&amp;CB146</f>
        <v>BOLD</v>
      </c>
      <c r="CF146" t="str">
        <f t="shared" si="152"/>
        <v/>
      </c>
      <c r="CG146" t="str">
        <f>IF(OR(LEFT(CD146,1)=CHAR(32),LEFT(CD146,1)=CHAR(9),LEFT(CD146,1)=CHAR(160),indenture(CD146)&gt;0),"NO","BOLD")&amp;CF146</f>
        <v>BOLD</v>
      </c>
      <c r="CJ146" t="str">
        <f t="shared" si="153"/>
        <v/>
      </c>
      <c r="CK146" t="str">
        <f>IF(OR(LEFT(CH146,1)=CHAR(32),LEFT(CH146,1)=CHAR(9),LEFT(CH146,1)=CHAR(160),indenture(CH146)&gt;0),"NO","BOLD")&amp;CJ146</f>
        <v>BOLD</v>
      </c>
      <c r="CN146" t="str">
        <f t="shared" si="154"/>
        <v/>
      </c>
      <c r="CO146" t="str">
        <f>IF(OR(LEFT(CL146,1)=CHAR(32),LEFT(CL146,1)=CHAR(9),LEFT(CL146,1)=CHAR(160),indenture(CL146)&gt;0),"NO","BOLD")&amp;CN146</f>
        <v>BOLD</v>
      </c>
      <c r="CR146" t="str">
        <f t="shared" si="155"/>
        <v/>
      </c>
      <c r="CS146" t="str">
        <f>IF(OR(LEFT(CP146,1)=CHAR(32),LEFT(CP146,1)=CHAR(9),LEFT(CP146,1)=CHAR(160),indenture(CP146)&gt;0),"NO","BOLD")&amp;CR146</f>
        <v>BOLD</v>
      </c>
      <c r="CV146" t="str">
        <f t="shared" si="156"/>
        <v/>
      </c>
      <c r="CW146" t="str">
        <f>IF(OR(LEFT(CT146,1)=CHAR(32),LEFT(CT146,1)=CHAR(9),LEFT(CT146,1)=CHAR(160),indenture(CT146)&gt;0),"NO","BOLD")&amp;CV146</f>
        <v>BOLD</v>
      </c>
      <c r="CZ146" t="str">
        <f t="shared" si="157"/>
        <v/>
      </c>
      <c r="DA146" t="str">
        <f>IF(OR(LEFT(CX146,1)=CHAR(32),LEFT(CX146,1)=CHAR(9),LEFT(CX146,1)=CHAR(160),indenture(CX146)&gt;0),"NO","BOLD")&amp;CZ146</f>
        <v>BOLD</v>
      </c>
      <c r="DD146" t="str">
        <f t="shared" si="158"/>
        <v/>
      </c>
      <c r="DE146" t="str">
        <f>IF(OR(LEFT(DB146,1)=CHAR(32),LEFT(DB146,1)=CHAR(9),LEFT(DB146,1)=CHAR(160),indenture(DB146)&gt;0),"NO","BOLD")&amp;DD146</f>
        <v>BOLD</v>
      </c>
      <c r="DH146" t="str">
        <f t="shared" si="159"/>
        <v/>
      </c>
      <c r="DI146" t="str">
        <f>IF(OR(LEFT(DF146,1)=CHAR(32),LEFT(DF146,1)=CHAR(9),LEFT(DF146,1)=CHAR(160),indenture(DF146)&gt;0),"NO","BOLD")&amp;DH146</f>
        <v>BOLD</v>
      </c>
      <c r="DL146" t="str">
        <f t="shared" si="160"/>
        <v/>
      </c>
      <c r="DM146" t="str">
        <f>IF(OR(LEFT(DJ146,1)=CHAR(32),LEFT(DJ146,1)=CHAR(9),LEFT(DJ146,1)=CHAR(160),indenture(DJ146)&gt;0),"NO","BOLD")&amp;DL146</f>
        <v>BOLD</v>
      </c>
      <c r="DP146" t="str">
        <f t="shared" si="161"/>
        <v/>
      </c>
      <c r="DQ146" t="str">
        <f>IF(OR(LEFT(DN146,1)=CHAR(32),LEFT(DN146,1)=CHAR(9),LEFT(DN146,1)=CHAR(160),indenture(DN146)&gt;0),"NO","BOLD")&amp;DP146</f>
        <v>BOLD</v>
      </c>
      <c r="DT146" t="str">
        <f t="shared" si="162"/>
        <v/>
      </c>
      <c r="DU146" t="str">
        <f>IF(OR(LEFT(DR146,1)=CHAR(32),LEFT(DR146,1)=CHAR(9),LEFT(DR146,1)=CHAR(160),indenture(DR146)&gt;0),"NO","BOLD")&amp;DT146</f>
        <v>BOLD</v>
      </c>
      <c r="DX146" t="str">
        <f t="shared" si="163"/>
        <v/>
      </c>
      <c r="DY146" t="str">
        <f>IF(OR(LEFT(DV146,1)=CHAR(32),LEFT(DV146,1)=CHAR(9),LEFT(DV146,1)=CHAR(160),indenture(DV146)&gt;0),"NO","BOLD")&amp;DX146</f>
        <v>BOLD</v>
      </c>
      <c r="EB146" t="str">
        <f t="shared" si="164"/>
        <v/>
      </c>
      <c r="EC146" t="str">
        <f>IF(OR(LEFT(DZ146,1)=CHAR(32),LEFT(DZ146,1)=CHAR(9),LEFT(DZ146,1)=CHAR(160),indenture(DZ146)&gt;0),"NO","BOLD")&amp;EB146</f>
        <v>BOLD</v>
      </c>
      <c r="EF146" t="str">
        <f t="shared" si="165"/>
        <v/>
      </c>
      <c r="EG146" t="str">
        <f>IF(OR(LEFT(ED146,1)=CHAR(32),LEFT(ED146,1)=CHAR(9),LEFT(ED146,1)=CHAR(160),indenture(ED146)&gt;0),"NO","BOLD")&amp;EF146</f>
        <v>BOLD</v>
      </c>
      <c r="EJ146" t="str">
        <f t="shared" si="166"/>
        <v/>
      </c>
      <c r="EK146" t="str">
        <f>IF(OR(LEFT(EH146,1)=CHAR(32),LEFT(EH146,1)=CHAR(9),LEFT(EH146,1)=CHAR(160),indenture(EH146)&gt;0),"NO","BOLD")&amp;EJ146</f>
        <v>BOLD</v>
      </c>
      <c r="EN146" t="str">
        <f t="shared" si="167"/>
        <v/>
      </c>
      <c r="EO146" t="str">
        <f>IF(OR(LEFT(EL146,1)=CHAR(32),LEFT(EL146,1)=CHAR(9),LEFT(EL146,1)=CHAR(160),indenture(EL146)&gt;0),"NO","BOLD")&amp;EN146</f>
        <v>BOLD</v>
      </c>
      <c r="ER146" t="str">
        <f t="shared" si="168"/>
        <v/>
      </c>
      <c r="ES146" t="str">
        <f>IF(OR(LEFT(EP146,1)=CHAR(32),LEFT(EP146,1)=CHAR(9),LEFT(EP146,1)=CHAR(160),indenture(EP146)&gt;0),"NO","BOLD")&amp;ER146</f>
        <v>BOLD</v>
      </c>
      <c r="EV146" t="str">
        <f t="shared" si="169"/>
        <v/>
      </c>
      <c r="EW146" t="str">
        <f>IF(OR(LEFT(ET146,1)=CHAR(32),LEFT(ET146,1)=CHAR(9),LEFT(ET146,1)=CHAR(160),indenture(ET146)&gt;0),"NO","BOLD")&amp;EV146</f>
        <v>BOLD</v>
      </c>
      <c r="EZ146" t="str">
        <f t="shared" si="170"/>
        <v/>
      </c>
      <c r="FA146" t="str">
        <f>IF(OR(LEFT(EX146,1)=CHAR(32),LEFT(EX146,1)=CHAR(9),LEFT(EX146,1)=CHAR(160),indenture(EX146)&gt;0),"NO","BOLD")&amp;EZ146</f>
        <v>BOLD</v>
      </c>
      <c r="FD146" t="str">
        <f t="shared" si="171"/>
        <v/>
      </c>
      <c r="FE146" t="str">
        <f>IF(OR(LEFT(FB146,1)=CHAR(32),LEFT(FB146,1)=CHAR(9),LEFT(FB146,1)=CHAR(160),indenture(FB146)&gt;0),"NO","BOLD")&amp;FD146</f>
        <v>BOLD</v>
      </c>
      <c r="FH146" t="str">
        <f t="shared" si="172"/>
        <v/>
      </c>
      <c r="FI146" t="str">
        <f>IF(OR(LEFT(FF146,1)=CHAR(32),LEFT(FF146,1)=CHAR(9),LEFT(FF146,1)=CHAR(160),indenture(FF146)&gt;0),"NO","BOLD")&amp;FH146</f>
        <v>BOLD</v>
      </c>
      <c r="FL146" t="str">
        <f t="shared" si="173"/>
        <v/>
      </c>
      <c r="FM146" t="str">
        <f>IF(OR(LEFT(FJ146,1)=CHAR(32),LEFT(FJ146,1)=CHAR(9),LEFT(FJ146,1)=CHAR(160),indenture(FJ146)&gt;0),"NO","BOLD")&amp;FL146</f>
        <v>BOLD</v>
      </c>
      <c r="FP146" t="str">
        <f t="shared" si="174"/>
        <v/>
      </c>
      <c r="FQ146" t="str">
        <f>IF(OR(LEFT(FN146,1)=CHAR(32),LEFT(FN146,1)=CHAR(9),LEFT(FN146,1)=CHAR(160),indenture(FN146)&gt;0),"NO","BOLD")&amp;FP146</f>
        <v>BOLD</v>
      </c>
      <c r="FT146" t="str">
        <f t="shared" si="175"/>
        <v/>
      </c>
      <c r="FU146" t="str">
        <f>IF(OR(LEFT(FR146,1)=CHAR(32),LEFT(FR146,1)=CHAR(9),LEFT(FR146,1)=CHAR(160),indenture(FR146)&gt;0),"NO","BOLD")&amp;FT146</f>
        <v>BOLD</v>
      </c>
      <c r="FX146" t="str">
        <f t="shared" si="176"/>
        <v/>
      </c>
      <c r="FY146" t="str">
        <f>IF(OR(LEFT(FV146,1)=CHAR(32),LEFT(FV146,1)=CHAR(9),LEFT(FV146,1)=CHAR(160),indenture(FV146)&gt;0),"NO","BOLD")&amp;FX146</f>
        <v>BOLD</v>
      </c>
      <c r="GB146" t="str">
        <f t="shared" si="177"/>
        <v/>
      </c>
      <c r="GC146" t="str">
        <f>IF(OR(LEFT(FZ146,1)=CHAR(32),LEFT(FZ146,1)=CHAR(9),LEFT(FZ146,1)=CHAR(160),indenture(FZ146)&gt;0),"NO","BOLD")&amp;GB146</f>
        <v>BOLD</v>
      </c>
      <c r="GF146" t="str">
        <f t="shared" si="178"/>
        <v/>
      </c>
      <c r="GG146" t="str">
        <f>IF(OR(LEFT(GD146,1)=CHAR(32),LEFT(GD146,1)=CHAR(9),LEFT(GD146,1)=CHAR(160),indenture(GD146)&gt;0),"NO","BOLD")&amp;GF146</f>
        <v>BOLD</v>
      </c>
      <c r="GJ146" t="str">
        <f t="shared" si="179"/>
        <v/>
      </c>
      <c r="GK146" t="str">
        <f>IF(OR(LEFT(GH146,1)=CHAR(32),LEFT(GH146,1)=CHAR(9),LEFT(GH146,1)=CHAR(160),indenture(GH146)&gt;0),"NO","BOLD")&amp;GJ146</f>
        <v>BOLD</v>
      </c>
      <c r="GN146" t="str">
        <f t="shared" si="180"/>
        <v/>
      </c>
      <c r="GO146" t="str">
        <f>IF(OR(LEFT(GL146,1)=CHAR(32),LEFT(GL146,1)=CHAR(9),LEFT(GL146,1)=CHAR(160),indenture(GL146)&gt;0),"NO","BOLD")&amp;GN146</f>
        <v>BOLD</v>
      </c>
      <c r="GR146" t="str">
        <f t="shared" si="181"/>
        <v/>
      </c>
      <c r="GS146" t="str">
        <f>IF(OR(LEFT(GP146,1)=CHAR(32),LEFT(GP146,1)=CHAR(9),LEFT(GP146,1)=CHAR(160),indenture(GP146)&gt;0),"NO","BOLD")&amp;GR146</f>
        <v>BOLD</v>
      </c>
      <c r="GV146" t="str">
        <f t="shared" si="182"/>
        <v/>
      </c>
      <c r="GW146" t="str">
        <f>IF(OR(LEFT(GT146,1)=CHAR(32),LEFT(GT146,1)=CHAR(9),LEFT(GT146,1)=CHAR(160),indenture(GT146)&gt;0),"NO","BOLD")&amp;GV146</f>
        <v>BOLD</v>
      </c>
      <c r="GZ146" t="str">
        <f t="shared" si="183"/>
        <v/>
      </c>
      <c r="HA146" t="str">
        <f>IF(OR(LEFT(GX146,1)=CHAR(32),LEFT(GX146,1)=CHAR(9),LEFT(GX146,1)=CHAR(160),indenture(GX146)&gt;0),"NO","BOLD")&amp;GZ146</f>
        <v>BOLD</v>
      </c>
      <c r="HD146" t="str">
        <f t="shared" si="184"/>
        <v/>
      </c>
      <c r="HE146" t="str">
        <f>IF(OR(LEFT(HB146,1)=CHAR(32),LEFT(HB146,1)=CHAR(9),LEFT(HB146,1)=CHAR(160),indenture(HB146)&gt;0),"NO","BOLD")&amp;HD146</f>
        <v>BOLD</v>
      </c>
      <c r="HH146" t="str">
        <f t="shared" si="185"/>
        <v/>
      </c>
      <c r="HI146" t="str">
        <f>IF(OR(LEFT(HF146,1)=CHAR(32),LEFT(HF146,1)=CHAR(9),LEFT(HF146,1)=CHAR(160),indenture(HF146)&gt;0),"NO","BOLD")&amp;HH146</f>
        <v>BOLD</v>
      </c>
      <c r="HL146" t="str">
        <f t="shared" si="186"/>
        <v/>
      </c>
      <c r="HM146" t="str">
        <f>IF(OR(LEFT(HJ146,1)=CHAR(32),LEFT(HJ146,1)=CHAR(9),LEFT(HJ146,1)=CHAR(160),indenture(HJ146)&gt;0),"NO","BOLD")&amp;HL146</f>
        <v>BOLD</v>
      </c>
      <c r="HP146" t="str">
        <f t="shared" si="187"/>
        <v/>
      </c>
      <c r="HQ146" t="str">
        <f>IF(OR(LEFT(HN146,1)=CHAR(32),LEFT(HN146,1)=CHAR(9),LEFT(HN146,1)=CHAR(160),indenture(HN146)&gt;0),"NO","BOLD")&amp;HP146</f>
        <v>BOLD</v>
      </c>
      <c r="HT146" t="str">
        <f t="shared" si="188"/>
        <v/>
      </c>
      <c r="HU146" t="str">
        <f>IF(OR(LEFT(HR146,1)=CHAR(32),LEFT(HR146,1)=CHAR(9),LEFT(HR146,1)=CHAR(160),indenture(HR146)&gt;0),"NO","BOLD")&amp;HT146</f>
        <v>BOLD</v>
      </c>
      <c r="HV146" t="s">
        <v>8306</v>
      </c>
      <c r="HW146" t="s">
        <v>8207</v>
      </c>
      <c r="HX146" t="str">
        <f t="shared" si="189"/>
        <v/>
      </c>
      <c r="HY146" t="str">
        <f>IF(OR(LEFT(HV146,1)=CHAR(32),LEFT(HV146,1)=CHAR(9),LEFT(HV146,1)=CHAR(160),indenture(HV146)&gt;0),"NO","BOLD")&amp;HX146</f>
        <v>BOLD</v>
      </c>
      <c r="IP146" t="s">
        <v>0</v>
      </c>
      <c r="IQ146" t="s">
        <v>8822</v>
      </c>
      <c r="IR146" t="str">
        <f t="shared" si="190"/>
        <v/>
      </c>
      <c r="IS146" t="str">
        <f>IF(OR(LEFT(IP146,1)=CHAR(32),LEFT(IP146,1)=CHAR(9),LEFT(IP146,1)=CHAR(160),indenture(IP146)&gt;0),"NO","BOLD")&amp;IR146</f>
        <v>BOLD</v>
      </c>
    </row>
    <row r="147" spans="1:253">
      <c r="A147">
        <v>146</v>
      </c>
      <c r="D147" t="str">
        <f t="shared" si="133"/>
        <v/>
      </c>
      <c r="E147" t="str">
        <f>IF(OR(LEFT(B147,1)=CHAR(32),LEFT(B147,1)=CHAR(9),LEFT(B147,1)=CHAR(160),indenture(B147)&gt;0),"NO","BOLD")&amp;D147</f>
        <v>BOLD</v>
      </c>
      <c r="F147" t="s">
        <v>4178</v>
      </c>
      <c r="G147" t="s">
        <v>4179</v>
      </c>
      <c r="H147" t="str">
        <f t="shared" si="134"/>
        <v/>
      </c>
      <c r="I147" t="str">
        <f>IF(OR(LEFT(F147,1)=CHAR(32),LEFT(F147,1)=CHAR(9),LEFT(F147,1)=CHAR(160),indenture(F147)&gt;0),"NO","BOLD")&amp;H147</f>
        <v>BOLD</v>
      </c>
      <c r="P147" t="str">
        <f t="shared" si="135"/>
        <v/>
      </c>
      <c r="Q147" t="str">
        <f>IF(OR(LEFT(N147,1)=CHAR(32),LEFT(N147,1)=CHAR(9),LEFT(N147,1)=CHAR(160),indenture(N147)&gt;0),"NO","BOLD")&amp;P147</f>
        <v>BOLD</v>
      </c>
      <c r="T147" t="str">
        <f t="shared" si="136"/>
        <v/>
      </c>
      <c r="U147" t="str">
        <f>IF(OR(LEFT(R147,1)=CHAR(32),LEFT(R147,1)=CHAR(9),LEFT(R147,1)=CHAR(160),indenture(R147)&gt;0),"NO","BOLD")&amp;T147</f>
        <v>BOLD</v>
      </c>
      <c r="X147" t="str">
        <f t="shared" si="137"/>
        <v/>
      </c>
      <c r="Y147" t="str">
        <f>IF(OR(LEFT(V147,1)=CHAR(32),LEFT(V147,1)=CHAR(9),LEFT(V147,1)=CHAR(160),indenture(V147)&gt;0),"NO","BOLD")&amp;X147</f>
        <v>BOLD</v>
      </c>
      <c r="AB147" t="str">
        <f t="shared" si="138"/>
        <v/>
      </c>
      <c r="AC147" t="str">
        <f>IF(OR(LEFT(Z147,1)=CHAR(32),LEFT(Z147,1)=CHAR(9),LEFT(Z147,1)=CHAR(160),indenture(Z147)&gt;0),"NO","BOLD")&amp;AB147</f>
        <v>BOLD</v>
      </c>
      <c r="AF147" t="str">
        <f t="shared" si="139"/>
        <v/>
      </c>
      <c r="AG147" t="str">
        <f>IF(OR(LEFT(AD147,1)=CHAR(32),LEFT(AD147,1)=CHAR(9),LEFT(AD147,1)=CHAR(160),indenture(AD147)&gt;0),"NO","BOLD")&amp;AF147</f>
        <v>BOLD</v>
      </c>
      <c r="AJ147" t="str">
        <f t="shared" si="140"/>
        <v/>
      </c>
      <c r="AK147" t="str">
        <f>IF(OR(LEFT(AH147,1)=CHAR(32),LEFT(AH147,1)=CHAR(9),LEFT(AH147,1)=CHAR(160),indenture(AH147)&gt;0),"NO","BOLD")&amp;AJ147</f>
        <v>BOLD</v>
      </c>
      <c r="AN147" t="str">
        <f t="shared" si="141"/>
        <v/>
      </c>
      <c r="AO147" t="str">
        <f>IF(OR(LEFT(AL147,1)=CHAR(32),LEFT(AL147,1)=CHAR(9),LEFT(AL147,1)=CHAR(160),indenture(AL147)&gt;0),"NO","BOLD")&amp;AN147</f>
        <v>BOLD</v>
      </c>
      <c r="AR147" t="str">
        <f t="shared" si="142"/>
        <v/>
      </c>
      <c r="AS147" t="str">
        <f>IF(OR(LEFT(AP147,1)=CHAR(32),LEFT(AP147,1)=CHAR(9),LEFT(AP147,1)=CHAR(160),indenture(AP147)&gt;0),"NO","BOLD")&amp;AR147</f>
        <v>BOLD</v>
      </c>
      <c r="AV147" t="str">
        <f t="shared" si="143"/>
        <v/>
      </c>
      <c r="AW147" t="str">
        <f>IF(OR(LEFT(AT147,1)=CHAR(32),LEFT(AT147,1)=CHAR(9),LEFT(AT147,1)=CHAR(160),indenture(AT147)&gt;0),"NO","BOLD")&amp;AV147</f>
        <v>BOLD</v>
      </c>
      <c r="AZ147" t="str">
        <f t="shared" si="144"/>
        <v/>
      </c>
      <c r="BA147" t="str">
        <f>IF(OR(LEFT(AX147,1)=CHAR(32),LEFT(AX147,1)=CHAR(9),LEFT(AX147,1)=CHAR(160),indenture(AX147)&gt;0),"NO","BOLD")&amp;AZ147</f>
        <v>BOLD</v>
      </c>
      <c r="BD147" t="str">
        <f t="shared" si="145"/>
        <v/>
      </c>
      <c r="BE147" t="str">
        <f>IF(OR(LEFT(BB147,1)=CHAR(32),LEFT(BB147,1)=CHAR(9),LEFT(BB147,1)=CHAR(160),indenture(BB147)&gt;0),"NO","BOLD")&amp;BD147</f>
        <v>BOLD</v>
      </c>
      <c r="BH147" t="str">
        <f t="shared" si="146"/>
        <v/>
      </c>
      <c r="BI147" t="str">
        <f>IF(OR(LEFT(BF147,1)=CHAR(32),LEFT(BF147,1)=CHAR(9),LEFT(BF147,1)=CHAR(160),indenture(BF147)&gt;0),"NO","BOLD")&amp;BH147</f>
        <v>BOLD</v>
      </c>
      <c r="BL147" t="str">
        <f t="shared" si="147"/>
        <v/>
      </c>
      <c r="BM147" t="str">
        <f>IF(OR(LEFT(BJ147,1)=CHAR(32),LEFT(BJ147,1)=CHAR(9),LEFT(BJ147,1)=CHAR(160),indenture(BJ147)&gt;0),"NO","BOLD")&amp;BL147</f>
        <v>BOLD</v>
      </c>
      <c r="BP147" t="str">
        <f t="shared" si="148"/>
        <v/>
      </c>
      <c r="BQ147" t="str">
        <f>IF(OR(LEFT(BN147,1)=CHAR(32),LEFT(BN147,1)=CHAR(9),LEFT(BN147,1)=CHAR(160),indenture(BN147)&gt;0),"NO","BOLD")&amp;BP147</f>
        <v>BOLD</v>
      </c>
      <c r="BT147" t="str">
        <f t="shared" si="149"/>
        <v/>
      </c>
      <c r="BU147" t="str">
        <f>IF(OR(LEFT(BR147,1)=CHAR(32),LEFT(BR147,1)=CHAR(9),LEFT(BR147,1)=CHAR(160),indenture(BR147)&gt;0),"NO","BOLD")&amp;BT147</f>
        <v>BOLD</v>
      </c>
      <c r="BX147" t="str">
        <f t="shared" si="150"/>
        <v/>
      </c>
      <c r="BY147" t="str">
        <f>IF(OR(LEFT(BV147,1)=CHAR(32),LEFT(BV147,1)=CHAR(9),LEFT(BV147,1)=CHAR(160),indenture(BV147)&gt;0),"NO","BOLD")&amp;BX147</f>
        <v>BOLD</v>
      </c>
      <c r="CB147" t="str">
        <f t="shared" si="151"/>
        <v/>
      </c>
      <c r="CC147" t="str">
        <f>IF(OR(LEFT(BZ147,1)=CHAR(32),LEFT(BZ147,1)=CHAR(9),LEFT(BZ147,1)=CHAR(160),indenture(BZ147)&gt;0),"NO","BOLD")&amp;CB147</f>
        <v>BOLD</v>
      </c>
      <c r="CF147" t="str">
        <f t="shared" si="152"/>
        <v/>
      </c>
      <c r="CG147" t="str">
        <f>IF(OR(LEFT(CD147,1)=CHAR(32),LEFT(CD147,1)=CHAR(9),LEFT(CD147,1)=CHAR(160),indenture(CD147)&gt;0),"NO","BOLD")&amp;CF147</f>
        <v>BOLD</v>
      </c>
      <c r="CJ147" t="str">
        <f t="shared" si="153"/>
        <v/>
      </c>
      <c r="CK147" t="str">
        <f>IF(OR(LEFT(CH147,1)=CHAR(32),LEFT(CH147,1)=CHAR(9),LEFT(CH147,1)=CHAR(160),indenture(CH147)&gt;0),"NO","BOLD")&amp;CJ147</f>
        <v>BOLD</v>
      </c>
      <c r="CN147" t="str">
        <f t="shared" si="154"/>
        <v/>
      </c>
      <c r="CO147" t="str">
        <f>IF(OR(LEFT(CL147,1)=CHAR(32),LEFT(CL147,1)=CHAR(9),LEFT(CL147,1)=CHAR(160),indenture(CL147)&gt;0),"NO","BOLD")&amp;CN147</f>
        <v>BOLD</v>
      </c>
      <c r="CR147" t="str">
        <f t="shared" si="155"/>
        <v/>
      </c>
      <c r="CS147" t="str">
        <f>IF(OR(LEFT(CP147,1)=CHAR(32),LEFT(CP147,1)=CHAR(9),LEFT(CP147,1)=CHAR(160),indenture(CP147)&gt;0),"NO","BOLD")&amp;CR147</f>
        <v>BOLD</v>
      </c>
      <c r="CV147" t="str">
        <f t="shared" si="156"/>
        <v/>
      </c>
      <c r="CW147" t="str">
        <f>IF(OR(LEFT(CT147,1)=CHAR(32),LEFT(CT147,1)=CHAR(9),LEFT(CT147,1)=CHAR(160),indenture(CT147)&gt;0),"NO","BOLD")&amp;CV147</f>
        <v>BOLD</v>
      </c>
      <c r="CZ147" t="str">
        <f t="shared" si="157"/>
        <v/>
      </c>
      <c r="DA147" t="str">
        <f>IF(OR(LEFT(CX147,1)=CHAR(32),LEFT(CX147,1)=CHAR(9),LEFT(CX147,1)=CHAR(160),indenture(CX147)&gt;0),"NO","BOLD")&amp;CZ147</f>
        <v>BOLD</v>
      </c>
      <c r="DD147" t="str">
        <f t="shared" si="158"/>
        <v/>
      </c>
      <c r="DE147" t="str">
        <f>IF(OR(LEFT(DB147,1)=CHAR(32),LEFT(DB147,1)=CHAR(9),LEFT(DB147,1)=CHAR(160),indenture(DB147)&gt;0),"NO","BOLD")&amp;DD147</f>
        <v>BOLD</v>
      </c>
      <c r="DH147" t="str">
        <f t="shared" si="159"/>
        <v/>
      </c>
      <c r="DI147" t="str">
        <f>IF(OR(LEFT(DF147,1)=CHAR(32),LEFT(DF147,1)=CHAR(9),LEFT(DF147,1)=CHAR(160),indenture(DF147)&gt;0),"NO","BOLD")&amp;DH147</f>
        <v>BOLD</v>
      </c>
      <c r="DL147" t="str">
        <f t="shared" si="160"/>
        <v/>
      </c>
      <c r="DM147" t="str">
        <f>IF(OR(LEFT(DJ147,1)=CHAR(32),LEFT(DJ147,1)=CHAR(9),LEFT(DJ147,1)=CHAR(160),indenture(DJ147)&gt;0),"NO","BOLD")&amp;DL147</f>
        <v>BOLD</v>
      </c>
      <c r="DP147" t="str">
        <f t="shared" si="161"/>
        <v/>
      </c>
      <c r="DQ147" t="str">
        <f>IF(OR(LEFT(DN147,1)=CHAR(32),LEFT(DN147,1)=CHAR(9),LEFT(DN147,1)=CHAR(160),indenture(DN147)&gt;0),"NO","BOLD")&amp;DP147</f>
        <v>BOLD</v>
      </c>
      <c r="DT147" t="str">
        <f t="shared" si="162"/>
        <v/>
      </c>
      <c r="DU147" t="str">
        <f>IF(OR(LEFT(DR147,1)=CHAR(32),LEFT(DR147,1)=CHAR(9),LEFT(DR147,1)=CHAR(160),indenture(DR147)&gt;0),"NO","BOLD")&amp;DT147</f>
        <v>BOLD</v>
      </c>
      <c r="DX147" t="str">
        <f t="shared" si="163"/>
        <v/>
      </c>
      <c r="DY147" t="str">
        <f>IF(OR(LEFT(DV147,1)=CHAR(32),LEFT(DV147,1)=CHAR(9),LEFT(DV147,1)=CHAR(160),indenture(DV147)&gt;0),"NO","BOLD")&amp;DX147</f>
        <v>BOLD</v>
      </c>
      <c r="EB147" t="str">
        <f t="shared" si="164"/>
        <v/>
      </c>
      <c r="EC147" t="str">
        <f>IF(OR(LEFT(DZ147,1)=CHAR(32),LEFT(DZ147,1)=CHAR(9),LEFT(DZ147,1)=CHAR(160),indenture(DZ147)&gt;0),"NO","BOLD")&amp;EB147</f>
        <v>BOLD</v>
      </c>
      <c r="EF147" t="str">
        <f t="shared" si="165"/>
        <v/>
      </c>
      <c r="EG147" t="str">
        <f>IF(OR(LEFT(ED147,1)=CHAR(32),LEFT(ED147,1)=CHAR(9),LEFT(ED147,1)=CHAR(160),indenture(ED147)&gt;0),"NO","BOLD")&amp;EF147</f>
        <v>BOLD</v>
      </c>
      <c r="EJ147" t="str">
        <f t="shared" si="166"/>
        <v/>
      </c>
      <c r="EK147" t="str">
        <f>IF(OR(LEFT(EH147,1)=CHAR(32),LEFT(EH147,1)=CHAR(9),LEFT(EH147,1)=CHAR(160),indenture(EH147)&gt;0),"NO","BOLD")&amp;EJ147</f>
        <v>BOLD</v>
      </c>
      <c r="EN147" t="str">
        <f t="shared" si="167"/>
        <v/>
      </c>
      <c r="EO147" t="str">
        <f>IF(OR(LEFT(EL147,1)=CHAR(32),LEFT(EL147,1)=CHAR(9),LEFT(EL147,1)=CHAR(160),indenture(EL147)&gt;0),"NO","BOLD")&amp;EN147</f>
        <v>BOLD</v>
      </c>
      <c r="ER147" t="str">
        <f t="shared" si="168"/>
        <v/>
      </c>
      <c r="ES147" t="str">
        <f>IF(OR(LEFT(EP147,1)=CHAR(32),LEFT(EP147,1)=CHAR(9),LEFT(EP147,1)=CHAR(160),indenture(EP147)&gt;0),"NO","BOLD")&amp;ER147</f>
        <v>BOLD</v>
      </c>
      <c r="EV147" t="str">
        <f t="shared" si="169"/>
        <v/>
      </c>
      <c r="EW147" t="str">
        <f>IF(OR(LEFT(ET147,1)=CHAR(32),LEFT(ET147,1)=CHAR(9),LEFT(ET147,1)=CHAR(160),indenture(ET147)&gt;0),"NO","BOLD")&amp;EV147</f>
        <v>BOLD</v>
      </c>
      <c r="EZ147" t="str">
        <f t="shared" si="170"/>
        <v/>
      </c>
      <c r="FA147" t="str">
        <f>IF(OR(LEFT(EX147,1)=CHAR(32),LEFT(EX147,1)=CHAR(9),LEFT(EX147,1)=CHAR(160),indenture(EX147)&gt;0),"NO","BOLD")&amp;EZ147</f>
        <v>BOLD</v>
      </c>
      <c r="FD147" t="str">
        <f t="shared" si="171"/>
        <v/>
      </c>
      <c r="FE147" t="str">
        <f>IF(OR(LEFT(FB147,1)=CHAR(32),LEFT(FB147,1)=CHAR(9),LEFT(FB147,1)=CHAR(160),indenture(FB147)&gt;0),"NO","BOLD")&amp;FD147</f>
        <v>BOLD</v>
      </c>
      <c r="FH147" t="str">
        <f t="shared" si="172"/>
        <v/>
      </c>
      <c r="FI147" t="str">
        <f>IF(OR(LEFT(FF147,1)=CHAR(32),LEFT(FF147,1)=CHAR(9),LEFT(FF147,1)=CHAR(160),indenture(FF147)&gt;0),"NO","BOLD")&amp;FH147</f>
        <v>BOLD</v>
      </c>
      <c r="FL147" t="str">
        <f t="shared" si="173"/>
        <v/>
      </c>
      <c r="FM147" t="str">
        <f>IF(OR(LEFT(FJ147,1)=CHAR(32),LEFT(FJ147,1)=CHAR(9),LEFT(FJ147,1)=CHAR(160),indenture(FJ147)&gt;0),"NO","BOLD")&amp;FL147</f>
        <v>BOLD</v>
      </c>
      <c r="FP147" t="str">
        <f t="shared" si="174"/>
        <v/>
      </c>
      <c r="FQ147" t="str">
        <f>IF(OR(LEFT(FN147,1)=CHAR(32),LEFT(FN147,1)=CHAR(9),LEFT(FN147,1)=CHAR(160),indenture(FN147)&gt;0),"NO","BOLD")&amp;FP147</f>
        <v>BOLD</v>
      </c>
      <c r="FT147" t="str">
        <f t="shared" si="175"/>
        <v/>
      </c>
      <c r="FU147" t="str">
        <f>IF(OR(LEFT(FR147,1)=CHAR(32),LEFT(FR147,1)=CHAR(9),LEFT(FR147,1)=CHAR(160),indenture(FR147)&gt;0),"NO","BOLD")&amp;FT147</f>
        <v>BOLD</v>
      </c>
      <c r="FX147" t="str">
        <f t="shared" si="176"/>
        <v/>
      </c>
      <c r="FY147" t="str">
        <f>IF(OR(LEFT(FV147,1)=CHAR(32),LEFT(FV147,1)=CHAR(9),LEFT(FV147,1)=CHAR(160),indenture(FV147)&gt;0),"NO","BOLD")&amp;FX147</f>
        <v>BOLD</v>
      </c>
      <c r="GB147" t="str">
        <f t="shared" si="177"/>
        <v/>
      </c>
      <c r="GC147" t="str">
        <f>IF(OR(LEFT(FZ147,1)=CHAR(32),LEFT(FZ147,1)=CHAR(9),LEFT(FZ147,1)=CHAR(160),indenture(FZ147)&gt;0),"NO","BOLD")&amp;GB147</f>
        <v>BOLD</v>
      </c>
      <c r="GF147" t="str">
        <f t="shared" si="178"/>
        <v/>
      </c>
      <c r="GG147" t="str">
        <f>IF(OR(LEFT(GD147,1)=CHAR(32),LEFT(GD147,1)=CHAR(9),LEFT(GD147,1)=CHAR(160),indenture(GD147)&gt;0),"NO","BOLD")&amp;GF147</f>
        <v>BOLD</v>
      </c>
      <c r="GJ147" t="str">
        <f t="shared" si="179"/>
        <v/>
      </c>
      <c r="GK147" t="str">
        <f>IF(OR(LEFT(GH147,1)=CHAR(32),LEFT(GH147,1)=CHAR(9),LEFT(GH147,1)=CHAR(160),indenture(GH147)&gt;0),"NO","BOLD")&amp;GJ147</f>
        <v>BOLD</v>
      </c>
      <c r="GN147" t="str">
        <f t="shared" si="180"/>
        <v/>
      </c>
      <c r="GO147" t="str">
        <f>IF(OR(LEFT(GL147,1)=CHAR(32),LEFT(GL147,1)=CHAR(9),LEFT(GL147,1)=CHAR(160),indenture(GL147)&gt;0),"NO","BOLD")&amp;GN147</f>
        <v>BOLD</v>
      </c>
      <c r="GR147" t="str">
        <f t="shared" si="181"/>
        <v/>
      </c>
      <c r="GS147" t="str">
        <f>IF(OR(LEFT(GP147,1)=CHAR(32),LEFT(GP147,1)=CHAR(9),LEFT(GP147,1)=CHAR(160),indenture(GP147)&gt;0),"NO","BOLD")&amp;GR147</f>
        <v>BOLD</v>
      </c>
      <c r="GV147" t="str">
        <f t="shared" si="182"/>
        <v/>
      </c>
      <c r="GW147" t="str">
        <f>IF(OR(LEFT(GT147,1)=CHAR(32),LEFT(GT147,1)=CHAR(9),LEFT(GT147,1)=CHAR(160),indenture(GT147)&gt;0),"NO","BOLD")&amp;GV147</f>
        <v>BOLD</v>
      </c>
      <c r="GZ147" t="str">
        <f t="shared" si="183"/>
        <v/>
      </c>
      <c r="HA147" t="str">
        <f>IF(OR(LEFT(GX147,1)=CHAR(32),LEFT(GX147,1)=CHAR(9),LEFT(GX147,1)=CHAR(160),indenture(GX147)&gt;0),"NO","BOLD")&amp;GZ147</f>
        <v>BOLD</v>
      </c>
      <c r="HD147" t="str">
        <f t="shared" si="184"/>
        <v/>
      </c>
      <c r="HE147" t="str">
        <f>IF(OR(LEFT(HB147,1)=CHAR(32),LEFT(HB147,1)=CHAR(9),LEFT(HB147,1)=CHAR(160),indenture(HB147)&gt;0),"NO","BOLD")&amp;HD147</f>
        <v>BOLD</v>
      </c>
      <c r="HH147" t="str">
        <f t="shared" si="185"/>
        <v/>
      </c>
      <c r="HI147" t="str">
        <f>IF(OR(LEFT(HF147,1)=CHAR(32),LEFT(HF147,1)=CHAR(9),LEFT(HF147,1)=CHAR(160),indenture(HF147)&gt;0),"NO","BOLD")&amp;HH147</f>
        <v>BOLD</v>
      </c>
      <c r="HL147" t="str">
        <f t="shared" si="186"/>
        <v/>
      </c>
      <c r="HM147" t="str">
        <f>IF(OR(LEFT(HJ147,1)=CHAR(32),LEFT(HJ147,1)=CHAR(9),LEFT(HJ147,1)=CHAR(160),indenture(HJ147)&gt;0),"NO","BOLD")&amp;HL147</f>
        <v>BOLD</v>
      </c>
      <c r="HP147" t="str">
        <f t="shared" si="187"/>
        <v/>
      </c>
      <c r="HQ147" t="str">
        <f>IF(OR(LEFT(HN147,1)=CHAR(32),LEFT(HN147,1)=CHAR(9),LEFT(HN147,1)=CHAR(160),indenture(HN147)&gt;0),"NO","BOLD")&amp;HP147</f>
        <v>BOLD</v>
      </c>
      <c r="HT147" t="str">
        <f t="shared" si="188"/>
        <v/>
      </c>
      <c r="HU147" t="str">
        <f>IF(OR(LEFT(HR147,1)=CHAR(32),LEFT(HR147,1)=CHAR(9),LEFT(HR147,1)=CHAR(160),indenture(HR147)&gt;0),"NO","BOLD")&amp;HT147</f>
        <v>BOLD</v>
      </c>
      <c r="HV147" t="s">
        <v>8307</v>
      </c>
      <c r="HW147" t="s">
        <v>8208</v>
      </c>
      <c r="HX147" t="str">
        <f t="shared" si="189"/>
        <v/>
      </c>
      <c r="HY147" t="str">
        <f>IF(OR(LEFT(HV147,1)=CHAR(32),LEFT(HV147,1)=CHAR(9),LEFT(HV147,1)=CHAR(160),indenture(HV147)&gt;0),"NO","BOLD")&amp;HX147</f>
        <v>BOLD</v>
      </c>
      <c r="IP147" t="s">
        <v>8804</v>
      </c>
      <c r="IQ147" t="s">
        <v>8823</v>
      </c>
      <c r="IR147" t="str">
        <f t="shared" si="190"/>
        <v/>
      </c>
      <c r="IS147" t="str">
        <f>IF(OR(LEFT(IP147,1)=CHAR(32),LEFT(IP147,1)=CHAR(9),LEFT(IP147,1)=CHAR(160),indenture(IP147)&gt;0),"NO","BOLD")&amp;IR147</f>
        <v>BOLD</v>
      </c>
    </row>
    <row r="148" spans="1:253">
      <c r="A148">
        <v>147</v>
      </c>
      <c r="D148" t="str">
        <f t="shared" si="133"/>
        <v/>
      </c>
      <c r="E148" t="str">
        <f>IF(OR(LEFT(B148,1)=CHAR(32),LEFT(B148,1)=CHAR(9),LEFT(B148,1)=CHAR(160),indenture(B148)&gt;0),"NO","BOLD")&amp;D148</f>
        <v>BOLD</v>
      </c>
      <c r="F148" t="s">
        <v>4180</v>
      </c>
      <c r="G148" t="s">
        <v>4181</v>
      </c>
      <c r="H148" t="str">
        <f t="shared" si="134"/>
        <v/>
      </c>
      <c r="I148" t="str">
        <f>IF(OR(LEFT(F148,1)=CHAR(32),LEFT(F148,1)=CHAR(9),LEFT(F148,1)=CHAR(160),indenture(F148)&gt;0),"NO","BOLD")&amp;H148</f>
        <v>BOLD</v>
      </c>
      <c r="P148" t="str">
        <f t="shared" si="135"/>
        <v/>
      </c>
      <c r="Q148" t="str">
        <f>IF(OR(LEFT(N148,1)=CHAR(32),LEFT(N148,1)=CHAR(9),LEFT(N148,1)=CHAR(160),indenture(N148)&gt;0),"NO","BOLD")&amp;P148</f>
        <v>BOLD</v>
      </c>
      <c r="T148" t="str">
        <f t="shared" si="136"/>
        <v/>
      </c>
      <c r="U148" t="str">
        <f>IF(OR(LEFT(R148,1)=CHAR(32),LEFT(R148,1)=CHAR(9),LEFT(R148,1)=CHAR(160),indenture(R148)&gt;0),"NO","BOLD")&amp;T148</f>
        <v>BOLD</v>
      </c>
      <c r="X148" t="str">
        <f t="shared" si="137"/>
        <v/>
      </c>
      <c r="Y148" t="str">
        <f>IF(OR(LEFT(V148,1)=CHAR(32),LEFT(V148,1)=CHAR(9),LEFT(V148,1)=CHAR(160),indenture(V148)&gt;0),"NO","BOLD")&amp;X148</f>
        <v>BOLD</v>
      </c>
      <c r="AB148" t="str">
        <f t="shared" si="138"/>
        <v/>
      </c>
      <c r="AC148" t="str">
        <f>IF(OR(LEFT(Z148,1)=CHAR(32),LEFT(Z148,1)=CHAR(9),LEFT(Z148,1)=CHAR(160),indenture(Z148)&gt;0),"NO","BOLD")&amp;AB148</f>
        <v>BOLD</v>
      </c>
      <c r="AF148" t="str">
        <f t="shared" si="139"/>
        <v/>
      </c>
      <c r="AG148" t="str">
        <f>IF(OR(LEFT(AD148,1)=CHAR(32),LEFT(AD148,1)=CHAR(9),LEFT(AD148,1)=CHAR(160),indenture(AD148)&gt;0),"NO","BOLD")&amp;AF148</f>
        <v>BOLD</v>
      </c>
      <c r="AJ148" t="str">
        <f t="shared" si="140"/>
        <v/>
      </c>
      <c r="AK148" t="str">
        <f>IF(OR(LEFT(AH148,1)=CHAR(32),LEFT(AH148,1)=CHAR(9),LEFT(AH148,1)=CHAR(160),indenture(AH148)&gt;0),"NO","BOLD")&amp;AJ148</f>
        <v>BOLD</v>
      </c>
      <c r="AN148" t="str">
        <f t="shared" si="141"/>
        <v/>
      </c>
      <c r="AO148" t="str">
        <f>IF(OR(LEFT(AL148,1)=CHAR(32),LEFT(AL148,1)=CHAR(9),LEFT(AL148,1)=CHAR(160),indenture(AL148)&gt;0),"NO","BOLD")&amp;AN148</f>
        <v>BOLD</v>
      </c>
      <c r="AR148" t="str">
        <f t="shared" si="142"/>
        <v/>
      </c>
      <c r="AS148" t="str">
        <f>IF(OR(LEFT(AP148,1)=CHAR(32),LEFT(AP148,1)=CHAR(9),LEFT(AP148,1)=CHAR(160),indenture(AP148)&gt;0),"NO","BOLD")&amp;AR148</f>
        <v>BOLD</v>
      </c>
      <c r="AV148" t="str">
        <f t="shared" si="143"/>
        <v/>
      </c>
      <c r="AW148" t="str">
        <f>IF(OR(LEFT(AT148,1)=CHAR(32),LEFT(AT148,1)=CHAR(9),LEFT(AT148,1)=CHAR(160),indenture(AT148)&gt;0),"NO","BOLD")&amp;AV148</f>
        <v>BOLD</v>
      </c>
      <c r="AZ148" t="str">
        <f t="shared" si="144"/>
        <v/>
      </c>
      <c r="BA148" t="str">
        <f>IF(OR(LEFT(AX148,1)=CHAR(32),LEFT(AX148,1)=CHAR(9),LEFT(AX148,1)=CHAR(160),indenture(AX148)&gt;0),"NO","BOLD")&amp;AZ148</f>
        <v>BOLD</v>
      </c>
      <c r="BD148" t="str">
        <f t="shared" si="145"/>
        <v/>
      </c>
      <c r="BE148" t="str">
        <f>IF(OR(LEFT(BB148,1)=CHAR(32),LEFT(BB148,1)=CHAR(9),LEFT(BB148,1)=CHAR(160),indenture(BB148)&gt;0),"NO","BOLD")&amp;BD148</f>
        <v>BOLD</v>
      </c>
      <c r="BH148" t="str">
        <f t="shared" si="146"/>
        <v/>
      </c>
      <c r="BI148" t="str">
        <f>IF(OR(LEFT(BF148,1)=CHAR(32),LEFT(BF148,1)=CHAR(9),LEFT(BF148,1)=CHAR(160),indenture(BF148)&gt;0),"NO","BOLD")&amp;BH148</f>
        <v>BOLD</v>
      </c>
      <c r="BL148" t="str">
        <f t="shared" si="147"/>
        <v/>
      </c>
      <c r="BM148" t="str">
        <f>IF(OR(LEFT(BJ148,1)=CHAR(32),LEFT(BJ148,1)=CHAR(9),LEFT(BJ148,1)=CHAR(160),indenture(BJ148)&gt;0),"NO","BOLD")&amp;BL148</f>
        <v>BOLD</v>
      </c>
      <c r="BP148" t="str">
        <f t="shared" si="148"/>
        <v/>
      </c>
      <c r="BQ148" t="str">
        <f>IF(OR(LEFT(BN148,1)=CHAR(32),LEFT(BN148,1)=CHAR(9),LEFT(BN148,1)=CHAR(160),indenture(BN148)&gt;0),"NO","BOLD")&amp;BP148</f>
        <v>BOLD</v>
      </c>
      <c r="BT148" t="str">
        <f t="shared" si="149"/>
        <v/>
      </c>
      <c r="BU148" t="str">
        <f>IF(OR(LEFT(BR148,1)=CHAR(32),LEFT(BR148,1)=CHAR(9),LEFT(BR148,1)=CHAR(160),indenture(BR148)&gt;0),"NO","BOLD")&amp;BT148</f>
        <v>BOLD</v>
      </c>
      <c r="BX148" t="str">
        <f t="shared" si="150"/>
        <v/>
      </c>
      <c r="BY148" t="str">
        <f>IF(OR(LEFT(BV148,1)=CHAR(32),LEFT(BV148,1)=CHAR(9),LEFT(BV148,1)=CHAR(160),indenture(BV148)&gt;0),"NO","BOLD")&amp;BX148</f>
        <v>BOLD</v>
      </c>
      <c r="CB148" t="str">
        <f t="shared" si="151"/>
        <v/>
      </c>
      <c r="CC148" t="str">
        <f>IF(OR(LEFT(BZ148,1)=CHAR(32),LEFT(BZ148,1)=CHAR(9),LEFT(BZ148,1)=CHAR(160),indenture(BZ148)&gt;0),"NO","BOLD")&amp;CB148</f>
        <v>BOLD</v>
      </c>
      <c r="CF148" t="str">
        <f t="shared" si="152"/>
        <v/>
      </c>
      <c r="CG148" t="str">
        <f>IF(OR(LEFT(CD148,1)=CHAR(32),LEFT(CD148,1)=CHAR(9),LEFT(CD148,1)=CHAR(160),indenture(CD148)&gt;0),"NO","BOLD")&amp;CF148</f>
        <v>BOLD</v>
      </c>
      <c r="CJ148" t="str">
        <f t="shared" si="153"/>
        <v/>
      </c>
      <c r="CK148" t="str">
        <f>IF(OR(LEFT(CH148,1)=CHAR(32),LEFT(CH148,1)=CHAR(9),LEFT(CH148,1)=CHAR(160),indenture(CH148)&gt;0),"NO","BOLD")&amp;CJ148</f>
        <v>BOLD</v>
      </c>
      <c r="CN148" t="str">
        <f t="shared" si="154"/>
        <v/>
      </c>
      <c r="CO148" t="str">
        <f>IF(OR(LEFT(CL148,1)=CHAR(32),LEFT(CL148,1)=CHAR(9),LEFT(CL148,1)=CHAR(160),indenture(CL148)&gt;0),"NO","BOLD")&amp;CN148</f>
        <v>BOLD</v>
      </c>
      <c r="CR148" t="str">
        <f t="shared" si="155"/>
        <v/>
      </c>
      <c r="CS148" t="str">
        <f>IF(OR(LEFT(CP148,1)=CHAR(32),LEFT(CP148,1)=CHAR(9),LEFT(CP148,1)=CHAR(160),indenture(CP148)&gt;0),"NO","BOLD")&amp;CR148</f>
        <v>BOLD</v>
      </c>
      <c r="CV148" t="str">
        <f t="shared" si="156"/>
        <v/>
      </c>
      <c r="CW148" t="str">
        <f>IF(OR(LEFT(CT148,1)=CHAR(32),LEFT(CT148,1)=CHAR(9),LEFT(CT148,1)=CHAR(160),indenture(CT148)&gt;0),"NO","BOLD")&amp;CV148</f>
        <v>BOLD</v>
      </c>
      <c r="CZ148" t="str">
        <f t="shared" si="157"/>
        <v/>
      </c>
      <c r="DA148" t="str">
        <f>IF(OR(LEFT(CX148,1)=CHAR(32),LEFT(CX148,1)=CHAR(9),LEFT(CX148,1)=CHAR(160),indenture(CX148)&gt;0),"NO","BOLD")&amp;CZ148</f>
        <v>BOLD</v>
      </c>
      <c r="DD148" t="str">
        <f t="shared" si="158"/>
        <v/>
      </c>
      <c r="DE148" t="str">
        <f>IF(OR(LEFT(DB148,1)=CHAR(32),LEFT(DB148,1)=CHAR(9),LEFT(DB148,1)=CHAR(160),indenture(DB148)&gt;0),"NO","BOLD")&amp;DD148</f>
        <v>BOLD</v>
      </c>
      <c r="DH148" t="str">
        <f t="shared" si="159"/>
        <v/>
      </c>
      <c r="DI148" t="str">
        <f>IF(OR(LEFT(DF148,1)=CHAR(32),LEFT(DF148,1)=CHAR(9),LEFT(DF148,1)=CHAR(160),indenture(DF148)&gt;0),"NO","BOLD")&amp;DH148</f>
        <v>BOLD</v>
      </c>
      <c r="DL148" t="str">
        <f t="shared" si="160"/>
        <v/>
      </c>
      <c r="DM148" t="str">
        <f>IF(OR(LEFT(DJ148,1)=CHAR(32),LEFT(DJ148,1)=CHAR(9),LEFT(DJ148,1)=CHAR(160),indenture(DJ148)&gt;0),"NO","BOLD")&amp;DL148</f>
        <v>BOLD</v>
      </c>
      <c r="DP148" t="str">
        <f t="shared" si="161"/>
        <v/>
      </c>
      <c r="DQ148" t="str">
        <f>IF(OR(LEFT(DN148,1)=CHAR(32),LEFT(DN148,1)=CHAR(9),LEFT(DN148,1)=CHAR(160),indenture(DN148)&gt;0),"NO","BOLD")&amp;DP148</f>
        <v>BOLD</v>
      </c>
      <c r="DT148" t="str">
        <f t="shared" si="162"/>
        <v/>
      </c>
      <c r="DU148" t="str">
        <f>IF(OR(LEFT(DR148,1)=CHAR(32),LEFT(DR148,1)=CHAR(9),LEFT(DR148,1)=CHAR(160),indenture(DR148)&gt;0),"NO","BOLD")&amp;DT148</f>
        <v>BOLD</v>
      </c>
      <c r="DX148" t="str">
        <f t="shared" si="163"/>
        <v/>
      </c>
      <c r="DY148" t="str">
        <f>IF(OR(LEFT(DV148,1)=CHAR(32),LEFT(DV148,1)=CHAR(9),LEFT(DV148,1)=CHAR(160),indenture(DV148)&gt;0),"NO","BOLD")&amp;DX148</f>
        <v>BOLD</v>
      </c>
      <c r="EB148" t="str">
        <f t="shared" si="164"/>
        <v/>
      </c>
      <c r="EC148" t="str">
        <f>IF(OR(LEFT(DZ148,1)=CHAR(32),LEFT(DZ148,1)=CHAR(9),LEFT(DZ148,1)=CHAR(160),indenture(DZ148)&gt;0),"NO","BOLD")&amp;EB148</f>
        <v>BOLD</v>
      </c>
      <c r="EF148" t="str">
        <f t="shared" si="165"/>
        <v/>
      </c>
      <c r="EG148" t="str">
        <f>IF(OR(LEFT(ED148,1)=CHAR(32),LEFT(ED148,1)=CHAR(9),LEFT(ED148,1)=CHAR(160),indenture(ED148)&gt;0),"NO","BOLD")&amp;EF148</f>
        <v>BOLD</v>
      </c>
      <c r="EJ148" t="str">
        <f t="shared" si="166"/>
        <v/>
      </c>
      <c r="EK148" t="str">
        <f>IF(OR(LEFT(EH148,1)=CHAR(32),LEFT(EH148,1)=CHAR(9),LEFT(EH148,1)=CHAR(160),indenture(EH148)&gt;0),"NO","BOLD")&amp;EJ148</f>
        <v>BOLD</v>
      </c>
      <c r="EN148" t="str">
        <f t="shared" si="167"/>
        <v/>
      </c>
      <c r="EO148" t="str">
        <f>IF(OR(LEFT(EL148,1)=CHAR(32),LEFT(EL148,1)=CHAR(9),LEFT(EL148,1)=CHAR(160),indenture(EL148)&gt;0),"NO","BOLD")&amp;EN148</f>
        <v>BOLD</v>
      </c>
      <c r="ER148" t="str">
        <f t="shared" si="168"/>
        <v/>
      </c>
      <c r="ES148" t="str">
        <f>IF(OR(LEFT(EP148,1)=CHAR(32),LEFT(EP148,1)=CHAR(9),LEFT(EP148,1)=CHAR(160),indenture(EP148)&gt;0),"NO","BOLD")&amp;ER148</f>
        <v>BOLD</v>
      </c>
      <c r="EV148" t="str">
        <f t="shared" si="169"/>
        <v/>
      </c>
      <c r="EW148" t="str">
        <f>IF(OR(LEFT(ET148,1)=CHAR(32),LEFT(ET148,1)=CHAR(9),LEFT(ET148,1)=CHAR(160),indenture(ET148)&gt;0),"NO","BOLD")&amp;EV148</f>
        <v>BOLD</v>
      </c>
      <c r="EZ148" t="str">
        <f t="shared" si="170"/>
        <v/>
      </c>
      <c r="FA148" t="str">
        <f>IF(OR(LEFT(EX148,1)=CHAR(32),LEFT(EX148,1)=CHAR(9),LEFT(EX148,1)=CHAR(160),indenture(EX148)&gt;0),"NO","BOLD")&amp;EZ148</f>
        <v>BOLD</v>
      </c>
      <c r="FD148" t="str">
        <f t="shared" si="171"/>
        <v/>
      </c>
      <c r="FE148" t="str">
        <f>IF(OR(LEFT(FB148,1)=CHAR(32),LEFT(FB148,1)=CHAR(9),LEFT(FB148,1)=CHAR(160),indenture(FB148)&gt;0),"NO","BOLD")&amp;FD148</f>
        <v>BOLD</v>
      </c>
      <c r="FH148" t="str">
        <f t="shared" si="172"/>
        <v/>
      </c>
      <c r="FI148" t="str">
        <f>IF(OR(LEFT(FF148,1)=CHAR(32),LEFT(FF148,1)=CHAR(9),LEFT(FF148,1)=CHAR(160),indenture(FF148)&gt;0),"NO","BOLD")&amp;FH148</f>
        <v>BOLD</v>
      </c>
      <c r="FL148" t="str">
        <f t="shared" si="173"/>
        <v/>
      </c>
      <c r="FM148" t="str">
        <f>IF(OR(LEFT(FJ148,1)=CHAR(32),LEFT(FJ148,1)=CHAR(9),LEFT(FJ148,1)=CHAR(160),indenture(FJ148)&gt;0),"NO","BOLD")&amp;FL148</f>
        <v>BOLD</v>
      </c>
      <c r="FP148" t="str">
        <f t="shared" si="174"/>
        <v/>
      </c>
      <c r="FQ148" t="str">
        <f>IF(OR(LEFT(FN148,1)=CHAR(32),LEFT(FN148,1)=CHAR(9),LEFT(FN148,1)=CHAR(160),indenture(FN148)&gt;0),"NO","BOLD")&amp;FP148</f>
        <v>BOLD</v>
      </c>
      <c r="FT148" t="str">
        <f t="shared" si="175"/>
        <v/>
      </c>
      <c r="FU148" t="str">
        <f>IF(OR(LEFT(FR148,1)=CHAR(32),LEFT(FR148,1)=CHAR(9),LEFT(FR148,1)=CHAR(160),indenture(FR148)&gt;0),"NO","BOLD")&amp;FT148</f>
        <v>BOLD</v>
      </c>
      <c r="FX148" t="str">
        <f t="shared" si="176"/>
        <v/>
      </c>
      <c r="FY148" t="str">
        <f>IF(OR(LEFT(FV148,1)=CHAR(32),LEFT(FV148,1)=CHAR(9),LEFT(FV148,1)=CHAR(160),indenture(FV148)&gt;0),"NO","BOLD")&amp;FX148</f>
        <v>BOLD</v>
      </c>
      <c r="GB148" t="str">
        <f t="shared" si="177"/>
        <v/>
      </c>
      <c r="GC148" t="str">
        <f>IF(OR(LEFT(FZ148,1)=CHAR(32),LEFT(FZ148,1)=CHAR(9),LEFT(FZ148,1)=CHAR(160),indenture(FZ148)&gt;0),"NO","BOLD")&amp;GB148</f>
        <v>BOLD</v>
      </c>
      <c r="GF148" t="str">
        <f t="shared" si="178"/>
        <v/>
      </c>
      <c r="GG148" t="str">
        <f>IF(OR(LEFT(GD148,1)=CHAR(32),LEFT(GD148,1)=CHAR(9),LEFT(GD148,1)=CHAR(160),indenture(GD148)&gt;0),"NO","BOLD")&amp;GF148</f>
        <v>BOLD</v>
      </c>
      <c r="GJ148" t="str">
        <f t="shared" si="179"/>
        <v/>
      </c>
      <c r="GK148" t="str">
        <f>IF(OR(LEFT(GH148,1)=CHAR(32),LEFT(GH148,1)=CHAR(9),LEFT(GH148,1)=CHAR(160),indenture(GH148)&gt;0),"NO","BOLD")&amp;GJ148</f>
        <v>BOLD</v>
      </c>
      <c r="GN148" t="str">
        <f t="shared" si="180"/>
        <v/>
      </c>
      <c r="GO148" t="str">
        <f>IF(OR(LEFT(GL148,1)=CHAR(32),LEFT(GL148,1)=CHAR(9),LEFT(GL148,1)=CHAR(160),indenture(GL148)&gt;0),"NO","BOLD")&amp;GN148</f>
        <v>BOLD</v>
      </c>
      <c r="GR148" t="str">
        <f t="shared" si="181"/>
        <v/>
      </c>
      <c r="GS148" t="str">
        <f>IF(OR(LEFT(GP148,1)=CHAR(32),LEFT(GP148,1)=CHAR(9),LEFT(GP148,1)=CHAR(160),indenture(GP148)&gt;0),"NO","BOLD")&amp;GR148</f>
        <v>BOLD</v>
      </c>
      <c r="GV148" t="str">
        <f t="shared" si="182"/>
        <v/>
      </c>
      <c r="GW148" t="str">
        <f>IF(OR(LEFT(GT148,1)=CHAR(32),LEFT(GT148,1)=CHAR(9),LEFT(GT148,1)=CHAR(160),indenture(GT148)&gt;0),"NO","BOLD")&amp;GV148</f>
        <v>BOLD</v>
      </c>
      <c r="GZ148" t="str">
        <f t="shared" si="183"/>
        <v/>
      </c>
      <c r="HA148" t="str">
        <f>IF(OR(LEFT(GX148,1)=CHAR(32),LEFT(GX148,1)=CHAR(9),LEFT(GX148,1)=CHAR(160),indenture(GX148)&gt;0),"NO","BOLD")&amp;GZ148</f>
        <v>BOLD</v>
      </c>
      <c r="HD148" t="str">
        <f t="shared" si="184"/>
        <v/>
      </c>
      <c r="HE148" t="str">
        <f>IF(OR(LEFT(HB148,1)=CHAR(32),LEFT(HB148,1)=CHAR(9),LEFT(HB148,1)=CHAR(160),indenture(HB148)&gt;0),"NO","BOLD")&amp;HD148</f>
        <v>BOLD</v>
      </c>
      <c r="HH148" t="str">
        <f t="shared" si="185"/>
        <v/>
      </c>
      <c r="HI148" t="str">
        <f>IF(OR(LEFT(HF148,1)=CHAR(32),LEFT(HF148,1)=CHAR(9),LEFT(HF148,1)=CHAR(160),indenture(HF148)&gt;0),"NO","BOLD")&amp;HH148</f>
        <v>BOLD</v>
      </c>
      <c r="HL148" t="str">
        <f t="shared" si="186"/>
        <v/>
      </c>
      <c r="HM148" t="str">
        <f>IF(OR(LEFT(HJ148,1)=CHAR(32),LEFT(HJ148,1)=CHAR(9),LEFT(HJ148,1)=CHAR(160),indenture(HJ148)&gt;0),"NO","BOLD")&amp;HL148</f>
        <v>BOLD</v>
      </c>
      <c r="HP148" t="str">
        <f t="shared" si="187"/>
        <v/>
      </c>
      <c r="HQ148" t="str">
        <f>IF(OR(LEFT(HN148,1)=CHAR(32),LEFT(HN148,1)=CHAR(9),LEFT(HN148,1)=CHAR(160),indenture(HN148)&gt;0),"NO","BOLD")&amp;HP148</f>
        <v>BOLD</v>
      </c>
      <c r="HT148" t="str">
        <f t="shared" si="188"/>
        <v/>
      </c>
      <c r="HU148" t="str">
        <f>IF(OR(LEFT(HR148,1)=CHAR(32),LEFT(HR148,1)=CHAR(9),LEFT(HR148,1)=CHAR(160),indenture(HR148)&gt;0),"NO","BOLD")&amp;HT148</f>
        <v>BOLD</v>
      </c>
      <c r="HV148" t="s">
        <v>8308</v>
      </c>
      <c r="HW148" t="s">
        <v>8209</v>
      </c>
      <c r="HX148" t="str">
        <f t="shared" si="189"/>
        <v/>
      </c>
      <c r="HY148" t="str">
        <f>IF(OR(LEFT(HV148,1)=CHAR(32),LEFT(HV148,1)=CHAR(9),LEFT(HV148,1)=CHAR(160),indenture(HV148)&gt;0),"NO","BOLD")&amp;HX148</f>
        <v>BOLD</v>
      </c>
      <c r="IR148" t="str">
        <f t="shared" si="190"/>
        <v/>
      </c>
      <c r="IS148" t="str">
        <f>IF(OR(LEFT(IP148,1)=CHAR(32),LEFT(IP148,1)=CHAR(9),LEFT(IP148,1)=CHAR(160),indenture(IP148)&gt;0),"NO","BOLD")&amp;IR148</f>
        <v>BOLD</v>
      </c>
    </row>
    <row r="149" spans="1:253">
      <c r="A149">
        <v>148</v>
      </c>
      <c r="D149" t="str">
        <f t="shared" si="133"/>
        <v/>
      </c>
      <c r="E149" t="str">
        <f>IF(OR(LEFT(B149,1)=CHAR(32),LEFT(B149,1)=CHAR(9),LEFT(B149,1)=CHAR(160),indenture(B149)&gt;0),"NO","BOLD")&amp;D149</f>
        <v>BOLD</v>
      </c>
      <c r="F149" t="s">
        <v>4182</v>
      </c>
      <c r="G149" t="s">
        <v>4183</v>
      </c>
      <c r="H149" t="str">
        <f t="shared" si="134"/>
        <v/>
      </c>
      <c r="I149" t="str">
        <f>IF(OR(LEFT(F149,1)=CHAR(32),LEFT(F149,1)=CHAR(9),LEFT(F149,1)=CHAR(160),indenture(F149)&gt;0),"NO","BOLD")&amp;H149</f>
        <v>BOLD</v>
      </c>
      <c r="P149" t="str">
        <f t="shared" si="135"/>
        <v/>
      </c>
      <c r="Q149" t="str">
        <f>IF(OR(LEFT(N149,1)=CHAR(32),LEFT(N149,1)=CHAR(9),LEFT(N149,1)=CHAR(160),indenture(N149)&gt;0),"NO","BOLD")&amp;P149</f>
        <v>BOLD</v>
      </c>
      <c r="T149" t="str">
        <f t="shared" si="136"/>
        <v/>
      </c>
      <c r="U149" t="str">
        <f>IF(OR(LEFT(R149,1)=CHAR(32),LEFT(R149,1)=CHAR(9),LEFT(R149,1)=CHAR(160),indenture(R149)&gt;0),"NO","BOLD")&amp;T149</f>
        <v>BOLD</v>
      </c>
      <c r="X149" t="str">
        <f t="shared" si="137"/>
        <v/>
      </c>
      <c r="Y149" t="str">
        <f>IF(OR(LEFT(V149,1)=CHAR(32),LEFT(V149,1)=CHAR(9),LEFT(V149,1)=CHAR(160),indenture(V149)&gt;0),"NO","BOLD")&amp;X149</f>
        <v>BOLD</v>
      </c>
      <c r="AB149" t="str">
        <f t="shared" si="138"/>
        <v/>
      </c>
      <c r="AC149" t="str">
        <f>IF(OR(LEFT(Z149,1)=CHAR(32),LEFT(Z149,1)=CHAR(9),LEFT(Z149,1)=CHAR(160),indenture(Z149)&gt;0),"NO","BOLD")&amp;AB149</f>
        <v>BOLD</v>
      </c>
      <c r="AF149" t="str">
        <f t="shared" si="139"/>
        <v/>
      </c>
      <c r="AG149" t="str">
        <f>IF(OR(LEFT(AD149,1)=CHAR(32),LEFT(AD149,1)=CHAR(9),LEFT(AD149,1)=CHAR(160),indenture(AD149)&gt;0),"NO","BOLD")&amp;AF149</f>
        <v>BOLD</v>
      </c>
      <c r="AJ149" t="str">
        <f t="shared" si="140"/>
        <v/>
      </c>
      <c r="AK149" t="str">
        <f>IF(OR(LEFT(AH149,1)=CHAR(32),LEFT(AH149,1)=CHAR(9),LEFT(AH149,1)=CHAR(160),indenture(AH149)&gt;0),"NO","BOLD")&amp;AJ149</f>
        <v>BOLD</v>
      </c>
      <c r="AN149" t="str">
        <f t="shared" si="141"/>
        <v/>
      </c>
      <c r="AO149" t="str">
        <f>IF(OR(LEFT(AL149,1)=CHAR(32),LEFT(AL149,1)=CHAR(9),LEFT(AL149,1)=CHAR(160),indenture(AL149)&gt;0),"NO","BOLD")&amp;AN149</f>
        <v>BOLD</v>
      </c>
      <c r="AR149" t="str">
        <f t="shared" si="142"/>
        <v/>
      </c>
      <c r="AS149" t="str">
        <f>IF(OR(LEFT(AP149,1)=CHAR(32),LEFT(AP149,1)=CHAR(9),LEFT(AP149,1)=CHAR(160),indenture(AP149)&gt;0),"NO","BOLD")&amp;AR149</f>
        <v>BOLD</v>
      </c>
      <c r="AV149" t="str">
        <f t="shared" si="143"/>
        <v/>
      </c>
      <c r="AW149" t="str">
        <f>IF(OR(LEFT(AT149,1)=CHAR(32),LEFT(AT149,1)=CHAR(9),LEFT(AT149,1)=CHAR(160),indenture(AT149)&gt;0),"NO","BOLD")&amp;AV149</f>
        <v>BOLD</v>
      </c>
      <c r="AZ149" t="str">
        <f t="shared" si="144"/>
        <v/>
      </c>
      <c r="BA149" t="str">
        <f>IF(OR(LEFT(AX149,1)=CHAR(32),LEFT(AX149,1)=CHAR(9),LEFT(AX149,1)=CHAR(160),indenture(AX149)&gt;0),"NO","BOLD")&amp;AZ149</f>
        <v>BOLD</v>
      </c>
      <c r="BD149" t="str">
        <f t="shared" si="145"/>
        <v/>
      </c>
      <c r="BE149" t="str">
        <f>IF(OR(LEFT(BB149,1)=CHAR(32),LEFT(BB149,1)=CHAR(9),LEFT(BB149,1)=CHAR(160),indenture(BB149)&gt;0),"NO","BOLD")&amp;BD149</f>
        <v>BOLD</v>
      </c>
      <c r="BH149" t="str">
        <f t="shared" si="146"/>
        <v/>
      </c>
      <c r="BI149" t="str">
        <f>IF(OR(LEFT(BF149,1)=CHAR(32),LEFT(BF149,1)=CHAR(9),LEFT(BF149,1)=CHAR(160),indenture(BF149)&gt;0),"NO","BOLD")&amp;BH149</f>
        <v>BOLD</v>
      </c>
      <c r="BL149" t="str">
        <f t="shared" si="147"/>
        <v/>
      </c>
      <c r="BM149" t="str">
        <f>IF(OR(LEFT(BJ149,1)=CHAR(32),LEFT(BJ149,1)=CHAR(9),LEFT(BJ149,1)=CHAR(160),indenture(BJ149)&gt;0),"NO","BOLD")&amp;BL149</f>
        <v>BOLD</v>
      </c>
      <c r="BP149" t="str">
        <f t="shared" si="148"/>
        <v/>
      </c>
      <c r="BQ149" t="str">
        <f>IF(OR(LEFT(BN149,1)=CHAR(32),LEFT(BN149,1)=CHAR(9),LEFT(BN149,1)=CHAR(160),indenture(BN149)&gt;0),"NO","BOLD")&amp;BP149</f>
        <v>BOLD</v>
      </c>
      <c r="BT149" t="str">
        <f t="shared" si="149"/>
        <v/>
      </c>
      <c r="BU149" t="str">
        <f>IF(OR(LEFT(BR149,1)=CHAR(32),LEFT(BR149,1)=CHAR(9),LEFT(BR149,1)=CHAR(160),indenture(BR149)&gt;0),"NO","BOLD")&amp;BT149</f>
        <v>BOLD</v>
      </c>
      <c r="BX149" t="str">
        <f t="shared" si="150"/>
        <v/>
      </c>
      <c r="BY149" t="str">
        <f>IF(OR(LEFT(BV149,1)=CHAR(32),LEFT(BV149,1)=CHAR(9),LEFT(BV149,1)=CHAR(160),indenture(BV149)&gt;0),"NO","BOLD")&amp;BX149</f>
        <v>BOLD</v>
      </c>
      <c r="CB149" t="str">
        <f t="shared" si="151"/>
        <v/>
      </c>
      <c r="CC149" t="str">
        <f>IF(OR(LEFT(BZ149,1)=CHAR(32),LEFT(BZ149,1)=CHAR(9),LEFT(BZ149,1)=CHAR(160),indenture(BZ149)&gt;0),"NO","BOLD")&amp;CB149</f>
        <v>BOLD</v>
      </c>
      <c r="CF149" t="str">
        <f t="shared" si="152"/>
        <v/>
      </c>
      <c r="CG149" t="str">
        <f>IF(OR(LEFT(CD149,1)=CHAR(32),LEFT(CD149,1)=CHAR(9),LEFT(CD149,1)=CHAR(160),indenture(CD149)&gt;0),"NO","BOLD")&amp;CF149</f>
        <v>BOLD</v>
      </c>
      <c r="CJ149" t="str">
        <f t="shared" si="153"/>
        <v/>
      </c>
      <c r="CK149" t="str">
        <f>IF(OR(LEFT(CH149,1)=CHAR(32),LEFT(CH149,1)=CHAR(9),LEFT(CH149,1)=CHAR(160),indenture(CH149)&gt;0),"NO","BOLD")&amp;CJ149</f>
        <v>BOLD</v>
      </c>
      <c r="CN149" t="str">
        <f t="shared" si="154"/>
        <v/>
      </c>
      <c r="CO149" t="str">
        <f>IF(OR(LEFT(CL149,1)=CHAR(32),LEFT(CL149,1)=CHAR(9),LEFT(CL149,1)=CHAR(160),indenture(CL149)&gt;0),"NO","BOLD")&amp;CN149</f>
        <v>BOLD</v>
      </c>
      <c r="CR149" t="str">
        <f t="shared" si="155"/>
        <v/>
      </c>
      <c r="CS149" t="str">
        <f>IF(OR(LEFT(CP149,1)=CHAR(32),LEFT(CP149,1)=CHAR(9),LEFT(CP149,1)=CHAR(160),indenture(CP149)&gt;0),"NO","BOLD")&amp;CR149</f>
        <v>BOLD</v>
      </c>
      <c r="CV149" t="str">
        <f t="shared" si="156"/>
        <v/>
      </c>
      <c r="CW149" t="str">
        <f>IF(OR(LEFT(CT149,1)=CHAR(32),LEFT(CT149,1)=CHAR(9),LEFT(CT149,1)=CHAR(160),indenture(CT149)&gt;0),"NO","BOLD")&amp;CV149</f>
        <v>BOLD</v>
      </c>
      <c r="CZ149" t="str">
        <f t="shared" si="157"/>
        <v/>
      </c>
      <c r="DA149" t="str">
        <f>IF(OR(LEFT(CX149,1)=CHAR(32),LEFT(CX149,1)=CHAR(9),LEFT(CX149,1)=CHAR(160),indenture(CX149)&gt;0),"NO","BOLD")&amp;CZ149</f>
        <v>BOLD</v>
      </c>
      <c r="DD149" t="str">
        <f t="shared" si="158"/>
        <v/>
      </c>
      <c r="DE149" t="str">
        <f>IF(OR(LEFT(DB149,1)=CHAR(32),LEFT(DB149,1)=CHAR(9),LEFT(DB149,1)=CHAR(160),indenture(DB149)&gt;0),"NO","BOLD")&amp;DD149</f>
        <v>BOLD</v>
      </c>
      <c r="DH149" t="str">
        <f t="shared" si="159"/>
        <v/>
      </c>
      <c r="DI149" t="str">
        <f>IF(OR(LEFT(DF149,1)=CHAR(32),LEFT(DF149,1)=CHAR(9),LEFT(DF149,1)=CHAR(160),indenture(DF149)&gt;0),"NO","BOLD")&amp;DH149</f>
        <v>BOLD</v>
      </c>
      <c r="DL149" t="str">
        <f t="shared" si="160"/>
        <v/>
      </c>
      <c r="DM149" t="str">
        <f>IF(OR(LEFT(DJ149,1)=CHAR(32),LEFT(DJ149,1)=CHAR(9),LEFT(DJ149,1)=CHAR(160),indenture(DJ149)&gt;0),"NO","BOLD")&amp;DL149</f>
        <v>BOLD</v>
      </c>
      <c r="DP149" t="str">
        <f t="shared" si="161"/>
        <v/>
      </c>
      <c r="DQ149" t="str">
        <f>IF(OR(LEFT(DN149,1)=CHAR(32),LEFT(DN149,1)=CHAR(9),LEFT(DN149,1)=CHAR(160),indenture(DN149)&gt;0),"NO","BOLD")&amp;DP149</f>
        <v>BOLD</v>
      </c>
      <c r="DT149" t="str">
        <f t="shared" si="162"/>
        <v/>
      </c>
      <c r="DU149" t="str">
        <f>IF(OR(LEFT(DR149,1)=CHAR(32),LEFT(DR149,1)=CHAR(9),LEFT(DR149,1)=CHAR(160),indenture(DR149)&gt;0),"NO","BOLD")&amp;DT149</f>
        <v>BOLD</v>
      </c>
      <c r="DX149" t="str">
        <f t="shared" si="163"/>
        <v/>
      </c>
      <c r="DY149" t="str">
        <f>IF(OR(LEFT(DV149,1)=CHAR(32),LEFT(DV149,1)=CHAR(9),LEFT(DV149,1)=CHAR(160),indenture(DV149)&gt;0),"NO","BOLD")&amp;DX149</f>
        <v>BOLD</v>
      </c>
      <c r="EB149" t="str">
        <f t="shared" si="164"/>
        <v/>
      </c>
      <c r="EC149" t="str">
        <f>IF(OR(LEFT(DZ149,1)=CHAR(32),LEFT(DZ149,1)=CHAR(9),LEFT(DZ149,1)=CHAR(160),indenture(DZ149)&gt;0),"NO","BOLD")&amp;EB149</f>
        <v>BOLD</v>
      </c>
      <c r="EF149" t="str">
        <f t="shared" si="165"/>
        <v/>
      </c>
      <c r="EG149" t="str">
        <f>IF(OR(LEFT(ED149,1)=CHAR(32),LEFT(ED149,1)=CHAR(9),LEFT(ED149,1)=CHAR(160),indenture(ED149)&gt;0),"NO","BOLD")&amp;EF149</f>
        <v>BOLD</v>
      </c>
      <c r="EJ149" t="str">
        <f t="shared" si="166"/>
        <v/>
      </c>
      <c r="EK149" t="str">
        <f>IF(OR(LEFT(EH149,1)=CHAR(32),LEFT(EH149,1)=CHAR(9),LEFT(EH149,1)=CHAR(160),indenture(EH149)&gt;0),"NO","BOLD")&amp;EJ149</f>
        <v>BOLD</v>
      </c>
      <c r="EN149" t="str">
        <f t="shared" si="167"/>
        <v/>
      </c>
      <c r="EO149" t="str">
        <f>IF(OR(LEFT(EL149,1)=CHAR(32),LEFT(EL149,1)=CHAR(9),LEFT(EL149,1)=CHAR(160),indenture(EL149)&gt;0),"NO","BOLD")&amp;EN149</f>
        <v>BOLD</v>
      </c>
      <c r="ER149" t="str">
        <f t="shared" si="168"/>
        <v/>
      </c>
      <c r="ES149" t="str">
        <f>IF(OR(LEFT(EP149,1)=CHAR(32),LEFT(EP149,1)=CHAR(9),LEFT(EP149,1)=CHAR(160),indenture(EP149)&gt;0),"NO","BOLD")&amp;ER149</f>
        <v>BOLD</v>
      </c>
      <c r="EV149" t="str">
        <f t="shared" si="169"/>
        <v/>
      </c>
      <c r="EW149" t="str">
        <f>IF(OR(LEFT(ET149,1)=CHAR(32),LEFT(ET149,1)=CHAR(9),LEFT(ET149,1)=CHAR(160),indenture(ET149)&gt;0),"NO","BOLD")&amp;EV149</f>
        <v>BOLD</v>
      </c>
      <c r="EZ149" t="str">
        <f t="shared" si="170"/>
        <v/>
      </c>
      <c r="FA149" t="str">
        <f>IF(OR(LEFT(EX149,1)=CHAR(32),LEFT(EX149,1)=CHAR(9),LEFT(EX149,1)=CHAR(160),indenture(EX149)&gt;0),"NO","BOLD")&amp;EZ149</f>
        <v>BOLD</v>
      </c>
      <c r="FD149" t="str">
        <f t="shared" si="171"/>
        <v/>
      </c>
      <c r="FE149" t="str">
        <f>IF(OR(LEFT(FB149,1)=CHAR(32),LEFT(FB149,1)=CHAR(9),LEFT(FB149,1)=CHAR(160),indenture(FB149)&gt;0),"NO","BOLD")&amp;FD149</f>
        <v>BOLD</v>
      </c>
      <c r="FH149" t="str">
        <f t="shared" si="172"/>
        <v/>
      </c>
      <c r="FI149" t="str">
        <f>IF(OR(LEFT(FF149,1)=CHAR(32),LEFT(FF149,1)=CHAR(9),LEFT(FF149,1)=CHAR(160),indenture(FF149)&gt;0),"NO","BOLD")&amp;FH149</f>
        <v>BOLD</v>
      </c>
      <c r="FL149" t="str">
        <f t="shared" si="173"/>
        <v/>
      </c>
      <c r="FM149" t="str">
        <f>IF(OR(LEFT(FJ149,1)=CHAR(32),LEFT(FJ149,1)=CHAR(9),LEFT(FJ149,1)=CHAR(160),indenture(FJ149)&gt;0),"NO","BOLD")&amp;FL149</f>
        <v>BOLD</v>
      </c>
      <c r="FP149" t="str">
        <f t="shared" si="174"/>
        <v/>
      </c>
      <c r="FQ149" t="str">
        <f>IF(OR(LEFT(FN149,1)=CHAR(32),LEFT(FN149,1)=CHAR(9),LEFT(FN149,1)=CHAR(160),indenture(FN149)&gt;0),"NO","BOLD")&amp;FP149</f>
        <v>BOLD</v>
      </c>
      <c r="FT149" t="str">
        <f t="shared" si="175"/>
        <v/>
      </c>
      <c r="FU149" t="str">
        <f>IF(OR(LEFT(FR149,1)=CHAR(32),LEFT(FR149,1)=CHAR(9),LEFT(FR149,1)=CHAR(160),indenture(FR149)&gt;0),"NO","BOLD")&amp;FT149</f>
        <v>BOLD</v>
      </c>
      <c r="FX149" t="str">
        <f t="shared" si="176"/>
        <v/>
      </c>
      <c r="FY149" t="str">
        <f>IF(OR(LEFT(FV149,1)=CHAR(32),LEFT(FV149,1)=CHAR(9),LEFT(FV149,1)=CHAR(160),indenture(FV149)&gt;0),"NO","BOLD")&amp;FX149</f>
        <v>BOLD</v>
      </c>
      <c r="GB149" t="str">
        <f t="shared" si="177"/>
        <v/>
      </c>
      <c r="GC149" t="str">
        <f>IF(OR(LEFT(FZ149,1)=CHAR(32),LEFT(FZ149,1)=CHAR(9),LEFT(FZ149,1)=CHAR(160),indenture(FZ149)&gt;0),"NO","BOLD")&amp;GB149</f>
        <v>BOLD</v>
      </c>
      <c r="GF149" t="str">
        <f t="shared" si="178"/>
        <v/>
      </c>
      <c r="GG149" t="str">
        <f>IF(OR(LEFT(GD149,1)=CHAR(32),LEFT(GD149,1)=CHAR(9),LEFT(GD149,1)=CHAR(160),indenture(GD149)&gt;0),"NO","BOLD")&amp;GF149</f>
        <v>BOLD</v>
      </c>
      <c r="GJ149" t="str">
        <f t="shared" si="179"/>
        <v/>
      </c>
      <c r="GK149" t="str">
        <f>IF(OR(LEFT(GH149,1)=CHAR(32),LEFT(GH149,1)=CHAR(9),LEFT(GH149,1)=CHAR(160),indenture(GH149)&gt;0),"NO","BOLD")&amp;GJ149</f>
        <v>BOLD</v>
      </c>
      <c r="GN149" t="str">
        <f t="shared" si="180"/>
        <v/>
      </c>
      <c r="GO149" t="str">
        <f>IF(OR(LEFT(GL149,1)=CHAR(32),LEFT(GL149,1)=CHAR(9),LEFT(GL149,1)=CHAR(160),indenture(GL149)&gt;0),"NO","BOLD")&amp;GN149</f>
        <v>BOLD</v>
      </c>
      <c r="GR149" t="str">
        <f t="shared" si="181"/>
        <v/>
      </c>
      <c r="GS149" t="str">
        <f>IF(OR(LEFT(GP149,1)=CHAR(32),LEFT(GP149,1)=CHAR(9),LEFT(GP149,1)=CHAR(160),indenture(GP149)&gt;0),"NO","BOLD")&amp;GR149</f>
        <v>BOLD</v>
      </c>
      <c r="GV149" t="str">
        <f t="shared" si="182"/>
        <v/>
      </c>
      <c r="GW149" t="str">
        <f>IF(OR(LEFT(GT149,1)=CHAR(32),LEFT(GT149,1)=CHAR(9),LEFT(GT149,1)=CHAR(160),indenture(GT149)&gt;0),"NO","BOLD")&amp;GV149</f>
        <v>BOLD</v>
      </c>
      <c r="GZ149" t="str">
        <f t="shared" si="183"/>
        <v/>
      </c>
      <c r="HA149" t="str">
        <f>IF(OR(LEFT(GX149,1)=CHAR(32),LEFT(GX149,1)=CHAR(9),LEFT(GX149,1)=CHAR(160),indenture(GX149)&gt;0),"NO","BOLD")&amp;GZ149</f>
        <v>BOLD</v>
      </c>
      <c r="HD149" t="str">
        <f t="shared" si="184"/>
        <v/>
      </c>
      <c r="HE149" t="str">
        <f>IF(OR(LEFT(HB149,1)=CHAR(32),LEFT(HB149,1)=CHAR(9),LEFT(HB149,1)=CHAR(160),indenture(HB149)&gt;0),"NO","BOLD")&amp;HD149</f>
        <v>BOLD</v>
      </c>
      <c r="HH149" t="str">
        <f t="shared" si="185"/>
        <v/>
      </c>
      <c r="HI149" t="str">
        <f>IF(OR(LEFT(HF149,1)=CHAR(32),LEFT(HF149,1)=CHAR(9),LEFT(HF149,1)=CHAR(160),indenture(HF149)&gt;0),"NO","BOLD")&amp;HH149</f>
        <v>BOLD</v>
      </c>
      <c r="HL149" t="str">
        <f t="shared" si="186"/>
        <v/>
      </c>
      <c r="HM149" t="str">
        <f>IF(OR(LEFT(HJ149,1)=CHAR(32),LEFT(HJ149,1)=CHAR(9),LEFT(HJ149,1)=CHAR(160),indenture(HJ149)&gt;0),"NO","BOLD")&amp;HL149</f>
        <v>BOLD</v>
      </c>
      <c r="HP149" t="str">
        <f t="shared" si="187"/>
        <v/>
      </c>
      <c r="HQ149" t="str">
        <f>IF(OR(LEFT(HN149,1)=CHAR(32),LEFT(HN149,1)=CHAR(9),LEFT(HN149,1)=CHAR(160),indenture(HN149)&gt;0),"NO","BOLD")&amp;HP149</f>
        <v>BOLD</v>
      </c>
      <c r="HT149" t="str">
        <f t="shared" si="188"/>
        <v/>
      </c>
      <c r="HU149" t="str">
        <f>IF(OR(LEFT(HR149,1)=CHAR(32),LEFT(HR149,1)=CHAR(9),LEFT(HR149,1)=CHAR(160),indenture(HR149)&gt;0),"NO","BOLD")&amp;HT149</f>
        <v>BOLD</v>
      </c>
      <c r="IP149" t="s">
        <v>8824</v>
      </c>
      <c r="IQ149" t="s">
        <v>8825</v>
      </c>
      <c r="IR149" t="str">
        <f t="shared" si="190"/>
        <v/>
      </c>
      <c r="IS149" t="str">
        <f>IF(OR(LEFT(IP149,1)=CHAR(32),LEFT(IP149,1)=CHAR(9),LEFT(IP149,1)=CHAR(160),indenture(IP149)&gt;0),"NO","BOLD")&amp;IR149</f>
        <v>BOLD</v>
      </c>
    </row>
    <row r="150" spans="1:253">
      <c r="A150">
        <v>149</v>
      </c>
      <c r="D150" t="str">
        <f t="shared" si="133"/>
        <v/>
      </c>
      <c r="E150" t="str">
        <f>IF(OR(LEFT(B150,1)=CHAR(32),LEFT(B150,1)=CHAR(9),LEFT(B150,1)=CHAR(160),indenture(B150)&gt;0),"NO","BOLD")&amp;D150</f>
        <v>BOLD</v>
      </c>
      <c r="F150" t="s">
        <v>4184</v>
      </c>
      <c r="G150" t="s">
        <v>4185</v>
      </c>
      <c r="H150" t="str">
        <f t="shared" si="134"/>
        <v/>
      </c>
      <c r="I150" t="str">
        <f>IF(OR(LEFT(F150,1)=CHAR(32),LEFT(F150,1)=CHAR(9),LEFT(F150,1)=CHAR(160),indenture(F150)&gt;0),"NO","BOLD")&amp;H150</f>
        <v>BOLD</v>
      </c>
      <c r="P150" t="str">
        <f t="shared" si="135"/>
        <v/>
      </c>
      <c r="Q150" t="str">
        <f>IF(OR(LEFT(N150,1)=CHAR(32),LEFT(N150,1)=CHAR(9),LEFT(N150,1)=CHAR(160),indenture(N150)&gt;0),"NO","BOLD")&amp;P150</f>
        <v>BOLD</v>
      </c>
      <c r="T150" t="str">
        <f t="shared" si="136"/>
        <v/>
      </c>
      <c r="U150" t="str">
        <f>IF(OR(LEFT(R150,1)=CHAR(32),LEFT(R150,1)=CHAR(9),LEFT(R150,1)=CHAR(160),indenture(R150)&gt;0),"NO","BOLD")&amp;T150</f>
        <v>BOLD</v>
      </c>
      <c r="X150" t="str">
        <f t="shared" si="137"/>
        <v/>
      </c>
      <c r="Y150" t="str">
        <f>IF(OR(LEFT(V150,1)=CHAR(32),LEFT(V150,1)=CHAR(9),LEFT(V150,1)=CHAR(160),indenture(V150)&gt;0),"NO","BOLD")&amp;X150</f>
        <v>BOLD</v>
      </c>
      <c r="AB150" t="str">
        <f t="shared" si="138"/>
        <v/>
      </c>
      <c r="AC150" t="str">
        <f>IF(OR(LEFT(Z150,1)=CHAR(32),LEFT(Z150,1)=CHAR(9),LEFT(Z150,1)=CHAR(160),indenture(Z150)&gt;0),"NO","BOLD")&amp;AB150</f>
        <v>BOLD</v>
      </c>
      <c r="AF150" t="str">
        <f t="shared" si="139"/>
        <v/>
      </c>
      <c r="AG150" t="str">
        <f>IF(OR(LEFT(AD150,1)=CHAR(32),LEFT(AD150,1)=CHAR(9),LEFT(AD150,1)=CHAR(160),indenture(AD150)&gt;0),"NO","BOLD")&amp;AF150</f>
        <v>BOLD</v>
      </c>
      <c r="AJ150" t="str">
        <f t="shared" si="140"/>
        <v/>
      </c>
      <c r="AK150" t="str">
        <f>IF(OR(LEFT(AH150,1)=CHAR(32),LEFT(AH150,1)=CHAR(9),LEFT(AH150,1)=CHAR(160),indenture(AH150)&gt;0),"NO","BOLD")&amp;AJ150</f>
        <v>BOLD</v>
      </c>
      <c r="AN150" t="str">
        <f t="shared" si="141"/>
        <v/>
      </c>
      <c r="AO150" t="str">
        <f>IF(OR(LEFT(AL150,1)=CHAR(32),LEFT(AL150,1)=CHAR(9),LEFT(AL150,1)=CHAR(160),indenture(AL150)&gt;0),"NO","BOLD")&amp;AN150</f>
        <v>BOLD</v>
      </c>
      <c r="AR150" t="str">
        <f t="shared" si="142"/>
        <v/>
      </c>
      <c r="AS150" t="str">
        <f>IF(OR(LEFT(AP150,1)=CHAR(32),LEFT(AP150,1)=CHAR(9),LEFT(AP150,1)=CHAR(160),indenture(AP150)&gt;0),"NO","BOLD")&amp;AR150</f>
        <v>BOLD</v>
      </c>
      <c r="AV150" t="str">
        <f t="shared" si="143"/>
        <v/>
      </c>
      <c r="AW150" t="str">
        <f>IF(OR(LEFT(AT150,1)=CHAR(32),LEFT(AT150,1)=CHAR(9),LEFT(AT150,1)=CHAR(160),indenture(AT150)&gt;0),"NO","BOLD")&amp;AV150</f>
        <v>BOLD</v>
      </c>
      <c r="AZ150" t="str">
        <f t="shared" si="144"/>
        <v/>
      </c>
      <c r="BA150" t="str">
        <f>IF(OR(LEFT(AX150,1)=CHAR(32),LEFT(AX150,1)=CHAR(9),LEFT(AX150,1)=CHAR(160),indenture(AX150)&gt;0),"NO","BOLD")&amp;AZ150</f>
        <v>BOLD</v>
      </c>
      <c r="BD150" t="str">
        <f t="shared" si="145"/>
        <v/>
      </c>
      <c r="BE150" t="str">
        <f>IF(OR(LEFT(BB150,1)=CHAR(32),LEFT(BB150,1)=CHAR(9),LEFT(BB150,1)=CHAR(160),indenture(BB150)&gt;0),"NO","BOLD")&amp;BD150</f>
        <v>BOLD</v>
      </c>
      <c r="BH150" t="str">
        <f t="shared" si="146"/>
        <v/>
      </c>
      <c r="BI150" t="str">
        <f>IF(OR(LEFT(BF150,1)=CHAR(32),LEFT(BF150,1)=CHAR(9),LEFT(BF150,1)=CHAR(160),indenture(BF150)&gt;0),"NO","BOLD")&amp;BH150</f>
        <v>BOLD</v>
      </c>
      <c r="BL150" t="str">
        <f t="shared" si="147"/>
        <v/>
      </c>
      <c r="BM150" t="str">
        <f>IF(OR(LEFT(BJ150,1)=CHAR(32),LEFT(BJ150,1)=CHAR(9),LEFT(BJ150,1)=CHAR(160),indenture(BJ150)&gt;0),"NO","BOLD")&amp;BL150</f>
        <v>BOLD</v>
      </c>
      <c r="BP150" t="str">
        <f t="shared" si="148"/>
        <v/>
      </c>
      <c r="BQ150" t="str">
        <f>IF(OR(LEFT(BN150,1)=CHAR(32),LEFT(BN150,1)=CHAR(9),LEFT(BN150,1)=CHAR(160),indenture(BN150)&gt;0),"NO","BOLD")&amp;BP150</f>
        <v>BOLD</v>
      </c>
      <c r="BT150" t="str">
        <f t="shared" si="149"/>
        <v/>
      </c>
      <c r="BU150" t="str">
        <f>IF(OR(LEFT(BR150,1)=CHAR(32),LEFT(BR150,1)=CHAR(9),LEFT(BR150,1)=CHAR(160),indenture(BR150)&gt;0),"NO","BOLD")&amp;BT150</f>
        <v>BOLD</v>
      </c>
      <c r="BX150" t="str">
        <f t="shared" si="150"/>
        <v/>
      </c>
      <c r="BY150" t="str">
        <f>IF(OR(LEFT(BV150,1)=CHAR(32),LEFT(BV150,1)=CHAR(9),LEFT(BV150,1)=CHAR(160),indenture(BV150)&gt;0),"NO","BOLD")&amp;BX150</f>
        <v>BOLD</v>
      </c>
      <c r="CB150" t="str">
        <f t="shared" si="151"/>
        <v/>
      </c>
      <c r="CC150" t="str">
        <f>IF(OR(LEFT(BZ150,1)=CHAR(32),LEFT(BZ150,1)=CHAR(9),LEFT(BZ150,1)=CHAR(160),indenture(BZ150)&gt;0),"NO","BOLD")&amp;CB150</f>
        <v>BOLD</v>
      </c>
      <c r="CF150" t="str">
        <f t="shared" si="152"/>
        <v/>
      </c>
      <c r="CG150" t="str">
        <f>IF(OR(LEFT(CD150,1)=CHAR(32),LEFT(CD150,1)=CHAR(9),LEFT(CD150,1)=CHAR(160),indenture(CD150)&gt;0),"NO","BOLD")&amp;CF150</f>
        <v>BOLD</v>
      </c>
      <c r="CJ150" t="str">
        <f t="shared" si="153"/>
        <v/>
      </c>
      <c r="CK150" t="str">
        <f>IF(OR(LEFT(CH150,1)=CHAR(32),LEFT(CH150,1)=CHAR(9),LEFT(CH150,1)=CHAR(160),indenture(CH150)&gt;0),"NO","BOLD")&amp;CJ150</f>
        <v>BOLD</v>
      </c>
      <c r="CN150" t="str">
        <f t="shared" si="154"/>
        <v/>
      </c>
      <c r="CO150" t="str">
        <f>IF(OR(LEFT(CL150,1)=CHAR(32),LEFT(CL150,1)=CHAR(9),LEFT(CL150,1)=CHAR(160),indenture(CL150)&gt;0),"NO","BOLD")&amp;CN150</f>
        <v>BOLD</v>
      </c>
      <c r="CR150" t="str">
        <f t="shared" si="155"/>
        <v/>
      </c>
      <c r="CS150" t="str">
        <f>IF(OR(LEFT(CP150,1)=CHAR(32),LEFT(CP150,1)=CHAR(9),LEFT(CP150,1)=CHAR(160),indenture(CP150)&gt;0),"NO","BOLD")&amp;CR150</f>
        <v>BOLD</v>
      </c>
      <c r="CV150" t="str">
        <f t="shared" si="156"/>
        <v/>
      </c>
      <c r="CW150" t="str">
        <f>IF(OR(LEFT(CT150,1)=CHAR(32),LEFT(CT150,1)=CHAR(9),LEFT(CT150,1)=CHAR(160),indenture(CT150)&gt;0),"NO","BOLD")&amp;CV150</f>
        <v>BOLD</v>
      </c>
      <c r="CZ150" t="str">
        <f t="shared" si="157"/>
        <v/>
      </c>
      <c r="DA150" t="str">
        <f>IF(OR(LEFT(CX150,1)=CHAR(32),LEFT(CX150,1)=CHAR(9),LEFT(CX150,1)=CHAR(160),indenture(CX150)&gt;0),"NO","BOLD")&amp;CZ150</f>
        <v>BOLD</v>
      </c>
      <c r="DD150" t="str">
        <f t="shared" si="158"/>
        <v/>
      </c>
      <c r="DE150" t="str">
        <f>IF(OR(LEFT(DB150,1)=CHAR(32),LEFT(DB150,1)=CHAR(9),LEFT(DB150,1)=CHAR(160),indenture(DB150)&gt;0),"NO","BOLD")&amp;DD150</f>
        <v>BOLD</v>
      </c>
      <c r="DH150" t="str">
        <f t="shared" si="159"/>
        <v/>
      </c>
      <c r="DI150" t="str">
        <f>IF(OR(LEFT(DF150,1)=CHAR(32),LEFT(DF150,1)=CHAR(9),LEFT(DF150,1)=CHAR(160),indenture(DF150)&gt;0),"NO","BOLD")&amp;DH150</f>
        <v>BOLD</v>
      </c>
      <c r="DL150" t="str">
        <f t="shared" si="160"/>
        <v/>
      </c>
      <c r="DM150" t="str">
        <f>IF(OR(LEFT(DJ150,1)=CHAR(32),LEFT(DJ150,1)=CHAR(9),LEFT(DJ150,1)=CHAR(160),indenture(DJ150)&gt;0),"NO","BOLD")&amp;DL150</f>
        <v>BOLD</v>
      </c>
      <c r="DP150" t="str">
        <f t="shared" si="161"/>
        <v/>
      </c>
      <c r="DQ150" t="str">
        <f>IF(OR(LEFT(DN150,1)=CHAR(32),LEFT(DN150,1)=CHAR(9),LEFT(DN150,1)=CHAR(160),indenture(DN150)&gt;0),"NO","BOLD")&amp;DP150</f>
        <v>BOLD</v>
      </c>
      <c r="DT150" t="str">
        <f t="shared" si="162"/>
        <v/>
      </c>
      <c r="DU150" t="str">
        <f>IF(OR(LEFT(DR150,1)=CHAR(32),LEFT(DR150,1)=CHAR(9),LEFT(DR150,1)=CHAR(160),indenture(DR150)&gt;0),"NO","BOLD")&amp;DT150</f>
        <v>BOLD</v>
      </c>
      <c r="DX150" t="str">
        <f t="shared" si="163"/>
        <v/>
      </c>
      <c r="DY150" t="str">
        <f>IF(OR(LEFT(DV150,1)=CHAR(32),LEFT(DV150,1)=CHAR(9),LEFT(DV150,1)=CHAR(160),indenture(DV150)&gt;0),"NO","BOLD")&amp;DX150</f>
        <v>BOLD</v>
      </c>
      <c r="EB150" t="str">
        <f t="shared" si="164"/>
        <v/>
      </c>
      <c r="EC150" t="str">
        <f>IF(OR(LEFT(DZ150,1)=CHAR(32),LEFT(DZ150,1)=CHAR(9),LEFT(DZ150,1)=CHAR(160),indenture(DZ150)&gt;0),"NO","BOLD")&amp;EB150</f>
        <v>BOLD</v>
      </c>
      <c r="EF150" t="str">
        <f t="shared" si="165"/>
        <v/>
      </c>
      <c r="EG150" t="str">
        <f>IF(OR(LEFT(ED150,1)=CHAR(32),LEFT(ED150,1)=CHAR(9),LEFT(ED150,1)=CHAR(160),indenture(ED150)&gt;0),"NO","BOLD")&amp;EF150</f>
        <v>BOLD</v>
      </c>
      <c r="EJ150" t="str">
        <f t="shared" si="166"/>
        <v/>
      </c>
      <c r="EK150" t="str">
        <f>IF(OR(LEFT(EH150,1)=CHAR(32),LEFT(EH150,1)=CHAR(9),LEFT(EH150,1)=CHAR(160),indenture(EH150)&gt;0),"NO","BOLD")&amp;EJ150</f>
        <v>BOLD</v>
      </c>
      <c r="EN150" t="str">
        <f t="shared" si="167"/>
        <v/>
      </c>
      <c r="EO150" t="str">
        <f>IF(OR(LEFT(EL150,1)=CHAR(32),LEFT(EL150,1)=CHAR(9),LEFT(EL150,1)=CHAR(160),indenture(EL150)&gt;0),"NO","BOLD")&amp;EN150</f>
        <v>BOLD</v>
      </c>
      <c r="ER150" t="str">
        <f t="shared" si="168"/>
        <v/>
      </c>
      <c r="ES150" t="str">
        <f>IF(OR(LEFT(EP150,1)=CHAR(32),LEFT(EP150,1)=CHAR(9),LEFT(EP150,1)=CHAR(160),indenture(EP150)&gt;0),"NO","BOLD")&amp;ER150</f>
        <v>BOLD</v>
      </c>
      <c r="EV150" t="str">
        <f t="shared" si="169"/>
        <v/>
      </c>
      <c r="EW150" t="str">
        <f>IF(OR(LEFT(ET150,1)=CHAR(32),LEFT(ET150,1)=CHAR(9),LEFT(ET150,1)=CHAR(160),indenture(ET150)&gt;0),"NO","BOLD")&amp;EV150</f>
        <v>BOLD</v>
      </c>
      <c r="EZ150" t="str">
        <f t="shared" si="170"/>
        <v/>
      </c>
      <c r="FA150" t="str">
        <f>IF(OR(LEFT(EX150,1)=CHAR(32),LEFT(EX150,1)=CHAR(9),LEFT(EX150,1)=CHAR(160),indenture(EX150)&gt;0),"NO","BOLD")&amp;EZ150</f>
        <v>BOLD</v>
      </c>
      <c r="FD150" t="str">
        <f t="shared" si="171"/>
        <v/>
      </c>
      <c r="FE150" t="str">
        <f>IF(OR(LEFT(FB150,1)=CHAR(32),LEFT(FB150,1)=CHAR(9),LEFT(FB150,1)=CHAR(160),indenture(FB150)&gt;0),"NO","BOLD")&amp;FD150</f>
        <v>BOLD</v>
      </c>
      <c r="FH150" t="str">
        <f t="shared" si="172"/>
        <v/>
      </c>
      <c r="FI150" t="str">
        <f>IF(OR(LEFT(FF150,1)=CHAR(32),LEFT(FF150,1)=CHAR(9),LEFT(FF150,1)=CHAR(160),indenture(FF150)&gt;0),"NO","BOLD")&amp;FH150</f>
        <v>BOLD</v>
      </c>
      <c r="FL150" t="str">
        <f t="shared" si="173"/>
        <v/>
      </c>
      <c r="FM150" t="str">
        <f>IF(OR(LEFT(FJ150,1)=CHAR(32),LEFT(FJ150,1)=CHAR(9),LEFT(FJ150,1)=CHAR(160),indenture(FJ150)&gt;0),"NO","BOLD")&amp;FL150</f>
        <v>BOLD</v>
      </c>
      <c r="FP150" t="str">
        <f t="shared" si="174"/>
        <v/>
      </c>
      <c r="FQ150" t="str">
        <f>IF(OR(LEFT(FN150,1)=CHAR(32),LEFT(FN150,1)=CHAR(9),LEFT(FN150,1)=CHAR(160),indenture(FN150)&gt;0),"NO","BOLD")&amp;FP150</f>
        <v>BOLD</v>
      </c>
      <c r="FT150" t="str">
        <f t="shared" si="175"/>
        <v/>
      </c>
      <c r="FU150" t="str">
        <f>IF(OR(LEFT(FR150,1)=CHAR(32),LEFT(FR150,1)=CHAR(9),LEFT(FR150,1)=CHAR(160),indenture(FR150)&gt;0),"NO","BOLD")&amp;FT150</f>
        <v>BOLD</v>
      </c>
      <c r="FX150" t="str">
        <f t="shared" si="176"/>
        <v/>
      </c>
      <c r="FY150" t="str">
        <f>IF(OR(LEFT(FV150,1)=CHAR(32),LEFT(FV150,1)=CHAR(9),LEFT(FV150,1)=CHAR(160),indenture(FV150)&gt;0),"NO","BOLD")&amp;FX150</f>
        <v>BOLD</v>
      </c>
      <c r="GB150" t="str">
        <f t="shared" si="177"/>
        <v/>
      </c>
      <c r="GC150" t="str">
        <f>IF(OR(LEFT(FZ150,1)=CHAR(32),LEFT(FZ150,1)=CHAR(9),LEFT(FZ150,1)=CHAR(160),indenture(FZ150)&gt;0),"NO","BOLD")&amp;GB150</f>
        <v>BOLD</v>
      </c>
      <c r="GF150" t="str">
        <f t="shared" si="178"/>
        <v/>
      </c>
      <c r="GG150" t="str">
        <f>IF(OR(LEFT(GD150,1)=CHAR(32),LEFT(GD150,1)=CHAR(9),LEFT(GD150,1)=CHAR(160),indenture(GD150)&gt;0),"NO","BOLD")&amp;GF150</f>
        <v>BOLD</v>
      </c>
      <c r="GJ150" t="str">
        <f t="shared" si="179"/>
        <v/>
      </c>
      <c r="GK150" t="str">
        <f>IF(OR(LEFT(GH150,1)=CHAR(32),LEFT(GH150,1)=CHAR(9),LEFT(GH150,1)=CHAR(160),indenture(GH150)&gt;0),"NO","BOLD")&amp;GJ150</f>
        <v>BOLD</v>
      </c>
      <c r="GN150" t="str">
        <f t="shared" si="180"/>
        <v/>
      </c>
      <c r="GO150" t="str">
        <f>IF(OR(LEFT(GL150,1)=CHAR(32),LEFT(GL150,1)=CHAR(9),LEFT(GL150,1)=CHAR(160),indenture(GL150)&gt;0),"NO","BOLD")&amp;GN150</f>
        <v>BOLD</v>
      </c>
      <c r="GR150" t="str">
        <f t="shared" si="181"/>
        <v/>
      </c>
      <c r="GS150" t="str">
        <f>IF(OR(LEFT(GP150,1)=CHAR(32),LEFT(GP150,1)=CHAR(9),LEFT(GP150,1)=CHAR(160),indenture(GP150)&gt;0),"NO","BOLD")&amp;GR150</f>
        <v>BOLD</v>
      </c>
      <c r="GV150" t="str">
        <f t="shared" si="182"/>
        <v/>
      </c>
      <c r="GW150" t="str">
        <f>IF(OR(LEFT(GT150,1)=CHAR(32),LEFT(GT150,1)=CHAR(9),LEFT(GT150,1)=CHAR(160),indenture(GT150)&gt;0),"NO","BOLD")&amp;GV150</f>
        <v>BOLD</v>
      </c>
      <c r="GZ150" t="str">
        <f t="shared" si="183"/>
        <v/>
      </c>
      <c r="HA150" t="str">
        <f>IF(OR(LEFT(GX150,1)=CHAR(32),LEFT(GX150,1)=CHAR(9),LEFT(GX150,1)=CHAR(160),indenture(GX150)&gt;0),"NO","BOLD")&amp;GZ150</f>
        <v>BOLD</v>
      </c>
      <c r="HD150" t="str">
        <f t="shared" si="184"/>
        <v/>
      </c>
      <c r="HE150" t="str">
        <f>IF(OR(LEFT(HB150,1)=CHAR(32),LEFT(HB150,1)=CHAR(9),LEFT(HB150,1)=CHAR(160),indenture(HB150)&gt;0),"NO","BOLD")&amp;HD150</f>
        <v>BOLD</v>
      </c>
      <c r="HH150" t="str">
        <f t="shared" si="185"/>
        <v/>
      </c>
      <c r="HI150" t="str">
        <f>IF(OR(LEFT(HF150,1)=CHAR(32),LEFT(HF150,1)=CHAR(9),LEFT(HF150,1)=CHAR(160),indenture(HF150)&gt;0),"NO","BOLD")&amp;HH150</f>
        <v>BOLD</v>
      </c>
      <c r="HL150" t="str">
        <f t="shared" si="186"/>
        <v/>
      </c>
      <c r="HM150" t="str">
        <f>IF(OR(LEFT(HJ150,1)=CHAR(32),LEFT(HJ150,1)=CHAR(9),LEFT(HJ150,1)=CHAR(160),indenture(HJ150)&gt;0),"NO","BOLD")&amp;HL150</f>
        <v>BOLD</v>
      </c>
      <c r="HP150" t="str">
        <f t="shared" si="187"/>
        <v/>
      </c>
      <c r="HQ150" t="str">
        <f>IF(OR(LEFT(HN150,1)=CHAR(32),LEFT(HN150,1)=CHAR(9),LEFT(HN150,1)=CHAR(160),indenture(HN150)&gt;0),"NO","BOLD")&amp;HP150</f>
        <v>BOLD</v>
      </c>
      <c r="HT150" t="str">
        <f t="shared" si="188"/>
        <v/>
      </c>
      <c r="HU150" t="str">
        <f>IF(OR(LEFT(HR150,1)=CHAR(32),LEFT(HR150,1)=CHAR(9),LEFT(HR150,1)=CHAR(160),indenture(HR150)&gt;0),"NO","BOLD")&amp;HT150</f>
        <v>BOLD</v>
      </c>
    </row>
    <row r="151" spans="1:253">
      <c r="A151">
        <v>150</v>
      </c>
      <c r="D151" t="str">
        <f t="shared" si="133"/>
        <v/>
      </c>
      <c r="E151" t="str">
        <f>IF(OR(LEFT(B151,1)=CHAR(32),LEFT(B151,1)=CHAR(9),LEFT(B151,1)=CHAR(160),indenture(B151)&gt;0),"NO","BOLD")&amp;D151</f>
        <v>BOLD</v>
      </c>
      <c r="F151" t="s">
        <v>4186</v>
      </c>
      <c r="G151" t="s">
        <v>4187</v>
      </c>
      <c r="H151" t="str">
        <f t="shared" si="134"/>
        <v/>
      </c>
      <c r="I151" t="str">
        <f>IF(OR(LEFT(F151,1)=CHAR(32),LEFT(F151,1)=CHAR(9),LEFT(F151,1)=CHAR(160),indenture(F151)&gt;0),"NO","BOLD")&amp;H151</f>
        <v>BOLD</v>
      </c>
      <c r="P151" t="str">
        <f t="shared" si="135"/>
        <v/>
      </c>
      <c r="Q151" t="str">
        <f>IF(OR(LEFT(N151,1)=CHAR(32),LEFT(N151,1)=CHAR(9),LEFT(N151,1)=CHAR(160),indenture(N151)&gt;0),"NO","BOLD")&amp;P151</f>
        <v>BOLD</v>
      </c>
      <c r="T151" t="str">
        <f t="shared" si="136"/>
        <v/>
      </c>
      <c r="U151" t="str">
        <f>IF(OR(LEFT(R151,1)=CHAR(32),LEFT(R151,1)=CHAR(9),LEFT(R151,1)=CHAR(160),indenture(R151)&gt;0),"NO","BOLD")&amp;T151</f>
        <v>BOLD</v>
      </c>
      <c r="X151" t="str">
        <f t="shared" si="137"/>
        <v/>
      </c>
      <c r="Y151" t="str">
        <f>IF(OR(LEFT(V151,1)=CHAR(32),LEFT(V151,1)=CHAR(9),LEFT(V151,1)=CHAR(160),indenture(V151)&gt;0),"NO","BOLD")&amp;X151</f>
        <v>BOLD</v>
      </c>
      <c r="AB151" t="str">
        <f t="shared" si="138"/>
        <v/>
      </c>
      <c r="AC151" t="str">
        <f>IF(OR(LEFT(Z151,1)=CHAR(32),LEFT(Z151,1)=CHAR(9),LEFT(Z151,1)=CHAR(160),indenture(Z151)&gt;0),"NO","BOLD")&amp;AB151</f>
        <v>BOLD</v>
      </c>
      <c r="AF151" t="str">
        <f t="shared" si="139"/>
        <v/>
      </c>
      <c r="AG151" t="str">
        <f>IF(OR(LEFT(AD151,1)=CHAR(32),LEFT(AD151,1)=CHAR(9),LEFT(AD151,1)=CHAR(160),indenture(AD151)&gt;0),"NO","BOLD")&amp;AF151</f>
        <v>BOLD</v>
      </c>
      <c r="AJ151" t="str">
        <f t="shared" si="140"/>
        <v/>
      </c>
      <c r="AK151" t="str">
        <f>IF(OR(LEFT(AH151,1)=CHAR(32),LEFT(AH151,1)=CHAR(9),LEFT(AH151,1)=CHAR(160),indenture(AH151)&gt;0),"NO","BOLD")&amp;AJ151</f>
        <v>BOLD</v>
      </c>
      <c r="AN151" t="str">
        <f t="shared" si="141"/>
        <v/>
      </c>
      <c r="AO151" t="str">
        <f>IF(OR(LEFT(AL151,1)=CHAR(32),LEFT(AL151,1)=CHAR(9),LEFT(AL151,1)=CHAR(160),indenture(AL151)&gt;0),"NO","BOLD")&amp;AN151</f>
        <v>BOLD</v>
      </c>
      <c r="AR151" t="str">
        <f t="shared" si="142"/>
        <v/>
      </c>
      <c r="AS151" t="str">
        <f>IF(OR(LEFT(AP151,1)=CHAR(32),LEFT(AP151,1)=CHAR(9),LEFT(AP151,1)=CHAR(160),indenture(AP151)&gt;0),"NO","BOLD")&amp;AR151</f>
        <v>BOLD</v>
      </c>
      <c r="AV151" t="str">
        <f t="shared" si="143"/>
        <v/>
      </c>
      <c r="AW151" t="str">
        <f>IF(OR(LEFT(AT151,1)=CHAR(32),LEFT(AT151,1)=CHAR(9),LEFT(AT151,1)=CHAR(160),indenture(AT151)&gt;0),"NO","BOLD")&amp;AV151</f>
        <v>BOLD</v>
      </c>
      <c r="AZ151" t="str">
        <f t="shared" si="144"/>
        <v/>
      </c>
      <c r="BA151" t="str">
        <f>IF(OR(LEFT(AX151,1)=CHAR(32),LEFT(AX151,1)=CHAR(9),LEFT(AX151,1)=CHAR(160),indenture(AX151)&gt;0),"NO","BOLD")&amp;AZ151</f>
        <v>BOLD</v>
      </c>
      <c r="BD151" t="str">
        <f t="shared" si="145"/>
        <v/>
      </c>
      <c r="BE151" t="str">
        <f>IF(OR(LEFT(BB151,1)=CHAR(32),LEFT(BB151,1)=CHAR(9),LEFT(BB151,1)=CHAR(160),indenture(BB151)&gt;0),"NO","BOLD")&amp;BD151</f>
        <v>BOLD</v>
      </c>
      <c r="BH151" t="str">
        <f t="shared" si="146"/>
        <v/>
      </c>
      <c r="BI151" t="str">
        <f>IF(OR(LEFT(BF151,1)=CHAR(32),LEFT(BF151,1)=CHAR(9),LEFT(BF151,1)=CHAR(160),indenture(BF151)&gt;0),"NO","BOLD")&amp;BH151</f>
        <v>BOLD</v>
      </c>
      <c r="BL151" t="str">
        <f t="shared" si="147"/>
        <v/>
      </c>
      <c r="BM151" t="str">
        <f>IF(OR(LEFT(BJ151,1)=CHAR(32),LEFT(BJ151,1)=CHAR(9),LEFT(BJ151,1)=CHAR(160),indenture(BJ151)&gt;0),"NO","BOLD")&amp;BL151</f>
        <v>BOLD</v>
      </c>
      <c r="BP151" t="str">
        <f t="shared" si="148"/>
        <v/>
      </c>
      <c r="BQ151" t="str">
        <f>IF(OR(LEFT(BN151,1)=CHAR(32),LEFT(BN151,1)=CHAR(9),LEFT(BN151,1)=CHAR(160),indenture(BN151)&gt;0),"NO","BOLD")&amp;BP151</f>
        <v>BOLD</v>
      </c>
      <c r="BT151" t="str">
        <f t="shared" si="149"/>
        <v/>
      </c>
      <c r="BU151" t="str">
        <f>IF(OR(LEFT(BR151,1)=CHAR(32),LEFT(BR151,1)=CHAR(9),LEFT(BR151,1)=CHAR(160),indenture(BR151)&gt;0),"NO","BOLD")&amp;BT151</f>
        <v>BOLD</v>
      </c>
      <c r="BX151" t="str">
        <f t="shared" si="150"/>
        <v/>
      </c>
      <c r="BY151" t="str">
        <f>IF(OR(LEFT(BV151,1)=CHAR(32),LEFT(BV151,1)=CHAR(9),LEFT(BV151,1)=CHAR(160),indenture(BV151)&gt;0),"NO","BOLD")&amp;BX151</f>
        <v>BOLD</v>
      </c>
      <c r="CB151" t="str">
        <f t="shared" si="151"/>
        <v/>
      </c>
      <c r="CC151" t="str">
        <f>IF(OR(LEFT(BZ151,1)=CHAR(32),LEFT(BZ151,1)=CHAR(9),LEFT(BZ151,1)=CHAR(160),indenture(BZ151)&gt;0),"NO","BOLD")&amp;CB151</f>
        <v>BOLD</v>
      </c>
      <c r="CF151" t="str">
        <f t="shared" si="152"/>
        <v/>
      </c>
      <c r="CG151" t="str">
        <f>IF(OR(LEFT(CD151,1)=CHAR(32),LEFT(CD151,1)=CHAR(9),LEFT(CD151,1)=CHAR(160),indenture(CD151)&gt;0),"NO","BOLD")&amp;CF151</f>
        <v>BOLD</v>
      </c>
      <c r="CJ151" t="str">
        <f t="shared" si="153"/>
        <v/>
      </c>
      <c r="CK151" t="str">
        <f>IF(OR(LEFT(CH151,1)=CHAR(32),LEFT(CH151,1)=CHAR(9),LEFT(CH151,1)=CHAR(160),indenture(CH151)&gt;0),"NO","BOLD")&amp;CJ151</f>
        <v>BOLD</v>
      </c>
      <c r="CN151" t="str">
        <f t="shared" si="154"/>
        <v/>
      </c>
      <c r="CO151" t="str">
        <f>IF(OR(LEFT(CL151,1)=CHAR(32),LEFT(CL151,1)=CHAR(9),LEFT(CL151,1)=CHAR(160),indenture(CL151)&gt;0),"NO","BOLD")&amp;CN151</f>
        <v>BOLD</v>
      </c>
      <c r="CR151" t="str">
        <f t="shared" si="155"/>
        <v/>
      </c>
      <c r="CS151" t="str">
        <f>IF(OR(LEFT(CP151,1)=CHAR(32),LEFT(CP151,1)=CHAR(9),LEFT(CP151,1)=CHAR(160),indenture(CP151)&gt;0),"NO","BOLD")&amp;CR151</f>
        <v>BOLD</v>
      </c>
      <c r="CV151" t="str">
        <f t="shared" si="156"/>
        <v/>
      </c>
      <c r="CW151" t="str">
        <f>IF(OR(LEFT(CT151,1)=CHAR(32),LEFT(CT151,1)=CHAR(9),LEFT(CT151,1)=CHAR(160),indenture(CT151)&gt;0),"NO","BOLD")&amp;CV151</f>
        <v>BOLD</v>
      </c>
      <c r="CZ151" t="str">
        <f t="shared" si="157"/>
        <v/>
      </c>
      <c r="DA151" t="str">
        <f>IF(OR(LEFT(CX151,1)=CHAR(32),LEFT(CX151,1)=CHAR(9),LEFT(CX151,1)=CHAR(160),indenture(CX151)&gt;0),"NO","BOLD")&amp;CZ151</f>
        <v>BOLD</v>
      </c>
      <c r="DD151" t="str">
        <f t="shared" si="158"/>
        <v/>
      </c>
      <c r="DE151" t="str">
        <f>IF(OR(LEFT(DB151,1)=CHAR(32),LEFT(DB151,1)=CHAR(9),LEFT(DB151,1)=CHAR(160),indenture(DB151)&gt;0),"NO","BOLD")&amp;DD151</f>
        <v>BOLD</v>
      </c>
      <c r="DH151" t="str">
        <f t="shared" si="159"/>
        <v/>
      </c>
      <c r="DI151" t="str">
        <f>IF(OR(LEFT(DF151,1)=CHAR(32),LEFT(DF151,1)=CHAR(9),LEFT(DF151,1)=CHAR(160),indenture(DF151)&gt;0),"NO","BOLD")&amp;DH151</f>
        <v>BOLD</v>
      </c>
      <c r="DL151" t="str">
        <f t="shared" si="160"/>
        <v/>
      </c>
      <c r="DM151" t="str">
        <f>IF(OR(LEFT(DJ151,1)=CHAR(32),LEFT(DJ151,1)=CHAR(9),LEFT(DJ151,1)=CHAR(160),indenture(DJ151)&gt;0),"NO","BOLD")&amp;DL151</f>
        <v>BOLD</v>
      </c>
      <c r="DP151" t="str">
        <f t="shared" si="161"/>
        <v/>
      </c>
      <c r="DQ151" t="str">
        <f>IF(OR(LEFT(DN151,1)=CHAR(32),LEFT(DN151,1)=CHAR(9),LEFT(DN151,1)=CHAR(160),indenture(DN151)&gt;0),"NO","BOLD")&amp;DP151</f>
        <v>BOLD</v>
      </c>
      <c r="DT151" t="str">
        <f t="shared" si="162"/>
        <v/>
      </c>
      <c r="DU151" t="str">
        <f>IF(OR(LEFT(DR151,1)=CHAR(32),LEFT(DR151,1)=CHAR(9),LEFT(DR151,1)=CHAR(160),indenture(DR151)&gt;0),"NO","BOLD")&amp;DT151</f>
        <v>BOLD</v>
      </c>
      <c r="DX151" t="str">
        <f t="shared" si="163"/>
        <v/>
      </c>
      <c r="DY151" t="str">
        <f>IF(OR(LEFT(DV151,1)=CHAR(32),LEFT(DV151,1)=CHAR(9),LEFT(DV151,1)=CHAR(160),indenture(DV151)&gt;0),"NO","BOLD")&amp;DX151</f>
        <v>BOLD</v>
      </c>
      <c r="EB151" t="str">
        <f t="shared" si="164"/>
        <v/>
      </c>
      <c r="EC151" t="str">
        <f>IF(OR(LEFT(DZ151,1)=CHAR(32),LEFT(DZ151,1)=CHAR(9),LEFT(DZ151,1)=CHAR(160),indenture(DZ151)&gt;0),"NO","BOLD")&amp;EB151</f>
        <v>BOLD</v>
      </c>
      <c r="EF151" t="str">
        <f t="shared" si="165"/>
        <v/>
      </c>
      <c r="EG151" t="str">
        <f>IF(OR(LEFT(ED151,1)=CHAR(32),LEFT(ED151,1)=CHAR(9),LEFT(ED151,1)=CHAR(160),indenture(ED151)&gt;0),"NO","BOLD")&amp;EF151</f>
        <v>BOLD</v>
      </c>
      <c r="EJ151" t="str">
        <f t="shared" si="166"/>
        <v/>
      </c>
      <c r="EK151" t="str">
        <f>IF(OR(LEFT(EH151,1)=CHAR(32),LEFT(EH151,1)=CHAR(9),LEFT(EH151,1)=CHAR(160),indenture(EH151)&gt;0),"NO","BOLD")&amp;EJ151</f>
        <v>BOLD</v>
      </c>
      <c r="EN151" t="str">
        <f t="shared" si="167"/>
        <v/>
      </c>
      <c r="EO151" t="str">
        <f>IF(OR(LEFT(EL151,1)=CHAR(32),LEFT(EL151,1)=CHAR(9),LEFT(EL151,1)=CHAR(160),indenture(EL151)&gt;0),"NO","BOLD")&amp;EN151</f>
        <v>BOLD</v>
      </c>
      <c r="ER151" t="str">
        <f t="shared" si="168"/>
        <v/>
      </c>
      <c r="ES151" t="str">
        <f>IF(OR(LEFT(EP151,1)=CHAR(32),LEFT(EP151,1)=CHAR(9),LEFT(EP151,1)=CHAR(160),indenture(EP151)&gt;0),"NO","BOLD")&amp;ER151</f>
        <v>BOLD</v>
      </c>
      <c r="EV151" t="str">
        <f t="shared" si="169"/>
        <v/>
      </c>
      <c r="EW151" t="str">
        <f>IF(OR(LEFT(ET151,1)=CHAR(32),LEFT(ET151,1)=CHAR(9),LEFT(ET151,1)=CHAR(160),indenture(ET151)&gt;0),"NO","BOLD")&amp;EV151</f>
        <v>BOLD</v>
      </c>
      <c r="EZ151" t="str">
        <f t="shared" si="170"/>
        <v/>
      </c>
      <c r="FA151" t="str">
        <f>IF(OR(LEFT(EX151,1)=CHAR(32),LEFT(EX151,1)=CHAR(9),LEFT(EX151,1)=CHAR(160),indenture(EX151)&gt;0),"NO","BOLD")&amp;EZ151</f>
        <v>BOLD</v>
      </c>
      <c r="FD151" t="str">
        <f t="shared" si="171"/>
        <v/>
      </c>
      <c r="FE151" t="str">
        <f>IF(OR(LEFT(FB151,1)=CHAR(32),LEFT(FB151,1)=CHAR(9),LEFT(FB151,1)=CHAR(160),indenture(FB151)&gt;0),"NO","BOLD")&amp;FD151</f>
        <v>BOLD</v>
      </c>
      <c r="FH151" t="str">
        <f t="shared" si="172"/>
        <v/>
      </c>
      <c r="FI151" t="str">
        <f>IF(OR(LEFT(FF151,1)=CHAR(32),LEFT(FF151,1)=CHAR(9),LEFT(FF151,1)=CHAR(160),indenture(FF151)&gt;0),"NO","BOLD")&amp;FH151</f>
        <v>BOLD</v>
      </c>
      <c r="FL151" t="str">
        <f t="shared" si="173"/>
        <v/>
      </c>
      <c r="FM151" t="str">
        <f>IF(OR(LEFT(FJ151,1)=CHAR(32),LEFT(FJ151,1)=CHAR(9),LEFT(FJ151,1)=CHAR(160),indenture(FJ151)&gt;0),"NO","BOLD")&amp;FL151</f>
        <v>BOLD</v>
      </c>
      <c r="FP151" t="str">
        <f t="shared" si="174"/>
        <v/>
      </c>
      <c r="FQ151" t="str">
        <f>IF(OR(LEFT(FN151,1)=CHAR(32),LEFT(FN151,1)=CHAR(9),LEFT(FN151,1)=CHAR(160),indenture(FN151)&gt;0),"NO","BOLD")&amp;FP151</f>
        <v>BOLD</v>
      </c>
      <c r="FT151" t="str">
        <f t="shared" si="175"/>
        <v/>
      </c>
      <c r="FU151" t="str">
        <f>IF(OR(LEFT(FR151,1)=CHAR(32),LEFT(FR151,1)=CHAR(9),LEFT(FR151,1)=CHAR(160),indenture(FR151)&gt;0),"NO","BOLD")&amp;FT151</f>
        <v>BOLD</v>
      </c>
      <c r="FX151" t="str">
        <f t="shared" si="176"/>
        <v/>
      </c>
      <c r="FY151" t="str">
        <f>IF(OR(LEFT(FV151,1)=CHAR(32),LEFT(FV151,1)=CHAR(9),LEFT(FV151,1)=CHAR(160),indenture(FV151)&gt;0),"NO","BOLD")&amp;FX151</f>
        <v>BOLD</v>
      </c>
      <c r="GB151" t="str">
        <f t="shared" si="177"/>
        <v/>
      </c>
      <c r="GC151" t="str">
        <f>IF(OR(LEFT(FZ151,1)=CHAR(32),LEFT(FZ151,1)=CHAR(9),LEFT(FZ151,1)=CHAR(160),indenture(FZ151)&gt;0),"NO","BOLD")&amp;GB151</f>
        <v>BOLD</v>
      </c>
      <c r="GF151" t="str">
        <f t="shared" si="178"/>
        <v/>
      </c>
      <c r="GG151" t="str">
        <f>IF(OR(LEFT(GD151,1)=CHAR(32),LEFT(GD151,1)=CHAR(9),LEFT(GD151,1)=CHAR(160),indenture(GD151)&gt;0),"NO","BOLD")&amp;GF151</f>
        <v>BOLD</v>
      </c>
      <c r="GJ151" t="str">
        <f t="shared" si="179"/>
        <v/>
      </c>
      <c r="GK151" t="str">
        <f>IF(OR(LEFT(GH151,1)=CHAR(32),LEFT(GH151,1)=CHAR(9),LEFT(GH151,1)=CHAR(160),indenture(GH151)&gt;0),"NO","BOLD")&amp;GJ151</f>
        <v>BOLD</v>
      </c>
      <c r="GN151" t="str">
        <f t="shared" si="180"/>
        <v/>
      </c>
      <c r="GO151" t="str">
        <f>IF(OR(LEFT(GL151,1)=CHAR(32),LEFT(GL151,1)=CHAR(9),LEFT(GL151,1)=CHAR(160),indenture(GL151)&gt;0),"NO","BOLD")&amp;GN151</f>
        <v>BOLD</v>
      </c>
      <c r="GR151" t="str">
        <f t="shared" si="181"/>
        <v/>
      </c>
      <c r="GS151" t="str">
        <f>IF(OR(LEFT(GP151,1)=CHAR(32),LEFT(GP151,1)=CHAR(9),LEFT(GP151,1)=CHAR(160),indenture(GP151)&gt;0),"NO","BOLD")&amp;GR151</f>
        <v>BOLD</v>
      </c>
      <c r="GV151" t="str">
        <f t="shared" si="182"/>
        <v/>
      </c>
      <c r="GW151" t="str">
        <f>IF(OR(LEFT(GT151,1)=CHAR(32),LEFT(GT151,1)=CHAR(9),LEFT(GT151,1)=CHAR(160),indenture(GT151)&gt;0),"NO","BOLD")&amp;GV151</f>
        <v>BOLD</v>
      </c>
      <c r="GZ151" t="str">
        <f t="shared" si="183"/>
        <v/>
      </c>
      <c r="HA151" t="str">
        <f>IF(OR(LEFT(GX151,1)=CHAR(32),LEFT(GX151,1)=CHAR(9),LEFT(GX151,1)=CHAR(160),indenture(GX151)&gt;0),"NO","BOLD")&amp;GZ151</f>
        <v>BOLD</v>
      </c>
      <c r="HD151" t="str">
        <f t="shared" si="184"/>
        <v/>
      </c>
      <c r="HE151" t="str">
        <f>IF(OR(LEFT(HB151,1)=CHAR(32),LEFT(HB151,1)=CHAR(9),LEFT(HB151,1)=CHAR(160),indenture(HB151)&gt;0),"NO","BOLD")&amp;HD151</f>
        <v>BOLD</v>
      </c>
      <c r="HH151" t="str">
        <f t="shared" si="185"/>
        <v/>
      </c>
      <c r="HI151" t="str">
        <f>IF(OR(LEFT(HF151,1)=CHAR(32),LEFT(HF151,1)=CHAR(9),LEFT(HF151,1)=CHAR(160),indenture(HF151)&gt;0),"NO","BOLD")&amp;HH151</f>
        <v>BOLD</v>
      </c>
      <c r="HL151" t="str">
        <f t="shared" si="186"/>
        <v/>
      </c>
      <c r="HM151" t="str">
        <f>IF(OR(LEFT(HJ151,1)=CHAR(32),LEFT(HJ151,1)=CHAR(9),LEFT(HJ151,1)=CHAR(160),indenture(HJ151)&gt;0),"NO","BOLD")&amp;HL151</f>
        <v>BOLD</v>
      </c>
      <c r="HP151" t="str">
        <f t="shared" si="187"/>
        <v/>
      </c>
      <c r="HQ151" t="str">
        <f>IF(OR(LEFT(HN151,1)=CHAR(32),LEFT(HN151,1)=CHAR(9),LEFT(HN151,1)=CHAR(160),indenture(HN151)&gt;0),"NO","BOLD")&amp;HP151</f>
        <v>BOLD</v>
      </c>
      <c r="HT151" t="str">
        <f t="shared" si="188"/>
        <v/>
      </c>
      <c r="HU151" t="str">
        <f>IF(OR(LEFT(HR151,1)=CHAR(32),LEFT(HR151,1)=CHAR(9),LEFT(HR151,1)=CHAR(160),indenture(HR151)&gt;0),"NO","BOLD")&amp;HT151</f>
        <v>BOLD</v>
      </c>
    </row>
    <row r="152" spans="1:253">
      <c r="A152">
        <v>151</v>
      </c>
      <c r="D152" t="str">
        <f t="shared" si="133"/>
        <v/>
      </c>
      <c r="E152" t="str">
        <f>IF(OR(LEFT(B152,1)=CHAR(32),LEFT(B152,1)=CHAR(9),LEFT(B152,1)=CHAR(160),indenture(B152)&gt;0),"NO","BOLD")&amp;D152</f>
        <v>BOLD</v>
      </c>
      <c r="F152" t="s">
        <v>4188</v>
      </c>
      <c r="G152" t="s">
        <v>4189</v>
      </c>
      <c r="H152" t="str">
        <f t="shared" si="134"/>
        <v/>
      </c>
      <c r="I152" t="str">
        <f>IF(OR(LEFT(F152,1)=CHAR(32),LEFT(F152,1)=CHAR(9),LEFT(F152,1)=CHAR(160),indenture(F152)&gt;0),"NO","BOLD")&amp;H152</f>
        <v>BOLD</v>
      </c>
      <c r="P152" t="str">
        <f t="shared" si="135"/>
        <v/>
      </c>
      <c r="Q152" t="str">
        <f>IF(OR(LEFT(N152,1)=CHAR(32),LEFT(N152,1)=CHAR(9),LEFT(N152,1)=CHAR(160),indenture(N152)&gt;0),"NO","BOLD")&amp;P152</f>
        <v>BOLD</v>
      </c>
      <c r="T152" t="str">
        <f t="shared" si="136"/>
        <v/>
      </c>
      <c r="U152" t="str">
        <f>IF(OR(LEFT(R152,1)=CHAR(32),LEFT(R152,1)=CHAR(9),LEFT(R152,1)=CHAR(160),indenture(R152)&gt;0),"NO","BOLD")&amp;T152</f>
        <v>BOLD</v>
      </c>
      <c r="X152" t="str">
        <f t="shared" si="137"/>
        <v/>
      </c>
      <c r="Y152" t="str">
        <f>IF(OR(LEFT(V152,1)=CHAR(32),LEFT(V152,1)=CHAR(9),LEFT(V152,1)=CHAR(160),indenture(V152)&gt;0),"NO","BOLD")&amp;X152</f>
        <v>BOLD</v>
      </c>
      <c r="AB152" t="str">
        <f t="shared" si="138"/>
        <v/>
      </c>
      <c r="AC152" t="str">
        <f>IF(OR(LEFT(Z152,1)=CHAR(32),LEFT(Z152,1)=CHAR(9),LEFT(Z152,1)=CHAR(160),indenture(Z152)&gt;0),"NO","BOLD")&amp;AB152</f>
        <v>BOLD</v>
      </c>
      <c r="AF152" t="str">
        <f t="shared" si="139"/>
        <v/>
      </c>
      <c r="AG152" t="str">
        <f>IF(OR(LEFT(AD152,1)=CHAR(32),LEFT(AD152,1)=CHAR(9),LEFT(AD152,1)=CHAR(160),indenture(AD152)&gt;0),"NO","BOLD")&amp;AF152</f>
        <v>BOLD</v>
      </c>
      <c r="AJ152" t="str">
        <f t="shared" si="140"/>
        <v/>
      </c>
      <c r="AK152" t="str">
        <f>IF(OR(LEFT(AH152,1)=CHAR(32),LEFT(AH152,1)=CHAR(9),LEFT(AH152,1)=CHAR(160),indenture(AH152)&gt;0),"NO","BOLD")&amp;AJ152</f>
        <v>BOLD</v>
      </c>
      <c r="AN152" t="str">
        <f t="shared" si="141"/>
        <v/>
      </c>
      <c r="AO152" t="str">
        <f>IF(OR(LEFT(AL152,1)=CHAR(32),LEFT(AL152,1)=CHAR(9),LEFT(AL152,1)=CHAR(160),indenture(AL152)&gt;0),"NO","BOLD")&amp;AN152</f>
        <v>BOLD</v>
      </c>
      <c r="AR152" t="str">
        <f t="shared" si="142"/>
        <v/>
      </c>
      <c r="AS152" t="str">
        <f>IF(OR(LEFT(AP152,1)=CHAR(32),LEFT(AP152,1)=CHAR(9),LEFT(AP152,1)=CHAR(160),indenture(AP152)&gt;0),"NO","BOLD")&amp;AR152</f>
        <v>BOLD</v>
      </c>
      <c r="AV152" t="str">
        <f t="shared" si="143"/>
        <v/>
      </c>
      <c r="AW152" t="str">
        <f>IF(OR(LEFT(AT152,1)=CHAR(32),LEFT(AT152,1)=CHAR(9),LEFT(AT152,1)=CHAR(160),indenture(AT152)&gt;0),"NO","BOLD")&amp;AV152</f>
        <v>BOLD</v>
      </c>
      <c r="AZ152" t="str">
        <f t="shared" si="144"/>
        <v/>
      </c>
      <c r="BA152" t="str">
        <f>IF(OR(LEFT(AX152,1)=CHAR(32),LEFT(AX152,1)=CHAR(9),LEFT(AX152,1)=CHAR(160),indenture(AX152)&gt;0),"NO","BOLD")&amp;AZ152</f>
        <v>BOLD</v>
      </c>
      <c r="BD152" t="str">
        <f t="shared" si="145"/>
        <v/>
      </c>
      <c r="BE152" t="str">
        <f>IF(OR(LEFT(BB152,1)=CHAR(32),LEFT(BB152,1)=CHAR(9),LEFT(BB152,1)=CHAR(160),indenture(BB152)&gt;0),"NO","BOLD")&amp;BD152</f>
        <v>BOLD</v>
      </c>
      <c r="BH152" t="str">
        <f t="shared" si="146"/>
        <v/>
      </c>
      <c r="BI152" t="str">
        <f>IF(OR(LEFT(BF152,1)=CHAR(32),LEFT(BF152,1)=CHAR(9),LEFT(BF152,1)=CHAR(160),indenture(BF152)&gt;0),"NO","BOLD")&amp;BH152</f>
        <v>BOLD</v>
      </c>
      <c r="BL152" t="str">
        <f t="shared" si="147"/>
        <v/>
      </c>
      <c r="BM152" t="str">
        <f>IF(OR(LEFT(BJ152,1)=CHAR(32),LEFT(BJ152,1)=CHAR(9),LEFT(BJ152,1)=CHAR(160),indenture(BJ152)&gt;0),"NO","BOLD")&amp;BL152</f>
        <v>BOLD</v>
      </c>
      <c r="BP152" t="str">
        <f t="shared" si="148"/>
        <v/>
      </c>
      <c r="BQ152" t="str">
        <f>IF(OR(LEFT(BN152,1)=CHAR(32),LEFT(BN152,1)=CHAR(9),LEFT(BN152,1)=CHAR(160),indenture(BN152)&gt;0),"NO","BOLD")&amp;BP152</f>
        <v>BOLD</v>
      </c>
      <c r="BT152" t="str">
        <f t="shared" si="149"/>
        <v/>
      </c>
      <c r="BU152" t="str">
        <f>IF(OR(LEFT(BR152,1)=CHAR(32),LEFT(BR152,1)=CHAR(9),LEFT(BR152,1)=CHAR(160),indenture(BR152)&gt;0),"NO","BOLD")&amp;BT152</f>
        <v>BOLD</v>
      </c>
      <c r="BX152" t="str">
        <f t="shared" si="150"/>
        <v/>
      </c>
      <c r="BY152" t="str">
        <f>IF(OR(LEFT(BV152,1)=CHAR(32),LEFT(BV152,1)=CHAR(9),LEFT(BV152,1)=CHAR(160),indenture(BV152)&gt;0),"NO","BOLD")&amp;BX152</f>
        <v>BOLD</v>
      </c>
      <c r="CB152" t="str">
        <f t="shared" si="151"/>
        <v/>
      </c>
      <c r="CC152" t="str">
        <f>IF(OR(LEFT(BZ152,1)=CHAR(32),LEFT(BZ152,1)=CHAR(9),LEFT(BZ152,1)=CHAR(160),indenture(BZ152)&gt;0),"NO","BOLD")&amp;CB152</f>
        <v>BOLD</v>
      </c>
      <c r="CF152" t="str">
        <f t="shared" si="152"/>
        <v/>
      </c>
      <c r="CG152" t="str">
        <f>IF(OR(LEFT(CD152,1)=CHAR(32),LEFT(CD152,1)=CHAR(9),LEFT(CD152,1)=CHAR(160),indenture(CD152)&gt;0),"NO","BOLD")&amp;CF152</f>
        <v>BOLD</v>
      </c>
      <c r="CJ152" t="str">
        <f t="shared" si="153"/>
        <v/>
      </c>
      <c r="CK152" t="str">
        <f>IF(OR(LEFT(CH152,1)=CHAR(32),LEFT(CH152,1)=CHAR(9),LEFT(CH152,1)=CHAR(160),indenture(CH152)&gt;0),"NO","BOLD")&amp;CJ152</f>
        <v>BOLD</v>
      </c>
      <c r="CN152" t="str">
        <f t="shared" si="154"/>
        <v/>
      </c>
      <c r="CO152" t="str">
        <f>IF(OR(LEFT(CL152,1)=CHAR(32),LEFT(CL152,1)=CHAR(9),LEFT(CL152,1)=CHAR(160),indenture(CL152)&gt;0),"NO","BOLD")&amp;CN152</f>
        <v>BOLD</v>
      </c>
      <c r="CR152" t="str">
        <f t="shared" si="155"/>
        <v/>
      </c>
      <c r="CS152" t="str">
        <f>IF(OR(LEFT(CP152,1)=CHAR(32),LEFT(CP152,1)=CHAR(9),LEFT(CP152,1)=CHAR(160),indenture(CP152)&gt;0),"NO","BOLD")&amp;CR152</f>
        <v>BOLD</v>
      </c>
      <c r="CV152" t="str">
        <f t="shared" si="156"/>
        <v/>
      </c>
      <c r="CW152" t="str">
        <f>IF(OR(LEFT(CT152,1)=CHAR(32),LEFT(CT152,1)=CHAR(9),LEFT(CT152,1)=CHAR(160),indenture(CT152)&gt;0),"NO","BOLD")&amp;CV152</f>
        <v>BOLD</v>
      </c>
      <c r="CZ152" t="str">
        <f t="shared" si="157"/>
        <v/>
      </c>
      <c r="DA152" t="str">
        <f>IF(OR(LEFT(CX152,1)=CHAR(32),LEFT(CX152,1)=CHAR(9),LEFT(CX152,1)=CHAR(160),indenture(CX152)&gt;0),"NO","BOLD")&amp;CZ152</f>
        <v>BOLD</v>
      </c>
      <c r="DD152" t="str">
        <f t="shared" si="158"/>
        <v/>
      </c>
      <c r="DE152" t="str">
        <f>IF(OR(LEFT(DB152,1)=CHAR(32),LEFT(DB152,1)=CHAR(9),LEFT(DB152,1)=CHAR(160),indenture(DB152)&gt;0),"NO","BOLD")&amp;DD152</f>
        <v>BOLD</v>
      </c>
      <c r="DH152" t="str">
        <f t="shared" si="159"/>
        <v/>
      </c>
      <c r="DI152" t="str">
        <f>IF(OR(LEFT(DF152,1)=CHAR(32),LEFT(DF152,1)=CHAR(9),LEFT(DF152,1)=CHAR(160),indenture(DF152)&gt;0),"NO","BOLD")&amp;DH152</f>
        <v>BOLD</v>
      </c>
      <c r="DL152" t="str">
        <f t="shared" si="160"/>
        <v/>
      </c>
      <c r="DM152" t="str">
        <f>IF(OR(LEFT(DJ152,1)=CHAR(32),LEFT(DJ152,1)=CHAR(9),LEFT(DJ152,1)=CHAR(160),indenture(DJ152)&gt;0),"NO","BOLD")&amp;DL152</f>
        <v>BOLD</v>
      </c>
      <c r="DP152" t="str">
        <f t="shared" si="161"/>
        <v/>
      </c>
      <c r="DQ152" t="str">
        <f>IF(OR(LEFT(DN152,1)=CHAR(32),LEFT(DN152,1)=CHAR(9),LEFT(DN152,1)=CHAR(160),indenture(DN152)&gt;0),"NO","BOLD")&amp;DP152</f>
        <v>BOLD</v>
      </c>
      <c r="DT152" t="str">
        <f t="shared" si="162"/>
        <v/>
      </c>
      <c r="DU152" t="str">
        <f>IF(OR(LEFT(DR152,1)=CHAR(32),LEFT(DR152,1)=CHAR(9),LEFT(DR152,1)=CHAR(160),indenture(DR152)&gt;0),"NO","BOLD")&amp;DT152</f>
        <v>BOLD</v>
      </c>
      <c r="DX152" t="str">
        <f t="shared" si="163"/>
        <v/>
      </c>
      <c r="DY152" t="str">
        <f>IF(OR(LEFT(DV152,1)=CHAR(32),LEFT(DV152,1)=CHAR(9),LEFT(DV152,1)=CHAR(160),indenture(DV152)&gt;0),"NO","BOLD")&amp;DX152</f>
        <v>BOLD</v>
      </c>
      <c r="EB152" t="str">
        <f t="shared" si="164"/>
        <v/>
      </c>
      <c r="EC152" t="str">
        <f>IF(OR(LEFT(DZ152,1)=CHAR(32),LEFT(DZ152,1)=CHAR(9),LEFT(DZ152,1)=CHAR(160),indenture(DZ152)&gt;0),"NO","BOLD")&amp;EB152</f>
        <v>BOLD</v>
      </c>
      <c r="EF152" t="str">
        <f t="shared" si="165"/>
        <v/>
      </c>
      <c r="EG152" t="str">
        <f>IF(OR(LEFT(ED152,1)=CHAR(32),LEFT(ED152,1)=CHAR(9),LEFT(ED152,1)=CHAR(160),indenture(ED152)&gt;0),"NO","BOLD")&amp;EF152</f>
        <v>BOLD</v>
      </c>
      <c r="EJ152" t="str">
        <f t="shared" si="166"/>
        <v/>
      </c>
      <c r="EK152" t="str">
        <f>IF(OR(LEFT(EH152,1)=CHAR(32),LEFT(EH152,1)=CHAR(9),LEFT(EH152,1)=CHAR(160),indenture(EH152)&gt;0),"NO","BOLD")&amp;EJ152</f>
        <v>BOLD</v>
      </c>
      <c r="EN152" t="str">
        <f t="shared" si="167"/>
        <v/>
      </c>
      <c r="EO152" t="str">
        <f>IF(OR(LEFT(EL152,1)=CHAR(32),LEFT(EL152,1)=CHAR(9),LEFT(EL152,1)=CHAR(160),indenture(EL152)&gt;0),"NO","BOLD")&amp;EN152</f>
        <v>BOLD</v>
      </c>
      <c r="ER152" t="str">
        <f t="shared" si="168"/>
        <v/>
      </c>
      <c r="ES152" t="str">
        <f>IF(OR(LEFT(EP152,1)=CHAR(32),LEFT(EP152,1)=CHAR(9),LEFT(EP152,1)=CHAR(160),indenture(EP152)&gt;0),"NO","BOLD")&amp;ER152</f>
        <v>BOLD</v>
      </c>
      <c r="EV152" t="str">
        <f t="shared" si="169"/>
        <v/>
      </c>
      <c r="EW152" t="str">
        <f>IF(OR(LEFT(ET152,1)=CHAR(32),LEFT(ET152,1)=CHAR(9),LEFT(ET152,1)=CHAR(160),indenture(ET152)&gt;0),"NO","BOLD")&amp;EV152</f>
        <v>BOLD</v>
      </c>
      <c r="EZ152" t="str">
        <f t="shared" si="170"/>
        <v/>
      </c>
      <c r="FA152" t="str">
        <f>IF(OR(LEFT(EX152,1)=CHAR(32),LEFT(EX152,1)=CHAR(9),LEFT(EX152,1)=CHAR(160),indenture(EX152)&gt;0),"NO","BOLD")&amp;EZ152</f>
        <v>BOLD</v>
      </c>
      <c r="FD152" t="str">
        <f t="shared" si="171"/>
        <v/>
      </c>
      <c r="FE152" t="str">
        <f>IF(OR(LEFT(FB152,1)=CHAR(32),LEFT(FB152,1)=CHAR(9),LEFT(FB152,1)=CHAR(160),indenture(FB152)&gt;0),"NO","BOLD")&amp;FD152</f>
        <v>BOLD</v>
      </c>
      <c r="FH152" t="str">
        <f t="shared" si="172"/>
        <v/>
      </c>
      <c r="FI152" t="str">
        <f>IF(OR(LEFT(FF152,1)=CHAR(32),LEFT(FF152,1)=CHAR(9),LEFT(FF152,1)=CHAR(160),indenture(FF152)&gt;0),"NO","BOLD")&amp;FH152</f>
        <v>BOLD</v>
      </c>
      <c r="FL152" t="str">
        <f t="shared" si="173"/>
        <v/>
      </c>
      <c r="FM152" t="str">
        <f>IF(OR(LEFT(FJ152,1)=CHAR(32),LEFT(FJ152,1)=CHAR(9),LEFT(FJ152,1)=CHAR(160),indenture(FJ152)&gt;0),"NO","BOLD")&amp;FL152</f>
        <v>BOLD</v>
      </c>
      <c r="FP152" t="str">
        <f t="shared" si="174"/>
        <v/>
      </c>
      <c r="FQ152" t="str">
        <f>IF(OR(LEFT(FN152,1)=CHAR(32),LEFT(FN152,1)=CHAR(9),LEFT(FN152,1)=CHAR(160),indenture(FN152)&gt;0),"NO","BOLD")&amp;FP152</f>
        <v>BOLD</v>
      </c>
      <c r="FT152" t="str">
        <f t="shared" si="175"/>
        <v/>
      </c>
      <c r="FU152" t="str">
        <f>IF(OR(LEFT(FR152,1)=CHAR(32),LEFT(FR152,1)=CHAR(9),LEFT(FR152,1)=CHAR(160),indenture(FR152)&gt;0),"NO","BOLD")&amp;FT152</f>
        <v>BOLD</v>
      </c>
      <c r="FX152" t="str">
        <f t="shared" si="176"/>
        <v/>
      </c>
      <c r="FY152" t="str">
        <f>IF(OR(LEFT(FV152,1)=CHAR(32),LEFT(FV152,1)=CHAR(9),LEFT(FV152,1)=CHAR(160),indenture(FV152)&gt;0),"NO","BOLD")&amp;FX152</f>
        <v>BOLD</v>
      </c>
      <c r="GB152" t="str">
        <f t="shared" si="177"/>
        <v/>
      </c>
      <c r="GC152" t="str">
        <f>IF(OR(LEFT(FZ152,1)=CHAR(32),LEFT(FZ152,1)=CHAR(9),LEFT(FZ152,1)=CHAR(160),indenture(FZ152)&gt;0),"NO","BOLD")&amp;GB152</f>
        <v>BOLD</v>
      </c>
      <c r="GF152" t="str">
        <f t="shared" si="178"/>
        <v/>
      </c>
      <c r="GG152" t="str">
        <f>IF(OR(LEFT(GD152,1)=CHAR(32),LEFT(GD152,1)=CHAR(9),LEFT(GD152,1)=CHAR(160),indenture(GD152)&gt;0),"NO","BOLD")&amp;GF152</f>
        <v>BOLD</v>
      </c>
      <c r="GJ152" t="str">
        <f t="shared" si="179"/>
        <v/>
      </c>
      <c r="GK152" t="str">
        <f>IF(OR(LEFT(GH152,1)=CHAR(32),LEFT(GH152,1)=CHAR(9),LEFT(GH152,1)=CHAR(160),indenture(GH152)&gt;0),"NO","BOLD")&amp;GJ152</f>
        <v>BOLD</v>
      </c>
      <c r="GN152" t="str">
        <f t="shared" si="180"/>
        <v/>
      </c>
      <c r="GO152" t="str">
        <f>IF(OR(LEFT(GL152,1)=CHAR(32),LEFT(GL152,1)=CHAR(9),LEFT(GL152,1)=CHAR(160),indenture(GL152)&gt;0),"NO","BOLD")&amp;GN152</f>
        <v>BOLD</v>
      </c>
      <c r="GR152" t="str">
        <f t="shared" si="181"/>
        <v/>
      </c>
      <c r="GS152" t="str">
        <f>IF(OR(LEFT(GP152,1)=CHAR(32),LEFT(GP152,1)=CHAR(9),LEFT(GP152,1)=CHAR(160),indenture(GP152)&gt;0),"NO","BOLD")&amp;GR152</f>
        <v>BOLD</v>
      </c>
      <c r="GV152" t="str">
        <f t="shared" si="182"/>
        <v/>
      </c>
      <c r="GW152" t="str">
        <f>IF(OR(LEFT(GT152,1)=CHAR(32),LEFT(GT152,1)=CHAR(9),LEFT(GT152,1)=CHAR(160),indenture(GT152)&gt;0),"NO","BOLD")&amp;GV152</f>
        <v>BOLD</v>
      </c>
      <c r="GZ152" t="str">
        <f t="shared" si="183"/>
        <v/>
      </c>
      <c r="HA152" t="str">
        <f>IF(OR(LEFT(GX152,1)=CHAR(32),LEFT(GX152,1)=CHAR(9),LEFT(GX152,1)=CHAR(160),indenture(GX152)&gt;0),"NO","BOLD")&amp;GZ152</f>
        <v>BOLD</v>
      </c>
      <c r="HD152" t="str">
        <f t="shared" si="184"/>
        <v/>
      </c>
      <c r="HE152" t="str">
        <f>IF(OR(LEFT(HB152,1)=CHAR(32),LEFT(HB152,1)=CHAR(9),LEFT(HB152,1)=CHAR(160),indenture(HB152)&gt;0),"NO","BOLD")&amp;HD152</f>
        <v>BOLD</v>
      </c>
      <c r="HH152" t="str">
        <f t="shared" si="185"/>
        <v/>
      </c>
      <c r="HI152" t="str">
        <f>IF(OR(LEFT(HF152,1)=CHAR(32),LEFT(HF152,1)=CHAR(9),LEFT(HF152,1)=CHAR(160),indenture(HF152)&gt;0),"NO","BOLD")&amp;HH152</f>
        <v>BOLD</v>
      </c>
      <c r="HL152" t="str">
        <f t="shared" si="186"/>
        <v/>
      </c>
      <c r="HM152" t="str">
        <f>IF(OR(LEFT(HJ152,1)=CHAR(32),LEFT(HJ152,1)=CHAR(9),LEFT(HJ152,1)=CHAR(160),indenture(HJ152)&gt;0),"NO","BOLD")&amp;HL152</f>
        <v>BOLD</v>
      </c>
      <c r="HP152" t="str">
        <f t="shared" si="187"/>
        <v/>
      </c>
      <c r="HQ152" t="str">
        <f>IF(OR(LEFT(HN152,1)=CHAR(32),LEFT(HN152,1)=CHAR(9),LEFT(HN152,1)=CHAR(160),indenture(HN152)&gt;0),"NO","BOLD")&amp;HP152</f>
        <v>BOLD</v>
      </c>
      <c r="HT152" t="str">
        <f t="shared" si="188"/>
        <v/>
      </c>
      <c r="HU152" t="str">
        <f>IF(OR(LEFT(HR152,1)=CHAR(32),LEFT(HR152,1)=CHAR(9),LEFT(HR152,1)=CHAR(160),indenture(HR152)&gt;0),"NO","BOLD")&amp;HT152</f>
        <v>BOLD</v>
      </c>
    </row>
    <row r="153" spans="1:253">
      <c r="A153">
        <v>152</v>
      </c>
      <c r="D153" t="str">
        <f t="shared" si="133"/>
        <v/>
      </c>
      <c r="E153" t="str">
        <f>IF(OR(LEFT(B153,1)=CHAR(32),LEFT(B153,1)=CHAR(9),LEFT(B153,1)=CHAR(160),indenture(B153)&gt;0),"NO","BOLD")&amp;D153</f>
        <v>BOLD</v>
      </c>
      <c r="F153" t="s">
        <v>4190</v>
      </c>
      <c r="G153" t="s">
        <v>4191</v>
      </c>
      <c r="H153" t="str">
        <f t="shared" si="134"/>
        <v/>
      </c>
      <c r="I153" t="str">
        <f>IF(OR(LEFT(F153,1)=CHAR(32),LEFT(F153,1)=CHAR(9),LEFT(F153,1)=CHAR(160),indenture(F153)&gt;0),"NO","BOLD")&amp;H153</f>
        <v>BOLD</v>
      </c>
      <c r="P153" t="str">
        <f t="shared" si="135"/>
        <v/>
      </c>
      <c r="Q153" t="str">
        <f>IF(OR(LEFT(N153,1)=CHAR(32),LEFT(N153,1)=CHAR(9),LEFT(N153,1)=CHAR(160),indenture(N153)&gt;0),"NO","BOLD")&amp;P153</f>
        <v>BOLD</v>
      </c>
      <c r="T153" t="str">
        <f t="shared" si="136"/>
        <v/>
      </c>
      <c r="U153" t="str">
        <f>IF(OR(LEFT(R153,1)=CHAR(32),LEFT(R153,1)=CHAR(9),LEFT(R153,1)=CHAR(160),indenture(R153)&gt;0),"NO","BOLD")&amp;T153</f>
        <v>BOLD</v>
      </c>
      <c r="X153" t="str">
        <f t="shared" si="137"/>
        <v/>
      </c>
      <c r="Y153" t="str">
        <f>IF(OR(LEFT(V153,1)=CHAR(32),LEFT(V153,1)=CHAR(9),LEFT(V153,1)=CHAR(160),indenture(V153)&gt;0),"NO","BOLD")&amp;X153</f>
        <v>BOLD</v>
      </c>
      <c r="AB153" t="str">
        <f t="shared" si="138"/>
        <v/>
      </c>
      <c r="AC153" t="str">
        <f>IF(OR(LEFT(Z153,1)=CHAR(32),LEFT(Z153,1)=CHAR(9),LEFT(Z153,1)=CHAR(160),indenture(Z153)&gt;0),"NO","BOLD")&amp;AB153</f>
        <v>BOLD</v>
      </c>
      <c r="AF153" t="str">
        <f t="shared" si="139"/>
        <v/>
      </c>
      <c r="AG153" t="str">
        <f>IF(OR(LEFT(AD153,1)=CHAR(32),LEFT(AD153,1)=CHAR(9),LEFT(AD153,1)=CHAR(160),indenture(AD153)&gt;0),"NO","BOLD")&amp;AF153</f>
        <v>BOLD</v>
      </c>
      <c r="AJ153" t="str">
        <f t="shared" si="140"/>
        <v/>
      </c>
      <c r="AK153" t="str">
        <f>IF(OR(LEFT(AH153,1)=CHAR(32),LEFT(AH153,1)=CHAR(9),LEFT(AH153,1)=CHAR(160),indenture(AH153)&gt;0),"NO","BOLD")&amp;AJ153</f>
        <v>BOLD</v>
      </c>
      <c r="AN153" t="str">
        <f t="shared" si="141"/>
        <v/>
      </c>
      <c r="AO153" t="str">
        <f>IF(OR(LEFT(AL153,1)=CHAR(32),LEFT(AL153,1)=CHAR(9),LEFT(AL153,1)=CHAR(160),indenture(AL153)&gt;0),"NO","BOLD")&amp;AN153</f>
        <v>BOLD</v>
      </c>
      <c r="AR153" t="str">
        <f t="shared" si="142"/>
        <v/>
      </c>
      <c r="AS153" t="str">
        <f>IF(OR(LEFT(AP153,1)=CHAR(32),LEFT(AP153,1)=CHAR(9),LEFT(AP153,1)=CHAR(160),indenture(AP153)&gt;0),"NO","BOLD")&amp;AR153</f>
        <v>BOLD</v>
      </c>
      <c r="AV153" t="str">
        <f t="shared" si="143"/>
        <v/>
      </c>
      <c r="AW153" t="str">
        <f>IF(OR(LEFT(AT153,1)=CHAR(32),LEFT(AT153,1)=CHAR(9),LEFT(AT153,1)=CHAR(160),indenture(AT153)&gt;0),"NO","BOLD")&amp;AV153</f>
        <v>BOLD</v>
      </c>
      <c r="AZ153" t="str">
        <f t="shared" si="144"/>
        <v/>
      </c>
      <c r="BA153" t="str">
        <f>IF(OR(LEFT(AX153,1)=CHAR(32),LEFT(AX153,1)=CHAR(9),LEFT(AX153,1)=CHAR(160),indenture(AX153)&gt;0),"NO","BOLD")&amp;AZ153</f>
        <v>BOLD</v>
      </c>
      <c r="BD153" t="str">
        <f t="shared" si="145"/>
        <v/>
      </c>
      <c r="BE153" t="str">
        <f>IF(OR(LEFT(BB153,1)=CHAR(32),LEFT(BB153,1)=CHAR(9),LEFT(BB153,1)=CHAR(160),indenture(BB153)&gt;0),"NO","BOLD")&amp;BD153</f>
        <v>BOLD</v>
      </c>
      <c r="BH153" t="str">
        <f t="shared" si="146"/>
        <v/>
      </c>
      <c r="BI153" t="str">
        <f>IF(OR(LEFT(BF153,1)=CHAR(32),LEFT(BF153,1)=CHAR(9),LEFT(BF153,1)=CHAR(160),indenture(BF153)&gt;0),"NO","BOLD")&amp;BH153</f>
        <v>BOLD</v>
      </c>
      <c r="BL153" t="str">
        <f t="shared" si="147"/>
        <v/>
      </c>
      <c r="BM153" t="str">
        <f>IF(OR(LEFT(BJ153,1)=CHAR(32),LEFT(BJ153,1)=CHAR(9),LEFT(BJ153,1)=CHAR(160),indenture(BJ153)&gt;0),"NO","BOLD")&amp;BL153</f>
        <v>BOLD</v>
      </c>
      <c r="BP153" t="str">
        <f t="shared" si="148"/>
        <v/>
      </c>
      <c r="BQ153" t="str">
        <f>IF(OR(LEFT(BN153,1)=CHAR(32),LEFT(BN153,1)=CHAR(9),LEFT(BN153,1)=CHAR(160),indenture(BN153)&gt;0),"NO","BOLD")&amp;BP153</f>
        <v>BOLD</v>
      </c>
      <c r="BT153" t="str">
        <f t="shared" si="149"/>
        <v/>
      </c>
      <c r="BU153" t="str">
        <f>IF(OR(LEFT(BR153,1)=CHAR(32),LEFT(BR153,1)=CHAR(9),LEFT(BR153,1)=CHAR(160),indenture(BR153)&gt;0),"NO","BOLD")&amp;BT153</f>
        <v>BOLD</v>
      </c>
      <c r="BX153" t="str">
        <f t="shared" si="150"/>
        <v/>
      </c>
      <c r="BY153" t="str">
        <f>IF(OR(LEFT(BV153,1)=CHAR(32),LEFT(BV153,1)=CHAR(9),LEFT(BV153,1)=CHAR(160),indenture(BV153)&gt;0),"NO","BOLD")&amp;BX153</f>
        <v>BOLD</v>
      </c>
      <c r="CB153" t="str">
        <f t="shared" si="151"/>
        <v/>
      </c>
      <c r="CC153" t="str">
        <f>IF(OR(LEFT(BZ153,1)=CHAR(32),LEFT(BZ153,1)=CHAR(9),LEFT(BZ153,1)=CHAR(160),indenture(BZ153)&gt;0),"NO","BOLD")&amp;CB153</f>
        <v>BOLD</v>
      </c>
      <c r="CF153" t="str">
        <f t="shared" si="152"/>
        <v/>
      </c>
      <c r="CG153" t="str">
        <f>IF(OR(LEFT(CD153,1)=CHAR(32),LEFT(CD153,1)=CHAR(9),LEFT(CD153,1)=CHAR(160),indenture(CD153)&gt;0),"NO","BOLD")&amp;CF153</f>
        <v>BOLD</v>
      </c>
      <c r="CJ153" t="str">
        <f t="shared" si="153"/>
        <v/>
      </c>
      <c r="CK153" t="str">
        <f>IF(OR(LEFT(CH153,1)=CHAR(32),LEFT(CH153,1)=CHAR(9),LEFT(CH153,1)=CHAR(160),indenture(CH153)&gt;0),"NO","BOLD")&amp;CJ153</f>
        <v>BOLD</v>
      </c>
      <c r="CN153" t="str">
        <f t="shared" si="154"/>
        <v/>
      </c>
      <c r="CO153" t="str">
        <f>IF(OR(LEFT(CL153,1)=CHAR(32),LEFT(CL153,1)=CHAR(9),LEFT(CL153,1)=CHAR(160),indenture(CL153)&gt;0),"NO","BOLD")&amp;CN153</f>
        <v>BOLD</v>
      </c>
      <c r="CR153" t="str">
        <f t="shared" si="155"/>
        <v/>
      </c>
      <c r="CS153" t="str">
        <f>IF(OR(LEFT(CP153,1)=CHAR(32),LEFT(CP153,1)=CHAR(9),LEFT(CP153,1)=CHAR(160),indenture(CP153)&gt;0),"NO","BOLD")&amp;CR153</f>
        <v>BOLD</v>
      </c>
      <c r="CV153" t="str">
        <f t="shared" si="156"/>
        <v/>
      </c>
      <c r="CW153" t="str">
        <f>IF(OR(LEFT(CT153,1)=CHAR(32),LEFT(CT153,1)=CHAR(9),LEFT(CT153,1)=CHAR(160),indenture(CT153)&gt;0),"NO","BOLD")&amp;CV153</f>
        <v>BOLD</v>
      </c>
      <c r="CZ153" t="str">
        <f t="shared" si="157"/>
        <v/>
      </c>
      <c r="DA153" t="str">
        <f>IF(OR(LEFT(CX153,1)=CHAR(32),LEFT(CX153,1)=CHAR(9),LEFT(CX153,1)=CHAR(160),indenture(CX153)&gt;0),"NO","BOLD")&amp;CZ153</f>
        <v>BOLD</v>
      </c>
      <c r="DD153" t="str">
        <f t="shared" si="158"/>
        <v/>
      </c>
      <c r="DE153" t="str">
        <f>IF(OR(LEFT(DB153,1)=CHAR(32),LEFT(DB153,1)=CHAR(9),LEFT(DB153,1)=CHAR(160),indenture(DB153)&gt;0),"NO","BOLD")&amp;DD153</f>
        <v>BOLD</v>
      </c>
      <c r="DH153" t="str">
        <f t="shared" si="159"/>
        <v/>
      </c>
      <c r="DI153" t="str">
        <f>IF(OR(LEFT(DF153,1)=CHAR(32),LEFT(DF153,1)=CHAR(9),LEFT(DF153,1)=CHAR(160),indenture(DF153)&gt;0),"NO","BOLD")&amp;DH153</f>
        <v>BOLD</v>
      </c>
      <c r="DL153" t="str">
        <f t="shared" si="160"/>
        <v/>
      </c>
      <c r="DM153" t="str">
        <f>IF(OR(LEFT(DJ153,1)=CHAR(32),LEFT(DJ153,1)=CHAR(9),LEFT(DJ153,1)=CHAR(160),indenture(DJ153)&gt;0),"NO","BOLD")&amp;DL153</f>
        <v>BOLD</v>
      </c>
      <c r="DP153" t="str">
        <f t="shared" si="161"/>
        <v/>
      </c>
      <c r="DQ153" t="str">
        <f>IF(OR(LEFT(DN153,1)=CHAR(32),LEFT(DN153,1)=CHAR(9),LEFT(DN153,1)=CHAR(160),indenture(DN153)&gt;0),"NO","BOLD")&amp;DP153</f>
        <v>BOLD</v>
      </c>
      <c r="DT153" t="str">
        <f t="shared" si="162"/>
        <v/>
      </c>
      <c r="DU153" t="str">
        <f>IF(OR(LEFT(DR153,1)=CHAR(32),LEFT(DR153,1)=CHAR(9),LEFT(DR153,1)=CHAR(160),indenture(DR153)&gt;0),"NO","BOLD")&amp;DT153</f>
        <v>BOLD</v>
      </c>
      <c r="DX153" t="str">
        <f t="shared" si="163"/>
        <v/>
      </c>
      <c r="DY153" t="str">
        <f>IF(OR(LEFT(DV153,1)=CHAR(32),LEFT(DV153,1)=CHAR(9),LEFT(DV153,1)=CHAR(160),indenture(DV153)&gt;0),"NO","BOLD")&amp;DX153</f>
        <v>BOLD</v>
      </c>
      <c r="EB153" t="str">
        <f t="shared" si="164"/>
        <v/>
      </c>
      <c r="EC153" t="str">
        <f>IF(OR(LEFT(DZ153,1)=CHAR(32),LEFT(DZ153,1)=CHAR(9),LEFT(DZ153,1)=CHAR(160),indenture(DZ153)&gt;0),"NO","BOLD")&amp;EB153</f>
        <v>BOLD</v>
      </c>
      <c r="EF153" t="str">
        <f t="shared" si="165"/>
        <v/>
      </c>
      <c r="EG153" t="str">
        <f>IF(OR(LEFT(ED153,1)=CHAR(32),LEFT(ED153,1)=CHAR(9),LEFT(ED153,1)=CHAR(160),indenture(ED153)&gt;0),"NO","BOLD")&amp;EF153</f>
        <v>BOLD</v>
      </c>
      <c r="EJ153" t="str">
        <f t="shared" si="166"/>
        <v/>
      </c>
      <c r="EK153" t="str">
        <f>IF(OR(LEFT(EH153,1)=CHAR(32),LEFT(EH153,1)=CHAR(9),LEFT(EH153,1)=CHAR(160),indenture(EH153)&gt;0),"NO","BOLD")&amp;EJ153</f>
        <v>BOLD</v>
      </c>
      <c r="EN153" t="str">
        <f t="shared" si="167"/>
        <v/>
      </c>
      <c r="EO153" t="str">
        <f>IF(OR(LEFT(EL153,1)=CHAR(32),LEFT(EL153,1)=CHAR(9),LEFT(EL153,1)=CHAR(160),indenture(EL153)&gt;0),"NO","BOLD")&amp;EN153</f>
        <v>BOLD</v>
      </c>
      <c r="ER153" t="str">
        <f t="shared" si="168"/>
        <v/>
      </c>
      <c r="ES153" t="str">
        <f>IF(OR(LEFT(EP153,1)=CHAR(32),LEFT(EP153,1)=CHAR(9),LEFT(EP153,1)=CHAR(160),indenture(EP153)&gt;0),"NO","BOLD")&amp;ER153</f>
        <v>BOLD</v>
      </c>
      <c r="EV153" t="str">
        <f t="shared" si="169"/>
        <v/>
      </c>
      <c r="EW153" t="str">
        <f>IF(OR(LEFT(ET153,1)=CHAR(32),LEFT(ET153,1)=CHAR(9),LEFT(ET153,1)=CHAR(160),indenture(ET153)&gt;0),"NO","BOLD")&amp;EV153</f>
        <v>BOLD</v>
      </c>
      <c r="EZ153" t="str">
        <f t="shared" si="170"/>
        <v/>
      </c>
      <c r="FA153" t="str">
        <f>IF(OR(LEFT(EX153,1)=CHAR(32),LEFT(EX153,1)=CHAR(9),LEFT(EX153,1)=CHAR(160),indenture(EX153)&gt;0),"NO","BOLD")&amp;EZ153</f>
        <v>BOLD</v>
      </c>
      <c r="FD153" t="str">
        <f t="shared" si="171"/>
        <v/>
      </c>
      <c r="FE153" t="str">
        <f>IF(OR(LEFT(FB153,1)=CHAR(32),LEFT(FB153,1)=CHAR(9),LEFT(FB153,1)=CHAR(160),indenture(FB153)&gt;0),"NO","BOLD")&amp;FD153</f>
        <v>BOLD</v>
      </c>
      <c r="FH153" t="str">
        <f t="shared" si="172"/>
        <v/>
      </c>
      <c r="FI153" t="str">
        <f>IF(OR(LEFT(FF153,1)=CHAR(32),LEFT(FF153,1)=CHAR(9),LEFT(FF153,1)=CHAR(160),indenture(FF153)&gt;0),"NO","BOLD")&amp;FH153</f>
        <v>BOLD</v>
      </c>
      <c r="FL153" t="str">
        <f t="shared" si="173"/>
        <v/>
      </c>
      <c r="FM153" t="str">
        <f>IF(OR(LEFT(FJ153,1)=CHAR(32),LEFT(FJ153,1)=CHAR(9),LEFT(FJ153,1)=CHAR(160),indenture(FJ153)&gt;0),"NO","BOLD")&amp;FL153</f>
        <v>BOLD</v>
      </c>
      <c r="FP153" t="str">
        <f t="shared" si="174"/>
        <v/>
      </c>
      <c r="FQ153" t="str">
        <f>IF(OR(LEFT(FN153,1)=CHAR(32),LEFT(FN153,1)=CHAR(9),LEFT(FN153,1)=CHAR(160),indenture(FN153)&gt;0),"NO","BOLD")&amp;FP153</f>
        <v>BOLD</v>
      </c>
      <c r="FT153" t="str">
        <f t="shared" si="175"/>
        <v/>
      </c>
      <c r="FU153" t="str">
        <f>IF(OR(LEFT(FR153,1)=CHAR(32),LEFT(FR153,1)=CHAR(9),LEFT(FR153,1)=CHAR(160),indenture(FR153)&gt;0),"NO","BOLD")&amp;FT153</f>
        <v>BOLD</v>
      </c>
      <c r="FX153" t="str">
        <f t="shared" si="176"/>
        <v/>
      </c>
      <c r="FY153" t="str">
        <f>IF(OR(LEFT(FV153,1)=CHAR(32),LEFT(FV153,1)=CHAR(9),LEFT(FV153,1)=CHAR(160),indenture(FV153)&gt;0),"NO","BOLD")&amp;FX153</f>
        <v>BOLD</v>
      </c>
      <c r="GB153" t="str">
        <f t="shared" si="177"/>
        <v/>
      </c>
      <c r="GC153" t="str">
        <f>IF(OR(LEFT(FZ153,1)=CHAR(32),LEFT(FZ153,1)=CHAR(9),LEFT(FZ153,1)=CHAR(160),indenture(FZ153)&gt;0),"NO","BOLD")&amp;GB153</f>
        <v>BOLD</v>
      </c>
      <c r="GF153" t="str">
        <f t="shared" si="178"/>
        <v/>
      </c>
      <c r="GG153" t="str">
        <f>IF(OR(LEFT(GD153,1)=CHAR(32),LEFT(GD153,1)=CHAR(9),LEFT(GD153,1)=CHAR(160),indenture(GD153)&gt;0),"NO","BOLD")&amp;GF153</f>
        <v>BOLD</v>
      </c>
      <c r="GJ153" t="str">
        <f t="shared" si="179"/>
        <v/>
      </c>
      <c r="GK153" t="str">
        <f>IF(OR(LEFT(GH153,1)=CHAR(32),LEFT(GH153,1)=CHAR(9),LEFT(GH153,1)=CHAR(160),indenture(GH153)&gt;0),"NO","BOLD")&amp;GJ153</f>
        <v>BOLD</v>
      </c>
      <c r="GN153" t="str">
        <f t="shared" si="180"/>
        <v/>
      </c>
      <c r="GO153" t="str">
        <f>IF(OR(LEFT(GL153,1)=CHAR(32),LEFT(GL153,1)=CHAR(9),LEFT(GL153,1)=CHAR(160),indenture(GL153)&gt;0),"NO","BOLD")&amp;GN153</f>
        <v>BOLD</v>
      </c>
      <c r="GR153" t="str">
        <f t="shared" si="181"/>
        <v/>
      </c>
      <c r="GS153" t="str">
        <f>IF(OR(LEFT(GP153,1)=CHAR(32),LEFT(GP153,1)=CHAR(9),LEFT(GP153,1)=CHAR(160),indenture(GP153)&gt;0),"NO","BOLD")&amp;GR153</f>
        <v>BOLD</v>
      </c>
      <c r="GV153" t="str">
        <f t="shared" si="182"/>
        <v/>
      </c>
      <c r="GW153" t="str">
        <f>IF(OR(LEFT(GT153,1)=CHAR(32),LEFT(GT153,1)=CHAR(9),LEFT(GT153,1)=CHAR(160),indenture(GT153)&gt;0),"NO","BOLD")&amp;GV153</f>
        <v>BOLD</v>
      </c>
      <c r="GZ153" t="str">
        <f t="shared" si="183"/>
        <v/>
      </c>
      <c r="HA153" t="str">
        <f>IF(OR(LEFT(GX153,1)=CHAR(32),LEFT(GX153,1)=CHAR(9),LEFT(GX153,1)=CHAR(160),indenture(GX153)&gt;0),"NO","BOLD")&amp;GZ153</f>
        <v>BOLD</v>
      </c>
      <c r="HD153" t="str">
        <f t="shared" si="184"/>
        <v/>
      </c>
      <c r="HE153" t="str">
        <f>IF(OR(LEFT(HB153,1)=CHAR(32),LEFT(HB153,1)=CHAR(9),LEFT(HB153,1)=CHAR(160),indenture(HB153)&gt;0),"NO","BOLD")&amp;HD153</f>
        <v>BOLD</v>
      </c>
      <c r="HH153" t="str">
        <f t="shared" si="185"/>
        <v/>
      </c>
      <c r="HI153" t="str">
        <f>IF(OR(LEFT(HF153,1)=CHAR(32),LEFT(HF153,1)=CHAR(9),LEFT(HF153,1)=CHAR(160),indenture(HF153)&gt;0),"NO","BOLD")&amp;HH153</f>
        <v>BOLD</v>
      </c>
      <c r="HL153" t="str">
        <f t="shared" si="186"/>
        <v/>
      </c>
      <c r="HM153" t="str">
        <f>IF(OR(LEFT(HJ153,1)=CHAR(32),LEFT(HJ153,1)=CHAR(9),LEFT(HJ153,1)=CHAR(160),indenture(HJ153)&gt;0),"NO","BOLD")&amp;HL153</f>
        <v>BOLD</v>
      </c>
      <c r="HP153" t="str">
        <f t="shared" si="187"/>
        <v/>
      </c>
      <c r="HQ153" t="str">
        <f>IF(OR(LEFT(HN153,1)=CHAR(32),LEFT(HN153,1)=CHAR(9),LEFT(HN153,1)=CHAR(160),indenture(HN153)&gt;0),"NO","BOLD")&amp;HP153</f>
        <v>BOLD</v>
      </c>
      <c r="HT153" t="str">
        <f t="shared" si="188"/>
        <v/>
      </c>
      <c r="HU153" t="str">
        <f>IF(OR(LEFT(HR153,1)=CHAR(32),LEFT(HR153,1)=CHAR(9),LEFT(HR153,1)=CHAR(160),indenture(HR153)&gt;0),"NO","BOLD")&amp;HT153</f>
        <v>BOLD</v>
      </c>
    </row>
    <row r="154" spans="1:253">
      <c r="A154">
        <v>153</v>
      </c>
      <c r="D154" t="str">
        <f t="shared" si="133"/>
        <v/>
      </c>
      <c r="E154" t="str">
        <f>IF(OR(LEFT(B154,1)=CHAR(32),LEFT(B154,1)=CHAR(9),LEFT(B154,1)=CHAR(160),indenture(B154)&gt;0),"NO","BOLD")&amp;D154</f>
        <v>BOLD</v>
      </c>
      <c r="F154" t="s">
        <v>4192</v>
      </c>
      <c r="G154" t="s">
        <v>4193</v>
      </c>
      <c r="H154" t="str">
        <f t="shared" si="134"/>
        <v/>
      </c>
      <c r="I154" t="str">
        <f>IF(OR(LEFT(F154,1)=CHAR(32),LEFT(F154,1)=CHAR(9),LEFT(F154,1)=CHAR(160),indenture(F154)&gt;0),"NO","BOLD")&amp;H154</f>
        <v>BOLD</v>
      </c>
      <c r="P154" t="str">
        <f t="shared" si="135"/>
        <v/>
      </c>
      <c r="Q154" t="str">
        <f>IF(OR(LEFT(N154,1)=CHAR(32),LEFT(N154,1)=CHAR(9),LEFT(N154,1)=CHAR(160),indenture(N154)&gt;0),"NO","BOLD")&amp;P154</f>
        <v>BOLD</v>
      </c>
      <c r="T154" t="str">
        <f t="shared" si="136"/>
        <v/>
      </c>
      <c r="U154" t="str">
        <f>IF(OR(LEFT(R154,1)=CHAR(32),LEFT(R154,1)=CHAR(9),LEFT(R154,1)=CHAR(160),indenture(R154)&gt;0),"NO","BOLD")&amp;T154</f>
        <v>BOLD</v>
      </c>
      <c r="X154" t="str">
        <f t="shared" si="137"/>
        <v/>
      </c>
      <c r="Y154" t="str">
        <f>IF(OR(LEFT(V154,1)=CHAR(32),LEFT(V154,1)=CHAR(9),LEFT(V154,1)=CHAR(160),indenture(V154)&gt;0),"NO","BOLD")&amp;X154</f>
        <v>BOLD</v>
      </c>
      <c r="AB154" t="str">
        <f t="shared" si="138"/>
        <v/>
      </c>
      <c r="AC154" t="str">
        <f>IF(OR(LEFT(Z154,1)=CHAR(32),LEFT(Z154,1)=CHAR(9),LEFT(Z154,1)=CHAR(160),indenture(Z154)&gt;0),"NO","BOLD")&amp;AB154</f>
        <v>BOLD</v>
      </c>
      <c r="AF154" t="str">
        <f t="shared" si="139"/>
        <v/>
      </c>
      <c r="AG154" t="str">
        <f>IF(OR(LEFT(AD154,1)=CHAR(32),LEFT(AD154,1)=CHAR(9),LEFT(AD154,1)=CHAR(160),indenture(AD154)&gt;0),"NO","BOLD")&amp;AF154</f>
        <v>BOLD</v>
      </c>
      <c r="AJ154" t="str">
        <f t="shared" si="140"/>
        <v/>
      </c>
      <c r="AK154" t="str">
        <f>IF(OR(LEFT(AH154,1)=CHAR(32),LEFT(AH154,1)=CHAR(9),LEFT(AH154,1)=CHAR(160),indenture(AH154)&gt;0),"NO","BOLD")&amp;AJ154</f>
        <v>BOLD</v>
      </c>
      <c r="AN154" t="str">
        <f t="shared" si="141"/>
        <v/>
      </c>
      <c r="AO154" t="str">
        <f>IF(OR(LEFT(AL154,1)=CHAR(32),LEFT(AL154,1)=CHAR(9),LEFT(AL154,1)=CHAR(160),indenture(AL154)&gt;0),"NO","BOLD")&amp;AN154</f>
        <v>BOLD</v>
      </c>
      <c r="AR154" t="str">
        <f t="shared" si="142"/>
        <v/>
      </c>
      <c r="AS154" t="str">
        <f>IF(OR(LEFT(AP154,1)=CHAR(32),LEFT(AP154,1)=CHAR(9),LEFT(AP154,1)=CHAR(160),indenture(AP154)&gt;0),"NO","BOLD")&amp;AR154</f>
        <v>BOLD</v>
      </c>
      <c r="AV154" t="str">
        <f t="shared" si="143"/>
        <v/>
      </c>
      <c r="AW154" t="str">
        <f>IF(OR(LEFT(AT154,1)=CHAR(32),LEFT(AT154,1)=CHAR(9),LEFT(AT154,1)=CHAR(160),indenture(AT154)&gt;0),"NO","BOLD")&amp;AV154</f>
        <v>BOLD</v>
      </c>
      <c r="AZ154" t="str">
        <f t="shared" si="144"/>
        <v/>
      </c>
      <c r="BA154" t="str">
        <f>IF(OR(LEFT(AX154,1)=CHAR(32),LEFT(AX154,1)=CHAR(9),LEFT(AX154,1)=CHAR(160),indenture(AX154)&gt;0),"NO","BOLD")&amp;AZ154</f>
        <v>BOLD</v>
      </c>
      <c r="BD154" t="str">
        <f t="shared" si="145"/>
        <v/>
      </c>
      <c r="BE154" t="str">
        <f>IF(OR(LEFT(BB154,1)=CHAR(32),LEFT(BB154,1)=CHAR(9),LEFT(BB154,1)=CHAR(160),indenture(BB154)&gt;0),"NO","BOLD")&amp;BD154</f>
        <v>BOLD</v>
      </c>
      <c r="BH154" t="str">
        <f t="shared" si="146"/>
        <v/>
      </c>
      <c r="BI154" t="str">
        <f>IF(OR(LEFT(BF154,1)=CHAR(32),LEFT(BF154,1)=CHAR(9),LEFT(BF154,1)=CHAR(160),indenture(BF154)&gt;0),"NO","BOLD")&amp;BH154</f>
        <v>BOLD</v>
      </c>
      <c r="BL154" t="str">
        <f t="shared" si="147"/>
        <v/>
      </c>
      <c r="BM154" t="str">
        <f>IF(OR(LEFT(BJ154,1)=CHAR(32),LEFT(BJ154,1)=CHAR(9),LEFT(BJ154,1)=CHAR(160),indenture(BJ154)&gt;0),"NO","BOLD")&amp;BL154</f>
        <v>BOLD</v>
      </c>
      <c r="BP154" t="str">
        <f t="shared" si="148"/>
        <v/>
      </c>
      <c r="BQ154" t="str">
        <f>IF(OR(LEFT(BN154,1)=CHAR(32),LEFT(BN154,1)=CHAR(9),LEFT(BN154,1)=CHAR(160),indenture(BN154)&gt;0),"NO","BOLD")&amp;BP154</f>
        <v>BOLD</v>
      </c>
      <c r="BT154" t="str">
        <f t="shared" si="149"/>
        <v/>
      </c>
      <c r="BU154" t="str">
        <f>IF(OR(LEFT(BR154,1)=CHAR(32),LEFT(BR154,1)=CHAR(9),LEFT(BR154,1)=CHAR(160),indenture(BR154)&gt;0),"NO","BOLD")&amp;BT154</f>
        <v>BOLD</v>
      </c>
      <c r="BX154" t="str">
        <f t="shared" si="150"/>
        <v/>
      </c>
      <c r="BY154" t="str">
        <f>IF(OR(LEFT(BV154,1)=CHAR(32),LEFT(BV154,1)=CHAR(9),LEFT(BV154,1)=CHAR(160),indenture(BV154)&gt;0),"NO","BOLD")&amp;BX154</f>
        <v>BOLD</v>
      </c>
      <c r="CB154" t="str">
        <f t="shared" si="151"/>
        <v/>
      </c>
      <c r="CC154" t="str">
        <f>IF(OR(LEFT(BZ154,1)=CHAR(32),LEFT(BZ154,1)=CHAR(9),LEFT(BZ154,1)=CHAR(160),indenture(BZ154)&gt;0),"NO","BOLD")&amp;CB154</f>
        <v>BOLD</v>
      </c>
      <c r="CF154" t="str">
        <f t="shared" si="152"/>
        <v/>
      </c>
      <c r="CG154" t="str">
        <f>IF(OR(LEFT(CD154,1)=CHAR(32),LEFT(CD154,1)=CHAR(9),LEFT(CD154,1)=CHAR(160),indenture(CD154)&gt;0),"NO","BOLD")&amp;CF154</f>
        <v>BOLD</v>
      </c>
      <c r="CJ154" t="str">
        <f t="shared" si="153"/>
        <v/>
      </c>
      <c r="CK154" t="str">
        <f>IF(OR(LEFT(CH154,1)=CHAR(32),LEFT(CH154,1)=CHAR(9),LEFT(CH154,1)=CHAR(160),indenture(CH154)&gt;0),"NO","BOLD")&amp;CJ154</f>
        <v>BOLD</v>
      </c>
      <c r="CN154" t="str">
        <f t="shared" si="154"/>
        <v/>
      </c>
      <c r="CO154" t="str">
        <f>IF(OR(LEFT(CL154,1)=CHAR(32),LEFT(CL154,1)=CHAR(9),LEFT(CL154,1)=CHAR(160),indenture(CL154)&gt;0),"NO","BOLD")&amp;CN154</f>
        <v>BOLD</v>
      </c>
      <c r="CR154" t="str">
        <f t="shared" si="155"/>
        <v/>
      </c>
      <c r="CS154" t="str">
        <f>IF(OR(LEFT(CP154,1)=CHAR(32),LEFT(CP154,1)=CHAR(9),LEFT(CP154,1)=CHAR(160),indenture(CP154)&gt;0),"NO","BOLD")&amp;CR154</f>
        <v>BOLD</v>
      </c>
      <c r="CV154" t="str">
        <f t="shared" si="156"/>
        <v/>
      </c>
      <c r="CW154" t="str">
        <f>IF(OR(LEFT(CT154,1)=CHAR(32),LEFT(CT154,1)=CHAR(9),LEFT(CT154,1)=CHAR(160),indenture(CT154)&gt;0),"NO","BOLD")&amp;CV154</f>
        <v>BOLD</v>
      </c>
      <c r="CZ154" t="str">
        <f t="shared" si="157"/>
        <v/>
      </c>
      <c r="DA154" t="str">
        <f>IF(OR(LEFT(CX154,1)=CHAR(32),LEFT(CX154,1)=CHAR(9),LEFT(CX154,1)=CHAR(160),indenture(CX154)&gt;0),"NO","BOLD")&amp;CZ154</f>
        <v>BOLD</v>
      </c>
      <c r="DD154" t="str">
        <f t="shared" si="158"/>
        <v/>
      </c>
      <c r="DE154" t="str">
        <f>IF(OR(LEFT(DB154,1)=CHAR(32),LEFT(DB154,1)=CHAR(9),LEFT(DB154,1)=CHAR(160),indenture(DB154)&gt;0),"NO","BOLD")&amp;DD154</f>
        <v>BOLD</v>
      </c>
      <c r="DH154" t="str">
        <f t="shared" si="159"/>
        <v/>
      </c>
      <c r="DI154" t="str">
        <f>IF(OR(LEFT(DF154,1)=CHAR(32),LEFT(DF154,1)=CHAR(9),LEFT(DF154,1)=CHAR(160),indenture(DF154)&gt;0),"NO","BOLD")&amp;DH154</f>
        <v>BOLD</v>
      </c>
      <c r="DL154" t="str">
        <f t="shared" si="160"/>
        <v/>
      </c>
      <c r="DM154" t="str">
        <f>IF(OR(LEFT(DJ154,1)=CHAR(32),LEFT(DJ154,1)=CHAR(9),LEFT(DJ154,1)=CHAR(160),indenture(DJ154)&gt;0),"NO","BOLD")&amp;DL154</f>
        <v>BOLD</v>
      </c>
      <c r="DP154" t="str">
        <f t="shared" si="161"/>
        <v/>
      </c>
      <c r="DQ154" t="str">
        <f>IF(OR(LEFT(DN154,1)=CHAR(32),LEFT(DN154,1)=CHAR(9),LEFT(DN154,1)=CHAR(160),indenture(DN154)&gt;0),"NO","BOLD")&amp;DP154</f>
        <v>BOLD</v>
      </c>
      <c r="DT154" t="str">
        <f t="shared" si="162"/>
        <v/>
      </c>
      <c r="DU154" t="str">
        <f>IF(OR(LEFT(DR154,1)=CHAR(32),LEFT(DR154,1)=CHAR(9),LEFT(DR154,1)=CHAR(160),indenture(DR154)&gt;0),"NO","BOLD")&amp;DT154</f>
        <v>BOLD</v>
      </c>
      <c r="DX154" t="str">
        <f t="shared" si="163"/>
        <v/>
      </c>
      <c r="DY154" t="str">
        <f>IF(OR(LEFT(DV154,1)=CHAR(32),LEFT(DV154,1)=CHAR(9),LEFT(DV154,1)=CHAR(160),indenture(DV154)&gt;0),"NO","BOLD")&amp;DX154</f>
        <v>BOLD</v>
      </c>
      <c r="EB154" t="str">
        <f t="shared" si="164"/>
        <v/>
      </c>
      <c r="EC154" t="str">
        <f>IF(OR(LEFT(DZ154,1)=CHAR(32),LEFT(DZ154,1)=CHAR(9),LEFT(DZ154,1)=CHAR(160),indenture(DZ154)&gt;0),"NO","BOLD")&amp;EB154</f>
        <v>BOLD</v>
      </c>
      <c r="EF154" t="str">
        <f t="shared" si="165"/>
        <v/>
      </c>
      <c r="EG154" t="str">
        <f>IF(OR(LEFT(ED154,1)=CHAR(32),LEFT(ED154,1)=CHAR(9),LEFT(ED154,1)=CHAR(160),indenture(ED154)&gt;0),"NO","BOLD")&amp;EF154</f>
        <v>BOLD</v>
      </c>
      <c r="EJ154" t="str">
        <f t="shared" si="166"/>
        <v/>
      </c>
      <c r="EK154" t="str">
        <f>IF(OR(LEFT(EH154,1)=CHAR(32),LEFT(EH154,1)=CHAR(9),LEFT(EH154,1)=CHAR(160),indenture(EH154)&gt;0),"NO","BOLD")&amp;EJ154</f>
        <v>BOLD</v>
      </c>
      <c r="EN154" t="str">
        <f t="shared" si="167"/>
        <v/>
      </c>
      <c r="EO154" t="str">
        <f>IF(OR(LEFT(EL154,1)=CHAR(32),LEFT(EL154,1)=CHAR(9),LEFT(EL154,1)=CHAR(160),indenture(EL154)&gt;0),"NO","BOLD")&amp;EN154</f>
        <v>BOLD</v>
      </c>
      <c r="ER154" t="str">
        <f t="shared" si="168"/>
        <v/>
      </c>
      <c r="ES154" t="str">
        <f>IF(OR(LEFT(EP154,1)=CHAR(32),LEFT(EP154,1)=CHAR(9),LEFT(EP154,1)=CHAR(160),indenture(EP154)&gt;0),"NO","BOLD")&amp;ER154</f>
        <v>BOLD</v>
      </c>
      <c r="EV154" t="str">
        <f t="shared" si="169"/>
        <v/>
      </c>
      <c r="EW154" t="str">
        <f>IF(OR(LEFT(ET154,1)=CHAR(32),LEFT(ET154,1)=CHAR(9),LEFT(ET154,1)=CHAR(160),indenture(ET154)&gt;0),"NO","BOLD")&amp;EV154</f>
        <v>BOLD</v>
      </c>
      <c r="EZ154" t="str">
        <f t="shared" si="170"/>
        <v/>
      </c>
      <c r="FA154" t="str">
        <f>IF(OR(LEFT(EX154,1)=CHAR(32),LEFT(EX154,1)=CHAR(9),LEFT(EX154,1)=CHAR(160),indenture(EX154)&gt;0),"NO","BOLD")&amp;EZ154</f>
        <v>BOLD</v>
      </c>
      <c r="FD154" t="str">
        <f t="shared" si="171"/>
        <v/>
      </c>
      <c r="FE154" t="str">
        <f>IF(OR(LEFT(FB154,1)=CHAR(32),LEFT(FB154,1)=CHAR(9),LEFT(FB154,1)=CHAR(160),indenture(FB154)&gt;0),"NO","BOLD")&amp;FD154</f>
        <v>BOLD</v>
      </c>
      <c r="FH154" t="str">
        <f t="shared" si="172"/>
        <v/>
      </c>
      <c r="FI154" t="str">
        <f>IF(OR(LEFT(FF154,1)=CHAR(32),LEFT(FF154,1)=CHAR(9),LEFT(FF154,1)=CHAR(160),indenture(FF154)&gt;0),"NO","BOLD")&amp;FH154</f>
        <v>BOLD</v>
      </c>
      <c r="FL154" t="str">
        <f t="shared" si="173"/>
        <v/>
      </c>
      <c r="FM154" t="str">
        <f>IF(OR(LEFT(FJ154,1)=CHAR(32),LEFT(FJ154,1)=CHAR(9),LEFT(FJ154,1)=CHAR(160),indenture(FJ154)&gt;0),"NO","BOLD")&amp;FL154</f>
        <v>BOLD</v>
      </c>
      <c r="FP154" t="str">
        <f t="shared" si="174"/>
        <v/>
      </c>
      <c r="FQ154" t="str">
        <f>IF(OR(LEFT(FN154,1)=CHAR(32),LEFT(FN154,1)=CHAR(9),LEFT(FN154,1)=CHAR(160),indenture(FN154)&gt;0),"NO","BOLD")&amp;FP154</f>
        <v>BOLD</v>
      </c>
      <c r="FT154" t="str">
        <f t="shared" si="175"/>
        <v/>
      </c>
      <c r="FU154" t="str">
        <f>IF(OR(LEFT(FR154,1)=CHAR(32),LEFT(FR154,1)=CHAR(9),LEFT(FR154,1)=CHAR(160),indenture(FR154)&gt;0),"NO","BOLD")&amp;FT154</f>
        <v>BOLD</v>
      </c>
      <c r="FX154" t="str">
        <f t="shared" si="176"/>
        <v/>
      </c>
      <c r="FY154" t="str">
        <f>IF(OR(LEFT(FV154,1)=CHAR(32),LEFT(FV154,1)=CHAR(9),LEFT(FV154,1)=CHAR(160),indenture(FV154)&gt;0),"NO","BOLD")&amp;FX154</f>
        <v>BOLD</v>
      </c>
      <c r="GB154" t="str">
        <f t="shared" si="177"/>
        <v/>
      </c>
      <c r="GC154" t="str">
        <f>IF(OR(LEFT(FZ154,1)=CHAR(32),LEFT(FZ154,1)=CHAR(9),LEFT(FZ154,1)=CHAR(160),indenture(FZ154)&gt;0),"NO","BOLD")&amp;GB154</f>
        <v>BOLD</v>
      </c>
      <c r="GF154" t="str">
        <f t="shared" si="178"/>
        <v/>
      </c>
      <c r="GG154" t="str">
        <f>IF(OR(LEFT(GD154,1)=CHAR(32),LEFT(GD154,1)=CHAR(9),LEFT(GD154,1)=CHAR(160),indenture(GD154)&gt;0),"NO","BOLD")&amp;GF154</f>
        <v>BOLD</v>
      </c>
      <c r="GJ154" t="str">
        <f t="shared" si="179"/>
        <v/>
      </c>
      <c r="GK154" t="str">
        <f>IF(OR(LEFT(GH154,1)=CHAR(32),LEFT(GH154,1)=CHAR(9),LEFT(GH154,1)=CHAR(160),indenture(GH154)&gt;0),"NO","BOLD")&amp;GJ154</f>
        <v>BOLD</v>
      </c>
      <c r="GN154" t="str">
        <f t="shared" si="180"/>
        <v/>
      </c>
      <c r="GO154" t="str">
        <f>IF(OR(LEFT(GL154,1)=CHAR(32),LEFT(GL154,1)=CHAR(9),LEFT(GL154,1)=CHAR(160),indenture(GL154)&gt;0),"NO","BOLD")&amp;GN154</f>
        <v>BOLD</v>
      </c>
      <c r="GR154" t="str">
        <f t="shared" si="181"/>
        <v/>
      </c>
      <c r="GS154" t="str">
        <f>IF(OR(LEFT(GP154,1)=CHAR(32),LEFT(GP154,1)=CHAR(9),LEFT(GP154,1)=CHAR(160),indenture(GP154)&gt;0),"NO","BOLD")&amp;GR154</f>
        <v>BOLD</v>
      </c>
      <c r="GV154" t="str">
        <f t="shared" si="182"/>
        <v/>
      </c>
      <c r="GW154" t="str">
        <f>IF(OR(LEFT(GT154,1)=CHAR(32),LEFT(GT154,1)=CHAR(9),LEFT(GT154,1)=CHAR(160),indenture(GT154)&gt;0),"NO","BOLD")&amp;GV154</f>
        <v>BOLD</v>
      </c>
      <c r="GZ154" t="str">
        <f t="shared" si="183"/>
        <v/>
      </c>
      <c r="HA154" t="str">
        <f>IF(OR(LEFT(GX154,1)=CHAR(32),LEFT(GX154,1)=CHAR(9),LEFT(GX154,1)=CHAR(160),indenture(GX154)&gt;0),"NO","BOLD")&amp;GZ154</f>
        <v>BOLD</v>
      </c>
      <c r="HD154" t="str">
        <f t="shared" si="184"/>
        <v/>
      </c>
      <c r="HE154" t="str">
        <f>IF(OR(LEFT(HB154,1)=CHAR(32),LEFT(HB154,1)=CHAR(9),LEFT(HB154,1)=CHAR(160),indenture(HB154)&gt;0),"NO","BOLD")&amp;HD154</f>
        <v>BOLD</v>
      </c>
      <c r="HH154" t="str">
        <f t="shared" si="185"/>
        <v/>
      </c>
      <c r="HI154" t="str">
        <f>IF(OR(LEFT(HF154,1)=CHAR(32),LEFT(HF154,1)=CHAR(9),LEFT(HF154,1)=CHAR(160),indenture(HF154)&gt;0),"NO","BOLD")&amp;HH154</f>
        <v>BOLD</v>
      </c>
      <c r="HL154" t="str">
        <f t="shared" si="186"/>
        <v/>
      </c>
      <c r="HM154" t="str">
        <f>IF(OR(LEFT(HJ154,1)=CHAR(32),LEFT(HJ154,1)=CHAR(9),LEFT(HJ154,1)=CHAR(160),indenture(HJ154)&gt;0),"NO","BOLD")&amp;HL154</f>
        <v>BOLD</v>
      </c>
      <c r="HP154" t="str">
        <f t="shared" si="187"/>
        <v/>
      </c>
      <c r="HQ154" t="str">
        <f>IF(OR(LEFT(HN154,1)=CHAR(32),LEFT(HN154,1)=CHAR(9),LEFT(HN154,1)=CHAR(160),indenture(HN154)&gt;0),"NO","BOLD")&amp;HP154</f>
        <v>BOLD</v>
      </c>
      <c r="HT154" t="str">
        <f t="shared" si="188"/>
        <v/>
      </c>
      <c r="HU154" t="str">
        <f>IF(OR(LEFT(HR154,1)=CHAR(32),LEFT(HR154,1)=CHAR(9),LEFT(HR154,1)=CHAR(160),indenture(HR154)&gt;0),"NO","BOLD")&amp;HT154</f>
        <v>BOLD</v>
      </c>
    </row>
    <row r="155" spans="1:253">
      <c r="A155">
        <v>154</v>
      </c>
      <c r="D155" t="str">
        <f t="shared" si="133"/>
        <v/>
      </c>
      <c r="E155" t="str">
        <f>IF(OR(LEFT(B155,1)=CHAR(32),LEFT(B155,1)=CHAR(9),LEFT(B155,1)=CHAR(160),indenture(B155)&gt;0),"NO","BOLD")&amp;D155</f>
        <v>BOLD</v>
      </c>
      <c r="F155" t="s">
        <v>4194</v>
      </c>
      <c r="G155" t="s">
        <v>4195</v>
      </c>
      <c r="H155" t="str">
        <f t="shared" si="134"/>
        <v/>
      </c>
      <c r="I155" t="str">
        <f>IF(OR(LEFT(F155,1)=CHAR(32),LEFT(F155,1)=CHAR(9),LEFT(F155,1)=CHAR(160),indenture(F155)&gt;0),"NO","BOLD")&amp;H155</f>
        <v>BOLD</v>
      </c>
      <c r="P155" t="str">
        <f t="shared" si="135"/>
        <v/>
      </c>
      <c r="Q155" t="str">
        <f>IF(OR(LEFT(N155,1)=CHAR(32),LEFT(N155,1)=CHAR(9),LEFT(N155,1)=CHAR(160),indenture(N155)&gt;0),"NO","BOLD")&amp;P155</f>
        <v>BOLD</v>
      </c>
      <c r="T155" t="str">
        <f t="shared" si="136"/>
        <v/>
      </c>
      <c r="U155" t="str">
        <f>IF(OR(LEFT(R155,1)=CHAR(32),LEFT(R155,1)=CHAR(9),LEFT(R155,1)=CHAR(160),indenture(R155)&gt;0),"NO","BOLD")&amp;T155</f>
        <v>BOLD</v>
      </c>
      <c r="X155" t="str">
        <f t="shared" si="137"/>
        <v/>
      </c>
      <c r="Y155" t="str">
        <f>IF(OR(LEFT(V155,1)=CHAR(32),LEFT(V155,1)=CHAR(9),LEFT(V155,1)=CHAR(160),indenture(V155)&gt;0),"NO","BOLD")&amp;X155</f>
        <v>BOLD</v>
      </c>
      <c r="AB155" t="str">
        <f t="shared" si="138"/>
        <v/>
      </c>
      <c r="AC155" t="str">
        <f>IF(OR(LEFT(Z155,1)=CHAR(32),LEFT(Z155,1)=CHAR(9),LEFT(Z155,1)=CHAR(160),indenture(Z155)&gt;0),"NO","BOLD")&amp;AB155</f>
        <v>BOLD</v>
      </c>
      <c r="AF155" t="str">
        <f t="shared" si="139"/>
        <v/>
      </c>
      <c r="AG155" t="str">
        <f>IF(OR(LEFT(AD155,1)=CHAR(32),LEFT(AD155,1)=CHAR(9),LEFT(AD155,1)=CHAR(160),indenture(AD155)&gt;0),"NO","BOLD")&amp;AF155</f>
        <v>BOLD</v>
      </c>
      <c r="AJ155" t="str">
        <f t="shared" si="140"/>
        <v/>
      </c>
      <c r="AK155" t="str">
        <f>IF(OR(LEFT(AH155,1)=CHAR(32),LEFT(AH155,1)=CHAR(9),LEFT(AH155,1)=CHAR(160),indenture(AH155)&gt;0),"NO","BOLD")&amp;AJ155</f>
        <v>BOLD</v>
      </c>
      <c r="AN155" t="str">
        <f t="shared" si="141"/>
        <v/>
      </c>
      <c r="AO155" t="str">
        <f>IF(OR(LEFT(AL155,1)=CHAR(32),LEFT(AL155,1)=CHAR(9),LEFT(AL155,1)=CHAR(160),indenture(AL155)&gt;0),"NO","BOLD")&amp;AN155</f>
        <v>BOLD</v>
      </c>
      <c r="AR155" t="str">
        <f t="shared" si="142"/>
        <v/>
      </c>
      <c r="AS155" t="str">
        <f>IF(OR(LEFT(AP155,1)=CHAR(32),LEFT(AP155,1)=CHAR(9),LEFT(AP155,1)=CHAR(160),indenture(AP155)&gt;0),"NO","BOLD")&amp;AR155</f>
        <v>BOLD</v>
      </c>
      <c r="AV155" t="str">
        <f t="shared" si="143"/>
        <v/>
      </c>
      <c r="AW155" t="str">
        <f>IF(OR(LEFT(AT155,1)=CHAR(32),LEFT(AT155,1)=CHAR(9),LEFT(AT155,1)=CHAR(160),indenture(AT155)&gt;0),"NO","BOLD")&amp;AV155</f>
        <v>BOLD</v>
      </c>
      <c r="AZ155" t="str">
        <f t="shared" si="144"/>
        <v/>
      </c>
      <c r="BA155" t="str">
        <f>IF(OR(LEFT(AX155,1)=CHAR(32),LEFT(AX155,1)=CHAR(9),LEFT(AX155,1)=CHAR(160),indenture(AX155)&gt;0),"NO","BOLD")&amp;AZ155</f>
        <v>BOLD</v>
      </c>
      <c r="BD155" t="str">
        <f t="shared" si="145"/>
        <v/>
      </c>
      <c r="BE155" t="str">
        <f>IF(OR(LEFT(BB155,1)=CHAR(32),LEFT(BB155,1)=CHAR(9),LEFT(BB155,1)=CHAR(160),indenture(BB155)&gt;0),"NO","BOLD")&amp;BD155</f>
        <v>BOLD</v>
      </c>
      <c r="BH155" t="str">
        <f t="shared" si="146"/>
        <v/>
      </c>
      <c r="BI155" t="str">
        <f>IF(OR(LEFT(BF155,1)=CHAR(32),LEFT(BF155,1)=CHAR(9),LEFT(BF155,1)=CHAR(160),indenture(BF155)&gt;0),"NO","BOLD")&amp;BH155</f>
        <v>BOLD</v>
      </c>
      <c r="BL155" t="str">
        <f t="shared" si="147"/>
        <v/>
      </c>
      <c r="BM155" t="str">
        <f>IF(OR(LEFT(BJ155,1)=CHAR(32),LEFT(BJ155,1)=CHAR(9),LEFT(BJ155,1)=CHAR(160),indenture(BJ155)&gt;0),"NO","BOLD")&amp;BL155</f>
        <v>BOLD</v>
      </c>
      <c r="BP155" t="str">
        <f t="shared" si="148"/>
        <v/>
      </c>
      <c r="BQ155" t="str">
        <f>IF(OR(LEFT(BN155,1)=CHAR(32),LEFT(BN155,1)=CHAR(9),LEFT(BN155,1)=CHAR(160),indenture(BN155)&gt;0),"NO","BOLD")&amp;BP155</f>
        <v>BOLD</v>
      </c>
      <c r="BT155" t="str">
        <f t="shared" si="149"/>
        <v/>
      </c>
      <c r="BU155" t="str">
        <f>IF(OR(LEFT(BR155,1)=CHAR(32),LEFT(BR155,1)=CHAR(9),LEFT(BR155,1)=CHAR(160),indenture(BR155)&gt;0),"NO","BOLD")&amp;BT155</f>
        <v>BOLD</v>
      </c>
      <c r="BX155" t="str">
        <f t="shared" si="150"/>
        <v/>
      </c>
      <c r="BY155" t="str">
        <f>IF(OR(LEFT(BV155,1)=CHAR(32),LEFT(BV155,1)=CHAR(9),LEFT(BV155,1)=CHAR(160),indenture(BV155)&gt;0),"NO","BOLD")&amp;BX155</f>
        <v>BOLD</v>
      </c>
      <c r="CB155" t="str">
        <f t="shared" si="151"/>
        <v/>
      </c>
      <c r="CC155" t="str">
        <f>IF(OR(LEFT(BZ155,1)=CHAR(32),LEFT(BZ155,1)=CHAR(9),LEFT(BZ155,1)=CHAR(160),indenture(BZ155)&gt;0),"NO","BOLD")&amp;CB155</f>
        <v>BOLD</v>
      </c>
      <c r="CF155" t="str">
        <f t="shared" si="152"/>
        <v/>
      </c>
      <c r="CG155" t="str">
        <f>IF(OR(LEFT(CD155,1)=CHAR(32),LEFT(CD155,1)=CHAR(9),LEFT(CD155,1)=CHAR(160),indenture(CD155)&gt;0),"NO","BOLD")&amp;CF155</f>
        <v>BOLD</v>
      </c>
      <c r="CJ155" t="str">
        <f t="shared" si="153"/>
        <v/>
      </c>
      <c r="CK155" t="str">
        <f>IF(OR(LEFT(CH155,1)=CHAR(32),LEFT(CH155,1)=CHAR(9),LEFT(CH155,1)=CHAR(160),indenture(CH155)&gt;0),"NO","BOLD")&amp;CJ155</f>
        <v>BOLD</v>
      </c>
      <c r="CN155" t="str">
        <f t="shared" si="154"/>
        <v/>
      </c>
      <c r="CO155" t="str">
        <f>IF(OR(LEFT(CL155,1)=CHAR(32),LEFT(CL155,1)=CHAR(9),LEFT(CL155,1)=CHAR(160),indenture(CL155)&gt;0),"NO","BOLD")&amp;CN155</f>
        <v>BOLD</v>
      </c>
      <c r="CR155" t="str">
        <f t="shared" si="155"/>
        <v/>
      </c>
      <c r="CS155" t="str">
        <f>IF(OR(LEFT(CP155,1)=CHAR(32),LEFT(CP155,1)=CHAR(9),LEFT(CP155,1)=CHAR(160),indenture(CP155)&gt;0),"NO","BOLD")&amp;CR155</f>
        <v>BOLD</v>
      </c>
      <c r="CV155" t="str">
        <f t="shared" si="156"/>
        <v/>
      </c>
      <c r="CW155" t="str">
        <f>IF(OR(LEFT(CT155,1)=CHAR(32),LEFT(CT155,1)=CHAR(9),LEFT(CT155,1)=CHAR(160),indenture(CT155)&gt;0),"NO","BOLD")&amp;CV155</f>
        <v>BOLD</v>
      </c>
      <c r="CZ155" t="str">
        <f t="shared" si="157"/>
        <v/>
      </c>
      <c r="DA155" t="str">
        <f>IF(OR(LEFT(CX155,1)=CHAR(32),LEFT(CX155,1)=CHAR(9),LEFT(CX155,1)=CHAR(160),indenture(CX155)&gt;0),"NO","BOLD")&amp;CZ155</f>
        <v>BOLD</v>
      </c>
      <c r="DD155" t="str">
        <f t="shared" si="158"/>
        <v/>
      </c>
      <c r="DE155" t="str">
        <f>IF(OR(LEFT(DB155,1)=CHAR(32),LEFT(DB155,1)=CHAR(9),LEFT(DB155,1)=CHAR(160),indenture(DB155)&gt;0),"NO","BOLD")&amp;DD155</f>
        <v>BOLD</v>
      </c>
      <c r="DH155" t="str">
        <f t="shared" si="159"/>
        <v/>
      </c>
      <c r="DI155" t="str">
        <f>IF(OR(LEFT(DF155,1)=CHAR(32),LEFT(DF155,1)=CHAR(9),LEFT(DF155,1)=CHAR(160),indenture(DF155)&gt;0),"NO","BOLD")&amp;DH155</f>
        <v>BOLD</v>
      </c>
      <c r="DL155" t="str">
        <f t="shared" si="160"/>
        <v/>
      </c>
      <c r="DM155" t="str">
        <f>IF(OR(LEFT(DJ155,1)=CHAR(32),LEFT(DJ155,1)=CHAR(9),LEFT(DJ155,1)=CHAR(160),indenture(DJ155)&gt;0),"NO","BOLD")&amp;DL155</f>
        <v>BOLD</v>
      </c>
      <c r="DP155" t="str">
        <f t="shared" si="161"/>
        <v/>
      </c>
      <c r="DQ155" t="str">
        <f>IF(OR(LEFT(DN155,1)=CHAR(32),LEFT(DN155,1)=CHAR(9),LEFT(DN155,1)=CHAR(160),indenture(DN155)&gt;0),"NO","BOLD")&amp;DP155</f>
        <v>BOLD</v>
      </c>
      <c r="DT155" t="str">
        <f t="shared" si="162"/>
        <v/>
      </c>
      <c r="DU155" t="str">
        <f>IF(OR(LEFT(DR155,1)=CHAR(32),LEFT(DR155,1)=CHAR(9),LEFT(DR155,1)=CHAR(160),indenture(DR155)&gt;0),"NO","BOLD")&amp;DT155</f>
        <v>BOLD</v>
      </c>
      <c r="DX155" t="str">
        <f t="shared" si="163"/>
        <v/>
      </c>
      <c r="DY155" t="str">
        <f>IF(OR(LEFT(DV155,1)=CHAR(32),LEFT(DV155,1)=CHAR(9),LEFT(DV155,1)=CHAR(160),indenture(DV155)&gt;0),"NO","BOLD")&amp;DX155</f>
        <v>BOLD</v>
      </c>
      <c r="EB155" t="str">
        <f t="shared" si="164"/>
        <v/>
      </c>
      <c r="EC155" t="str">
        <f>IF(OR(LEFT(DZ155,1)=CHAR(32),LEFT(DZ155,1)=CHAR(9),LEFT(DZ155,1)=CHAR(160),indenture(DZ155)&gt;0),"NO","BOLD")&amp;EB155</f>
        <v>BOLD</v>
      </c>
      <c r="EF155" t="str">
        <f t="shared" si="165"/>
        <v/>
      </c>
      <c r="EG155" t="str">
        <f>IF(OR(LEFT(ED155,1)=CHAR(32),LEFT(ED155,1)=CHAR(9),LEFT(ED155,1)=CHAR(160),indenture(ED155)&gt;0),"NO","BOLD")&amp;EF155</f>
        <v>BOLD</v>
      </c>
      <c r="EJ155" t="str">
        <f t="shared" si="166"/>
        <v/>
      </c>
      <c r="EK155" t="str">
        <f>IF(OR(LEFT(EH155,1)=CHAR(32),LEFT(EH155,1)=CHAR(9),LEFT(EH155,1)=CHAR(160),indenture(EH155)&gt;0),"NO","BOLD")&amp;EJ155</f>
        <v>BOLD</v>
      </c>
      <c r="EN155" t="str">
        <f t="shared" si="167"/>
        <v/>
      </c>
      <c r="EO155" t="str">
        <f>IF(OR(LEFT(EL155,1)=CHAR(32),LEFT(EL155,1)=CHAR(9),LEFT(EL155,1)=CHAR(160),indenture(EL155)&gt;0),"NO","BOLD")&amp;EN155</f>
        <v>BOLD</v>
      </c>
      <c r="ER155" t="str">
        <f t="shared" si="168"/>
        <v/>
      </c>
      <c r="ES155" t="str">
        <f>IF(OR(LEFT(EP155,1)=CHAR(32),LEFT(EP155,1)=CHAR(9),LEFT(EP155,1)=CHAR(160),indenture(EP155)&gt;0),"NO","BOLD")&amp;ER155</f>
        <v>BOLD</v>
      </c>
      <c r="EV155" t="str">
        <f t="shared" si="169"/>
        <v/>
      </c>
      <c r="EW155" t="str">
        <f>IF(OR(LEFT(ET155,1)=CHAR(32),LEFT(ET155,1)=CHAR(9),LEFT(ET155,1)=CHAR(160),indenture(ET155)&gt;0),"NO","BOLD")&amp;EV155</f>
        <v>BOLD</v>
      </c>
      <c r="EZ155" t="str">
        <f t="shared" si="170"/>
        <v/>
      </c>
      <c r="FA155" t="str">
        <f>IF(OR(LEFT(EX155,1)=CHAR(32),LEFT(EX155,1)=CHAR(9),LEFT(EX155,1)=CHAR(160),indenture(EX155)&gt;0),"NO","BOLD")&amp;EZ155</f>
        <v>BOLD</v>
      </c>
      <c r="FD155" t="str">
        <f t="shared" si="171"/>
        <v/>
      </c>
      <c r="FE155" t="str">
        <f>IF(OR(LEFT(FB155,1)=CHAR(32),LEFT(FB155,1)=CHAR(9),LEFT(FB155,1)=CHAR(160),indenture(FB155)&gt;0),"NO","BOLD")&amp;FD155</f>
        <v>BOLD</v>
      </c>
      <c r="FH155" t="str">
        <f t="shared" si="172"/>
        <v/>
      </c>
      <c r="FI155" t="str">
        <f>IF(OR(LEFT(FF155,1)=CHAR(32),LEFT(FF155,1)=CHAR(9),LEFT(FF155,1)=CHAR(160),indenture(FF155)&gt;0),"NO","BOLD")&amp;FH155</f>
        <v>BOLD</v>
      </c>
      <c r="FL155" t="str">
        <f t="shared" si="173"/>
        <v/>
      </c>
      <c r="FM155" t="str">
        <f>IF(OR(LEFT(FJ155,1)=CHAR(32),LEFT(FJ155,1)=CHAR(9),LEFT(FJ155,1)=CHAR(160),indenture(FJ155)&gt;0),"NO","BOLD")&amp;FL155</f>
        <v>BOLD</v>
      </c>
      <c r="FP155" t="str">
        <f t="shared" si="174"/>
        <v/>
      </c>
      <c r="FQ155" t="str">
        <f>IF(OR(LEFT(FN155,1)=CHAR(32),LEFT(FN155,1)=CHAR(9),LEFT(FN155,1)=CHAR(160),indenture(FN155)&gt;0),"NO","BOLD")&amp;FP155</f>
        <v>BOLD</v>
      </c>
      <c r="FT155" t="str">
        <f t="shared" si="175"/>
        <v/>
      </c>
      <c r="FU155" t="str">
        <f>IF(OR(LEFT(FR155,1)=CHAR(32),LEFT(FR155,1)=CHAR(9),LEFT(FR155,1)=CHAR(160),indenture(FR155)&gt;0),"NO","BOLD")&amp;FT155</f>
        <v>BOLD</v>
      </c>
      <c r="FX155" t="str">
        <f t="shared" si="176"/>
        <v/>
      </c>
      <c r="FY155" t="str">
        <f>IF(OR(LEFT(FV155,1)=CHAR(32),LEFT(FV155,1)=CHAR(9),LEFT(FV155,1)=CHAR(160),indenture(FV155)&gt;0),"NO","BOLD")&amp;FX155</f>
        <v>BOLD</v>
      </c>
      <c r="GB155" t="str">
        <f t="shared" si="177"/>
        <v/>
      </c>
      <c r="GC155" t="str">
        <f>IF(OR(LEFT(FZ155,1)=CHAR(32),LEFT(FZ155,1)=CHAR(9),LEFT(FZ155,1)=CHAR(160),indenture(FZ155)&gt;0),"NO","BOLD")&amp;GB155</f>
        <v>BOLD</v>
      </c>
      <c r="GF155" t="str">
        <f t="shared" si="178"/>
        <v/>
      </c>
      <c r="GG155" t="str">
        <f>IF(OR(LEFT(GD155,1)=CHAR(32),LEFT(GD155,1)=CHAR(9),LEFT(GD155,1)=CHAR(160),indenture(GD155)&gt;0),"NO","BOLD")&amp;GF155</f>
        <v>BOLD</v>
      </c>
      <c r="GJ155" t="str">
        <f t="shared" si="179"/>
        <v/>
      </c>
      <c r="GK155" t="str">
        <f>IF(OR(LEFT(GH155,1)=CHAR(32),LEFT(GH155,1)=CHAR(9),LEFT(GH155,1)=CHAR(160),indenture(GH155)&gt;0),"NO","BOLD")&amp;GJ155</f>
        <v>BOLD</v>
      </c>
      <c r="GN155" t="str">
        <f t="shared" si="180"/>
        <v/>
      </c>
      <c r="GO155" t="str">
        <f>IF(OR(LEFT(GL155,1)=CHAR(32),LEFT(GL155,1)=CHAR(9),LEFT(GL155,1)=CHAR(160),indenture(GL155)&gt;0),"NO","BOLD")&amp;GN155</f>
        <v>BOLD</v>
      </c>
      <c r="GR155" t="str">
        <f t="shared" si="181"/>
        <v/>
      </c>
      <c r="GS155" t="str">
        <f>IF(OR(LEFT(GP155,1)=CHAR(32),LEFT(GP155,1)=CHAR(9),LEFT(GP155,1)=CHAR(160),indenture(GP155)&gt;0),"NO","BOLD")&amp;GR155</f>
        <v>BOLD</v>
      </c>
      <c r="GV155" t="str">
        <f t="shared" si="182"/>
        <v/>
      </c>
      <c r="GW155" t="str">
        <f>IF(OR(LEFT(GT155,1)=CHAR(32),LEFT(GT155,1)=CHAR(9),LEFT(GT155,1)=CHAR(160),indenture(GT155)&gt;0),"NO","BOLD")&amp;GV155</f>
        <v>BOLD</v>
      </c>
      <c r="GZ155" t="str">
        <f t="shared" si="183"/>
        <v/>
      </c>
      <c r="HA155" t="str">
        <f>IF(OR(LEFT(GX155,1)=CHAR(32),LEFT(GX155,1)=CHAR(9),LEFT(GX155,1)=CHAR(160),indenture(GX155)&gt;0),"NO","BOLD")&amp;GZ155</f>
        <v>BOLD</v>
      </c>
      <c r="HD155" t="str">
        <f t="shared" si="184"/>
        <v/>
      </c>
      <c r="HE155" t="str">
        <f>IF(OR(LEFT(HB155,1)=CHAR(32),LEFT(HB155,1)=CHAR(9),LEFT(HB155,1)=CHAR(160),indenture(HB155)&gt;0),"NO","BOLD")&amp;HD155</f>
        <v>BOLD</v>
      </c>
      <c r="HH155" t="str">
        <f t="shared" si="185"/>
        <v/>
      </c>
      <c r="HI155" t="str">
        <f>IF(OR(LEFT(HF155,1)=CHAR(32),LEFT(HF155,1)=CHAR(9),LEFT(HF155,1)=CHAR(160),indenture(HF155)&gt;0),"NO","BOLD")&amp;HH155</f>
        <v>BOLD</v>
      </c>
      <c r="HL155" t="str">
        <f t="shared" si="186"/>
        <v/>
      </c>
      <c r="HM155" t="str">
        <f>IF(OR(LEFT(HJ155,1)=CHAR(32),LEFT(HJ155,1)=CHAR(9),LEFT(HJ155,1)=CHAR(160),indenture(HJ155)&gt;0),"NO","BOLD")&amp;HL155</f>
        <v>BOLD</v>
      </c>
      <c r="HP155" t="str">
        <f t="shared" si="187"/>
        <v/>
      </c>
      <c r="HQ155" t="str">
        <f>IF(OR(LEFT(HN155,1)=CHAR(32),LEFT(HN155,1)=CHAR(9),LEFT(HN155,1)=CHAR(160),indenture(HN155)&gt;0),"NO","BOLD")&amp;HP155</f>
        <v>BOLD</v>
      </c>
      <c r="HT155" t="str">
        <f t="shared" si="188"/>
        <v/>
      </c>
      <c r="HU155" t="str">
        <f>IF(OR(LEFT(HR155,1)=CHAR(32),LEFT(HR155,1)=CHAR(9),LEFT(HR155,1)=CHAR(160),indenture(HR155)&gt;0),"NO","BOLD")&amp;HT155</f>
        <v>BOLD</v>
      </c>
    </row>
    <row r="156" spans="1:253">
      <c r="A156">
        <v>155</v>
      </c>
      <c r="D156" t="str">
        <f t="shared" si="133"/>
        <v/>
      </c>
      <c r="E156" t="str">
        <f>IF(OR(LEFT(B156,1)=CHAR(32),LEFT(B156,1)=CHAR(9),LEFT(B156,1)=CHAR(160),indenture(B156)&gt;0),"NO","BOLD")&amp;D156</f>
        <v>BOLD</v>
      </c>
      <c r="F156" t="s">
        <v>4196</v>
      </c>
      <c r="G156" t="s">
        <v>4197</v>
      </c>
      <c r="H156" t="str">
        <f t="shared" si="134"/>
        <v/>
      </c>
      <c r="I156" t="str">
        <f>IF(OR(LEFT(F156,1)=CHAR(32),LEFT(F156,1)=CHAR(9),LEFT(F156,1)=CHAR(160),indenture(F156)&gt;0),"NO","BOLD")&amp;H156</f>
        <v>BOLD</v>
      </c>
      <c r="P156" t="str">
        <f t="shared" si="135"/>
        <v/>
      </c>
      <c r="Q156" t="str">
        <f>IF(OR(LEFT(N156,1)=CHAR(32),LEFT(N156,1)=CHAR(9),LEFT(N156,1)=CHAR(160),indenture(N156)&gt;0),"NO","BOLD")&amp;P156</f>
        <v>BOLD</v>
      </c>
      <c r="T156" t="str">
        <f t="shared" si="136"/>
        <v/>
      </c>
      <c r="U156" t="str">
        <f>IF(OR(LEFT(R156,1)=CHAR(32),LEFT(R156,1)=CHAR(9),LEFT(R156,1)=CHAR(160),indenture(R156)&gt;0),"NO","BOLD")&amp;T156</f>
        <v>BOLD</v>
      </c>
      <c r="X156" t="str">
        <f t="shared" si="137"/>
        <v/>
      </c>
      <c r="Y156" t="str">
        <f>IF(OR(LEFT(V156,1)=CHAR(32),LEFT(V156,1)=CHAR(9),LEFT(V156,1)=CHAR(160),indenture(V156)&gt;0),"NO","BOLD")&amp;X156</f>
        <v>BOLD</v>
      </c>
      <c r="AB156" t="str">
        <f t="shared" si="138"/>
        <v/>
      </c>
      <c r="AC156" t="str">
        <f>IF(OR(LEFT(Z156,1)=CHAR(32),LEFT(Z156,1)=CHAR(9),LEFT(Z156,1)=CHAR(160),indenture(Z156)&gt;0),"NO","BOLD")&amp;AB156</f>
        <v>BOLD</v>
      </c>
      <c r="AF156" t="str">
        <f t="shared" si="139"/>
        <v/>
      </c>
      <c r="AG156" t="str">
        <f>IF(OR(LEFT(AD156,1)=CHAR(32),LEFT(AD156,1)=CHAR(9),LEFT(AD156,1)=CHAR(160),indenture(AD156)&gt;0),"NO","BOLD")&amp;AF156</f>
        <v>BOLD</v>
      </c>
      <c r="AJ156" t="str">
        <f t="shared" si="140"/>
        <v/>
      </c>
      <c r="AK156" t="str">
        <f>IF(OR(LEFT(AH156,1)=CHAR(32),LEFT(AH156,1)=CHAR(9),LEFT(AH156,1)=CHAR(160),indenture(AH156)&gt;0),"NO","BOLD")&amp;AJ156</f>
        <v>BOLD</v>
      </c>
      <c r="AN156" t="str">
        <f t="shared" si="141"/>
        <v/>
      </c>
      <c r="AO156" t="str">
        <f>IF(OR(LEFT(AL156,1)=CHAR(32),LEFT(AL156,1)=CHAR(9),LEFT(AL156,1)=CHAR(160),indenture(AL156)&gt;0),"NO","BOLD")&amp;AN156</f>
        <v>BOLD</v>
      </c>
      <c r="AR156" t="str">
        <f t="shared" si="142"/>
        <v/>
      </c>
      <c r="AS156" t="str">
        <f>IF(OR(LEFT(AP156,1)=CHAR(32),LEFT(AP156,1)=CHAR(9),LEFT(AP156,1)=CHAR(160),indenture(AP156)&gt;0),"NO","BOLD")&amp;AR156</f>
        <v>BOLD</v>
      </c>
      <c r="AV156" t="str">
        <f t="shared" si="143"/>
        <v/>
      </c>
      <c r="AW156" t="str">
        <f>IF(OR(LEFT(AT156,1)=CHAR(32),LEFT(AT156,1)=CHAR(9),LEFT(AT156,1)=CHAR(160),indenture(AT156)&gt;0),"NO","BOLD")&amp;AV156</f>
        <v>BOLD</v>
      </c>
      <c r="AZ156" t="str">
        <f t="shared" si="144"/>
        <v/>
      </c>
      <c r="BA156" t="str">
        <f>IF(OR(LEFT(AX156,1)=CHAR(32),LEFT(AX156,1)=CHAR(9),LEFT(AX156,1)=CHAR(160),indenture(AX156)&gt;0),"NO","BOLD")&amp;AZ156</f>
        <v>BOLD</v>
      </c>
      <c r="BD156" t="str">
        <f t="shared" si="145"/>
        <v/>
      </c>
      <c r="BE156" t="str">
        <f>IF(OR(LEFT(BB156,1)=CHAR(32),LEFT(BB156,1)=CHAR(9),LEFT(BB156,1)=CHAR(160),indenture(BB156)&gt;0),"NO","BOLD")&amp;BD156</f>
        <v>BOLD</v>
      </c>
      <c r="BH156" t="str">
        <f t="shared" si="146"/>
        <v/>
      </c>
      <c r="BI156" t="str">
        <f>IF(OR(LEFT(BF156,1)=CHAR(32),LEFT(BF156,1)=CHAR(9),LEFT(BF156,1)=CHAR(160),indenture(BF156)&gt;0),"NO","BOLD")&amp;BH156</f>
        <v>BOLD</v>
      </c>
      <c r="BL156" t="str">
        <f t="shared" si="147"/>
        <v/>
      </c>
      <c r="BM156" t="str">
        <f>IF(OR(LEFT(BJ156,1)=CHAR(32),LEFT(BJ156,1)=CHAR(9),LEFT(BJ156,1)=CHAR(160),indenture(BJ156)&gt;0),"NO","BOLD")&amp;BL156</f>
        <v>BOLD</v>
      </c>
      <c r="BP156" t="str">
        <f t="shared" si="148"/>
        <v/>
      </c>
      <c r="BQ156" t="str">
        <f>IF(OR(LEFT(BN156,1)=CHAR(32),LEFT(BN156,1)=CHAR(9),LEFT(BN156,1)=CHAR(160),indenture(BN156)&gt;0),"NO","BOLD")&amp;BP156</f>
        <v>BOLD</v>
      </c>
      <c r="BT156" t="str">
        <f t="shared" si="149"/>
        <v/>
      </c>
      <c r="BU156" t="str">
        <f>IF(OR(LEFT(BR156,1)=CHAR(32),LEFT(BR156,1)=CHAR(9),LEFT(BR156,1)=CHAR(160),indenture(BR156)&gt;0),"NO","BOLD")&amp;BT156</f>
        <v>BOLD</v>
      </c>
      <c r="BX156" t="str">
        <f t="shared" si="150"/>
        <v/>
      </c>
      <c r="BY156" t="str">
        <f>IF(OR(LEFT(BV156,1)=CHAR(32),LEFT(BV156,1)=CHAR(9),LEFT(BV156,1)=CHAR(160),indenture(BV156)&gt;0),"NO","BOLD")&amp;BX156</f>
        <v>BOLD</v>
      </c>
      <c r="CB156" t="str">
        <f t="shared" si="151"/>
        <v/>
      </c>
      <c r="CC156" t="str">
        <f>IF(OR(LEFT(BZ156,1)=CHAR(32),LEFT(BZ156,1)=CHAR(9),LEFT(BZ156,1)=CHAR(160),indenture(BZ156)&gt;0),"NO","BOLD")&amp;CB156</f>
        <v>BOLD</v>
      </c>
      <c r="CF156" t="str">
        <f t="shared" si="152"/>
        <v/>
      </c>
      <c r="CG156" t="str">
        <f>IF(OR(LEFT(CD156,1)=CHAR(32),LEFT(CD156,1)=CHAR(9),LEFT(CD156,1)=CHAR(160),indenture(CD156)&gt;0),"NO","BOLD")&amp;CF156</f>
        <v>BOLD</v>
      </c>
      <c r="CJ156" t="str">
        <f t="shared" si="153"/>
        <v/>
      </c>
      <c r="CK156" t="str">
        <f>IF(OR(LEFT(CH156,1)=CHAR(32),LEFT(CH156,1)=CHAR(9),LEFT(CH156,1)=CHAR(160),indenture(CH156)&gt;0),"NO","BOLD")&amp;CJ156</f>
        <v>BOLD</v>
      </c>
      <c r="CN156" t="str">
        <f t="shared" si="154"/>
        <v/>
      </c>
      <c r="CO156" t="str">
        <f>IF(OR(LEFT(CL156,1)=CHAR(32),LEFT(CL156,1)=CHAR(9),LEFT(CL156,1)=CHAR(160),indenture(CL156)&gt;0),"NO","BOLD")&amp;CN156</f>
        <v>BOLD</v>
      </c>
      <c r="CR156" t="str">
        <f t="shared" si="155"/>
        <v/>
      </c>
      <c r="CS156" t="str">
        <f>IF(OR(LEFT(CP156,1)=CHAR(32),LEFT(CP156,1)=CHAR(9),LEFT(CP156,1)=CHAR(160),indenture(CP156)&gt;0),"NO","BOLD")&amp;CR156</f>
        <v>BOLD</v>
      </c>
      <c r="CV156" t="str">
        <f t="shared" si="156"/>
        <v/>
      </c>
      <c r="CW156" t="str">
        <f>IF(OR(LEFT(CT156,1)=CHAR(32),LEFT(CT156,1)=CHAR(9),LEFT(CT156,1)=CHAR(160),indenture(CT156)&gt;0),"NO","BOLD")&amp;CV156</f>
        <v>BOLD</v>
      </c>
      <c r="CZ156" t="str">
        <f t="shared" si="157"/>
        <v/>
      </c>
      <c r="DA156" t="str">
        <f>IF(OR(LEFT(CX156,1)=CHAR(32),LEFT(CX156,1)=CHAR(9),LEFT(CX156,1)=CHAR(160),indenture(CX156)&gt;0),"NO","BOLD")&amp;CZ156</f>
        <v>BOLD</v>
      </c>
      <c r="DD156" t="str">
        <f t="shared" si="158"/>
        <v/>
      </c>
      <c r="DE156" t="str">
        <f>IF(OR(LEFT(DB156,1)=CHAR(32),LEFT(DB156,1)=CHAR(9),LEFT(DB156,1)=CHAR(160),indenture(DB156)&gt;0),"NO","BOLD")&amp;DD156</f>
        <v>BOLD</v>
      </c>
      <c r="DH156" t="str">
        <f t="shared" si="159"/>
        <v/>
      </c>
      <c r="DI156" t="str">
        <f>IF(OR(LEFT(DF156,1)=CHAR(32),LEFT(DF156,1)=CHAR(9),LEFT(DF156,1)=CHAR(160),indenture(DF156)&gt;0),"NO","BOLD")&amp;DH156</f>
        <v>BOLD</v>
      </c>
      <c r="DL156" t="str">
        <f t="shared" si="160"/>
        <v/>
      </c>
      <c r="DM156" t="str">
        <f>IF(OR(LEFT(DJ156,1)=CHAR(32),LEFT(DJ156,1)=CHAR(9),LEFT(DJ156,1)=CHAR(160),indenture(DJ156)&gt;0),"NO","BOLD")&amp;DL156</f>
        <v>BOLD</v>
      </c>
      <c r="DP156" t="str">
        <f t="shared" si="161"/>
        <v/>
      </c>
      <c r="DQ156" t="str">
        <f>IF(OR(LEFT(DN156,1)=CHAR(32),LEFT(DN156,1)=CHAR(9),LEFT(DN156,1)=CHAR(160),indenture(DN156)&gt;0),"NO","BOLD")&amp;DP156</f>
        <v>BOLD</v>
      </c>
      <c r="DT156" t="str">
        <f t="shared" si="162"/>
        <v/>
      </c>
      <c r="DU156" t="str">
        <f>IF(OR(LEFT(DR156,1)=CHAR(32),LEFT(DR156,1)=CHAR(9),LEFT(DR156,1)=CHAR(160),indenture(DR156)&gt;0),"NO","BOLD")&amp;DT156</f>
        <v>BOLD</v>
      </c>
      <c r="DX156" t="str">
        <f t="shared" si="163"/>
        <v/>
      </c>
      <c r="DY156" t="str">
        <f>IF(OR(LEFT(DV156,1)=CHAR(32),LEFT(DV156,1)=CHAR(9),LEFT(DV156,1)=CHAR(160),indenture(DV156)&gt;0),"NO","BOLD")&amp;DX156</f>
        <v>BOLD</v>
      </c>
      <c r="EB156" t="str">
        <f t="shared" si="164"/>
        <v/>
      </c>
      <c r="EC156" t="str">
        <f>IF(OR(LEFT(DZ156,1)=CHAR(32),LEFT(DZ156,1)=CHAR(9),LEFT(DZ156,1)=CHAR(160),indenture(DZ156)&gt;0),"NO","BOLD")&amp;EB156</f>
        <v>BOLD</v>
      </c>
      <c r="EF156" t="str">
        <f t="shared" si="165"/>
        <v/>
      </c>
      <c r="EG156" t="str">
        <f>IF(OR(LEFT(ED156,1)=CHAR(32),LEFT(ED156,1)=CHAR(9),LEFT(ED156,1)=CHAR(160),indenture(ED156)&gt;0),"NO","BOLD")&amp;EF156</f>
        <v>BOLD</v>
      </c>
      <c r="EJ156" t="str">
        <f t="shared" si="166"/>
        <v/>
      </c>
      <c r="EK156" t="str">
        <f>IF(OR(LEFT(EH156,1)=CHAR(32),LEFT(EH156,1)=CHAR(9),LEFT(EH156,1)=CHAR(160),indenture(EH156)&gt;0),"NO","BOLD")&amp;EJ156</f>
        <v>BOLD</v>
      </c>
      <c r="EN156" t="str">
        <f t="shared" si="167"/>
        <v/>
      </c>
      <c r="EO156" t="str">
        <f>IF(OR(LEFT(EL156,1)=CHAR(32),LEFT(EL156,1)=CHAR(9),LEFT(EL156,1)=CHAR(160),indenture(EL156)&gt;0),"NO","BOLD")&amp;EN156</f>
        <v>BOLD</v>
      </c>
      <c r="ER156" t="str">
        <f t="shared" si="168"/>
        <v/>
      </c>
      <c r="ES156" t="str">
        <f>IF(OR(LEFT(EP156,1)=CHAR(32),LEFT(EP156,1)=CHAR(9),LEFT(EP156,1)=CHAR(160),indenture(EP156)&gt;0),"NO","BOLD")&amp;ER156</f>
        <v>BOLD</v>
      </c>
      <c r="EV156" t="str">
        <f t="shared" si="169"/>
        <v/>
      </c>
      <c r="EW156" t="str">
        <f>IF(OR(LEFT(ET156,1)=CHAR(32),LEFT(ET156,1)=CHAR(9),LEFT(ET156,1)=CHAR(160),indenture(ET156)&gt;0),"NO","BOLD")&amp;EV156</f>
        <v>BOLD</v>
      </c>
      <c r="EZ156" t="str">
        <f t="shared" si="170"/>
        <v/>
      </c>
      <c r="FA156" t="str">
        <f>IF(OR(LEFT(EX156,1)=CHAR(32),LEFT(EX156,1)=CHAR(9),LEFT(EX156,1)=CHAR(160),indenture(EX156)&gt;0),"NO","BOLD")&amp;EZ156</f>
        <v>BOLD</v>
      </c>
      <c r="FD156" t="str">
        <f t="shared" si="171"/>
        <v/>
      </c>
      <c r="FE156" t="str">
        <f>IF(OR(LEFT(FB156,1)=CHAR(32),LEFT(FB156,1)=CHAR(9),LEFT(FB156,1)=CHAR(160),indenture(FB156)&gt;0),"NO","BOLD")&amp;FD156</f>
        <v>BOLD</v>
      </c>
      <c r="FH156" t="str">
        <f t="shared" si="172"/>
        <v/>
      </c>
      <c r="FI156" t="str">
        <f>IF(OR(LEFT(FF156,1)=CHAR(32),LEFT(FF156,1)=CHAR(9),LEFT(FF156,1)=CHAR(160),indenture(FF156)&gt;0),"NO","BOLD")&amp;FH156</f>
        <v>BOLD</v>
      </c>
      <c r="FL156" t="str">
        <f t="shared" si="173"/>
        <v/>
      </c>
      <c r="FM156" t="str">
        <f>IF(OR(LEFT(FJ156,1)=CHAR(32),LEFT(FJ156,1)=CHAR(9),LEFT(FJ156,1)=CHAR(160),indenture(FJ156)&gt;0),"NO","BOLD")&amp;FL156</f>
        <v>BOLD</v>
      </c>
      <c r="FP156" t="str">
        <f t="shared" si="174"/>
        <v/>
      </c>
      <c r="FQ156" t="str">
        <f>IF(OR(LEFT(FN156,1)=CHAR(32),LEFT(FN156,1)=CHAR(9),LEFT(FN156,1)=CHAR(160),indenture(FN156)&gt;0),"NO","BOLD")&amp;FP156</f>
        <v>BOLD</v>
      </c>
      <c r="FT156" t="str">
        <f t="shared" si="175"/>
        <v/>
      </c>
      <c r="FU156" t="str">
        <f>IF(OR(LEFT(FR156,1)=CHAR(32),LEFT(FR156,1)=CHAR(9),LEFT(FR156,1)=CHAR(160),indenture(FR156)&gt;0),"NO","BOLD")&amp;FT156</f>
        <v>BOLD</v>
      </c>
      <c r="FX156" t="str">
        <f t="shared" si="176"/>
        <v/>
      </c>
      <c r="FY156" t="str">
        <f>IF(OR(LEFT(FV156,1)=CHAR(32),LEFT(FV156,1)=CHAR(9),LEFT(FV156,1)=CHAR(160),indenture(FV156)&gt;0),"NO","BOLD")&amp;FX156</f>
        <v>BOLD</v>
      </c>
      <c r="GB156" t="str">
        <f t="shared" si="177"/>
        <v/>
      </c>
      <c r="GC156" t="str">
        <f>IF(OR(LEFT(FZ156,1)=CHAR(32),LEFT(FZ156,1)=CHAR(9),LEFT(FZ156,1)=CHAR(160),indenture(FZ156)&gt;0),"NO","BOLD")&amp;GB156</f>
        <v>BOLD</v>
      </c>
      <c r="GF156" t="str">
        <f t="shared" si="178"/>
        <v/>
      </c>
      <c r="GG156" t="str">
        <f>IF(OR(LEFT(GD156,1)=CHAR(32),LEFT(GD156,1)=CHAR(9),LEFT(GD156,1)=CHAR(160),indenture(GD156)&gt;0),"NO","BOLD")&amp;GF156</f>
        <v>BOLD</v>
      </c>
      <c r="GJ156" t="str">
        <f t="shared" si="179"/>
        <v/>
      </c>
      <c r="GK156" t="str">
        <f>IF(OR(LEFT(GH156,1)=CHAR(32),LEFT(GH156,1)=CHAR(9),LEFT(GH156,1)=CHAR(160),indenture(GH156)&gt;0),"NO","BOLD")&amp;GJ156</f>
        <v>BOLD</v>
      </c>
      <c r="GN156" t="str">
        <f t="shared" si="180"/>
        <v/>
      </c>
      <c r="GO156" t="str">
        <f>IF(OR(LEFT(GL156,1)=CHAR(32),LEFT(GL156,1)=CHAR(9),LEFT(GL156,1)=CHAR(160),indenture(GL156)&gt;0),"NO","BOLD")&amp;GN156</f>
        <v>BOLD</v>
      </c>
      <c r="GR156" t="str">
        <f t="shared" si="181"/>
        <v/>
      </c>
      <c r="GS156" t="str">
        <f>IF(OR(LEFT(GP156,1)=CHAR(32),LEFT(GP156,1)=CHAR(9),LEFT(GP156,1)=CHAR(160),indenture(GP156)&gt;0),"NO","BOLD")&amp;GR156</f>
        <v>BOLD</v>
      </c>
      <c r="GV156" t="str">
        <f t="shared" si="182"/>
        <v/>
      </c>
      <c r="GW156" t="str">
        <f>IF(OR(LEFT(GT156,1)=CHAR(32),LEFT(GT156,1)=CHAR(9),LEFT(GT156,1)=CHAR(160),indenture(GT156)&gt;0),"NO","BOLD")&amp;GV156</f>
        <v>BOLD</v>
      </c>
      <c r="GZ156" t="str">
        <f t="shared" si="183"/>
        <v/>
      </c>
      <c r="HA156" t="str">
        <f>IF(OR(LEFT(GX156,1)=CHAR(32),LEFT(GX156,1)=CHAR(9),LEFT(GX156,1)=CHAR(160),indenture(GX156)&gt;0),"NO","BOLD")&amp;GZ156</f>
        <v>BOLD</v>
      </c>
      <c r="HD156" t="str">
        <f t="shared" si="184"/>
        <v/>
      </c>
      <c r="HE156" t="str">
        <f>IF(OR(LEFT(HB156,1)=CHAR(32),LEFT(HB156,1)=CHAR(9),LEFT(HB156,1)=CHAR(160),indenture(HB156)&gt;0),"NO","BOLD")&amp;HD156</f>
        <v>BOLD</v>
      </c>
      <c r="HH156" t="str">
        <f t="shared" si="185"/>
        <v/>
      </c>
      <c r="HI156" t="str">
        <f>IF(OR(LEFT(HF156,1)=CHAR(32),LEFT(HF156,1)=CHAR(9),LEFT(HF156,1)=CHAR(160),indenture(HF156)&gt;0),"NO","BOLD")&amp;HH156</f>
        <v>BOLD</v>
      </c>
      <c r="HL156" t="str">
        <f t="shared" si="186"/>
        <v/>
      </c>
      <c r="HM156" t="str">
        <f>IF(OR(LEFT(HJ156,1)=CHAR(32),LEFT(HJ156,1)=CHAR(9),LEFT(HJ156,1)=CHAR(160),indenture(HJ156)&gt;0),"NO","BOLD")&amp;HL156</f>
        <v>BOLD</v>
      </c>
      <c r="HP156" t="str">
        <f t="shared" si="187"/>
        <v/>
      </c>
      <c r="HQ156" t="str">
        <f>IF(OR(LEFT(HN156,1)=CHAR(32),LEFT(HN156,1)=CHAR(9),LEFT(HN156,1)=CHAR(160),indenture(HN156)&gt;0),"NO","BOLD")&amp;HP156</f>
        <v>BOLD</v>
      </c>
      <c r="HT156" t="str">
        <f t="shared" si="188"/>
        <v/>
      </c>
      <c r="HU156" t="str">
        <f>IF(OR(LEFT(HR156,1)=CHAR(32),LEFT(HR156,1)=CHAR(9),LEFT(HR156,1)=CHAR(160),indenture(HR156)&gt;0),"NO","BOLD")&amp;HT156</f>
        <v>BOLD</v>
      </c>
    </row>
    <row r="157" spans="1:253">
      <c r="A157">
        <v>156</v>
      </c>
      <c r="D157" t="str">
        <f t="shared" si="133"/>
        <v/>
      </c>
      <c r="E157" t="str">
        <f>IF(OR(LEFT(B157,1)=CHAR(32),LEFT(B157,1)=CHAR(9),LEFT(B157,1)=CHAR(160),indenture(B157)&gt;0),"NO","BOLD")&amp;D157</f>
        <v>BOLD</v>
      </c>
      <c r="F157" t="s">
        <v>4198</v>
      </c>
      <c r="G157" t="s">
        <v>4199</v>
      </c>
      <c r="H157" t="str">
        <f t="shared" si="134"/>
        <v/>
      </c>
      <c r="I157" t="str">
        <f>IF(OR(LEFT(F157,1)=CHAR(32),LEFT(F157,1)=CHAR(9),LEFT(F157,1)=CHAR(160),indenture(F157)&gt;0),"NO","BOLD")&amp;H157</f>
        <v>BOLD</v>
      </c>
      <c r="P157" t="str">
        <f t="shared" si="135"/>
        <v/>
      </c>
      <c r="Q157" t="str">
        <f>IF(OR(LEFT(N157,1)=CHAR(32),LEFT(N157,1)=CHAR(9),LEFT(N157,1)=CHAR(160),indenture(N157)&gt;0),"NO","BOLD")&amp;P157</f>
        <v>BOLD</v>
      </c>
      <c r="T157" t="str">
        <f t="shared" si="136"/>
        <v/>
      </c>
      <c r="U157" t="str">
        <f>IF(OR(LEFT(R157,1)=CHAR(32),LEFT(R157,1)=CHAR(9),LEFT(R157,1)=CHAR(160),indenture(R157)&gt;0),"NO","BOLD")&amp;T157</f>
        <v>BOLD</v>
      </c>
      <c r="X157" t="str">
        <f t="shared" si="137"/>
        <v/>
      </c>
      <c r="Y157" t="str">
        <f>IF(OR(LEFT(V157,1)=CHAR(32),LEFT(V157,1)=CHAR(9),LEFT(V157,1)=CHAR(160),indenture(V157)&gt;0),"NO","BOLD")&amp;X157</f>
        <v>BOLD</v>
      </c>
      <c r="AB157" t="str">
        <f t="shared" si="138"/>
        <v/>
      </c>
      <c r="AC157" t="str">
        <f>IF(OR(LEFT(Z157,1)=CHAR(32),LEFT(Z157,1)=CHAR(9),LEFT(Z157,1)=CHAR(160),indenture(Z157)&gt;0),"NO","BOLD")&amp;AB157</f>
        <v>BOLD</v>
      </c>
      <c r="AF157" t="str">
        <f t="shared" si="139"/>
        <v/>
      </c>
      <c r="AG157" t="str">
        <f>IF(OR(LEFT(AD157,1)=CHAR(32),LEFT(AD157,1)=CHAR(9),LEFT(AD157,1)=CHAR(160),indenture(AD157)&gt;0),"NO","BOLD")&amp;AF157</f>
        <v>BOLD</v>
      </c>
      <c r="AJ157" t="str">
        <f t="shared" si="140"/>
        <v/>
      </c>
      <c r="AK157" t="str">
        <f>IF(OR(LEFT(AH157,1)=CHAR(32),LEFT(AH157,1)=CHAR(9),LEFT(AH157,1)=CHAR(160),indenture(AH157)&gt;0),"NO","BOLD")&amp;AJ157</f>
        <v>BOLD</v>
      </c>
      <c r="AN157" t="str">
        <f t="shared" si="141"/>
        <v/>
      </c>
      <c r="AO157" t="str">
        <f>IF(OR(LEFT(AL157,1)=CHAR(32),LEFT(AL157,1)=CHAR(9),LEFT(AL157,1)=CHAR(160),indenture(AL157)&gt;0),"NO","BOLD")&amp;AN157</f>
        <v>BOLD</v>
      </c>
      <c r="AR157" t="str">
        <f t="shared" si="142"/>
        <v/>
      </c>
      <c r="AS157" t="str">
        <f>IF(OR(LEFT(AP157,1)=CHAR(32),LEFT(AP157,1)=CHAR(9),LEFT(AP157,1)=CHAR(160),indenture(AP157)&gt;0),"NO","BOLD")&amp;AR157</f>
        <v>BOLD</v>
      </c>
      <c r="AV157" t="str">
        <f t="shared" si="143"/>
        <v/>
      </c>
      <c r="AW157" t="str">
        <f>IF(OR(LEFT(AT157,1)=CHAR(32),LEFT(AT157,1)=CHAR(9),LEFT(AT157,1)=CHAR(160),indenture(AT157)&gt;0),"NO","BOLD")&amp;AV157</f>
        <v>BOLD</v>
      </c>
      <c r="AZ157" t="str">
        <f t="shared" si="144"/>
        <v/>
      </c>
      <c r="BA157" t="str">
        <f>IF(OR(LEFT(AX157,1)=CHAR(32),LEFT(AX157,1)=CHAR(9),LEFT(AX157,1)=CHAR(160),indenture(AX157)&gt;0),"NO","BOLD")&amp;AZ157</f>
        <v>BOLD</v>
      </c>
      <c r="BD157" t="str">
        <f t="shared" si="145"/>
        <v/>
      </c>
      <c r="BE157" t="str">
        <f>IF(OR(LEFT(BB157,1)=CHAR(32),LEFT(BB157,1)=CHAR(9),LEFT(BB157,1)=CHAR(160),indenture(BB157)&gt;0),"NO","BOLD")&amp;BD157</f>
        <v>BOLD</v>
      </c>
      <c r="BH157" t="str">
        <f t="shared" si="146"/>
        <v/>
      </c>
      <c r="BI157" t="str">
        <f>IF(OR(LEFT(BF157,1)=CHAR(32),LEFT(BF157,1)=CHAR(9),LEFT(BF157,1)=CHAR(160),indenture(BF157)&gt;0),"NO","BOLD")&amp;BH157</f>
        <v>BOLD</v>
      </c>
      <c r="BL157" t="str">
        <f t="shared" si="147"/>
        <v/>
      </c>
      <c r="BM157" t="str">
        <f>IF(OR(LEFT(BJ157,1)=CHAR(32),LEFT(BJ157,1)=CHAR(9),LEFT(BJ157,1)=CHAR(160),indenture(BJ157)&gt;0),"NO","BOLD")&amp;BL157</f>
        <v>BOLD</v>
      </c>
      <c r="BP157" t="str">
        <f t="shared" si="148"/>
        <v/>
      </c>
      <c r="BQ157" t="str">
        <f>IF(OR(LEFT(BN157,1)=CHAR(32),LEFT(BN157,1)=CHAR(9),LEFT(BN157,1)=CHAR(160),indenture(BN157)&gt;0),"NO","BOLD")&amp;BP157</f>
        <v>BOLD</v>
      </c>
      <c r="BT157" t="str">
        <f t="shared" si="149"/>
        <v/>
      </c>
      <c r="BU157" t="str">
        <f>IF(OR(LEFT(BR157,1)=CHAR(32),LEFT(BR157,1)=CHAR(9),LEFT(BR157,1)=CHAR(160),indenture(BR157)&gt;0),"NO","BOLD")&amp;BT157</f>
        <v>BOLD</v>
      </c>
      <c r="BX157" t="str">
        <f t="shared" si="150"/>
        <v/>
      </c>
      <c r="BY157" t="str">
        <f>IF(OR(LEFT(BV157,1)=CHAR(32),LEFT(BV157,1)=CHAR(9),LEFT(BV157,1)=CHAR(160),indenture(BV157)&gt;0),"NO","BOLD")&amp;BX157</f>
        <v>BOLD</v>
      </c>
      <c r="CB157" t="str">
        <f t="shared" si="151"/>
        <v/>
      </c>
      <c r="CC157" t="str">
        <f>IF(OR(LEFT(BZ157,1)=CHAR(32),LEFT(BZ157,1)=CHAR(9),LEFT(BZ157,1)=CHAR(160),indenture(BZ157)&gt;0),"NO","BOLD")&amp;CB157</f>
        <v>BOLD</v>
      </c>
      <c r="CF157" t="str">
        <f t="shared" si="152"/>
        <v/>
      </c>
      <c r="CG157" t="str">
        <f>IF(OR(LEFT(CD157,1)=CHAR(32),LEFT(CD157,1)=CHAR(9),LEFT(CD157,1)=CHAR(160),indenture(CD157)&gt;0),"NO","BOLD")&amp;CF157</f>
        <v>BOLD</v>
      </c>
      <c r="CJ157" t="str">
        <f t="shared" si="153"/>
        <v/>
      </c>
      <c r="CK157" t="str">
        <f>IF(OR(LEFT(CH157,1)=CHAR(32),LEFT(CH157,1)=CHAR(9),LEFT(CH157,1)=CHAR(160),indenture(CH157)&gt;0),"NO","BOLD")&amp;CJ157</f>
        <v>BOLD</v>
      </c>
      <c r="CN157" t="str">
        <f t="shared" si="154"/>
        <v/>
      </c>
      <c r="CO157" t="str">
        <f>IF(OR(LEFT(CL157,1)=CHAR(32),LEFT(CL157,1)=CHAR(9),LEFT(CL157,1)=CHAR(160),indenture(CL157)&gt;0),"NO","BOLD")&amp;CN157</f>
        <v>BOLD</v>
      </c>
      <c r="CR157" t="str">
        <f t="shared" si="155"/>
        <v/>
      </c>
      <c r="CS157" t="str">
        <f>IF(OR(LEFT(CP157,1)=CHAR(32),LEFT(CP157,1)=CHAR(9),LEFT(CP157,1)=CHAR(160),indenture(CP157)&gt;0),"NO","BOLD")&amp;CR157</f>
        <v>BOLD</v>
      </c>
      <c r="CV157" t="str">
        <f t="shared" si="156"/>
        <v/>
      </c>
      <c r="CW157" t="str">
        <f>IF(OR(LEFT(CT157,1)=CHAR(32),LEFT(CT157,1)=CHAR(9),LEFT(CT157,1)=CHAR(160),indenture(CT157)&gt;0),"NO","BOLD")&amp;CV157</f>
        <v>BOLD</v>
      </c>
      <c r="CZ157" t="str">
        <f t="shared" si="157"/>
        <v/>
      </c>
      <c r="DA157" t="str">
        <f>IF(OR(LEFT(CX157,1)=CHAR(32),LEFT(CX157,1)=CHAR(9),LEFT(CX157,1)=CHAR(160),indenture(CX157)&gt;0),"NO","BOLD")&amp;CZ157</f>
        <v>BOLD</v>
      </c>
      <c r="DD157" t="str">
        <f t="shared" si="158"/>
        <v/>
      </c>
      <c r="DE157" t="str">
        <f>IF(OR(LEFT(DB157,1)=CHAR(32),LEFT(DB157,1)=CHAR(9),LEFT(DB157,1)=CHAR(160),indenture(DB157)&gt;0),"NO","BOLD")&amp;DD157</f>
        <v>BOLD</v>
      </c>
      <c r="DH157" t="str">
        <f t="shared" si="159"/>
        <v/>
      </c>
      <c r="DI157" t="str">
        <f>IF(OR(LEFT(DF157,1)=CHAR(32),LEFT(DF157,1)=CHAR(9),LEFT(DF157,1)=CHAR(160),indenture(DF157)&gt;0),"NO","BOLD")&amp;DH157</f>
        <v>BOLD</v>
      </c>
      <c r="DL157" t="str">
        <f t="shared" si="160"/>
        <v/>
      </c>
      <c r="DM157" t="str">
        <f>IF(OR(LEFT(DJ157,1)=CHAR(32),LEFT(DJ157,1)=CHAR(9),LEFT(DJ157,1)=CHAR(160),indenture(DJ157)&gt;0),"NO","BOLD")&amp;DL157</f>
        <v>BOLD</v>
      </c>
      <c r="DP157" t="str">
        <f t="shared" si="161"/>
        <v/>
      </c>
      <c r="DQ157" t="str">
        <f>IF(OR(LEFT(DN157,1)=CHAR(32),LEFT(DN157,1)=CHAR(9),LEFT(DN157,1)=CHAR(160),indenture(DN157)&gt;0),"NO","BOLD")&amp;DP157</f>
        <v>BOLD</v>
      </c>
      <c r="DT157" t="str">
        <f t="shared" si="162"/>
        <v/>
      </c>
      <c r="DU157" t="str">
        <f>IF(OR(LEFT(DR157,1)=CHAR(32),LEFT(DR157,1)=CHAR(9),LEFT(DR157,1)=CHAR(160),indenture(DR157)&gt;0),"NO","BOLD")&amp;DT157</f>
        <v>BOLD</v>
      </c>
      <c r="DX157" t="str">
        <f t="shared" si="163"/>
        <v/>
      </c>
      <c r="DY157" t="str">
        <f>IF(OR(LEFT(DV157,1)=CHAR(32),LEFT(DV157,1)=CHAR(9),LEFT(DV157,1)=CHAR(160),indenture(DV157)&gt;0),"NO","BOLD")&amp;DX157</f>
        <v>BOLD</v>
      </c>
      <c r="EB157" t="str">
        <f t="shared" si="164"/>
        <v/>
      </c>
      <c r="EC157" t="str">
        <f>IF(OR(LEFT(DZ157,1)=CHAR(32),LEFT(DZ157,1)=CHAR(9),LEFT(DZ157,1)=CHAR(160),indenture(DZ157)&gt;0),"NO","BOLD")&amp;EB157</f>
        <v>BOLD</v>
      </c>
      <c r="EF157" t="str">
        <f t="shared" si="165"/>
        <v/>
      </c>
      <c r="EG157" t="str">
        <f>IF(OR(LEFT(ED157,1)=CHAR(32),LEFT(ED157,1)=CHAR(9),LEFT(ED157,1)=CHAR(160),indenture(ED157)&gt;0),"NO","BOLD")&amp;EF157</f>
        <v>BOLD</v>
      </c>
      <c r="EJ157" t="str">
        <f t="shared" si="166"/>
        <v/>
      </c>
      <c r="EK157" t="str">
        <f>IF(OR(LEFT(EH157,1)=CHAR(32),LEFT(EH157,1)=CHAR(9),LEFT(EH157,1)=CHAR(160),indenture(EH157)&gt;0),"NO","BOLD")&amp;EJ157</f>
        <v>BOLD</v>
      </c>
      <c r="EN157" t="str">
        <f t="shared" si="167"/>
        <v/>
      </c>
      <c r="EO157" t="str">
        <f>IF(OR(LEFT(EL157,1)=CHAR(32),LEFT(EL157,1)=CHAR(9),LEFT(EL157,1)=CHAR(160),indenture(EL157)&gt;0),"NO","BOLD")&amp;EN157</f>
        <v>BOLD</v>
      </c>
      <c r="ER157" t="str">
        <f t="shared" si="168"/>
        <v/>
      </c>
      <c r="ES157" t="str">
        <f>IF(OR(LEFT(EP157,1)=CHAR(32),LEFT(EP157,1)=CHAR(9),LEFT(EP157,1)=CHAR(160),indenture(EP157)&gt;0),"NO","BOLD")&amp;ER157</f>
        <v>BOLD</v>
      </c>
      <c r="EV157" t="str">
        <f t="shared" si="169"/>
        <v/>
      </c>
      <c r="EW157" t="str">
        <f>IF(OR(LEFT(ET157,1)=CHAR(32),LEFT(ET157,1)=CHAR(9),LEFT(ET157,1)=CHAR(160),indenture(ET157)&gt;0),"NO","BOLD")&amp;EV157</f>
        <v>BOLD</v>
      </c>
      <c r="EZ157" t="str">
        <f t="shared" si="170"/>
        <v/>
      </c>
      <c r="FA157" t="str">
        <f>IF(OR(LEFT(EX157,1)=CHAR(32),LEFT(EX157,1)=CHAR(9),LEFT(EX157,1)=CHAR(160),indenture(EX157)&gt;0),"NO","BOLD")&amp;EZ157</f>
        <v>BOLD</v>
      </c>
      <c r="FD157" t="str">
        <f t="shared" si="171"/>
        <v/>
      </c>
      <c r="FE157" t="str">
        <f>IF(OR(LEFT(FB157,1)=CHAR(32),LEFT(FB157,1)=CHAR(9),LEFT(FB157,1)=CHAR(160),indenture(FB157)&gt;0),"NO","BOLD")&amp;FD157</f>
        <v>BOLD</v>
      </c>
      <c r="FH157" t="str">
        <f t="shared" si="172"/>
        <v/>
      </c>
      <c r="FI157" t="str">
        <f>IF(OR(LEFT(FF157,1)=CHAR(32),LEFT(FF157,1)=CHAR(9),LEFT(FF157,1)=CHAR(160),indenture(FF157)&gt;0),"NO","BOLD")&amp;FH157</f>
        <v>BOLD</v>
      </c>
      <c r="FL157" t="str">
        <f t="shared" si="173"/>
        <v/>
      </c>
      <c r="FM157" t="str">
        <f>IF(OR(LEFT(FJ157,1)=CHAR(32),LEFT(FJ157,1)=CHAR(9),LEFT(FJ157,1)=CHAR(160),indenture(FJ157)&gt;0),"NO","BOLD")&amp;FL157</f>
        <v>BOLD</v>
      </c>
      <c r="FP157" t="str">
        <f t="shared" si="174"/>
        <v/>
      </c>
      <c r="FQ157" t="str">
        <f>IF(OR(LEFT(FN157,1)=CHAR(32),LEFT(FN157,1)=CHAR(9),LEFT(FN157,1)=CHAR(160),indenture(FN157)&gt;0),"NO","BOLD")&amp;FP157</f>
        <v>BOLD</v>
      </c>
      <c r="FT157" t="str">
        <f t="shared" si="175"/>
        <v/>
      </c>
      <c r="FU157" t="str">
        <f>IF(OR(LEFT(FR157,1)=CHAR(32),LEFT(FR157,1)=CHAR(9),LEFT(FR157,1)=CHAR(160),indenture(FR157)&gt;0),"NO","BOLD")&amp;FT157</f>
        <v>BOLD</v>
      </c>
      <c r="FX157" t="str">
        <f t="shared" si="176"/>
        <v/>
      </c>
      <c r="FY157" t="str">
        <f>IF(OR(LEFT(FV157,1)=CHAR(32),LEFT(FV157,1)=CHAR(9),LEFT(FV157,1)=CHAR(160),indenture(FV157)&gt;0),"NO","BOLD")&amp;FX157</f>
        <v>BOLD</v>
      </c>
      <c r="GB157" t="str">
        <f t="shared" si="177"/>
        <v/>
      </c>
      <c r="GC157" t="str">
        <f>IF(OR(LEFT(FZ157,1)=CHAR(32),LEFT(FZ157,1)=CHAR(9),LEFT(FZ157,1)=CHAR(160),indenture(FZ157)&gt;0),"NO","BOLD")&amp;GB157</f>
        <v>BOLD</v>
      </c>
      <c r="GF157" t="str">
        <f t="shared" si="178"/>
        <v/>
      </c>
      <c r="GG157" t="str">
        <f>IF(OR(LEFT(GD157,1)=CHAR(32),LEFT(GD157,1)=CHAR(9),LEFT(GD157,1)=CHAR(160),indenture(GD157)&gt;0),"NO","BOLD")&amp;GF157</f>
        <v>BOLD</v>
      </c>
      <c r="GJ157" t="str">
        <f t="shared" si="179"/>
        <v/>
      </c>
      <c r="GK157" t="str">
        <f>IF(OR(LEFT(GH157,1)=CHAR(32),LEFT(GH157,1)=CHAR(9),LEFT(GH157,1)=CHAR(160),indenture(GH157)&gt;0),"NO","BOLD")&amp;GJ157</f>
        <v>BOLD</v>
      </c>
      <c r="GN157" t="str">
        <f t="shared" si="180"/>
        <v/>
      </c>
      <c r="GO157" t="str">
        <f>IF(OR(LEFT(GL157,1)=CHAR(32),LEFT(GL157,1)=CHAR(9),LEFT(GL157,1)=CHAR(160),indenture(GL157)&gt;0),"NO","BOLD")&amp;GN157</f>
        <v>BOLD</v>
      </c>
      <c r="GR157" t="str">
        <f t="shared" si="181"/>
        <v/>
      </c>
      <c r="GS157" t="str">
        <f>IF(OR(LEFT(GP157,1)=CHAR(32),LEFT(GP157,1)=CHAR(9),LEFT(GP157,1)=CHAR(160),indenture(GP157)&gt;0),"NO","BOLD")&amp;GR157</f>
        <v>BOLD</v>
      </c>
      <c r="GV157" t="str">
        <f t="shared" si="182"/>
        <v/>
      </c>
      <c r="GW157" t="str">
        <f>IF(OR(LEFT(GT157,1)=CHAR(32),LEFT(GT157,1)=CHAR(9),LEFT(GT157,1)=CHAR(160),indenture(GT157)&gt;0),"NO","BOLD")&amp;GV157</f>
        <v>BOLD</v>
      </c>
      <c r="GZ157" t="str">
        <f t="shared" si="183"/>
        <v/>
      </c>
      <c r="HA157" t="str">
        <f>IF(OR(LEFT(GX157,1)=CHAR(32),LEFT(GX157,1)=CHAR(9),LEFT(GX157,1)=CHAR(160),indenture(GX157)&gt;0),"NO","BOLD")&amp;GZ157</f>
        <v>BOLD</v>
      </c>
      <c r="HD157" t="str">
        <f t="shared" si="184"/>
        <v/>
      </c>
      <c r="HE157" t="str">
        <f>IF(OR(LEFT(HB157,1)=CHAR(32),LEFT(HB157,1)=CHAR(9),LEFT(HB157,1)=CHAR(160),indenture(HB157)&gt;0),"NO","BOLD")&amp;HD157</f>
        <v>BOLD</v>
      </c>
      <c r="HH157" t="str">
        <f t="shared" si="185"/>
        <v/>
      </c>
      <c r="HI157" t="str">
        <f>IF(OR(LEFT(HF157,1)=CHAR(32),LEFT(HF157,1)=CHAR(9),LEFT(HF157,1)=CHAR(160),indenture(HF157)&gt;0),"NO","BOLD")&amp;HH157</f>
        <v>BOLD</v>
      </c>
      <c r="HL157" t="str">
        <f t="shared" si="186"/>
        <v/>
      </c>
      <c r="HM157" t="str">
        <f>IF(OR(LEFT(HJ157,1)=CHAR(32),LEFT(HJ157,1)=CHAR(9),LEFT(HJ157,1)=CHAR(160),indenture(HJ157)&gt;0),"NO","BOLD")&amp;HL157</f>
        <v>BOLD</v>
      </c>
      <c r="HP157" t="str">
        <f t="shared" si="187"/>
        <v/>
      </c>
      <c r="HQ157" t="str">
        <f>IF(OR(LEFT(HN157,1)=CHAR(32),LEFT(HN157,1)=CHAR(9),LEFT(HN157,1)=CHAR(160),indenture(HN157)&gt;0),"NO","BOLD")&amp;HP157</f>
        <v>BOLD</v>
      </c>
      <c r="HT157" t="str">
        <f t="shared" si="188"/>
        <v/>
      </c>
      <c r="HU157" t="str">
        <f>IF(OR(LEFT(HR157,1)=CHAR(32),LEFT(HR157,1)=CHAR(9),LEFT(HR157,1)=CHAR(160),indenture(HR157)&gt;0),"NO","BOLD")&amp;HT157</f>
        <v>BOLD</v>
      </c>
    </row>
    <row r="158" spans="1:253">
      <c r="A158">
        <v>157</v>
      </c>
      <c r="D158" t="str">
        <f t="shared" si="133"/>
        <v/>
      </c>
      <c r="E158" t="str">
        <f>IF(OR(LEFT(B158,1)=CHAR(32),LEFT(B158,1)=CHAR(9),LEFT(B158,1)=CHAR(160),indenture(B158)&gt;0),"NO","BOLD")&amp;D158</f>
        <v>BOLD</v>
      </c>
      <c r="F158" t="s">
        <v>4200</v>
      </c>
      <c r="G158" t="s">
        <v>4201</v>
      </c>
      <c r="H158" t="str">
        <f t="shared" si="134"/>
        <v/>
      </c>
      <c r="I158" t="str">
        <f>IF(OR(LEFT(F158,1)=CHAR(32),LEFT(F158,1)=CHAR(9),LEFT(F158,1)=CHAR(160),indenture(F158)&gt;0),"NO","BOLD")&amp;H158</f>
        <v>BOLD</v>
      </c>
      <c r="P158" t="str">
        <f t="shared" si="135"/>
        <v/>
      </c>
      <c r="Q158" t="str">
        <f>IF(OR(LEFT(N158,1)=CHAR(32),LEFT(N158,1)=CHAR(9),LEFT(N158,1)=CHAR(160),indenture(N158)&gt;0),"NO","BOLD")&amp;P158</f>
        <v>BOLD</v>
      </c>
      <c r="T158" t="str">
        <f t="shared" si="136"/>
        <v/>
      </c>
      <c r="U158" t="str">
        <f>IF(OR(LEFT(R158,1)=CHAR(32),LEFT(R158,1)=CHAR(9),LEFT(R158,1)=CHAR(160),indenture(R158)&gt;0),"NO","BOLD")&amp;T158</f>
        <v>BOLD</v>
      </c>
      <c r="X158" t="str">
        <f t="shared" si="137"/>
        <v/>
      </c>
      <c r="Y158" t="str">
        <f>IF(OR(LEFT(V158,1)=CHAR(32),LEFT(V158,1)=CHAR(9),LEFT(V158,1)=CHAR(160),indenture(V158)&gt;0),"NO","BOLD")&amp;X158</f>
        <v>BOLD</v>
      </c>
      <c r="AB158" t="str">
        <f t="shared" si="138"/>
        <v/>
      </c>
      <c r="AC158" t="str">
        <f>IF(OR(LEFT(Z158,1)=CHAR(32),LEFT(Z158,1)=CHAR(9),LEFT(Z158,1)=CHAR(160),indenture(Z158)&gt;0),"NO","BOLD")&amp;AB158</f>
        <v>BOLD</v>
      </c>
      <c r="AF158" t="str">
        <f t="shared" si="139"/>
        <v/>
      </c>
      <c r="AG158" t="str">
        <f>IF(OR(LEFT(AD158,1)=CHAR(32),LEFT(AD158,1)=CHAR(9),LEFT(AD158,1)=CHAR(160),indenture(AD158)&gt;0),"NO","BOLD")&amp;AF158</f>
        <v>BOLD</v>
      </c>
      <c r="AJ158" t="str">
        <f t="shared" si="140"/>
        <v/>
      </c>
      <c r="AK158" t="str">
        <f>IF(OR(LEFT(AH158,1)=CHAR(32),LEFT(AH158,1)=CHAR(9),LEFT(AH158,1)=CHAR(160),indenture(AH158)&gt;0),"NO","BOLD")&amp;AJ158</f>
        <v>BOLD</v>
      </c>
      <c r="AN158" t="str">
        <f t="shared" si="141"/>
        <v/>
      </c>
      <c r="AO158" t="str">
        <f>IF(OR(LEFT(AL158,1)=CHAR(32),LEFT(AL158,1)=CHAR(9),LEFT(AL158,1)=CHAR(160),indenture(AL158)&gt;0),"NO","BOLD")&amp;AN158</f>
        <v>BOLD</v>
      </c>
      <c r="AR158" t="str">
        <f t="shared" si="142"/>
        <v/>
      </c>
      <c r="AS158" t="str">
        <f>IF(OR(LEFT(AP158,1)=CHAR(32),LEFT(AP158,1)=CHAR(9),LEFT(AP158,1)=CHAR(160),indenture(AP158)&gt;0),"NO","BOLD")&amp;AR158</f>
        <v>BOLD</v>
      </c>
      <c r="AV158" t="str">
        <f t="shared" si="143"/>
        <v/>
      </c>
      <c r="AW158" t="str">
        <f>IF(OR(LEFT(AT158,1)=CHAR(32),LEFT(AT158,1)=CHAR(9),LEFT(AT158,1)=CHAR(160),indenture(AT158)&gt;0),"NO","BOLD")&amp;AV158</f>
        <v>BOLD</v>
      </c>
      <c r="AZ158" t="str">
        <f t="shared" si="144"/>
        <v/>
      </c>
      <c r="BA158" t="str">
        <f>IF(OR(LEFT(AX158,1)=CHAR(32),LEFT(AX158,1)=CHAR(9),LEFT(AX158,1)=CHAR(160),indenture(AX158)&gt;0),"NO","BOLD")&amp;AZ158</f>
        <v>BOLD</v>
      </c>
      <c r="BD158" t="str">
        <f t="shared" si="145"/>
        <v/>
      </c>
      <c r="BE158" t="str">
        <f>IF(OR(LEFT(BB158,1)=CHAR(32),LEFT(BB158,1)=CHAR(9),LEFT(BB158,1)=CHAR(160),indenture(BB158)&gt;0),"NO","BOLD")&amp;BD158</f>
        <v>BOLD</v>
      </c>
      <c r="BH158" t="str">
        <f t="shared" si="146"/>
        <v/>
      </c>
      <c r="BI158" t="str">
        <f>IF(OR(LEFT(BF158,1)=CHAR(32),LEFT(BF158,1)=CHAR(9),LEFT(BF158,1)=CHAR(160),indenture(BF158)&gt;0),"NO","BOLD")&amp;BH158</f>
        <v>BOLD</v>
      </c>
      <c r="BL158" t="str">
        <f t="shared" si="147"/>
        <v/>
      </c>
      <c r="BM158" t="str">
        <f>IF(OR(LEFT(BJ158,1)=CHAR(32),LEFT(BJ158,1)=CHAR(9),LEFT(BJ158,1)=CHAR(160),indenture(BJ158)&gt;0),"NO","BOLD")&amp;BL158</f>
        <v>BOLD</v>
      </c>
      <c r="BP158" t="str">
        <f t="shared" si="148"/>
        <v/>
      </c>
      <c r="BQ158" t="str">
        <f>IF(OR(LEFT(BN158,1)=CHAR(32),LEFT(BN158,1)=CHAR(9),LEFT(BN158,1)=CHAR(160),indenture(BN158)&gt;0),"NO","BOLD")&amp;BP158</f>
        <v>BOLD</v>
      </c>
      <c r="BT158" t="str">
        <f t="shared" si="149"/>
        <v/>
      </c>
      <c r="BU158" t="str">
        <f>IF(OR(LEFT(BR158,1)=CHAR(32),LEFT(BR158,1)=CHAR(9),LEFT(BR158,1)=CHAR(160),indenture(BR158)&gt;0),"NO","BOLD")&amp;BT158</f>
        <v>BOLD</v>
      </c>
      <c r="BX158" t="str">
        <f t="shared" si="150"/>
        <v/>
      </c>
      <c r="BY158" t="str">
        <f>IF(OR(LEFT(BV158,1)=CHAR(32),LEFT(BV158,1)=CHAR(9),LEFT(BV158,1)=CHAR(160),indenture(BV158)&gt;0),"NO","BOLD")&amp;BX158</f>
        <v>BOLD</v>
      </c>
      <c r="CB158" t="str">
        <f t="shared" si="151"/>
        <v/>
      </c>
      <c r="CC158" t="str">
        <f>IF(OR(LEFT(BZ158,1)=CHAR(32),LEFT(BZ158,1)=CHAR(9),LEFT(BZ158,1)=CHAR(160),indenture(BZ158)&gt;0),"NO","BOLD")&amp;CB158</f>
        <v>BOLD</v>
      </c>
      <c r="CF158" t="str">
        <f t="shared" si="152"/>
        <v/>
      </c>
      <c r="CG158" t="str">
        <f>IF(OR(LEFT(CD158,1)=CHAR(32),LEFT(CD158,1)=CHAR(9),LEFT(CD158,1)=CHAR(160),indenture(CD158)&gt;0),"NO","BOLD")&amp;CF158</f>
        <v>BOLD</v>
      </c>
      <c r="CJ158" t="str">
        <f t="shared" si="153"/>
        <v/>
      </c>
      <c r="CK158" t="str">
        <f>IF(OR(LEFT(CH158,1)=CHAR(32),LEFT(CH158,1)=CHAR(9),LEFT(CH158,1)=CHAR(160),indenture(CH158)&gt;0),"NO","BOLD")&amp;CJ158</f>
        <v>BOLD</v>
      </c>
      <c r="CN158" t="str">
        <f t="shared" si="154"/>
        <v/>
      </c>
      <c r="CO158" t="str">
        <f>IF(OR(LEFT(CL158,1)=CHAR(32),LEFT(CL158,1)=CHAR(9),LEFT(CL158,1)=CHAR(160),indenture(CL158)&gt;0),"NO","BOLD")&amp;CN158</f>
        <v>BOLD</v>
      </c>
      <c r="CR158" t="str">
        <f t="shared" si="155"/>
        <v/>
      </c>
      <c r="CS158" t="str">
        <f>IF(OR(LEFT(CP158,1)=CHAR(32),LEFT(CP158,1)=CHAR(9),LEFT(CP158,1)=CHAR(160),indenture(CP158)&gt;0),"NO","BOLD")&amp;CR158</f>
        <v>BOLD</v>
      </c>
      <c r="CV158" t="str">
        <f t="shared" si="156"/>
        <v/>
      </c>
      <c r="CW158" t="str">
        <f>IF(OR(LEFT(CT158,1)=CHAR(32),LEFT(CT158,1)=CHAR(9),LEFT(CT158,1)=CHAR(160),indenture(CT158)&gt;0),"NO","BOLD")&amp;CV158</f>
        <v>BOLD</v>
      </c>
      <c r="CZ158" t="str">
        <f t="shared" si="157"/>
        <v/>
      </c>
      <c r="DA158" t="str">
        <f>IF(OR(LEFT(CX158,1)=CHAR(32),LEFT(CX158,1)=CHAR(9),LEFT(CX158,1)=CHAR(160),indenture(CX158)&gt;0),"NO","BOLD")&amp;CZ158</f>
        <v>BOLD</v>
      </c>
      <c r="DD158" t="str">
        <f t="shared" si="158"/>
        <v/>
      </c>
      <c r="DE158" t="str">
        <f>IF(OR(LEFT(DB158,1)=CHAR(32),LEFT(DB158,1)=CHAR(9),LEFT(DB158,1)=CHAR(160),indenture(DB158)&gt;0),"NO","BOLD")&amp;DD158</f>
        <v>BOLD</v>
      </c>
      <c r="DH158" t="str">
        <f t="shared" si="159"/>
        <v/>
      </c>
      <c r="DI158" t="str">
        <f>IF(OR(LEFT(DF158,1)=CHAR(32),LEFT(DF158,1)=CHAR(9),LEFT(DF158,1)=CHAR(160),indenture(DF158)&gt;0),"NO","BOLD")&amp;DH158</f>
        <v>BOLD</v>
      </c>
      <c r="DL158" t="str">
        <f t="shared" si="160"/>
        <v/>
      </c>
      <c r="DM158" t="str">
        <f>IF(OR(LEFT(DJ158,1)=CHAR(32),LEFT(DJ158,1)=CHAR(9),LEFT(DJ158,1)=CHAR(160),indenture(DJ158)&gt;0),"NO","BOLD")&amp;DL158</f>
        <v>BOLD</v>
      </c>
      <c r="DP158" t="str">
        <f t="shared" si="161"/>
        <v/>
      </c>
      <c r="DQ158" t="str">
        <f>IF(OR(LEFT(DN158,1)=CHAR(32),LEFT(DN158,1)=CHAR(9),LEFT(DN158,1)=CHAR(160),indenture(DN158)&gt;0),"NO","BOLD")&amp;DP158</f>
        <v>BOLD</v>
      </c>
      <c r="DT158" t="str">
        <f t="shared" si="162"/>
        <v/>
      </c>
      <c r="DU158" t="str">
        <f>IF(OR(LEFT(DR158,1)=CHAR(32),LEFT(DR158,1)=CHAR(9),LEFT(DR158,1)=CHAR(160),indenture(DR158)&gt;0),"NO","BOLD")&amp;DT158</f>
        <v>BOLD</v>
      </c>
      <c r="DX158" t="str">
        <f t="shared" si="163"/>
        <v/>
      </c>
      <c r="DY158" t="str">
        <f>IF(OR(LEFT(DV158,1)=CHAR(32),LEFT(DV158,1)=CHAR(9),LEFT(DV158,1)=CHAR(160),indenture(DV158)&gt;0),"NO","BOLD")&amp;DX158</f>
        <v>BOLD</v>
      </c>
      <c r="EB158" t="str">
        <f t="shared" si="164"/>
        <v/>
      </c>
      <c r="EC158" t="str">
        <f>IF(OR(LEFT(DZ158,1)=CHAR(32),LEFT(DZ158,1)=CHAR(9),LEFT(DZ158,1)=CHAR(160),indenture(DZ158)&gt;0),"NO","BOLD")&amp;EB158</f>
        <v>BOLD</v>
      </c>
      <c r="EF158" t="str">
        <f t="shared" si="165"/>
        <v/>
      </c>
      <c r="EG158" t="str">
        <f>IF(OR(LEFT(ED158,1)=CHAR(32),LEFT(ED158,1)=CHAR(9),LEFT(ED158,1)=CHAR(160),indenture(ED158)&gt;0),"NO","BOLD")&amp;EF158</f>
        <v>BOLD</v>
      </c>
      <c r="EJ158" t="str">
        <f t="shared" si="166"/>
        <v/>
      </c>
      <c r="EK158" t="str">
        <f>IF(OR(LEFT(EH158,1)=CHAR(32),LEFT(EH158,1)=CHAR(9),LEFT(EH158,1)=CHAR(160),indenture(EH158)&gt;0),"NO","BOLD")&amp;EJ158</f>
        <v>BOLD</v>
      </c>
      <c r="EN158" t="str">
        <f t="shared" si="167"/>
        <v/>
      </c>
      <c r="EO158" t="str">
        <f>IF(OR(LEFT(EL158,1)=CHAR(32),LEFT(EL158,1)=CHAR(9),LEFT(EL158,1)=CHAR(160),indenture(EL158)&gt;0),"NO","BOLD")&amp;EN158</f>
        <v>BOLD</v>
      </c>
      <c r="ER158" t="str">
        <f t="shared" si="168"/>
        <v/>
      </c>
      <c r="ES158" t="str">
        <f>IF(OR(LEFT(EP158,1)=CHAR(32),LEFT(EP158,1)=CHAR(9),LEFT(EP158,1)=CHAR(160),indenture(EP158)&gt;0),"NO","BOLD")&amp;ER158</f>
        <v>BOLD</v>
      </c>
      <c r="EV158" t="str">
        <f t="shared" si="169"/>
        <v/>
      </c>
      <c r="EW158" t="str">
        <f>IF(OR(LEFT(ET158,1)=CHAR(32),LEFT(ET158,1)=CHAR(9),LEFT(ET158,1)=CHAR(160),indenture(ET158)&gt;0),"NO","BOLD")&amp;EV158</f>
        <v>BOLD</v>
      </c>
      <c r="EZ158" t="str">
        <f t="shared" si="170"/>
        <v/>
      </c>
      <c r="FA158" t="str">
        <f>IF(OR(LEFT(EX158,1)=CHAR(32),LEFT(EX158,1)=CHAR(9),LEFT(EX158,1)=CHAR(160),indenture(EX158)&gt;0),"NO","BOLD")&amp;EZ158</f>
        <v>BOLD</v>
      </c>
      <c r="FD158" t="str">
        <f t="shared" si="171"/>
        <v/>
      </c>
      <c r="FE158" t="str">
        <f>IF(OR(LEFT(FB158,1)=CHAR(32),LEFT(FB158,1)=CHAR(9),LEFT(FB158,1)=CHAR(160),indenture(FB158)&gt;0),"NO","BOLD")&amp;FD158</f>
        <v>BOLD</v>
      </c>
      <c r="FH158" t="str">
        <f t="shared" si="172"/>
        <v/>
      </c>
      <c r="FI158" t="str">
        <f>IF(OR(LEFT(FF158,1)=CHAR(32),LEFT(FF158,1)=CHAR(9),LEFT(FF158,1)=CHAR(160),indenture(FF158)&gt;0),"NO","BOLD")&amp;FH158</f>
        <v>BOLD</v>
      </c>
      <c r="FL158" t="str">
        <f t="shared" si="173"/>
        <v/>
      </c>
      <c r="FM158" t="str">
        <f>IF(OR(LEFT(FJ158,1)=CHAR(32),LEFT(FJ158,1)=CHAR(9),LEFT(FJ158,1)=CHAR(160),indenture(FJ158)&gt;0),"NO","BOLD")&amp;FL158</f>
        <v>BOLD</v>
      </c>
      <c r="FP158" t="str">
        <f t="shared" si="174"/>
        <v/>
      </c>
      <c r="FQ158" t="str">
        <f>IF(OR(LEFT(FN158,1)=CHAR(32),LEFT(FN158,1)=CHAR(9),LEFT(FN158,1)=CHAR(160),indenture(FN158)&gt;0),"NO","BOLD")&amp;FP158</f>
        <v>BOLD</v>
      </c>
      <c r="FT158" t="str">
        <f t="shared" si="175"/>
        <v/>
      </c>
      <c r="FU158" t="str">
        <f>IF(OR(LEFT(FR158,1)=CHAR(32),LEFT(FR158,1)=CHAR(9),LEFT(FR158,1)=CHAR(160),indenture(FR158)&gt;0),"NO","BOLD")&amp;FT158</f>
        <v>BOLD</v>
      </c>
      <c r="FX158" t="str">
        <f t="shared" si="176"/>
        <v/>
      </c>
      <c r="FY158" t="str">
        <f>IF(OR(LEFT(FV158,1)=CHAR(32),LEFT(FV158,1)=CHAR(9),LEFT(FV158,1)=CHAR(160),indenture(FV158)&gt;0),"NO","BOLD")&amp;FX158</f>
        <v>BOLD</v>
      </c>
      <c r="GB158" t="str">
        <f t="shared" si="177"/>
        <v/>
      </c>
      <c r="GC158" t="str">
        <f>IF(OR(LEFT(FZ158,1)=CHAR(32),LEFT(FZ158,1)=CHAR(9),LEFT(FZ158,1)=CHAR(160),indenture(FZ158)&gt;0),"NO","BOLD")&amp;GB158</f>
        <v>BOLD</v>
      </c>
      <c r="GF158" t="str">
        <f t="shared" si="178"/>
        <v/>
      </c>
      <c r="GG158" t="str">
        <f>IF(OR(LEFT(GD158,1)=CHAR(32),LEFT(GD158,1)=CHAR(9),LEFT(GD158,1)=CHAR(160),indenture(GD158)&gt;0),"NO","BOLD")&amp;GF158</f>
        <v>BOLD</v>
      </c>
      <c r="GJ158" t="str">
        <f t="shared" si="179"/>
        <v/>
      </c>
      <c r="GK158" t="str">
        <f>IF(OR(LEFT(GH158,1)=CHAR(32),LEFT(GH158,1)=CHAR(9),LEFT(GH158,1)=CHAR(160),indenture(GH158)&gt;0),"NO","BOLD")&amp;GJ158</f>
        <v>BOLD</v>
      </c>
      <c r="GN158" t="str">
        <f t="shared" si="180"/>
        <v/>
      </c>
      <c r="GO158" t="str">
        <f>IF(OR(LEFT(GL158,1)=CHAR(32),LEFT(GL158,1)=CHAR(9),LEFT(GL158,1)=CHAR(160),indenture(GL158)&gt;0),"NO","BOLD")&amp;GN158</f>
        <v>BOLD</v>
      </c>
      <c r="GR158" t="str">
        <f t="shared" si="181"/>
        <v/>
      </c>
      <c r="GS158" t="str">
        <f>IF(OR(LEFT(GP158,1)=CHAR(32),LEFT(GP158,1)=CHAR(9),LEFT(GP158,1)=CHAR(160),indenture(GP158)&gt;0),"NO","BOLD")&amp;GR158</f>
        <v>BOLD</v>
      </c>
      <c r="GV158" t="str">
        <f t="shared" si="182"/>
        <v/>
      </c>
      <c r="GW158" t="str">
        <f>IF(OR(LEFT(GT158,1)=CHAR(32),LEFT(GT158,1)=CHAR(9),LEFT(GT158,1)=CHAR(160),indenture(GT158)&gt;0),"NO","BOLD")&amp;GV158</f>
        <v>BOLD</v>
      </c>
      <c r="GZ158" t="str">
        <f t="shared" si="183"/>
        <v/>
      </c>
      <c r="HA158" t="str">
        <f>IF(OR(LEFT(GX158,1)=CHAR(32),LEFT(GX158,1)=CHAR(9),LEFT(GX158,1)=CHAR(160),indenture(GX158)&gt;0),"NO","BOLD")&amp;GZ158</f>
        <v>BOLD</v>
      </c>
      <c r="HD158" t="str">
        <f t="shared" si="184"/>
        <v/>
      </c>
      <c r="HE158" t="str">
        <f>IF(OR(LEFT(HB158,1)=CHAR(32),LEFT(HB158,1)=CHAR(9),LEFT(HB158,1)=CHAR(160),indenture(HB158)&gt;0),"NO","BOLD")&amp;HD158</f>
        <v>BOLD</v>
      </c>
      <c r="HH158" t="str">
        <f t="shared" si="185"/>
        <v/>
      </c>
      <c r="HI158" t="str">
        <f>IF(OR(LEFT(HF158,1)=CHAR(32),LEFT(HF158,1)=CHAR(9),LEFT(HF158,1)=CHAR(160),indenture(HF158)&gt;0),"NO","BOLD")&amp;HH158</f>
        <v>BOLD</v>
      </c>
      <c r="HL158" t="str">
        <f t="shared" si="186"/>
        <v/>
      </c>
      <c r="HM158" t="str">
        <f>IF(OR(LEFT(HJ158,1)=CHAR(32),LEFT(HJ158,1)=CHAR(9),LEFT(HJ158,1)=CHAR(160),indenture(HJ158)&gt;0),"NO","BOLD")&amp;HL158</f>
        <v>BOLD</v>
      </c>
      <c r="HP158" t="str">
        <f t="shared" si="187"/>
        <v/>
      </c>
      <c r="HQ158" t="str">
        <f>IF(OR(LEFT(HN158,1)=CHAR(32),LEFT(HN158,1)=CHAR(9),LEFT(HN158,1)=CHAR(160),indenture(HN158)&gt;0),"NO","BOLD")&amp;HP158</f>
        <v>BOLD</v>
      </c>
      <c r="HT158" t="str">
        <f t="shared" si="188"/>
        <v/>
      </c>
      <c r="HU158" t="str">
        <f>IF(OR(LEFT(HR158,1)=CHAR(32),LEFT(HR158,1)=CHAR(9),LEFT(HR158,1)=CHAR(160),indenture(HR158)&gt;0),"NO","BOLD")&amp;HT158</f>
        <v>BOLD</v>
      </c>
    </row>
    <row r="159" spans="1:253">
      <c r="A159">
        <v>158</v>
      </c>
      <c r="D159" t="str">
        <f t="shared" si="133"/>
        <v/>
      </c>
      <c r="E159" t="str">
        <f>IF(OR(LEFT(B159,1)=CHAR(32),LEFT(B159,1)=CHAR(9),LEFT(B159,1)=CHAR(160),indenture(B159)&gt;0),"NO","BOLD")&amp;D159</f>
        <v>BOLD</v>
      </c>
      <c r="F159" t="s">
        <v>4202</v>
      </c>
      <c r="G159" t="s">
        <v>4203</v>
      </c>
      <c r="H159" t="str">
        <f t="shared" si="134"/>
        <v/>
      </c>
      <c r="I159" t="str">
        <f>IF(OR(LEFT(F159,1)=CHAR(32),LEFT(F159,1)=CHAR(9),LEFT(F159,1)=CHAR(160),indenture(F159)&gt;0),"NO","BOLD")&amp;H159</f>
        <v>BOLD</v>
      </c>
      <c r="P159" t="str">
        <f t="shared" si="135"/>
        <v/>
      </c>
      <c r="Q159" t="str">
        <f>IF(OR(LEFT(N159,1)=CHAR(32),LEFT(N159,1)=CHAR(9),LEFT(N159,1)=CHAR(160),indenture(N159)&gt;0),"NO","BOLD")&amp;P159</f>
        <v>BOLD</v>
      </c>
      <c r="T159" t="str">
        <f t="shared" si="136"/>
        <v/>
      </c>
      <c r="U159" t="str">
        <f>IF(OR(LEFT(R159,1)=CHAR(32),LEFT(R159,1)=CHAR(9),LEFT(R159,1)=CHAR(160),indenture(R159)&gt;0),"NO","BOLD")&amp;T159</f>
        <v>BOLD</v>
      </c>
      <c r="X159" t="str">
        <f t="shared" si="137"/>
        <v/>
      </c>
      <c r="Y159" t="str">
        <f>IF(OR(LEFT(V159,1)=CHAR(32),LEFT(V159,1)=CHAR(9),LEFT(V159,1)=CHAR(160),indenture(V159)&gt;0),"NO","BOLD")&amp;X159</f>
        <v>BOLD</v>
      </c>
      <c r="AB159" t="str">
        <f t="shared" si="138"/>
        <v/>
      </c>
      <c r="AC159" t="str">
        <f>IF(OR(LEFT(Z159,1)=CHAR(32),LEFT(Z159,1)=CHAR(9),LEFT(Z159,1)=CHAR(160),indenture(Z159)&gt;0),"NO","BOLD")&amp;AB159</f>
        <v>BOLD</v>
      </c>
      <c r="AF159" t="str">
        <f t="shared" si="139"/>
        <v/>
      </c>
      <c r="AG159" t="str">
        <f>IF(OR(LEFT(AD159,1)=CHAR(32),LEFT(AD159,1)=CHAR(9),LEFT(AD159,1)=CHAR(160),indenture(AD159)&gt;0),"NO","BOLD")&amp;AF159</f>
        <v>BOLD</v>
      </c>
      <c r="AJ159" t="str">
        <f t="shared" si="140"/>
        <v/>
      </c>
      <c r="AK159" t="str">
        <f>IF(OR(LEFT(AH159,1)=CHAR(32),LEFT(AH159,1)=CHAR(9),LEFT(AH159,1)=CHAR(160),indenture(AH159)&gt;0),"NO","BOLD")&amp;AJ159</f>
        <v>BOLD</v>
      </c>
      <c r="AN159" t="str">
        <f t="shared" si="141"/>
        <v/>
      </c>
      <c r="AO159" t="str">
        <f>IF(OR(LEFT(AL159,1)=CHAR(32),LEFT(AL159,1)=CHAR(9),LEFT(AL159,1)=CHAR(160),indenture(AL159)&gt;0),"NO","BOLD")&amp;AN159</f>
        <v>BOLD</v>
      </c>
      <c r="AR159" t="str">
        <f t="shared" si="142"/>
        <v/>
      </c>
      <c r="AS159" t="str">
        <f>IF(OR(LEFT(AP159,1)=CHAR(32),LEFT(AP159,1)=CHAR(9),LEFT(AP159,1)=CHAR(160),indenture(AP159)&gt;0),"NO","BOLD")&amp;AR159</f>
        <v>BOLD</v>
      </c>
      <c r="AV159" t="str">
        <f t="shared" si="143"/>
        <v/>
      </c>
      <c r="AW159" t="str">
        <f>IF(OR(LEFT(AT159,1)=CHAR(32),LEFT(AT159,1)=CHAR(9),LEFT(AT159,1)=CHAR(160),indenture(AT159)&gt;0),"NO","BOLD")&amp;AV159</f>
        <v>BOLD</v>
      </c>
      <c r="AZ159" t="str">
        <f t="shared" si="144"/>
        <v/>
      </c>
      <c r="BA159" t="str">
        <f>IF(OR(LEFT(AX159,1)=CHAR(32),LEFT(AX159,1)=CHAR(9),LEFT(AX159,1)=CHAR(160),indenture(AX159)&gt;0),"NO","BOLD")&amp;AZ159</f>
        <v>BOLD</v>
      </c>
      <c r="BD159" t="str">
        <f t="shared" si="145"/>
        <v/>
      </c>
      <c r="BE159" t="str">
        <f>IF(OR(LEFT(BB159,1)=CHAR(32),LEFT(BB159,1)=CHAR(9),LEFT(BB159,1)=CHAR(160),indenture(BB159)&gt;0),"NO","BOLD")&amp;BD159</f>
        <v>BOLD</v>
      </c>
      <c r="BH159" t="str">
        <f t="shared" si="146"/>
        <v/>
      </c>
      <c r="BI159" t="str">
        <f>IF(OR(LEFT(BF159,1)=CHAR(32),LEFT(BF159,1)=CHAR(9),LEFT(BF159,1)=CHAR(160),indenture(BF159)&gt;0),"NO","BOLD")&amp;BH159</f>
        <v>BOLD</v>
      </c>
      <c r="BL159" t="str">
        <f t="shared" si="147"/>
        <v/>
      </c>
      <c r="BM159" t="str">
        <f>IF(OR(LEFT(BJ159,1)=CHAR(32),LEFT(BJ159,1)=CHAR(9),LEFT(BJ159,1)=CHAR(160),indenture(BJ159)&gt;0),"NO","BOLD")&amp;BL159</f>
        <v>BOLD</v>
      </c>
      <c r="BP159" t="str">
        <f t="shared" si="148"/>
        <v/>
      </c>
      <c r="BQ159" t="str">
        <f>IF(OR(LEFT(BN159,1)=CHAR(32),LEFT(BN159,1)=CHAR(9),LEFT(BN159,1)=CHAR(160),indenture(BN159)&gt;0),"NO","BOLD")&amp;BP159</f>
        <v>BOLD</v>
      </c>
      <c r="BT159" t="str">
        <f t="shared" si="149"/>
        <v/>
      </c>
      <c r="BU159" t="str">
        <f>IF(OR(LEFT(BR159,1)=CHAR(32),LEFT(BR159,1)=CHAR(9),LEFT(BR159,1)=CHAR(160),indenture(BR159)&gt;0),"NO","BOLD")&amp;BT159</f>
        <v>BOLD</v>
      </c>
      <c r="BX159" t="str">
        <f t="shared" si="150"/>
        <v/>
      </c>
      <c r="BY159" t="str">
        <f>IF(OR(LEFT(BV159,1)=CHAR(32),LEFT(BV159,1)=CHAR(9),LEFT(BV159,1)=CHAR(160),indenture(BV159)&gt;0),"NO","BOLD")&amp;BX159</f>
        <v>BOLD</v>
      </c>
      <c r="CB159" t="str">
        <f t="shared" si="151"/>
        <v/>
      </c>
      <c r="CC159" t="str">
        <f>IF(OR(LEFT(BZ159,1)=CHAR(32),LEFT(BZ159,1)=CHAR(9),LEFT(BZ159,1)=CHAR(160),indenture(BZ159)&gt;0),"NO","BOLD")&amp;CB159</f>
        <v>BOLD</v>
      </c>
      <c r="CF159" t="str">
        <f t="shared" si="152"/>
        <v/>
      </c>
      <c r="CG159" t="str">
        <f>IF(OR(LEFT(CD159,1)=CHAR(32),LEFT(CD159,1)=CHAR(9),LEFT(CD159,1)=CHAR(160),indenture(CD159)&gt;0),"NO","BOLD")&amp;CF159</f>
        <v>BOLD</v>
      </c>
      <c r="CJ159" t="str">
        <f t="shared" si="153"/>
        <v/>
      </c>
      <c r="CK159" t="str">
        <f>IF(OR(LEFT(CH159,1)=CHAR(32),LEFT(CH159,1)=CHAR(9),LEFT(CH159,1)=CHAR(160),indenture(CH159)&gt;0),"NO","BOLD")&amp;CJ159</f>
        <v>BOLD</v>
      </c>
      <c r="CN159" t="str">
        <f t="shared" si="154"/>
        <v/>
      </c>
      <c r="CO159" t="str">
        <f>IF(OR(LEFT(CL159,1)=CHAR(32),LEFT(CL159,1)=CHAR(9),LEFT(CL159,1)=CHAR(160),indenture(CL159)&gt;0),"NO","BOLD")&amp;CN159</f>
        <v>BOLD</v>
      </c>
      <c r="CR159" t="str">
        <f t="shared" si="155"/>
        <v/>
      </c>
      <c r="CS159" t="str">
        <f>IF(OR(LEFT(CP159,1)=CHAR(32),LEFT(CP159,1)=CHAR(9),LEFT(CP159,1)=CHAR(160),indenture(CP159)&gt;0),"NO","BOLD")&amp;CR159</f>
        <v>BOLD</v>
      </c>
      <c r="CV159" t="str">
        <f t="shared" si="156"/>
        <v/>
      </c>
      <c r="CW159" t="str">
        <f>IF(OR(LEFT(CT159,1)=CHAR(32),LEFT(CT159,1)=CHAR(9),LEFT(CT159,1)=CHAR(160),indenture(CT159)&gt;0),"NO","BOLD")&amp;CV159</f>
        <v>BOLD</v>
      </c>
      <c r="CZ159" t="str">
        <f t="shared" si="157"/>
        <v/>
      </c>
      <c r="DA159" t="str">
        <f>IF(OR(LEFT(CX159,1)=CHAR(32),LEFT(CX159,1)=CHAR(9),LEFT(CX159,1)=CHAR(160),indenture(CX159)&gt;0),"NO","BOLD")&amp;CZ159</f>
        <v>BOLD</v>
      </c>
      <c r="DD159" t="str">
        <f t="shared" si="158"/>
        <v/>
      </c>
      <c r="DE159" t="str">
        <f>IF(OR(LEFT(DB159,1)=CHAR(32),LEFT(DB159,1)=CHAR(9),LEFT(DB159,1)=CHAR(160),indenture(DB159)&gt;0),"NO","BOLD")&amp;DD159</f>
        <v>BOLD</v>
      </c>
      <c r="DH159" t="str">
        <f t="shared" si="159"/>
        <v/>
      </c>
      <c r="DI159" t="str">
        <f>IF(OR(LEFT(DF159,1)=CHAR(32),LEFT(DF159,1)=CHAR(9),LEFT(DF159,1)=CHAR(160),indenture(DF159)&gt;0),"NO","BOLD")&amp;DH159</f>
        <v>BOLD</v>
      </c>
      <c r="DL159" t="str">
        <f t="shared" si="160"/>
        <v/>
      </c>
      <c r="DM159" t="str">
        <f>IF(OR(LEFT(DJ159,1)=CHAR(32),LEFT(DJ159,1)=CHAR(9),LEFT(DJ159,1)=CHAR(160),indenture(DJ159)&gt;0),"NO","BOLD")&amp;DL159</f>
        <v>BOLD</v>
      </c>
      <c r="DP159" t="str">
        <f t="shared" si="161"/>
        <v/>
      </c>
      <c r="DQ159" t="str">
        <f>IF(OR(LEFT(DN159,1)=CHAR(32),LEFT(DN159,1)=CHAR(9),LEFT(DN159,1)=CHAR(160),indenture(DN159)&gt;0),"NO","BOLD")&amp;DP159</f>
        <v>BOLD</v>
      </c>
      <c r="DT159" t="str">
        <f t="shared" si="162"/>
        <v/>
      </c>
      <c r="DU159" t="str">
        <f>IF(OR(LEFT(DR159,1)=CHAR(32),LEFT(DR159,1)=CHAR(9),LEFT(DR159,1)=CHAR(160),indenture(DR159)&gt;0),"NO","BOLD")&amp;DT159</f>
        <v>BOLD</v>
      </c>
      <c r="DX159" t="str">
        <f t="shared" si="163"/>
        <v/>
      </c>
      <c r="DY159" t="str">
        <f>IF(OR(LEFT(DV159,1)=CHAR(32),LEFT(DV159,1)=CHAR(9),LEFT(DV159,1)=CHAR(160),indenture(DV159)&gt;0),"NO","BOLD")&amp;DX159</f>
        <v>BOLD</v>
      </c>
      <c r="EB159" t="str">
        <f t="shared" si="164"/>
        <v/>
      </c>
      <c r="EC159" t="str">
        <f>IF(OR(LEFT(DZ159,1)=CHAR(32),LEFT(DZ159,1)=CHAR(9),LEFT(DZ159,1)=CHAR(160),indenture(DZ159)&gt;0),"NO","BOLD")&amp;EB159</f>
        <v>BOLD</v>
      </c>
      <c r="EF159" t="str">
        <f t="shared" si="165"/>
        <v/>
      </c>
      <c r="EG159" t="str">
        <f>IF(OR(LEFT(ED159,1)=CHAR(32),LEFT(ED159,1)=CHAR(9),LEFT(ED159,1)=CHAR(160),indenture(ED159)&gt;0),"NO","BOLD")&amp;EF159</f>
        <v>BOLD</v>
      </c>
      <c r="EJ159" t="str">
        <f t="shared" si="166"/>
        <v/>
      </c>
      <c r="EK159" t="str">
        <f>IF(OR(LEFT(EH159,1)=CHAR(32),LEFT(EH159,1)=CHAR(9),LEFT(EH159,1)=CHAR(160),indenture(EH159)&gt;0),"NO","BOLD")&amp;EJ159</f>
        <v>BOLD</v>
      </c>
      <c r="EN159" t="str">
        <f t="shared" si="167"/>
        <v/>
      </c>
      <c r="EO159" t="str">
        <f>IF(OR(LEFT(EL159,1)=CHAR(32),LEFT(EL159,1)=CHAR(9),LEFT(EL159,1)=CHAR(160),indenture(EL159)&gt;0),"NO","BOLD")&amp;EN159</f>
        <v>BOLD</v>
      </c>
      <c r="ER159" t="str">
        <f t="shared" si="168"/>
        <v/>
      </c>
      <c r="ES159" t="str">
        <f>IF(OR(LEFT(EP159,1)=CHAR(32),LEFT(EP159,1)=CHAR(9),LEFT(EP159,1)=CHAR(160),indenture(EP159)&gt;0),"NO","BOLD")&amp;ER159</f>
        <v>BOLD</v>
      </c>
      <c r="EV159" t="str">
        <f t="shared" si="169"/>
        <v/>
      </c>
      <c r="EW159" t="str">
        <f>IF(OR(LEFT(ET159,1)=CHAR(32),LEFT(ET159,1)=CHAR(9),LEFT(ET159,1)=CHAR(160),indenture(ET159)&gt;0),"NO","BOLD")&amp;EV159</f>
        <v>BOLD</v>
      </c>
      <c r="EZ159" t="str">
        <f t="shared" si="170"/>
        <v/>
      </c>
      <c r="FA159" t="str">
        <f>IF(OR(LEFT(EX159,1)=CHAR(32),LEFT(EX159,1)=CHAR(9),LEFT(EX159,1)=CHAR(160),indenture(EX159)&gt;0),"NO","BOLD")&amp;EZ159</f>
        <v>BOLD</v>
      </c>
      <c r="FD159" t="str">
        <f t="shared" si="171"/>
        <v/>
      </c>
      <c r="FE159" t="str">
        <f>IF(OR(LEFT(FB159,1)=CHAR(32),LEFT(FB159,1)=CHAR(9),LEFT(FB159,1)=CHAR(160),indenture(FB159)&gt;0),"NO","BOLD")&amp;FD159</f>
        <v>BOLD</v>
      </c>
      <c r="FH159" t="str">
        <f t="shared" si="172"/>
        <v/>
      </c>
      <c r="FI159" t="str">
        <f>IF(OR(LEFT(FF159,1)=CHAR(32),LEFT(FF159,1)=CHAR(9),LEFT(FF159,1)=CHAR(160),indenture(FF159)&gt;0),"NO","BOLD")&amp;FH159</f>
        <v>BOLD</v>
      </c>
      <c r="FL159" t="str">
        <f t="shared" si="173"/>
        <v/>
      </c>
      <c r="FM159" t="str">
        <f>IF(OR(LEFT(FJ159,1)=CHAR(32),LEFT(FJ159,1)=CHAR(9),LEFT(FJ159,1)=CHAR(160),indenture(FJ159)&gt;0),"NO","BOLD")&amp;FL159</f>
        <v>BOLD</v>
      </c>
      <c r="FP159" t="str">
        <f t="shared" si="174"/>
        <v/>
      </c>
      <c r="FQ159" t="str">
        <f>IF(OR(LEFT(FN159,1)=CHAR(32),LEFT(FN159,1)=CHAR(9),LEFT(FN159,1)=CHAR(160),indenture(FN159)&gt;0),"NO","BOLD")&amp;FP159</f>
        <v>BOLD</v>
      </c>
      <c r="FT159" t="str">
        <f t="shared" si="175"/>
        <v/>
      </c>
      <c r="FU159" t="str">
        <f>IF(OR(LEFT(FR159,1)=CHAR(32),LEFT(FR159,1)=CHAR(9),LEFT(FR159,1)=CHAR(160),indenture(FR159)&gt;0),"NO","BOLD")&amp;FT159</f>
        <v>BOLD</v>
      </c>
      <c r="FX159" t="str">
        <f t="shared" si="176"/>
        <v/>
      </c>
      <c r="FY159" t="str">
        <f>IF(OR(LEFT(FV159,1)=CHAR(32),LEFT(FV159,1)=CHAR(9),LEFT(FV159,1)=CHAR(160),indenture(FV159)&gt;0),"NO","BOLD")&amp;FX159</f>
        <v>BOLD</v>
      </c>
      <c r="GB159" t="str">
        <f t="shared" si="177"/>
        <v/>
      </c>
      <c r="GC159" t="str">
        <f>IF(OR(LEFT(FZ159,1)=CHAR(32),LEFT(FZ159,1)=CHAR(9),LEFT(FZ159,1)=CHAR(160),indenture(FZ159)&gt;0),"NO","BOLD")&amp;GB159</f>
        <v>BOLD</v>
      </c>
      <c r="GF159" t="str">
        <f t="shared" si="178"/>
        <v/>
      </c>
      <c r="GG159" t="str">
        <f>IF(OR(LEFT(GD159,1)=CHAR(32),LEFT(GD159,1)=CHAR(9),LEFT(GD159,1)=CHAR(160),indenture(GD159)&gt;0),"NO","BOLD")&amp;GF159</f>
        <v>BOLD</v>
      </c>
      <c r="GJ159" t="str">
        <f t="shared" si="179"/>
        <v/>
      </c>
      <c r="GK159" t="str">
        <f>IF(OR(LEFT(GH159,1)=CHAR(32),LEFT(GH159,1)=CHAR(9),LEFT(GH159,1)=CHAR(160),indenture(GH159)&gt;0),"NO","BOLD")&amp;GJ159</f>
        <v>BOLD</v>
      </c>
      <c r="GN159" t="str">
        <f t="shared" si="180"/>
        <v/>
      </c>
      <c r="GO159" t="str">
        <f>IF(OR(LEFT(GL159,1)=CHAR(32),LEFT(GL159,1)=CHAR(9),LEFT(GL159,1)=CHAR(160),indenture(GL159)&gt;0),"NO","BOLD")&amp;GN159</f>
        <v>BOLD</v>
      </c>
      <c r="GR159" t="str">
        <f t="shared" si="181"/>
        <v/>
      </c>
      <c r="GS159" t="str">
        <f>IF(OR(LEFT(GP159,1)=CHAR(32),LEFT(GP159,1)=CHAR(9),LEFT(GP159,1)=CHAR(160),indenture(GP159)&gt;0),"NO","BOLD")&amp;GR159</f>
        <v>BOLD</v>
      </c>
      <c r="GV159" t="str">
        <f t="shared" si="182"/>
        <v/>
      </c>
      <c r="GW159" t="str">
        <f>IF(OR(LEFT(GT159,1)=CHAR(32),LEFT(GT159,1)=CHAR(9),LEFT(GT159,1)=CHAR(160),indenture(GT159)&gt;0),"NO","BOLD")&amp;GV159</f>
        <v>BOLD</v>
      </c>
      <c r="GZ159" t="str">
        <f t="shared" si="183"/>
        <v/>
      </c>
      <c r="HA159" t="str">
        <f>IF(OR(LEFT(GX159,1)=CHAR(32),LEFT(GX159,1)=CHAR(9),LEFT(GX159,1)=CHAR(160),indenture(GX159)&gt;0),"NO","BOLD")&amp;GZ159</f>
        <v>BOLD</v>
      </c>
      <c r="HD159" t="str">
        <f t="shared" si="184"/>
        <v/>
      </c>
      <c r="HE159" t="str">
        <f>IF(OR(LEFT(HB159,1)=CHAR(32),LEFT(HB159,1)=CHAR(9),LEFT(HB159,1)=CHAR(160),indenture(HB159)&gt;0),"NO","BOLD")&amp;HD159</f>
        <v>BOLD</v>
      </c>
      <c r="HH159" t="str">
        <f t="shared" si="185"/>
        <v/>
      </c>
      <c r="HI159" t="str">
        <f>IF(OR(LEFT(HF159,1)=CHAR(32),LEFT(HF159,1)=CHAR(9),LEFT(HF159,1)=CHAR(160),indenture(HF159)&gt;0),"NO","BOLD")&amp;HH159</f>
        <v>BOLD</v>
      </c>
      <c r="HL159" t="str">
        <f t="shared" si="186"/>
        <v/>
      </c>
      <c r="HM159" t="str">
        <f>IF(OR(LEFT(HJ159,1)=CHAR(32),LEFT(HJ159,1)=CHAR(9),LEFT(HJ159,1)=CHAR(160),indenture(HJ159)&gt;0),"NO","BOLD")&amp;HL159</f>
        <v>BOLD</v>
      </c>
      <c r="HP159" t="str">
        <f t="shared" si="187"/>
        <v/>
      </c>
      <c r="HQ159" t="str">
        <f>IF(OR(LEFT(HN159,1)=CHAR(32),LEFT(HN159,1)=CHAR(9),LEFT(HN159,1)=CHAR(160),indenture(HN159)&gt;0),"NO","BOLD")&amp;HP159</f>
        <v>BOLD</v>
      </c>
      <c r="HT159" t="str">
        <f t="shared" si="188"/>
        <v/>
      </c>
      <c r="HU159" t="str">
        <f>IF(OR(LEFT(HR159,1)=CHAR(32),LEFT(HR159,1)=CHAR(9),LEFT(HR159,1)=CHAR(160),indenture(HR159)&gt;0),"NO","BOLD")&amp;HT159</f>
        <v>BOLD</v>
      </c>
    </row>
    <row r="160" spans="1:253">
      <c r="A160">
        <v>159</v>
      </c>
      <c r="D160" t="str">
        <f t="shared" si="133"/>
        <v/>
      </c>
      <c r="E160" t="str">
        <f>IF(OR(LEFT(B160,1)=CHAR(32),LEFT(B160,1)=CHAR(9),LEFT(B160,1)=CHAR(160),indenture(B160)&gt;0),"NO","BOLD")&amp;D160</f>
        <v>BOLD</v>
      </c>
      <c r="F160" t="s">
        <v>4204</v>
      </c>
      <c r="G160" t="s">
        <v>4205</v>
      </c>
      <c r="H160" t="str">
        <f t="shared" si="134"/>
        <v/>
      </c>
      <c r="I160" t="str">
        <f>IF(OR(LEFT(F160,1)=CHAR(32),LEFT(F160,1)=CHAR(9),LEFT(F160,1)=CHAR(160),indenture(F160)&gt;0),"NO","BOLD")&amp;H160</f>
        <v>BOLD</v>
      </c>
      <c r="P160" t="str">
        <f t="shared" si="135"/>
        <v/>
      </c>
      <c r="Q160" t="str">
        <f>IF(OR(LEFT(N160,1)=CHAR(32),LEFT(N160,1)=CHAR(9),LEFT(N160,1)=CHAR(160),indenture(N160)&gt;0),"NO","BOLD")&amp;P160</f>
        <v>BOLD</v>
      </c>
      <c r="T160" t="str">
        <f t="shared" si="136"/>
        <v/>
      </c>
      <c r="U160" t="str">
        <f>IF(OR(LEFT(R160,1)=CHAR(32),LEFT(R160,1)=CHAR(9),LEFT(R160,1)=CHAR(160),indenture(R160)&gt;0),"NO","BOLD")&amp;T160</f>
        <v>BOLD</v>
      </c>
      <c r="X160" t="str">
        <f t="shared" si="137"/>
        <v/>
      </c>
      <c r="Y160" t="str">
        <f>IF(OR(LEFT(V160,1)=CHAR(32),LEFT(V160,1)=CHAR(9),LEFT(V160,1)=CHAR(160),indenture(V160)&gt;0),"NO","BOLD")&amp;X160</f>
        <v>BOLD</v>
      </c>
      <c r="AB160" t="str">
        <f t="shared" si="138"/>
        <v/>
      </c>
      <c r="AC160" t="str">
        <f>IF(OR(LEFT(Z160,1)=CHAR(32),LEFT(Z160,1)=CHAR(9),LEFT(Z160,1)=CHAR(160),indenture(Z160)&gt;0),"NO","BOLD")&amp;AB160</f>
        <v>BOLD</v>
      </c>
      <c r="AF160" t="str">
        <f t="shared" si="139"/>
        <v/>
      </c>
      <c r="AG160" t="str">
        <f>IF(OR(LEFT(AD160,1)=CHAR(32),LEFT(AD160,1)=CHAR(9),LEFT(AD160,1)=CHAR(160),indenture(AD160)&gt;0),"NO","BOLD")&amp;AF160</f>
        <v>BOLD</v>
      </c>
      <c r="AJ160" t="str">
        <f t="shared" si="140"/>
        <v/>
      </c>
      <c r="AK160" t="str">
        <f>IF(OR(LEFT(AH160,1)=CHAR(32),LEFT(AH160,1)=CHAR(9),LEFT(AH160,1)=CHAR(160),indenture(AH160)&gt;0),"NO","BOLD")&amp;AJ160</f>
        <v>BOLD</v>
      </c>
      <c r="AN160" t="str">
        <f t="shared" si="141"/>
        <v/>
      </c>
      <c r="AO160" t="str">
        <f>IF(OR(LEFT(AL160,1)=CHAR(32),LEFT(AL160,1)=CHAR(9),LEFT(AL160,1)=CHAR(160),indenture(AL160)&gt;0),"NO","BOLD")&amp;AN160</f>
        <v>BOLD</v>
      </c>
      <c r="AR160" t="str">
        <f t="shared" si="142"/>
        <v/>
      </c>
      <c r="AS160" t="str">
        <f>IF(OR(LEFT(AP160,1)=CHAR(32),LEFT(AP160,1)=CHAR(9),LEFT(AP160,1)=CHAR(160),indenture(AP160)&gt;0),"NO","BOLD")&amp;AR160</f>
        <v>BOLD</v>
      </c>
      <c r="AV160" t="str">
        <f t="shared" si="143"/>
        <v/>
      </c>
      <c r="AW160" t="str">
        <f>IF(OR(LEFT(AT160,1)=CHAR(32),LEFT(AT160,1)=CHAR(9),LEFT(AT160,1)=CHAR(160),indenture(AT160)&gt;0),"NO","BOLD")&amp;AV160</f>
        <v>BOLD</v>
      </c>
      <c r="AZ160" t="str">
        <f t="shared" si="144"/>
        <v/>
      </c>
      <c r="BA160" t="str">
        <f>IF(OR(LEFT(AX160,1)=CHAR(32),LEFT(AX160,1)=CHAR(9),LEFT(AX160,1)=CHAR(160),indenture(AX160)&gt;0),"NO","BOLD")&amp;AZ160</f>
        <v>BOLD</v>
      </c>
      <c r="BD160" t="str">
        <f t="shared" si="145"/>
        <v/>
      </c>
      <c r="BE160" t="str">
        <f>IF(OR(LEFT(BB160,1)=CHAR(32),LEFT(BB160,1)=CHAR(9),LEFT(BB160,1)=CHAR(160),indenture(BB160)&gt;0),"NO","BOLD")&amp;BD160</f>
        <v>BOLD</v>
      </c>
      <c r="BH160" t="str">
        <f t="shared" si="146"/>
        <v/>
      </c>
      <c r="BI160" t="str">
        <f>IF(OR(LEFT(BF160,1)=CHAR(32),LEFT(BF160,1)=CHAR(9),LEFT(BF160,1)=CHAR(160),indenture(BF160)&gt;0),"NO","BOLD")&amp;BH160</f>
        <v>BOLD</v>
      </c>
      <c r="BL160" t="str">
        <f t="shared" si="147"/>
        <v/>
      </c>
      <c r="BM160" t="str">
        <f>IF(OR(LEFT(BJ160,1)=CHAR(32),LEFT(BJ160,1)=CHAR(9),LEFT(BJ160,1)=CHAR(160),indenture(BJ160)&gt;0),"NO","BOLD")&amp;BL160</f>
        <v>BOLD</v>
      </c>
      <c r="BP160" t="str">
        <f t="shared" si="148"/>
        <v/>
      </c>
      <c r="BQ160" t="str">
        <f>IF(OR(LEFT(BN160,1)=CHAR(32),LEFT(BN160,1)=CHAR(9),LEFT(BN160,1)=CHAR(160),indenture(BN160)&gt;0),"NO","BOLD")&amp;BP160</f>
        <v>BOLD</v>
      </c>
      <c r="BT160" t="str">
        <f t="shared" si="149"/>
        <v/>
      </c>
      <c r="BU160" t="str">
        <f>IF(OR(LEFT(BR160,1)=CHAR(32),LEFT(BR160,1)=CHAR(9),LEFT(BR160,1)=CHAR(160),indenture(BR160)&gt;0),"NO","BOLD")&amp;BT160</f>
        <v>BOLD</v>
      </c>
      <c r="BX160" t="str">
        <f t="shared" si="150"/>
        <v/>
      </c>
      <c r="BY160" t="str">
        <f>IF(OR(LEFT(BV160,1)=CHAR(32),LEFT(BV160,1)=CHAR(9),LEFT(BV160,1)=CHAR(160),indenture(BV160)&gt;0),"NO","BOLD")&amp;BX160</f>
        <v>BOLD</v>
      </c>
      <c r="CB160" t="str">
        <f t="shared" si="151"/>
        <v/>
      </c>
      <c r="CC160" t="str">
        <f>IF(OR(LEFT(BZ160,1)=CHAR(32),LEFT(BZ160,1)=CHAR(9),LEFT(BZ160,1)=CHAR(160),indenture(BZ160)&gt;0),"NO","BOLD")&amp;CB160</f>
        <v>BOLD</v>
      </c>
      <c r="CF160" t="str">
        <f t="shared" si="152"/>
        <v/>
      </c>
      <c r="CG160" t="str">
        <f>IF(OR(LEFT(CD160,1)=CHAR(32),LEFT(CD160,1)=CHAR(9),LEFT(CD160,1)=CHAR(160),indenture(CD160)&gt;0),"NO","BOLD")&amp;CF160</f>
        <v>BOLD</v>
      </c>
      <c r="CJ160" t="str">
        <f t="shared" si="153"/>
        <v/>
      </c>
      <c r="CK160" t="str">
        <f>IF(OR(LEFT(CH160,1)=CHAR(32),LEFT(CH160,1)=CHAR(9),LEFT(CH160,1)=CHAR(160),indenture(CH160)&gt;0),"NO","BOLD")&amp;CJ160</f>
        <v>BOLD</v>
      </c>
      <c r="CN160" t="str">
        <f t="shared" si="154"/>
        <v/>
      </c>
      <c r="CO160" t="str">
        <f>IF(OR(LEFT(CL160,1)=CHAR(32),LEFT(CL160,1)=CHAR(9),LEFT(CL160,1)=CHAR(160),indenture(CL160)&gt;0),"NO","BOLD")&amp;CN160</f>
        <v>BOLD</v>
      </c>
      <c r="CR160" t="str">
        <f t="shared" si="155"/>
        <v/>
      </c>
      <c r="CS160" t="str">
        <f>IF(OR(LEFT(CP160,1)=CHAR(32),LEFT(CP160,1)=CHAR(9),LEFT(CP160,1)=CHAR(160),indenture(CP160)&gt;0),"NO","BOLD")&amp;CR160</f>
        <v>BOLD</v>
      </c>
      <c r="CV160" t="str">
        <f t="shared" si="156"/>
        <v/>
      </c>
      <c r="CW160" t="str">
        <f>IF(OR(LEFT(CT160,1)=CHAR(32),LEFT(CT160,1)=CHAR(9),LEFT(CT160,1)=CHAR(160),indenture(CT160)&gt;0),"NO","BOLD")&amp;CV160</f>
        <v>BOLD</v>
      </c>
      <c r="CZ160" t="str">
        <f t="shared" si="157"/>
        <v/>
      </c>
      <c r="DA160" t="str">
        <f>IF(OR(LEFT(CX160,1)=CHAR(32),LEFT(CX160,1)=CHAR(9),LEFT(CX160,1)=CHAR(160),indenture(CX160)&gt;0),"NO","BOLD")&amp;CZ160</f>
        <v>BOLD</v>
      </c>
      <c r="DD160" t="str">
        <f t="shared" si="158"/>
        <v/>
      </c>
      <c r="DE160" t="str">
        <f>IF(OR(LEFT(DB160,1)=CHAR(32),LEFT(DB160,1)=CHAR(9),LEFT(DB160,1)=CHAR(160),indenture(DB160)&gt;0),"NO","BOLD")&amp;DD160</f>
        <v>BOLD</v>
      </c>
      <c r="DH160" t="str">
        <f t="shared" si="159"/>
        <v/>
      </c>
      <c r="DI160" t="str">
        <f>IF(OR(LEFT(DF160,1)=CHAR(32),LEFT(DF160,1)=CHAR(9),LEFT(DF160,1)=CHAR(160),indenture(DF160)&gt;0),"NO","BOLD")&amp;DH160</f>
        <v>BOLD</v>
      </c>
      <c r="DL160" t="str">
        <f t="shared" si="160"/>
        <v/>
      </c>
      <c r="DM160" t="str">
        <f>IF(OR(LEFT(DJ160,1)=CHAR(32),LEFT(DJ160,1)=CHAR(9),LEFT(DJ160,1)=CHAR(160),indenture(DJ160)&gt;0),"NO","BOLD")&amp;DL160</f>
        <v>BOLD</v>
      </c>
      <c r="DP160" t="str">
        <f t="shared" si="161"/>
        <v/>
      </c>
      <c r="DQ160" t="str">
        <f>IF(OR(LEFT(DN160,1)=CHAR(32),LEFT(DN160,1)=CHAR(9),LEFT(DN160,1)=CHAR(160),indenture(DN160)&gt;0),"NO","BOLD")&amp;DP160</f>
        <v>BOLD</v>
      </c>
      <c r="DT160" t="str">
        <f t="shared" si="162"/>
        <v/>
      </c>
      <c r="DU160" t="str">
        <f>IF(OR(LEFT(DR160,1)=CHAR(32),LEFT(DR160,1)=CHAR(9),LEFT(DR160,1)=CHAR(160),indenture(DR160)&gt;0),"NO","BOLD")&amp;DT160</f>
        <v>BOLD</v>
      </c>
      <c r="DX160" t="str">
        <f t="shared" si="163"/>
        <v/>
      </c>
      <c r="DY160" t="str">
        <f>IF(OR(LEFT(DV160,1)=CHAR(32),LEFT(DV160,1)=CHAR(9),LEFT(DV160,1)=CHAR(160),indenture(DV160)&gt;0),"NO","BOLD")&amp;DX160</f>
        <v>BOLD</v>
      </c>
      <c r="EB160" t="str">
        <f t="shared" si="164"/>
        <v/>
      </c>
      <c r="EC160" t="str">
        <f>IF(OR(LEFT(DZ160,1)=CHAR(32),LEFT(DZ160,1)=CHAR(9),LEFT(DZ160,1)=CHAR(160),indenture(DZ160)&gt;0),"NO","BOLD")&amp;EB160</f>
        <v>BOLD</v>
      </c>
      <c r="EF160" t="str">
        <f t="shared" si="165"/>
        <v/>
      </c>
      <c r="EG160" t="str">
        <f>IF(OR(LEFT(ED160,1)=CHAR(32),LEFT(ED160,1)=CHAR(9),LEFT(ED160,1)=CHAR(160),indenture(ED160)&gt;0),"NO","BOLD")&amp;EF160</f>
        <v>BOLD</v>
      </c>
      <c r="EJ160" t="str">
        <f t="shared" si="166"/>
        <v/>
      </c>
      <c r="EK160" t="str">
        <f>IF(OR(LEFT(EH160,1)=CHAR(32),LEFT(EH160,1)=CHAR(9),LEFT(EH160,1)=CHAR(160),indenture(EH160)&gt;0),"NO","BOLD")&amp;EJ160</f>
        <v>BOLD</v>
      </c>
      <c r="EN160" t="str">
        <f t="shared" si="167"/>
        <v/>
      </c>
      <c r="EO160" t="str">
        <f>IF(OR(LEFT(EL160,1)=CHAR(32),LEFT(EL160,1)=CHAR(9),LEFT(EL160,1)=CHAR(160),indenture(EL160)&gt;0),"NO","BOLD")&amp;EN160</f>
        <v>BOLD</v>
      </c>
      <c r="ER160" t="str">
        <f t="shared" si="168"/>
        <v/>
      </c>
      <c r="ES160" t="str">
        <f>IF(OR(LEFT(EP160,1)=CHAR(32),LEFT(EP160,1)=CHAR(9),LEFT(EP160,1)=CHAR(160),indenture(EP160)&gt;0),"NO","BOLD")&amp;ER160</f>
        <v>BOLD</v>
      </c>
      <c r="EV160" t="str">
        <f t="shared" si="169"/>
        <v/>
      </c>
      <c r="EW160" t="str">
        <f>IF(OR(LEFT(ET160,1)=CHAR(32),LEFT(ET160,1)=CHAR(9),LEFT(ET160,1)=CHAR(160),indenture(ET160)&gt;0),"NO","BOLD")&amp;EV160</f>
        <v>BOLD</v>
      </c>
      <c r="EZ160" t="str">
        <f t="shared" si="170"/>
        <v/>
      </c>
      <c r="FA160" t="str">
        <f>IF(OR(LEFT(EX160,1)=CHAR(32),LEFT(EX160,1)=CHAR(9),LEFT(EX160,1)=CHAR(160),indenture(EX160)&gt;0),"NO","BOLD")&amp;EZ160</f>
        <v>BOLD</v>
      </c>
      <c r="FD160" t="str">
        <f t="shared" si="171"/>
        <v/>
      </c>
      <c r="FE160" t="str">
        <f>IF(OR(LEFT(FB160,1)=CHAR(32),LEFT(FB160,1)=CHAR(9),LEFT(FB160,1)=CHAR(160),indenture(FB160)&gt;0),"NO","BOLD")&amp;FD160</f>
        <v>BOLD</v>
      </c>
      <c r="FH160" t="str">
        <f t="shared" si="172"/>
        <v/>
      </c>
      <c r="FI160" t="str">
        <f>IF(OR(LEFT(FF160,1)=CHAR(32),LEFT(FF160,1)=CHAR(9),LEFT(FF160,1)=CHAR(160),indenture(FF160)&gt;0),"NO","BOLD")&amp;FH160</f>
        <v>BOLD</v>
      </c>
      <c r="FL160" t="str">
        <f t="shared" si="173"/>
        <v/>
      </c>
      <c r="FM160" t="str">
        <f>IF(OR(LEFT(FJ160,1)=CHAR(32),LEFT(FJ160,1)=CHAR(9),LEFT(FJ160,1)=CHAR(160),indenture(FJ160)&gt;0),"NO","BOLD")&amp;FL160</f>
        <v>BOLD</v>
      </c>
      <c r="FP160" t="str">
        <f t="shared" si="174"/>
        <v/>
      </c>
      <c r="FQ160" t="str">
        <f>IF(OR(LEFT(FN160,1)=CHAR(32),LEFT(FN160,1)=CHAR(9),LEFT(FN160,1)=CHAR(160),indenture(FN160)&gt;0),"NO","BOLD")&amp;FP160</f>
        <v>BOLD</v>
      </c>
      <c r="FT160" t="str">
        <f t="shared" si="175"/>
        <v/>
      </c>
      <c r="FU160" t="str">
        <f>IF(OR(LEFT(FR160,1)=CHAR(32),LEFT(FR160,1)=CHAR(9),LEFT(FR160,1)=CHAR(160),indenture(FR160)&gt;0),"NO","BOLD")&amp;FT160</f>
        <v>BOLD</v>
      </c>
      <c r="FX160" t="str">
        <f t="shared" si="176"/>
        <v/>
      </c>
      <c r="FY160" t="str">
        <f>IF(OR(LEFT(FV160,1)=CHAR(32),LEFT(FV160,1)=CHAR(9),LEFT(FV160,1)=CHAR(160),indenture(FV160)&gt;0),"NO","BOLD")&amp;FX160</f>
        <v>BOLD</v>
      </c>
      <c r="GB160" t="str">
        <f t="shared" si="177"/>
        <v/>
      </c>
      <c r="GC160" t="str">
        <f>IF(OR(LEFT(FZ160,1)=CHAR(32),LEFT(FZ160,1)=CHAR(9),LEFT(FZ160,1)=CHAR(160),indenture(FZ160)&gt;0),"NO","BOLD")&amp;GB160</f>
        <v>BOLD</v>
      </c>
      <c r="GF160" t="str">
        <f t="shared" si="178"/>
        <v/>
      </c>
      <c r="GG160" t="str">
        <f>IF(OR(LEFT(GD160,1)=CHAR(32),LEFT(GD160,1)=CHAR(9),LEFT(GD160,1)=CHAR(160),indenture(GD160)&gt;0),"NO","BOLD")&amp;GF160</f>
        <v>BOLD</v>
      </c>
      <c r="GJ160" t="str">
        <f t="shared" si="179"/>
        <v/>
      </c>
      <c r="GK160" t="str">
        <f>IF(OR(LEFT(GH160,1)=CHAR(32),LEFT(GH160,1)=CHAR(9),LEFT(GH160,1)=CHAR(160),indenture(GH160)&gt;0),"NO","BOLD")&amp;GJ160</f>
        <v>BOLD</v>
      </c>
      <c r="GN160" t="str">
        <f t="shared" si="180"/>
        <v/>
      </c>
      <c r="GO160" t="str">
        <f>IF(OR(LEFT(GL160,1)=CHAR(32),LEFT(GL160,1)=CHAR(9),LEFT(GL160,1)=CHAR(160),indenture(GL160)&gt;0),"NO","BOLD")&amp;GN160</f>
        <v>BOLD</v>
      </c>
      <c r="GR160" t="str">
        <f t="shared" si="181"/>
        <v/>
      </c>
      <c r="GS160" t="str">
        <f>IF(OR(LEFT(GP160,1)=CHAR(32),LEFT(GP160,1)=CHAR(9),LEFT(GP160,1)=CHAR(160),indenture(GP160)&gt;0),"NO","BOLD")&amp;GR160</f>
        <v>BOLD</v>
      </c>
      <c r="GV160" t="str">
        <f t="shared" si="182"/>
        <v/>
      </c>
      <c r="GW160" t="str">
        <f>IF(OR(LEFT(GT160,1)=CHAR(32),LEFT(GT160,1)=CHAR(9),LEFT(GT160,1)=CHAR(160),indenture(GT160)&gt;0),"NO","BOLD")&amp;GV160</f>
        <v>BOLD</v>
      </c>
      <c r="GZ160" t="str">
        <f t="shared" si="183"/>
        <v/>
      </c>
      <c r="HA160" t="str">
        <f>IF(OR(LEFT(GX160,1)=CHAR(32),LEFT(GX160,1)=CHAR(9),LEFT(GX160,1)=CHAR(160),indenture(GX160)&gt;0),"NO","BOLD")&amp;GZ160</f>
        <v>BOLD</v>
      </c>
      <c r="HD160" t="str">
        <f t="shared" si="184"/>
        <v/>
      </c>
      <c r="HE160" t="str">
        <f>IF(OR(LEFT(HB160,1)=CHAR(32),LEFT(HB160,1)=CHAR(9),LEFT(HB160,1)=CHAR(160),indenture(HB160)&gt;0),"NO","BOLD")&amp;HD160</f>
        <v>BOLD</v>
      </c>
      <c r="HH160" t="str">
        <f t="shared" si="185"/>
        <v/>
      </c>
      <c r="HI160" t="str">
        <f>IF(OR(LEFT(HF160,1)=CHAR(32),LEFT(HF160,1)=CHAR(9),LEFT(HF160,1)=CHAR(160),indenture(HF160)&gt;0),"NO","BOLD")&amp;HH160</f>
        <v>BOLD</v>
      </c>
      <c r="HL160" t="str">
        <f t="shared" si="186"/>
        <v/>
      </c>
      <c r="HM160" t="str">
        <f>IF(OR(LEFT(HJ160,1)=CHAR(32),LEFT(HJ160,1)=CHAR(9),LEFT(HJ160,1)=CHAR(160),indenture(HJ160)&gt;0),"NO","BOLD")&amp;HL160</f>
        <v>BOLD</v>
      </c>
      <c r="HP160" t="str">
        <f t="shared" si="187"/>
        <v/>
      </c>
      <c r="HQ160" t="str">
        <f>IF(OR(LEFT(HN160,1)=CHAR(32),LEFT(HN160,1)=CHAR(9),LEFT(HN160,1)=CHAR(160),indenture(HN160)&gt;0),"NO","BOLD")&amp;HP160</f>
        <v>BOLD</v>
      </c>
      <c r="HT160" t="str">
        <f t="shared" si="188"/>
        <v/>
      </c>
      <c r="HU160" t="str">
        <f>IF(OR(LEFT(HR160,1)=CHAR(32),LEFT(HR160,1)=CHAR(9),LEFT(HR160,1)=CHAR(160),indenture(HR160)&gt;0),"NO","BOLD")&amp;HT160</f>
        <v>BOLD</v>
      </c>
    </row>
    <row r="161" spans="1:229">
      <c r="A161">
        <v>160</v>
      </c>
      <c r="D161" t="str">
        <f t="shared" si="133"/>
        <v/>
      </c>
      <c r="E161" t="str">
        <f>IF(OR(LEFT(B161,1)=CHAR(32),LEFT(B161,1)=CHAR(9),LEFT(B161,1)=CHAR(160),indenture(B161)&gt;0),"NO","BOLD")&amp;D161</f>
        <v>BOLD</v>
      </c>
      <c r="H161" t="str">
        <f t="shared" si="134"/>
        <v/>
      </c>
      <c r="I161" t="str">
        <f>IF(OR(LEFT(F161,1)=CHAR(32),LEFT(F161,1)=CHAR(9),LEFT(F161,1)=CHAR(160),indenture(F161)&gt;0),"NO","BOLD")&amp;H161</f>
        <v>BOLD</v>
      </c>
      <c r="P161" t="str">
        <f t="shared" si="135"/>
        <v/>
      </c>
      <c r="Q161" t="str">
        <f>IF(OR(LEFT(N161,1)=CHAR(32),LEFT(N161,1)=CHAR(9),LEFT(N161,1)=CHAR(160),indenture(N161)&gt;0),"NO","BOLD")&amp;P161</f>
        <v>BOLD</v>
      </c>
      <c r="T161" t="str">
        <f t="shared" si="136"/>
        <v/>
      </c>
      <c r="U161" t="str">
        <f>IF(OR(LEFT(R161,1)=CHAR(32),LEFT(R161,1)=CHAR(9),LEFT(R161,1)=CHAR(160),indenture(R161)&gt;0),"NO","BOLD")&amp;T161</f>
        <v>BOLD</v>
      </c>
      <c r="X161" t="str">
        <f t="shared" si="137"/>
        <v/>
      </c>
      <c r="Y161" t="str">
        <f>IF(OR(LEFT(V161,1)=CHAR(32),LEFT(V161,1)=CHAR(9),LEFT(V161,1)=CHAR(160),indenture(V161)&gt;0),"NO","BOLD")&amp;X161</f>
        <v>BOLD</v>
      </c>
      <c r="AB161" t="str">
        <f t="shared" si="138"/>
        <v/>
      </c>
      <c r="AC161" t="str">
        <f>IF(OR(LEFT(Z161,1)=CHAR(32),LEFT(Z161,1)=CHAR(9),LEFT(Z161,1)=CHAR(160),indenture(Z161)&gt;0),"NO","BOLD")&amp;AB161</f>
        <v>BOLD</v>
      </c>
      <c r="AF161" t="str">
        <f t="shared" si="139"/>
        <v/>
      </c>
      <c r="AG161" t="str">
        <f>IF(OR(LEFT(AD161,1)=CHAR(32),LEFT(AD161,1)=CHAR(9),LEFT(AD161,1)=CHAR(160),indenture(AD161)&gt;0),"NO","BOLD")&amp;AF161</f>
        <v>BOLD</v>
      </c>
      <c r="AJ161" t="str">
        <f t="shared" si="140"/>
        <v/>
      </c>
      <c r="AK161" t="str">
        <f>IF(OR(LEFT(AH161,1)=CHAR(32),LEFT(AH161,1)=CHAR(9),LEFT(AH161,1)=CHAR(160),indenture(AH161)&gt;0),"NO","BOLD")&amp;AJ161</f>
        <v>BOLD</v>
      </c>
      <c r="AN161" t="str">
        <f t="shared" si="141"/>
        <v/>
      </c>
      <c r="AO161" t="str">
        <f>IF(OR(LEFT(AL161,1)=CHAR(32),LEFT(AL161,1)=CHAR(9),LEFT(AL161,1)=CHAR(160),indenture(AL161)&gt;0),"NO","BOLD")&amp;AN161</f>
        <v>BOLD</v>
      </c>
      <c r="AR161" t="str">
        <f t="shared" si="142"/>
        <v/>
      </c>
      <c r="AS161" t="str">
        <f>IF(OR(LEFT(AP161,1)=CHAR(32),LEFT(AP161,1)=CHAR(9),LEFT(AP161,1)=CHAR(160),indenture(AP161)&gt;0),"NO","BOLD")&amp;AR161</f>
        <v>BOLD</v>
      </c>
      <c r="AV161" t="str">
        <f t="shared" si="143"/>
        <v/>
      </c>
      <c r="AW161" t="str">
        <f>IF(OR(LEFT(AT161,1)=CHAR(32),LEFT(AT161,1)=CHAR(9),LEFT(AT161,1)=CHAR(160),indenture(AT161)&gt;0),"NO","BOLD")&amp;AV161</f>
        <v>BOLD</v>
      </c>
      <c r="AZ161" t="str">
        <f t="shared" si="144"/>
        <v/>
      </c>
      <c r="BA161" t="str">
        <f>IF(OR(LEFT(AX161,1)=CHAR(32),LEFT(AX161,1)=CHAR(9),LEFT(AX161,1)=CHAR(160),indenture(AX161)&gt;0),"NO","BOLD")&amp;AZ161</f>
        <v>BOLD</v>
      </c>
      <c r="BD161" t="str">
        <f t="shared" si="145"/>
        <v/>
      </c>
      <c r="BE161" t="str">
        <f>IF(OR(LEFT(BB161,1)=CHAR(32),LEFT(BB161,1)=CHAR(9),LEFT(BB161,1)=CHAR(160),indenture(BB161)&gt;0),"NO","BOLD")&amp;BD161</f>
        <v>BOLD</v>
      </c>
      <c r="BH161" t="str">
        <f t="shared" si="146"/>
        <v/>
      </c>
      <c r="BI161" t="str">
        <f>IF(OR(LEFT(BF161,1)=CHAR(32),LEFT(BF161,1)=CHAR(9),LEFT(BF161,1)=CHAR(160),indenture(BF161)&gt;0),"NO","BOLD")&amp;BH161</f>
        <v>BOLD</v>
      </c>
      <c r="BL161" t="str">
        <f t="shared" si="147"/>
        <v/>
      </c>
      <c r="BM161" t="str">
        <f>IF(OR(LEFT(BJ161,1)=CHAR(32),LEFT(BJ161,1)=CHAR(9),LEFT(BJ161,1)=CHAR(160),indenture(BJ161)&gt;0),"NO","BOLD")&amp;BL161</f>
        <v>BOLD</v>
      </c>
      <c r="BP161" t="str">
        <f t="shared" si="148"/>
        <v/>
      </c>
      <c r="BQ161" t="str">
        <f>IF(OR(LEFT(BN161,1)=CHAR(32),LEFT(BN161,1)=CHAR(9),LEFT(BN161,1)=CHAR(160),indenture(BN161)&gt;0),"NO","BOLD")&amp;BP161</f>
        <v>BOLD</v>
      </c>
      <c r="BT161" t="str">
        <f t="shared" si="149"/>
        <v/>
      </c>
      <c r="BU161" t="str">
        <f>IF(OR(LEFT(BR161,1)=CHAR(32),LEFT(BR161,1)=CHAR(9),LEFT(BR161,1)=CHAR(160),indenture(BR161)&gt;0),"NO","BOLD")&amp;BT161</f>
        <v>BOLD</v>
      </c>
      <c r="BX161" t="str">
        <f t="shared" si="150"/>
        <v/>
      </c>
      <c r="BY161" t="str">
        <f>IF(OR(LEFT(BV161,1)=CHAR(32),LEFT(BV161,1)=CHAR(9),LEFT(BV161,1)=CHAR(160),indenture(BV161)&gt;0),"NO","BOLD")&amp;BX161</f>
        <v>BOLD</v>
      </c>
      <c r="CB161" t="str">
        <f t="shared" si="151"/>
        <v/>
      </c>
      <c r="CC161" t="str">
        <f>IF(OR(LEFT(BZ161,1)=CHAR(32),LEFT(BZ161,1)=CHAR(9),LEFT(BZ161,1)=CHAR(160),indenture(BZ161)&gt;0),"NO","BOLD")&amp;CB161</f>
        <v>BOLD</v>
      </c>
      <c r="CF161" t="str">
        <f t="shared" si="152"/>
        <v/>
      </c>
      <c r="CG161" t="str">
        <f>IF(OR(LEFT(CD161,1)=CHAR(32),LEFT(CD161,1)=CHAR(9),LEFT(CD161,1)=CHAR(160),indenture(CD161)&gt;0),"NO","BOLD")&amp;CF161</f>
        <v>BOLD</v>
      </c>
      <c r="CJ161" t="str">
        <f t="shared" si="153"/>
        <v/>
      </c>
      <c r="CK161" t="str">
        <f>IF(OR(LEFT(CH161,1)=CHAR(32),LEFT(CH161,1)=CHAR(9),LEFT(CH161,1)=CHAR(160),indenture(CH161)&gt;0),"NO","BOLD")&amp;CJ161</f>
        <v>BOLD</v>
      </c>
      <c r="CN161" t="str">
        <f t="shared" si="154"/>
        <v/>
      </c>
      <c r="CO161" t="str">
        <f>IF(OR(LEFT(CL161,1)=CHAR(32),LEFT(CL161,1)=CHAR(9),LEFT(CL161,1)=CHAR(160),indenture(CL161)&gt;0),"NO","BOLD")&amp;CN161</f>
        <v>BOLD</v>
      </c>
      <c r="CR161" t="str">
        <f t="shared" si="155"/>
        <v/>
      </c>
      <c r="CS161" t="str">
        <f>IF(OR(LEFT(CP161,1)=CHAR(32),LEFT(CP161,1)=CHAR(9),LEFT(CP161,1)=CHAR(160),indenture(CP161)&gt;0),"NO","BOLD")&amp;CR161</f>
        <v>BOLD</v>
      </c>
      <c r="CV161" t="str">
        <f t="shared" si="156"/>
        <v/>
      </c>
      <c r="CW161" t="str">
        <f>IF(OR(LEFT(CT161,1)=CHAR(32),LEFT(CT161,1)=CHAR(9),LEFT(CT161,1)=CHAR(160),indenture(CT161)&gt;0),"NO","BOLD")&amp;CV161</f>
        <v>BOLD</v>
      </c>
      <c r="CZ161" t="str">
        <f t="shared" si="157"/>
        <v/>
      </c>
      <c r="DA161" t="str">
        <f>IF(OR(LEFT(CX161,1)=CHAR(32),LEFT(CX161,1)=CHAR(9),LEFT(CX161,1)=CHAR(160),indenture(CX161)&gt;0),"NO","BOLD")&amp;CZ161</f>
        <v>BOLD</v>
      </c>
      <c r="DD161" t="str">
        <f t="shared" si="158"/>
        <v/>
      </c>
      <c r="DE161" t="str">
        <f>IF(OR(LEFT(DB161,1)=CHAR(32),LEFT(DB161,1)=CHAR(9),LEFT(DB161,1)=CHAR(160),indenture(DB161)&gt;0),"NO","BOLD")&amp;DD161</f>
        <v>BOLD</v>
      </c>
      <c r="DH161" t="str">
        <f t="shared" si="159"/>
        <v/>
      </c>
      <c r="DI161" t="str">
        <f>IF(OR(LEFT(DF161,1)=CHAR(32),LEFT(DF161,1)=CHAR(9),LEFT(DF161,1)=CHAR(160),indenture(DF161)&gt;0),"NO","BOLD")&amp;DH161</f>
        <v>BOLD</v>
      </c>
      <c r="DL161" t="str">
        <f t="shared" si="160"/>
        <v/>
      </c>
      <c r="DM161" t="str">
        <f>IF(OR(LEFT(DJ161,1)=CHAR(32),LEFT(DJ161,1)=CHAR(9),LEFT(DJ161,1)=CHAR(160),indenture(DJ161)&gt;0),"NO","BOLD")&amp;DL161</f>
        <v>BOLD</v>
      </c>
      <c r="DP161" t="str">
        <f t="shared" si="161"/>
        <v/>
      </c>
      <c r="DQ161" t="str">
        <f>IF(OR(LEFT(DN161,1)=CHAR(32),LEFT(DN161,1)=CHAR(9),LEFT(DN161,1)=CHAR(160),indenture(DN161)&gt;0),"NO","BOLD")&amp;DP161</f>
        <v>BOLD</v>
      </c>
      <c r="DT161" t="str">
        <f t="shared" si="162"/>
        <v/>
      </c>
      <c r="DU161" t="str">
        <f>IF(OR(LEFT(DR161,1)=CHAR(32),LEFT(DR161,1)=CHAR(9),LEFT(DR161,1)=CHAR(160),indenture(DR161)&gt;0),"NO","BOLD")&amp;DT161</f>
        <v>BOLD</v>
      </c>
      <c r="DX161" t="str">
        <f t="shared" si="163"/>
        <v/>
      </c>
      <c r="DY161" t="str">
        <f>IF(OR(LEFT(DV161,1)=CHAR(32),LEFT(DV161,1)=CHAR(9),LEFT(DV161,1)=CHAR(160),indenture(DV161)&gt;0),"NO","BOLD")&amp;DX161</f>
        <v>BOLD</v>
      </c>
      <c r="EB161" t="str">
        <f t="shared" si="164"/>
        <v/>
      </c>
      <c r="EC161" t="str">
        <f>IF(OR(LEFT(DZ161,1)=CHAR(32),LEFT(DZ161,1)=CHAR(9),LEFT(DZ161,1)=CHAR(160),indenture(DZ161)&gt;0),"NO","BOLD")&amp;EB161</f>
        <v>BOLD</v>
      </c>
      <c r="EF161" t="str">
        <f t="shared" si="165"/>
        <v/>
      </c>
      <c r="EG161" t="str">
        <f>IF(OR(LEFT(ED161,1)=CHAR(32),LEFT(ED161,1)=CHAR(9),LEFT(ED161,1)=CHAR(160),indenture(ED161)&gt;0),"NO","BOLD")&amp;EF161</f>
        <v>BOLD</v>
      </c>
      <c r="EJ161" t="str">
        <f t="shared" si="166"/>
        <v/>
      </c>
      <c r="EK161" t="str">
        <f>IF(OR(LEFT(EH161,1)=CHAR(32),LEFT(EH161,1)=CHAR(9),LEFT(EH161,1)=CHAR(160),indenture(EH161)&gt;0),"NO","BOLD")&amp;EJ161</f>
        <v>BOLD</v>
      </c>
      <c r="EN161" t="str">
        <f t="shared" si="167"/>
        <v/>
      </c>
      <c r="EO161" t="str">
        <f>IF(OR(LEFT(EL161,1)=CHAR(32),LEFT(EL161,1)=CHAR(9),LEFT(EL161,1)=CHAR(160),indenture(EL161)&gt;0),"NO","BOLD")&amp;EN161</f>
        <v>BOLD</v>
      </c>
      <c r="ER161" t="str">
        <f t="shared" si="168"/>
        <v/>
      </c>
      <c r="ES161" t="str">
        <f>IF(OR(LEFT(EP161,1)=CHAR(32),LEFT(EP161,1)=CHAR(9),LEFT(EP161,1)=CHAR(160),indenture(EP161)&gt;0),"NO","BOLD")&amp;ER161</f>
        <v>BOLD</v>
      </c>
      <c r="EV161" t="str">
        <f t="shared" si="169"/>
        <v/>
      </c>
      <c r="EW161" t="str">
        <f>IF(OR(LEFT(ET161,1)=CHAR(32),LEFT(ET161,1)=CHAR(9),LEFT(ET161,1)=CHAR(160),indenture(ET161)&gt;0),"NO","BOLD")&amp;EV161</f>
        <v>BOLD</v>
      </c>
      <c r="EZ161" t="str">
        <f t="shared" si="170"/>
        <v/>
      </c>
      <c r="FA161" t="str">
        <f>IF(OR(LEFT(EX161,1)=CHAR(32),LEFT(EX161,1)=CHAR(9),LEFT(EX161,1)=CHAR(160),indenture(EX161)&gt;0),"NO","BOLD")&amp;EZ161</f>
        <v>BOLD</v>
      </c>
      <c r="FD161" t="str">
        <f t="shared" si="171"/>
        <v/>
      </c>
      <c r="FE161" t="str">
        <f>IF(OR(LEFT(FB161,1)=CHAR(32),LEFT(FB161,1)=CHAR(9),LEFT(FB161,1)=CHAR(160),indenture(FB161)&gt;0),"NO","BOLD")&amp;FD161</f>
        <v>BOLD</v>
      </c>
      <c r="FH161" t="str">
        <f t="shared" si="172"/>
        <v/>
      </c>
      <c r="FI161" t="str">
        <f>IF(OR(LEFT(FF161,1)=CHAR(32),LEFT(FF161,1)=CHAR(9),LEFT(FF161,1)=CHAR(160),indenture(FF161)&gt;0),"NO","BOLD")&amp;FH161</f>
        <v>BOLD</v>
      </c>
      <c r="FL161" t="str">
        <f t="shared" si="173"/>
        <v/>
      </c>
      <c r="FM161" t="str">
        <f>IF(OR(LEFT(FJ161,1)=CHAR(32),LEFT(FJ161,1)=CHAR(9),LEFT(FJ161,1)=CHAR(160),indenture(FJ161)&gt;0),"NO","BOLD")&amp;FL161</f>
        <v>BOLD</v>
      </c>
      <c r="FP161" t="str">
        <f t="shared" si="174"/>
        <v/>
      </c>
      <c r="FQ161" t="str">
        <f>IF(OR(LEFT(FN161,1)=CHAR(32),LEFT(FN161,1)=CHAR(9),LEFT(FN161,1)=CHAR(160),indenture(FN161)&gt;0),"NO","BOLD")&amp;FP161</f>
        <v>BOLD</v>
      </c>
      <c r="FT161" t="str">
        <f t="shared" si="175"/>
        <v/>
      </c>
      <c r="FU161" t="str">
        <f>IF(OR(LEFT(FR161,1)=CHAR(32),LEFT(FR161,1)=CHAR(9),LEFT(FR161,1)=CHAR(160),indenture(FR161)&gt;0),"NO","BOLD")&amp;FT161</f>
        <v>BOLD</v>
      </c>
      <c r="FX161" t="str">
        <f t="shared" si="176"/>
        <v/>
      </c>
      <c r="FY161" t="str">
        <f>IF(OR(LEFT(FV161,1)=CHAR(32),LEFT(FV161,1)=CHAR(9),LEFT(FV161,1)=CHAR(160),indenture(FV161)&gt;0),"NO","BOLD")&amp;FX161</f>
        <v>BOLD</v>
      </c>
      <c r="GB161" t="str">
        <f t="shared" si="177"/>
        <v/>
      </c>
      <c r="GC161" t="str">
        <f>IF(OR(LEFT(FZ161,1)=CHAR(32),LEFT(FZ161,1)=CHAR(9),LEFT(FZ161,1)=CHAR(160),indenture(FZ161)&gt;0),"NO","BOLD")&amp;GB161</f>
        <v>BOLD</v>
      </c>
      <c r="GF161" t="str">
        <f t="shared" si="178"/>
        <v/>
      </c>
      <c r="GG161" t="str">
        <f>IF(OR(LEFT(GD161,1)=CHAR(32),LEFT(GD161,1)=CHAR(9),LEFT(GD161,1)=CHAR(160),indenture(GD161)&gt;0),"NO","BOLD")&amp;GF161</f>
        <v>BOLD</v>
      </c>
      <c r="GJ161" t="str">
        <f t="shared" si="179"/>
        <v/>
      </c>
      <c r="GK161" t="str">
        <f>IF(OR(LEFT(GH161,1)=CHAR(32),LEFT(GH161,1)=CHAR(9),LEFT(GH161,1)=CHAR(160),indenture(GH161)&gt;0),"NO","BOLD")&amp;GJ161</f>
        <v>BOLD</v>
      </c>
      <c r="GN161" t="str">
        <f t="shared" si="180"/>
        <v/>
      </c>
      <c r="GO161" t="str">
        <f>IF(OR(LEFT(GL161,1)=CHAR(32),LEFT(GL161,1)=CHAR(9),LEFT(GL161,1)=CHAR(160),indenture(GL161)&gt;0),"NO","BOLD")&amp;GN161</f>
        <v>BOLD</v>
      </c>
      <c r="GR161" t="str">
        <f t="shared" si="181"/>
        <v/>
      </c>
      <c r="GS161" t="str">
        <f>IF(OR(LEFT(GP161,1)=CHAR(32),LEFT(GP161,1)=CHAR(9),LEFT(GP161,1)=CHAR(160),indenture(GP161)&gt;0),"NO","BOLD")&amp;GR161</f>
        <v>BOLD</v>
      </c>
      <c r="GV161" t="str">
        <f t="shared" si="182"/>
        <v/>
      </c>
      <c r="GW161" t="str">
        <f>IF(OR(LEFT(GT161,1)=CHAR(32),LEFT(GT161,1)=CHAR(9),LEFT(GT161,1)=CHAR(160),indenture(GT161)&gt;0),"NO","BOLD")&amp;GV161</f>
        <v>BOLD</v>
      </c>
      <c r="GZ161" t="str">
        <f t="shared" si="183"/>
        <v/>
      </c>
      <c r="HA161" t="str">
        <f>IF(OR(LEFT(GX161,1)=CHAR(32),LEFT(GX161,1)=CHAR(9),LEFT(GX161,1)=CHAR(160),indenture(GX161)&gt;0),"NO","BOLD")&amp;GZ161</f>
        <v>BOLD</v>
      </c>
      <c r="HD161" t="str">
        <f t="shared" si="184"/>
        <v/>
      </c>
      <c r="HE161" t="str">
        <f>IF(OR(LEFT(HB161,1)=CHAR(32),LEFT(HB161,1)=CHAR(9),LEFT(HB161,1)=CHAR(160),indenture(HB161)&gt;0),"NO","BOLD")&amp;HD161</f>
        <v>BOLD</v>
      </c>
      <c r="HH161" t="str">
        <f t="shared" si="185"/>
        <v/>
      </c>
      <c r="HI161" t="str">
        <f>IF(OR(LEFT(HF161,1)=CHAR(32),LEFT(HF161,1)=CHAR(9),LEFT(HF161,1)=CHAR(160),indenture(HF161)&gt;0),"NO","BOLD")&amp;HH161</f>
        <v>BOLD</v>
      </c>
      <c r="HL161" t="str">
        <f t="shared" si="186"/>
        <v/>
      </c>
      <c r="HM161" t="str">
        <f>IF(OR(LEFT(HJ161,1)=CHAR(32),LEFT(HJ161,1)=CHAR(9),LEFT(HJ161,1)=CHAR(160),indenture(HJ161)&gt;0),"NO","BOLD")&amp;HL161</f>
        <v>BOLD</v>
      </c>
      <c r="HP161" t="str">
        <f t="shared" si="187"/>
        <v/>
      </c>
      <c r="HQ161" t="str">
        <f>IF(OR(LEFT(HN161,1)=CHAR(32),LEFT(HN161,1)=CHAR(9),LEFT(HN161,1)=CHAR(160),indenture(HN161)&gt;0),"NO","BOLD")&amp;HP161</f>
        <v>BOLD</v>
      </c>
      <c r="HT161" t="str">
        <f t="shared" si="188"/>
        <v/>
      </c>
      <c r="HU161" t="str">
        <f>IF(OR(LEFT(HR161,1)=CHAR(32),LEFT(HR161,1)=CHAR(9),LEFT(HR161,1)=CHAR(160),indenture(HR161)&gt;0),"NO","BOLD")&amp;HT161</f>
        <v>BOLD</v>
      </c>
    </row>
    <row r="162" spans="1:229">
      <c r="A162">
        <v>161</v>
      </c>
      <c r="D162" t="str">
        <f t="shared" si="133"/>
        <v/>
      </c>
      <c r="E162" t="str">
        <f>IF(OR(LEFT(B162,1)=CHAR(32),LEFT(B162,1)=CHAR(9),LEFT(B162,1)=CHAR(160),indenture(B162)&gt;0),"NO","BOLD")&amp;D162</f>
        <v>BOLD</v>
      </c>
      <c r="H162" t="str">
        <f t="shared" si="134"/>
        <v/>
      </c>
      <c r="I162" t="str">
        <f>IF(OR(LEFT(F162,1)=CHAR(32),LEFT(F162,1)=CHAR(9),LEFT(F162,1)=CHAR(160),indenture(F162)&gt;0),"NO","BOLD")&amp;H162</f>
        <v>BOLD</v>
      </c>
      <c r="P162" t="str">
        <f t="shared" si="135"/>
        <v/>
      </c>
      <c r="Q162" t="str">
        <f>IF(OR(LEFT(N162,1)=CHAR(32),LEFT(N162,1)=CHAR(9),LEFT(N162,1)=CHAR(160),indenture(N162)&gt;0),"NO","BOLD")&amp;P162</f>
        <v>BOLD</v>
      </c>
      <c r="T162" t="str">
        <f t="shared" si="136"/>
        <v/>
      </c>
      <c r="U162" t="str">
        <f>IF(OR(LEFT(R162,1)=CHAR(32),LEFT(R162,1)=CHAR(9),LEFT(R162,1)=CHAR(160),indenture(R162)&gt;0),"NO","BOLD")&amp;T162</f>
        <v>BOLD</v>
      </c>
      <c r="X162" t="str">
        <f t="shared" si="137"/>
        <v/>
      </c>
      <c r="Y162" t="str">
        <f>IF(OR(LEFT(V162,1)=CHAR(32),LEFT(V162,1)=CHAR(9),LEFT(V162,1)=CHAR(160),indenture(V162)&gt;0),"NO","BOLD")&amp;X162</f>
        <v>BOLD</v>
      </c>
      <c r="AB162" t="str">
        <f t="shared" si="138"/>
        <v/>
      </c>
      <c r="AC162" t="str">
        <f>IF(OR(LEFT(Z162,1)=CHAR(32),LEFT(Z162,1)=CHAR(9),LEFT(Z162,1)=CHAR(160),indenture(Z162)&gt;0),"NO","BOLD")&amp;AB162</f>
        <v>BOLD</v>
      </c>
      <c r="AF162" t="str">
        <f t="shared" si="139"/>
        <v/>
      </c>
      <c r="AG162" t="str">
        <f>IF(OR(LEFT(AD162,1)=CHAR(32),LEFT(AD162,1)=CHAR(9),LEFT(AD162,1)=CHAR(160),indenture(AD162)&gt;0),"NO","BOLD")&amp;AF162</f>
        <v>BOLD</v>
      </c>
      <c r="AJ162" t="str">
        <f t="shared" si="140"/>
        <v/>
      </c>
      <c r="AK162" t="str">
        <f>IF(OR(LEFT(AH162,1)=CHAR(32),LEFT(AH162,1)=CHAR(9),LEFT(AH162,1)=CHAR(160),indenture(AH162)&gt;0),"NO","BOLD")&amp;AJ162</f>
        <v>BOLD</v>
      </c>
      <c r="AN162" t="str">
        <f t="shared" si="141"/>
        <v/>
      </c>
      <c r="AO162" t="str">
        <f>IF(OR(LEFT(AL162,1)=CHAR(32),LEFT(AL162,1)=CHAR(9),LEFT(AL162,1)=CHAR(160),indenture(AL162)&gt;0),"NO","BOLD")&amp;AN162</f>
        <v>BOLD</v>
      </c>
      <c r="AR162" t="str">
        <f t="shared" si="142"/>
        <v/>
      </c>
      <c r="AS162" t="str">
        <f>IF(OR(LEFT(AP162,1)=CHAR(32),LEFT(AP162,1)=CHAR(9),LEFT(AP162,1)=CHAR(160),indenture(AP162)&gt;0),"NO","BOLD")&amp;AR162</f>
        <v>BOLD</v>
      </c>
      <c r="AV162" t="str">
        <f t="shared" si="143"/>
        <v/>
      </c>
      <c r="AW162" t="str">
        <f>IF(OR(LEFT(AT162,1)=CHAR(32),LEFT(AT162,1)=CHAR(9),LEFT(AT162,1)=CHAR(160),indenture(AT162)&gt;0),"NO","BOLD")&amp;AV162</f>
        <v>BOLD</v>
      </c>
      <c r="AZ162" t="str">
        <f t="shared" si="144"/>
        <v/>
      </c>
      <c r="BA162" t="str">
        <f>IF(OR(LEFT(AX162,1)=CHAR(32),LEFT(AX162,1)=CHAR(9),LEFT(AX162,1)=CHAR(160),indenture(AX162)&gt;0),"NO","BOLD")&amp;AZ162</f>
        <v>BOLD</v>
      </c>
      <c r="BD162" t="str">
        <f t="shared" si="145"/>
        <v/>
      </c>
      <c r="BE162" t="str">
        <f>IF(OR(LEFT(BB162,1)=CHAR(32),LEFT(BB162,1)=CHAR(9),LEFT(BB162,1)=CHAR(160),indenture(BB162)&gt;0),"NO","BOLD")&amp;BD162</f>
        <v>BOLD</v>
      </c>
      <c r="BH162" t="str">
        <f t="shared" si="146"/>
        <v/>
      </c>
      <c r="BI162" t="str">
        <f>IF(OR(LEFT(BF162,1)=CHAR(32),LEFT(BF162,1)=CHAR(9),LEFT(BF162,1)=CHAR(160),indenture(BF162)&gt;0),"NO","BOLD")&amp;BH162</f>
        <v>BOLD</v>
      </c>
      <c r="BL162" t="str">
        <f t="shared" si="147"/>
        <v/>
      </c>
      <c r="BM162" t="str">
        <f>IF(OR(LEFT(BJ162,1)=CHAR(32),LEFT(BJ162,1)=CHAR(9),LEFT(BJ162,1)=CHAR(160),indenture(BJ162)&gt;0),"NO","BOLD")&amp;BL162</f>
        <v>BOLD</v>
      </c>
      <c r="BP162" t="str">
        <f t="shared" si="148"/>
        <v/>
      </c>
      <c r="BQ162" t="str">
        <f>IF(OR(LEFT(BN162,1)=CHAR(32),LEFT(BN162,1)=CHAR(9),LEFT(BN162,1)=CHAR(160),indenture(BN162)&gt;0),"NO","BOLD")&amp;BP162</f>
        <v>BOLD</v>
      </c>
      <c r="BT162" t="str">
        <f t="shared" si="149"/>
        <v/>
      </c>
      <c r="BU162" t="str">
        <f>IF(OR(LEFT(BR162,1)=CHAR(32),LEFT(BR162,1)=CHAR(9),LEFT(BR162,1)=CHAR(160),indenture(BR162)&gt;0),"NO","BOLD")&amp;BT162</f>
        <v>BOLD</v>
      </c>
      <c r="BX162" t="str">
        <f t="shared" si="150"/>
        <v/>
      </c>
      <c r="BY162" t="str">
        <f>IF(OR(LEFT(BV162,1)=CHAR(32),LEFT(BV162,1)=CHAR(9),LEFT(BV162,1)=CHAR(160),indenture(BV162)&gt;0),"NO","BOLD")&amp;BX162</f>
        <v>BOLD</v>
      </c>
      <c r="CB162" t="str">
        <f t="shared" si="151"/>
        <v/>
      </c>
      <c r="CC162" t="str">
        <f>IF(OR(LEFT(BZ162,1)=CHAR(32),LEFT(BZ162,1)=CHAR(9),LEFT(BZ162,1)=CHAR(160),indenture(BZ162)&gt;0),"NO","BOLD")&amp;CB162</f>
        <v>BOLD</v>
      </c>
      <c r="CF162" t="str">
        <f t="shared" si="152"/>
        <v/>
      </c>
      <c r="CG162" t="str">
        <f>IF(OR(LEFT(CD162,1)=CHAR(32),LEFT(CD162,1)=CHAR(9),LEFT(CD162,1)=CHAR(160),indenture(CD162)&gt;0),"NO","BOLD")&amp;CF162</f>
        <v>BOLD</v>
      </c>
      <c r="CJ162" t="str">
        <f t="shared" si="153"/>
        <v/>
      </c>
      <c r="CK162" t="str">
        <f>IF(OR(LEFT(CH162,1)=CHAR(32),LEFT(CH162,1)=CHAR(9),LEFT(CH162,1)=CHAR(160),indenture(CH162)&gt;0),"NO","BOLD")&amp;CJ162</f>
        <v>BOLD</v>
      </c>
      <c r="CN162" t="str">
        <f t="shared" si="154"/>
        <v/>
      </c>
      <c r="CO162" t="str">
        <f>IF(OR(LEFT(CL162,1)=CHAR(32),LEFT(CL162,1)=CHAR(9),LEFT(CL162,1)=CHAR(160),indenture(CL162)&gt;0),"NO","BOLD")&amp;CN162</f>
        <v>BOLD</v>
      </c>
      <c r="CR162" t="str">
        <f t="shared" si="155"/>
        <v/>
      </c>
      <c r="CS162" t="str">
        <f>IF(OR(LEFT(CP162,1)=CHAR(32),LEFT(CP162,1)=CHAR(9),LEFT(CP162,1)=CHAR(160),indenture(CP162)&gt;0),"NO","BOLD")&amp;CR162</f>
        <v>BOLD</v>
      </c>
      <c r="CV162" t="str">
        <f t="shared" si="156"/>
        <v/>
      </c>
      <c r="CW162" t="str">
        <f>IF(OR(LEFT(CT162,1)=CHAR(32),LEFT(CT162,1)=CHAR(9),LEFT(CT162,1)=CHAR(160),indenture(CT162)&gt;0),"NO","BOLD")&amp;CV162</f>
        <v>BOLD</v>
      </c>
      <c r="CZ162" t="str">
        <f t="shared" si="157"/>
        <v/>
      </c>
      <c r="DA162" t="str">
        <f>IF(OR(LEFT(CX162,1)=CHAR(32),LEFT(CX162,1)=CHAR(9),LEFT(CX162,1)=CHAR(160),indenture(CX162)&gt;0),"NO","BOLD")&amp;CZ162</f>
        <v>BOLD</v>
      </c>
      <c r="DD162" t="str">
        <f t="shared" si="158"/>
        <v/>
      </c>
      <c r="DE162" t="str">
        <f>IF(OR(LEFT(DB162,1)=CHAR(32),LEFT(DB162,1)=CHAR(9),LEFT(DB162,1)=CHAR(160),indenture(DB162)&gt;0),"NO","BOLD")&amp;DD162</f>
        <v>BOLD</v>
      </c>
      <c r="DH162" t="str">
        <f t="shared" si="159"/>
        <v/>
      </c>
      <c r="DI162" t="str">
        <f>IF(OR(LEFT(DF162,1)=CHAR(32),LEFT(DF162,1)=CHAR(9),LEFT(DF162,1)=CHAR(160),indenture(DF162)&gt;0),"NO","BOLD")&amp;DH162</f>
        <v>BOLD</v>
      </c>
      <c r="DL162" t="str">
        <f t="shared" si="160"/>
        <v/>
      </c>
      <c r="DM162" t="str">
        <f>IF(OR(LEFT(DJ162,1)=CHAR(32),LEFT(DJ162,1)=CHAR(9),LEFT(DJ162,1)=CHAR(160),indenture(DJ162)&gt;0),"NO","BOLD")&amp;DL162</f>
        <v>BOLD</v>
      </c>
      <c r="DP162" t="str">
        <f t="shared" si="161"/>
        <v/>
      </c>
      <c r="DQ162" t="str">
        <f>IF(OR(LEFT(DN162,1)=CHAR(32),LEFT(DN162,1)=CHAR(9),LEFT(DN162,1)=CHAR(160),indenture(DN162)&gt;0),"NO","BOLD")&amp;DP162</f>
        <v>BOLD</v>
      </c>
      <c r="DT162" t="str">
        <f t="shared" si="162"/>
        <v/>
      </c>
      <c r="DU162" t="str">
        <f>IF(OR(LEFT(DR162,1)=CHAR(32),LEFT(DR162,1)=CHAR(9),LEFT(DR162,1)=CHAR(160),indenture(DR162)&gt;0),"NO","BOLD")&amp;DT162</f>
        <v>BOLD</v>
      </c>
      <c r="DX162" t="str">
        <f t="shared" si="163"/>
        <v/>
      </c>
      <c r="DY162" t="str">
        <f>IF(OR(LEFT(DV162,1)=CHAR(32),LEFT(DV162,1)=CHAR(9),LEFT(DV162,1)=CHAR(160),indenture(DV162)&gt;0),"NO","BOLD")&amp;DX162</f>
        <v>BOLD</v>
      </c>
      <c r="EB162" t="str">
        <f t="shared" si="164"/>
        <v/>
      </c>
      <c r="EC162" t="str">
        <f>IF(OR(LEFT(DZ162,1)=CHAR(32),LEFT(DZ162,1)=CHAR(9),LEFT(DZ162,1)=CHAR(160),indenture(DZ162)&gt;0),"NO","BOLD")&amp;EB162</f>
        <v>BOLD</v>
      </c>
      <c r="EF162" t="str">
        <f t="shared" si="165"/>
        <v/>
      </c>
      <c r="EG162" t="str">
        <f>IF(OR(LEFT(ED162,1)=CHAR(32),LEFT(ED162,1)=CHAR(9),LEFT(ED162,1)=CHAR(160),indenture(ED162)&gt;0),"NO","BOLD")&amp;EF162</f>
        <v>BOLD</v>
      </c>
      <c r="EJ162" t="str">
        <f t="shared" si="166"/>
        <v/>
      </c>
      <c r="EK162" t="str">
        <f>IF(OR(LEFT(EH162,1)=CHAR(32),LEFT(EH162,1)=CHAR(9),LEFT(EH162,1)=CHAR(160),indenture(EH162)&gt;0),"NO","BOLD")&amp;EJ162</f>
        <v>BOLD</v>
      </c>
      <c r="EN162" t="str">
        <f t="shared" si="167"/>
        <v/>
      </c>
      <c r="EO162" t="str">
        <f>IF(OR(LEFT(EL162,1)=CHAR(32),LEFT(EL162,1)=CHAR(9),LEFT(EL162,1)=CHAR(160),indenture(EL162)&gt;0),"NO","BOLD")&amp;EN162</f>
        <v>BOLD</v>
      </c>
      <c r="ER162" t="str">
        <f t="shared" si="168"/>
        <v/>
      </c>
      <c r="ES162" t="str">
        <f>IF(OR(LEFT(EP162,1)=CHAR(32),LEFT(EP162,1)=CHAR(9),LEFT(EP162,1)=CHAR(160),indenture(EP162)&gt;0),"NO","BOLD")&amp;ER162</f>
        <v>BOLD</v>
      </c>
      <c r="EV162" t="str">
        <f t="shared" si="169"/>
        <v/>
      </c>
      <c r="EW162" t="str">
        <f>IF(OR(LEFT(ET162,1)=CHAR(32),LEFT(ET162,1)=CHAR(9),LEFT(ET162,1)=CHAR(160),indenture(ET162)&gt;0),"NO","BOLD")&amp;EV162</f>
        <v>BOLD</v>
      </c>
      <c r="EZ162" t="str">
        <f t="shared" si="170"/>
        <v/>
      </c>
      <c r="FA162" t="str">
        <f>IF(OR(LEFT(EX162,1)=CHAR(32),LEFT(EX162,1)=CHAR(9),LEFT(EX162,1)=CHAR(160),indenture(EX162)&gt;0),"NO","BOLD")&amp;EZ162</f>
        <v>BOLD</v>
      </c>
      <c r="FD162" t="str">
        <f t="shared" si="171"/>
        <v/>
      </c>
      <c r="FE162" t="str">
        <f>IF(OR(LEFT(FB162,1)=CHAR(32),LEFT(FB162,1)=CHAR(9),LEFT(FB162,1)=CHAR(160),indenture(FB162)&gt;0),"NO","BOLD")&amp;FD162</f>
        <v>BOLD</v>
      </c>
      <c r="FH162" t="str">
        <f t="shared" si="172"/>
        <v/>
      </c>
      <c r="FI162" t="str">
        <f>IF(OR(LEFT(FF162,1)=CHAR(32),LEFT(FF162,1)=CHAR(9),LEFT(FF162,1)=CHAR(160),indenture(FF162)&gt;0),"NO","BOLD")&amp;FH162</f>
        <v>BOLD</v>
      </c>
      <c r="FL162" t="str">
        <f t="shared" si="173"/>
        <v/>
      </c>
      <c r="FM162" t="str">
        <f>IF(OR(LEFT(FJ162,1)=CHAR(32),LEFT(FJ162,1)=CHAR(9),LEFT(FJ162,1)=CHAR(160),indenture(FJ162)&gt;0),"NO","BOLD")&amp;FL162</f>
        <v>BOLD</v>
      </c>
      <c r="FP162" t="str">
        <f t="shared" si="174"/>
        <v/>
      </c>
      <c r="FQ162" t="str">
        <f>IF(OR(LEFT(FN162,1)=CHAR(32),LEFT(FN162,1)=CHAR(9),LEFT(FN162,1)=CHAR(160),indenture(FN162)&gt;0),"NO","BOLD")&amp;FP162</f>
        <v>BOLD</v>
      </c>
      <c r="FT162" t="str">
        <f t="shared" si="175"/>
        <v/>
      </c>
      <c r="FU162" t="str">
        <f>IF(OR(LEFT(FR162,1)=CHAR(32),LEFT(FR162,1)=CHAR(9),LEFT(FR162,1)=CHAR(160),indenture(FR162)&gt;0),"NO","BOLD")&amp;FT162</f>
        <v>BOLD</v>
      </c>
      <c r="FX162" t="str">
        <f t="shared" si="176"/>
        <v/>
      </c>
      <c r="FY162" t="str">
        <f>IF(OR(LEFT(FV162,1)=CHAR(32),LEFT(FV162,1)=CHAR(9),LEFT(FV162,1)=CHAR(160),indenture(FV162)&gt;0),"NO","BOLD")&amp;FX162</f>
        <v>BOLD</v>
      </c>
      <c r="GB162" t="str">
        <f t="shared" si="177"/>
        <v/>
      </c>
      <c r="GC162" t="str">
        <f>IF(OR(LEFT(FZ162,1)=CHAR(32),LEFT(FZ162,1)=CHAR(9),LEFT(FZ162,1)=CHAR(160),indenture(FZ162)&gt;0),"NO","BOLD")&amp;GB162</f>
        <v>BOLD</v>
      </c>
      <c r="GF162" t="str">
        <f t="shared" si="178"/>
        <v/>
      </c>
      <c r="GG162" t="str">
        <f>IF(OR(LEFT(GD162,1)=CHAR(32),LEFT(GD162,1)=CHAR(9),LEFT(GD162,1)=CHAR(160),indenture(GD162)&gt;0),"NO","BOLD")&amp;GF162</f>
        <v>BOLD</v>
      </c>
      <c r="GJ162" t="str">
        <f t="shared" si="179"/>
        <v/>
      </c>
      <c r="GK162" t="str">
        <f>IF(OR(LEFT(GH162,1)=CHAR(32),LEFT(GH162,1)=CHAR(9),LEFT(GH162,1)=CHAR(160),indenture(GH162)&gt;0),"NO","BOLD")&amp;GJ162</f>
        <v>BOLD</v>
      </c>
      <c r="GN162" t="str">
        <f t="shared" si="180"/>
        <v/>
      </c>
      <c r="GO162" t="str">
        <f>IF(OR(LEFT(GL162,1)=CHAR(32),LEFT(GL162,1)=CHAR(9),LEFT(GL162,1)=CHAR(160),indenture(GL162)&gt;0),"NO","BOLD")&amp;GN162</f>
        <v>BOLD</v>
      </c>
      <c r="GR162" t="str">
        <f t="shared" si="181"/>
        <v/>
      </c>
      <c r="GS162" t="str">
        <f>IF(OR(LEFT(GP162,1)=CHAR(32),LEFT(GP162,1)=CHAR(9),LEFT(GP162,1)=CHAR(160),indenture(GP162)&gt;0),"NO","BOLD")&amp;GR162</f>
        <v>BOLD</v>
      </c>
      <c r="GV162" t="str">
        <f t="shared" si="182"/>
        <v/>
      </c>
      <c r="GW162" t="str">
        <f>IF(OR(LEFT(GT162,1)=CHAR(32),LEFT(GT162,1)=CHAR(9),LEFT(GT162,1)=CHAR(160),indenture(GT162)&gt;0),"NO","BOLD")&amp;GV162</f>
        <v>BOLD</v>
      </c>
      <c r="GZ162" t="str">
        <f t="shared" si="183"/>
        <v/>
      </c>
      <c r="HA162" t="str">
        <f>IF(OR(LEFT(GX162,1)=CHAR(32),LEFT(GX162,1)=CHAR(9),LEFT(GX162,1)=CHAR(160),indenture(GX162)&gt;0),"NO","BOLD")&amp;GZ162</f>
        <v>BOLD</v>
      </c>
      <c r="HD162" t="str">
        <f t="shared" si="184"/>
        <v/>
      </c>
      <c r="HE162" t="str">
        <f>IF(OR(LEFT(HB162,1)=CHAR(32),LEFT(HB162,1)=CHAR(9),LEFT(HB162,1)=CHAR(160),indenture(HB162)&gt;0),"NO","BOLD")&amp;HD162</f>
        <v>BOLD</v>
      </c>
      <c r="HH162" t="str">
        <f t="shared" si="185"/>
        <v/>
      </c>
      <c r="HI162" t="str">
        <f>IF(OR(LEFT(HF162,1)=CHAR(32),LEFT(HF162,1)=CHAR(9),LEFT(HF162,1)=CHAR(160),indenture(HF162)&gt;0),"NO","BOLD")&amp;HH162</f>
        <v>BOLD</v>
      </c>
      <c r="HL162" t="str">
        <f t="shared" si="186"/>
        <v/>
      </c>
      <c r="HM162" t="str">
        <f>IF(OR(LEFT(HJ162,1)=CHAR(32),LEFT(HJ162,1)=CHAR(9),LEFT(HJ162,1)=CHAR(160),indenture(HJ162)&gt;0),"NO","BOLD")&amp;HL162</f>
        <v>BOLD</v>
      </c>
      <c r="HP162" t="str">
        <f t="shared" si="187"/>
        <v/>
      </c>
      <c r="HQ162" t="str">
        <f>IF(OR(LEFT(HN162,1)=CHAR(32),LEFT(HN162,1)=CHAR(9),LEFT(HN162,1)=CHAR(160),indenture(HN162)&gt;0),"NO","BOLD")&amp;HP162</f>
        <v>BOLD</v>
      </c>
      <c r="HT162" t="str">
        <f t="shared" si="188"/>
        <v/>
      </c>
      <c r="HU162" t="str">
        <f>IF(OR(LEFT(HR162,1)=CHAR(32),LEFT(HR162,1)=CHAR(9),LEFT(HR162,1)=CHAR(160),indenture(HR162)&gt;0),"NO","BOLD")&amp;HT162</f>
        <v>BOLD</v>
      </c>
    </row>
    <row r="163" spans="1:229">
      <c r="A163">
        <v>162</v>
      </c>
      <c r="D163" t="str">
        <f t="shared" si="133"/>
        <v/>
      </c>
      <c r="E163" t="str">
        <f>IF(OR(LEFT(B163,1)=CHAR(32),LEFT(B163,1)=CHAR(9),LEFT(B163,1)=CHAR(160),indenture(B163)&gt;0),"NO","BOLD")&amp;D163</f>
        <v>BOLD</v>
      </c>
      <c r="H163" t="str">
        <f t="shared" si="134"/>
        <v/>
      </c>
      <c r="I163" t="str">
        <f>IF(OR(LEFT(F163,1)=CHAR(32),LEFT(F163,1)=CHAR(9),LEFT(F163,1)=CHAR(160),indenture(F163)&gt;0),"NO","BOLD")&amp;H163</f>
        <v>BOLD</v>
      </c>
      <c r="P163" t="str">
        <f t="shared" si="135"/>
        <v/>
      </c>
      <c r="Q163" t="str">
        <f>IF(OR(LEFT(N163,1)=CHAR(32),LEFT(N163,1)=CHAR(9),LEFT(N163,1)=CHAR(160),indenture(N163)&gt;0),"NO","BOLD")&amp;P163</f>
        <v>BOLD</v>
      </c>
      <c r="T163" t="str">
        <f t="shared" si="136"/>
        <v/>
      </c>
      <c r="U163" t="str">
        <f>IF(OR(LEFT(R163,1)=CHAR(32),LEFT(R163,1)=CHAR(9),LEFT(R163,1)=CHAR(160),indenture(R163)&gt;0),"NO","BOLD")&amp;T163</f>
        <v>BOLD</v>
      </c>
      <c r="X163" t="str">
        <f t="shared" si="137"/>
        <v/>
      </c>
      <c r="Y163" t="str">
        <f>IF(OR(LEFT(V163,1)=CHAR(32),LEFT(V163,1)=CHAR(9),LEFT(V163,1)=CHAR(160),indenture(V163)&gt;0),"NO","BOLD")&amp;X163</f>
        <v>BOLD</v>
      </c>
      <c r="AB163" t="str">
        <f t="shared" si="138"/>
        <v/>
      </c>
      <c r="AC163" t="str">
        <f>IF(OR(LEFT(Z163,1)=CHAR(32),LEFT(Z163,1)=CHAR(9),LEFT(Z163,1)=CHAR(160),indenture(Z163)&gt;0),"NO","BOLD")&amp;AB163</f>
        <v>BOLD</v>
      </c>
      <c r="AF163" t="str">
        <f t="shared" si="139"/>
        <v/>
      </c>
      <c r="AG163" t="str">
        <f>IF(OR(LEFT(AD163,1)=CHAR(32),LEFT(AD163,1)=CHAR(9),LEFT(AD163,1)=CHAR(160),indenture(AD163)&gt;0),"NO","BOLD")&amp;AF163</f>
        <v>BOLD</v>
      </c>
      <c r="AJ163" t="str">
        <f t="shared" si="140"/>
        <v/>
      </c>
      <c r="AK163" t="str">
        <f>IF(OR(LEFT(AH163,1)=CHAR(32),LEFT(AH163,1)=CHAR(9),LEFT(AH163,1)=CHAR(160),indenture(AH163)&gt;0),"NO","BOLD")&amp;AJ163</f>
        <v>BOLD</v>
      </c>
      <c r="AN163" t="str">
        <f t="shared" si="141"/>
        <v/>
      </c>
      <c r="AO163" t="str">
        <f>IF(OR(LEFT(AL163,1)=CHAR(32),LEFT(AL163,1)=CHAR(9),LEFT(AL163,1)=CHAR(160),indenture(AL163)&gt;0),"NO","BOLD")&amp;AN163</f>
        <v>BOLD</v>
      </c>
      <c r="AR163" t="str">
        <f t="shared" si="142"/>
        <v/>
      </c>
      <c r="AS163" t="str">
        <f>IF(OR(LEFT(AP163,1)=CHAR(32),LEFT(AP163,1)=CHAR(9),LEFT(AP163,1)=CHAR(160),indenture(AP163)&gt;0),"NO","BOLD")&amp;AR163</f>
        <v>BOLD</v>
      </c>
      <c r="AV163" t="str">
        <f t="shared" si="143"/>
        <v/>
      </c>
      <c r="AW163" t="str">
        <f>IF(OR(LEFT(AT163,1)=CHAR(32),LEFT(AT163,1)=CHAR(9),LEFT(AT163,1)=CHAR(160),indenture(AT163)&gt;0),"NO","BOLD")&amp;AV163</f>
        <v>BOLD</v>
      </c>
      <c r="AZ163" t="str">
        <f t="shared" si="144"/>
        <v/>
      </c>
      <c r="BA163" t="str">
        <f>IF(OR(LEFT(AX163,1)=CHAR(32),LEFT(AX163,1)=CHAR(9),LEFT(AX163,1)=CHAR(160),indenture(AX163)&gt;0),"NO","BOLD")&amp;AZ163</f>
        <v>BOLD</v>
      </c>
      <c r="BD163" t="str">
        <f t="shared" si="145"/>
        <v/>
      </c>
      <c r="BE163" t="str">
        <f>IF(OR(LEFT(BB163,1)=CHAR(32),LEFT(BB163,1)=CHAR(9),LEFT(BB163,1)=CHAR(160),indenture(BB163)&gt;0),"NO","BOLD")&amp;BD163</f>
        <v>BOLD</v>
      </c>
      <c r="BH163" t="str">
        <f t="shared" si="146"/>
        <v/>
      </c>
      <c r="BI163" t="str">
        <f>IF(OR(LEFT(BF163,1)=CHAR(32),LEFT(BF163,1)=CHAR(9),LEFT(BF163,1)=CHAR(160),indenture(BF163)&gt;0),"NO","BOLD")&amp;BH163</f>
        <v>BOLD</v>
      </c>
      <c r="BL163" t="str">
        <f t="shared" si="147"/>
        <v/>
      </c>
      <c r="BM163" t="str">
        <f>IF(OR(LEFT(BJ163,1)=CHAR(32),LEFT(BJ163,1)=CHAR(9),LEFT(BJ163,1)=CHAR(160),indenture(BJ163)&gt;0),"NO","BOLD")&amp;BL163</f>
        <v>BOLD</v>
      </c>
      <c r="BP163" t="str">
        <f t="shared" si="148"/>
        <v/>
      </c>
      <c r="BQ163" t="str">
        <f>IF(OR(LEFT(BN163,1)=CHAR(32),LEFT(BN163,1)=CHAR(9),LEFT(BN163,1)=CHAR(160),indenture(BN163)&gt;0),"NO","BOLD")&amp;BP163</f>
        <v>BOLD</v>
      </c>
      <c r="BT163" t="str">
        <f t="shared" si="149"/>
        <v/>
      </c>
      <c r="BU163" t="str">
        <f>IF(OR(LEFT(BR163,1)=CHAR(32),LEFT(BR163,1)=CHAR(9),LEFT(BR163,1)=CHAR(160),indenture(BR163)&gt;0),"NO","BOLD")&amp;BT163</f>
        <v>BOLD</v>
      </c>
      <c r="BX163" t="str">
        <f t="shared" si="150"/>
        <v/>
      </c>
      <c r="BY163" t="str">
        <f>IF(OR(LEFT(BV163,1)=CHAR(32),LEFT(BV163,1)=CHAR(9),LEFT(BV163,1)=CHAR(160),indenture(BV163)&gt;0),"NO","BOLD")&amp;BX163</f>
        <v>BOLD</v>
      </c>
      <c r="CB163" t="str">
        <f t="shared" si="151"/>
        <v/>
      </c>
      <c r="CC163" t="str">
        <f>IF(OR(LEFT(BZ163,1)=CHAR(32),LEFT(BZ163,1)=CHAR(9),LEFT(BZ163,1)=CHAR(160),indenture(BZ163)&gt;0),"NO","BOLD")&amp;CB163</f>
        <v>BOLD</v>
      </c>
      <c r="CF163" t="str">
        <f t="shared" si="152"/>
        <v/>
      </c>
      <c r="CG163" t="str">
        <f>IF(OR(LEFT(CD163,1)=CHAR(32),LEFT(CD163,1)=CHAR(9),LEFT(CD163,1)=CHAR(160),indenture(CD163)&gt;0),"NO","BOLD")&amp;CF163</f>
        <v>BOLD</v>
      </c>
      <c r="CJ163" t="str">
        <f t="shared" si="153"/>
        <v/>
      </c>
      <c r="CK163" t="str">
        <f>IF(OR(LEFT(CH163,1)=CHAR(32),LEFT(CH163,1)=CHAR(9),LEFT(CH163,1)=CHAR(160),indenture(CH163)&gt;0),"NO","BOLD")&amp;CJ163</f>
        <v>BOLD</v>
      </c>
      <c r="CN163" t="str">
        <f t="shared" si="154"/>
        <v/>
      </c>
      <c r="CO163" t="str">
        <f>IF(OR(LEFT(CL163,1)=CHAR(32),LEFT(CL163,1)=CHAR(9),LEFT(CL163,1)=CHAR(160),indenture(CL163)&gt;0),"NO","BOLD")&amp;CN163</f>
        <v>BOLD</v>
      </c>
      <c r="CR163" t="str">
        <f t="shared" si="155"/>
        <v/>
      </c>
      <c r="CS163" t="str">
        <f>IF(OR(LEFT(CP163,1)=CHAR(32),LEFT(CP163,1)=CHAR(9),LEFT(CP163,1)=CHAR(160),indenture(CP163)&gt;0),"NO","BOLD")&amp;CR163</f>
        <v>BOLD</v>
      </c>
      <c r="CV163" t="str">
        <f t="shared" si="156"/>
        <v/>
      </c>
      <c r="CW163" t="str">
        <f>IF(OR(LEFT(CT163,1)=CHAR(32),LEFT(CT163,1)=CHAR(9),LEFT(CT163,1)=CHAR(160),indenture(CT163)&gt;0),"NO","BOLD")&amp;CV163</f>
        <v>BOLD</v>
      </c>
      <c r="CZ163" t="str">
        <f t="shared" si="157"/>
        <v/>
      </c>
      <c r="DA163" t="str">
        <f>IF(OR(LEFT(CX163,1)=CHAR(32),LEFT(CX163,1)=CHAR(9),LEFT(CX163,1)=CHAR(160),indenture(CX163)&gt;0),"NO","BOLD")&amp;CZ163</f>
        <v>BOLD</v>
      </c>
      <c r="DD163" t="str">
        <f t="shared" si="158"/>
        <v/>
      </c>
      <c r="DE163" t="str">
        <f>IF(OR(LEFT(DB163,1)=CHAR(32),LEFT(DB163,1)=CHAR(9),LEFT(DB163,1)=CHAR(160),indenture(DB163)&gt;0),"NO","BOLD")&amp;DD163</f>
        <v>BOLD</v>
      </c>
      <c r="DH163" t="str">
        <f t="shared" si="159"/>
        <v/>
      </c>
      <c r="DI163" t="str">
        <f>IF(OR(LEFT(DF163,1)=CHAR(32),LEFT(DF163,1)=CHAR(9),LEFT(DF163,1)=CHAR(160),indenture(DF163)&gt;0),"NO","BOLD")&amp;DH163</f>
        <v>BOLD</v>
      </c>
      <c r="DL163" t="str">
        <f t="shared" si="160"/>
        <v/>
      </c>
      <c r="DM163" t="str">
        <f>IF(OR(LEFT(DJ163,1)=CHAR(32),LEFT(DJ163,1)=CHAR(9),LEFT(DJ163,1)=CHAR(160),indenture(DJ163)&gt;0),"NO","BOLD")&amp;DL163</f>
        <v>BOLD</v>
      </c>
      <c r="DP163" t="str">
        <f t="shared" si="161"/>
        <v/>
      </c>
      <c r="DQ163" t="str">
        <f>IF(OR(LEFT(DN163,1)=CHAR(32),LEFT(DN163,1)=CHAR(9),LEFT(DN163,1)=CHAR(160),indenture(DN163)&gt;0),"NO","BOLD")&amp;DP163</f>
        <v>BOLD</v>
      </c>
      <c r="DT163" t="str">
        <f t="shared" si="162"/>
        <v/>
      </c>
      <c r="DU163" t="str">
        <f>IF(OR(LEFT(DR163,1)=CHAR(32),LEFT(DR163,1)=CHAR(9),LEFT(DR163,1)=CHAR(160),indenture(DR163)&gt;0),"NO","BOLD")&amp;DT163</f>
        <v>BOLD</v>
      </c>
      <c r="DX163" t="str">
        <f t="shared" si="163"/>
        <v/>
      </c>
      <c r="DY163" t="str">
        <f>IF(OR(LEFT(DV163,1)=CHAR(32),LEFT(DV163,1)=CHAR(9),LEFT(DV163,1)=CHAR(160),indenture(DV163)&gt;0),"NO","BOLD")&amp;DX163</f>
        <v>BOLD</v>
      </c>
      <c r="EB163" t="str">
        <f t="shared" si="164"/>
        <v/>
      </c>
      <c r="EC163" t="str">
        <f>IF(OR(LEFT(DZ163,1)=CHAR(32),LEFT(DZ163,1)=CHAR(9),LEFT(DZ163,1)=CHAR(160),indenture(DZ163)&gt;0),"NO","BOLD")&amp;EB163</f>
        <v>BOLD</v>
      </c>
      <c r="EF163" t="str">
        <f t="shared" si="165"/>
        <v/>
      </c>
      <c r="EG163" t="str">
        <f>IF(OR(LEFT(ED163,1)=CHAR(32),LEFT(ED163,1)=CHAR(9),LEFT(ED163,1)=CHAR(160),indenture(ED163)&gt;0),"NO","BOLD")&amp;EF163</f>
        <v>BOLD</v>
      </c>
      <c r="EJ163" t="str">
        <f t="shared" si="166"/>
        <v/>
      </c>
      <c r="EK163" t="str">
        <f>IF(OR(LEFT(EH163,1)=CHAR(32),LEFT(EH163,1)=CHAR(9),LEFT(EH163,1)=CHAR(160),indenture(EH163)&gt;0),"NO","BOLD")&amp;EJ163</f>
        <v>BOLD</v>
      </c>
      <c r="EN163" t="str">
        <f t="shared" si="167"/>
        <v/>
      </c>
      <c r="EO163" t="str">
        <f>IF(OR(LEFT(EL163,1)=CHAR(32),LEFT(EL163,1)=CHAR(9),LEFT(EL163,1)=CHAR(160),indenture(EL163)&gt;0),"NO","BOLD")&amp;EN163</f>
        <v>BOLD</v>
      </c>
      <c r="ER163" t="str">
        <f t="shared" si="168"/>
        <v/>
      </c>
      <c r="ES163" t="str">
        <f>IF(OR(LEFT(EP163,1)=CHAR(32),LEFT(EP163,1)=CHAR(9),LEFT(EP163,1)=CHAR(160),indenture(EP163)&gt;0),"NO","BOLD")&amp;ER163</f>
        <v>BOLD</v>
      </c>
      <c r="EV163" t="str">
        <f t="shared" si="169"/>
        <v/>
      </c>
      <c r="EW163" t="str">
        <f>IF(OR(LEFT(ET163,1)=CHAR(32),LEFT(ET163,1)=CHAR(9),LEFT(ET163,1)=CHAR(160),indenture(ET163)&gt;0),"NO","BOLD")&amp;EV163</f>
        <v>BOLD</v>
      </c>
      <c r="EZ163" t="str">
        <f t="shared" si="170"/>
        <v/>
      </c>
      <c r="FA163" t="str">
        <f>IF(OR(LEFT(EX163,1)=CHAR(32),LEFT(EX163,1)=CHAR(9),LEFT(EX163,1)=CHAR(160),indenture(EX163)&gt;0),"NO","BOLD")&amp;EZ163</f>
        <v>BOLD</v>
      </c>
      <c r="FD163" t="str">
        <f t="shared" si="171"/>
        <v/>
      </c>
      <c r="FE163" t="str">
        <f>IF(OR(LEFT(FB163,1)=CHAR(32),LEFT(FB163,1)=CHAR(9),LEFT(FB163,1)=CHAR(160),indenture(FB163)&gt;0),"NO","BOLD")&amp;FD163</f>
        <v>BOLD</v>
      </c>
      <c r="FH163" t="str">
        <f t="shared" si="172"/>
        <v/>
      </c>
      <c r="FI163" t="str">
        <f>IF(OR(LEFT(FF163,1)=CHAR(32),LEFT(FF163,1)=CHAR(9),LEFT(FF163,1)=CHAR(160),indenture(FF163)&gt;0),"NO","BOLD")&amp;FH163</f>
        <v>BOLD</v>
      </c>
      <c r="FL163" t="str">
        <f t="shared" si="173"/>
        <v/>
      </c>
      <c r="FM163" t="str">
        <f>IF(OR(LEFT(FJ163,1)=CHAR(32),LEFT(FJ163,1)=CHAR(9),LEFT(FJ163,1)=CHAR(160),indenture(FJ163)&gt;0),"NO","BOLD")&amp;FL163</f>
        <v>BOLD</v>
      </c>
      <c r="FP163" t="str">
        <f t="shared" si="174"/>
        <v/>
      </c>
      <c r="FQ163" t="str">
        <f>IF(OR(LEFT(FN163,1)=CHAR(32),LEFT(FN163,1)=CHAR(9),LEFT(FN163,1)=CHAR(160),indenture(FN163)&gt;0),"NO","BOLD")&amp;FP163</f>
        <v>BOLD</v>
      </c>
      <c r="FT163" t="str">
        <f t="shared" si="175"/>
        <v/>
      </c>
      <c r="FU163" t="str">
        <f>IF(OR(LEFT(FR163,1)=CHAR(32),LEFT(FR163,1)=CHAR(9),LEFT(FR163,1)=CHAR(160),indenture(FR163)&gt;0),"NO","BOLD")&amp;FT163</f>
        <v>BOLD</v>
      </c>
      <c r="FX163" t="str">
        <f t="shared" si="176"/>
        <v/>
      </c>
      <c r="FY163" t="str">
        <f>IF(OR(LEFT(FV163,1)=CHAR(32),LEFT(FV163,1)=CHAR(9),LEFT(FV163,1)=CHAR(160),indenture(FV163)&gt;0),"NO","BOLD")&amp;FX163</f>
        <v>BOLD</v>
      </c>
      <c r="GB163" t="str">
        <f t="shared" si="177"/>
        <v/>
      </c>
      <c r="GC163" t="str">
        <f>IF(OR(LEFT(FZ163,1)=CHAR(32),LEFT(FZ163,1)=CHAR(9),LEFT(FZ163,1)=CHAR(160),indenture(FZ163)&gt;0),"NO","BOLD")&amp;GB163</f>
        <v>BOLD</v>
      </c>
      <c r="GF163" t="str">
        <f t="shared" si="178"/>
        <v/>
      </c>
      <c r="GG163" t="str">
        <f>IF(OR(LEFT(GD163,1)=CHAR(32),LEFT(GD163,1)=CHAR(9),LEFT(GD163,1)=CHAR(160),indenture(GD163)&gt;0),"NO","BOLD")&amp;GF163</f>
        <v>BOLD</v>
      </c>
      <c r="GJ163" t="str">
        <f t="shared" si="179"/>
        <v/>
      </c>
      <c r="GK163" t="str">
        <f>IF(OR(LEFT(GH163,1)=CHAR(32),LEFT(GH163,1)=CHAR(9),LEFT(GH163,1)=CHAR(160),indenture(GH163)&gt;0),"NO","BOLD")&amp;GJ163</f>
        <v>BOLD</v>
      </c>
      <c r="GN163" t="str">
        <f t="shared" si="180"/>
        <v/>
      </c>
      <c r="GO163" t="str">
        <f>IF(OR(LEFT(GL163,1)=CHAR(32),LEFT(GL163,1)=CHAR(9),LEFT(GL163,1)=CHAR(160),indenture(GL163)&gt;0),"NO","BOLD")&amp;GN163</f>
        <v>BOLD</v>
      </c>
      <c r="GR163" t="str">
        <f t="shared" si="181"/>
        <v/>
      </c>
      <c r="GS163" t="str">
        <f>IF(OR(LEFT(GP163,1)=CHAR(32),LEFT(GP163,1)=CHAR(9),LEFT(GP163,1)=CHAR(160),indenture(GP163)&gt;0),"NO","BOLD")&amp;GR163</f>
        <v>BOLD</v>
      </c>
      <c r="GV163" t="str">
        <f t="shared" si="182"/>
        <v/>
      </c>
      <c r="GW163" t="str">
        <f>IF(OR(LEFT(GT163,1)=CHAR(32),LEFT(GT163,1)=CHAR(9),LEFT(GT163,1)=CHAR(160),indenture(GT163)&gt;0),"NO","BOLD")&amp;GV163</f>
        <v>BOLD</v>
      </c>
      <c r="GZ163" t="str">
        <f t="shared" si="183"/>
        <v/>
      </c>
      <c r="HA163" t="str">
        <f>IF(OR(LEFT(GX163,1)=CHAR(32),LEFT(GX163,1)=CHAR(9),LEFT(GX163,1)=CHAR(160),indenture(GX163)&gt;0),"NO","BOLD")&amp;GZ163</f>
        <v>BOLD</v>
      </c>
      <c r="HD163" t="str">
        <f t="shared" si="184"/>
        <v/>
      </c>
      <c r="HE163" t="str">
        <f>IF(OR(LEFT(HB163,1)=CHAR(32),LEFT(HB163,1)=CHAR(9),LEFT(HB163,1)=CHAR(160),indenture(HB163)&gt;0),"NO","BOLD")&amp;HD163</f>
        <v>BOLD</v>
      </c>
      <c r="HH163" t="str">
        <f t="shared" si="185"/>
        <v/>
      </c>
      <c r="HI163" t="str">
        <f>IF(OR(LEFT(HF163,1)=CHAR(32),LEFT(HF163,1)=CHAR(9),LEFT(HF163,1)=CHAR(160),indenture(HF163)&gt;0),"NO","BOLD")&amp;HH163</f>
        <v>BOLD</v>
      </c>
      <c r="HL163" t="str">
        <f t="shared" si="186"/>
        <v/>
      </c>
      <c r="HM163" t="str">
        <f>IF(OR(LEFT(HJ163,1)=CHAR(32),LEFT(HJ163,1)=CHAR(9),LEFT(HJ163,1)=CHAR(160),indenture(HJ163)&gt;0),"NO","BOLD")&amp;HL163</f>
        <v>BOLD</v>
      </c>
      <c r="HP163" t="str">
        <f t="shared" si="187"/>
        <v/>
      </c>
      <c r="HQ163" t="str">
        <f>IF(OR(LEFT(HN163,1)=CHAR(32),LEFT(HN163,1)=CHAR(9),LEFT(HN163,1)=CHAR(160),indenture(HN163)&gt;0),"NO","BOLD")&amp;HP163</f>
        <v>BOLD</v>
      </c>
      <c r="HT163" t="str">
        <f t="shared" si="188"/>
        <v/>
      </c>
      <c r="HU163" t="str">
        <f>IF(OR(LEFT(HR163,1)=CHAR(32),LEFT(HR163,1)=CHAR(9),LEFT(HR163,1)=CHAR(160),indenture(HR163)&gt;0),"NO","BOLD")&amp;HT163</f>
        <v>BOLD</v>
      </c>
    </row>
    <row r="164" spans="1:229">
      <c r="A164">
        <v>163</v>
      </c>
      <c r="D164" t="str">
        <f t="shared" si="133"/>
        <v/>
      </c>
      <c r="E164" t="str">
        <f>IF(OR(LEFT(B164,1)=CHAR(32),LEFT(B164,1)=CHAR(9),LEFT(B164,1)=CHAR(160),indenture(B164)&gt;0),"NO","BOLD")&amp;D164</f>
        <v>BOLD</v>
      </c>
      <c r="H164" t="str">
        <f t="shared" si="134"/>
        <v/>
      </c>
      <c r="I164" t="str">
        <f>IF(OR(LEFT(F164,1)=CHAR(32),LEFT(F164,1)=CHAR(9),LEFT(F164,1)=CHAR(160),indenture(F164)&gt;0),"NO","BOLD")&amp;H164</f>
        <v>BOLD</v>
      </c>
      <c r="P164" t="str">
        <f t="shared" si="135"/>
        <v/>
      </c>
      <c r="Q164" t="str">
        <f>IF(OR(LEFT(N164,1)=CHAR(32),LEFT(N164,1)=CHAR(9),LEFT(N164,1)=CHAR(160),indenture(N164)&gt;0),"NO","BOLD")&amp;P164</f>
        <v>BOLD</v>
      </c>
      <c r="T164" t="str">
        <f t="shared" si="136"/>
        <v/>
      </c>
      <c r="U164" t="str">
        <f>IF(OR(LEFT(R164,1)=CHAR(32),LEFT(R164,1)=CHAR(9),LEFT(R164,1)=CHAR(160),indenture(R164)&gt;0),"NO","BOLD")&amp;T164</f>
        <v>BOLD</v>
      </c>
      <c r="X164" t="str">
        <f t="shared" si="137"/>
        <v/>
      </c>
      <c r="Y164" t="str">
        <f>IF(OR(LEFT(V164,1)=CHAR(32),LEFT(V164,1)=CHAR(9),LEFT(V164,1)=CHAR(160),indenture(V164)&gt;0),"NO","BOLD")&amp;X164</f>
        <v>BOLD</v>
      </c>
      <c r="AB164" t="str">
        <f t="shared" si="138"/>
        <v/>
      </c>
      <c r="AC164" t="str">
        <f>IF(OR(LEFT(Z164,1)=CHAR(32),LEFT(Z164,1)=CHAR(9),LEFT(Z164,1)=CHAR(160),indenture(Z164)&gt;0),"NO","BOLD")&amp;AB164</f>
        <v>BOLD</v>
      </c>
      <c r="AF164" t="str">
        <f t="shared" si="139"/>
        <v/>
      </c>
      <c r="AG164" t="str">
        <f>IF(OR(LEFT(AD164,1)=CHAR(32),LEFT(AD164,1)=CHAR(9),LEFT(AD164,1)=CHAR(160),indenture(AD164)&gt;0),"NO","BOLD")&amp;AF164</f>
        <v>BOLD</v>
      </c>
      <c r="AJ164" t="str">
        <f t="shared" si="140"/>
        <v/>
      </c>
      <c r="AK164" t="str">
        <f>IF(OR(LEFT(AH164,1)=CHAR(32),LEFT(AH164,1)=CHAR(9),LEFT(AH164,1)=CHAR(160),indenture(AH164)&gt;0),"NO","BOLD")&amp;AJ164</f>
        <v>BOLD</v>
      </c>
      <c r="AN164" t="str">
        <f t="shared" si="141"/>
        <v/>
      </c>
      <c r="AO164" t="str">
        <f>IF(OR(LEFT(AL164,1)=CHAR(32),LEFT(AL164,1)=CHAR(9),LEFT(AL164,1)=CHAR(160),indenture(AL164)&gt;0),"NO","BOLD")&amp;AN164</f>
        <v>BOLD</v>
      </c>
      <c r="AR164" t="str">
        <f t="shared" si="142"/>
        <v/>
      </c>
      <c r="AS164" t="str">
        <f>IF(OR(LEFT(AP164,1)=CHAR(32),LEFT(AP164,1)=CHAR(9),LEFT(AP164,1)=CHAR(160),indenture(AP164)&gt;0),"NO","BOLD")&amp;AR164</f>
        <v>BOLD</v>
      </c>
      <c r="AV164" t="str">
        <f t="shared" si="143"/>
        <v/>
      </c>
      <c r="AW164" t="str">
        <f>IF(OR(LEFT(AT164,1)=CHAR(32),LEFT(AT164,1)=CHAR(9),LEFT(AT164,1)=CHAR(160),indenture(AT164)&gt;0),"NO","BOLD")&amp;AV164</f>
        <v>BOLD</v>
      </c>
      <c r="AZ164" t="str">
        <f t="shared" si="144"/>
        <v/>
      </c>
      <c r="BA164" t="str">
        <f>IF(OR(LEFT(AX164,1)=CHAR(32),LEFT(AX164,1)=CHAR(9),LEFT(AX164,1)=CHAR(160),indenture(AX164)&gt;0),"NO","BOLD")&amp;AZ164</f>
        <v>BOLD</v>
      </c>
      <c r="BD164" t="str">
        <f t="shared" si="145"/>
        <v/>
      </c>
      <c r="BE164" t="str">
        <f>IF(OR(LEFT(BB164,1)=CHAR(32),LEFT(BB164,1)=CHAR(9),LEFT(BB164,1)=CHAR(160),indenture(BB164)&gt;0),"NO","BOLD")&amp;BD164</f>
        <v>BOLD</v>
      </c>
      <c r="BH164" t="str">
        <f t="shared" si="146"/>
        <v/>
      </c>
      <c r="BI164" t="str">
        <f>IF(OR(LEFT(BF164,1)=CHAR(32),LEFT(BF164,1)=CHAR(9),LEFT(BF164,1)=CHAR(160),indenture(BF164)&gt;0),"NO","BOLD")&amp;BH164</f>
        <v>BOLD</v>
      </c>
      <c r="BL164" t="str">
        <f t="shared" si="147"/>
        <v/>
      </c>
      <c r="BM164" t="str">
        <f>IF(OR(LEFT(BJ164,1)=CHAR(32),LEFT(BJ164,1)=CHAR(9),LEFT(BJ164,1)=CHAR(160),indenture(BJ164)&gt;0),"NO","BOLD")&amp;BL164</f>
        <v>BOLD</v>
      </c>
      <c r="BP164" t="str">
        <f t="shared" si="148"/>
        <v/>
      </c>
      <c r="BQ164" t="str">
        <f>IF(OR(LEFT(BN164,1)=CHAR(32),LEFT(BN164,1)=CHAR(9),LEFT(BN164,1)=CHAR(160),indenture(BN164)&gt;0),"NO","BOLD")&amp;BP164</f>
        <v>BOLD</v>
      </c>
      <c r="BT164" t="str">
        <f t="shared" si="149"/>
        <v/>
      </c>
      <c r="BU164" t="str">
        <f>IF(OR(LEFT(BR164,1)=CHAR(32),LEFT(BR164,1)=CHAR(9),LEFT(BR164,1)=CHAR(160),indenture(BR164)&gt;0),"NO","BOLD")&amp;BT164</f>
        <v>BOLD</v>
      </c>
      <c r="BX164" t="str">
        <f t="shared" si="150"/>
        <v/>
      </c>
      <c r="BY164" t="str">
        <f>IF(OR(LEFT(BV164,1)=CHAR(32),LEFT(BV164,1)=CHAR(9),LEFT(BV164,1)=CHAR(160),indenture(BV164)&gt;0),"NO","BOLD")&amp;BX164</f>
        <v>BOLD</v>
      </c>
      <c r="CB164" t="str">
        <f t="shared" si="151"/>
        <v/>
      </c>
      <c r="CC164" t="str">
        <f>IF(OR(LEFT(BZ164,1)=CHAR(32),LEFT(BZ164,1)=CHAR(9),LEFT(BZ164,1)=CHAR(160),indenture(BZ164)&gt;0),"NO","BOLD")&amp;CB164</f>
        <v>BOLD</v>
      </c>
      <c r="CF164" t="str">
        <f t="shared" si="152"/>
        <v/>
      </c>
      <c r="CG164" t="str">
        <f>IF(OR(LEFT(CD164,1)=CHAR(32),LEFT(CD164,1)=CHAR(9),LEFT(CD164,1)=CHAR(160),indenture(CD164)&gt;0),"NO","BOLD")&amp;CF164</f>
        <v>BOLD</v>
      </c>
      <c r="CJ164" t="str">
        <f t="shared" si="153"/>
        <v/>
      </c>
      <c r="CK164" t="str">
        <f>IF(OR(LEFT(CH164,1)=CHAR(32),LEFT(CH164,1)=CHAR(9),LEFT(CH164,1)=CHAR(160),indenture(CH164)&gt;0),"NO","BOLD")&amp;CJ164</f>
        <v>BOLD</v>
      </c>
      <c r="CN164" t="str">
        <f t="shared" si="154"/>
        <v/>
      </c>
      <c r="CO164" t="str">
        <f>IF(OR(LEFT(CL164,1)=CHAR(32),LEFT(CL164,1)=CHAR(9),LEFT(CL164,1)=CHAR(160),indenture(CL164)&gt;0),"NO","BOLD")&amp;CN164</f>
        <v>BOLD</v>
      </c>
      <c r="CR164" t="str">
        <f t="shared" si="155"/>
        <v/>
      </c>
      <c r="CS164" t="str">
        <f>IF(OR(LEFT(CP164,1)=CHAR(32),LEFT(CP164,1)=CHAR(9),LEFT(CP164,1)=CHAR(160),indenture(CP164)&gt;0),"NO","BOLD")&amp;CR164</f>
        <v>BOLD</v>
      </c>
      <c r="CV164" t="str">
        <f t="shared" si="156"/>
        <v/>
      </c>
      <c r="CW164" t="str">
        <f>IF(OR(LEFT(CT164,1)=CHAR(32),LEFT(CT164,1)=CHAR(9),LEFT(CT164,1)=CHAR(160),indenture(CT164)&gt;0),"NO","BOLD")&amp;CV164</f>
        <v>BOLD</v>
      </c>
      <c r="CZ164" t="str">
        <f t="shared" si="157"/>
        <v/>
      </c>
      <c r="DA164" t="str">
        <f>IF(OR(LEFT(CX164,1)=CHAR(32),LEFT(CX164,1)=CHAR(9),LEFT(CX164,1)=CHAR(160),indenture(CX164)&gt;0),"NO","BOLD")&amp;CZ164</f>
        <v>BOLD</v>
      </c>
      <c r="DD164" t="str">
        <f t="shared" si="158"/>
        <v/>
      </c>
      <c r="DE164" t="str">
        <f>IF(OR(LEFT(DB164,1)=CHAR(32),LEFT(DB164,1)=CHAR(9),LEFT(DB164,1)=CHAR(160),indenture(DB164)&gt;0),"NO","BOLD")&amp;DD164</f>
        <v>BOLD</v>
      </c>
      <c r="DH164" t="str">
        <f t="shared" si="159"/>
        <v/>
      </c>
      <c r="DI164" t="str">
        <f>IF(OR(LEFT(DF164,1)=CHAR(32),LEFT(DF164,1)=CHAR(9),LEFT(DF164,1)=CHAR(160),indenture(DF164)&gt;0),"NO","BOLD")&amp;DH164</f>
        <v>BOLD</v>
      </c>
      <c r="DL164" t="str">
        <f t="shared" si="160"/>
        <v/>
      </c>
      <c r="DM164" t="str">
        <f>IF(OR(LEFT(DJ164,1)=CHAR(32),LEFT(DJ164,1)=CHAR(9),LEFT(DJ164,1)=CHAR(160),indenture(DJ164)&gt;0),"NO","BOLD")&amp;DL164</f>
        <v>BOLD</v>
      </c>
      <c r="DP164" t="str">
        <f t="shared" si="161"/>
        <v/>
      </c>
      <c r="DQ164" t="str">
        <f>IF(OR(LEFT(DN164,1)=CHAR(32),LEFT(DN164,1)=CHAR(9),LEFT(DN164,1)=CHAR(160),indenture(DN164)&gt;0),"NO","BOLD")&amp;DP164</f>
        <v>BOLD</v>
      </c>
      <c r="DT164" t="str">
        <f t="shared" si="162"/>
        <v/>
      </c>
      <c r="DU164" t="str">
        <f>IF(OR(LEFT(DR164,1)=CHAR(32),LEFT(DR164,1)=CHAR(9),LEFT(DR164,1)=CHAR(160),indenture(DR164)&gt;0),"NO","BOLD")&amp;DT164</f>
        <v>BOLD</v>
      </c>
      <c r="DX164" t="str">
        <f t="shared" si="163"/>
        <v/>
      </c>
      <c r="DY164" t="str">
        <f>IF(OR(LEFT(DV164,1)=CHAR(32),LEFT(DV164,1)=CHAR(9),LEFT(DV164,1)=CHAR(160),indenture(DV164)&gt;0),"NO","BOLD")&amp;DX164</f>
        <v>BOLD</v>
      </c>
      <c r="EB164" t="str">
        <f t="shared" si="164"/>
        <v/>
      </c>
      <c r="EC164" t="str">
        <f>IF(OR(LEFT(DZ164,1)=CHAR(32),LEFT(DZ164,1)=CHAR(9),LEFT(DZ164,1)=CHAR(160),indenture(DZ164)&gt;0),"NO","BOLD")&amp;EB164</f>
        <v>BOLD</v>
      </c>
      <c r="EF164" t="str">
        <f t="shared" si="165"/>
        <v/>
      </c>
      <c r="EG164" t="str">
        <f>IF(OR(LEFT(ED164,1)=CHAR(32),LEFT(ED164,1)=CHAR(9),LEFT(ED164,1)=CHAR(160),indenture(ED164)&gt;0),"NO","BOLD")&amp;EF164</f>
        <v>BOLD</v>
      </c>
      <c r="EJ164" t="str">
        <f t="shared" si="166"/>
        <v/>
      </c>
      <c r="EK164" t="str">
        <f>IF(OR(LEFT(EH164,1)=CHAR(32),LEFT(EH164,1)=CHAR(9),LEFT(EH164,1)=CHAR(160),indenture(EH164)&gt;0),"NO","BOLD")&amp;EJ164</f>
        <v>BOLD</v>
      </c>
      <c r="EN164" t="str">
        <f t="shared" si="167"/>
        <v/>
      </c>
      <c r="EO164" t="str">
        <f>IF(OR(LEFT(EL164,1)=CHAR(32),LEFT(EL164,1)=CHAR(9),LEFT(EL164,1)=CHAR(160),indenture(EL164)&gt;0),"NO","BOLD")&amp;EN164</f>
        <v>BOLD</v>
      </c>
      <c r="ER164" t="str">
        <f t="shared" si="168"/>
        <v/>
      </c>
      <c r="ES164" t="str">
        <f>IF(OR(LEFT(EP164,1)=CHAR(32),LEFT(EP164,1)=CHAR(9),LEFT(EP164,1)=CHAR(160),indenture(EP164)&gt;0),"NO","BOLD")&amp;ER164</f>
        <v>BOLD</v>
      </c>
      <c r="EV164" t="str">
        <f t="shared" si="169"/>
        <v/>
      </c>
      <c r="EW164" t="str">
        <f>IF(OR(LEFT(ET164,1)=CHAR(32),LEFT(ET164,1)=CHAR(9),LEFT(ET164,1)=CHAR(160),indenture(ET164)&gt;0),"NO","BOLD")&amp;EV164</f>
        <v>BOLD</v>
      </c>
      <c r="EZ164" t="str">
        <f t="shared" si="170"/>
        <v/>
      </c>
      <c r="FA164" t="str">
        <f>IF(OR(LEFT(EX164,1)=CHAR(32),LEFT(EX164,1)=CHAR(9),LEFT(EX164,1)=CHAR(160),indenture(EX164)&gt;0),"NO","BOLD")&amp;EZ164</f>
        <v>BOLD</v>
      </c>
      <c r="FD164" t="str">
        <f t="shared" si="171"/>
        <v/>
      </c>
      <c r="FE164" t="str">
        <f>IF(OR(LEFT(FB164,1)=CHAR(32),LEFT(FB164,1)=CHAR(9),LEFT(FB164,1)=CHAR(160),indenture(FB164)&gt;0),"NO","BOLD")&amp;FD164</f>
        <v>BOLD</v>
      </c>
      <c r="FH164" t="str">
        <f t="shared" si="172"/>
        <v/>
      </c>
      <c r="FI164" t="str">
        <f>IF(OR(LEFT(FF164,1)=CHAR(32),LEFT(FF164,1)=CHAR(9),LEFT(FF164,1)=CHAR(160),indenture(FF164)&gt;0),"NO","BOLD")&amp;FH164</f>
        <v>BOLD</v>
      </c>
      <c r="FL164" t="str">
        <f t="shared" si="173"/>
        <v/>
      </c>
      <c r="FM164" t="str">
        <f>IF(OR(LEFT(FJ164,1)=CHAR(32),LEFT(FJ164,1)=CHAR(9),LEFT(FJ164,1)=CHAR(160),indenture(FJ164)&gt;0),"NO","BOLD")&amp;FL164</f>
        <v>BOLD</v>
      </c>
      <c r="FP164" t="str">
        <f t="shared" si="174"/>
        <v/>
      </c>
      <c r="FQ164" t="str">
        <f>IF(OR(LEFT(FN164,1)=CHAR(32),LEFT(FN164,1)=CHAR(9),LEFT(FN164,1)=CHAR(160),indenture(FN164)&gt;0),"NO","BOLD")&amp;FP164</f>
        <v>BOLD</v>
      </c>
      <c r="FT164" t="str">
        <f t="shared" si="175"/>
        <v/>
      </c>
      <c r="FU164" t="str">
        <f>IF(OR(LEFT(FR164,1)=CHAR(32),LEFT(FR164,1)=CHAR(9),LEFT(FR164,1)=CHAR(160),indenture(FR164)&gt;0),"NO","BOLD")&amp;FT164</f>
        <v>BOLD</v>
      </c>
      <c r="FX164" t="str">
        <f t="shared" si="176"/>
        <v/>
      </c>
      <c r="FY164" t="str">
        <f>IF(OR(LEFT(FV164,1)=CHAR(32),LEFT(FV164,1)=CHAR(9),LEFT(FV164,1)=CHAR(160),indenture(FV164)&gt;0),"NO","BOLD")&amp;FX164</f>
        <v>BOLD</v>
      </c>
      <c r="GB164" t="str">
        <f t="shared" si="177"/>
        <v/>
      </c>
      <c r="GC164" t="str">
        <f>IF(OR(LEFT(FZ164,1)=CHAR(32),LEFT(FZ164,1)=CHAR(9),LEFT(FZ164,1)=CHAR(160),indenture(FZ164)&gt;0),"NO","BOLD")&amp;GB164</f>
        <v>BOLD</v>
      </c>
      <c r="GF164" t="str">
        <f t="shared" si="178"/>
        <v/>
      </c>
      <c r="GG164" t="str">
        <f>IF(OR(LEFT(GD164,1)=CHAR(32),LEFT(GD164,1)=CHAR(9),LEFT(GD164,1)=CHAR(160),indenture(GD164)&gt;0),"NO","BOLD")&amp;GF164</f>
        <v>BOLD</v>
      </c>
      <c r="GJ164" t="str">
        <f t="shared" si="179"/>
        <v/>
      </c>
      <c r="GK164" t="str">
        <f>IF(OR(LEFT(GH164,1)=CHAR(32),LEFT(GH164,1)=CHAR(9),LEFT(GH164,1)=CHAR(160),indenture(GH164)&gt;0),"NO","BOLD")&amp;GJ164</f>
        <v>BOLD</v>
      </c>
      <c r="GN164" t="str">
        <f t="shared" si="180"/>
        <v/>
      </c>
      <c r="GO164" t="str">
        <f>IF(OR(LEFT(GL164,1)=CHAR(32),LEFT(GL164,1)=CHAR(9),LEFT(GL164,1)=CHAR(160),indenture(GL164)&gt;0),"NO","BOLD")&amp;GN164</f>
        <v>BOLD</v>
      </c>
      <c r="GR164" t="str">
        <f t="shared" si="181"/>
        <v/>
      </c>
      <c r="GS164" t="str">
        <f>IF(OR(LEFT(GP164,1)=CHAR(32),LEFT(GP164,1)=CHAR(9),LEFT(GP164,1)=CHAR(160),indenture(GP164)&gt;0),"NO","BOLD")&amp;GR164</f>
        <v>BOLD</v>
      </c>
      <c r="GV164" t="str">
        <f t="shared" si="182"/>
        <v/>
      </c>
      <c r="GW164" t="str">
        <f>IF(OR(LEFT(GT164,1)=CHAR(32),LEFT(GT164,1)=CHAR(9),LEFT(GT164,1)=CHAR(160),indenture(GT164)&gt;0),"NO","BOLD")&amp;GV164</f>
        <v>BOLD</v>
      </c>
      <c r="GZ164" t="str">
        <f t="shared" si="183"/>
        <v/>
      </c>
      <c r="HA164" t="str">
        <f>IF(OR(LEFT(GX164,1)=CHAR(32),LEFT(GX164,1)=CHAR(9),LEFT(GX164,1)=CHAR(160),indenture(GX164)&gt;0),"NO","BOLD")&amp;GZ164</f>
        <v>BOLD</v>
      </c>
      <c r="HD164" t="str">
        <f t="shared" si="184"/>
        <v/>
      </c>
      <c r="HE164" t="str">
        <f>IF(OR(LEFT(HB164,1)=CHAR(32),LEFT(HB164,1)=CHAR(9),LEFT(HB164,1)=CHAR(160),indenture(HB164)&gt;0),"NO","BOLD")&amp;HD164</f>
        <v>BOLD</v>
      </c>
      <c r="HH164" t="str">
        <f t="shared" si="185"/>
        <v/>
      </c>
      <c r="HI164" t="str">
        <f>IF(OR(LEFT(HF164,1)=CHAR(32),LEFT(HF164,1)=CHAR(9),LEFT(HF164,1)=CHAR(160),indenture(HF164)&gt;0),"NO","BOLD")&amp;HH164</f>
        <v>BOLD</v>
      </c>
      <c r="HL164" t="str">
        <f t="shared" si="186"/>
        <v/>
      </c>
      <c r="HM164" t="str">
        <f>IF(OR(LEFT(HJ164,1)=CHAR(32),LEFT(HJ164,1)=CHAR(9),LEFT(HJ164,1)=CHAR(160),indenture(HJ164)&gt;0),"NO","BOLD")&amp;HL164</f>
        <v>BOLD</v>
      </c>
      <c r="HP164" t="str">
        <f t="shared" si="187"/>
        <v/>
      </c>
      <c r="HQ164" t="str">
        <f>IF(OR(LEFT(HN164,1)=CHAR(32),LEFT(HN164,1)=CHAR(9),LEFT(HN164,1)=CHAR(160),indenture(HN164)&gt;0),"NO","BOLD")&amp;HP164</f>
        <v>BOLD</v>
      </c>
      <c r="HT164" t="str">
        <f t="shared" si="188"/>
        <v/>
      </c>
      <c r="HU164" t="str">
        <f>IF(OR(LEFT(HR164,1)=CHAR(32),LEFT(HR164,1)=CHAR(9),LEFT(HR164,1)=CHAR(160),indenture(HR164)&gt;0),"NO","BOLD")&amp;HT164</f>
        <v>BOLD</v>
      </c>
    </row>
    <row r="165" spans="1:229">
      <c r="A165">
        <v>164</v>
      </c>
      <c r="D165" t="str">
        <f t="shared" si="133"/>
        <v/>
      </c>
      <c r="E165" t="str">
        <f>IF(OR(LEFT(B165,1)=CHAR(32),LEFT(B165,1)=CHAR(9),LEFT(B165,1)=CHAR(160),indenture(B165)&gt;0),"NO","BOLD")&amp;D165</f>
        <v>BOLD</v>
      </c>
      <c r="H165" t="str">
        <f t="shared" si="134"/>
        <v/>
      </c>
      <c r="I165" t="str">
        <f>IF(OR(LEFT(F165,1)=CHAR(32),LEFT(F165,1)=CHAR(9),LEFT(F165,1)=CHAR(160),indenture(F165)&gt;0),"NO","BOLD")&amp;H165</f>
        <v>BOLD</v>
      </c>
      <c r="P165" t="str">
        <f t="shared" si="135"/>
        <v/>
      </c>
      <c r="Q165" t="str">
        <f>IF(OR(LEFT(N165,1)=CHAR(32),LEFT(N165,1)=CHAR(9),LEFT(N165,1)=CHAR(160),indenture(N165)&gt;0),"NO","BOLD")&amp;P165</f>
        <v>BOLD</v>
      </c>
      <c r="T165" t="str">
        <f t="shared" si="136"/>
        <v/>
      </c>
      <c r="U165" t="str">
        <f>IF(OR(LEFT(R165,1)=CHAR(32),LEFT(R165,1)=CHAR(9),LEFT(R165,1)=CHAR(160),indenture(R165)&gt;0),"NO","BOLD")&amp;T165</f>
        <v>BOLD</v>
      </c>
      <c r="X165" t="str">
        <f t="shared" si="137"/>
        <v/>
      </c>
      <c r="Y165" t="str">
        <f>IF(OR(LEFT(V165,1)=CHAR(32),LEFT(V165,1)=CHAR(9),LEFT(V165,1)=CHAR(160),indenture(V165)&gt;0),"NO","BOLD")&amp;X165</f>
        <v>BOLD</v>
      </c>
      <c r="AB165" t="str">
        <f t="shared" si="138"/>
        <v/>
      </c>
      <c r="AC165" t="str">
        <f>IF(OR(LEFT(Z165,1)=CHAR(32),LEFT(Z165,1)=CHAR(9),LEFT(Z165,1)=CHAR(160),indenture(Z165)&gt;0),"NO","BOLD")&amp;AB165</f>
        <v>BOLD</v>
      </c>
      <c r="AF165" t="str">
        <f t="shared" si="139"/>
        <v/>
      </c>
      <c r="AG165" t="str">
        <f>IF(OR(LEFT(AD165,1)=CHAR(32),LEFT(AD165,1)=CHAR(9),LEFT(AD165,1)=CHAR(160),indenture(AD165)&gt;0),"NO","BOLD")&amp;AF165</f>
        <v>BOLD</v>
      </c>
      <c r="AJ165" t="str">
        <f t="shared" si="140"/>
        <v/>
      </c>
      <c r="AK165" t="str">
        <f>IF(OR(LEFT(AH165,1)=CHAR(32),LEFT(AH165,1)=CHAR(9),LEFT(AH165,1)=CHAR(160),indenture(AH165)&gt;0),"NO","BOLD")&amp;AJ165</f>
        <v>BOLD</v>
      </c>
      <c r="AN165" t="str">
        <f t="shared" si="141"/>
        <v/>
      </c>
      <c r="AO165" t="str">
        <f>IF(OR(LEFT(AL165,1)=CHAR(32),LEFT(AL165,1)=CHAR(9),LEFT(AL165,1)=CHAR(160),indenture(AL165)&gt;0),"NO","BOLD")&amp;AN165</f>
        <v>BOLD</v>
      </c>
      <c r="AR165" t="str">
        <f t="shared" si="142"/>
        <v/>
      </c>
      <c r="AS165" t="str">
        <f>IF(OR(LEFT(AP165,1)=CHAR(32),LEFT(AP165,1)=CHAR(9),LEFT(AP165,1)=CHAR(160),indenture(AP165)&gt;0),"NO","BOLD")&amp;AR165</f>
        <v>BOLD</v>
      </c>
      <c r="AV165" t="str">
        <f t="shared" si="143"/>
        <v/>
      </c>
      <c r="AW165" t="str">
        <f>IF(OR(LEFT(AT165,1)=CHAR(32),LEFT(AT165,1)=CHAR(9),LEFT(AT165,1)=CHAR(160),indenture(AT165)&gt;0),"NO","BOLD")&amp;AV165</f>
        <v>BOLD</v>
      </c>
      <c r="AZ165" t="str">
        <f t="shared" si="144"/>
        <v/>
      </c>
      <c r="BA165" t="str">
        <f>IF(OR(LEFT(AX165,1)=CHAR(32),LEFT(AX165,1)=CHAR(9),LEFT(AX165,1)=CHAR(160),indenture(AX165)&gt;0),"NO","BOLD")&amp;AZ165</f>
        <v>BOLD</v>
      </c>
      <c r="BD165" t="str">
        <f t="shared" si="145"/>
        <v/>
      </c>
      <c r="BE165" t="str">
        <f>IF(OR(LEFT(BB165,1)=CHAR(32),LEFT(BB165,1)=CHAR(9),LEFT(BB165,1)=CHAR(160),indenture(BB165)&gt;0),"NO","BOLD")&amp;BD165</f>
        <v>BOLD</v>
      </c>
      <c r="BH165" t="str">
        <f t="shared" si="146"/>
        <v/>
      </c>
      <c r="BI165" t="str">
        <f>IF(OR(LEFT(BF165,1)=CHAR(32),LEFT(BF165,1)=CHAR(9),LEFT(BF165,1)=CHAR(160),indenture(BF165)&gt;0),"NO","BOLD")&amp;BH165</f>
        <v>BOLD</v>
      </c>
      <c r="BL165" t="str">
        <f t="shared" si="147"/>
        <v/>
      </c>
      <c r="BM165" t="str">
        <f>IF(OR(LEFT(BJ165,1)=CHAR(32),LEFT(BJ165,1)=CHAR(9),LEFT(BJ165,1)=CHAR(160),indenture(BJ165)&gt;0),"NO","BOLD")&amp;BL165</f>
        <v>BOLD</v>
      </c>
      <c r="BP165" t="str">
        <f t="shared" si="148"/>
        <v/>
      </c>
      <c r="BQ165" t="str">
        <f>IF(OR(LEFT(BN165,1)=CHAR(32),LEFT(BN165,1)=CHAR(9),LEFT(BN165,1)=CHAR(160),indenture(BN165)&gt;0),"NO","BOLD")&amp;BP165</f>
        <v>BOLD</v>
      </c>
      <c r="BT165" t="str">
        <f t="shared" si="149"/>
        <v/>
      </c>
      <c r="BU165" t="str">
        <f>IF(OR(LEFT(BR165,1)=CHAR(32),LEFT(BR165,1)=CHAR(9),LEFT(BR165,1)=CHAR(160),indenture(BR165)&gt;0),"NO","BOLD")&amp;BT165</f>
        <v>BOLD</v>
      </c>
      <c r="BX165" t="str">
        <f t="shared" si="150"/>
        <v/>
      </c>
      <c r="BY165" t="str">
        <f>IF(OR(LEFT(BV165,1)=CHAR(32),LEFT(BV165,1)=CHAR(9),LEFT(BV165,1)=CHAR(160),indenture(BV165)&gt;0),"NO","BOLD")&amp;BX165</f>
        <v>BOLD</v>
      </c>
      <c r="CB165" t="str">
        <f t="shared" si="151"/>
        <v/>
      </c>
      <c r="CC165" t="str">
        <f>IF(OR(LEFT(BZ165,1)=CHAR(32),LEFT(BZ165,1)=CHAR(9),LEFT(BZ165,1)=CHAR(160),indenture(BZ165)&gt;0),"NO","BOLD")&amp;CB165</f>
        <v>BOLD</v>
      </c>
      <c r="CF165" t="str">
        <f t="shared" si="152"/>
        <v/>
      </c>
      <c r="CG165" t="str">
        <f>IF(OR(LEFT(CD165,1)=CHAR(32),LEFT(CD165,1)=CHAR(9),LEFT(CD165,1)=CHAR(160),indenture(CD165)&gt;0),"NO","BOLD")&amp;CF165</f>
        <v>BOLD</v>
      </c>
      <c r="CJ165" t="str">
        <f t="shared" si="153"/>
        <v/>
      </c>
      <c r="CK165" t="str">
        <f>IF(OR(LEFT(CH165,1)=CHAR(32),LEFT(CH165,1)=CHAR(9),LEFT(CH165,1)=CHAR(160),indenture(CH165)&gt;0),"NO","BOLD")&amp;CJ165</f>
        <v>BOLD</v>
      </c>
      <c r="CN165" t="str">
        <f t="shared" si="154"/>
        <v/>
      </c>
      <c r="CO165" t="str">
        <f>IF(OR(LEFT(CL165,1)=CHAR(32),LEFT(CL165,1)=CHAR(9),LEFT(CL165,1)=CHAR(160),indenture(CL165)&gt;0),"NO","BOLD")&amp;CN165</f>
        <v>BOLD</v>
      </c>
      <c r="CR165" t="str">
        <f t="shared" si="155"/>
        <v/>
      </c>
      <c r="CS165" t="str">
        <f>IF(OR(LEFT(CP165,1)=CHAR(32),LEFT(CP165,1)=CHAR(9),LEFT(CP165,1)=CHAR(160),indenture(CP165)&gt;0),"NO","BOLD")&amp;CR165</f>
        <v>BOLD</v>
      </c>
      <c r="CV165" t="str">
        <f t="shared" si="156"/>
        <v/>
      </c>
      <c r="CW165" t="str">
        <f>IF(OR(LEFT(CT165,1)=CHAR(32),LEFT(CT165,1)=CHAR(9),LEFT(CT165,1)=CHAR(160),indenture(CT165)&gt;0),"NO","BOLD")&amp;CV165</f>
        <v>BOLD</v>
      </c>
      <c r="CZ165" t="str">
        <f t="shared" si="157"/>
        <v/>
      </c>
      <c r="DA165" t="str">
        <f>IF(OR(LEFT(CX165,1)=CHAR(32),LEFT(CX165,1)=CHAR(9),LEFT(CX165,1)=CHAR(160),indenture(CX165)&gt;0),"NO","BOLD")&amp;CZ165</f>
        <v>BOLD</v>
      </c>
      <c r="DD165" t="str">
        <f t="shared" si="158"/>
        <v/>
      </c>
      <c r="DE165" t="str">
        <f>IF(OR(LEFT(DB165,1)=CHAR(32),LEFT(DB165,1)=CHAR(9),LEFT(DB165,1)=CHAR(160),indenture(DB165)&gt;0),"NO","BOLD")&amp;DD165</f>
        <v>BOLD</v>
      </c>
      <c r="DH165" t="str">
        <f t="shared" si="159"/>
        <v/>
      </c>
      <c r="DI165" t="str">
        <f>IF(OR(LEFT(DF165,1)=CHAR(32),LEFT(DF165,1)=CHAR(9),LEFT(DF165,1)=CHAR(160),indenture(DF165)&gt;0),"NO","BOLD")&amp;DH165</f>
        <v>BOLD</v>
      </c>
      <c r="DL165" t="str">
        <f t="shared" si="160"/>
        <v/>
      </c>
      <c r="DM165" t="str">
        <f>IF(OR(LEFT(DJ165,1)=CHAR(32),LEFT(DJ165,1)=CHAR(9),LEFT(DJ165,1)=CHAR(160),indenture(DJ165)&gt;0),"NO","BOLD")&amp;DL165</f>
        <v>BOLD</v>
      </c>
      <c r="DP165" t="str">
        <f t="shared" si="161"/>
        <v/>
      </c>
      <c r="DQ165" t="str">
        <f>IF(OR(LEFT(DN165,1)=CHAR(32),LEFT(DN165,1)=CHAR(9),LEFT(DN165,1)=CHAR(160),indenture(DN165)&gt;0),"NO","BOLD")&amp;DP165</f>
        <v>BOLD</v>
      </c>
      <c r="DT165" t="str">
        <f t="shared" si="162"/>
        <v/>
      </c>
      <c r="DU165" t="str">
        <f>IF(OR(LEFT(DR165,1)=CHAR(32),LEFT(DR165,1)=CHAR(9),LEFT(DR165,1)=CHAR(160),indenture(DR165)&gt;0),"NO","BOLD")&amp;DT165</f>
        <v>BOLD</v>
      </c>
      <c r="DX165" t="str">
        <f t="shared" si="163"/>
        <v/>
      </c>
      <c r="DY165" t="str">
        <f>IF(OR(LEFT(DV165,1)=CHAR(32),LEFT(DV165,1)=CHAR(9),LEFT(DV165,1)=CHAR(160),indenture(DV165)&gt;0),"NO","BOLD")&amp;DX165</f>
        <v>BOLD</v>
      </c>
      <c r="EB165" t="str">
        <f t="shared" si="164"/>
        <v/>
      </c>
      <c r="EC165" t="str">
        <f>IF(OR(LEFT(DZ165,1)=CHAR(32),LEFT(DZ165,1)=CHAR(9),LEFT(DZ165,1)=CHAR(160),indenture(DZ165)&gt;0),"NO","BOLD")&amp;EB165</f>
        <v>BOLD</v>
      </c>
      <c r="EF165" t="str">
        <f t="shared" si="165"/>
        <v/>
      </c>
      <c r="EG165" t="str">
        <f>IF(OR(LEFT(ED165,1)=CHAR(32),LEFT(ED165,1)=CHAR(9),LEFT(ED165,1)=CHAR(160),indenture(ED165)&gt;0),"NO","BOLD")&amp;EF165</f>
        <v>BOLD</v>
      </c>
      <c r="EJ165" t="str">
        <f t="shared" si="166"/>
        <v/>
      </c>
      <c r="EK165" t="str">
        <f>IF(OR(LEFT(EH165,1)=CHAR(32),LEFT(EH165,1)=CHAR(9),LEFT(EH165,1)=CHAR(160),indenture(EH165)&gt;0),"NO","BOLD")&amp;EJ165</f>
        <v>BOLD</v>
      </c>
      <c r="EN165" t="str">
        <f t="shared" si="167"/>
        <v/>
      </c>
      <c r="EO165" t="str">
        <f>IF(OR(LEFT(EL165,1)=CHAR(32),LEFT(EL165,1)=CHAR(9),LEFT(EL165,1)=CHAR(160),indenture(EL165)&gt;0),"NO","BOLD")&amp;EN165</f>
        <v>BOLD</v>
      </c>
      <c r="ER165" t="str">
        <f t="shared" si="168"/>
        <v/>
      </c>
      <c r="ES165" t="str">
        <f>IF(OR(LEFT(EP165,1)=CHAR(32),LEFT(EP165,1)=CHAR(9),LEFT(EP165,1)=CHAR(160),indenture(EP165)&gt;0),"NO","BOLD")&amp;ER165</f>
        <v>BOLD</v>
      </c>
      <c r="EV165" t="str">
        <f t="shared" si="169"/>
        <v/>
      </c>
      <c r="EW165" t="str">
        <f>IF(OR(LEFT(ET165,1)=CHAR(32),LEFT(ET165,1)=CHAR(9),LEFT(ET165,1)=CHAR(160),indenture(ET165)&gt;0),"NO","BOLD")&amp;EV165</f>
        <v>BOLD</v>
      </c>
      <c r="EZ165" t="str">
        <f t="shared" si="170"/>
        <v/>
      </c>
      <c r="FA165" t="str">
        <f>IF(OR(LEFT(EX165,1)=CHAR(32),LEFT(EX165,1)=CHAR(9),LEFT(EX165,1)=CHAR(160),indenture(EX165)&gt;0),"NO","BOLD")&amp;EZ165</f>
        <v>BOLD</v>
      </c>
      <c r="FD165" t="str">
        <f t="shared" si="171"/>
        <v/>
      </c>
      <c r="FE165" t="str">
        <f>IF(OR(LEFT(FB165,1)=CHAR(32),LEFT(FB165,1)=CHAR(9),LEFT(FB165,1)=CHAR(160),indenture(FB165)&gt;0),"NO","BOLD")&amp;FD165</f>
        <v>BOLD</v>
      </c>
      <c r="FH165" t="str">
        <f t="shared" si="172"/>
        <v/>
      </c>
      <c r="FI165" t="str">
        <f>IF(OR(LEFT(FF165,1)=CHAR(32),LEFT(FF165,1)=CHAR(9),LEFT(FF165,1)=CHAR(160),indenture(FF165)&gt;0),"NO","BOLD")&amp;FH165</f>
        <v>BOLD</v>
      </c>
      <c r="FL165" t="str">
        <f t="shared" si="173"/>
        <v/>
      </c>
      <c r="FM165" t="str">
        <f>IF(OR(LEFT(FJ165,1)=CHAR(32),LEFT(FJ165,1)=CHAR(9),LEFT(FJ165,1)=CHAR(160),indenture(FJ165)&gt;0),"NO","BOLD")&amp;FL165</f>
        <v>BOLD</v>
      </c>
      <c r="FP165" t="str">
        <f t="shared" si="174"/>
        <v/>
      </c>
      <c r="FQ165" t="str">
        <f>IF(OR(LEFT(FN165,1)=CHAR(32),LEFT(FN165,1)=CHAR(9),LEFT(FN165,1)=CHAR(160),indenture(FN165)&gt;0),"NO","BOLD")&amp;FP165</f>
        <v>BOLD</v>
      </c>
      <c r="FT165" t="str">
        <f t="shared" si="175"/>
        <v/>
      </c>
      <c r="FU165" t="str">
        <f>IF(OR(LEFT(FR165,1)=CHAR(32),LEFT(FR165,1)=CHAR(9),LEFT(FR165,1)=CHAR(160),indenture(FR165)&gt;0),"NO","BOLD")&amp;FT165</f>
        <v>BOLD</v>
      </c>
      <c r="FX165" t="str">
        <f t="shared" si="176"/>
        <v/>
      </c>
      <c r="FY165" t="str">
        <f>IF(OR(LEFT(FV165,1)=CHAR(32),LEFT(FV165,1)=CHAR(9),LEFT(FV165,1)=CHAR(160),indenture(FV165)&gt;0),"NO","BOLD")&amp;FX165</f>
        <v>BOLD</v>
      </c>
      <c r="GB165" t="str">
        <f t="shared" si="177"/>
        <v/>
      </c>
      <c r="GC165" t="str">
        <f>IF(OR(LEFT(FZ165,1)=CHAR(32),LEFT(FZ165,1)=CHAR(9),LEFT(FZ165,1)=CHAR(160),indenture(FZ165)&gt;0),"NO","BOLD")&amp;GB165</f>
        <v>BOLD</v>
      </c>
      <c r="GF165" t="str">
        <f t="shared" si="178"/>
        <v/>
      </c>
      <c r="GG165" t="str">
        <f>IF(OR(LEFT(GD165,1)=CHAR(32),LEFT(GD165,1)=CHAR(9),LEFT(GD165,1)=CHAR(160),indenture(GD165)&gt;0),"NO","BOLD")&amp;GF165</f>
        <v>BOLD</v>
      </c>
      <c r="GJ165" t="str">
        <f t="shared" si="179"/>
        <v/>
      </c>
      <c r="GK165" t="str">
        <f>IF(OR(LEFT(GH165,1)=CHAR(32),LEFT(GH165,1)=CHAR(9),LEFT(GH165,1)=CHAR(160),indenture(GH165)&gt;0),"NO","BOLD")&amp;GJ165</f>
        <v>BOLD</v>
      </c>
      <c r="GN165" t="str">
        <f t="shared" si="180"/>
        <v/>
      </c>
      <c r="GO165" t="str">
        <f>IF(OR(LEFT(GL165,1)=CHAR(32),LEFT(GL165,1)=CHAR(9),LEFT(GL165,1)=CHAR(160),indenture(GL165)&gt;0),"NO","BOLD")&amp;GN165</f>
        <v>BOLD</v>
      </c>
      <c r="GR165" t="str">
        <f t="shared" si="181"/>
        <v/>
      </c>
      <c r="GS165" t="str">
        <f>IF(OR(LEFT(GP165,1)=CHAR(32),LEFT(GP165,1)=CHAR(9),LEFT(GP165,1)=CHAR(160),indenture(GP165)&gt;0),"NO","BOLD")&amp;GR165</f>
        <v>BOLD</v>
      </c>
      <c r="GV165" t="str">
        <f t="shared" si="182"/>
        <v/>
      </c>
      <c r="GW165" t="str">
        <f>IF(OR(LEFT(GT165,1)=CHAR(32),LEFT(GT165,1)=CHAR(9),LEFT(GT165,1)=CHAR(160),indenture(GT165)&gt;0),"NO","BOLD")&amp;GV165</f>
        <v>BOLD</v>
      </c>
      <c r="GZ165" t="str">
        <f t="shared" si="183"/>
        <v/>
      </c>
      <c r="HA165" t="str">
        <f>IF(OR(LEFT(GX165,1)=CHAR(32),LEFT(GX165,1)=CHAR(9),LEFT(GX165,1)=CHAR(160),indenture(GX165)&gt;0),"NO","BOLD")&amp;GZ165</f>
        <v>BOLD</v>
      </c>
      <c r="HD165" t="str">
        <f t="shared" si="184"/>
        <v/>
      </c>
      <c r="HE165" t="str">
        <f>IF(OR(LEFT(HB165,1)=CHAR(32),LEFT(HB165,1)=CHAR(9),LEFT(HB165,1)=CHAR(160),indenture(HB165)&gt;0),"NO","BOLD")&amp;HD165</f>
        <v>BOLD</v>
      </c>
      <c r="HH165" t="str">
        <f t="shared" si="185"/>
        <v/>
      </c>
      <c r="HI165" t="str">
        <f>IF(OR(LEFT(HF165,1)=CHAR(32),LEFT(HF165,1)=CHAR(9),LEFT(HF165,1)=CHAR(160),indenture(HF165)&gt;0),"NO","BOLD")&amp;HH165</f>
        <v>BOLD</v>
      </c>
      <c r="HL165" t="str">
        <f t="shared" si="186"/>
        <v/>
      </c>
      <c r="HM165" t="str">
        <f>IF(OR(LEFT(HJ165,1)=CHAR(32),LEFT(HJ165,1)=CHAR(9),LEFT(HJ165,1)=CHAR(160),indenture(HJ165)&gt;0),"NO","BOLD")&amp;HL165</f>
        <v>BOLD</v>
      </c>
      <c r="HP165" t="str">
        <f t="shared" si="187"/>
        <v/>
      </c>
      <c r="HQ165" t="str">
        <f>IF(OR(LEFT(HN165,1)=CHAR(32),LEFT(HN165,1)=CHAR(9),LEFT(HN165,1)=CHAR(160),indenture(HN165)&gt;0),"NO","BOLD")&amp;HP165</f>
        <v>BOLD</v>
      </c>
      <c r="HT165" t="str">
        <f t="shared" si="188"/>
        <v/>
      </c>
      <c r="HU165" t="str">
        <f>IF(OR(LEFT(HR165,1)=CHAR(32),LEFT(HR165,1)=CHAR(9),LEFT(HR165,1)=CHAR(160),indenture(HR165)&gt;0),"NO","BOLD")&amp;HT165</f>
        <v>BOLD</v>
      </c>
    </row>
    <row r="166" spans="1:229">
      <c r="A166">
        <v>165</v>
      </c>
      <c r="D166" t="str">
        <f t="shared" si="133"/>
        <v/>
      </c>
      <c r="E166" t="str">
        <f>IF(OR(LEFT(B166,1)=CHAR(32),LEFT(B166,1)=CHAR(9),LEFT(B166,1)=CHAR(160),indenture(B166)&gt;0),"NO","BOLD")&amp;D166</f>
        <v>BOLD</v>
      </c>
      <c r="H166" t="str">
        <f t="shared" si="134"/>
        <v/>
      </c>
      <c r="I166" t="str">
        <f>IF(OR(LEFT(F166,1)=CHAR(32),LEFT(F166,1)=CHAR(9),LEFT(F166,1)=CHAR(160),indenture(F166)&gt;0),"NO","BOLD")&amp;H166</f>
        <v>BOLD</v>
      </c>
      <c r="P166" t="str">
        <f t="shared" si="135"/>
        <v/>
      </c>
      <c r="Q166" t="str">
        <f>IF(OR(LEFT(N166,1)=CHAR(32),LEFT(N166,1)=CHAR(9),LEFT(N166,1)=CHAR(160),indenture(N166)&gt;0),"NO","BOLD")&amp;P166</f>
        <v>BOLD</v>
      </c>
      <c r="T166" t="str">
        <f t="shared" si="136"/>
        <v/>
      </c>
      <c r="U166" t="str">
        <f>IF(OR(LEFT(R166,1)=CHAR(32),LEFT(R166,1)=CHAR(9),LEFT(R166,1)=CHAR(160),indenture(R166)&gt;0),"NO","BOLD")&amp;T166</f>
        <v>BOLD</v>
      </c>
      <c r="X166" t="str">
        <f t="shared" si="137"/>
        <v/>
      </c>
      <c r="Y166" t="str">
        <f>IF(OR(LEFT(V166,1)=CHAR(32),LEFT(V166,1)=CHAR(9),LEFT(V166,1)=CHAR(160),indenture(V166)&gt;0),"NO","BOLD")&amp;X166</f>
        <v>BOLD</v>
      </c>
      <c r="AB166" t="str">
        <f t="shared" si="138"/>
        <v/>
      </c>
      <c r="AC166" t="str">
        <f>IF(OR(LEFT(Z166,1)=CHAR(32),LEFT(Z166,1)=CHAR(9),LEFT(Z166,1)=CHAR(160),indenture(Z166)&gt;0),"NO","BOLD")&amp;AB166</f>
        <v>BOLD</v>
      </c>
      <c r="AF166" t="str">
        <f t="shared" si="139"/>
        <v/>
      </c>
      <c r="AG166" t="str">
        <f>IF(OR(LEFT(AD166,1)=CHAR(32),LEFT(AD166,1)=CHAR(9),LEFT(AD166,1)=CHAR(160),indenture(AD166)&gt;0),"NO","BOLD")&amp;AF166</f>
        <v>BOLD</v>
      </c>
      <c r="AJ166" t="str">
        <f t="shared" si="140"/>
        <v/>
      </c>
      <c r="AK166" t="str">
        <f>IF(OR(LEFT(AH166,1)=CHAR(32),LEFT(AH166,1)=CHAR(9),LEFT(AH166,1)=CHAR(160),indenture(AH166)&gt;0),"NO","BOLD")&amp;AJ166</f>
        <v>BOLD</v>
      </c>
      <c r="AN166" t="str">
        <f t="shared" si="141"/>
        <v/>
      </c>
      <c r="AO166" t="str">
        <f>IF(OR(LEFT(AL166,1)=CHAR(32),LEFT(AL166,1)=CHAR(9),LEFT(AL166,1)=CHAR(160),indenture(AL166)&gt;0),"NO","BOLD")&amp;AN166</f>
        <v>BOLD</v>
      </c>
      <c r="AR166" t="str">
        <f t="shared" si="142"/>
        <v/>
      </c>
      <c r="AS166" t="str">
        <f>IF(OR(LEFT(AP166,1)=CHAR(32),LEFT(AP166,1)=CHAR(9),LEFT(AP166,1)=CHAR(160),indenture(AP166)&gt;0),"NO","BOLD")&amp;AR166</f>
        <v>BOLD</v>
      </c>
      <c r="AV166" t="str">
        <f t="shared" si="143"/>
        <v/>
      </c>
      <c r="AW166" t="str">
        <f>IF(OR(LEFT(AT166,1)=CHAR(32),LEFT(AT166,1)=CHAR(9),LEFT(AT166,1)=CHAR(160),indenture(AT166)&gt;0),"NO","BOLD")&amp;AV166</f>
        <v>BOLD</v>
      </c>
      <c r="AZ166" t="str">
        <f t="shared" si="144"/>
        <v/>
      </c>
      <c r="BA166" t="str">
        <f>IF(OR(LEFT(AX166,1)=CHAR(32),LEFT(AX166,1)=CHAR(9),LEFT(AX166,1)=CHAR(160),indenture(AX166)&gt;0),"NO","BOLD")&amp;AZ166</f>
        <v>BOLD</v>
      </c>
      <c r="BD166" t="str">
        <f t="shared" si="145"/>
        <v/>
      </c>
      <c r="BE166" t="str">
        <f>IF(OR(LEFT(BB166,1)=CHAR(32),LEFT(BB166,1)=CHAR(9),LEFT(BB166,1)=CHAR(160),indenture(BB166)&gt;0),"NO","BOLD")&amp;BD166</f>
        <v>BOLD</v>
      </c>
      <c r="BH166" t="str">
        <f t="shared" si="146"/>
        <v/>
      </c>
      <c r="BI166" t="str">
        <f>IF(OR(LEFT(BF166,1)=CHAR(32),LEFT(BF166,1)=CHAR(9),LEFT(BF166,1)=CHAR(160),indenture(BF166)&gt;0),"NO","BOLD")&amp;BH166</f>
        <v>BOLD</v>
      </c>
      <c r="BL166" t="str">
        <f t="shared" si="147"/>
        <v/>
      </c>
      <c r="BM166" t="str">
        <f>IF(OR(LEFT(BJ166,1)=CHAR(32),LEFT(BJ166,1)=CHAR(9),LEFT(BJ166,1)=CHAR(160),indenture(BJ166)&gt;0),"NO","BOLD")&amp;BL166</f>
        <v>BOLD</v>
      </c>
      <c r="BP166" t="str">
        <f t="shared" si="148"/>
        <v/>
      </c>
      <c r="BQ166" t="str">
        <f>IF(OR(LEFT(BN166,1)=CHAR(32),LEFT(BN166,1)=CHAR(9),LEFT(BN166,1)=CHAR(160),indenture(BN166)&gt;0),"NO","BOLD")&amp;BP166</f>
        <v>BOLD</v>
      </c>
      <c r="BT166" t="str">
        <f t="shared" si="149"/>
        <v/>
      </c>
      <c r="BU166" t="str">
        <f>IF(OR(LEFT(BR166,1)=CHAR(32),LEFT(BR166,1)=CHAR(9),LEFT(BR166,1)=CHAR(160),indenture(BR166)&gt;0),"NO","BOLD")&amp;BT166</f>
        <v>BOLD</v>
      </c>
      <c r="BX166" t="str">
        <f t="shared" si="150"/>
        <v/>
      </c>
      <c r="BY166" t="str">
        <f>IF(OR(LEFT(BV166,1)=CHAR(32),LEFT(BV166,1)=CHAR(9),LEFT(BV166,1)=CHAR(160),indenture(BV166)&gt;0),"NO","BOLD")&amp;BX166</f>
        <v>BOLD</v>
      </c>
      <c r="CB166" t="str">
        <f t="shared" si="151"/>
        <v/>
      </c>
      <c r="CC166" t="str">
        <f>IF(OR(LEFT(BZ166,1)=CHAR(32),LEFT(BZ166,1)=CHAR(9),LEFT(BZ166,1)=CHAR(160),indenture(BZ166)&gt;0),"NO","BOLD")&amp;CB166</f>
        <v>BOLD</v>
      </c>
      <c r="CF166" t="str">
        <f t="shared" si="152"/>
        <v/>
      </c>
      <c r="CG166" t="str">
        <f>IF(OR(LEFT(CD166,1)=CHAR(32),LEFT(CD166,1)=CHAR(9),LEFT(CD166,1)=CHAR(160),indenture(CD166)&gt;0),"NO","BOLD")&amp;CF166</f>
        <v>BOLD</v>
      </c>
      <c r="CJ166" t="str">
        <f t="shared" si="153"/>
        <v/>
      </c>
      <c r="CK166" t="str">
        <f>IF(OR(LEFT(CH166,1)=CHAR(32),LEFT(CH166,1)=CHAR(9),LEFT(CH166,1)=CHAR(160),indenture(CH166)&gt;0),"NO","BOLD")&amp;CJ166</f>
        <v>BOLD</v>
      </c>
      <c r="CN166" t="str">
        <f t="shared" si="154"/>
        <v/>
      </c>
      <c r="CO166" t="str">
        <f>IF(OR(LEFT(CL166,1)=CHAR(32),LEFT(CL166,1)=CHAR(9),LEFT(CL166,1)=CHAR(160),indenture(CL166)&gt;0),"NO","BOLD")&amp;CN166</f>
        <v>BOLD</v>
      </c>
      <c r="CR166" t="str">
        <f t="shared" si="155"/>
        <v/>
      </c>
      <c r="CS166" t="str">
        <f>IF(OR(LEFT(CP166,1)=CHAR(32),LEFT(CP166,1)=CHAR(9),LEFT(CP166,1)=CHAR(160),indenture(CP166)&gt;0),"NO","BOLD")&amp;CR166</f>
        <v>BOLD</v>
      </c>
      <c r="CV166" t="str">
        <f t="shared" si="156"/>
        <v/>
      </c>
      <c r="CW166" t="str">
        <f>IF(OR(LEFT(CT166,1)=CHAR(32),LEFT(CT166,1)=CHAR(9),LEFT(CT166,1)=CHAR(160),indenture(CT166)&gt;0),"NO","BOLD")&amp;CV166</f>
        <v>BOLD</v>
      </c>
      <c r="CZ166" t="str">
        <f t="shared" si="157"/>
        <v/>
      </c>
      <c r="DA166" t="str">
        <f>IF(OR(LEFT(CX166,1)=CHAR(32),LEFT(CX166,1)=CHAR(9),LEFT(CX166,1)=CHAR(160),indenture(CX166)&gt;0),"NO","BOLD")&amp;CZ166</f>
        <v>BOLD</v>
      </c>
      <c r="DD166" t="str">
        <f t="shared" si="158"/>
        <v/>
      </c>
      <c r="DE166" t="str">
        <f>IF(OR(LEFT(DB166,1)=CHAR(32),LEFT(DB166,1)=CHAR(9),LEFT(DB166,1)=CHAR(160),indenture(DB166)&gt;0),"NO","BOLD")&amp;DD166</f>
        <v>BOLD</v>
      </c>
      <c r="DH166" t="str">
        <f t="shared" si="159"/>
        <v/>
      </c>
      <c r="DI166" t="str">
        <f>IF(OR(LEFT(DF166,1)=CHAR(32),LEFT(DF166,1)=CHAR(9),LEFT(DF166,1)=CHAR(160),indenture(DF166)&gt;0),"NO","BOLD")&amp;DH166</f>
        <v>BOLD</v>
      </c>
      <c r="DL166" t="str">
        <f t="shared" si="160"/>
        <v/>
      </c>
      <c r="DM166" t="str">
        <f>IF(OR(LEFT(DJ166,1)=CHAR(32),LEFT(DJ166,1)=CHAR(9),LEFT(DJ166,1)=CHAR(160),indenture(DJ166)&gt;0),"NO","BOLD")&amp;DL166</f>
        <v>BOLD</v>
      </c>
      <c r="DP166" t="str">
        <f t="shared" si="161"/>
        <v/>
      </c>
      <c r="DQ166" t="str">
        <f>IF(OR(LEFT(DN166,1)=CHAR(32),LEFT(DN166,1)=CHAR(9),LEFT(DN166,1)=CHAR(160),indenture(DN166)&gt;0),"NO","BOLD")&amp;DP166</f>
        <v>BOLD</v>
      </c>
      <c r="DT166" t="str">
        <f t="shared" si="162"/>
        <v/>
      </c>
      <c r="DU166" t="str">
        <f>IF(OR(LEFT(DR166,1)=CHAR(32),LEFT(DR166,1)=CHAR(9),LEFT(DR166,1)=CHAR(160),indenture(DR166)&gt;0),"NO","BOLD")&amp;DT166</f>
        <v>BOLD</v>
      </c>
      <c r="DX166" t="str">
        <f t="shared" si="163"/>
        <v/>
      </c>
      <c r="DY166" t="str">
        <f>IF(OR(LEFT(DV166,1)=CHAR(32),LEFT(DV166,1)=CHAR(9),LEFT(DV166,1)=CHAR(160),indenture(DV166)&gt;0),"NO","BOLD")&amp;DX166</f>
        <v>BOLD</v>
      </c>
      <c r="EB166" t="str">
        <f t="shared" si="164"/>
        <v/>
      </c>
      <c r="EC166" t="str">
        <f>IF(OR(LEFT(DZ166,1)=CHAR(32),LEFT(DZ166,1)=CHAR(9),LEFT(DZ166,1)=CHAR(160),indenture(DZ166)&gt;0),"NO","BOLD")&amp;EB166</f>
        <v>BOLD</v>
      </c>
      <c r="EF166" t="str">
        <f t="shared" si="165"/>
        <v/>
      </c>
      <c r="EG166" t="str">
        <f>IF(OR(LEFT(ED166,1)=CHAR(32),LEFT(ED166,1)=CHAR(9),LEFT(ED166,1)=CHAR(160),indenture(ED166)&gt;0),"NO","BOLD")&amp;EF166</f>
        <v>BOLD</v>
      </c>
      <c r="EJ166" t="str">
        <f t="shared" si="166"/>
        <v/>
      </c>
      <c r="EK166" t="str">
        <f>IF(OR(LEFT(EH166,1)=CHAR(32),LEFT(EH166,1)=CHAR(9),LEFT(EH166,1)=CHAR(160),indenture(EH166)&gt;0),"NO","BOLD")&amp;EJ166</f>
        <v>BOLD</v>
      </c>
      <c r="EN166" t="str">
        <f t="shared" si="167"/>
        <v/>
      </c>
      <c r="EO166" t="str">
        <f>IF(OR(LEFT(EL166,1)=CHAR(32),LEFT(EL166,1)=CHAR(9),LEFT(EL166,1)=CHAR(160),indenture(EL166)&gt;0),"NO","BOLD")&amp;EN166</f>
        <v>BOLD</v>
      </c>
      <c r="ER166" t="str">
        <f t="shared" si="168"/>
        <v/>
      </c>
      <c r="ES166" t="str">
        <f>IF(OR(LEFT(EP166,1)=CHAR(32),LEFT(EP166,1)=CHAR(9),LEFT(EP166,1)=CHAR(160),indenture(EP166)&gt;0),"NO","BOLD")&amp;ER166</f>
        <v>BOLD</v>
      </c>
      <c r="EV166" t="str">
        <f t="shared" si="169"/>
        <v/>
      </c>
      <c r="EW166" t="str">
        <f>IF(OR(LEFT(ET166,1)=CHAR(32),LEFT(ET166,1)=CHAR(9),LEFT(ET166,1)=CHAR(160),indenture(ET166)&gt;0),"NO","BOLD")&amp;EV166</f>
        <v>BOLD</v>
      </c>
      <c r="EZ166" t="str">
        <f t="shared" si="170"/>
        <v/>
      </c>
      <c r="FA166" t="str">
        <f>IF(OR(LEFT(EX166,1)=CHAR(32),LEFT(EX166,1)=CHAR(9),LEFT(EX166,1)=CHAR(160),indenture(EX166)&gt;0),"NO","BOLD")&amp;EZ166</f>
        <v>BOLD</v>
      </c>
      <c r="FD166" t="str">
        <f t="shared" si="171"/>
        <v/>
      </c>
      <c r="FE166" t="str">
        <f>IF(OR(LEFT(FB166,1)=CHAR(32),LEFT(FB166,1)=CHAR(9),LEFT(FB166,1)=CHAR(160),indenture(FB166)&gt;0),"NO","BOLD")&amp;FD166</f>
        <v>BOLD</v>
      </c>
      <c r="FH166" t="str">
        <f t="shared" si="172"/>
        <v/>
      </c>
      <c r="FI166" t="str">
        <f>IF(OR(LEFT(FF166,1)=CHAR(32),LEFT(FF166,1)=CHAR(9),LEFT(FF166,1)=CHAR(160),indenture(FF166)&gt;0),"NO","BOLD")&amp;FH166</f>
        <v>BOLD</v>
      </c>
      <c r="FL166" t="str">
        <f t="shared" si="173"/>
        <v/>
      </c>
      <c r="FM166" t="str">
        <f>IF(OR(LEFT(FJ166,1)=CHAR(32),LEFT(FJ166,1)=CHAR(9),LEFT(FJ166,1)=CHAR(160),indenture(FJ166)&gt;0),"NO","BOLD")&amp;FL166</f>
        <v>BOLD</v>
      </c>
      <c r="FP166" t="str">
        <f t="shared" si="174"/>
        <v/>
      </c>
      <c r="FQ166" t="str">
        <f>IF(OR(LEFT(FN166,1)=CHAR(32),LEFT(FN166,1)=CHAR(9),LEFT(FN166,1)=CHAR(160),indenture(FN166)&gt;0),"NO","BOLD")&amp;FP166</f>
        <v>BOLD</v>
      </c>
      <c r="FT166" t="str">
        <f t="shared" si="175"/>
        <v/>
      </c>
      <c r="FU166" t="str">
        <f>IF(OR(LEFT(FR166,1)=CHAR(32),LEFT(FR166,1)=CHAR(9),LEFT(FR166,1)=CHAR(160),indenture(FR166)&gt;0),"NO","BOLD")&amp;FT166</f>
        <v>BOLD</v>
      </c>
      <c r="FX166" t="str">
        <f t="shared" si="176"/>
        <v/>
      </c>
      <c r="FY166" t="str">
        <f>IF(OR(LEFT(FV166,1)=CHAR(32),LEFT(FV166,1)=CHAR(9),LEFT(FV166,1)=CHAR(160),indenture(FV166)&gt;0),"NO","BOLD")&amp;FX166</f>
        <v>BOLD</v>
      </c>
      <c r="GB166" t="str">
        <f t="shared" si="177"/>
        <v/>
      </c>
      <c r="GC166" t="str">
        <f>IF(OR(LEFT(FZ166,1)=CHAR(32),LEFT(FZ166,1)=CHAR(9),LEFT(FZ166,1)=CHAR(160),indenture(FZ166)&gt;0),"NO","BOLD")&amp;GB166</f>
        <v>BOLD</v>
      </c>
      <c r="GF166" t="str">
        <f t="shared" si="178"/>
        <v/>
      </c>
      <c r="GG166" t="str">
        <f>IF(OR(LEFT(GD166,1)=CHAR(32),LEFT(GD166,1)=CHAR(9),LEFT(GD166,1)=CHAR(160),indenture(GD166)&gt;0),"NO","BOLD")&amp;GF166</f>
        <v>BOLD</v>
      </c>
      <c r="GJ166" t="str">
        <f t="shared" si="179"/>
        <v/>
      </c>
      <c r="GK166" t="str">
        <f>IF(OR(LEFT(GH166,1)=CHAR(32),LEFT(GH166,1)=CHAR(9),LEFT(GH166,1)=CHAR(160),indenture(GH166)&gt;0),"NO","BOLD")&amp;GJ166</f>
        <v>BOLD</v>
      </c>
      <c r="GN166" t="str">
        <f t="shared" si="180"/>
        <v/>
      </c>
      <c r="GO166" t="str">
        <f>IF(OR(LEFT(GL166,1)=CHAR(32),LEFT(GL166,1)=CHAR(9),LEFT(GL166,1)=CHAR(160),indenture(GL166)&gt;0),"NO","BOLD")&amp;GN166</f>
        <v>BOLD</v>
      </c>
      <c r="GR166" t="str">
        <f t="shared" si="181"/>
        <v/>
      </c>
      <c r="GS166" t="str">
        <f>IF(OR(LEFT(GP166,1)=CHAR(32),LEFT(GP166,1)=CHAR(9),LEFT(GP166,1)=CHAR(160),indenture(GP166)&gt;0),"NO","BOLD")&amp;GR166</f>
        <v>BOLD</v>
      </c>
      <c r="GV166" t="str">
        <f t="shared" si="182"/>
        <v/>
      </c>
      <c r="GW166" t="str">
        <f>IF(OR(LEFT(GT166,1)=CHAR(32),LEFT(GT166,1)=CHAR(9),LEFT(GT166,1)=CHAR(160),indenture(GT166)&gt;0),"NO","BOLD")&amp;GV166</f>
        <v>BOLD</v>
      </c>
      <c r="GZ166" t="str">
        <f t="shared" si="183"/>
        <v/>
      </c>
      <c r="HA166" t="str">
        <f>IF(OR(LEFT(GX166,1)=CHAR(32),LEFT(GX166,1)=CHAR(9),LEFT(GX166,1)=CHAR(160),indenture(GX166)&gt;0),"NO","BOLD")&amp;GZ166</f>
        <v>BOLD</v>
      </c>
      <c r="HD166" t="str">
        <f t="shared" si="184"/>
        <v/>
      </c>
      <c r="HE166" t="str">
        <f>IF(OR(LEFT(HB166,1)=CHAR(32),LEFT(HB166,1)=CHAR(9),LEFT(HB166,1)=CHAR(160),indenture(HB166)&gt;0),"NO","BOLD")&amp;HD166</f>
        <v>BOLD</v>
      </c>
      <c r="HH166" t="str">
        <f t="shared" si="185"/>
        <v/>
      </c>
      <c r="HI166" t="str">
        <f>IF(OR(LEFT(HF166,1)=CHAR(32),LEFT(HF166,1)=CHAR(9),LEFT(HF166,1)=CHAR(160),indenture(HF166)&gt;0),"NO","BOLD")&amp;HH166</f>
        <v>BOLD</v>
      </c>
      <c r="HL166" t="str">
        <f t="shared" si="186"/>
        <v/>
      </c>
      <c r="HM166" t="str">
        <f>IF(OR(LEFT(HJ166,1)=CHAR(32),LEFT(HJ166,1)=CHAR(9),LEFT(HJ166,1)=CHAR(160),indenture(HJ166)&gt;0),"NO","BOLD")&amp;HL166</f>
        <v>BOLD</v>
      </c>
      <c r="HP166" t="str">
        <f t="shared" si="187"/>
        <v/>
      </c>
      <c r="HQ166" t="str">
        <f>IF(OR(LEFT(HN166,1)=CHAR(32),LEFT(HN166,1)=CHAR(9),LEFT(HN166,1)=CHAR(160),indenture(HN166)&gt;0),"NO","BOLD")&amp;HP166</f>
        <v>BOLD</v>
      </c>
      <c r="HT166" t="str">
        <f t="shared" si="188"/>
        <v/>
      </c>
      <c r="HU166" t="str">
        <f>IF(OR(LEFT(HR166,1)=CHAR(32),LEFT(HR166,1)=CHAR(9),LEFT(HR166,1)=CHAR(160),indenture(HR166)&gt;0),"NO","BOLD")&amp;HT166</f>
        <v>BOLD</v>
      </c>
    </row>
    <row r="167" spans="1:229">
      <c r="A167">
        <v>166</v>
      </c>
      <c r="D167" t="str">
        <f t="shared" si="133"/>
        <v/>
      </c>
      <c r="E167" t="str">
        <f>IF(OR(LEFT(B167,1)=CHAR(32),LEFT(B167,1)=CHAR(9),LEFT(B167,1)=CHAR(160),indenture(B167)&gt;0),"NO","BOLD")&amp;D167</f>
        <v>BOLD</v>
      </c>
      <c r="H167" t="str">
        <f t="shared" si="134"/>
        <v/>
      </c>
      <c r="I167" t="str">
        <f>IF(OR(LEFT(F167,1)=CHAR(32),LEFT(F167,1)=CHAR(9),LEFT(F167,1)=CHAR(160),indenture(F167)&gt;0),"NO","BOLD")&amp;H167</f>
        <v>BOLD</v>
      </c>
      <c r="P167" t="str">
        <f t="shared" si="135"/>
        <v/>
      </c>
      <c r="Q167" t="str">
        <f>IF(OR(LEFT(N167,1)=CHAR(32),LEFT(N167,1)=CHAR(9),LEFT(N167,1)=CHAR(160),indenture(N167)&gt;0),"NO","BOLD")&amp;P167</f>
        <v>BOLD</v>
      </c>
      <c r="T167" t="str">
        <f t="shared" si="136"/>
        <v/>
      </c>
      <c r="U167" t="str">
        <f>IF(OR(LEFT(R167,1)=CHAR(32),LEFT(R167,1)=CHAR(9),LEFT(R167,1)=CHAR(160),indenture(R167)&gt;0),"NO","BOLD")&amp;T167</f>
        <v>BOLD</v>
      </c>
      <c r="X167" t="str">
        <f t="shared" si="137"/>
        <v/>
      </c>
      <c r="Y167" t="str">
        <f>IF(OR(LEFT(V167,1)=CHAR(32),LEFT(V167,1)=CHAR(9),LEFT(V167,1)=CHAR(160),indenture(V167)&gt;0),"NO","BOLD")&amp;X167</f>
        <v>BOLD</v>
      </c>
      <c r="AB167" t="str">
        <f t="shared" si="138"/>
        <v/>
      </c>
      <c r="AC167" t="str">
        <f>IF(OR(LEFT(Z167,1)=CHAR(32),LEFT(Z167,1)=CHAR(9),LEFT(Z167,1)=CHAR(160),indenture(Z167)&gt;0),"NO","BOLD")&amp;AB167</f>
        <v>BOLD</v>
      </c>
      <c r="AF167" t="str">
        <f t="shared" si="139"/>
        <v/>
      </c>
      <c r="AG167" t="str">
        <f>IF(OR(LEFT(AD167,1)=CHAR(32),LEFT(AD167,1)=CHAR(9),LEFT(AD167,1)=CHAR(160),indenture(AD167)&gt;0),"NO","BOLD")&amp;AF167</f>
        <v>BOLD</v>
      </c>
      <c r="AJ167" t="str">
        <f t="shared" si="140"/>
        <v/>
      </c>
      <c r="AK167" t="str">
        <f>IF(OR(LEFT(AH167,1)=CHAR(32),LEFT(AH167,1)=CHAR(9),LEFT(AH167,1)=CHAR(160),indenture(AH167)&gt;0),"NO","BOLD")&amp;AJ167</f>
        <v>BOLD</v>
      </c>
      <c r="AN167" t="str">
        <f t="shared" si="141"/>
        <v/>
      </c>
      <c r="AO167" t="str">
        <f>IF(OR(LEFT(AL167,1)=CHAR(32),LEFT(AL167,1)=CHAR(9),LEFT(AL167,1)=CHAR(160),indenture(AL167)&gt;0),"NO","BOLD")&amp;AN167</f>
        <v>BOLD</v>
      </c>
      <c r="AR167" t="str">
        <f t="shared" si="142"/>
        <v/>
      </c>
      <c r="AS167" t="str">
        <f>IF(OR(LEFT(AP167,1)=CHAR(32),LEFT(AP167,1)=CHAR(9),LEFT(AP167,1)=CHAR(160),indenture(AP167)&gt;0),"NO","BOLD")&amp;AR167</f>
        <v>BOLD</v>
      </c>
      <c r="AV167" t="str">
        <f t="shared" si="143"/>
        <v/>
      </c>
      <c r="AW167" t="str">
        <f>IF(OR(LEFT(AT167,1)=CHAR(32),LEFT(AT167,1)=CHAR(9),LEFT(AT167,1)=CHAR(160),indenture(AT167)&gt;0),"NO","BOLD")&amp;AV167</f>
        <v>BOLD</v>
      </c>
      <c r="AZ167" t="str">
        <f t="shared" si="144"/>
        <v/>
      </c>
      <c r="BA167" t="str">
        <f>IF(OR(LEFT(AX167,1)=CHAR(32),LEFT(AX167,1)=CHAR(9),LEFT(AX167,1)=CHAR(160),indenture(AX167)&gt;0),"NO","BOLD")&amp;AZ167</f>
        <v>BOLD</v>
      </c>
      <c r="BD167" t="str">
        <f t="shared" si="145"/>
        <v/>
      </c>
      <c r="BE167" t="str">
        <f>IF(OR(LEFT(BB167,1)=CHAR(32),LEFT(BB167,1)=CHAR(9),LEFT(BB167,1)=CHAR(160),indenture(BB167)&gt;0),"NO","BOLD")&amp;BD167</f>
        <v>BOLD</v>
      </c>
      <c r="BH167" t="str">
        <f t="shared" si="146"/>
        <v/>
      </c>
      <c r="BI167" t="str">
        <f>IF(OR(LEFT(BF167,1)=CHAR(32),LEFT(BF167,1)=CHAR(9),LEFT(BF167,1)=CHAR(160),indenture(BF167)&gt;0),"NO","BOLD")&amp;BH167</f>
        <v>BOLD</v>
      </c>
      <c r="BL167" t="str">
        <f t="shared" si="147"/>
        <v/>
      </c>
      <c r="BM167" t="str">
        <f>IF(OR(LEFT(BJ167,1)=CHAR(32),LEFT(BJ167,1)=CHAR(9),LEFT(BJ167,1)=CHAR(160),indenture(BJ167)&gt;0),"NO","BOLD")&amp;BL167</f>
        <v>BOLD</v>
      </c>
      <c r="BP167" t="str">
        <f t="shared" si="148"/>
        <v/>
      </c>
      <c r="BQ167" t="str">
        <f>IF(OR(LEFT(BN167,1)=CHAR(32),LEFT(BN167,1)=CHAR(9),LEFT(BN167,1)=CHAR(160),indenture(BN167)&gt;0),"NO","BOLD")&amp;BP167</f>
        <v>BOLD</v>
      </c>
      <c r="BT167" t="str">
        <f t="shared" si="149"/>
        <v/>
      </c>
      <c r="BU167" t="str">
        <f>IF(OR(LEFT(BR167,1)=CHAR(32),LEFT(BR167,1)=CHAR(9),LEFT(BR167,1)=CHAR(160),indenture(BR167)&gt;0),"NO","BOLD")&amp;BT167</f>
        <v>BOLD</v>
      </c>
      <c r="BX167" t="str">
        <f t="shared" si="150"/>
        <v/>
      </c>
      <c r="BY167" t="str">
        <f>IF(OR(LEFT(BV167,1)=CHAR(32),LEFT(BV167,1)=CHAR(9),LEFT(BV167,1)=CHAR(160),indenture(BV167)&gt;0),"NO","BOLD")&amp;BX167</f>
        <v>BOLD</v>
      </c>
      <c r="CB167" t="str">
        <f t="shared" si="151"/>
        <v/>
      </c>
      <c r="CC167" t="str">
        <f>IF(OR(LEFT(BZ167,1)=CHAR(32),LEFT(BZ167,1)=CHAR(9),LEFT(BZ167,1)=CHAR(160),indenture(BZ167)&gt;0),"NO","BOLD")&amp;CB167</f>
        <v>BOLD</v>
      </c>
      <c r="CF167" t="str">
        <f t="shared" si="152"/>
        <v/>
      </c>
      <c r="CG167" t="str">
        <f>IF(OR(LEFT(CD167,1)=CHAR(32),LEFT(CD167,1)=CHAR(9),LEFT(CD167,1)=CHAR(160),indenture(CD167)&gt;0),"NO","BOLD")&amp;CF167</f>
        <v>BOLD</v>
      </c>
      <c r="CJ167" t="str">
        <f t="shared" si="153"/>
        <v/>
      </c>
      <c r="CK167" t="str">
        <f>IF(OR(LEFT(CH167,1)=CHAR(32),LEFT(CH167,1)=CHAR(9),LEFT(CH167,1)=CHAR(160),indenture(CH167)&gt;0),"NO","BOLD")&amp;CJ167</f>
        <v>BOLD</v>
      </c>
      <c r="CN167" t="str">
        <f t="shared" si="154"/>
        <v/>
      </c>
      <c r="CO167" t="str">
        <f>IF(OR(LEFT(CL167,1)=CHAR(32),LEFT(CL167,1)=CHAR(9),LEFT(CL167,1)=CHAR(160),indenture(CL167)&gt;0),"NO","BOLD")&amp;CN167</f>
        <v>BOLD</v>
      </c>
      <c r="CR167" t="str">
        <f t="shared" si="155"/>
        <v/>
      </c>
      <c r="CS167" t="str">
        <f>IF(OR(LEFT(CP167,1)=CHAR(32),LEFT(CP167,1)=CHAR(9),LEFT(CP167,1)=CHAR(160),indenture(CP167)&gt;0),"NO","BOLD")&amp;CR167</f>
        <v>BOLD</v>
      </c>
      <c r="CV167" t="str">
        <f t="shared" si="156"/>
        <v/>
      </c>
      <c r="CW167" t="str">
        <f>IF(OR(LEFT(CT167,1)=CHAR(32),LEFT(CT167,1)=CHAR(9),LEFT(CT167,1)=CHAR(160),indenture(CT167)&gt;0),"NO","BOLD")&amp;CV167</f>
        <v>BOLD</v>
      </c>
      <c r="CZ167" t="str">
        <f t="shared" si="157"/>
        <v/>
      </c>
      <c r="DA167" t="str">
        <f>IF(OR(LEFT(CX167,1)=CHAR(32),LEFT(CX167,1)=CHAR(9),LEFT(CX167,1)=CHAR(160),indenture(CX167)&gt;0),"NO","BOLD")&amp;CZ167</f>
        <v>BOLD</v>
      </c>
      <c r="DD167" t="str">
        <f t="shared" si="158"/>
        <v/>
      </c>
      <c r="DE167" t="str">
        <f>IF(OR(LEFT(DB167,1)=CHAR(32),LEFT(DB167,1)=CHAR(9),LEFT(DB167,1)=CHAR(160),indenture(DB167)&gt;0),"NO","BOLD")&amp;DD167</f>
        <v>BOLD</v>
      </c>
      <c r="DH167" t="str">
        <f t="shared" si="159"/>
        <v/>
      </c>
      <c r="DI167" t="str">
        <f>IF(OR(LEFT(DF167,1)=CHAR(32),LEFT(DF167,1)=CHAR(9),LEFT(DF167,1)=CHAR(160),indenture(DF167)&gt;0),"NO","BOLD")&amp;DH167</f>
        <v>BOLD</v>
      </c>
      <c r="DL167" t="str">
        <f t="shared" si="160"/>
        <v/>
      </c>
      <c r="DM167" t="str">
        <f>IF(OR(LEFT(DJ167,1)=CHAR(32),LEFT(DJ167,1)=CHAR(9),LEFT(DJ167,1)=CHAR(160),indenture(DJ167)&gt;0),"NO","BOLD")&amp;DL167</f>
        <v>BOLD</v>
      </c>
      <c r="DP167" t="str">
        <f t="shared" si="161"/>
        <v/>
      </c>
      <c r="DQ167" t="str">
        <f>IF(OR(LEFT(DN167,1)=CHAR(32),LEFT(DN167,1)=CHAR(9),LEFT(DN167,1)=CHAR(160),indenture(DN167)&gt;0),"NO","BOLD")&amp;DP167</f>
        <v>BOLD</v>
      </c>
      <c r="DT167" t="str">
        <f t="shared" si="162"/>
        <v/>
      </c>
      <c r="DU167" t="str">
        <f>IF(OR(LEFT(DR167,1)=CHAR(32),LEFT(DR167,1)=CHAR(9),LEFT(DR167,1)=CHAR(160),indenture(DR167)&gt;0),"NO","BOLD")&amp;DT167</f>
        <v>BOLD</v>
      </c>
      <c r="DX167" t="str">
        <f t="shared" si="163"/>
        <v/>
      </c>
      <c r="DY167" t="str">
        <f>IF(OR(LEFT(DV167,1)=CHAR(32),LEFT(DV167,1)=CHAR(9),LEFT(DV167,1)=CHAR(160),indenture(DV167)&gt;0),"NO","BOLD")&amp;DX167</f>
        <v>BOLD</v>
      </c>
      <c r="EB167" t="str">
        <f t="shared" si="164"/>
        <v/>
      </c>
      <c r="EC167" t="str">
        <f>IF(OR(LEFT(DZ167,1)=CHAR(32),LEFT(DZ167,1)=CHAR(9),LEFT(DZ167,1)=CHAR(160),indenture(DZ167)&gt;0),"NO","BOLD")&amp;EB167</f>
        <v>BOLD</v>
      </c>
      <c r="EF167" t="str">
        <f t="shared" si="165"/>
        <v/>
      </c>
      <c r="EG167" t="str">
        <f>IF(OR(LEFT(ED167,1)=CHAR(32),LEFT(ED167,1)=CHAR(9),LEFT(ED167,1)=CHAR(160),indenture(ED167)&gt;0),"NO","BOLD")&amp;EF167</f>
        <v>BOLD</v>
      </c>
      <c r="EJ167" t="str">
        <f t="shared" si="166"/>
        <v/>
      </c>
      <c r="EK167" t="str">
        <f>IF(OR(LEFT(EH167,1)=CHAR(32),LEFT(EH167,1)=CHAR(9),LEFT(EH167,1)=CHAR(160),indenture(EH167)&gt;0),"NO","BOLD")&amp;EJ167</f>
        <v>BOLD</v>
      </c>
      <c r="EN167" t="str">
        <f t="shared" si="167"/>
        <v/>
      </c>
      <c r="EO167" t="str">
        <f>IF(OR(LEFT(EL167,1)=CHAR(32),LEFT(EL167,1)=CHAR(9),LEFT(EL167,1)=CHAR(160),indenture(EL167)&gt;0),"NO","BOLD")&amp;EN167</f>
        <v>BOLD</v>
      </c>
      <c r="ER167" t="str">
        <f t="shared" si="168"/>
        <v/>
      </c>
      <c r="ES167" t="str">
        <f>IF(OR(LEFT(EP167,1)=CHAR(32),LEFT(EP167,1)=CHAR(9),LEFT(EP167,1)=CHAR(160),indenture(EP167)&gt;0),"NO","BOLD")&amp;ER167</f>
        <v>BOLD</v>
      </c>
      <c r="EV167" t="str">
        <f t="shared" si="169"/>
        <v/>
      </c>
      <c r="EW167" t="str">
        <f>IF(OR(LEFT(ET167,1)=CHAR(32),LEFT(ET167,1)=CHAR(9),LEFT(ET167,1)=CHAR(160),indenture(ET167)&gt;0),"NO","BOLD")&amp;EV167</f>
        <v>BOLD</v>
      </c>
      <c r="EZ167" t="str">
        <f t="shared" si="170"/>
        <v/>
      </c>
      <c r="FA167" t="str">
        <f>IF(OR(LEFT(EX167,1)=CHAR(32),LEFT(EX167,1)=CHAR(9),LEFT(EX167,1)=CHAR(160),indenture(EX167)&gt;0),"NO","BOLD")&amp;EZ167</f>
        <v>BOLD</v>
      </c>
      <c r="FD167" t="str">
        <f t="shared" si="171"/>
        <v/>
      </c>
      <c r="FE167" t="str">
        <f>IF(OR(LEFT(FB167,1)=CHAR(32),LEFT(FB167,1)=CHAR(9),LEFT(FB167,1)=CHAR(160),indenture(FB167)&gt;0),"NO","BOLD")&amp;FD167</f>
        <v>BOLD</v>
      </c>
      <c r="FH167" t="str">
        <f t="shared" si="172"/>
        <v/>
      </c>
      <c r="FI167" t="str">
        <f>IF(OR(LEFT(FF167,1)=CHAR(32),LEFT(FF167,1)=CHAR(9),LEFT(FF167,1)=CHAR(160),indenture(FF167)&gt;0),"NO","BOLD")&amp;FH167</f>
        <v>BOLD</v>
      </c>
      <c r="FL167" t="str">
        <f t="shared" si="173"/>
        <v/>
      </c>
      <c r="FM167" t="str">
        <f>IF(OR(LEFT(FJ167,1)=CHAR(32),LEFT(FJ167,1)=CHAR(9),LEFT(FJ167,1)=CHAR(160),indenture(FJ167)&gt;0),"NO","BOLD")&amp;FL167</f>
        <v>BOLD</v>
      </c>
      <c r="FP167" t="str">
        <f t="shared" si="174"/>
        <v/>
      </c>
      <c r="FQ167" t="str">
        <f>IF(OR(LEFT(FN167,1)=CHAR(32),LEFT(FN167,1)=CHAR(9),LEFT(FN167,1)=CHAR(160),indenture(FN167)&gt;0),"NO","BOLD")&amp;FP167</f>
        <v>BOLD</v>
      </c>
      <c r="FT167" t="str">
        <f t="shared" si="175"/>
        <v/>
      </c>
      <c r="FU167" t="str">
        <f>IF(OR(LEFT(FR167,1)=CHAR(32),LEFT(FR167,1)=CHAR(9),LEFT(FR167,1)=CHAR(160),indenture(FR167)&gt;0),"NO","BOLD")&amp;FT167</f>
        <v>BOLD</v>
      </c>
      <c r="FX167" t="str">
        <f t="shared" si="176"/>
        <v/>
      </c>
      <c r="FY167" t="str">
        <f>IF(OR(LEFT(FV167,1)=CHAR(32),LEFT(FV167,1)=CHAR(9),LEFT(FV167,1)=CHAR(160),indenture(FV167)&gt;0),"NO","BOLD")&amp;FX167</f>
        <v>BOLD</v>
      </c>
      <c r="GB167" t="str">
        <f t="shared" si="177"/>
        <v/>
      </c>
      <c r="GC167" t="str">
        <f>IF(OR(LEFT(FZ167,1)=CHAR(32),LEFT(FZ167,1)=CHAR(9),LEFT(FZ167,1)=CHAR(160),indenture(FZ167)&gt;0),"NO","BOLD")&amp;GB167</f>
        <v>BOLD</v>
      </c>
      <c r="GF167" t="str">
        <f t="shared" si="178"/>
        <v/>
      </c>
      <c r="GG167" t="str">
        <f>IF(OR(LEFT(GD167,1)=CHAR(32),LEFT(GD167,1)=CHAR(9),LEFT(GD167,1)=CHAR(160),indenture(GD167)&gt;0),"NO","BOLD")&amp;GF167</f>
        <v>BOLD</v>
      </c>
      <c r="GJ167" t="str">
        <f t="shared" si="179"/>
        <v/>
      </c>
      <c r="GK167" t="str">
        <f>IF(OR(LEFT(GH167,1)=CHAR(32),LEFT(GH167,1)=CHAR(9),LEFT(GH167,1)=CHAR(160),indenture(GH167)&gt;0),"NO","BOLD")&amp;GJ167</f>
        <v>BOLD</v>
      </c>
      <c r="GN167" t="str">
        <f t="shared" si="180"/>
        <v/>
      </c>
      <c r="GO167" t="str">
        <f>IF(OR(LEFT(GL167,1)=CHAR(32),LEFT(GL167,1)=CHAR(9),LEFT(GL167,1)=CHAR(160),indenture(GL167)&gt;0),"NO","BOLD")&amp;GN167</f>
        <v>BOLD</v>
      </c>
      <c r="GR167" t="str">
        <f t="shared" si="181"/>
        <v/>
      </c>
      <c r="GS167" t="str">
        <f>IF(OR(LEFT(GP167,1)=CHAR(32),LEFT(GP167,1)=CHAR(9),LEFT(GP167,1)=CHAR(160),indenture(GP167)&gt;0),"NO","BOLD")&amp;GR167</f>
        <v>BOLD</v>
      </c>
      <c r="GV167" t="str">
        <f t="shared" si="182"/>
        <v/>
      </c>
      <c r="GW167" t="str">
        <f>IF(OR(LEFT(GT167,1)=CHAR(32),LEFT(GT167,1)=CHAR(9),LEFT(GT167,1)=CHAR(160),indenture(GT167)&gt;0),"NO","BOLD")&amp;GV167</f>
        <v>BOLD</v>
      </c>
      <c r="GZ167" t="str">
        <f t="shared" si="183"/>
        <v/>
      </c>
      <c r="HA167" t="str">
        <f>IF(OR(LEFT(GX167,1)=CHAR(32),LEFT(GX167,1)=CHAR(9),LEFT(GX167,1)=CHAR(160),indenture(GX167)&gt;0),"NO","BOLD")&amp;GZ167</f>
        <v>BOLD</v>
      </c>
      <c r="HD167" t="str">
        <f t="shared" si="184"/>
        <v/>
      </c>
      <c r="HE167" t="str">
        <f>IF(OR(LEFT(HB167,1)=CHAR(32),LEFT(HB167,1)=CHAR(9),LEFT(HB167,1)=CHAR(160),indenture(HB167)&gt;0),"NO","BOLD")&amp;HD167</f>
        <v>BOLD</v>
      </c>
      <c r="HH167" t="str">
        <f t="shared" si="185"/>
        <v/>
      </c>
      <c r="HI167" t="str">
        <f>IF(OR(LEFT(HF167,1)=CHAR(32),LEFT(HF167,1)=CHAR(9),LEFT(HF167,1)=CHAR(160),indenture(HF167)&gt;0),"NO","BOLD")&amp;HH167</f>
        <v>BOLD</v>
      </c>
      <c r="HL167" t="str">
        <f t="shared" si="186"/>
        <v/>
      </c>
      <c r="HM167" t="str">
        <f>IF(OR(LEFT(HJ167,1)=CHAR(32),LEFT(HJ167,1)=CHAR(9),LEFT(HJ167,1)=CHAR(160),indenture(HJ167)&gt;0),"NO","BOLD")&amp;HL167</f>
        <v>BOLD</v>
      </c>
      <c r="HP167" t="str">
        <f t="shared" si="187"/>
        <v/>
      </c>
      <c r="HQ167" t="str">
        <f>IF(OR(LEFT(HN167,1)=CHAR(32),LEFT(HN167,1)=CHAR(9),LEFT(HN167,1)=CHAR(160),indenture(HN167)&gt;0),"NO","BOLD")&amp;HP167</f>
        <v>BOLD</v>
      </c>
      <c r="HT167" t="str">
        <f t="shared" si="188"/>
        <v/>
      </c>
      <c r="HU167" t="str">
        <f>IF(OR(LEFT(HR167,1)=CHAR(32),LEFT(HR167,1)=CHAR(9),LEFT(HR167,1)=CHAR(160),indenture(HR167)&gt;0),"NO","BOLD")&amp;HT167</f>
        <v>BOLD</v>
      </c>
    </row>
    <row r="168" spans="1:229">
      <c r="A168">
        <v>167</v>
      </c>
      <c r="D168" t="str">
        <f t="shared" si="133"/>
        <v/>
      </c>
      <c r="E168" t="str">
        <f>IF(OR(LEFT(B168,1)=CHAR(32),LEFT(B168,1)=CHAR(9),LEFT(B168,1)=CHAR(160),indenture(B168)&gt;0),"NO","BOLD")&amp;D168</f>
        <v>BOLD</v>
      </c>
      <c r="H168" t="str">
        <f t="shared" si="134"/>
        <v/>
      </c>
      <c r="I168" t="str">
        <f>IF(OR(LEFT(F168,1)=CHAR(32),LEFT(F168,1)=CHAR(9),LEFT(F168,1)=CHAR(160),indenture(F168)&gt;0),"NO","BOLD")&amp;H168</f>
        <v>BOLD</v>
      </c>
      <c r="P168" t="str">
        <f t="shared" si="135"/>
        <v/>
      </c>
      <c r="Q168" t="str">
        <f>IF(OR(LEFT(N168,1)=CHAR(32),LEFT(N168,1)=CHAR(9),LEFT(N168,1)=CHAR(160),indenture(N168)&gt;0),"NO","BOLD")&amp;P168</f>
        <v>BOLD</v>
      </c>
      <c r="T168" t="str">
        <f t="shared" si="136"/>
        <v/>
      </c>
      <c r="U168" t="str">
        <f>IF(OR(LEFT(R168,1)=CHAR(32),LEFT(R168,1)=CHAR(9),LEFT(R168,1)=CHAR(160),indenture(R168)&gt;0),"NO","BOLD")&amp;T168</f>
        <v>BOLD</v>
      </c>
      <c r="X168" t="str">
        <f t="shared" si="137"/>
        <v/>
      </c>
      <c r="Y168" t="str">
        <f>IF(OR(LEFT(V168,1)=CHAR(32),LEFT(V168,1)=CHAR(9),LEFT(V168,1)=CHAR(160),indenture(V168)&gt;0),"NO","BOLD")&amp;X168</f>
        <v>BOLD</v>
      </c>
      <c r="AB168" t="str">
        <f t="shared" si="138"/>
        <v/>
      </c>
      <c r="AC168" t="str">
        <f>IF(OR(LEFT(Z168,1)=CHAR(32),LEFT(Z168,1)=CHAR(9),LEFT(Z168,1)=CHAR(160),indenture(Z168)&gt;0),"NO","BOLD")&amp;AB168</f>
        <v>BOLD</v>
      </c>
      <c r="AF168" t="str">
        <f t="shared" si="139"/>
        <v/>
      </c>
      <c r="AG168" t="str">
        <f>IF(OR(LEFT(AD168,1)=CHAR(32),LEFT(AD168,1)=CHAR(9),LEFT(AD168,1)=CHAR(160),indenture(AD168)&gt;0),"NO","BOLD")&amp;AF168</f>
        <v>BOLD</v>
      </c>
      <c r="AJ168" t="str">
        <f t="shared" si="140"/>
        <v/>
      </c>
      <c r="AK168" t="str">
        <f>IF(OR(LEFT(AH168,1)=CHAR(32),LEFT(AH168,1)=CHAR(9),LEFT(AH168,1)=CHAR(160),indenture(AH168)&gt;0),"NO","BOLD")&amp;AJ168</f>
        <v>BOLD</v>
      </c>
      <c r="AN168" t="str">
        <f t="shared" si="141"/>
        <v/>
      </c>
      <c r="AO168" t="str">
        <f>IF(OR(LEFT(AL168,1)=CHAR(32),LEFT(AL168,1)=CHAR(9),LEFT(AL168,1)=CHAR(160),indenture(AL168)&gt;0),"NO","BOLD")&amp;AN168</f>
        <v>BOLD</v>
      </c>
      <c r="AR168" t="str">
        <f t="shared" si="142"/>
        <v/>
      </c>
      <c r="AS168" t="str">
        <f>IF(OR(LEFT(AP168,1)=CHAR(32),LEFT(AP168,1)=CHAR(9),LEFT(AP168,1)=CHAR(160),indenture(AP168)&gt;0),"NO","BOLD")&amp;AR168</f>
        <v>BOLD</v>
      </c>
      <c r="AV168" t="str">
        <f t="shared" si="143"/>
        <v/>
      </c>
      <c r="AW168" t="str">
        <f>IF(OR(LEFT(AT168,1)=CHAR(32),LEFT(AT168,1)=CHAR(9),LEFT(AT168,1)=CHAR(160),indenture(AT168)&gt;0),"NO","BOLD")&amp;AV168</f>
        <v>BOLD</v>
      </c>
      <c r="AZ168" t="str">
        <f t="shared" si="144"/>
        <v/>
      </c>
      <c r="BA168" t="str">
        <f>IF(OR(LEFT(AX168,1)=CHAR(32),LEFT(AX168,1)=CHAR(9),LEFT(AX168,1)=CHAR(160),indenture(AX168)&gt;0),"NO","BOLD")&amp;AZ168</f>
        <v>BOLD</v>
      </c>
      <c r="BD168" t="str">
        <f t="shared" si="145"/>
        <v/>
      </c>
      <c r="BE168" t="str">
        <f>IF(OR(LEFT(BB168,1)=CHAR(32),LEFT(BB168,1)=CHAR(9),LEFT(BB168,1)=CHAR(160),indenture(BB168)&gt;0),"NO","BOLD")&amp;BD168</f>
        <v>BOLD</v>
      </c>
      <c r="BH168" t="str">
        <f t="shared" si="146"/>
        <v/>
      </c>
      <c r="BI168" t="str">
        <f>IF(OR(LEFT(BF168,1)=CHAR(32),LEFT(BF168,1)=CHAR(9),LEFT(BF168,1)=CHAR(160),indenture(BF168)&gt;0),"NO","BOLD")&amp;BH168</f>
        <v>BOLD</v>
      </c>
      <c r="BL168" t="str">
        <f t="shared" si="147"/>
        <v/>
      </c>
      <c r="BM168" t="str">
        <f>IF(OR(LEFT(BJ168,1)=CHAR(32),LEFT(BJ168,1)=CHAR(9),LEFT(BJ168,1)=CHAR(160),indenture(BJ168)&gt;0),"NO","BOLD")&amp;BL168</f>
        <v>BOLD</v>
      </c>
      <c r="BP168" t="str">
        <f t="shared" si="148"/>
        <v/>
      </c>
      <c r="BQ168" t="str">
        <f>IF(OR(LEFT(BN168,1)=CHAR(32),LEFT(BN168,1)=CHAR(9),LEFT(BN168,1)=CHAR(160),indenture(BN168)&gt;0),"NO","BOLD")&amp;BP168</f>
        <v>BOLD</v>
      </c>
      <c r="BT168" t="str">
        <f t="shared" si="149"/>
        <v/>
      </c>
      <c r="BU168" t="str">
        <f>IF(OR(LEFT(BR168,1)=CHAR(32),LEFT(BR168,1)=CHAR(9),LEFT(BR168,1)=CHAR(160),indenture(BR168)&gt;0),"NO","BOLD")&amp;BT168</f>
        <v>BOLD</v>
      </c>
      <c r="BX168" t="str">
        <f t="shared" si="150"/>
        <v/>
      </c>
      <c r="BY168" t="str">
        <f>IF(OR(LEFT(BV168,1)=CHAR(32),LEFT(BV168,1)=CHAR(9),LEFT(BV168,1)=CHAR(160),indenture(BV168)&gt;0),"NO","BOLD")&amp;BX168</f>
        <v>BOLD</v>
      </c>
      <c r="CB168" t="str">
        <f t="shared" si="151"/>
        <v/>
      </c>
      <c r="CC168" t="str">
        <f>IF(OR(LEFT(BZ168,1)=CHAR(32),LEFT(BZ168,1)=CHAR(9),LEFT(BZ168,1)=CHAR(160),indenture(BZ168)&gt;0),"NO","BOLD")&amp;CB168</f>
        <v>BOLD</v>
      </c>
      <c r="CF168" t="str">
        <f t="shared" si="152"/>
        <v/>
      </c>
      <c r="CG168" t="str">
        <f>IF(OR(LEFT(CD168,1)=CHAR(32),LEFT(CD168,1)=CHAR(9),LEFT(CD168,1)=CHAR(160),indenture(CD168)&gt;0),"NO","BOLD")&amp;CF168</f>
        <v>BOLD</v>
      </c>
      <c r="CJ168" t="str">
        <f t="shared" si="153"/>
        <v/>
      </c>
      <c r="CK168" t="str">
        <f>IF(OR(LEFT(CH168,1)=CHAR(32),LEFT(CH168,1)=CHAR(9),LEFT(CH168,1)=CHAR(160),indenture(CH168)&gt;0),"NO","BOLD")&amp;CJ168</f>
        <v>BOLD</v>
      </c>
      <c r="CN168" t="str">
        <f t="shared" si="154"/>
        <v/>
      </c>
      <c r="CO168" t="str">
        <f>IF(OR(LEFT(CL168,1)=CHAR(32),LEFT(CL168,1)=CHAR(9),LEFT(CL168,1)=CHAR(160),indenture(CL168)&gt;0),"NO","BOLD")&amp;CN168</f>
        <v>BOLD</v>
      </c>
      <c r="CR168" t="str">
        <f t="shared" si="155"/>
        <v/>
      </c>
      <c r="CS168" t="str">
        <f>IF(OR(LEFT(CP168,1)=CHAR(32),LEFT(CP168,1)=CHAR(9),LEFT(CP168,1)=CHAR(160),indenture(CP168)&gt;0),"NO","BOLD")&amp;CR168</f>
        <v>BOLD</v>
      </c>
      <c r="CV168" t="str">
        <f t="shared" si="156"/>
        <v/>
      </c>
      <c r="CW168" t="str">
        <f>IF(OR(LEFT(CT168,1)=CHAR(32),LEFT(CT168,1)=CHAR(9),LEFT(CT168,1)=CHAR(160),indenture(CT168)&gt;0),"NO","BOLD")&amp;CV168</f>
        <v>BOLD</v>
      </c>
      <c r="CZ168" t="str">
        <f t="shared" si="157"/>
        <v/>
      </c>
      <c r="DA168" t="str">
        <f>IF(OR(LEFT(CX168,1)=CHAR(32),LEFT(CX168,1)=CHAR(9),LEFT(CX168,1)=CHAR(160),indenture(CX168)&gt;0),"NO","BOLD")&amp;CZ168</f>
        <v>BOLD</v>
      </c>
      <c r="DD168" t="str">
        <f t="shared" si="158"/>
        <v/>
      </c>
      <c r="DE168" t="str">
        <f>IF(OR(LEFT(DB168,1)=CHAR(32),LEFT(DB168,1)=CHAR(9),LEFT(DB168,1)=CHAR(160),indenture(DB168)&gt;0),"NO","BOLD")&amp;DD168</f>
        <v>BOLD</v>
      </c>
      <c r="DH168" t="str">
        <f t="shared" si="159"/>
        <v/>
      </c>
      <c r="DI168" t="str">
        <f>IF(OR(LEFT(DF168,1)=CHAR(32),LEFT(DF168,1)=CHAR(9),LEFT(DF168,1)=CHAR(160),indenture(DF168)&gt;0),"NO","BOLD")&amp;DH168</f>
        <v>BOLD</v>
      </c>
      <c r="DL168" t="str">
        <f t="shared" si="160"/>
        <v/>
      </c>
      <c r="DM168" t="str">
        <f>IF(OR(LEFT(DJ168,1)=CHAR(32),LEFT(DJ168,1)=CHAR(9),LEFT(DJ168,1)=CHAR(160),indenture(DJ168)&gt;0),"NO","BOLD")&amp;DL168</f>
        <v>BOLD</v>
      </c>
      <c r="DP168" t="str">
        <f t="shared" si="161"/>
        <v/>
      </c>
      <c r="DQ168" t="str">
        <f>IF(OR(LEFT(DN168,1)=CHAR(32),LEFT(DN168,1)=CHAR(9),LEFT(DN168,1)=CHAR(160),indenture(DN168)&gt;0),"NO","BOLD")&amp;DP168</f>
        <v>BOLD</v>
      </c>
      <c r="DT168" t="str">
        <f t="shared" si="162"/>
        <v/>
      </c>
      <c r="DU168" t="str">
        <f>IF(OR(LEFT(DR168,1)=CHAR(32),LEFT(DR168,1)=CHAR(9),LEFT(DR168,1)=CHAR(160),indenture(DR168)&gt;0),"NO","BOLD")&amp;DT168</f>
        <v>BOLD</v>
      </c>
      <c r="DX168" t="str">
        <f t="shared" si="163"/>
        <v/>
      </c>
      <c r="DY168" t="str">
        <f>IF(OR(LEFT(DV168,1)=CHAR(32),LEFT(DV168,1)=CHAR(9),LEFT(DV168,1)=CHAR(160),indenture(DV168)&gt;0),"NO","BOLD")&amp;DX168</f>
        <v>BOLD</v>
      </c>
      <c r="EB168" t="str">
        <f t="shared" si="164"/>
        <v/>
      </c>
      <c r="EC168" t="str">
        <f>IF(OR(LEFT(DZ168,1)=CHAR(32),LEFT(DZ168,1)=CHAR(9),LEFT(DZ168,1)=CHAR(160),indenture(DZ168)&gt;0),"NO","BOLD")&amp;EB168</f>
        <v>BOLD</v>
      </c>
      <c r="EF168" t="str">
        <f t="shared" si="165"/>
        <v/>
      </c>
      <c r="EG168" t="str">
        <f>IF(OR(LEFT(ED168,1)=CHAR(32),LEFT(ED168,1)=CHAR(9),LEFT(ED168,1)=CHAR(160),indenture(ED168)&gt;0),"NO","BOLD")&amp;EF168</f>
        <v>BOLD</v>
      </c>
      <c r="EJ168" t="str">
        <f t="shared" si="166"/>
        <v/>
      </c>
      <c r="EK168" t="str">
        <f>IF(OR(LEFT(EH168,1)=CHAR(32),LEFT(EH168,1)=CHAR(9),LEFT(EH168,1)=CHAR(160),indenture(EH168)&gt;0),"NO","BOLD")&amp;EJ168</f>
        <v>BOLD</v>
      </c>
      <c r="EN168" t="str">
        <f t="shared" si="167"/>
        <v/>
      </c>
      <c r="EO168" t="str">
        <f>IF(OR(LEFT(EL168,1)=CHAR(32),LEFT(EL168,1)=CHAR(9),LEFT(EL168,1)=CHAR(160),indenture(EL168)&gt;0),"NO","BOLD")&amp;EN168</f>
        <v>BOLD</v>
      </c>
      <c r="ER168" t="str">
        <f t="shared" si="168"/>
        <v/>
      </c>
      <c r="ES168" t="str">
        <f>IF(OR(LEFT(EP168,1)=CHAR(32),LEFT(EP168,1)=CHAR(9),LEFT(EP168,1)=CHAR(160),indenture(EP168)&gt;0),"NO","BOLD")&amp;ER168</f>
        <v>BOLD</v>
      </c>
      <c r="EV168" t="str">
        <f t="shared" si="169"/>
        <v/>
      </c>
      <c r="EW168" t="str">
        <f>IF(OR(LEFT(ET168,1)=CHAR(32),LEFT(ET168,1)=CHAR(9),LEFT(ET168,1)=CHAR(160),indenture(ET168)&gt;0),"NO","BOLD")&amp;EV168</f>
        <v>BOLD</v>
      </c>
      <c r="EZ168" t="str">
        <f t="shared" si="170"/>
        <v/>
      </c>
      <c r="FA168" t="str">
        <f>IF(OR(LEFT(EX168,1)=CHAR(32),LEFT(EX168,1)=CHAR(9),LEFT(EX168,1)=CHAR(160),indenture(EX168)&gt;0),"NO","BOLD")&amp;EZ168</f>
        <v>BOLD</v>
      </c>
      <c r="FD168" t="str">
        <f t="shared" si="171"/>
        <v/>
      </c>
      <c r="FE168" t="str">
        <f>IF(OR(LEFT(FB168,1)=CHAR(32),LEFT(FB168,1)=CHAR(9),LEFT(FB168,1)=CHAR(160),indenture(FB168)&gt;0),"NO","BOLD")&amp;FD168</f>
        <v>BOLD</v>
      </c>
      <c r="FH168" t="str">
        <f t="shared" si="172"/>
        <v/>
      </c>
      <c r="FI168" t="str">
        <f>IF(OR(LEFT(FF168,1)=CHAR(32),LEFT(FF168,1)=CHAR(9),LEFT(FF168,1)=CHAR(160),indenture(FF168)&gt;0),"NO","BOLD")&amp;FH168</f>
        <v>BOLD</v>
      </c>
      <c r="FL168" t="str">
        <f t="shared" si="173"/>
        <v/>
      </c>
      <c r="FM168" t="str">
        <f>IF(OR(LEFT(FJ168,1)=CHAR(32),LEFT(FJ168,1)=CHAR(9),LEFT(FJ168,1)=CHAR(160),indenture(FJ168)&gt;0),"NO","BOLD")&amp;FL168</f>
        <v>BOLD</v>
      </c>
      <c r="FP168" t="str">
        <f t="shared" si="174"/>
        <v/>
      </c>
      <c r="FQ168" t="str">
        <f>IF(OR(LEFT(FN168,1)=CHAR(32),LEFT(FN168,1)=CHAR(9),LEFT(FN168,1)=CHAR(160),indenture(FN168)&gt;0),"NO","BOLD")&amp;FP168</f>
        <v>BOLD</v>
      </c>
      <c r="FT168" t="str">
        <f t="shared" si="175"/>
        <v/>
      </c>
      <c r="FU168" t="str">
        <f>IF(OR(LEFT(FR168,1)=CHAR(32),LEFT(FR168,1)=CHAR(9),LEFT(FR168,1)=CHAR(160),indenture(FR168)&gt;0),"NO","BOLD")&amp;FT168</f>
        <v>BOLD</v>
      </c>
      <c r="FX168" t="str">
        <f t="shared" si="176"/>
        <v/>
      </c>
      <c r="FY168" t="str">
        <f>IF(OR(LEFT(FV168,1)=CHAR(32),LEFT(FV168,1)=CHAR(9),LEFT(FV168,1)=CHAR(160),indenture(FV168)&gt;0),"NO","BOLD")&amp;FX168</f>
        <v>BOLD</v>
      </c>
      <c r="GB168" t="str">
        <f t="shared" si="177"/>
        <v/>
      </c>
      <c r="GC168" t="str">
        <f>IF(OR(LEFT(FZ168,1)=CHAR(32),LEFT(FZ168,1)=CHAR(9),LEFT(FZ168,1)=CHAR(160),indenture(FZ168)&gt;0),"NO","BOLD")&amp;GB168</f>
        <v>BOLD</v>
      </c>
      <c r="GF168" t="str">
        <f t="shared" si="178"/>
        <v/>
      </c>
      <c r="GG168" t="str">
        <f>IF(OR(LEFT(GD168,1)=CHAR(32),LEFT(GD168,1)=CHAR(9),LEFT(GD168,1)=CHAR(160),indenture(GD168)&gt;0),"NO","BOLD")&amp;GF168</f>
        <v>BOLD</v>
      </c>
      <c r="GJ168" t="str">
        <f t="shared" si="179"/>
        <v/>
      </c>
      <c r="GK168" t="str">
        <f>IF(OR(LEFT(GH168,1)=CHAR(32),LEFT(GH168,1)=CHAR(9),LEFT(GH168,1)=CHAR(160),indenture(GH168)&gt;0),"NO","BOLD")&amp;GJ168</f>
        <v>BOLD</v>
      </c>
      <c r="GN168" t="str">
        <f t="shared" si="180"/>
        <v/>
      </c>
      <c r="GO168" t="str">
        <f>IF(OR(LEFT(GL168,1)=CHAR(32),LEFT(GL168,1)=CHAR(9),LEFT(GL168,1)=CHAR(160),indenture(GL168)&gt;0),"NO","BOLD")&amp;GN168</f>
        <v>BOLD</v>
      </c>
      <c r="GR168" t="str">
        <f t="shared" si="181"/>
        <v/>
      </c>
      <c r="GS168" t="str">
        <f>IF(OR(LEFT(GP168,1)=CHAR(32),LEFT(GP168,1)=CHAR(9),LEFT(GP168,1)=CHAR(160),indenture(GP168)&gt;0),"NO","BOLD")&amp;GR168</f>
        <v>BOLD</v>
      </c>
      <c r="GV168" t="str">
        <f t="shared" si="182"/>
        <v/>
      </c>
      <c r="GW168" t="str">
        <f>IF(OR(LEFT(GT168,1)=CHAR(32),LEFT(GT168,1)=CHAR(9),LEFT(GT168,1)=CHAR(160),indenture(GT168)&gt;0),"NO","BOLD")&amp;GV168</f>
        <v>BOLD</v>
      </c>
      <c r="GZ168" t="str">
        <f t="shared" si="183"/>
        <v/>
      </c>
      <c r="HA168" t="str">
        <f>IF(OR(LEFT(GX168,1)=CHAR(32),LEFT(GX168,1)=CHAR(9),LEFT(GX168,1)=CHAR(160),indenture(GX168)&gt;0),"NO","BOLD")&amp;GZ168</f>
        <v>BOLD</v>
      </c>
      <c r="HD168" t="str">
        <f t="shared" si="184"/>
        <v/>
      </c>
      <c r="HE168" t="str">
        <f>IF(OR(LEFT(HB168,1)=CHAR(32),LEFT(HB168,1)=CHAR(9),LEFT(HB168,1)=CHAR(160),indenture(HB168)&gt;0),"NO","BOLD")&amp;HD168</f>
        <v>BOLD</v>
      </c>
      <c r="HH168" t="str">
        <f t="shared" si="185"/>
        <v/>
      </c>
      <c r="HI168" t="str">
        <f>IF(OR(LEFT(HF168,1)=CHAR(32),LEFT(HF168,1)=CHAR(9),LEFT(HF168,1)=CHAR(160),indenture(HF168)&gt;0),"NO","BOLD")&amp;HH168</f>
        <v>BOLD</v>
      </c>
      <c r="HL168" t="str">
        <f t="shared" si="186"/>
        <v/>
      </c>
      <c r="HM168" t="str">
        <f>IF(OR(LEFT(HJ168,1)=CHAR(32),LEFT(HJ168,1)=CHAR(9),LEFT(HJ168,1)=CHAR(160),indenture(HJ168)&gt;0),"NO","BOLD")&amp;HL168</f>
        <v>BOLD</v>
      </c>
      <c r="HP168" t="str">
        <f t="shared" si="187"/>
        <v/>
      </c>
      <c r="HQ168" t="str">
        <f>IF(OR(LEFT(HN168,1)=CHAR(32),LEFT(HN168,1)=CHAR(9),LEFT(HN168,1)=CHAR(160),indenture(HN168)&gt;0),"NO","BOLD")&amp;HP168</f>
        <v>BOLD</v>
      </c>
      <c r="HT168" t="str">
        <f t="shared" si="188"/>
        <v/>
      </c>
      <c r="HU168" t="str">
        <f>IF(OR(LEFT(HR168,1)=CHAR(32),LEFT(HR168,1)=CHAR(9),LEFT(HR168,1)=CHAR(160),indenture(HR168)&gt;0),"NO","BOLD")&amp;HT168</f>
        <v>BOLD</v>
      </c>
    </row>
    <row r="169" spans="1:229">
      <c r="A169">
        <v>168</v>
      </c>
      <c r="D169" t="str">
        <f t="shared" si="133"/>
        <v/>
      </c>
      <c r="E169" t="str">
        <f>IF(OR(LEFT(B169,1)=CHAR(32),LEFT(B169,1)=CHAR(9),LEFT(B169,1)=CHAR(160),indenture(B169)&gt;0),"NO","BOLD")&amp;D169</f>
        <v>BOLD</v>
      </c>
      <c r="H169" t="str">
        <f t="shared" si="134"/>
        <v/>
      </c>
      <c r="I169" t="str">
        <f>IF(OR(LEFT(F169,1)=CHAR(32),LEFT(F169,1)=CHAR(9),LEFT(F169,1)=CHAR(160),indenture(F169)&gt;0),"NO","BOLD")&amp;H169</f>
        <v>BOLD</v>
      </c>
      <c r="P169" t="str">
        <f t="shared" si="135"/>
        <v/>
      </c>
      <c r="Q169" t="str">
        <f>IF(OR(LEFT(N169,1)=CHAR(32),LEFT(N169,1)=CHAR(9),LEFT(N169,1)=CHAR(160),indenture(N169)&gt;0),"NO","BOLD")&amp;P169</f>
        <v>BOLD</v>
      </c>
      <c r="T169" t="str">
        <f t="shared" si="136"/>
        <v/>
      </c>
      <c r="U169" t="str">
        <f>IF(OR(LEFT(R169,1)=CHAR(32),LEFT(R169,1)=CHAR(9),LEFT(R169,1)=CHAR(160),indenture(R169)&gt;0),"NO","BOLD")&amp;T169</f>
        <v>BOLD</v>
      </c>
      <c r="X169" t="str">
        <f t="shared" si="137"/>
        <v/>
      </c>
      <c r="Y169" t="str">
        <f>IF(OR(LEFT(V169,1)=CHAR(32),LEFT(V169,1)=CHAR(9),LEFT(V169,1)=CHAR(160),indenture(V169)&gt;0),"NO","BOLD")&amp;X169</f>
        <v>BOLD</v>
      </c>
      <c r="AB169" t="str">
        <f t="shared" si="138"/>
        <v/>
      </c>
      <c r="AC169" t="str">
        <f>IF(OR(LEFT(Z169,1)=CHAR(32),LEFT(Z169,1)=CHAR(9),LEFT(Z169,1)=CHAR(160),indenture(Z169)&gt;0),"NO","BOLD")&amp;AB169</f>
        <v>BOLD</v>
      </c>
      <c r="AF169" t="str">
        <f t="shared" si="139"/>
        <v/>
      </c>
      <c r="AG169" t="str">
        <f>IF(OR(LEFT(AD169,1)=CHAR(32),LEFT(AD169,1)=CHAR(9),LEFT(AD169,1)=CHAR(160),indenture(AD169)&gt;0),"NO","BOLD")&amp;AF169</f>
        <v>BOLD</v>
      </c>
      <c r="AJ169" t="str">
        <f t="shared" si="140"/>
        <v/>
      </c>
      <c r="AK169" t="str">
        <f>IF(OR(LEFT(AH169,1)=CHAR(32),LEFT(AH169,1)=CHAR(9),LEFT(AH169,1)=CHAR(160),indenture(AH169)&gt;0),"NO","BOLD")&amp;AJ169</f>
        <v>BOLD</v>
      </c>
      <c r="AN169" t="str">
        <f t="shared" si="141"/>
        <v/>
      </c>
      <c r="AO169" t="str">
        <f>IF(OR(LEFT(AL169,1)=CHAR(32),LEFT(AL169,1)=CHAR(9),LEFT(AL169,1)=CHAR(160),indenture(AL169)&gt;0),"NO","BOLD")&amp;AN169</f>
        <v>BOLD</v>
      </c>
      <c r="AR169" t="str">
        <f t="shared" si="142"/>
        <v/>
      </c>
      <c r="AS169" t="str">
        <f>IF(OR(LEFT(AP169,1)=CHAR(32),LEFT(AP169,1)=CHAR(9),LEFT(AP169,1)=CHAR(160),indenture(AP169)&gt;0),"NO","BOLD")&amp;AR169</f>
        <v>BOLD</v>
      </c>
      <c r="AV169" t="str">
        <f t="shared" si="143"/>
        <v/>
      </c>
      <c r="AW169" t="str">
        <f>IF(OR(LEFT(AT169,1)=CHAR(32),LEFT(AT169,1)=CHAR(9),LEFT(AT169,1)=CHAR(160),indenture(AT169)&gt;0),"NO","BOLD")&amp;AV169</f>
        <v>BOLD</v>
      </c>
      <c r="AZ169" t="str">
        <f t="shared" si="144"/>
        <v/>
      </c>
      <c r="BA169" t="str">
        <f>IF(OR(LEFT(AX169,1)=CHAR(32),LEFT(AX169,1)=CHAR(9),LEFT(AX169,1)=CHAR(160),indenture(AX169)&gt;0),"NO","BOLD")&amp;AZ169</f>
        <v>BOLD</v>
      </c>
      <c r="BD169" t="str">
        <f t="shared" si="145"/>
        <v/>
      </c>
      <c r="BE169" t="str">
        <f>IF(OR(LEFT(BB169,1)=CHAR(32),LEFT(BB169,1)=CHAR(9),LEFT(BB169,1)=CHAR(160),indenture(BB169)&gt;0),"NO","BOLD")&amp;BD169</f>
        <v>BOLD</v>
      </c>
      <c r="BH169" t="str">
        <f t="shared" si="146"/>
        <v/>
      </c>
      <c r="BI169" t="str">
        <f>IF(OR(LEFT(BF169,1)=CHAR(32),LEFT(BF169,1)=CHAR(9),LEFT(BF169,1)=CHAR(160),indenture(BF169)&gt;0),"NO","BOLD")&amp;BH169</f>
        <v>BOLD</v>
      </c>
      <c r="BL169" t="str">
        <f t="shared" si="147"/>
        <v/>
      </c>
      <c r="BM169" t="str">
        <f>IF(OR(LEFT(BJ169,1)=CHAR(32),LEFT(BJ169,1)=CHAR(9),LEFT(BJ169,1)=CHAR(160),indenture(BJ169)&gt;0),"NO","BOLD")&amp;BL169</f>
        <v>BOLD</v>
      </c>
      <c r="BP169" t="str">
        <f t="shared" si="148"/>
        <v/>
      </c>
      <c r="BQ169" t="str">
        <f>IF(OR(LEFT(BN169,1)=CHAR(32),LEFT(BN169,1)=CHAR(9),LEFT(BN169,1)=CHAR(160),indenture(BN169)&gt;0),"NO","BOLD")&amp;BP169</f>
        <v>BOLD</v>
      </c>
      <c r="BT169" t="str">
        <f t="shared" si="149"/>
        <v/>
      </c>
      <c r="BU169" t="str">
        <f>IF(OR(LEFT(BR169,1)=CHAR(32),LEFT(BR169,1)=CHAR(9),LEFT(BR169,1)=CHAR(160),indenture(BR169)&gt;0),"NO","BOLD")&amp;BT169</f>
        <v>BOLD</v>
      </c>
      <c r="BX169" t="str">
        <f t="shared" si="150"/>
        <v/>
      </c>
      <c r="BY169" t="str">
        <f>IF(OR(LEFT(BV169,1)=CHAR(32),LEFT(BV169,1)=CHAR(9),LEFT(BV169,1)=CHAR(160),indenture(BV169)&gt;0),"NO","BOLD")&amp;BX169</f>
        <v>BOLD</v>
      </c>
      <c r="CB169" t="str">
        <f t="shared" si="151"/>
        <v/>
      </c>
      <c r="CC169" t="str">
        <f>IF(OR(LEFT(BZ169,1)=CHAR(32),LEFT(BZ169,1)=CHAR(9),LEFT(BZ169,1)=CHAR(160),indenture(BZ169)&gt;0),"NO","BOLD")&amp;CB169</f>
        <v>BOLD</v>
      </c>
      <c r="CF169" t="str">
        <f t="shared" si="152"/>
        <v/>
      </c>
      <c r="CG169" t="str">
        <f>IF(OR(LEFT(CD169,1)=CHAR(32),LEFT(CD169,1)=CHAR(9),LEFT(CD169,1)=CHAR(160),indenture(CD169)&gt;0),"NO","BOLD")&amp;CF169</f>
        <v>BOLD</v>
      </c>
      <c r="CJ169" t="str">
        <f t="shared" si="153"/>
        <v/>
      </c>
      <c r="CK169" t="str">
        <f>IF(OR(LEFT(CH169,1)=CHAR(32),LEFT(CH169,1)=CHAR(9),LEFT(CH169,1)=CHAR(160),indenture(CH169)&gt;0),"NO","BOLD")&amp;CJ169</f>
        <v>BOLD</v>
      </c>
      <c r="CN169" t="str">
        <f t="shared" si="154"/>
        <v/>
      </c>
      <c r="CO169" t="str">
        <f>IF(OR(LEFT(CL169,1)=CHAR(32),LEFT(CL169,1)=CHAR(9),LEFT(CL169,1)=CHAR(160),indenture(CL169)&gt;0),"NO","BOLD")&amp;CN169</f>
        <v>BOLD</v>
      </c>
      <c r="CR169" t="str">
        <f t="shared" si="155"/>
        <v/>
      </c>
      <c r="CS169" t="str">
        <f>IF(OR(LEFT(CP169,1)=CHAR(32),LEFT(CP169,1)=CHAR(9),LEFT(CP169,1)=CHAR(160),indenture(CP169)&gt;0),"NO","BOLD")&amp;CR169</f>
        <v>BOLD</v>
      </c>
      <c r="CV169" t="str">
        <f t="shared" si="156"/>
        <v/>
      </c>
      <c r="CW169" t="str">
        <f>IF(OR(LEFT(CT169,1)=CHAR(32),LEFT(CT169,1)=CHAR(9),LEFT(CT169,1)=CHAR(160),indenture(CT169)&gt;0),"NO","BOLD")&amp;CV169</f>
        <v>BOLD</v>
      </c>
      <c r="CZ169" t="str">
        <f t="shared" si="157"/>
        <v/>
      </c>
      <c r="DA169" t="str">
        <f>IF(OR(LEFT(CX169,1)=CHAR(32),LEFT(CX169,1)=CHAR(9),LEFT(CX169,1)=CHAR(160),indenture(CX169)&gt;0),"NO","BOLD")&amp;CZ169</f>
        <v>BOLD</v>
      </c>
      <c r="DD169" t="str">
        <f t="shared" si="158"/>
        <v/>
      </c>
      <c r="DE169" t="str">
        <f>IF(OR(LEFT(DB169,1)=CHAR(32),LEFT(DB169,1)=CHAR(9),LEFT(DB169,1)=CHAR(160),indenture(DB169)&gt;0),"NO","BOLD")&amp;DD169</f>
        <v>BOLD</v>
      </c>
      <c r="DH169" t="str">
        <f t="shared" si="159"/>
        <v/>
      </c>
      <c r="DI169" t="str">
        <f>IF(OR(LEFT(DF169,1)=CHAR(32),LEFT(DF169,1)=CHAR(9),LEFT(DF169,1)=CHAR(160),indenture(DF169)&gt;0),"NO","BOLD")&amp;DH169</f>
        <v>BOLD</v>
      </c>
      <c r="DL169" t="str">
        <f t="shared" si="160"/>
        <v/>
      </c>
      <c r="DM169" t="str">
        <f>IF(OR(LEFT(DJ169,1)=CHAR(32),LEFT(DJ169,1)=CHAR(9),LEFT(DJ169,1)=CHAR(160),indenture(DJ169)&gt;0),"NO","BOLD")&amp;DL169</f>
        <v>BOLD</v>
      </c>
      <c r="DP169" t="str">
        <f t="shared" si="161"/>
        <v/>
      </c>
      <c r="DQ169" t="str">
        <f>IF(OR(LEFT(DN169,1)=CHAR(32),LEFT(DN169,1)=CHAR(9),LEFT(DN169,1)=CHAR(160),indenture(DN169)&gt;0),"NO","BOLD")&amp;DP169</f>
        <v>BOLD</v>
      </c>
      <c r="DT169" t="str">
        <f t="shared" si="162"/>
        <v/>
      </c>
      <c r="DU169" t="str">
        <f>IF(OR(LEFT(DR169,1)=CHAR(32),LEFT(DR169,1)=CHAR(9),LEFT(DR169,1)=CHAR(160),indenture(DR169)&gt;0),"NO","BOLD")&amp;DT169</f>
        <v>BOLD</v>
      </c>
      <c r="DX169" t="str">
        <f t="shared" si="163"/>
        <v/>
      </c>
      <c r="DY169" t="str">
        <f>IF(OR(LEFT(DV169,1)=CHAR(32),LEFT(DV169,1)=CHAR(9),LEFT(DV169,1)=CHAR(160),indenture(DV169)&gt;0),"NO","BOLD")&amp;DX169</f>
        <v>BOLD</v>
      </c>
      <c r="EB169" t="str">
        <f t="shared" si="164"/>
        <v/>
      </c>
      <c r="EC169" t="str">
        <f>IF(OR(LEFT(DZ169,1)=CHAR(32),LEFT(DZ169,1)=CHAR(9),LEFT(DZ169,1)=CHAR(160),indenture(DZ169)&gt;0),"NO","BOLD")&amp;EB169</f>
        <v>BOLD</v>
      </c>
      <c r="EF169" t="str">
        <f t="shared" si="165"/>
        <v/>
      </c>
      <c r="EG169" t="str">
        <f>IF(OR(LEFT(ED169,1)=CHAR(32),LEFT(ED169,1)=CHAR(9),LEFT(ED169,1)=CHAR(160),indenture(ED169)&gt;0),"NO","BOLD")&amp;EF169</f>
        <v>BOLD</v>
      </c>
      <c r="EJ169" t="str">
        <f t="shared" si="166"/>
        <v/>
      </c>
      <c r="EK169" t="str">
        <f>IF(OR(LEFT(EH169,1)=CHAR(32),LEFT(EH169,1)=CHAR(9),LEFT(EH169,1)=CHAR(160),indenture(EH169)&gt;0),"NO","BOLD")&amp;EJ169</f>
        <v>BOLD</v>
      </c>
      <c r="EN169" t="str">
        <f t="shared" si="167"/>
        <v/>
      </c>
      <c r="EO169" t="str">
        <f>IF(OR(LEFT(EL169,1)=CHAR(32),LEFT(EL169,1)=CHAR(9),LEFT(EL169,1)=CHAR(160),indenture(EL169)&gt;0),"NO","BOLD")&amp;EN169</f>
        <v>BOLD</v>
      </c>
      <c r="ER169" t="str">
        <f t="shared" si="168"/>
        <v/>
      </c>
      <c r="ES169" t="str">
        <f>IF(OR(LEFT(EP169,1)=CHAR(32),LEFT(EP169,1)=CHAR(9),LEFT(EP169,1)=CHAR(160),indenture(EP169)&gt;0),"NO","BOLD")&amp;ER169</f>
        <v>BOLD</v>
      </c>
      <c r="EV169" t="str">
        <f t="shared" si="169"/>
        <v/>
      </c>
      <c r="EW169" t="str">
        <f>IF(OR(LEFT(ET169,1)=CHAR(32),LEFT(ET169,1)=CHAR(9),LEFT(ET169,1)=CHAR(160),indenture(ET169)&gt;0),"NO","BOLD")&amp;EV169</f>
        <v>BOLD</v>
      </c>
      <c r="EZ169" t="str">
        <f t="shared" si="170"/>
        <v/>
      </c>
      <c r="FA169" t="str">
        <f>IF(OR(LEFT(EX169,1)=CHAR(32),LEFT(EX169,1)=CHAR(9),LEFT(EX169,1)=CHAR(160),indenture(EX169)&gt;0),"NO","BOLD")&amp;EZ169</f>
        <v>BOLD</v>
      </c>
      <c r="FD169" t="str">
        <f t="shared" si="171"/>
        <v/>
      </c>
      <c r="FE169" t="str">
        <f>IF(OR(LEFT(FB169,1)=CHAR(32),LEFT(FB169,1)=CHAR(9),LEFT(FB169,1)=CHAR(160),indenture(FB169)&gt;0),"NO","BOLD")&amp;FD169</f>
        <v>BOLD</v>
      </c>
      <c r="FH169" t="str">
        <f t="shared" si="172"/>
        <v/>
      </c>
      <c r="FI169" t="str">
        <f>IF(OR(LEFT(FF169,1)=CHAR(32),LEFT(FF169,1)=CHAR(9),LEFT(FF169,1)=CHAR(160),indenture(FF169)&gt;0),"NO","BOLD")&amp;FH169</f>
        <v>BOLD</v>
      </c>
      <c r="FL169" t="str">
        <f t="shared" si="173"/>
        <v/>
      </c>
      <c r="FM169" t="str">
        <f>IF(OR(LEFT(FJ169,1)=CHAR(32),LEFT(FJ169,1)=CHAR(9),LEFT(FJ169,1)=CHAR(160),indenture(FJ169)&gt;0),"NO","BOLD")&amp;FL169</f>
        <v>BOLD</v>
      </c>
      <c r="FP169" t="str">
        <f t="shared" si="174"/>
        <v/>
      </c>
      <c r="FQ169" t="str">
        <f>IF(OR(LEFT(FN169,1)=CHAR(32),LEFT(FN169,1)=CHAR(9),LEFT(FN169,1)=CHAR(160),indenture(FN169)&gt;0),"NO","BOLD")&amp;FP169</f>
        <v>BOLD</v>
      </c>
      <c r="FT169" t="str">
        <f t="shared" si="175"/>
        <v/>
      </c>
      <c r="FU169" t="str">
        <f>IF(OR(LEFT(FR169,1)=CHAR(32),LEFT(FR169,1)=CHAR(9),LEFT(FR169,1)=CHAR(160),indenture(FR169)&gt;0),"NO","BOLD")&amp;FT169</f>
        <v>BOLD</v>
      </c>
      <c r="FX169" t="str">
        <f t="shared" si="176"/>
        <v/>
      </c>
      <c r="FY169" t="str">
        <f>IF(OR(LEFT(FV169,1)=CHAR(32),LEFT(FV169,1)=CHAR(9),LEFT(FV169,1)=CHAR(160),indenture(FV169)&gt;0),"NO","BOLD")&amp;FX169</f>
        <v>BOLD</v>
      </c>
      <c r="GB169" t="str">
        <f t="shared" si="177"/>
        <v/>
      </c>
      <c r="GC169" t="str">
        <f>IF(OR(LEFT(FZ169,1)=CHAR(32),LEFT(FZ169,1)=CHAR(9),LEFT(FZ169,1)=CHAR(160),indenture(FZ169)&gt;0),"NO","BOLD")&amp;GB169</f>
        <v>BOLD</v>
      </c>
      <c r="GF169" t="str">
        <f t="shared" si="178"/>
        <v/>
      </c>
      <c r="GG169" t="str">
        <f>IF(OR(LEFT(GD169,1)=CHAR(32),LEFT(GD169,1)=CHAR(9),LEFT(GD169,1)=CHAR(160),indenture(GD169)&gt;0),"NO","BOLD")&amp;GF169</f>
        <v>BOLD</v>
      </c>
      <c r="GJ169" t="str">
        <f t="shared" si="179"/>
        <v/>
      </c>
      <c r="GK169" t="str">
        <f>IF(OR(LEFT(GH169,1)=CHAR(32),LEFT(GH169,1)=CHAR(9),LEFT(GH169,1)=CHAR(160),indenture(GH169)&gt;0),"NO","BOLD")&amp;GJ169</f>
        <v>BOLD</v>
      </c>
      <c r="GN169" t="str">
        <f t="shared" si="180"/>
        <v/>
      </c>
      <c r="GO169" t="str">
        <f>IF(OR(LEFT(GL169,1)=CHAR(32),LEFT(GL169,1)=CHAR(9),LEFT(GL169,1)=CHAR(160),indenture(GL169)&gt;0),"NO","BOLD")&amp;GN169</f>
        <v>BOLD</v>
      </c>
      <c r="GR169" t="str">
        <f t="shared" si="181"/>
        <v/>
      </c>
      <c r="GS169" t="str">
        <f>IF(OR(LEFT(GP169,1)=CHAR(32),LEFT(GP169,1)=CHAR(9),LEFT(GP169,1)=CHAR(160),indenture(GP169)&gt;0),"NO","BOLD")&amp;GR169</f>
        <v>BOLD</v>
      </c>
      <c r="GV169" t="str">
        <f t="shared" si="182"/>
        <v/>
      </c>
      <c r="GW169" t="str">
        <f>IF(OR(LEFT(GT169,1)=CHAR(32),LEFT(GT169,1)=CHAR(9),LEFT(GT169,1)=CHAR(160),indenture(GT169)&gt;0),"NO","BOLD")&amp;GV169</f>
        <v>BOLD</v>
      </c>
      <c r="GZ169" t="str">
        <f t="shared" si="183"/>
        <v/>
      </c>
      <c r="HA169" t="str">
        <f>IF(OR(LEFT(GX169,1)=CHAR(32),LEFT(GX169,1)=CHAR(9),LEFT(GX169,1)=CHAR(160),indenture(GX169)&gt;0),"NO","BOLD")&amp;GZ169</f>
        <v>BOLD</v>
      </c>
      <c r="HD169" t="str">
        <f t="shared" si="184"/>
        <v/>
      </c>
      <c r="HE169" t="str">
        <f>IF(OR(LEFT(HB169,1)=CHAR(32),LEFT(HB169,1)=CHAR(9),LEFT(HB169,1)=CHAR(160),indenture(HB169)&gt;0),"NO","BOLD")&amp;HD169</f>
        <v>BOLD</v>
      </c>
      <c r="HH169" t="str">
        <f t="shared" si="185"/>
        <v/>
      </c>
      <c r="HI169" t="str">
        <f>IF(OR(LEFT(HF169,1)=CHAR(32),LEFT(HF169,1)=CHAR(9),LEFT(HF169,1)=CHAR(160),indenture(HF169)&gt;0),"NO","BOLD")&amp;HH169</f>
        <v>BOLD</v>
      </c>
      <c r="HL169" t="str">
        <f t="shared" si="186"/>
        <v/>
      </c>
      <c r="HM169" t="str">
        <f>IF(OR(LEFT(HJ169,1)=CHAR(32),LEFT(HJ169,1)=CHAR(9),LEFT(HJ169,1)=CHAR(160),indenture(HJ169)&gt;0),"NO","BOLD")&amp;HL169</f>
        <v>BOLD</v>
      </c>
      <c r="HP169" t="str">
        <f t="shared" si="187"/>
        <v/>
      </c>
      <c r="HQ169" t="str">
        <f>IF(OR(LEFT(HN169,1)=CHAR(32),LEFT(HN169,1)=CHAR(9),LEFT(HN169,1)=CHAR(160),indenture(HN169)&gt;0),"NO","BOLD")&amp;HP169</f>
        <v>BOLD</v>
      </c>
      <c r="HT169" t="str">
        <f t="shared" si="188"/>
        <v/>
      </c>
      <c r="HU169" t="str">
        <f>IF(OR(LEFT(HR169,1)=CHAR(32),LEFT(HR169,1)=CHAR(9),LEFT(HR169,1)=CHAR(160),indenture(HR169)&gt;0),"NO","BOLD")&amp;HT169</f>
        <v>BOLD</v>
      </c>
    </row>
    <row r="170" spans="1:229">
      <c r="A170">
        <v>169</v>
      </c>
      <c r="D170" t="str">
        <f t="shared" si="133"/>
        <v/>
      </c>
      <c r="E170" t="str">
        <f>IF(OR(LEFT(B170,1)=CHAR(32),LEFT(B170,1)=CHAR(9),LEFT(B170,1)=CHAR(160),indenture(B170)&gt;0),"NO","BOLD")&amp;D170</f>
        <v>BOLD</v>
      </c>
      <c r="H170" t="str">
        <f t="shared" si="134"/>
        <v/>
      </c>
      <c r="I170" t="str">
        <f>IF(OR(LEFT(F170,1)=CHAR(32),LEFT(F170,1)=CHAR(9),LEFT(F170,1)=CHAR(160),indenture(F170)&gt;0),"NO","BOLD")&amp;H170</f>
        <v>BOLD</v>
      </c>
      <c r="P170" t="str">
        <f t="shared" si="135"/>
        <v/>
      </c>
      <c r="Q170" t="str">
        <f>IF(OR(LEFT(N170,1)=CHAR(32),LEFT(N170,1)=CHAR(9),LEFT(N170,1)=CHAR(160),indenture(N170)&gt;0),"NO","BOLD")&amp;P170</f>
        <v>BOLD</v>
      </c>
      <c r="T170" t="str">
        <f t="shared" si="136"/>
        <v/>
      </c>
      <c r="U170" t="str">
        <f>IF(OR(LEFT(R170,1)=CHAR(32),LEFT(R170,1)=CHAR(9),LEFT(R170,1)=CHAR(160),indenture(R170)&gt;0),"NO","BOLD")&amp;T170</f>
        <v>BOLD</v>
      </c>
      <c r="X170" t="str">
        <f t="shared" si="137"/>
        <v/>
      </c>
      <c r="Y170" t="str">
        <f>IF(OR(LEFT(V170,1)=CHAR(32),LEFT(V170,1)=CHAR(9),LEFT(V170,1)=CHAR(160),indenture(V170)&gt;0),"NO","BOLD")&amp;X170</f>
        <v>BOLD</v>
      </c>
      <c r="AB170" t="str">
        <f t="shared" si="138"/>
        <v/>
      </c>
      <c r="AC170" t="str">
        <f>IF(OR(LEFT(Z170,1)=CHAR(32),LEFT(Z170,1)=CHAR(9),LEFT(Z170,1)=CHAR(160),indenture(Z170)&gt;0),"NO","BOLD")&amp;AB170</f>
        <v>BOLD</v>
      </c>
      <c r="AF170" t="str">
        <f t="shared" si="139"/>
        <v/>
      </c>
      <c r="AG170" t="str">
        <f>IF(OR(LEFT(AD170,1)=CHAR(32),LEFT(AD170,1)=CHAR(9),LEFT(AD170,1)=CHAR(160),indenture(AD170)&gt;0),"NO","BOLD")&amp;AF170</f>
        <v>BOLD</v>
      </c>
      <c r="AJ170" t="str">
        <f t="shared" si="140"/>
        <v/>
      </c>
      <c r="AK170" t="str">
        <f>IF(OR(LEFT(AH170,1)=CHAR(32),LEFT(AH170,1)=CHAR(9),LEFT(AH170,1)=CHAR(160),indenture(AH170)&gt;0),"NO","BOLD")&amp;AJ170</f>
        <v>BOLD</v>
      </c>
      <c r="AN170" t="str">
        <f t="shared" si="141"/>
        <v/>
      </c>
      <c r="AO170" t="str">
        <f>IF(OR(LEFT(AL170,1)=CHAR(32),LEFT(AL170,1)=CHAR(9),LEFT(AL170,1)=CHAR(160),indenture(AL170)&gt;0),"NO","BOLD")&amp;AN170</f>
        <v>BOLD</v>
      </c>
      <c r="AR170" t="str">
        <f t="shared" si="142"/>
        <v/>
      </c>
      <c r="AS170" t="str">
        <f>IF(OR(LEFT(AP170,1)=CHAR(32),LEFT(AP170,1)=CHAR(9),LEFT(AP170,1)=CHAR(160),indenture(AP170)&gt;0),"NO","BOLD")&amp;AR170</f>
        <v>BOLD</v>
      </c>
      <c r="AV170" t="str">
        <f t="shared" si="143"/>
        <v/>
      </c>
      <c r="AW170" t="str">
        <f>IF(OR(LEFT(AT170,1)=CHAR(32),LEFT(AT170,1)=CHAR(9),LEFT(AT170,1)=CHAR(160),indenture(AT170)&gt;0),"NO","BOLD")&amp;AV170</f>
        <v>BOLD</v>
      </c>
      <c r="AZ170" t="str">
        <f t="shared" si="144"/>
        <v/>
      </c>
      <c r="BA170" t="str">
        <f>IF(OR(LEFT(AX170,1)=CHAR(32),LEFT(AX170,1)=CHAR(9),LEFT(AX170,1)=CHAR(160),indenture(AX170)&gt;0),"NO","BOLD")&amp;AZ170</f>
        <v>BOLD</v>
      </c>
      <c r="BD170" t="str">
        <f t="shared" si="145"/>
        <v/>
      </c>
      <c r="BE170" t="str">
        <f>IF(OR(LEFT(BB170,1)=CHAR(32),LEFT(BB170,1)=CHAR(9),LEFT(BB170,1)=CHAR(160),indenture(BB170)&gt;0),"NO","BOLD")&amp;BD170</f>
        <v>BOLD</v>
      </c>
      <c r="BH170" t="str">
        <f t="shared" si="146"/>
        <v/>
      </c>
      <c r="BI170" t="str">
        <f>IF(OR(LEFT(BF170,1)=CHAR(32),LEFT(BF170,1)=CHAR(9),LEFT(BF170,1)=CHAR(160),indenture(BF170)&gt;0),"NO","BOLD")&amp;BH170</f>
        <v>BOLD</v>
      </c>
      <c r="BL170" t="str">
        <f t="shared" si="147"/>
        <v/>
      </c>
      <c r="BM170" t="str">
        <f>IF(OR(LEFT(BJ170,1)=CHAR(32),LEFT(BJ170,1)=CHAR(9),LEFT(BJ170,1)=CHAR(160),indenture(BJ170)&gt;0),"NO","BOLD")&amp;BL170</f>
        <v>BOLD</v>
      </c>
      <c r="BP170" t="str">
        <f t="shared" si="148"/>
        <v/>
      </c>
      <c r="BQ170" t="str">
        <f>IF(OR(LEFT(BN170,1)=CHAR(32),LEFT(BN170,1)=CHAR(9),LEFT(BN170,1)=CHAR(160),indenture(BN170)&gt;0),"NO","BOLD")&amp;BP170</f>
        <v>BOLD</v>
      </c>
      <c r="BT170" t="str">
        <f t="shared" si="149"/>
        <v/>
      </c>
      <c r="BU170" t="str">
        <f>IF(OR(LEFT(BR170,1)=CHAR(32),LEFT(BR170,1)=CHAR(9),LEFT(BR170,1)=CHAR(160),indenture(BR170)&gt;0),"NO","BOLD")&amp;BT170</f>
        <v>BOLD</v>
      </c>
      <c r="BX170" t="str">
        <f t="shared" si="150"/>
        <v/>
      </c>
      <c r="BY170" t="str">
        <f>IF(OR(LEFT(BV170,1)=CHAR(32),LEFT(BV170,1)=CHAR(9),LEFT(BV170,1)=CHAR(160),indenture(BV170)&gt;0),"NO","BOLD")&amp;BX170</f>
        <v>BOLD</v>
      </c>
      <c r="CB170" t="str">
        <f t="shared" si="151"/>
        <v/>
      </c>
      <c r="CC170" t="str">
        <f>IF(OR(LEFT(BZ170,1)=CHAR(32),LEFT(BZ170,1)=CHAR(9),LEFT(BZ170,1)=CHAR(160),indenture(BZ170)&gt;0),"NO","BOLD")&amp;CB170</f>
        <v>BOLD</v>
      </c>
      <c r="CF170" t="str">
        <f t="shared" si="152"/>
        <v/>
      </c>
      <c r="CG170" t="str">
        <f>IF(OR(LEFT(CD170,1)=CHAR(32),LEFT(CD170,1)=CHAR(9),LEFT(CD170,1)=CHAR(160),indenture(CD170)&gt;0),"NO","BOLD")&amp;CF170</f>
        <v>BOLD</v>
      </c>
      <c r="CJ170" t="str">
        <f t="shared" si="153"/>
        <v/>
      </c>
      <c r="CK170" t="str">
        <f>IF(OR(LEFT(CH170,1)=CHAR(32),LEFT(CH170,1)=CHAR(9),LEFT(CH170,1)=CHAR(160),indenture(CH170)&gt;0),"NO","BOLD")&amp;CJ170</f>
        <v>BOLD</v>
      </c>
      <c r="CN170" t="str">
        <f t="shared" si="154"/>
        <v/>
      </c>
      <c r="CO170" t="str">
        <f>IF(OR(LEFT(CL170,1)=CHAR(32),LEFT(CL170,1)=CHAR(9),LEFT(CL170,1)=CHAR(160),indenture(CL170)&gt;0),"NO","BOLD")&amp;CN170</f>
        <v>BOLD</v>
      </c>
      <c r="CR170" t="str">
        <f t="shared" si="155"/>
        <v/>
      </c>
      <c r="CS170" t="str">
        <f>IF(OR(LEFT(CP170,1)=CHAR(32),LEFT(CP170,1)=CHAR(9),LEFT(CP170,1)=CHAR(160),indenture(CP170)&gt;0),"NO","BOLD")&amp;CR170</f>
        <v>BOLD</v>
      </c>
      <c r="CV170" t="str">
        <f t="shared" si="156"/>
        <v/>
      </c>
      <c r="CW170" t="str">
        <f>IF(OR(LEFT(CT170,1)=CHAR(32),LEFT(CT170,1)=CHAR(9),LEFT(CT170,1)=CHAR(160),indenture(CT170)&gt;0),"NO","BOLD")&amp;CV170</f>
        <v>BOLD</v>
      </c>
      <c r="CZ170" t="str">
        <f t="shared" si="157"/>
        <v/>
      </c>
      <c r="DA170" t="str">
        <f>IF(OR(LEFT(CX170,1)=CHAR(32),LEFT(CX170,1)=CHAR(9),LEFT(CX170,1)=CHAR(160),indenture(CX170)&gt;0),"NO","BOLD")&amp;CZ170</f>
        <v>BOLD</v>
      </c>
      <c r="DD170" t="str">
        <f t="shared" si="158"/>
        <v/>
      </c>
      <c r="DE170" t="str">
        <f>IF(OR(LEFT(DB170,1)=CHAR(32),LEFT(DB170,1)=CHAR(9),LEFT(DB170,1)=CHAR(160),indenture(DB170)&gt;0),"NO","BOLD")&amp;DD170</f>
        <v>BOLD</v>
      </c>
      <c r="DH170" t="str">
        <f t="shared" si="159"/>
        <v/>
      </c>
      <c r="DI170" t="str">
        <f>IF(OR(LEFT(DF170,1)=CHAR(32),LEFT(DF170,1)=CHAR(9),LEFT(DF170,1)=CHAR(160),indenture(DF170)&gt;0),"NO","BOLD")&amp;DH170</f>
        <v>BOLD</v>
      </c>
      <c r="DL170" t="str">
        <f t="shared" si="160"/>
        <v/>
      </c>
      <c r="DM170" t="str">
        <f>IF(OR(LEFT(DJ170,1)=CHAR(32),LEFT(DJ170,1)=CHAR(9),LEFT(DJ170,1)=CHAR(160),indenture(DJ170)&gt;0),"NO","BOLD")&amp;DL170</f>
        <v>BOLD</v>
      </c>
      <c r="DP170" t="str">
        <f t="shared" si="161"/>
        <v/>
      </c>
      <c r="DQ170" t="str">
        <f>IF(OR(LEFT(DN170,1)=CHAR(32),LEFT(DN170,1)=CHAR(9),LEFT(DN170,1)=CHAR(160),indenture(DN170)&gt;0),"NO","BOLD")&amp;DP170</f>
        <v>BOLD</v>
      </c>
      <c r="DT170" t="str">
        <f t="shared" si="162"/>
        <v/>
      </c>
      <c r="DU170" t="str">
        <f>IF(OR(LEFT(DR170,1)=CHAR(32),LEFT(DR170,1)=CHAR(9),LEFT(DR170,1)=CHAR(160),indenture(DR170)&gt;0),"NO","BOLD")&amp;DT170</f>
        <v>BOLD</v>
      </c>
      <c r="DX170" t="str">
        <f t="shared" si="163"/>
        <v/>
      </c>
      <c r="DY170" t="str">
        <f>IF(OR(LEFT(DV170,1)=CHAR(32),LEFT(DV170,1)=CHAR(9),LEFT(DV170,1)=CHAR(160),indenture(DV170)&gt;0),"NO","BOLD")&amp;DX170</f>
        <v>BOLD</v>
      </c>
      <c r="EB170" t="str">
        <f t="shared" si="164"/>
        <v/>
      </c>
      <c r="EC170" t="str">
        <f>IF(OR(LEFT(DZ170,1)=CHAR(32),LEFT(DZ170,1)=CHAR(9),LEFT(DZ170,1)=CHAR(160),indenture(DZ170)&gt;0),"NO","BOLD")&amp;EB170</f>
        <v>BOLD</v>
      </c>
      <c r="EF170" t="str">
        <f t="shared" si="165"/>
        <v/>
      </c>
      <c r="EG170" t="str">
        <f>IF(OR(LEFT(ED170,1)=CHAR(32),LEFT(ED170,1)=CHAR(9),LEFT(ED170,1)=CHAR(160),indenture(ED170)&gt;0),"NO","BOLD")&amp;EF170</f>
        <v>BOLD</v>
      </c>
      <c r="EJ170" t="str">
        <f t="shared" si="166"/>
        <v/>
      </c>
      <c r="EK170" t="str">
        <f>IF(OR(LEFT(EH170,1)=CHAR(32),LEFT(EH170,1)=CHAR(9),LEFT(EH170,1)=CHAR(160),indenture(EH170)&gt;0),"NO","BOLD")&amp;EJ170</f>
        <v>BOLD</v>
      </c>
      <c r="EN170" t="str">
        <f t="shared" si="167"/>
        <v/>
      </c>
      <c r="EO170" t="str">
        <f>IF(OR(LEFT(EL170,1)=CHAR(32),LEFT(EL170,1)=CHAR(9),LEFT(EL170,1)=CHAR(160),indenture(EL170)&gt;0),"NO","BOLD")&amp;EN170</f>
        <v>BOLD</v>
      </c>
      <c r="ER170" t="str">
        <f t="shared" si="168"/>
        <v/>
      </c>
      <c r="ES170" t="str">
        <f>IF(OR(LEFT(EP170,1)=CHAR(32),LEFT(EP170,1)=CHAR(9),LEFT(EP170,1)=CHAR(160),indenture(EP170)&gt;0),"NO","BOLD")&amp;ER170</f>
        <v>BOLD</v>
      </c>
      <c r="EV170" t="str">
        <f t="shared" si="169"/>
        <v/>
      </c>
      <c r="EW170" t="str">
        <f>IF(OR(LEFT(ET170,1)=CHAR(32),LEFT(ET170,1)=CHAR(9),LEFT(ET170,1)=CHAR(160),indenture(ET170)&gt;0),"NO","BOLD")&amp;EV170</f>
        <v>BOLD</v>
      </c>
      <c r="EZ170" t="str">
        <f t="shared" si="170"/>
        <v/>
      </c>
      <c r="FA170" t="str">
        <f>IF(OR(LEFT(EX170,1)=CHAR(32),LEFT(EX170,1)=CHAR(9),LEFT(EX170,1)=CHAR(160),indenture(EX170)&gt;0),"NO","BOLD")&amp;EZ170</f>
        <v>BOLD</v>
      </c>
      <c r="FD170" t="str">
        <f t="shared" si="171"/>
        <v/>
      </c>
      <c r="FE170" t="str">
        <f>IF(OR(LEFT(FB170,1)=CHAR(32),LEFT(FB170,1)=CHAR(9),LEFT(FB170,1)=CHAR(160),indenture(FB170)&gt;0),"NO","BOLD")&amp;FD170</f>
        <v>BOLD</v>
      </c>
      <c r="FH170" t="str">
        <f t="shared" si="172"/>
        <v/>
      </c>
      <c r="FI170" t="str">
        <f>IF(OR(LEFT(FF170,1)=CHAR(32),LEFT(FF170,1)=CHAR(9),LEFT(FF170,1)=CHAR(160),indenture(FF170)&gt;0),"NO","BOLD")&amp;FH170</f>
        <v>BOLD</v>
      </c>
      <c r="FL170" t="str">
        <f t="shared" si="173"/>
        <v/>
      </c>
      <c r="FM170" t="str">
        <f>IF(OR(LEFT(FJ170,1)=CHAR(32),LEFT(FJ170,1)=CHAR(9),LEFT(FJ170,1)=CHAR(160),indenture(FJ170)&gt;0),"NO","BOLD")&amp;FL170</f>
        <v>BOLD</v>
      </c>
      <c r="FP170" t="str">
        <f t="shared" si="174"/>
        <v/>
      </c>
      <c r="FQ170" t="str">
        <f>IF(OR(LEFT(FN170,1)=CHAR(32),LEFT(FN170,1)=CHAR(9),LEFT(FN170,1)=CHAR(160),indenture(FN170)&gt;0),"NO","BOLD")&amp;FP170</f>
        <v>BOLD</v>
      </c>
      <c r="FT170" t="str">
        <f t="shared" si="175"/>
        <v/>
      </c>
      <c r="FU170" t="str">
        <f>IF(OR(LEFT(FR170,1)=CHAR(32),LEFT(FR170,1)=CHAR(9),LEFT(FR170,1)=CHAR(160),indenture(FR170)&gt;0),"NO","BOLD")&amp;FT170</f>
        <v>BOLD</v>
      </c>
      <c r="FX170" t="str">
        <f t="shared" si="176"/>
        <v/>
      </c>
      <c r="FY170" t="str">
        <f>IF(OR(LEFT(FV170,1)=CHAR(32),LEFT(FV170,1)=CHAR(9),LEFT(FV170,1)=CHAR(160),indenture(FV170)&gt;0),"NO","BOLD")&amp;FX170</f>
        <v>BOLD</v>
      </c>
      <c r="GB170" t="str">
        <f t="shared" si="177"/>
        <v/>
      </c>
      <c r="GC170" t="str">
        <f>IF(OR(LEFT(FZ170,1)=CHAR(32),LEFT(FZ170,1)=CHAR(9),LEFT(FZ170,1)=CHAR(160),indenture(FZ170)&gt;0),"NO","BOLD")&amp;GB170</f>
        <v>BOLD</v>
      </c>
      <c r="GF170" t="str">
        <f t="shared" si="178"/>
        <v/>
      </c>
      <c r="GG170" t="str">
        <f>IF(OR(LEFT(GD170,1)=CHAR(32),LEFT(GD170,1)=CHAR(9),LEFT(GD170,1)=CHAR(160),indenture(GD170)&gt;0),"NO","BOLD")&amp;GF170</f>
        <v>BOLD</v>
      </c>
      <c r="GJ170" t="str">
        <f t="shared" si="179"/>
        <v/>
      </c>
      <c r="GK170" t="str">
        <f>IF(OR(LEFT(GH170,1)=CHAR(32),LEFT(GH170,1)=CHAR(9),LEFT(GH170,1)=CHAR(160),indenture(GH170)&gt;0),"NO","BOLD")&amp;GJ170</f>
        <v>BOLD</v>
      </c>
      <c r="GN170" t="str">
        <f t="shared" si="180"/>
        <v/>
      </c>
      <c r="GO170" t="str">
        <f>IF(OR(LEFT(GL170,1)=CHAR(32),LEFT(GL170,1)=CHAR(9),LEFT(GL170,1)=CHAR(160),indenture(GL170)&gt;0),"NO","BOLD")&amp;GN170</f>
        <v>BOLD</v>
      </c>
      <c r="GR170" t="str">
        <f t="shared" si="181"/>
        <v/>
      </c>
      <c r="GS170" t="str">
        <f>IF(OR(LEFT(GP170,1)=CHAR(32),LEFT(GP170,1)=CHAR(9),LEFT(GP170,1)=CHAR(160),indenture(GP170)&gt;0),"NO","BOLD")&amp;GR170</f>
        <v>BOLD</v>
      </c>
      <c r="GV170" t="str">
        <f t="shared" si="182"/>
        <v/>
      </c>
      <c r="GW170" t="str">
        <f>IF(OR(LEFT(GT170,1)=CHAR(32),LEFT(GT170,1)=CHAR(9),LEFT(GT170,1)=CHAR(160),indenture(GT170)&gt;0),"NO","BOLD")&amp;GV170</f>
        <v>BOLD</v>
      </c>
      <c r="GZ170" t="str">
        <f t="shared" si="183"/>
        <v/>
      </c>
      <c r="HA170" t="str">
        <f>IF(OR(LEFT(GX170,1)=CHAR(32),LEFT(GX170,1)=CHAR(9),LEFT(GX170,1)=CHAR(160),indenture(GX170)&gt;0),"NO","BOLD")&amp;GZ170</f>
        <v>BOLD</v>
      </c>
      <c r="HD170" t="str">
        <f t="shared" si="184"/>
        <v/>
      </c>
      <c r="HE170" t="str">
        <f>IF(OR(LEFT(HB170,1)=CHAR(32),LEFT(HB170,1)=CHAR(9),LEFT(HB170,1)=CHAR(160),indenture(HB170)&gt;0),"NO","BOLD")&amp;HD170</f>
        <v>BOLD</v>
      </c>
      <c r="HH170" t="str">
        <f t="shared" si="185"/>
        <v/>
      </c>
      <c r="HI170" t="str">
        <f>IF(OR(LEFT(HF170,1)=CHAR(32),LEFT(HF170,1)=CHAR(9),LEFT(HF170,1)=CHAR(160),indenture(HF170)&gt;0),"NO","BOLD")&amp;HH170</f>
        <v>BOLD</v>
      </c>
      <c r="HL170" t="str">
        <f t="shared" si="186"/>
        <v/>
      </c>
      <c r="HM170" t="str">
        <f>IF(OR(LEFT(HJ170,1)=CHAR(32),LEFT(HJ170,1)=CHAR(9),LEFT(HJ170,1)=CHAR(160),indenture(HJ170)&gt;0),"NO","BOLD")&amp;HL170</f>
        <v>BOLD</v>
      </c>
      <c r="HP170" t="str">
        <f t="shared" si="187"/>
        <v/>
      </c>
      <c r="HQ170" t="str">
        <f>IF(OR(LEFT(HN170,1)=CHAR(32),LEFT(HN170,1)=CHAR(9),LEFT(HN170,1)=CHAR(160),indenture(HN170)&gt;0),"NO","BOLD")&amp;HP170</f>
        <v>BOLD</v>
      </c>
      <c r="HT170" t="str">
        <f t="shared" si="188"/>
        <v/>
      </c>
      <c r="HU170" t="str">
        <f>IF(OR(LEFT(HR170,1)=CHAR(32),LEFT(HR170,1)=CHAR(9),LEFT(HR170,1)=CHAR(160),indenture(HR170)&gt;0),"NO","BOLD")&amp;HT170</f>
        <v>BOLD</v>
      </c>
    </row>
    <row r="171" spans="1:229">
      <c r="A171">
        <v>170</v>
      </c>
      <c r="D171" t="str">
        <f t="shared" si="133"/>
        <v/>
      </c>
      <c r="E171" t="str">
        <f>IF(OR(LEFT(B171,1)=CHAR(32),LEFT(B171,1)=CHAR(9),LEFT(B171,1)=CHAR(160),indenture(B171)&gt;0),"NO","BOLD")&amp;D171</f>
        <v>BOLD</v>
      </c>
      <c r="H171" t="str">
        <f t="shared" si="134"/>
        <v/>
      </c>
      <c r="I171" t="str">
        <f>IF(OR(LEFT(F171,1)=CHAR(32),LEFT(F171,1)=CHAR(9),LEFT(F171,1)=CHAR(160),indenture(F171)&gt;0),"NO","BOLD")&amp;H171</f>
        <v>BOLD</v>
      </c>
      <c r="P171" t="str">
        <f t="shared" si="135"/>
        <v/>
      </c>
      <c r="Q171" t="str">
        <f>IF(OR(LEFT(N171,1)=CHAR(32),LEFT(N171,1)=CHAR(9),LEFT(N171,1)=CHAR(160),indenture(N171)&gt;0),"NO","BOLD")&amp;P171</f>
        <v>BOLD</v>
      </c>
      <c r="T171" t="str">
        <f t="shared" si="136"/>
        <v/>
      </c>
      <c r="U171" t="str">
        <f>IF(OR(LEFT(R171,1)=CHAR(32),LEFT(R171,1)=CHAR(9),LEFT(R171,1)=CHAR(160),indenture(R171)&gt;0),"NO","BOLD")&amp;T171</f>
        <v>BOLD</v>
      </c>
      <c r="X171" t="str">
        <f t="shared" si="137"/>
        <v/>
      </c>
      <c r="Y171" t="str">
        <f>IF(OR(LEFT(V171,1)=CHAR(32),LEFT(V171,1)=CHAR(9),LEFT(V171,1)=CHAR(160),indenture(V171)&gt;0),"NO","BOLD")&amp;X171</f>
        <v>BOLD</v>
      </c>
      <c r="AB171" t="str">
        <f t="shared" si="138"/>
        <v/>
      </c>
      <c r="AC171" t="str">
        <f>IF(OR(LEFT(Z171,1)=CHAR(32),LEFT(Z171,1)=CHAR(9),LEFT(Z171,1)=CHAR(160),indenture(Z171)&gt;0),"NO","BOLD")&amp;AB171</f>
        <v>BOLD</v>
      </c>
      <c r="AF171" t="str">
        <f t="shared" si="139"/>
        <v/>
      </c>
      <c r="AG171" t="str">
        <f>IF(OR(LEFT(AD171,1)=CHAR(32),LEFT(AD171,1)=CHAR(9),LEFT(AD171,1)=CHAR(160),indenture(AD171)&gt;0),"NO","BOLD")&amp;AF171</f>
        <v>BOLD</v>
      </c>
      <c r="AJ171" t="str">
        <f t="shared" si="140"/>
        <v/>
      </c>
      <c r="AK171" t="str">
        <f>IF(OR(LEFT(AH171,1)=CHAR(32),LEFT(AH171,1)=CHAR(9),LEFT(AH171,1)=CHAR(160),indenture(AH171)&gt;0),"NO","BOLD")&amp;AJ171</f>
        <v>BOLD</v>
      </c>
      <c r="AN171" t="str">
        <f t="shared" si="141"/>
        <v/>
      </c>
      <c r="AO171" t="str">
        <f>IF(OR(LEFT(AL171,1)=CHAR(32),LEFT(AL171,1)=CHAR(9),LEFT(AL171,1)=CHAR(160),indenture(AL171)&gt;0),"NO","BOLD")&amp;AN171</f>
        <v>BOLD</v>
      </c>
      <c r="AR171" t="str">
        <f t="shared" si="142"/>
        <v/>
      </c>
      <c r="AS171" t="str">
        <f>IF(OR(LEFT(AP171,1)=CHAR(32),LEFT(AP171,1)=CHAR(9),LEFT(AP171,1)=CHAR(160),indenture(AP171)&gt;0),"NO","BOLD")&amp;AR171</f>
        <v>BOLD</v>
      </c>
      <c r="AV171" t="str">
        <f t="shared" si="143"/>
        <v/>
      </c>
      <c r="AW171" t="str">
        <f>IF(OR(LEFT(AT171,1)=CHAR(32),LEFT(AT171,1)=CHAR(9),LEFT(AT171,1)=CHAR(160),indenture(AT171)&gt;0),"NO","BOLD")&amp;AV171</f>
        <v>BOLD</v>
      </c>
      <c r="AZ171" t="str">
        <f t="shared" si="144"/>
        <v/>
      </c>
      <c r="BA171" t="str">
        <f>IF(OR(LEFT(AX171,1)=CHAR(32),LEFT(AX171,1)=CHAR(9),LEFT(AX171,1)=CHAR(160),indenture(AX171)&gt;0),"NO","BOLD")&amp;AZ171</f>
        <v>BOLD</v>
      </c>
      <c r="BD171" t="str">
        <f t="shared" si="145"/>
        <v/>
      </c>
      <c r="BE171" t="str">
        <f>IF(OR(LEFT(BB171,1)=CHAR(32),LEFT(BB171,1)=CHAR(9),LEFT(BB171,1)=CHAR(160),indenture(BB171)&gt;0),"NO","BOLD")&amp;BD171</f>
        <v>BOLD</v>
      </c>
      <c r="BH171" t="str">
        <f t="shared" si="146"/>
        <v/>
      </c>
      <c r="BI171" t="str">
        <f>IF(OR(LEFT(BF171,1)=CHAR(32),LEFT(BF171,1)=CHAR(9),LEFT(BF171,1)=CHAR(160),indenture(BF171)&gt;0),"NO","BOLD")&amp;BH171</f>
        <v>BOLD</v>
      </c>
      <c r="BL171" t="str">
        <f t="shared" si="147"/>
        <v/>
      </c>
      <c r="BM171" t="str">
        <f>IF(OR(LEFT(BJ171,1)=CHAR(32),LEFT(BJ171,1)=CHAR(9),LEFT(BJ171,1)=CHAR(160),indenture(BJ171)&gt;0),"NO","BOLD")&amp;BL171</f>
        <v>BOLD</v>
      </c>
      <c r="BP171" t="str">
        <f t="shared" si="148"/>
        <v/>
      </c>
      <c r="BQ171" t="str">
        <f>IF(OR(LEFT(BN171,1)=CHAR(32),LEFT(BN171,1)=CHAR(9),LEFT(BN171,1)=CHAR(160),indenture(BN171)&gt;0),"NO","BOLD")&amp;BP171</f>
        <v>BOLD</v>
      </c>
      <c r="BT171" t="str">
        <f t="shared" si="149"/>
        <v/>
      </c>
      <c r="BU171" t="str">
        <f>IF(OR(LEFT(BR171,1)=CHAR(32),LEFT(BR171,1)=CHAR(9),LEFT(BR171,1)=CHAR(160),indenture(BR171)&gt;0),"NO","BOLD")&amp;BT171</f>
        <v>BOLD</v>
      </c>
      <c r="BX171" t="str">
        <f t="shared" si="150"/>
        <v/>
      </c>
      <c r="BY171" t="str">
        <f>IF(OR(LEFT(BV171,1)=CHAR(32),LEFT(BV171,1)=CHAR(9),LEFT(BV171,1)=CHAR(160),indenture(BV171)&gt;0),"NO","BOLD")&amp;BX171</f>
        <v>BOLD</v>
      </c>
      <c r="CB171" t="str">
        <f t="shared" si="151"/>
        <v/>
      </c>
      <c r="CC171" t="str">
        <f>IF(OR(LEFT(BZ171,1)=CHAR(32),LEFT(BZ171,1)=CHAR(9),LEFT(BZ171,1)=CHAR(160),indenture(BZ171)&gt;0),"NO","BOLD")&amp;CB171</f>
        <v>BOLD</v>
      </c>
      <c r="CF171" t="str">
        <f t="shared" si="152"/>
        <v/>
      </c>
      <c r="CG171" t="str">
        <f>IF(OR(LEFT(CD171,1)=CHAR(32),LEFT(CD171,1)=CHAR(9),LEFT(CD171,1)=CHAR(160),indenture(CD171)&gt;0),"NO","BOLD")&amp;CF171</f>
        <v>BOLD</v>
      </c>
      <c r="CJ171" t="str">
        <f t="shared" si="153"/>
        <v/>
      </c>
      <c r="CK171" t="str">
        <f>IF(OR(LEFT(CH171,1)=CHAR(32),LEFT(CH171,1)=CHAR(9),LEFT(CH171,1)=CHAR(160),indenture(CH171)&gt;0),"NO","BOLD")&amp;CJ171</f>
        <v>BOLD</v>
      </c>
      <c r="CN171" t="str">
        <f t="shared" si="154"/>
        <v/>
      </c>
      <c r="CO171" t="str">
        <f>IF(OR(LEFT(CL171,1)=CHAR(32),LEFT(CL171,1)=CHAR(9),LEFT(CL171,1)=CHAR(160),indenture(CL171)&gt;0),"NO","BOLD")&amp;CN171</f>
        <v>BOLD</v>
      </c>
      <c r="CR171" t="str">
        <f t="shared" si="155"/>
        <v/>
      </c>
      <c r="CS171" t="str">
        <f>IF(OR(LEFT(CP171,1)=CHAR(32),LEFT(CP171,1)=CHAR(9),LEFT(CP171,1)=CHAR(160),indenture(CP171)&gt;0),"NO","BOLD")&amp;CR171</f>
        <v>BOLD</v>
      </c>
      <c r="CV171" t="str">
        <f t="shared" si="156"/>
        <v/>
      </c>
      <c r="CW171" t="str">
        <f>IF(OR(LEFT(CT171,1)=CHAR(32),LEFT(CT171,1)=CHAR(9),LEFT(CT171,1)=CHAR(160),indenture(CT171)&gt;0),"NO","BOLD")&amp;CV171</f>
        <v>BOLD</v>
      </c>
      <c r="CZ171" t="str">
        <f t="shared" si="157"/>
        <v/>
      </c>
      <c r="DA171" t="str">
        <f>IF(OR(LEFT(CX171,1)=CHAR(32),LEFT(CX171,1)=CHAR(9),LEFT(CX171,1)=CHAR(160),indenture(CX171)&gt;0),"NO","BOLD")&amp;CZ171</f>
        <v>BOLD</v>
      </c>
      <c r="DD171" t="str">
        <f t="shared" si="158"/>
        <v/>
      </c>
      <c r="DE171" t="str">
        <f>IF(OR(LEFT(DB171,1)=CHAR(32),LEFT(DB171,1)=CHAR(9),LEFT(DB171,1)=CHAR(160),indenture(DB171)&gt;0),"NO","BOLD")&amp;DD171</f>
        <v>BOLD</v>
      </c>
      <c r="DH171" t="str">
        <f t="shared" si="159"/>
        <v/>
      </c>
      <c r="DI171" t="str">
        <f>IF(OR(LEFT(DF171,1)=CHAR(32),LEFT(DF171,1)=CHAR(9),LEFT(DF171,1)=CHAR(160),indenture(DF171)&gt;0),"NO","BOLD")&amp;DH171</f>
        <v>BOLD</v>
      </c>
      <c r="DL171" t="str">
        <f t="shared" si="160"/>
        <v/>
      </c>
      <c r="DM171" t="str">
        <f>IF(OR(LEFT(DJ171,1)=CHAR(32),LEFT(DJ171,1)=CHAR(9),LEFT(DJ171,1)=CHAR(160),indenture(DJ171)&gt;0),"NO","BOLD")&amp;DL171</f>
        <v>BOLD</v>
      </c>
      <c r="DP171" t="str">
        <f t="shared" si="161"/>
        <v/>
      </c>
      <c r="DQ171" t="str">
        <f>IF(OR(LEFT(DN171,1)=CHAR(32),LEFT(DN171,1)=CHAR(9),LEFT(DN171,1)=CHAR(160),indenture(DN171)&gt;0),"NO","BOLD")&amp;DP171</f>
        <v>BOLD</v>
      </c>
      <c r="DT171" t="str">
        <f t="shared" si="162"/>
        <v/>
      </c>
      <c r="DU171" t="str">
        <f>IF(OR(LEFT(DR171,1)=CHAR(32),LEFT(DR171,1)=CHAR(9),LEFT(DR171,1)=CHAR(160),indenture(DR171)&gt;0),"NO","BOLD")&amp;DT171</f>
        <v>BOLD</v>
      </c>
      <c r="DX171" t="str">
        <f t="shared" si="163"/>
        <v/>
      </c>
      <c r="DY171" t="str">
        <f>IF(OR(LEFT(DV171,1)=CHAR(32),LEFT(DV171,1)=CHAR(9),LEFT(DV171,1)=CHAR(160),indenture(DV171)&gt;0),"NO","BOLD")&amp;DX171</f>
        <v>BOLD</v>
      </c>
      <c r="EB171" t="str">
        <f t="shared" si="164"/>
        <v/>
      </c>
      <c r="EC171" t="str">
        <f>IF(OR(LEFT(DZ171,1)=CHAR(32),LEFT(DZ171,1)=CHAR(9),LEFT(DZ171,1)=CHAR(160),indenture(DZ171)&gt;0),"NO","BOLD")&amp;EB171</f>
        <v>BOLD</v>
      </c>
      <c r="EF171" t="str">
        <f t="shared" si="165"/>
        <v/>
      </c>
      <c r="EG171" t="str">
        <f>IF(OR(LEFT(ED171,1)=CHAR(32),LEFT(ED171,1)=CHAR(9),LEFT(ED171,1)=CHAR(160),indenture(ED171)&gt;0),"NO","BOLD")&amp;EF171</f>
        <v>BOLD</v>
      </c>
      <c r="EJ171" t="str">
        <f t="shared" si="166"/>
        <v/>
      </c>
      <c r="EK171" t="str">
        <f>IF(OR(LEFT(EH171,1)=CHAR(32),LEFT(EH171,1)=CHAR(9),LEFT(EH171,1)=CHAR(160),indenture(EH171)&gt;0),"NO","BOLD")&amp;EJ171</f>
        <v>BOLD</v>
      </c>
      <c r="EN171" t="str">
        <f t="shared" si="167"/>
        <v/>
      </c>
      <c r="EO171" t="str">
        <f>IF(OR(LEFT(EL171,1)=CHAR(32),LEFT(EL171,1)=CHAR(9),LEFT(EL171,1)=CHAR(160),indenture(EL171)&gt;0),"NO","BOLD")&amp;EN171</f>
        <v>BOLD</v>
      </c>
      <c r="ER171" t="str">
        <f t="shared" si="168"/>
        <v/>
      </c>
      <c r="ES171" t="str">
        <f>IF(OR(LEFT(EP171,1)=CHAR(32),LEFT(EP171,1)=CHAR(9),LEFT(EP171,1)=CHAR(160),indenture(EP171)&gt;0),"NO","BOLD")&amp;ER171</f>
        <v>BOLD</v>
      </c>
      <c r="EV171" t="str">
        <f t="shared" si="169"/>
        <v/>
      </c>
      <c r="EW171" t="str">
        <f>IF(OR(LEFT(ET171,1)=CHAR(32),LEFT(ET171,1)=CHAR(9),LEFT(ET171,1)=CHAR(160),indenture(ET171)&gt;0),"NO","BOLD")&amp;EV171</f>
        <v>BOLD</v>
      </c>
      <c r="EZ171" t="str">
        <f t="shared" si="170"/>
        <v/>
      </c>
      <c r="FA171" t="str">
        <f>IF(OR(LEFT(EX171,1)=CHAR(32),LEFT(EX171,1)=CHAR(9),LEFT(EX171,1)=CHAR(160),indenture(EX171)&gt;0),"NO","BOLD")&amp;EZ171</f>
        <v>BOLD</v>
      </c>
      <c r="FD171" t="str">
        <f t="shared" si="171"/>
        <v/>
      </c>
      <c r="FE171" t="str">
        <f>IF(OR(LEFT(FB171,1)=CHAR(32),LEFT(FB171,1)=CHAR(9),LEFT(FB171,1)=CHAR(160),indenture(FB171)&gt;0),"NO","BOLD")&amp;FD171</f>
        <v>BOLD</v>
      </c>
      <c r="FH171" t="str">
        <f t="shared" si="172"/>
        <v/>
      </c>
      <c r="FI171" t="str">
        <f>IF(OR(LEFT(FF171,1)=CHAR(32),LEFT(FF171,1)=CHAR(9),LEFT(FF171,1)=CHAR(160),indenture(FF171)&gt;0),"NO","BOLD")&amp;FH171</f>
        <v>BOLD</v>
      </c>
      <c r="FL171" t="str">
        <f t="shared" si="173"/>
        <v/>
      </c>
      <c r="FM171" t="str">
        <f>IF(OR(LEFT(FJ171,1)=CHAR(32),LEFT(FJ171,1)=CHAR(9),LEFT(FJ171,1)=CHAR(160),indenture(FJ171)&gt;0),"NO","BOLD")&amp;FL171</f>
        <v>BOLD</v>
      </c>
      <c r="FP171" t="str">
        <f t="shared" si="174"/>
        <v/>
      </c>
      <c r="FQ171" t="str">
        <f>IF(OR(LEFT(FN171,1)=CHAR(32),LEFT(FN171,1)=CHAR(9),LEFT(FN171,1)=CHAR(160),indenture(FN171)&gt;0),"NO","BOLD")&amp;FP171</f>
        <v>BOLD</v>
      </c>
      <c r="FT171" t="str">
        <f t="shared" si="175"/>
        <v/>
      </c>
      <c r="FU171" t="str">
        <f>IF(OR(LEFT(FR171,1)=CHAR(32),LEFT(FR171,1)=CHAR(9),LEFT(FR171,1)=CHAR(160),indenture(FR171)&gt;0),"NO","BOLD")&amp;FT171</f>
        <v>BOLD</v>
      </c>
      <c r="FX171" t="str">
        <f t="shared" si="176"/>
        <v/>
      </c>
      <c r="FY171" t="str">
        <f>IF(OR(LEFT(FV171,1)=CHAR(32),LEFT(FV171,1)=CHAR(9),LEFT(FV171,1)=CHAR(160),indenture(FV171)&gt;0),"NO","BOLD")&amp;FX171</f>
        <v>BOLD</v>
      </c>
      <c r="GB171" t="str">
        <f t="shared" si="177"/>
        <v/>
      </c>
      <c r="GC171" t="str">
        <f>IF(OR(LEFT(FZ171,1)=CHAR(32),LEFT(FZ171,1)=CHAR(9),LEFT(FZ171,1)=CHAR(160),indenture(FZ171)&gt;0),"NO","BOLD")&amp;GB171</f>
        <v>BOLD</v>
      </c>
      <c r="GF171" t="str">
        <f t="shared" si="178"/>
        <v/>
      </c>
      <c r="GG171" t="str">
        <f>IF(OR(LEFT(GD171,1)=CHAR(32),LEFT(GD171,1)=CHAR(9),LEFT(GD171,1)=CHAR(160),indenture(GD171)&gt;0),"NO","BOLD")&amp;GF171</f>
        <v>BOLD</v>
      </c>
      <c r="GJ171" t="str">
        <f t="shared" si="179"/>
        <v/>
      </c>
      <c r="GK171" t="str">
        <f>IF(OR(LEFT(GH171,1)=CHAR(32),LEFT(GH171,1)=CHAR(9),LEFT(GH171,1)=CHAR(160),indenture(GH171)&gt;0),"NO","BOLD")&amp;GJ171</f>
        <v>BOLD</v>
      </c>
      <c r="GN171" t="str">
        <f t="shared" si="180"/>
        <v/>
      </c>
      <c r="GO171" t="str">
        <f>IF(OR(LEFT(GL171,1)=CHAR(32),LEFT(GL171,1)=CHAR(9),LEFT(GL171,1)=CHAR(160),indenture(GL171)&gt;0),"NO","BOLD")&amp;GN171</f>
        <v>BOLD</v>
      </c>
      <c r="GR171" t="str">
        <f t="shared" si="181"/>
        <v/>
      </c>
      <c r="GS171" t="str">
        <f>IF(OR(LEFT(GP171,1)=CHAR(32),LEFT(GP171,1)=CHAR(9),LEFT(GP171,1)=CHAR(160),indenture(GP171)&gt;0),"NO","BOLD")&amp;GR171</f>
        <v>BOLD</v>
      </c>
      <c r="GV171" t="str">
        <f t="shared" si="182"/>
        <v/>
      </c>
      <c r="GW171" t="str">
        <f>IF(OR(LEFT(GT171,1)=CHAR(32),LEFT(GT171,1)=CHAR(9),LEFT(GT171,1)=CHAR(160),indenture(GT171)&gt;0),"NO","BOLD")&amp;GV171</f>
        <v>BOLD</v>
      </c>
      <c r="GZ171" t="str">
        <f t="shared" si="183"/>
        <v/>
      </c>
      <c r="HA171" t="str">
        <f>IF(OR(LEFT(GX171,1)=CHAR(32),LEFT(GX171,1)=CHAR(9),LEFT(GX171,1)=CHAR(160),indenture(GX171)&gt;0),"NO","BOLD")&amp;GZ171</f>
        <v>BOLD</v>
      </c>
      <c r="HD171" t="str">
        <f t="shared" si="184"/>
        <v/>
      </c>
      <c r="HE171" t="str">
        <f>IF(OR(LEFT(HB171,1)=CHAR(32),LEFT(HB171,1)=CHAR(9),LEFT(HB171,1)=CHAR(160),indenture(HB171)&gt;0),"NO","BOLD")&amp;HD171</f>
        <v>BOLD</v>
      </c>
      <c r="HH171" t="str">
        <f t="shared" si="185"/>
        <v/>
      </c>
      <c r="HI171" t="str">
        <f>IF(OR(LEFT(HF171,1)=CHAR(32),LEFT(HF171,1)=CHAR(9),LEFT(HF171,1)=CHAR(160),indenture(HF171)&gt;0),"NO","BOLD")&amp;HH171</f>
        <v>BOLD</v>
      </c>
      <c r="HL171" t="str">
        <f t="shared" si="186"/>
        <v/>
      </c>
      <c r="HM171" t="str">
        <f>IF(OR(LEFT(HJ171,1)=CHAR(32),LEFT(HJ171,1)=CHAR(9),LEFT(HJ171,1)=CHAR(160),indenture(HJ171)&gt;0),"NO","BOLD")&amp;HL171</f>
        <v>BOLD</v>
      </c>
      <c r="HP171" t="str">
        <f t="shared" si="187"/>
        <v/>
      </c>
      <c r="HQ171" t="str">
        <f>IF(OR(LEFT(HN171,1)=CHAR(32),LEFT(HN171,1)=CHAR(9),LEFT(HN171,1)=CHAR(160),indenture(HN171)&gt;0),"NO","BOLD")&amp;HP171</f>
        <v>BOLD</v>
      </c>
      <c r="HT171" t="str">
        <f t="shared" si="188"/>
        <v/>
      </c>
      <c r="HU171" t="str">
        <f>IF(OR(LEFT(HR171,1)=CHAR(32),LEFT(HR171,1)=CHAR(9),LEFT(HR171,1)=CHAR(160),indenture(HR171)&gt;0),"NO","BOLD")&amp;HT171</f>
        <v>BOLD</v>
      </c>
    </row>
    <row r="172" spans="1:229">
      <c r="A172">
        <v>171</v>
      </c>
      <c r="D172" t="str">
        <f t="shared" si="133"/>
        <v/>
      </c>
      <c r="E172" t="str">
        <f>IF(OR(LEFT(B172,1)=CHAR(32),LEFT(B172,1)=CHAR(9),LEFT(B172,1)=CHAR(160),indenture(B172)&gt;0),"NO","BOLD")&amp;D172</f>
        <v>BOLD</v>
      </c>
      <c r="H172" t="str">
        <f t="shared" si="134"/>
        <v/>
      </c>
      <c r="I172" t="str">
        <f>IF(OR(LEFT(F172,1)=CHAR(32),LEFT(F172,1)=CHAR(9),LEFT(F172,1)=CHAR(160),indenture(F172)&gt;0),"NO","BOLD")&amp;H172</f>
        <v>BOLD</v>
      </c>
      <c r="P172" t="str">
        <f t="shared" si="135"/>
        <v/>
      </c>
      <c r="Q172" t="str">
        <f>IF(OR(LEFT(N172,1)=CHAR(32),LEFT(N172,1)=CHAR(9),LEFT(N172,1)=CHAR(160),indenture(N172)&gt;0),"NO","BOLD")&amp;P172</f>
        <v>BOLD</v>
      </c>
      <c r="T172" t="str">
        <f t="shared" si="136"/>
        <v/>
      </c>
      <c r="U172" t="str">
        <f>IF(OR(LEFT(R172,1)=CHAR(32),LEFT(R172,1)=CHAR(9),LEFT(R172,1)=CHAR(160),indenture(R172)&gt;0),"NO","BOLD")&amp;T172</f>
        <v>BOLD</v>
      </c>
      <c r="X172" t="str">
        <f t="shared" si="137"/>
        <v/>
      </c>
      <c r="Y172" t="str">
        <f>IF(OR(LEFT(V172,1)=CHAR(32),LEFT(V172,1)=CHAR(9),LEFT(V172,1)=CHAR(160),indenture(V172)&gt;0),"NO","BOLD")&amp;X172</f>
        <v>BOLD</v>
      </c>
      <c r="AB172" t="str">
        <f t="shared" si="138"/>
        <v/>
      </c>
      <c r="AC172" t="str">
        <f>IF(OR(LEFT(Z172,1)=CHAR(32),LEFT(Z172,1)=CHAR(9),LEFT(Z172,1)=CHAR(160),indenture(Z172)&gt;0),"NO","BOLD")&amp;AB172</f>
        <v>BOLD</v>
      </c>
      <c r="AF172" t="str">
        <f t="shared" si="139"/>
        <v/>
      </c>
      <c r="AG172" t="str">
        <f>IF(OR(LEFT(AD172,1)=CHAR(32),LEFT(AD172,1)=CHAR(9),LEFT(AD172,1)=CHAR(160),indenture(AD172)&gt;0),"NO","BOLD")&amp;AF172</f>
        <v>BOLD</v>
      </c>
      <c r="AJ172" t="str">
        <f t="shared" si="140"/>
        <v/>
      </c>
      <c r="AK172" t="str">
        <f>IF(OR(LEFT(AH172,1)=CHAR(32),LEFT(AH172,1)=CHAR(9),LEFT(AH172,1)=CHAR(160),indenture(AH172)&gt;0),"NO","BOLD")&amp;AJ172</f>
        <v>BOLD</v>
      </c>
      <c r="AN172" t="str">
        <f t="shared" si="141"/>
        <v/>
      </c>
      <c r="AO172" t="str">
        <f>IF(OR(LEFT(AL172,1)=CHAR(32),LEFT(AL172,1)=CHAR(9),LEFT(AL172,1)=CHAR(160),indenture(AL172)&gt;0),"NO","BOLD")&amp;AN172</f>
        <v>BOLD</v>
      </c>
      <c r="AR172" t="str">
        <f t="shared" si="142"/>
        <v/>
      </c>
      <c r="AS172" t="str">
        <f>IF(OR(LEFT(AP172,1)=CHAR(32),LEFT(AP172,1)=CHAR(9),LEFT(AP172,1)=CHAR(160),indenture(AP172)&gt;0),"NO","BOLD")&amp;AR172</f>
        <v>BOLD</v>
      </c>
      <c r="AV172" t="str">
        <f t="shared" si="143"/>
        <v/>
      </c>
      <c r="AW172" t="str">
        <f>IF(OR(LEFT(AT172,1)=CHAR(32),LEFT(AT172,1)=CHAR(9),LEFT(AT172,1)=CHAR(160),indenture(AT172)&gt;0),"NO","BOLD")&amp;AV172</f>
        <v>BOLD</v>
      </c>
      <c r="AZ172" t="str">
        <f t="shared" si="144"/>
        <v/>
      </c>
      <c r="BA172" t="str">
        <f>IF(OR(LEFT(AX172,1)=CHAR(32),LEFT(AX172,1)=CHAR(9),LEFT(AX172,1)=CHAR(160),indenture(AX172)&gt;0),"NO","BOLD")&amp;AZ172</f>
        <v>BOLD</v>
      </c>
      <c r="BD172" t="str">
        <f t="shared" si="145"/>
        <v/>
      </c>
      <c r="BE172" t="str">
        <f>IF(OR(LEFT(BB172,1)=CHAR(32),LEFT(BB172,1)=CHAR(9),LEFT(BB172,1)=CHAR(160),indenture(BB172)&gt;0),"NO","BOLD")&amp;BD172</f>
        <v>BOLD</v>
      </c>
      <c r="BH172" t="str">
        <f t="shared" si="146"/>
        <v/>
      </c>
      <c r="BI172" t="str">
        <f>IF(OR(LEFT(BF172,1)=CHAR(32),LEFT(BF172,1)=CHAR(9),LEFT(BF172,1)=CHAR(160),indenture(BF172)&gt;0),"NO","BOLD")&amp;BH172</f>
        <v>BOLD</v>
      </c>
      <c r="BL172" t="str">
        <f t="shared" si="147"/>
        <v/>
      </c>
      <c r="BM172" t="str">
        <f>IF(OR(LEFT(BJ172,1)=CHAR(32),LEFT(BJ172,1)=CHAR(9),LEFT(BJ172,1)=CHAR(160),indenture(BJ172)&gt;0),"NO","BOLD")&amp;BL172</f>
        <v>BOLD</v>
      </c>
      <c r="BP172" t="str">
        <f t="shared" si="148"/>
        <v/>
      </c>
      <c r="BQ172" t="str">
        <f>IF(OR(LEFT(BN172,1)=CHAR(32),LEFT(BN172,1)=CHAR(9),LEFT(BN172,1)=CHAR(160),indenture(BN172)&gt;0),"NO","BOLD")&amp;BP172</f>
        <v>BOLD</v>
      </c>
      <c r="BT172" t="str">
        <f t="shared" si="149"/>
        <v/>
      </c>
      <c r="BU172" t="str">
        <f>IF(OR(LEFT(BR172,1)=CHAR(32),LEFT(BR172,1)=CHAR(9),LEFT(BR172,1)=CHAR(160),indenture(BR172)&gt;0),"NO","BOLD")&amp;BT172</f>
        <v>BOLD</v>
      </c>
      <c r="BX172" t="str">
        <f t="shared" si="150"/>
        <v/>
      </c>
      <c r="BY172" t="str">
        <f>IF(OR(LEFT(BV172,1)=CHAR(32),LEFT(BV172,1)=CHAR(9),LEFT(BV172,1)=CHAR(160),indenture(BV172)&gt;0),"NO","BOLD")&amp;BX172</f>
        <v>BOLD</v>
      </c>
      <c r="CB172" t="str">
        <f t="shared" si="151"/>
        <v/>
      </c>
      <c r="CC172" t="str">
        <f>IF(OR(LEFT(BZ172,1)=CHAR(32),LEFT(BZ172,1)=CHAR(9),LEFT(BZ172,1)=CHAR(160),indenture(BZ172)&gt;0),"NO","BOLD")&amp;CB172</f>
        <v>BOLD</v>
      </c>
      <c r="CF172" t="str">
        <f t="shared" si="152"/>
        <v/>
      </c>
      <c r="CG172" t="str">
        <f>IF(OR(LEFT(CD172,1)=CHAR(32),LEFT(CD172,1)=CHAR(9),LEFT(CD172,1)=CHAR(160),indenture(CD172)&gt;0),"NO","BOLD")&amp;CF172</f>
        <v>BOLD</v>
      </c>
      <c r="CJ172" t="str">
        <f t="shared" si="153"/>
        <v/>
      </c>
      <c r="CK172" t="str">
        <f>IF(OR(LEFT(CH172,1)=CHAR(32),LEFT(CH172,1)=CHAR(9),LEFT(CH172,1)=CHAR(160),indenture(CH172)&gt;0),"NO","BOLD")&amp;CJ172</f>
        <v>BOLD</v>
      </c>
      <c r="CN172" t="str">
        <f t="shared" si="154"/>
        <v/>
      </c>
      <c r="CO172" t="str">
        <f>IF(OR(LEFT(CL172,1)=CHAR(32),LEFT(CL172,1)=CHAR(9),LEFT(CL172,1)=CHAR(160),indenture(CL172)&gt;0),"NO","BOLD")&amp;CN172</f>
        <v>BOLD</v>
      </c>
      <c r="CR172" t="str">
        <f t="shared" si="155"/>
        <v/>
      </c>
      <c r="CS172" t="str">
        <f>IF(OR(LEFT(CP172,1)=CHAR(32),LEFT(CP172,1)=CHAR(9),LEFT(CP172,1)=CHAR(160),indenture(CP172)&gt;0),"NO","BOLD")&amp;CR172</f>
        <v>BOLD</v>
      </c>
      <c r="CV172" t="str">
        <f t="shared" si="156"/>
        <v/>
      </c>
      <c r="CW172" t="str">
        <f>IF(OR(LEFT(CT172,1)=CHAR(32),LEFT(CT172,1)=CHAR(9),LEFT(CT172,1)=CHAR(160),indenture(CT172)&gt;0),"NO","BOLD")&amp;CV172</f>
        <v>BOLD</v>
      </c>
      <c r="CZ172" t="str">
        <f t="shared" si="157"/>
        <v/>
      </c>
      <c r="DA172" t="str">
        <f>IF(OR(LEFT(CX172,1)=CHAR(32),LEFT(CX172,1)=CHAR(9),LEFT(CX172,1)=CHAR(160),indenture(CX172)&gt;0),"NO","BOLD")&amp;CZ172</f>
        <v>BOLD</v>
      </c>
      <c r="DD172" t="str">
        <f t="shared" si="158"/>
        <v/>
      </c>
      <c r="DE172" t="str">
        <f>IF(OR(LEFT(DB172,1)=CHAR(32),LEFT(DB172,1)=CHAR(9),LEFT(DB172,1)=CHAR(160),indenture(DB172)&gt;0),"NO","BOLD")&amp;DD172</f>
        <v>BOLD</v>
      </c>
      <c r="DH172" t="str">
        <f t="shared" si="159"/>
        <v/>
      </c>
      <c r="DI172" t="str">
        <f>IF(OR(LEFT(DF172,1)=CHAR(32),LEFT(DF172,1)=CHAR(9),LEFT(DF172,1)=CHAR(160),indenture(DF172)&gt;0),"NO","BOLD")&amp;DH172</f>
        <v>BOLD</v>
      </c>
      <c r="DL172" t="str">
        <f t="shared" si="160"/>
        <v/>
      </c>
      <c r="DM172" t="str">
        <f>IF(OR(LEFT(DJ172,1)=CHAR(32),LEFT(DJ172,1)=CHAR(9),LEFT(DJ172,1)=CHAR(160),indenture(DJ172)&gt;0),"NO","BOLD")&amp;DL172</f>
        <v>BOLD</v>
      </c>
      <c r="DP172" t="str">
        <f t="shared" si="161"/>
        <v/>
      </c>
      <c r="DQ172" t="str">
        <f>IF(OR(LEFT(DN172,1)=CHAR(32),LEFT(DN172,1)=CHAR(9),LEFT(DN172,1)=CHAR(160),indenture(DN172)&gt;0),"NO","BOLD")&amp;DP172</f>
        <v>BOLD</v>
      </c>
      <c r="DT172" t="str">
        <f t="shared" si="162"/>
        <v/>
      </c>
      <c r="DU172" t="str">
        <f>IF(OR(LEFT(DR172,1)=CHAR(32),LEFT(DR172,1)=CHAR(9),LEFT(DR172,1)=CHAR(160),indenture(DR172)&gt;0),"NO","BOLD")&amp;DT172</f>
        <v>BOLD</v>
      </c>
      <c r="DX172" t="str">
        <f t="shared" si="163"/>
        <v/>
      </c>
      <c r="DY172" t="str">
        <f>IF(OR(LEFT(DV172,1)=CHAR(32),LEFT(DV172,1)=CHAR(9),LEFT(DV172,1)=CHAR(160),indenture(DV172)&gt;0),"NO","BOLD")&amp;DX172</f>
        <v>BOLD</v>
      </c>
      <c r="EB172" t="str">
        <f t="shared" si="164"/>
        <v/>
      </c>
      <c r="EC172" t="str">
        <f>IF(OR(LEFT(DZ172,1)=CHAR(32),LEFT(DZ172,1)=CHAR(9),LEFT(DZ172,1)=CHAR(160),indenture(DZ172)&gt;0),"NO","BOLD")&amp;EB172</f>
        <v>BOLD</v>
      </c>
      <c r="EF172" t="str">
        <f t="shared" si="165"/>
        <v/>
      </c>
      <c r="EG172" t="str">
        <f>IF(OR(LEFT(ED172,1)=CHAR(32),LEFT(ED172,1)=CHAR(9),LEFT(ED172,1)=CHAR(160),indenture(ED172)&gt;0),"NO","BOLD")&amp;EF172</f>
        <v>BOLD</v>
      </c>
      <c r="EJ172" t="str">
        <f t="shared" si="166"/>
        <v/>
      </c>
      <c r="EK172" t="str">
        <f>IF(OR(LEFT(EH172,1)=CHAR(32),LEFT(EH172,1)=CHAR(9),LEFT(EH172,1)=CHAR(160),indenture(EH172)&gt;0),"NO","BOLD")&amp;EJ172</f>
        <v>BOLD</v>
      </c>
      <c r="EN172" t="str">
        <f t="shared" si="167"/>
        <v/>
      </c>
      <c r="EO172" t="str">
        <f>IF(OR(LEFT(EL172,1)=CHAR(32),LEFT(EL172,1)=CHAR(9),LEFT(EL172,1)=CHAR(160),indenture(EL172)&gt;0),"NO","BOLD")&amp;EN172</f>
        <v>BOLD</v>
      </c>
      <c r="ER172" t="str">
        <f t="shared" si="168"/>
        <v/>
      </c>
      <c r="ES172" t="str">
        <f>IF(OR(LEFT(EP172,1)=CHAR(32),LEFT(EP172,1)=CHAR(9),LEFT(EP172,1)=CHAR(160),indenture(EP172)&gt;0),"NO","BOLD")&amp;ER172</f>
        <v>BOLD</v>
      </c>
      <c r="EV172" t="str">
        <f t="shared" si="169"/>
        <v/>
      </c>
      <c r="EW172" t="str">
        <f>IF(OR(LEFT(ET172,1)=CHAR(32),LEFT(ET172,1)=CHAR(9),LEFT(ET172,1)=CHAR(160),indenture(ET172)&gt;0),"NO","BOLD")&amp;EV172</f>
        <v>BOLD</v>
      </c>
      <c r="EZ172" t="str">
        <f t="shared" si="170"/>
        <v/>
      </c>
      <c r="FA172" t="str">
        <f>IF(OR(LEFT(EX172,1)=CHAR(32),LEFT(EX172,1)=CHAR(9),LEFT(EX172,1)=CHAR(160),indenture(EX172)&gt;0),"NO","BOLD")&amp;EZ172</f>
        <v>BOLD</v>
      </c>
      <c r="FD172" t="str">
        <f t="shared" si="171"/>
        <v/>
      </c>
      <c r="FE172" t="str">
        <f>IF(OR(LEFT(FB172,1)=CHAR(32),LEFT(FB172,1)=CHAR(9),LEFT(FB172,1)=CHAR(160),indenture(FB172)&gt;0),"NO","BOLD")&amp;FD172</f>
        <v>BOLD</v>
      </c>
      <c r="FH172" t="str">
        <f t="shared" si="172"/>
        <v/>
      </c>
      <c r="FI172" t="str">
        <f>IF(OR(LEFT(FF172,1)=CHAR(32),LEFT(FF172,1)=CHAR(9),LEFT(FF172,1)=CHAR(160),indenture(FF172)&gt;0),"NO","BOLD")&amp;FH172</f>
        <v>BOLD</v>
      </c>
      <c r="FL172" t="str">
        <f t="shared" si="173"/>
        <v/>
      </c>
      <c r="FM172" t="str">
        <f>IF(OR(LEFT(FJ172,1)=CHAR(32),LEFT(FJ172,1)=CHAR(9),LEFT(FJ172,1)=CHAR(160),indenture(FJ172)&gt;0),"NO","BOLD")&amp;FL172</f>
        <v>BOLD</v>
      </c>
      <c r="FP172" t="str">
        <f t="shared" si="174"/>
        <v/>
      </c>
      <c r="FQ172" t="str">
        <f>IF(OR(LEFT(FN172,1)=CHAR(32),LEFT(FN172,1)=CHAR(9),LEFT(FN172,1)=CHAR(160),indenture(FN172)&gt;0),"NO","BOLD")&amp;FP172</f>
        <v>BOLD</v>
      </c>
      <c r="FT172" t="str">
        <f t="shared" si="175"/>
        <v/>
      </c>
      <c r="FU172" t="str">
        <f>IF(OR(LEFT(FR172,1)=CHAR(32),LEFT(FR172,1)=CHAR(9),LEFT(FR172,1)=CHAR(160),indenture(FR172)&gt;0),"NO","BOLD")&amp;FT172</f>
        <v>BOLD</v>
      </c>
      <c r="FX172" t="str">
        <f t="shared" si="176"/>
        <v/>
      </c>
      <c r="FY172" t="str">
        <f>IF(OR(LEFT(FV172,1)=CHAR(32),LEFT(FV172,1)=CHAR(9),LEFT(FV172,1)=CHAR(160),indenture(FV172)&gt;0),"NO","BOLD")&amp;FX172</f>
        <v>BOLD</v>
      </c>
      <c r="GB172" t="str">
        <f t="shared" si="177"/>
        <v/>
      </c>
      <c r="GC172" t="str">
        <f>IF(OR(LEFT(FZ172,1)=CHAR(32),LEFT(FZ172,1)=CHAR(9),LEFT(FZ172,1)=CHAR(160),indenture(FZ172)&gt;0),"NO","BOLD")&amp;GB172</f>
        <v>BOLD</v>
      </c>
      <c r="GF172" t="str">
        <f t="shared" si="178"/>
        <v/>
      </c>
      <c r="GG172" t="str">
        <f>IF(OR(LEFT(GD172,1)=CHAR(32),LEFT(GD172,1)=CHAR(9),LEFT(GD172,1)=CHAR(160),indenture(GD172)&gt;0),"NO","BOLD")&amp;GF172</f>
        <v>BOLD</v>
      </c>
      <c r="GJ172" t="str">
        <f t="shared" si="179"/>
        <v/>
      </c>
      <c r="GK172" t="str">
        <f>IF(OR(LEFT(GH172,1)=CHAR(32),LEFT(GH172,1)=CHAR(9),LEFT(GH172,1)=CHAR(160),indenture(GH172)&gt;0),"NO","BOLD")&amp;GJ172</f>
        <v>BOLD</v>
      </c>
      <c r="GN172" t="str">
        <f t="shared" si="180"/>
        <v/>
      </c>
      <c r="GO172" t="str">
        <f>IF(OR(LEFT(GL172,1)=CHAR(32),LEFT(GL172,1)=CHAR(9),LEFT(GL172,1)=CHAR(160),indenture(GL172)&gt;0),"NO","BOLD")&amp;GN172</f>
        <v>BOLD</v>
      </c>
      <c r="GR172" t="str">
        <f t="shared" si="181"/>
        <v/>
      </c>
      <c r="GS172" t="str">
        <f>IF(OR(LEFT(GP172,1)=CHAR(32),LEFT(GP172,1)=CHAR(9),LEFT(GP172,1)=CHAR(160),indenture(GP172)&gt;0),"NO","BOLD")&amp;GR172</f>
        <v>BOLD</v>
      </c>
      <c r="GV172" t="str">
        <f t="shared" si="182"/>
        <v/>
      </c>
      <c r="GW172" t="str">
        <f>IF(OR(LEFT(GT172,1)=CHAR(32),LEFT(GT172,1)=CHAR(9),LEFT(GT172,1)=CHAR(160),indenture(GT172)&gt;0),"NO","BOLD")&amp;GV172</f>
        <v>BOLD</v>
      </c>
      <c r="GZ172" t="str">
        <f t="shared" si="183"/>
        <v/>
      </c>
      <c r="HA172" t="str">
        <f>IF(OR(LEFT(GX172,1)=CHAR(32),LEFT(GX172,1)=CHAR(9),LEFT(GX172,1)=CHAR(160),indenture(GX172)&gt;0),"NO","BOLD")&amp;GZ172</f>
        <v>BOLD</v>
      </c>
      <c r="HD172" t="str">
        <f t="shared" si="184"/>
        <v/>
      </c>
      <c r="HE172" t="str">
        <f>IF(OR(LEFT(HB172,1)=CHAR(32),LEFT(HB172,1)=CHAR(9),LEFT(HB172,1)=CHAR(160),indenture(HB172)&gt;0),"NO","BOLD")&amp;HD172</f>
        <v>BOLD</v>
      </c>
      <c r="HH172" t="str">
        <f t="shared" si="185"/>
        <v/>
      </c>
      <c r="HI172" t="str">
        <f>IF(OR(LEFT(HF172,1)=CHAR(32),LEFT(HF172,1)=CHAR(9),LEFT(HF172,1)=CHAR(160),indenture(HF172)&gt;0),"NO","BOLD")&amp;HH172</f>
        <v>BOLD</v>
      </c>
      <c r="HL172" t="str">
        <f t="shared" si="186"/>
        <v/>
      </c>
      <c r="HM172" t="str">
        <f>IF(OR(LEFT(HJ172,1)=CHAR(32),LEFT(HJ172,1)=CHAR(9),LEFT(HJ172,1)=CHAR(160),indenture(HJ172)&gt;0),"NO","BOLD")&amp;HL172</f>
        <v>BOLD</v>
      </c>
      <c r="HP172" t="str">
        <f t="shared" si="187"/>
        <v/>
      </c>
      <c r="HQ172" t="str">
        <f>IF(OR(LEFT(HN172,1)=CHAR(32),LEFT(HN172,1)=CHAR(9),LEFT(HN172,1)=CHAR(160),indenture(HN172)&gt;0),"NO","BOLD")&amp;HP172</f>
        <v>BOLD</v>
      </c>
      <c r="HT172" t="str">
        <f t="shared" si="188"/>
        <v/>
      </c>
      <c r="HU172" t="str">
        <f>IF(OR(LEFT(HR172,1)=CHAR(32),LEFT(HR172,1)=CHAR(9),LEFT(HR172,1)=CHAR(160),indenture(HR172)&gt;0),"NO","BOLD")&amp;HT172</f>
        <v>BOLD</v>
      </c>
    </row>
    <row r="173" spans="1:229">
      <c r="A173">
        <v>172</v>
      </c>
      <c r="D173" t="str">
        <f t="shared" si="133"/>
        <v/>
      </c>
      <c r="E173" t="str">
        <f>IF(OR(LEFT(B173,1)=CHAR(32),LEFT(B173,1)=CHAR(9),LEFT(B173,1)=CHAR(160),indenture(B173)&gt;0),"NO","BOLD")&amp;D173</f>
        <v>BOLD</v>
      </c>
      <c r="H173" t="str">
        <f t="shared" si="134"/>
        <v/>
      </c>
      <c r="I173" t="str">
        <f>IF(OR(LEFT(F173,1)=CHAR(32),LEFT(F173,1)=CHAR(9),LEFT(F173,1)=CHAR(160),indenture(F173)&gt;0),"NO","BOLD")&amp;H173</f>
        <v>BOLD</v>
      </c>
      <c r="P173" t="str">
        <f t="shared" si="135"/>
        <v/>
      </c>
      <c r="Q173" t="str">
        <f>IF(OR(LEFT(N173,1)=CHAR(32),LEFT(N173,1)=CHAR(9),LEFT(N173,1)=CHAR(160),indenture(N173)&gt;0),"NO","BOLD")&amp;P173</f>
        <v>BOLD</v>
      </c>
      <c r="T173" t="str">
        <f t="shared" si="136"/>
        <v/>
      </c>
      <c r="U173" t="str">
        <f>IF(OR(LEFT(R173,1)=CHAR(32),LEFT(R173,1)=CHAR(9),LEFT(R173,1)=CHAR(160),indenture(R173)&gt;0),"NO","BOLD")&amp;T173</f>
        <v>BOLD</v>
      </c>
      <c r="X173" t="str">
        <f t="shared" si="137"/>
        <v/>
      </c>
      <c r="Y173" t="str">
        <f>IF(OR(LEFT(V173,1)=CHAR(32),LEFT(V173,1)=CHAR(9),LEFT(V173,1)=CHAR(160),indenture(V173)&gt;0),"NO","BOLD")&amp;X173</f>
        <v>BOLD</v>
      </c>
      <c r="AB173" t="str">
        <f t="shared" si="138"/>
        <v/>
      </c>
      <c r="AC173" t="str">
        <f>IF(OR(LEFT(Z173,1)=CHAR(32),LEFT(Z173,1)=CHAR(9),LEFT(Z173,1)=CHAR(160),indenture(Z173)&gt;0),"NO","BOLD")&amp;AB173</f>
        <v>BOLD</v>
      </c>
      <c r="AF173" t="str">
        <f t="shared" si="139"/>
        <v/>
      </c>
      <c r="AG173" t="str">
        <f>IF(OR(LEFT(AD173,1)=CHAR(32),LEFT(AD173,1)=CHAR(9),LEFT(AD173,1)=CHAR(160),indenture(AD173)&gt;0),"NO","BOLD")&amp;AF173</f>
        <v>BOLD</v>
      </c>
      <c r="AJ173" t="str">
        <f t="shared" si="140"/>
        <v/>
      </c>
      <c r="AK173" t="str">
        <f>IF(OR(LEFT(AH173,1)=CHAR(32),LEFT(AH173,1)=CHAR(9),LEFT(AH173,1)=CHAR(160),indenture(AH173)&gt;0),"NO","BOLD")&amp;AJ173</f>
        <v>BOLD</v>
      </c>
      <c r="AN173" t="str">
        <f t="shared" si="141"/>
        <v/>
      </c>
      <c r="AO173" t="str">
        <f>IF(OR(LEFT(AL173,1)=CHAR(32),LEFT(AL173,1)=CHAR(9),LEFT(AL173,1)=CHAR(160),indenture(AL173)&gt;0),"NO","BOLD")&amp;AN173</f>
        <v>BOLD</v>
      </c>
      <c r="AR173" t="str">
        <f t="shared" si="142"/>
        <v/>
      </c>
      <c r="AS173" t="str">
        <f>IF(OR(LEFT(AP173,1)=CHAR(32),LEFT(AP173,1)=CHAR(9),LEFT(AP173,1)=CHAR(160),indenture(AP173)&gt;0),"NO","BOLD")&amp;AR173</f>
        <v>BOLD</v>
      </c>
      <c r="AV173" t="str">
        <f t="shared" si="143"/>
        <v/>
      </c>
      <c r="AW173" t="str">
        <f>IF(OR(LEFT(AT173,1)=CHAR(32),LEFT(AT173,1)=CHAR(9),LEFT(AT173,1)=CHAR(160),indenture(AT173)&gt;0),"NO","BOLD")&amp;AV173</f>
        <v>BOLD</v>
      </c>
      <c r="AZ173" t="str">
        <f t="shared" si="144"/>
        <v/>
      </c>
      <c r="BA173" t="str">
        <f>IF(OR(LEFT(AX173,1)=CHAR(32),LEFT(AX173,1)=CHAR(9),LEFT(AX173,1)=CHAR(160),indenture(AX173)&gt;0),"NO","BOLD")&amp;AZ173</f>
        <v>BOLD</v>
      </c>
      <c r="BD173" t="str">
        <f t="shared" si="145"/>
        <v/>
      </c>
      <c r="BE173" t="str">
        <f>IF(OR(LEFT(BB173,1)=CHAR(32),LEFT(BB173,1)=CHAR(9),LEFT(BB173,1)=CHAR(160),indenture(BB173)&gt;0),"NO","BOLD")&amp;BD173</f>
        <v>BOLD</v>
      </c>
      <c r="BH173" t="str">
        <f t="shared" si="146"/>
        <v/>
      </c>
      <c r="BI173" t="str">
        <f>IF(OR(LEFT(BF173,1)=CHAR(32),LEFT(BF173,1)=CHAR(9),LEFT(BF173,1)=CHAR(160),indenture(BF173)&gt;0),"NO","BOLD")&amp;BH173</f>
        <v>BOLD</v>
      </c>
      <c r="BL173" t="str">
        <f t="shared" si="147"/>
        <v/>
      </c>
      <c r="BM173" t="str">
        <f>IF(OR(LEFT(BJ173,1)=CHAR(32),LEFT(BJ173,1)=CHAR(9),LEFT(BJ173,1)=CHAR(160),indenture(BJ173)&gt;0),"NO","BOLD")&amp;BL173</f>
        <v>BOLD</v>
      </c>
      <c r="BP173" t="str">
        <f t="shared" si="148"/>
        <v/>
      </c>
      <c r="BQ173" t="str">
        <f>IF(OR(LEFT(BN173,1)=CHAR(32),LEFT(BN173,1)=CHAR(9),LEFT(BN173,1)=CHAR(160),indenture(BN173)&gt;0),"NO","BOLD")&amp;BP173</f>
        <v>BOLD</v>
      </c>
      <c r="BT173" t="str">
        <f t="shared" si="149"/>
        <v/>
      </c>
      <c r="BU173" t="str">
        <f>IF(OR(LEFT(BR173,1)=CHAR(32),LEFT(BR173,1)=CHAR(9),LEFT(BR173,1)=CHAR(160),indenture(BR173)&gt;0),"NO","BOLD")&amp;BT173</f>
        <v>BOLD</v>
      </c>
      <c r="BX173" t="str">
        <f t="shared" si="150"/>
        <v/>
      </c>
      <c r="BY173" t="str">
        <f>IF(OR(LEFT(BV173,1)=CHAR(32),LEFT(BV173,1)=CHAR(9),LEFT(BV173,1)=CHAR(160),indenture(BV173)&gt;0),"NO","BOLD")&amp;BX173</f>
        <v>BOLD</v>
      </c>
      <c r="CB173" t="str">
        <f t="shared" si="151"/>
        <v/>
      </c>
      <c r="CC173" t="str">
        <f>IF(OR(LEFT(BZ173,1)=CHAR(32),LEFT(BZ173,1)=CHAR(9),LEFT(BZ173,1)=CHAR(160),indenture(BZ173)&gt;0),"NO","BOLD")&amp;CB173</f>
        <v>BOLD</v>
      </c>
      <c r="CF173" t="str">
        <f t="shared" si="152"/>
        <v/>
      </c>
      <c r="CG173" t="str">
        <f>IF(OR(LEFT(CD173,1)=CHAR(32),LEFT(CD173,1)=CHAR(9),LEFT(CD173,1)=CHAR(160),indenture(CD173)&gt;0),"NO","BOLD")&amp;CF173</f>
        <v>BOLD</v>
      </c>
      <c r="CJ173" t="str">
        <f t="shared" si="153"/>
        <v/>
      </c>
      <c r="CK173" t="str">
        <f>IF(OR(LEFT(CH173,1)=CHAR(32),LEFT(CH173,1)=CHAR(9),LEFT(CH173,1)=CHAR(160),indenture(CH173)&gt;0),"NO","BOLD")&amp;CJ173</f>
        <v>BOLD</v>
      </c>
      <c r="CN173" t="str">
        <f t="shared" si="154"/>
        <v/>
      </c>
      <c r="CO173" t="str">
        <f>IF(OR(LEFT(CL173,1)=CHAR(32),LEFT(CL173,1)=CHAR(9),LEFT(CL173,1)=CHAR(160),indenture(CL173)&gt;0),"NO","BOLD")&amp;CN173</f>
        <v>BOLD</v>
      </c>
      <c r="CR173" t="str">
        <f t="shared" si="155"/>
        <v/>
      </c>
      <c r="CS173" t="str">
        <f>IF(OR(LEFT(CP173,1)=CHAR(32),LEFT(CP173,1)=CHAR(9),LEFT(CP173,1)=CHAR(160),indenture(CP173)&gt;0),"NO","BOLD")&amp;CR173</f>
        <v>BOLD</v>
      </c>
      <c r="CV173" t="str">
        <f t="shared" si="156"/>
        <v/>
      </c>
      <c r="CW173" t="str">
        <f>IF(OR(LEFT(CT173,1)=CHAR(32),LEFT(CT173,1)=CHAR(9),LEFT(CT173,1)=CHAR(160),indenture(CT173)&gt;0),"NO","BOLD")&amp;CV173</f>
        <v>BOLD</v>
      </c>
      <c r="CZ173" t="str">
        <f t="shared" si="157"/>
        <v/>
      </c>
      <c r="DA173" t="str">
        <f>IF(OR(LEFT(CX173,1)=CHAR(32),LEFT(CX173,1)=CHAR(9),LEFT(CX173,1)=CHAR(160),indenture(CX173)&gt;0),"NO","BOLD")&amp;CZ173</f>
        <v>BOLD</v>
      </c>
      <c r="DD173" t="str">
        <f t="shared" si="158"/>
        <v/>
      </c>
      <c r="DE173" t="str">
        <f>IF(OR(LEFT(DB173,1)=CHAR(32),LEFT(DB173,1)=CHAR(9),LEFT(DB173,1)=CHAR(160),indenture(DB173)&gt;0),"NO","BOLD")&amp;DD173</f>
        <v>BOLD</v>
      </c>
      <c r="DH173" t="str">
        <f t="shared" si="159"/>
        <v/>
      </c>
      <c r="DI173" t="str">
        <f>IF(OR(LEFT(DF173,1)=CHAR(32),LEFT(DF173,1)=CHAR(9),LEFT(DF173,1)=CHAR(160),indenture(DF173)&gt;0),"NO","BOLD")&amp;DH173</f>
        <v>BOLD</v>
      </c>
      <c r="DL173" t="str">
        <f t="shared" si="160"/>
        <v/>
      </c>
      <c r="DM173" t="str">
        <f>IF(OR(LEFT(DJ173,1)=CHAR(32),LEFT(DJ173,1)=CHAR(9),LEFT(DJ173,1)=CHAR(160),indenture(DJ173)&gt;0),"NO","BOLD")&amp;DL173</f>
        <v>BOLD</v>
      </c>
      <c r="DP173" t="str">
        <f t="shared" si="161"/>
        <v/>
      </c>
      <c r="DQ173" t="str">
        <f>IF(OR(LEFT(DN173,1)=CHAR(32),LEFT(DN173,1)=CHAR(9),LEFT(DN173,1)=CHAR(160),indenture(DN173)&gt;0),"NO","BOLD")&amp;DP173</f>
        <v>BOLD</v>
      </c>
      <c r="DT173" t="str">
        <f t="shared" si="162"/>
        <v/>
      </c>
      <c r="DU173" t="str">
        <f>IF(OR(LEFT(DR173,1)=CHAR(32),LEFT(DR173,1)=CHAR(9),LEFT(DR173,1)=CHAR(160),indenture(DR173)&gt;0),"NO","BOLD")&amp;DT173</f>
        <v>BOLD</v>
      </c>
      <c r="DX173" t="str">
        <f t="shared" si="163"/>
        <v/>
      </c>
      <c r="DY173" t="str">
        <f>IF(OR(LEFT(DV173,1)=CHAR(32),LEFT(DV173,1)=CHAR(9),LEFT(DV173,1)=CHAR(160),indenture(DV173)&gt;0),"NO","BOLD")&amp;DX173</f>
        <v>BOLD</v>
      </c>
      <c r="EB173" t="str">
        <f t="shared" si="164"/>
        <v/>
      </c>
      <c r="EC173" t="str">
        <f>IF(OR(LEFT(DZ173,1)=CHAR(32),LEFT(DZ173,1)=CHAR(9),LEFT(DZ173,1)=CHAR(160),indenture(DZ173)&gt;0),"NO","BOLD")&amp;EB173</f>
        <v>BOLD</v>
      </c>
      <c r="EF173" t="str">
        <f t="shared" si="165"/>
        <v/>
      </c>
      <c r="EG173" t="str">
        <f>IF(OR(LEFT(ED173,1)=CHAR(32),LEFT(ED173,1)=CHAR(9),LEFT(ED173,1)=CHAR(160),indenture(ED173)&gt;0),"NO","BOLD")&amp;EF173</f>
        <v>BOLD</v>
      </c>
      <c r="EJ173" t="str">
        <f t="shared" si="166"/>
        <v/>
      </c>
      <c r="EK173" t="str">
        <f>IF(OR(LEFT(EH173,1)=CHAR(32),LEFT(EH173,1)=CHAR(9),LEFT(EH173,1)=CHAR(160),indenture(EH173)&gt;0),"NO","BOLD")&amp;EJ173</f>
        <v>BOLD</v>
      </c>
      <c r="EN173" t="str">
        <f t="shared" si="167"/>
        <v/>
      </c>
      <c r="EO173" t="str">
        <f>IF(OR(LEFT(EL173,1)=CHAR(32),LEFT(EL173,1)=CHAR(9),LEFT(EL173,1)=CHAR(160),indenture(EL173)&gt;0),"NO","BOLD")&amp;EN173</f>
        <v>BOLD</v>
      </c>
      <c r="ER173" t="str">
        <f t="shared" si="168"/>
        <v/>
      </c>
      <c r="ES173" t="str">
        <f>IF(OR(LEFT(EP173,1)=CHAR(32),LEFT(EP173,1)=CHAR(9),LEFT(EP173,1)=CHAR(160),indenture(EP173)&gt;0),"NO","BOLD")&amp;ER173</f>
        <v>BOLD</v>
      </c>
      <c r="EV173" t="str">
        <f t="shared" si="169"/>
        <v/>
      </c>
      <c r="EW173" t="str">
        <f>IF(OR(LEFT(ET173,1)=CHAR(32),LEFT(ET173,1)=CHAR(9),LEFT(ET173,1)=CHAR(160),indenture(ET173)&gt;0),"NO","BOLD")&amp;EV173</f>
        <v>BOLD</v>
      </c>
      <c r="EZ173" t="str">
        <f t="shared" si="170"/>
        <v/>
      </c>
      <c r="FA173" t="str">
        <f>IF(OR(LEFT(EX173,1)=CHAR(32),LEFT(EX173,1)=CHAR(9),LEFT(EX173,1)=CHAR(160),indenture(EX173)&gt;0),"NO","BOLD")&amp;EZ173</f>
        <v>BOLD</v>
      </c>
      <c r="FD173" t="str">
        <f t="shared" si="171"/>
        <v/>
      </c>
      <c r="FE173" t="str">
        <f>IF(OR(LEFT(FB173,1)=CHAR(32),LEFT(FB173,1)=CHAR(9),LEFT(FB173,1)=CHAR(160),indenture(FB173)&gt;0),"NO","BOLD")&amp;FD173</f>
        <v>BOLD</v>
      </c>
      <c r="FH173" t="str">
        <f t="shared" si="172"/>
        <v/>
      </c>
      <c r="FI173" t="str">
        <f>IF(OR(LEFT(FF173,1)=CHAR(32),LEFT(FF173,1)=CHAR(9),LEFT(FF173,1)=CHAR(160),indenture(FF173)&gt;0),"NO","BOLD")&amp;FH173</f>
        <v>BOLD</v>
      </c>
      <c r="FL173" t="str">
        <f t="shared" si="173"/>
        <v/>
      </c>
      <c r="FM173" t="str">
        <f>IF(OR(LEFT(FJ173,1)=CHAR(32),LEFT(FJ173,1)=CHAR(9),LEFT(FJ173,1)=CHAR(160),indenture(FJ173)&gt;0),"NO","BOLD")&amp;FL173</f>
        <v>BOLD</v>
      </c>
      <c r="FP173" t="str">
        <f t="shared" si="174"/>
        <v/>
      </c>
      <c r="FQ173" t="str">
        <f>IF(OR(LEFT(FN173,1)=CHAR(32),LEFT(FN173,1)=CHAR(9),LEFT(FN173,1)=CHAR(160),indenture(FN173)&gt;0),"NO","BOLD")&amp;FP173</f>
        <v>BOLD</v>
      </c>
      <c r="FT173" t="str">
        <f t="shared" si="175"/>
        <v/>
      </c>
      <c r="FU173" t="str">
        <f>IF(OR(LEFT(FR173,1)=CHAR(32),LEFT(FR173,1)=CHAR(9),LEFT(FR173,1)=CHAR(160),indenture(FR173)&gt;0),"NO","BOLD")&amp;FT173</f>
        <v>BOLD</v>
      </c>
      <c r="FX173" t="str">
        <f t="shared" si="176"/>
        <v/>
      </c>
      <c r="FY173" t="str">
        <f>IF(OR(LEFT(FV173,1)=CHAR(32),LEFT(FV173,1)=CHAR(9),LEFT(FV173,1)=CHAR(160),indenture(FV173)&gt;0),"NO","BOLD")&amp;FX173</f>
        <v>BOLD</v>
      </c>
      <c r="GB173" t="str">
        <f t="shared" si="177"/>
        <v/>
      </c>
      <c r="GC173" t="str">
        <f>IF(OR(LEFT(FZ173,1)=CHAR(32),LEFT(FZ173,1)=CHAR(9),LEFT(FZ173,1)=CHAR(160),indenture(FZ173)&gt;0),"NO","BOLD")&amp;GB173</f>
        <v>BOLD</v>
      </c>
      <c r="GF173" t="str">
        <f t="shared" si="178"/>
        <v/>
      </c>
      <c r="GG173" t="str">
        <f>IF(OR(LEFT(GD173,1)=CHAR(32),LEFT(GD173,1)=CHAR(9),LEFT(GD173,1)=CHAR(160),indenture(GD173)&gt;0),"NO","BOLD")&amp;GF173</f>
        <v>BOLD</v>
      </c>
      <c r="GJ173" t="str">
        <f t="shared" si="179"/>
        <v/>
      </c>
      <c r="GK173" t="str">
        <f>IF(OR(LEFT(GH173,1)=CHAR(32),LEFT(GH173,1)=CHAR(9),LEFT(GH173,1)=CHAR(160),indenture(GH173)&gt;0),"NO","BOLD")&amp;GJ173</f>
        <v>BOLD</v>
      </c>
      <c r="GN173" t="str">
        <f t="shared" si="180"/>
        <v/>
      </c>
      <c r="GO173" t="str">
        <f>IF(OR(LEFT(GL173,1)=CHAR(32),LEFT(GL173,1)=CHAR(9),LEFT(GL173,1)=CHAR(160),indenture(GL173)&gt;0),"NO","BOLD")&amp;GN173</f>
        <v>BOLD</v>
      </c>
      <c r="GR173" t="str">
        <f t="shared" si="181"/>
        <v/>
      </c>
      <c r="GS173" t="str">
        <f>IF(OR(LEFT(GP173,1)=CHAR(32),LEFT(GP173,1)=CHAR(9),LEFT(GP173,1)=CHAR(160),indenture(GP173)&gt;0),"NO","BOLD")&amp;GR173</f>
        <v>BOLD</v>
      </c>
      <c r="GV173" t="str">
        <f t="shared" si="182"/>
        <v/>
      </c>
      <c r="GW173" t="str">
        <f>IF(OR(LEFT(GT173,1)=CHAR(32),LEFT(GT173,1)=CHAR(9),LEFT(GT173,1)=CHAR(160),indenture(GT173)&gt;0),"NO","BOLD")&amp;GV173</f>
        <v>BOLD</v>
      </c>
      <c r="GZ173" t="str">
        <f t="shared" si="183"/>
        <v/>
      </c>
      <c r="HA173" t="str">
        <f>IF(OR(LEFT(GX173,1)=CHAR(32),LEFT(GX173,1)=CHAR(9),LEFT(GX173,1)=CHAR(160),indenture(GX173)&gt;0),"NO","BOLD")&amp;GZ173</f>
        <v>BOLD</v>
      </c>
      <c r="HD173" t="str">
        <f t="shared" si="184"/>
        <v/>
      </c>
      <c r="HE173" t="str">
        <f>IF(OR(LEFT(HB173,1)=CHAR(32),LEFT(HB173,1)=CHAR(9),LEFT(HB173,1)=CHAR(160),indenture(HB173)&gt;0),"NO","BOLD")&amp;HD173</f>
        <v>BOLD</v>
      </c>
      <c r="HH173" t="str">
        <f t="shared" si="185"/>
        <v/>
      </c>
      <c r="HI173" t="str">
        <f>IF(OR(LEFT(HF173,1)=CHAR(32),LEFT(HF173,1)=CHAR(9),LEFT(HF173,1)=CHAR(160),indenture(HF173)&gt;0),"NO","BOLD")&amp;HH173</f>
        <v>BOLD</v>
      </c>
      <c r="HL173" t="str">
        <f t="shared" si="186"/>
        <v/>
      </c>
      <c r="HM173" t="str">
        <f>IF(OR(LEFT(HJ173,1)=CHAR(32),LEFT(HJ173,1)=CHAR(9),LEFT(HJ173,1)=CHAR(160),indenture(HJ173)&gt;0),"NO","BOLD")&amp;HL173</f>
        <v>BOLD</v>
      </c>
      <c r="HP173" t="str">
        <f t="shared" si="187"/>
        <v/>
      </c>
      <c r="HQ173" t="str">
        <f>IF(OR(LEFT(HN173,1)=CHAR(32),LEFT(HN173,1)=CHAR(9),LEFT(HN173,1)=CHAR(160),indenture(HN173)&gt;0),"NO","BOLD")&amp;HP173</f>
        <v>BOLD</v>
      </c>
      <c r="HT173" t="str">
        <f t="shared" si="188"/>
        <v/>
      </c>
      <c r="HU173" t="str">
        <f>IF(OR(LEFT(HR173,1)=CHAR(32),LEFT(HR173,1)=CHAR(9),LEFT(HR173,1)=CHAR(160),indenture(HR173)&gt;0),"NO","BOLD")&amp;HT173</f>
        <v>BOLD</v>
      </c>
    </row>
    <row r="174" spans="1:229">
      <c r="A174">
        <v>173</v>
      </c>
      <c r="D174" t="str">
        <f t="shared" si="133"/>
        <v/>
      </c>
      <c r="E174" t="str">
        <f>IF(OR(LEFT(B174,1)=CHAR(32),LEFT(B174,1)=CHAR(9),LEFT(B174,1)=CHAR(160),indenture(B174)&gt;0),"NO","BOLD")&amp;D174</f>
        <v>BOLD</v>
      </c>
      <c r="H174" t="str">
        <f t="shared" si="134"/>
        <v/>
      </c>
      <c r="I174" t="str">
        <f>IF(OR(LEFT(F174,1)=CHAR(32),LEFT(F174,1)=CHAR(9),LEFT(F174,1)=CHAR(160),indenture(F174)&gt;0),"NO","BOLD")&amp;H174</f>
        <v>BOLD</v>
      </c>
      <c r="P174" t="str">
        <f t="shared" si="135"/>
        <v/>
      </c>
      <c r="Q174" t="str">
        <f>IF(OR(LEFT(N174,1)=CHAR(32),LEFT(N174,1)=CHAR(9),LEFT(N174,1)=CHAR(160),indenture(N174)&gt;0),"NO","BOLD")&amp;P174</f>
        <v>BOLD</v>
      </c>
      <c r="T174" t="str">
        <f t="shared" si="136"/>
        <v/>
      </c>
      <c r="U174" t="str">
        <f>IF(OR(LEFT(R174,1)=CHAR(32),LEFT(R174,1)=CHAR(9),LEFT(R174,1)=CHAR(160),indenture(R174)&gt;0),"NO","BOLD")&amp;T174</f>
        <v>BOLD</v>
      </c>
      <c r="X174" t="str">
        <f t="shared" si="137"/>
        <v/>
      </c>
      <c r="Y174" t="str">
        <f>IF(OR(LEFT(V174,1)=CHAR(32),LEFT(V174,1)=CHAR(9),LEFT(V174,1)=CHAR(160),indenture(V174)&gt;0),"NO","BOLD")&amp;X174</f>
        <v>BOLD</v>
      </c>
      <c r="AB174" t="str">
        <f t="shared" si="138"/>
        <v/>
      </c>
      <c r="AC174" t="str">
        <f>IF(OR(LEFT(Z174,1)=CHAR(32),LEFT(Z174,1)=CHAR(9),LEFT(Z174,1)=CHAR(160),indenture(Z174)&gt;0),"NO","BOLD")&amp;AB174</f>
        <v>BOLD</v>
      </c>
      <c r="AF174" t="str">
        <f t="shared" si="139"/>
        <v/>
      </c>
      <c r="AG174" t="str">
        <f>IF(OR(LEFT(AD174,1)=CHAR(32),LEFT(AD174,1)=CHAR(9),LEFT(AD174,1)=CHAR(160),indenture(AD174)&gt;0),"NO","BOLD")&amp;AF174</f>
        <v>BOLD</v>
      </c>
      <c r="AJ174" t="str">
        <f t="shared" si="140"/>
        <v/>
      </c>
      <c r="AK174" t="str">
        <f>IF(OR(LEFT(AH174,1)=CHAR(32),LEFT(AH174,1)=CHAR(9),LEFT(AH174,1)=CHAR(160),indenture(AH174)&gt;0),"NO","BOLD")&amp;AJ174</f>
        <v>BOLD</v>
      </c>
      <c r="AN174" t="str">
        <f t="shared" si="141"/>
        <v/>
      </c>
      <c r="AO174" t="str">
        <f>IF(OR(LEFT(AL174,1)=CHAR(32),LEFT(AL174,1)=CHAR(9),LEFT(AL174,1)=CHAR(160),indenture(AL174)&gt;0),"NO","BOLD")&amp;AN174</f>
        <v>BOLD</v>
      </c>
      <c r="AR174" t="str">
        <f t="shared" si="142"/>
        <v/>
      </c>
      <c r="AS174" t="str">
        <f>IF(OR(LEFT(AP174,1)=CHAR(32),LEFT(AP174,1)=CHAR(9),LEFT(AP174,1)=CHAR(160),indenture(AP174)&gt;0),"NO","BOLD")&amp;AR174</f>
        <v>BOLD</v>
      </c>
      <c r="AV174" t="str">
        <f t="shared" si="143"/>
        <v/>
      </c>
      <c r="AW174" t="str">
        <f>IF(OR(LEFT(AT174,1)=CHAR(32),LEFT(AT174,1)=CHAR(9),LEFT(AT174,1)=CHAR(160),indenture(AT174)&gt;0),"NO","BOLD")&amp;AV174</f>
        <v>BOLD</v>
      </c>
      <c r="AZ174" t="str">
        <f t="shared" si="144"/>
        <v/>
      </c>
      <c r="BA174" t="str">
        <f>IF(OR(LEFT(AX174,1)=CHAR(32),LEFT(AX174,1)=CHAR(9),LEFT(AX174,1)=CHAR(160),indenture(AX174)&gt;0),"NO","BOLD")&amp;AZ174</f>
        <v>BOLD</v>
      </c>
      <c r="BD174" t="str">
        <f t="shared" si="145"/>
        <v/>
      </c>
      <c r="BE174" t="str">
        <f>IF(OR(LEFT(BB174,1)=CHAR(32),LEFT(BB174,1)=CHAR(9),LEFT(BB174,1)=CHAR(160),indenture(BB174)&gt;0),"NO","BOLD")&amp;BD174</f>
        <v>BOLD</v>
      </c>
      <c r="BH174" t="str">
        <f t="shared" si="146"/>
        <v/>
      </c>
      <c r="BI174" t="str">
        <f>IF(OR(LEFT(BF174,1)=CHAR(32),LEFT(BF174,1)=CHAR(9),LEFT(BF174,1)=CHAR(160),indenture(BF174)&gt;0),"NO","BOLD")&amp;BH174</f>
        <v>BOLD</v>
      </c>
      <c r="BL174" t="str">
        <f t="shared" si="147"/>
        <v/>
      </c>
      <c r="BM174" t="str">
        <f>IF(OR(LEFT(BJ174,1)=CHAR(32),LEFT(BJ174,1)=CHAR(9),LEFT(BJ174,1)=CHAR(160),indenture(BJ174)&gt;0),"NO","BOLD")&amp;BL174</f>
        <v>BOLD</v>
      </c>
      <c r="BP174" t="str">
        <f t="shared" si="148"/>
        <v/>
      </c>
      <c r="BQ174" t="str">
        <f>IF(OR(LEFT(BN174,1)=CHAR(32),LEFT(BN174,1)=CHAR(9),LEFT(BN174,1)=CHAR(160),indenture(BN174)&gt;0),"NO","BOLD")&amp;BP174</f>
        <v>BOLD</v>
      </c>
      <c r="BT174" t="str">
        <f t="shared" si="149"/>
        <v/>
      </c>
      <c r="BU174" t="str">
        <f>IF(OR(LEFT(BR174,1)=CHAR(32),LEFT(BR174,1)=CHAR(9),LEFT(BR174,1)=CHAR(160),indenture(BR174)&gt;0),"NO","BOLD")&amp;BT174</f>
        <v>BOLD</v>
      </c>
      <c r="BX174" t="str">
        <f t="shared" si="150"/>
        <v/>
      </c>
      <c r="BY174" t="str">
        <f>IF(OR(LEFT(BV174,1)=CHAR(32),LEFT(BV174,1)=CHAR(9),LEFT(BV174,1)=CHAR(160),indenture(BV174)&gt;0),"NO","BOLD")&amp;BX174</f>
        <v>BOLD</v>
      </c>
      <c r="CB174" t="str">
        <f t="shared" si="151"/>
        <v/>
      </c>
      <c r="CC174" t="str">
        <f>IF(OR(LEFT(BZ174,1)=CHAR(32),LEFT(BZ174,1)=CHAR(9),LEFT(BZ174,1)=CHAR(160),indenture(BZ174)&gt;0),"NO","BOLD")&amp;CB174</f>
        <v>BOLD</v>
      </c>
      <c r="CF174" t="str">
        <f t="shared" si="152"/>
        <v/>
      </c>
      <c r="CG174" t="str">
        <f>IF(OR(LEFT(CD174,1)=CHAR(32),LEFT(CD174,1)=CHAR(9),LEFT(CD174,1)=CHAR(160),indenture(CD174)&gt;0),"NO","BOLD")&amp;CF174</f>
        <v>BOLD</v>
      </c>
      <c r="CJ174" t="str">
        <f t="shared" si="153"/>
        <v/>
      </c>
      <c r="CK174" t="str">
        <f>IF(OR(LEFT(CH174,1)=CHAR(32),LEFT(CH174,1)=CHAR(9),LEFT(CH174,1)=CHAR(160),indenture(CH174)&gt;0),"NO","BOLD")&amp;CJ174</f>
        <v>BOLD</v>
      </c>
      <c r="CN174" t="str">
        <f t="shared" si="154"/>
        <v/>
      </c>
      <c r="CO174" t="str">
        <f>IF(OR(LEFT(CL174,1)=CHAR(32),LEFT(CL174,1)=CHAR(9),LEFT(CL174,1)=CHAR(160),indenture(CL174)&gt;0),"NO","BOLD")&amp;CN174</f>
        <v>BOLD</v>
      </c>
      <c r="CR174" t="str">
        <f t="shared" si="155"/>
        <v/>
      </c>
      <c r="CS174" t="str">
        <f>IF(OR(LEFT(CP174,1)=CHAR(32),LEFT(CP174,1)=CHAR(9),LEFT(CP174,1)=CHAR(160),indenture(CP174)&gt;0),"NO","BOLD")&amp;CR174</f>
        <v>BOLD</v>
      </c>
      <c r="CV174" t="str">
        <f t="shared" si="156"/>
        <v/>
      </c>
      <c r="CW174" t="str">
        <f>IF(OR(LEFT(CT174,1)=CHAR(32),LEFT(CT174,1)=CHAR(9),LEFT(CT174,1)=CHAR(160),indenture(CT174)&gt;0),"NO","BOLD")&amp;CV174</f>
        <v>BOLD</v>
      </c>
      <c r="CZ174" t="str">
        <f t="shared" si="157"/>
        <v/>
      </c>
      <c r="DA174" t="str">
        <f>IF(OR(LEFT(CX174,1)=CHAR(32),LEFT(CX174,1)=CHAR(9),LEFT(CX174,1)=CHAR(160),indenture(CX174)&gt;0),"NO","BOLD")&amp;CZ174</f>
        <v>BOLD</v>
      </c>
      <c r="DD174" t="str">
        <f t="shared" si="158"/>
        <v/>
      </c>
      <c r="DE174" t="str">
        <f>IF(OR(LEFT(DB174,1)=CHAR(32),LEFT(DB174,1)=CHAR(9),LEFT(DB174,1)=CHAR(160),indenture(DB174)&gt;0),"NO","BOLD")&amp;DD174</f>
        <v>BOLD</v>
      </c>
      <c r="DH174" t="str">
        <f t="shared" si="159"/>
        <v/>
      </c>
      <c r="DI174" t="str">
        <f>IF(OR(LEFT(DF174,1)=CHAR(32),LEFT(DF174,1)=CHAR(9),LEFT(DF174,1)=CHAR(160),indenture(DF174)&gt;0),"NO","BOLD")&amp;DH174</f>
        <v>BOLD</v>
      </c>
      <c r="DL174" t="str">
        <f t="shared" si="160"/>
        <v/>
      </c>
      <c r="DM174" t="str">
        <f>IF(OR(LEFT(DJ174,1)=CHAR(32),LEFT(DJ174,1)=CHAR(9),LEFT(DJ174,1)=CHAR(160),indenture(DJ174)&gt;0),"NO","BOLD")&amp;DL174</f>
        <v>BOLD</v>
      </c>
      <c r="DP174" t="str">
        <f t="shared" si="161"/>
        <v/>
      </c>
      <c r="DQ174" t="str">
        <f>IF(OR(LEFT(DN174,1)=CHAR(32),LEFT(DN174,1)=CHAR(9),LEFT(DN174,1)=CHAR(160),indenture(DN174)&gt;0),"NO","BOLD")&amp;DP174</f>
        <v>BOLD</v>
      </c>
      <c r="DT174" t="str">
        <f t="shared" si="162"/>
        <v/>
      </c>
      <c r="DU174" t="str">
        <f>IF(OR(LEFT(DR174,1)=CHAR(32),LEFT(DR174,1)=CHAR(9),LEFT(DR174,1)=CHAR(160),indenture(DR174)&gt;0),"NO","BOLD")&amp;DT174</f>
        <v>BOLD</v>
      </c>
      <c r="DX174" t="str">
        <f t="shared" si="163"/>
        <v/>
      </c>
      <c r="DY174" t="str">
        <f>IF(OR(LEFT(DV174,1)=CHAR(32),LEFT(DV174,1)=CHAR(9),LEFT(DV174,1)=CHAR(160),indenture(DV174)&gt;0),"NO","BOLD")&amp;DX174</f>
        <v>BOLD</v>
      </c>
      <c r="EB174" t="str">
        <f t="shared" si="164"/>
        <v/>
      </c>
      <c r="EC174" t="str">
        <f>IF(OR(LEFT(DZ174,1)=CHAR(32),LEFT(DZ174,1)=CHAR(9),LEFT(DZ174,1)=CHAR(160),indenture(DZ174)&gt;0),"NO","BOLD")&amp;EB174</f>
        <v>BOLD</v>
      </c>
      <c r="EF174" t="str">
        <f t="shared" si="165"/>
        <v/>
      </c>
      <c r="EG174" t="str">
        <f>IF(OR(LEFT(ED174,1)=CHAR(32),LEFT(ED174,1)=CHAR(9),LEFT(ED174,1)=CHAR(160),indenture(ED174)&gt;0),"NO","BOLD")&amp;EF174</f>
        <v>BOLD</v>
      </c>
      <c r="EJ174" t="str">
        <f t="shared" si="166"/>
        <v/>
      </c>
      <c r="EK174" t="str">
        <f>IF(OR(LEFT(EH174,1)=CHAR(32),LEFT(EH174,1)=CHAR(9),LEFT(EH174,1)=CHAR(160),indenture(EH174)&gt;0),"NO","BOLD")&amp;EJ174</f>
        <v>BOLD</v>
      </c>
      <c r="EN174" t="str">
        <f t="shared" si="167"/>
        <v/>
      </c>
      <c r="EO174" t="str">
        <f>IF(OR(LEFT(EL174,1)=CHAR(32),LEFT(EL174,1)=CHAR(9),LEFT(EL174,1)=CHAR(160),indenture(EL174)&gt;0),"NO","BOLD")&amp;EN174</f>
        <v>BOLD</v>
      </c>
      <c r="ER174" t="str">
        <f t="shared" si="168"/>
        <v/>
      </c>
      <c r="ES174" t="str">
        <f>IF(OR(LEFT(EP174,1)=CHAR(32),LEFT(EP174,1)=CHAR(9),LEFT(EP174,1)=CHAR(160),indenture(EP174)&gt;0),"NO","BOLD")&amp;ER174</f>
        <v>BOLD</v>
      </c>
      <c r="EV174" t="str">
        <f t="shared" si="169"/>
        <v/>
      </c>
      <c r="EW174" t="str">
        <f>IF(OR(LEFT(ET174,1)=CHAR(32),LEFT(ET174,1)=CHAR(9),LEFT(ET174,1)=CHAR(160),indenture(ET174)&gt;0),"NO","BOLD")&amp;EV174</f>
        <v>BOLD</v>
      </c>
      <c r="EZ174" t="str">
        <f t="shared" si="170"/>
        <v/>
      </c>
      <c r="FA174" t="str">
        <f>IF(OR(LEFT(EX174,1)=CHAR(32),LEFT(EX174,1)=CHAR(9),LEFT(EX174,1)=CHAR(160),indenture(EX174)&gt;0),"NO","BOLD")&amp;EZ174</f>
        <v>BOLD</v>
      </c>
      <c r="FD174" t="str">
        <f t="shared" si="171"/>
        <v/>
      </c>
      <c r="FE174" t="str">
        <f>IF(OR(LEFT(FB174,1)=CHAR(32),LEFT(FB174,1)=CHAR(9),LEFT(FB174,1)=CHAR(160),indenture(FB174)&gt;0),"NO","BOLD")&amp;FD174</f>
        <v>BOLD</v>
      </c>
      <c r="FH174" t="str">
        <f t="shared" si="172"/>
        <v/>
      </c>
      <c r="FI174" t="str">
        <f>IF(OR(LEFT(FF174,1)=CHAR(32),LEFT(FF174,1)=CHAR(9),LEFT(FF174,1)=CHAR(160),indenture(FF174)&gt;0),"NO","BOLD")&amp;FH174</f>
        <v>BOLD</v>
      </c>
      <c r="FL174" t="str">
        <f t="shared" si="173"/>
        <v/>
      </c>
      <c r="FM174" t="str">
        <f>IF(OR(LEFT(FJ174,1)=CHAR(32),LEFT(FJ174,1)=CHAR(9),LEFT(FJ174,1)=CHAR(160),indenture(FJ174)&gt;0),"NO","BOLD")&amp;FL174</f>
        <v>BOLD</v>
      </c>
      <c r="FP174" t="str">
        <f t="shared" si="174"/>
        <v/>
      </c>
      <c r="FQ174" t="str">
        <f>IF(OR(LEFT(FN174,1)=CHAR(32),LEFT(FN174,1)=CHAR(9),LEFT(FN174,1)=CHAR(160),indenture(FN174)&gt;0),"NO","BOLD")&amp;FP174</f>
        <v>BOLD</v>
      </c>
      <c r="FT174" t="str">
        <f t="shared" si="175"/>
        <v/>
      </c>
      <c r="FU174" t="str">
        <f>IF(OR(LEFT(FR174,1)=CHAR(32),LEFT(FR174,1)=CHAR(9),LEFT(FR174,1)=CHAR(160),indenture(FR174)&gt;0),"NO","BOLD")&amp;FT174</f>
        <v>BOLD</v>
      </c>
      <c r="FX174" t="str">
        <f t="shared" si="176"/>
        <v/>
      </c>
      <c r="FY174" t="str">
        <f>IF(OR(LEFT(FV174,1)=CHAR(32),LEFT(FV174,1)=CHAR(9),LEFT(FV174,1)=CHAR(160),indenture(FV174)&gt;0),"NO","BOLD")&amp;FX174</f>
        <v>BOLD</v>
      </c>
      <c r="GB174" t="str">
        <f t="shared" si="177"/>
        <v/>
      </c>
      <c r="GC174" t="str">
        <f>IF(OR(LEFT(FZ174,1)=CHAR(32),LEFT(FZ174,1)=CHAR(9),LEFT(FZ174,1)=CHAR(160),indenture(FZ174)&gt;0),"NO","BOLD")&amp;GB174</f>
        <v>BOLD</v>
      </c>
      <c r="GF174" t="str">
        <f t="shared" si="178"/>
        <v/>
      </c>
      <c r="GG174" t="str">
        <f>IF(OR(LEFT(GD174,1)=CHAR(32),LEFT(GD174,1)=CHAR(9),LEFT(GD174,1)=CHAR(160),indenture(GD174)&gt;0),"NO","BOLD")&amp;GF174</f>
        <v>BOLD</v>
      </c>
      <c r="GJ174" t="str">
        <f t="shared" si="179"/>
        <v/>
      </c>
      <c r="GK174" t="str">
        <f>IF(OR(LEFT(GH174,1)=CHAR(32),LEFT(GH174,1)=CHAR(9),LEFT(GH174,1)=CHAR(160),indenture(GH174)&gt;0),"NO","BOLD")&amp;GJ174</f>
        <v>BOLD</v>
      </c>
      <c r="GN174" t="str">
        <f t="shared" si="180"/>
        <v/>
      </c>
      <c r="GO174" t="str">
        <f>IF(OR(LEFT(GL174,1)=CHAR(32),LEFT(GL174,1)=CHAR(9),LEFT(GL174,1)=CHAR(160),indenture(GL174)&gt;0),"NO","BOLD")&amp;GN174</f>
        <v>BOLD</v>
      </c>
      <c r="GR174" t="str">
        <f t="shared" si="181"/>
        <v/>
      </c>
      <c r="GS174" t="str">
        <f>IF(OR(LEFT(GP174,1)=CHAR(32),LEFT(GP174,1)=CHAR(9),LEFT(GP174,1)=CHAR(160),indenture(GP174)&gt;0),"NO","BOLD")&amp;GR174</f>
        <v>BOLD</v>
      </c>
      <c r="GV174" t="str">
        <f t="shared" si="182"/>
        <v/>
      </c>
      <c r="GW174" t="str">
        <f>IF(OR(LEFT(GT174,1)=CHAR(32),LEFT(GT174,1)=CHAR(9),LEFT(GT174,1)=CHAR(160),indenture(GT174)&gt;0),"NO","BOLD")&amp;GV174</f>
        <v>BOLD</v>
      </c>
      <c r="GZ174" t="str">
        <f t="shared" si="183"/>
        <v/>
      </c>
      <c r="HA174" t="str">
        <f>IF(OR(LEFT(GX174,1)=CHAR(32),LEFT(GX174,1)=CHAR(9),LEFT(GX174,1)=CHAR(160),indenture(GX174)&gt;0),"NO","BOLD")&amp;GZ174</f>
        <v>BOLD</v>
      </c>
      <c r="HD174" t="str">
        <f t="shared" si="184"/>
        <v/>
      </c>
      <c r="HE174" t="str">
        <f>IF(OR(LEFT(HB174,1)=CHAR(32),LEFT(HB174,1)=CHAR(9),LEFT(HB174,1)=CHAR(160),indenture(HB174)&gt;0),"NO","BOLD")&amp;HD174</f>
        <v>BOLD</v>
      </c>
      <c r="HH174" t="str">
        <f t="shared" si="185"/>
        <v/>
      </c>
      <c r="HI174" t="str">
        <f>IF(OR(LEFT(HF174,1)=CHAR(32),LEFT(HF174,1)=CHAR(9),LEFT(HF174,1)=CHAR(160),indenture(HF174)&gt;0),"NO","BOLD")&amp;HH174</f>
        <v>BOLD</v>
      </c>
      <c r="HL174" t="str">
        <f t="shared" si="186"/>
        <v/>
      </c>
      <c r="HM174" t="str">
        <f>IF(OR(LEFT(HJ174,1)=CHAR(32),LEFT(HJ174,1)=CHAR(9),LEFT(HJ174,1)=CHAR(160),indenture(HJ174)&gt;0),"NO","BOLD")&amp;HL174</f>
        <v>BOLD</v>
      </c>
      <c r="HP174" t="str">
        <f t="shared" si="187"/>
        <v/>
      </c>
      <c r="HQ174" t="str">
        <f>IF(OR(LEFT(HN174,1)=CHAR(32),LEFT(HN174,1)=CHAR(9),LEFT(HN174,1)=CHAR(160),indenture(HN174)&gt;0),"NO","BOLD")&amp;HP174</f>
        <v>BOLD</v>
      </c>
      <c r="HT174" t="str">
        <f t="shared" si="188"/>
        <v/>
      </c>
      <c r="HU174" t="str">
        <f>IF(OR(LEFT(HR174,1)=CHAR(32),LEFT(HR174,1)=CHAR(9),LEFT(HR174,1)=CHAR(160),indenture(HR174)&gt;0),"NO","BOLD")&amp;HT174</f>
        <v>BOLD</v>
      </c>
    </row>
    <row r="175" spans="1:229">
      <c r="A175">
        <v>174</v>
      </c>
      <c r="D175" t="str">
        <f t="shared" si="133"/>
        <v/>
      </c>
      <c r="E175" t="str">
        <f>IF(OR(LEFT(B175,1)=CHAR(32),LEFT(B175,1)=CHAR(9),LEFT(B175,1)=CHAR(160),indenture(B175)&gt;0),"NO","BOLD")&amp;D175</f>
        <v>BOLD</v>
      </c>
      <c r="H175" t="str">
        <f t="shared" si="134"/>
        <v/>
      </c>
      <c r="I175" t="str">
        <f>IF(OR(LEFT(F175,1)=CHAR(32),LEFT(F175,1)=CHAR(9),LEFT(F175,1)=CHAR(160),indenture(F175)&gt;0),"NO","BOLD")&amp;H175</f>
        <v>BOLD</v>
      </c>
      <c r="P175" t="str">
        <f t="shared" si="135"/>
        <v/>
      </c>
      <c r="Q175" t="str">
        <f>IF(OR(LEFT(N175,1)=CHAR(32),LEFT(N175,1)=CHAR(9),LEFT(N175,1)=CHAR(160),indenture(N175)&gt;0),"NO","BOLD")&amp;P175</f>
        <v>BOLD</v>
      </c>
      <c r="T175" t="str">
        <f t="shared" si="136"/>
        <v/>
      </c>
      <c r="U175" t="str">
        <f>IF(OR(LEFT(R175,1)=CHAR(32),LEFT(R175,1)=CHAR(9),LEFT(R175,1)=CHAR(160),indenture(R175)&gt;0),"NO","BOLD")&amp;T175</f>
        <v>BOLD</v>
      </c>
      <c r="X175" t="str">
        <f t="shared" si="137"/>
        <v/>
      </c>
      <c r="Y175" t="str">
        <f>IF(OR(LEFT(V175,1)=CHAR(32),LEFT(V175,1)=CHAR(9),LEFT(V175,1)=CHAR(160),indenture(V175)&gt;0),"NO","BOLD")&amp;X175</f>
        <v>BOLD</v>
      </c>
      <c r="AB175" t="str">
        <f t="shared" si="138"/>
        <v/>
      </c>
      <c r="AC175" t="str">
        <f>IF(OR(LEFT(Z175,1)=CHAR(32),LEFT(Z175,1)=CHAR(9),LEFT(Z175,1)=CHAR(160),indenture(Z175)&gt;0),"NO","BOLD")&amp;AB175</f>
        <v>BOLD</v>
      </c>
      <c r="AF175" t="str">
        <f t="shared" si="139"/>
        <v/>
      </c>
      <c r="AG175" t="str">
        <f>IF(OR(LEFT(AD175,1)=CHAR(32),LEFT(AD175,1)=CHAR(9),LEFT(AD175,1)=CHAR(160),indenture(AD175)&gt;0),"NO","BOLD")&amp;AF175</f>
        <v>BOLD</v>
      </c>
      <c r="AJ175" t="str">
        <f t="shared" si="140"/>
        <v/>
      </c>
      <c r="AK175" t="str">
        <f>IF(OR(LEFT(AH175,1)=CHAR(32),LEFT(AH175,1)=CHAR(9),LEFT(AH175,1)=CHAR(160),indenture(AH175)&gt;0),"NO","BOLD")&amp;AJ175</f>
        <v>BOLD</v>
      </c>
      <c r="AN175" t="str">
        <f t="shared" si="141"/>
        <v/>
      </c>
      <c r="AO175" t="str">
        <f>IF(OR(LEFT(AL175,1)=CHAR(32),LEFT(AL175,1)=CHAR(9),LEFT(AL175,1)=CHAR(160),indenture(AL175)&gt;0),"NO","BOLD")&amp;AN175</f>
        <v>BOLD</v>
      </c>
      <c r="AR175" t="str">
        <f t="shared" si="142"/>
        <v/>
      </c>
      <c r="AS175" t="str">
        <f>IF(OR(LEFT(AP175,1)=CHAR(32),LEFT(AP175,1)=CHAR(9),LEFT(AP175,1)=CHAR(160),indenture(AP175)&gt;0),"NO","BOLD")&amp;AR175</f>
        <v>BOLD</v>
      </c>
      <c r="AV175" t="str">
        <f t="shared" si="143"/>
        <v/>
      </c>
      <c r="AW175" t="str">
        <f>IF(OR(LEFT(AT175,1)=CHAR(32),LEFT(AT175,1)=CHAR(9),LEFT(AT175,1)=CHAR(160),indenture(AT175)&gt;0),"NO","BOLD")&amp;AV175</f>
        <v>BOLD</v>
      </c>
      <c r="AZ175" t="str">
        <f t="shared" si="144"/>
        <v/>
      </c>
      <c r="BA175" t="str">
        <f>IF(OR(LEFT(AX175,1)=CHAR(32),LEFT(AX175,1)=CHAR(9),LEFT(AX175,1)=CHAR(160),indenture(AX175)&gt;0),"NO","BOLD")&amp;AZ175</f>
        <v>BOLD</v>
      </c>
      <c r="BD175" t="str">
        <f t="shared" si="145"/>
        <v/>
      </c>
      <c r="BE175" t="str">
        <f>IF(OR(LEFT(BB175,1)=CHAR(32),LEFT(BB175,1)=CHAR(9),LEFT(BB175,1)=CHAR(160),indenture(BB175)&gt;0),"NO","BOLD")&amp;BD175</f>
        <v>BOLD</v>
      </c>
      <c r="BH175" t="str">
        <f t="shared" si="146"/>
        <v/>
      </c>
      <c r="BI175" t="str">
        <f>IF(OR(LEFT(BF175,1)=CHAR(32),LEFT(BF175,1)=CHAR(9),LEFT(BF175,1)=CHAR(160),indenture(BF175)&gt;0),"NO","BOLD")&amp;BH175</f>
        <v>BOLD</v>
      </c>
      <c r="BL175" t="str">
        <f t="shared" si="147"/>
        <v/>
      </c>
      <c r="BM175" t="str">
        <f>IF(OR(LEFT(BJ175,1)=CHAR(32),LEFT(BJ175,1)=CHAR(9),LEFT(BJ175,1)=CHAR(160),indenture(BJ175)&gt;0),"NO","BOLD")&amp;BL175</f>
        <v>BOLD</v>
      </c>
      <c r="BP175" t="str">
        <f t="shared" si="148"/>
        <v/>
      </c>
      <c r="BQ175" t="str">
        <f>IF(OR(LEFT(BN175,1)=CHAR(32),LEFT(BN175,1)=CHAR(9),LEFT(BN175,1)=CHAR(160),indenture(BN175)&gt;0),"NO","BOLD")&amp;BP175</f>
        <v>BOLD</v>
      </c>
      <c r="BT175" t="str">
        <f t="shared" si="149"/>
        <v/>
      </c>
      <c r="BU175" t="str">
        <f>IF(OR(LEFT(BR175,1)=CHAR(32),LEFT(BR175,1)=CHAR(9),LEFT(BR175,1)=CHAR(160),indenture(BR175)&gt;0),"NO","BOLD")&amp;BT175</f>
        <v>BOLD</v>
      </c>
      <c r="BX175" t="str">
        <f t="shared" si="150"/>
        <v/>
      </c>
      <c r="BY175" t="str">
        <f>IF(OR(LEFT(BV175,1)=CHAR(32),LEFT(BV175,1)=CHAR(9),LEFT(BV175,1)=CHAR(160),indenture(BV175)&gt;0),"NO","BOLD")&amp;BX175</f>
        <v>BOLD</v>
      </c>
      <c r="CB175" t="str">
        <f t="shared" si="151"/>
        <v/>
      </c>
      <c r="CC175" t="str">
        <f>IF(OR(LEFT(BZ175,1)=CHAR(32),LEFT(BZ175,1)=CHAR(9),LEFT(BZ175,1)=CHAR(160),indenture(BZ175)&gt;0),"NO","BOLD")&amp;CB175</f>
        <v>BOLD</v>
      </c>
      <c r="CF175" t="str">
        <f t="shared" si="152"/>
        <v/>
      </c>
      <c r="CG175" t="str">
        <f>IF(OR(LEFT(CD175,1)=CHAR(32),LEFT(CD175,1)=CHAR(9),LEFT(CD175,1)=CHAR(160),indenture(CD175)&gt;0),"NO","BOLD")&amp;CF175</f>
        <v>BOLD</v>
      </c>
      <c r="CJ175" t="str">
        <f t="shared" si="153"/>
        <v/>
      </c>
      <c r="CK175" t="str">
        <f>IF(OR(LEFT(CH175,1)=CHAR(32),LEFT(CH175,1)=CHAR(9),LEFT(CH175,1)=CHAR(160),indenture(CH175)&gt;0),"NO","BOLD")&amp;CJ175</f>
        <v>BOLD</v>
      </c>
      <c r="CN175" t="str">
        <f t="shared" si="154"/>
        <v/>
      </c>
      <c r="CO175" t="str">
        <f>IF(OR(LEFT(CL175,1)=CHAR(32),LEFT(CL175,1)=CHAR(9),LEFT(CL175,1)=CHAR(160),indenture(CL175)&gt;0),"NO","BOLD")&amp;CN175</f>
        <v>BOLD</v>
      </c>
      <c r="CR175" t="str">
        <f t="shared" si="155"/>
        <v/>
      </c>
      <c r="CS175" t="str">
        <f>IF(OR(LEFT(CP175,1)=CHAR(32),LEFT(CP175,1)=CHAR(9),LEFT(CP175,1)=CHAR(160),indenture(CP175)&gt;0),"NO","BOLD")&amp;CR175</f>
        <v>BOLD</v>
      </c>
      <c r="CV175" t="str">
        <f t="shared" si="156"/>
        <v/>
      </c>
      <c r="CW175" t="str">
        <f>IF(OR(LEFT(CT175,1)=CHAR(32),LEFT(CT175,1)=CHAR(9),LEFT(CT175,1)=CHAR(160),indenture(CT175)&gt;0),"NO","BOLD")&amp;CV175</f>
        <v>BOLD</v>
      </c>
      <c r="CZ175" t="str">
        <f t="shared" si="157"/>
        <v/>
      </c>
      <c r="DA175" t="str">
        <f>IF(OR(LEFT(CX175,1)=CHAR(32),LEFT(CX175,1)=CHAR(9),LEFT(CX175,1)=CHAR(160),indenture(CX175)&gt;0),"NO","BOLD")&amp;CZ175</f>
        <v>BOLD</v>
      </c>
      <c r="DD175" t="str">
        <f t="shared" si="158"/>
        <v/>
      </c>
      <c r="DE175" t="str">
        <f>IF(OR(LEFT(DB175,1)=CHAR(32),LEFT(DB175,1)=CHAR(9),LEFT(DB175,1)=CHAR(160),indenture(DB175)&gt;0),"NO","BOLD")&amp;DD175</f>
        <v>BOLD</v>
      </c>
      <c r="DH175" t="str">
        <f t="shared" si="159"/>
        <v/>
      </c>
      <c r="DI175" t="str">
        <f>IF(OR(LEFT(DF175,1)=CHAR(32),LEFT(DF175,1)=CHAR(9),LEFT(DF175,1)=CHAR(160),indenture(DF175)&gt;0),"NO","BOLD")&amp;DH175</f>
        <v>BOLD</v>
      </c>
      <c r="DL175" t="str">
        <f t="shared" si="160"/>
        <v/>
      </c>
      <c r="DM175" t="str">
        <f>IF(OR(LEFT(DJ175,1)=CHAR(32),LEFT(DJ175,1)=CHAR(9),LEFT(DJ175,1)=CHAR(160),indenture(DJ175)&gt;0),"NO","BOLD")&amp;DL175</f>
        <v>BOLD</v>
      </c>
      <c r="DP175" t="str">
        <f t="shared" si="161"/>
        <v/>
      </c>
      <c r="DQ175" t="str">
        <f>IF(OR(LEFT(DN175,1)=CHAR(32),LEFT(DN175,1)=CHAR(9),LEFT(DN175,1)=CHAR(160),indenture(DN175)&gt;0),"NO","BOLD")&amp;DP175</f>
        <v>BOLD</v>
      </c>
      <c r="DT175" t="str">
        <f t="shared" si="162"/>
        <v/>
      </c>
      <c r="DU175" t="str">
        <f>IF(OR(LEFT(DR175,1)=CHAR(32),LEFT(DR175,1)=CHAR(9),LEFT(DR175,1)=CHAR(160),indenture(DR175)&gt;0),"NO","BOLD")&amp;DT175</f>
        <v>BOLD</v>
      </c>
      <c r="DX175" t="str">
        <f t="shared" si="163"/>
        <v/>
      </c>
      <c r="DY175" t="str">
        <f>IF(OR(LEFT(DV175,1)=CHAR(32),LEFT(DV175,1)=CHAR(9),LEFT(DV175,1)=CHAR(160),indenture(DV175)&gt;0),"NO","BOLD")&amp;DX175</f>
        <v>BOLD</v>
      </c>
      <c r="EB175" t="str">
        <f t="shared" si="164"/>
        <v/>
      </c>
      <c r="EC175" t="str">
        <f>IF(OR(LEFT(DZ175,1)=CHAR(32),LEFT(DZ175,1)=CHAR(9),LEFT(DZ175,1)=CHAR(160),indenture(DZ175)&gt;0),"NO","BOLD")&amp;EB175</f>
        <v>BOLD</v>
      </c>
      <c r="EF175" t="str">
        <f t="shared" si="165"/>
        <v/>
      </c>
      <c r="EG175" t="str">
        <f>IF(OR(LEFT(ED175,1)=CHAR(32),LEFT(ED175,1)=CHAR(9),LEFT(ED175,1)=CHAR(160),indenture(ED175)&gt;0),"NO","BOLD")&amp;EF175</f>
        <v>BOLD</v>
      </c>
      <c r="EJ175" t="str">
        <f t="shared" si="166"/>
        <v/>
      </c>
      <c r="EK175" t="str">
        <f>IF(OR(LEFT(EH175,1)=CHAR(32),LEFT(EH175,1)=CHAR(9),LEFT(EH175,1)=CHAR(160),indenture(EH175)&gt;0),"NO","BOLD")&amp;EJ175</f>
        <v>BOLD</v>
      </c>
      <c r="EN175" t="str">
        <f t="shared" si="167"/>
        <v/>
      </c>
      <c r="EO175" t="str">
        <f>IF(OR(LEFT(EL175,1)=CHAR(32),LEFT(EL175,1)=CHAR(9),LEFT(EL175,1)=CHAR(160),indenture(EL175)&gt;0),"NO","BOLD")&amp;EN175</f>
        <v>BOLD</v>
      </c>
      <c r="ER175" t="str">
        <f t="shared" si="168"/>
        <v/>
      </c>
      <c r="ES175" t="str">
        <f>IF(OR(LEFT(EP175,1)=CHAR(32),LEFT(EP175,1)=CHAR(9),LEFT(EP175,1)=CHAR(160),indenture(EP175)&gt;0),"NO","BOLD")&amp;ER175</f>
        <v>BOLD</v>
      </c>
      <c r="EV175" t="str">
        <f t="shared" si="169"/>
        <v/>
      </c>
      <c r="EW175" t="str">
        <f>IF(OR(LEFT(ET175,1)=CHAR(32),LEFT(ET175,1)=CHAR(9),LEFT(ET175,1)=CHAR(160),indenture(ET175)&gt;0),"NO","BOLD")&amp;EV175</f>
        <v>BOLD</v>
      </c>
      <c r="EZ175" t="str">
        <f t="shared" si="170"/>
        <v/>
      </c>
      <c r="FA175" t="str">
        <f>IF(OR(LEFT(EX175,1)=CHAR(32),LEFT(EX175,1)=CHAR(9),LEFT(EX175,1)=CHAR(160),indenture(EX175)&gt;0),"NO","BOLD")&amp;EZ175</f>
        <v>BOLD</v>
      </c>
      <c r="FD175" t="str">
        <f t="shared" si="171"/>
        <v/>
      </c>
      <c r="FE175" t="str">
        <f>IF(OR(LEFT(FB175,1)=CHAR(32),LEFT(FB175,1)=CHAR(9),LEFT(FB175,1)=CHAR(160),indenture(FB175)&gt;0),"NO","BOLD")&amp;FD175</f>
        <v>BOLD</v>
      </c>
      <c r="FH175" t="str">
        <f t="shared" si="172"/>
        <v/>
      </c>
      <c r="FI175" t="str">
        <f>IF(OR(LEFT(FF175,1)=CHAR(32),LEFT(FF175,1)=CHAR(9),LEFT(FF175,1)=CHAR(160),indenture(FF175)&gt;0),"NO","BOLD")&amp;FH175</f>
        <v>BOLD</v>
      </c>
      <c r="FL175" t="str">
        <f t="shared" si="173"/>
        <v/>
      </c>
      <c r="FM175" t="str">
        <f>IF(OR(LEFT(FJ175,1)=CHAR(32),LEFT(FJ175,1)=CHAR(9),LEFT(FJ175,1)=CHAR(160),indenture(FJ175)&gt;0),"NO","BOLD")&amp;FL175</f>
        <v>BOLD</v>
      </c>
      <c r="FP175" t="str">
        <f t="shared" si="174"/>
        <v/>
      </c>
      <c r="FQ175" t="str">
        <f>IF(OR(LEFT(FN175,1)=CHAR(32),LEFT(FN175,1)=CHAR(9),LEFT(FN175,1)=CHAR(160),indenture(FN175)&gt;0),"NO","BOLD")&amp;FP175</f>
        <v>BOLD</v>
      </c>
      <c r="FT175" t="str">
        <f t="shared" si="175"/>
        <v/>
      </c>
      <c r="FU175" t="str">
        <f>IF(OR(LEFT(FR175,1)=CHAR(32),LEFT(FR175,1)=CHAR(9),LEFT(FR175,1)=CHAR(160),indenture(FR175)&gt;0),"NO","BOLD")&amp;FT175</f>
        <v>BOLD</v>
      </c>
      <c r="FX175" t="str">
        <f t="shared" si="176"/>
        <v/>
      </c>
      <c r="FY175" t="str">
        <f>IF(OR(LEFT(FV175,1)=CHAR(32),LEFT(FV175,1)=CHAR(9),LEFT(FV175,1)=CHAR(160),indenture(FV175)&gt;0),"NO","BOLD")&amp;FX175</f>
        <v>BOLD</v>
      </c>
      <c r="GB175" t="str">
        <f t="shared" si="177"/>
        <v/>
      </c>
      <c r="GC175" t="str">
        <f>IF(OR(LEFT(FZ175,1)=CHAR(32),LEFT(FZ175,1)=CHAR(9),LEFT(FZ175,1)=CHAR(160),indenture(FZ175)&gt;0),"NO","BOLD")&amp;GB175</f>
        <v>BOLD</v>
      </c>
      <c r="GF175" t="str">
        <f t="shared" si="178"/>
        <v/>
      </c>
      <c r="GG175" t="str">
        <f>IF(OR(LEFT(GD175,1)=CHAR(32),LEFT(GD175,1)=CHAR(9),LEFT(GD175,1)=CHAR(160),indenture(GD175)&gt;0),"NO","BOLD")&amp;GF175</f>
        <v>BOLD</v>
      </c>
      <c r="GJ175" t="str">
        <f t="shared" si="179"/>
        <v/>
      </c>
      <c r="GK175" t="str">
        <f>IF(OR(LEFT(GH175,1)=CHAR(32),LEFT(GH175,1)=CHAR(9),LEFT(GH175,1)=CHAR(160),indenture(GH175)&gt;0),"NO","BOLD")&amp;GJ175</f>
        <v>BOLD</v>
      </c>
      <c r="GN175" t="str">
        <f t="shared" si="180"/>
        <v/>
      </c>
      <c r="GO175" t="str">
        <f>IF(OR(LEFT(GL175,1)=CHAR(32),LEFT(GL175,1)=CHAR(9),LEFT(GL175,1)=CHAR(160),indenture(GL175)&gt;0),"NO","BOLD")&amp;GN175</f>
        <v>BOLD</v>
      </c>
      <c r="GR175" t="str">
        <f t="shared" si="181"/>
        <v/>
      </c>
      <c r="GS175" t="str">
        <f>IF(OR(LEFT(GP175,1)=CHAR(32),LEFT(GP175,1)=CHAR(9),LEFT(GP175,1)=CHAR(160),indenture(GP175)&gt;0),"NO","BOLD")&amp;GR175</f>
        <v>BOLD</v>
      </c>
      <c r="GV175" t="str">
        <f t="shared" si="182"/>
        <v/>
      </c>
      <c r="GW175" t="str">
        <f>IF(OR(LEFT(GT175,1)=CHAR(32),LEFT(GT175,1)=CHAR(9),LEFT(GT175,1)=CHAR(160),indenture(GT175)&gt;0),"NO","BOLD")&amp;GV175</f>
        <v>BOLD</v>
      </c>
      <c r="GZ175" t="str">
        <f t="shared" si="183"/>
        <v/>
      </c>
      <c r="HA175" t="str">
        <f>IF(OR(LEFT(GX175,1)=CHAR(32),LEFT(GX175,1)=CHAR(9),LEFT(GX175,1)=CHAR(160),indenture(GX175)&gt;0),"NO","BOLD")&amp;GZ175</f>
        <v>BOLD</v>
      </c>
      <c r="HD175" t="str">
        <f t="shared" si="184"/>
        <v/>
      </c>
      <c r="HE175" t="str">
        <f>IF(OR(LEFT(HB175,1)=CHAR(32),LEFT(HB175,1)=CHAR(9),LEFT(HB175,1)=CHAR(160),indenture(HB175)&gt;0),"NO","BOLD")&amp;HD175</f>
        <v>BOLD</v>
      </c>
      <c r="HH175" t="str">
        <f t="shared" si="185"/>
        <v/>
      </c>
      <c r="HI175" t="str">
        <f>IF(OR(LEFT(HF175,1)=CHAR(32),LEFT(HF175,1)=CHAR(9),LEFT(HF175,1)=CHAR(160),indenture(HF175)&gt;0),"NO","BOLD")&amp;HH175</f>
        <v>BOLD</v>
      </c>
      <c r="HL175" t="str">
        <f t="shared" si="186"/>
        <v/>
      </c>
      <c r="HM175" t="str">
        <f>IF(OR(LEFT(HJ175,1)=CHAR(32),LEFT(HJ175,1)=CHAR(9),LEFT(HJ175,1)=CHAR(160),indenture(HJ175)&gt;0),"NO","BOLD")&amp;HL175</f>
        <v>BOLD</v>
      </c>
      <c r="HP175" t="str">
        <f t="shared" si="187"/>
        <v/>
      </c>
      <c r="HQ175" t="str">
        <f>IF(OR(LEFT(HN175,1)=CHAR(32),LEFT(HN175,1)=CHAR(9),LEFT(HN175,1)=CHAR(160),indenture(HN175)&gt;0),"NO","BOLD")&amp;HP175</f>
        <v>BOLD</v>
      </c>
      <c r="HT175" t="str">
        <f t="shared" si="188"/>
        <v/>
      </c>
      <c r="HU175" t="str">
        <f>IF(OR(LEFT(HR175,1)=CHAR(32),LEFT(HR175,1)=CHAR(9),LEFT(HR175,1)=CHAR(160),indenture(HR175)&gt;0),"NO","BOLD")&amp;HT175</f>
        <v>BOLD</v>
      </c>
    </row>
    <row r="176" spans="1:229">
      <c r="A176">
        <v>175</v>
      </c>
      <c r="D176" t="str">
        <f t="shared" si="133"/>
        <v/>
      </c>
      <c r="E176" t="str">
        <f>IF(OR(LEFT(B176,1)=CHAR(32),LEFT(B176,1)=CHAR(9),LEFT(B176,1)=CHAR(160),indenture(B176)&gt;0),"NO","BOLD")&amp;D176</f>
        <v>BOLD</v>
      </c>
      <c r="H176" t="str">
        <f t="shared" si="134"/>
        <v/>
      </c>
      <c r="I176" t="str">
        <f>IF(OR(LEFT(F176,1)=CHAR(32),LEFT(F176,1)=CHAR(9),LEFT(F176,1)=CHAR(160),indenture(F176)&gt;0),"NO","BOLD")&amp;H176</f>
        <v>BOLD</v>
      </c>
      <c r="P176" t="str">
        <f t="shared" si="135"/>
        <v/>
      </c>
      <c r="Q176" t="str">
        <f>IF(OR(LEFT(N176,1)=CHAR(32),LEFT(N176,1)=CHAR(9),LEFT(N176,1)=CHAR(160),indenture(N176)&gt;0),"NO","BOLD")&amp;P176</f>
        <v>BOLD</v>
      </c>
      <c r="T176" t="str">
        <f t="shared" si="136"/>
        <v/>
      </c>
      <c r="U176" t="str">
        <f>IF(OR(LEFT(R176,1)=CHAR(32),LEFT(R176,1)=CHAR(9),LEFT(R176,1)=CHAR(160),indenture(R176)&gt;0),"NO","BOLD")&amp;T176</f>
        <v>BOLD</v>
      </c>
      <c r="X176" t="str">
        <f t="shared" si="137"/>
        <v/>
      </c>
      <c r="Y176" t="str">
        <f>IF(OR(LEFT(V176,1)=CHAR(32),LEFT(V176,1)=CHAR(9),LEFT(V176,1)=CHAR(160),indenture(V176)&gt;0),"NO","BOLD")&amp;X176</f>
        <v>BOLD</v>
      </c>
      <c r="AB176" t="str">
        <f t="shared" si="138"/>
        <v/>
      </c>
      <c r="AC176" t="str">
        <f>IF(OR(LEFT(Z176,1)=CHAR(32),LEFT(Z176,1)=CHAR(9),LEFT(Z176,1)=CHAR(160),indenture(Z176)&gt;0),"NO","BOLD")&amp;AB176</f>
        <v>BOLD</v>
      </c>
      <c r="AF176" t="str">
        <f t="shared" si="139"/>
        <v/>
      </c>
      <c r="AG176" t="str">
        <f>IF(OR(LEFT(AD176,1)=CHAR(32),LEFT(AD176,1)=CHAR(9),LEFT(AD176,1)=CHAR(160),indenture(AD176)&gt;0),"NO","BOLD")&amp;AF176</f>
        <v>BOLD</v>
      </c>
      <c r="AJ176" t="str">
        <f t="shared" si="140"/>
        <v/>
      </c>
      <c r="AK176" t="str">
        <f>IF(OR(LEFT(AH176,1)=CHAR(32),LEFT(AH176,1)=CHAR(9),LEFT(AH176,1)=CHAR(160),indenture(AH176)&gt;0),"NO","BOLD")&amp;AJ176</f>
        <v>BOLD</v>
      </c>
      <c r="AN176" t="str">
        <f t="shared" si="141"/>
        <v/>
      </c>
      <c r="AO176" t="str">
        <f>IF(OR(LEFT(AL176,1)=CHAR(32),LEFT(AL176,1)=CHAR(9),LEFT(AL176,1)=CHAR(160),indenture(AL176)&gt;0),"NO","BOLD")&amp;AN176</f>
        <v>BOLD</v>
      </c>
      <c r="AR176" t="str">
        <f t="shared" si="142"/>
        <v/>
      </c>
      <c r="AS176" t="str">
        <f>IF(OR(LEFT(AP176,1)=CHAR(32),LEFT(AP176,1)=CHAR(9),LEFT(AP176,1)=CHAR(160),indenture(AP176)&gt;0),"NO","BOLD")&amp;AR176</f>
        <v>BOLD</v>
      </c>
      <c r="AV176" t="str">
        <f t="shared" si="143"/>
        <v/>
      </c>
      <c r="AW176" t="str">
        <f>IF(OR(LEFT(AT176,1)=CHAR(32),LEFT(AT176,1)=CHAR(9),LEFT(AT176,1)=CHAR(160),indenture(AT176)&gt;0),"NO","BOLD")&amp;AV176</f>
        <v>BOLD</v>
      </c>
      <c r="AZ176" t="str">
        <f t="shared" si="144"/>
        <v/>
      </c>
      <c r="BA176" t="str">
        <f>IF(OR(LEFT(AX176,1)=CHAR(32),LEFT(AX176,1)=CHAR(9),LEFT(AX176,1)=CHAR(160),indenture(AX176)&gt;0),"NO","BOLD")&amp;AZ176</f>
        <v>BOLD</v>
      </c>
      <c r="BD176" t="str">
        <f t="shared" si="145"/>
        <v/>
      </c>
      <c r="BE176" t="str">
        <f>IF(OR(LEFT(BB176,1)=CHAR(32),LEFT(BB176,1)=CHAR(9),LEFT(BB176,1)=CHAR(160),indenture(BB176)&gt;0),"NO","BOLD")&amp;BD176</f>
        <v>BOLD</v>
      </c>
      <c r="BH176" t="str">
        <f t="shared" si="146"/>
        <v/>
      </c>
      <c r="BI176" t="str">
        <f>IF(OR(LEFT(BF176,1)=CHAR(32),LEFT(BF176,1)=CHAR(9),LEFT(BF176,1)=CHAR(160),indenture(BF176)&gt;0),"NO","BOLD")&amp;BH176</f>
        <v>BOLD</v>
      </c>
      <c r="BL176" t="str">
        <f t="shared" si="147"/>
        <v/>
      </c>
      <c r="BM176" t="str">
        <f>IF(OR(LEFT(BJ176,1)=CHAR(32),LEFT(BJ176,1)=CHAR(9),LEFT(BJ176,1)=CHAR(160),indenture(BJ176)&gt;0),"NO","BOLD")&amp;BL176</f>
        <v>BOLD</v>
      </c>
      <c r="BP176" t="str">
        <f t="shared" si="148"/>
        <v/>
      </c>
      <c r="BQ176" t="str">
        <f>IF(OR(LEFT(BN176,1)=CHAR(32),LEFT(BN176,1)=CHAR(9),LEFT(BN176,1)=CHAR(160),indenture(BN176)&gt;0),"NO","BOLD")&amp;BP176</f>
        <v>BOLD</v>
      </c>
      <c r="BT176" t="str">
        <f t="shared" si="149"/>
        <v/>
      </c>
      <c r="BU176" t="str">
        <f>IF(OR(LEFT(BR176,1)=CHAR(32),LEFT(BR176,1)=CHAR(9),LEFT(BR176,1)=CHAR(160),indenture(BR176)&gt;0),"NO","BOLD")&amp;BT176</f>
        <v>BOLD</v>
      </c>
      <c r="BX176" t="str">
        <f t="shared" si="150"/>
        <v/>
      </c>
      <c r="BY176" t="str">
        <f>IF(OR(LEFT(BV176,1)=CHAR(32),LEFT(BV176,1)=CHAR(9),LEFT(BV176,1)=CHAR(160),indenture(BV176)&gt;0),"NO","BOLD")&amp;BX176</f>
        <v>BOLD</v>
      </c>
      <c r="CB176" t="str">
        <f t="shared" si="151"/>
        <v/>
      </c>
      <c r="CC176" t="str">
        <f>IF(OR(LEFT(BZ176,1)=CHAR(32),LEFT(BZ176,1)=CHAR(9),LEFT(BZ176,1)=CHAR(160),indenture(BZ176)&gt;0),"NO","BOLD")&amp;CB176</f>
        <v>BOLD</v>
      </c>
      <c r="CF176" t="str">
        <f t="shared" si="152"/>
        <v/>
      </c>
      <c r="CG176" t="str">
        <f>IF(OR(LEFT(CD176,1)=CHAR(32),LEFT(CD176,1)=CHAR(9),LEFT(CD176,1)=CHAR(160),indenture(CD176)&gt;0),"NO","BOLD")&amp;CF176</f>
        <v>BOLD</v>
      </c>
      <c r="CJ176" t="str">
        <f t="shared" si="153"/>
        <v/>
      </c>
      <c r="CK176" t="str">
        <f>IF(OR(LEFT(CH176,1)=CHAR(32),LEFT(CH176,1)=CHAR(9),LEFT(CH176,1)=CHAR(160),indenture(CH176)&gt;0),"NO","BOLD")&amp;CJ176</f>
        <v>BOLD</v>
      </c>
      <c r="CN176" t="str">
        <f t="shared" si="154"/>
        <v/>
      </c>
      <c r="CO176" t="str">
        <f>IF(OR(LEFT(CL176,1)=CHAR(32),LEFT(CL176,1)=CHAR(9),LEFT(CL176,1)=CHAR(160),indenture(CL176)&gt;0),"NO","BOLD")&amp;CN176</f>
        <v>BOLD</v>
      </c>
      <c r="CR176" t="str">
        <f t="shared" si="155"/>
        <v/>
      </c>
      <c r="CS176" t="str">
        <f>IF(OR(LEFT(CP176,1)=CHAR(32),LEFT(CP176,1)=CHAR(9),LEFT(CP176,1)=CHAR(160),indenture(CP176)&gt;0),"NO","BOLD")&amp;CR176</f>
        <v>BOLD</v>
      </c>
      <c r="CV176" t="str">
        <f t="shared" si="156"/>
        <v/>
      </c>
      <c r="CW176" t="str">
        <f>IF(OR(LEFT(CT176,1)=CHAR(32),LEFT(CT176,1)=CHAR(9),LEFT(CT176,1)=CHAR(160),indenture(CT176)&gt;0),"NO","BOLD")&amp;CV176</f>
        <v>BOLD</v>
      </c>
      <c r="CZ176" t="str">
        <f t="shared" si="157"/>
        <v/>
      </c>
      <c r="DA176" t="str">
        <f>IF(OR(LEFT(CX176,1)=CHAR(32),LEFT(CX176,1)=CHAR(9),LEFT(CX176,1)=CHAR(160),indenture(CX176)&gt;0),"NO","BOLD")&amp;CZ176</f>
        <v>BOLD</v>
      </c>
      <c r="DD176" t="str">
        <f t="shared" si="158"/>
        <v/>
      </c>
      <c r="DE176" t="str">
        <f>IF(OR(LEFT(DB176,1)=CHAR(32),LEFT(DB176,1)=CHAR(9),LEFT(DB176,1)=CHAR(160),indenture(DB176)&gt;0),"NO","BOLD")&amp;DD176</f>
        <v>BOLD</v>
      </c>
      <c r="DH176" t="str">
        <f t="shared" si="159"/>
        <v/>
      </c>
      <c r="DI176" t="str">
        <f>IF(OR(LEFT(DF176,1)=CHAR(32),LEFT(DF176,1)=CHAR(9),LEFT(DF176,1)=CHAR(160),indenture(DF176)&gt;0),"NO","BOLD")&amp;DH176</f>
        <v>BOLD</v>
      </c>
      <c r="DL176" t="str">
        <f t="shared" si="160"/>
        <v/>
      </c>
      <c r="DM176" t="str">
        <f>IF(OR(LEFT(DJ176,1)=CHAR(32),LEFT(DJ176,1)=CHAR(9),LEFT(DJ176,1)=CHAR(160),indenture(DJ176)&gt;0),"NO","BOLD")&amp;DL176</f>
        <v>BOLD</v>
      </c>
      <c r="DP176" t="str">
        <f t="shared" si="161"/>
        <v/>
      </c>
      <c r="DQ176" t="str">
        <f>IF(OR(LEFT(DN176,1)=CHAR(32),LEFT(DN176,1)=CHAR(9),LEFT(DN176,1)=CHAR(160),indenture(DN176)&gt;0),"NO","BOLD")&amp;DP176</f>
        <v>BOLD</v>
      </c>
      <c r="DT176" t="str">
        <f t="shared" si="162"/>
        <v/>
      </c>
      <c r="DU176" t="str">
        <f>IF(OR(LEFT(DR176,1)=CHAR(32),LEFT(DR176,1)=CHAR(9),LEFT(DR176,1)=CHAR(160),indenture(DR176)&gt;0),"NO","BOLD")&amp;DT176</f>
        <v>BOLD</v>
      </c>
      <c r="DX176" t="str">
        <f t="shared" si="163"/>
        <v/>
      </c>
      <c r="DY176" t="str">
        <f>IF(OR(LEFT(DV176,1)=CHAR(32),LEFT(DV176,1)=CHAR(9),LEFT(DV176,1)=CHAR(160),indenture(DV176)&gt;0),"NO","BOLD")&amp;DX176</f>
        <v>BOLD</v>
      </c>
      <c r="EB176" t="str">
        <f t="shared" si="164"/>
        <v/>
      </c>
      <c r="EC176" t="str">
        <f>IF(OR(LEFT(DZ176,1)=CHAR(32),LEFT(DZ176,1)=CHAR(9),LEFT(DZ176,1)=CHAR(160),indenture(DZ176)&gt;0),"NO","BOLD")&amp;EB176</f>
        <v>BOLD</v>
      </c>
      <c r="EF176" t="str">
        <f t="shared" si="165"/>
        <v/>
      </c>
      <c r="EG176" t="str">
        <f>IF(OR(LEFT(ED176,1)=CHAR(32),LEFT(ED176,1)=CHAR(9),LEFT(ED176,1)=CHAR(160),indenture(ED176)&gt;0),"NO","BOLD")&amp;EF176</f>
        <v>BOLD</v>
      </c>
      <c r="EJ176" t="str">
        <f t="shared" si="166"/>
        <v/>
      </c>
      <c r="EK176" t="str">
        <f>IF(OR(LEFT(EH176,1)=CHAR(32),LEFT(EH176,1)=CHAR(9),LEFT(EH176,1)=CHAR(160),indenture(EH176)&gt;0),"NO","BOLD")&amp;EJ176</f>
        <v>BOLD</v>
      </c>
      <c r="EN176" t="str">
        <f t="shared" si="167"/>
        <v/>
      </c>
      <c r="EO176" t="str">
        <f>IF(OR(LEFT(EL176,1)=CHAR(32),LEFT(EL176,1)=CHAR(9),LEFT(EL176,1)=CHAR(160),indenture(EL176)&gt;0),"NO","BOLD")&amp;EN176</f>
        <v>BOLD</v>
      </c>
      <c r="ER176" t="str">
        <f t="shared" si="168"/>
        <v/>
      </c>
      <c r="ES176" t="str">
        <f>IF(OR(LEFT(EP176,1)=CHAR(32),LEFT(EP176,1)=CHAR(9),LEFT(EP176,1)=CHAR(160),indenture(EP176)&gt;0),"NO","BOLD")&amp;ER176</f>
        <v>BOLD</v>
      </c>
      <c r="EV176" t="str">
        <f t="shared" si="169"/>
        <v/>
      </c>
      <c r="EW176" t="str">
        <f>IF(OR(LEFT(ET176,1)=CHAR(32),LEFT(ET176,1)=CHAR(9),LEFT(ET176,1)=CHAR(160),indenture(ET176)&gt;0),"NO","BOLD")&amp;EV176</f>
        <v>BOLD</v>
      </c>
      <c r="EZ176" t="str">
        <f t="shared" si="170"/>
        <v/>
      </c>
      <c r="FA176" t="str">
        <f>IF(OR(LEFT(EX176,1)=CHAR(32),LEFT(EX176,1)=CHAR(9),LEFT(EX176,1)=CHAR(160),indenture(EX176)&gt;0),"NO","BOLD")&amp;EZ176</f>
        <v>BOLD</v>
      </c>
      <c r="FD176" t="str">
        <f t="shared" si="171"/>
        <v/>
      </c>
      <c r="FE176" t="str">
        <f>IF(OR(LEFT(FB176,1)=CHAR(32),LEFT(FB176,1)=CHAR(9),LEFT(FB176,1)=CHAR(160),indenture(FB176)&gt;0),"NO","BOLD")&amp;FD176</f>
        <v>BOLD</v>
      </c>
      <c r="FH176" t="str">
        <f t="shared" si="172"/>
        <v/>
      </c>
      <c r="FI176" t="str">
        <f>IF(OR(LEFT(FF176,1)=CHAR(32),LEFT(FF176,1)=CHAR(9),LEFT(FF176,1)=CHAR(160),indenture(FF176)&gt;0),"NO","BOLD")&amp;FH176</f>
        <v>BOLD</v>
      </c>
      <c r="FL176" t="str">
        <f t="shared" si="173"/>
        <v/>
      </c>
      <c r="FM176" t="str">
        <f>IF(OR(LEFT(FJ176,1)=CHAR(32),LEFT(FJ176,1)=CHAR(9),LEFT(FJ176,1)=CHAR(160),indenture(FJ176)&gt;0),"NO","BOLD")&amp;FL176</f>
        <v>BOLD</v>
      </c>
      <c r="FP176" t="str">
        <f t="shared" si="174"/>
        <v/>
      </c>
      <c r="FQ176" t="str">
        <f>IF(OR(LEFT(FN176,1)=CHAR(32),LEFT(FN176,1)=CHAR(9),LEFT(FN176,1)=CHAR(160),indenture(FN176)&gt;0),"NO","BOLD")&amp;FP176</f>
        <v>BOLD</v>
      </c>
      <c r="FT176" t="str">
        <f t="shared" si="175"/>
        <v/>
      </c>
      <c r="FU176" t="str">
        <f>IF(OR(LEFT(FR176,1)=CHAR(32),LEFT(FR176,1)=CHAR(9),LEFT(FR176,1)=CHAR(160),indenture(FR176)&gt;0),"NO","BOLD")&amp;FT176</f>
        <v>BOLD</v>
      </c>
      <c r="FX176" t="str">
        <f t="shared" si="176"/>
        <v/>
      </c>
      <c r="FY176" t="str">
        <f>IF(OR(LEFT(FV176,1)=CHAR(32),LEFT(FV176,1)=CHAR(9),LEFT(FV176,1)=CHAR(160),indenture(FV176)&gt;0),"NO","BOLD")&amp;FX176</f>
        <v>BOLD</v>
      </c>
      <c r="GB176" t="str">
        <f t="shared" si="177"/>
        <v/>
      </c>
      <c r="GC176" t="str">
        <f>IF(OR(LEFT(FZ176,1)=CHAR(32),LEFT(FZ176,1)=CHAR(9),LEFT(FZ176,1)=CHAR(160),indenture(FZ176)&gt;0),"NO","BOLD")&amp;GB176</f>
        <v>BOLD</v>
      </c>
      <c r="GF176" t="str">
        <f t="shared" si="178"/>
        <v/>
      </c>
      <c r="GG176" t="str">
        <f>IF(OR(LEFT(GD176,1)=CHAR(32),LEFT(GD176,1)=CHAR(9),LEFT(GD176,1)=CHAR(160),indenture(GD176)&gt;0),"NO","BOLD")&amp;GF176</f>
        <v>BOLD</v>
      </c>
      <c r="GJ176" t="str">
        <f t="shared" si="179"/>
        <v/>
      </c>
      <c r="GK176" t="str">
        <f>IF(OR(LEFT(GH176,1)=CHAR(32),LEFT(GH176,1)=CHAR(9),LEFT(GH176,1)=CHAR(160),indenture(GH176)&gt;0),"NO","BOLD")&amp;GJ176</f>
        <v>BOLD</v>
      </c>
      <c r="GN176" t="str">
        <f t="shared" si="180"/>
        <v/>
      </c>
      <c r="GO176" t="str">
        <f>IF(OR(LEFT(GL176,1)=CHAR(32),LEFT(GL176,1)=CHAR(9),LEFT(GL176,1)=CHAR(160),indenture(GL176)&gt;0),"NO","BOLD")&amp;GN176</f>
        <v>BOLD</v>
      </c>
      <c r="GR176" t="str">
        <f t="shared" si="181"/>
        <v/>
      </c>
      <c r="GS176" t="str">
        <f>IF(OR(LEFT(GP176,1)=CHAR(32),LEFT(GP176,1)=CHAR(9),LEFT(GP176,1)=CHAR(160),indenture(GP176)&gt;0),"NO","BOLD")&amp;GR176</f>
        <v>BOLD</v>
      </c>
      <c r="GV176" t="str">
        <f t="shared" si="182"/>
        <v/>
      </c>
      <c r="GW176" t="str">
        <f>IF(OR(LEFT(GT176,1)=CHAR(32),LEFT(GT176,1)=CHAR(9),LEFT(GT176,1)=CHAR(160),indenture(GT176)&gt;0),"NO","BOLD")&amp;GV176</f>
        <v>BOLD</v>
      </c>
      <c r="GZ176" t="str">
        <f t="shared" si="183"/>
        <v/>
      </c>
      <c r="HA176" t="str">
        <f>IF(OR(LEFT(GX176,1)=CHAR(32),LEFT(GX176,1)=CHAR(9),LEFT(GX176,1)=CHAR(160),indenture(GX176)&gt;0),"NO","BOLD")&amp;GZ176</f>
        <v>BOLD</v>
      </c>
      <c r="HD176" t="str">
        <f t="shared" si="184"/>
        <v/>
      </c>
      <c r="HE176" t="str">
        <f>IF(OR(LEFT(HB176,1)=CHAR(32),LEFT(HB176,1)=CHAR(9),LEFT(HB176,1)=CHAR(160),indenture(HB176)&gt;0),"NO","BOLD")&amp;HD176</f>
        <v>BOLD</v>
      </c>
      <c r="HH176" t="str">
        <f t="shared" si="185"/>
        <v/>
      </c>
      <c r="HI176" t="str">
        <f>IF(OR(LEFT(HF176,1)=CHAR(32),LEFT(HF176,1)=CHAR(9),LEFT(HF176,1)=CHAR(160),indenture(HF176)&gt;0),"NO","BOLD")&amp;HH176</f>
        <v>BOLD</v>
      </c>
      <c r="HL176" t="str">
        <f t="shared" si="186"/>
        <v/>
      </c>
      <c r="HM176" t="str">
        <f>IF(OR(LEFT(HJ176,1)=CHAR(32),LEFT(HJ176,1)=CHAR(9),LEFT(HJ176,1)=CHAR(160),indenture(HJ176)&gt;0),"NO","BOLD")&amp;HL176</f>
        <v>BOLD</v>
      </c>
      <c r="HP176" t="str">
        <f t="shared" si="187"/>
        <v/>
      </c>
      <c r="HQ176" t="str">
        <f>IF(OR(LEFT(HN176,1)=CHAR(32),LEFT(HN176,1)=CHAR(9),LEFT(HN176,1)=CHAR(160),indenture(HN176)&gt;0),"NO","BOLD")&amp;HP176</f>
        <v>BOLD</v>
      </c>
      <c r="HT176" t="str">
        <f t="shared" si="188"/>
        <v/>
      </c>
      <c r="HU176" t="str">
        <f>IF(OR(LEFT(HR176,1)=CHAR(32),LEFT(HR176,1)=CHAR(9),LEFT(HR176,1)=CHAR(160),indenture(HR176)&gt;0),"NO","BOLD")&amp;HT176</f>
        <v>BOLD</v>
      </c>
    </row>
    <row r="177" spans="1:229">
      <c r="A177">
        <v>176</v>
      </c>
      <c r="D177" t="str">
        <f t="shared" si="133"/>
        <v/>
      </c>
      <c r="E177" t="str">
        <f>IF(OR(LEFT(B177,1)=CHAR(32),LEFT(B177,1)=CHAR(9),LEFT(B177,1)=CHAR(160),indenture(B177)&gt;0),"NO","BOLD")&amp;D177</f>
        <v>BOLD</v>
      </c>
      <c r="H177" t="str">
        <f t="shared" si="134"/>
        <v/>
      </c>
      <c r="I177" t="str">
        <f>IF(OR(LEFT(F177,1)=CHAR(32),LEFT(F177,1)=CHAR(9),LEFT(F177,1)=CHAR(160),indenture(F177)&gt;0),"NO","BOLD")&amp;H177</f>
        <v>BOLD</v>
      </c>
      <c r="P177" t="str">
        <f t="shared" si="135"/>
        <v/>
      </c>
      <c r="Q177" t="str">
        <f>IF(OR(LEFT(N177,1)=CHAR(32),LEFT(N177,1)=CHAR(9),LEFT(N177,1)=CHAR(160),indenture(N177)&gt;0),"NO","BOLD")&amp;P177</f>
        <v>BOLD</v>
      </c>
      <c r="T177" t="str">
        <f t="shared" si="136"/>
        <v/>
      </c>
      <c r="U177" t="str">
        <f>IF(OR(LEFT(R177,1)=CHAR(32),LEFT(R177,1)=CHAR(9),LEFT(R177,1)=CHAR(160),indenture(R177)&gt;0),"NO","BOLD")&amp;T177</f>
        <v>BOLD</v>
      </c>
      <c r="X177" t="str">
        <f t="shared" si="137"/>
        <v/>
      </c>
      <c r="Y177" t="str">
        <f>IF(OR(LEFT(V177,1)=CHAR(32),LEFT(V177,1)=CHAR(9),LEFT(V177,1)=CHAR(160),indenture(V177)&gt;0),"NO","BOLD")&amp;X177</f>
        <v>BOLD</v>
      </c>
      <c r="AB177" t="str">
        <f t="shared" si="138"/>
        <v/>
      </c>
      <c r="AC177" t="str">
        <f>IF(OR(LEFT(Z177,1)=CHAR(32),LEFT(Z177,1)=CHAR(9),LEFT(Z177,1)=CHAR(160),indenture(Z177)&gt;0),"NO","BOLD")&amp;AB177</f>
        <v>BOLD</v>
      </c>
      <c r="AF177" t="str">
        <f t="shared" si="139"/>
        <v/>
      </c>
      <c r="AG177" t="str">
        <f>IF(OR(LEFT(AD177,1)=CHAR(32),LEFT(AD177,1)=CHAR(9),LEFT(AD177,1)=CHAR(160),indenture(AD177)&gt;0),"NO","BOLD")&amp;AF177</f>
        <v>BOLD</v>
      </c>
      <c r="AJ177" t="str">
        <f t="shared" si="140"/>
        <v/>
      </c>
      <c r="AK177" t="str">
        <f>IF(OR(LEFT(AH177,1)=CHAR(32),LEFT(AH177,1)=CHAR(9),LEFT(AH177,1)=CHAR(160),indenture(AH177)&gt;0),"NO","BOLD")&amp;AJ177</f>
        <v>BOLD</v>
      </c>
      <c r="AN177" t="str">
        <f t="shared" si="141"/>
        <v/>
      </c>
      <c r="AO177" t="str">
        <f>IF(OR(LEFT(AL177,1)=CHAR(32),LEFT(AL177,1)=CHAR(9),LEFT(AL177,1)=CHAR(160),indenture(AL177)&gt;0),"NO","BOLD")&amp;AN177</f>
        <v>BOLD</v>
      </c>
      <c r="AR177" t="str">
        <f t="shared" si="142"/>
        <v/>
      </c>
      <c r="AS177" t="str">
        <f>IF(OR(LEFT(AP177,1)=CHAR(32),LEFT(AP177,1)=CHAR(9),LEFT(AP177,1)=CHAR(160),indenture(AP177)&gt;0),"NO","BOLD")&amp;AR177</f>
        <v>BOLD</v>
      </c>
      <c r="AV177" t="str">
        <f t="shared" si="143"/>
        <v/>
      </c>
      <c r="AW177" t="str">
        <f>IF(OR(LEFT(AT177,1)=CHAR(32),LEFT(AT177,1)=CHAR(9),LEFT(AT177,1)=CHAR(160),indenture(AT177)&gt;0),"NO","BOLD")&amp;AV177</f>
        <v>BOLD</v>
      </c>
      <c r="AZ177" t="str">
        <f t="shared" si="144"/>
        <v/>
      </c>
      <c r="BA177" t="str">
        <f>IF(OR(LEFT(AX177,1)=CHAR(32),LEFT(AX177,1)=CHAR(9),LEFT(AX177,1)=CHAR(160),indenture(AX177)&gt;0),"NO","BOLD")&amp;AZ177</f>
        <v>BOLD</v>
      </c>
      <c r="BD177" t="str">
        <f t="shared" si="145"/>
        <v/>
      </c>
      <c r="BE177" t="str">
        <f>IF(OR(LEFT(BB177,1)=CHAR(32),LEFT(BB177,1)=CHAR(9),LEFT(BB177,1)=CHAR(160),indenture(BB177)&gt;0),"NO","BOLD")&amp;BD177</f>
        <v>BOLD</v>
      </c>
      <c r="BH177" t="str">
        <f t="shared" si="146"/>
        <v/>
      </c>
      <c r="BI177" t="str">
        <f>IF(OR(LEFT(BF177,1)=CHAR(32),LEFT(BF177,1)=CHAR(9),LEFT(BF177,1)=CHAR(160),indenture(BF177)&gt;0),"NO","BOLD")&amp;BH177</f>
        <v>BOLD</v>
      </c>
      <c r="BL177" t="str">
        <f t="shared" si="147"/>
        <v/>
      </c>
      <c r="BM177" t="str">
        <f>IF(OR(LEFT(BJ177,1)=CHAR(32),LEFT(BJ177,1)=CHAR(9),LEFT(BJ177,1)=CHAR(160),indenture(BJ177)&gt;0),"NO","BOLD")&amp;BL177</f>
        <v>BOLD</v>
      </c>
      <c r="BP177" t="str">
        <f t="shared" si="148"/>
        <v/>
      </c>
      <c r="BQ177" t="str">
        <f>IF(OR(LEFT(BN177,1)=CHAR(32),LEFT(BN177,1)=CHAR(9),LEFT(BN177,1)=CHAR(160),indenture(BN177)&gt;0),"NO","BOLD")&amp;BP177</f>
        <v>BOLD</v>
      </c>
      <c r="BT177" t="str">
        <f t="shared" si="149"/>
        <v/>
      </c>
      <c r="BU177" t="str">
        <f>IF(OR(LEFT(BR177,1)=CHAR(32),LEFT(BR177,1)=CHAR(9),LEFT(BR177,1)=CHAR(160),indenture(BR177)&gt;0),"NO","BOLD")&amp;BT177</f>
        <v>BOLD</v>
      </c>
      <c r="BX177" t="str">
        <f t="shared" si="150"/>
        <v/>
      </c>
      <c r="BY177" t="str">
        <f>IF(OR(LEFT(BV177,1)=CHAR(32),LEFT(BV177,1)=CHAR(9),LEFT(BV177,1)=CHAR(160),indenture(BV177)&gt;0),"NO","BOLD")&amp;BX177</f>
        <v>BOLD</v>
      </c>
      <c r="CB177" t="str">
        <f t="shared" si="151"/>
        <v/>
      </c>
      <c r="CC177" t="str">
        <f>IF(OR(LEFT(BZ177,1)=CHAR(32),LEFT(BZ177,1)=CHAR(9),LEFT(BZ177,1)=CHAR(160),indenture(BZ177)&gt;0),"NO","BOLD")&amp;CB177</f>
        <v>BOLD</v>
      </c>
      <c r="CF177" t="str">
        <f t="shared" si="152"/>
        <v/>
      </c>
      <c r="CG177" t="str">
        <f>IF(OR(LEFT(CD177,1)=CHAR(32),LEFT(CD177,1)=CHAR(9),LEFT(CD177,1)=CHAR(160),indenture(CD177)&gt;0),"NO","BOLD")&amp;CF177</f>
        <v>BOLD</v>
      </c>
      <c r="CJ177" t="str">
        <f t="shared" si="153"/>
        <v/>
      </c>
      <c r="CK177" t="str">
        <f>IF(OR(LEFT(CH177,1)=CHAR(32),LEFT(CH177,1)=CHAR(9),LEFT(CH177,1)=CHAR(160),indenture(CH177)&gt;0),"NO","BOLD")&amp;CJ177</f>
        <v>BOLD</v>
      </c>
      <c r="CN177" t="str">
        <f t="shared" si="154"/>
        <v/>
      </c>
      <c r="CO177" t="str">
        <f>IF(OR(LEFT(CL177,1)=CHAR(32),LEFT(CL177,1)=CHAR(9),LEFT(CL177,1)=CHAR(160),indenture(CL177)&gt;0),"NO","BOLD")&amp;CN177</f>
        <v>BOLD</v>
      </c>
      <c r="CR177" t="str">
        <f t="shared" si="155"/>
        <v/>
      </c>
      <c r="CS177" t="str">
        <f>IF(OR(LEFT(CP177,1)=CHAR(32),LEFT(CP177,1)=CHAR(9),LEFT(CP177,1)=CHAR(160),indenture(CP177)&gt;0),"NO","BOLD")&amp;CR177</f>
        <v>BOLD</v>
      </c>
      <c r="CV177" t="str">
        <f t="shared" si="156"/>
        <v/>
      </c>
      <c r="CW177" t="str">
        <f>IF(OR(LEFT(CT177,1)=CHAR(32),LEFT(CT177,1)=CHAR(9),LEFT(CT177,1)=CHAR(160),indenture(CT177)&gt;0),"NO","BOLD")&amp;CV177</f>
        <v>BOLD</v>
      </c>
      <c r="CZ177" t="str">
        <f t="shared" si="157"/>
        <v/>
      </c>
      <c r="DA177" t="str">
        <f>IF(OR(LEFT(CX177,1)=CHAR(32),LEFT(CX177,1)=CHAR(9),LEFT(CX177,1)=CHAR(160),indenture(CX177)&gt;0),"NO","BOLD")&amp;CZ177</f>
        <v>BOLD</v>
      </c>
      <c r="DD177" t="str">
        <f t="shared" si="158"/>
        <v/>
      </c>
      <c r="DE177" t="str">
        <f>IF(OR(LEFT(DB177,1)=CHAR(32),LEFT(DB177,1)=CHAR(9),LEFT(DB177,1)=CHAR(160),indenture(DB177)&gt;0),"NO","BOLD")&amp;DD177</f>
        <v>BOLD</v>
      </c>
      <c r="DH177" t="str">
        <f t="shared" si="159"/>
        <v/>
      </c>
      <c r="DI177" t="str">
        <f>IF(OR(LEFT(DF177,1)=CHAR(32),LEFT(DF177,1)=CHAR(9),LEFT(DF177,1)=CHAR(160),indenture(DF177)&gt;0),"NO","BOLD")&amp;DH177</f>
        <v>BOLD</v>
      </c>
      <c r="DL177" t="str">
        <f t="shared" si="160"/>
        <v/>
      </c>
      <c r="DM177" t="str">
        <f>IF(OR(LEFT(DJ177,1)=CHAR(32),LEFT(DJ177,1)=CHAR(9),LEFT(DJ177,1)=CHAR(160),indenture(DJ177)&gt;0),"NO","BOLD")&amp;DL177</f>
        <v>BOLD</v>
      </c>
      <c r="DP177" t="str">
        <f t="shared" si="161"/>
        <v/>
      </c>
      <c r="DQ177" t="str">
        <f>IF(OR(LEFT(DN177,1)=CHAR(32),LEFT(DN177,1)=CHAR(9),LEFT(DN177,1)=CHAR(160),indenture(DN177)&gt;0),"NO","BOLD")&amp;DP177</f>
        <v>BOLD</v>
      </c>
      <c r="DT177" t="str">
        <f t="shared" si="162"/>
        <v/>
      </c>
      <c r="DU177" t="str">
        <f>IF(OR(LEFT(DR177,1)=CHAR(32),LEFT(DR177,1)=CHAR(9),LEFT(DR177,1)=CHAR(160),indenture(DR177)&gt;0),"NO","BOLD")&amp;DT177</f>
        <v>BOLD</v>
      </c>
      <c r="DX177" t="str">
        <f t="shared" si="163"/>
        <v/>
      </c>
      <c r="DY177" t="str">
        <f>IF(OR(LEFT(DV177,1)=CHAR(32),LEFT(DV177,1)=CHAR(9),LEFT(DV177,1)=CHAR(160),indenture(DV177)&gt;0),"NO","BOLD")&amp;DX177</f>
        <v>BOLD</v>
      </c>
      <c r="EB177" t="str">
        <f t="shared" si="164"/>
        <v/>
      </c>
      <c r="EC177" t="str">
        <f>IF(OR(LEFT(DZ177,1)=CHAR(32),LEFT(DZ177,1)=CHAR(9),LEFT(DZ177,1)=CHAR(160),indenture(DZ177)&gt;0),"NO","BOLD")&amp;EB177</f>
        <v>BOLD</v>
      </c>
      <c r="EF177" t="str">
        <f t="shared" si="165"/>
        <v/>
      </c>
      <c r="EG177" t="str">
        <f>IF(OR(LEFT(ED177,1)=CHAR(32),LEFT(ED177,1)=CHAR(9),LEFT(ED177,1)=CHAR(160),indenture(ED177)&gt;0),"NO","BOLD")&amp;EF177</f>
        <v>BOLD</v>
      </c>
      <c r="EJ177" t="str">
        <f t="shared" si="166"/>
        <v/>
      </c>
      <c r="EK177" t="str">
        <f>IF(OR(LEFT(EH177,1)=CHAR(32),LEFT(EH177,1)=CHAR(9),LEFT(EH177,1)=CHAR(160),indenture(EH177)&gt;0),"NO","BOLD")&amp;EJ177</f>
        <v>BOLD</v>
      </c>
      <c r="EN177" t="str">
        <f t="shared" si="167"/>
        <v/>
      </c>
      <c r="EO177" t="str">
        <f>IF(OR(LEFT(EL177,1)=CHAR(32),LEFT(EL177,1)=CHAR(9),LEFT(EL177,1)=CHAR(160),indenture(EL177)&gt;0),"NO","BOLD")&amp;EN177</f>
        <v>BOLD</v>
      </c>
      <c r="ER177" t="str">
        <f t="shared" si="168"/>
        <v/>
      </c>
      <c r="ES177" t="str">
        <f>IF(OR(LEFT(EP177,1)=CHAR(32),LEFT(EP177,1)=CHAR(9),LEFT(EP177,1)=CHAR(160),indenture(EP177)&gt;0),"NO","BOLD")&amp;ER177</f>
        <v>BOLD</v>
      </c>
      <c r="EV177" t="str">
        <f t="shared" si="169"/>
        <v/>
      </c>
      <c r="EW177" t="str">
        <f>IF(OR(LEFT(ET177,1)=CHAR(32),LEFT(ET177,1)=CHAR(9),LEFT(ET177,1)=CHAR(160),indenture(ET177)&gt;0),"NO","BOLD")&amp;EV177</f>
        <v>BOLD</v>
      </c>
      <c r="EZ177" t="str">
        <f t="shared" si="170"/>
        <v/>
      </c>
      <c r="FA177" t="str">
        <f>IF(OR(LEFT(EX177,1)=CHAR(32),LEFT(EX177,1)=CHAR(9),LEFT(EX177,1)=CHAR(160),indenture(EX177)&gt;0),"NO","BOLD")&amp;EZ177</f>
        <v>BOLD</v>
      </c>
      <c r="FD177" t="str">
        <f t="shared" si="171"/>
        <v/>
      </c>
      <c r="FE177" t="str">
        <f>IF(OR(LEFT(FB177,1)=CHAR(32),LEFT(FB177,1)=CHAR(9),LEFT(FB177,1)=CHAR(160),indenture(FB177)&gt;0),"NO","BOLD")&amp;FD177</f>
        <v>BOLD</v>
      </c>
      <c r="FH177" t="str">
        <f t="shared" si="172"/>
        <v/>
      </c>
      <c r="FI177" t="str">
        <f>IF(OR(LEFT(FF177,1)=CHAR(32),LEFT(FF177,1)=CHAR(9),LEFT(FF177,1)=CHAR(160),indenture(FF177)&gt;0),"NO","BOLD")&amp;FH177</f>
        <v>BOLD</v>
      </c>
      <c r="FL177" t="str">
        <f t="shared" si="173"/>
        <v/>
      </c>
      <c r="FM177" t="str">
        <f>IF(OR(LEFT(FJ177,1)=CHAR(32),LEFT(FJ177,1)=CHAR(9),LEFT(FJ177,1)=CHAR(160),indenture(FJ177)&gt;0),"NO","BOLD")&amp;FL177</f>
        <v>BOLD</v>
      </c>
      <c r="FP177" t="str">
        <f t="shared" si="174"/>
        <v/>
      </c>
      <c r="FQ177" t="str">
        <f>IF(OR(LEFT(FN177,1)=CHAR(32),LEFT(FN177,1)=CHAR(9),LEFT(FN177,1)=CHAR(160),indenture(FN177)&gt;0),"NO","BOLD")&amp;FP177</f>
        <v>BOLD</v>
      </c>
      <c r="FT177" t="str">
        <f t="shared" si="175"/>
        <v/>
      </c>
      <c r="FU177" t="str">
        <f>IF(OR(LEFT(FR177,1)=CHAR(32),LEFT(FR177,1)=CHAR(9),LEFT(FR177,1)=CHAR(160),indenture(FR177)&gt;0),"NO","BOLD")&amp;FT177</f>
        <v>BOLD</v>
      </c>
      <c r="FX177" t="str">
        <f t="shared" si="176"/>
        <v/>
      </c>
      <c r="FY177" t="str">
        <f>IF(OR(LEFT(FV177,1)=CHAR(32),LEFT(FV177,1)=CHAR(9),LEFT(FV177,1)=CHAR(160),indenture(FV177)&gt;0),"NO","BOLD")&amp;FX177</f>
        <v>BOLD</v>
      </c>
      <c r="GB177" t="str">
        <f t="shared" si="177"/>
        <v/>
      </c>
      <c r="GC177" t="str">
        <f>IF(OR(LEFT(FZ177,1)=CHAR(32),LEFT(FZ177,1)=CHAR(9),LEFT(FZ177,1)=CHAR(160),indenture(FZ177)&gt;0),"NO","BOLD")&amp;GB177</f>
        <v>BOLD</v>
      </c>
      <c r="GF177" t="str">
        <f t="shared" si="178"/>
        <v/>
      </c>
      <c r="GG177" t="str">
        <f>IF(OR(LEFT(GD177,1)=CHAR(32),LEFT(GD177,1)=CHAR(9),LEFT(GD177,1)=CHAR(160),indenture(GD177)&gt;0),"NO","BOLD")&amp;GF177</f>
        <v>BOLD</v>
      </c>
      <c r="GJ177" t="str">
        <f t="shared" si="179"/>
        <v/>
      </c>
      <c r="GK177" t="str">
        <f>IF(OR(LEFT(GH177,1)=CHAR(32),LEFT(GH177,1)=CHAR(9),LEFT(GH177,1)=CHAR(160),indenture(GH177)&gt;0),"NO","BOLD")&amp;GJ177</f>
        <v>BOLD</v>
      </c>
      <c r="GN177" t="str">
        <f t="shared" si="180"/>
        <v/>
      </c>
      <c r="GO177" t="str">
        <f>IF(OR(LEFT(GL177,1)=CHAR(32),LEFT(GL177,1)=CHAR(9),LEFT(GL177,1)=CHAR(160),indenture(GL177)&gt;0),"NO","BOLD")&amp;GN177</f>
        <v>BOLD</v>
      </c>
      <c r="GR177" t="str">
        <f t="shared" si="181"/>
        <v/>
      </c>
      <c r="GS177" t="str">
        <f>IF(OR(LEFT(GP177,1)=CHAR(32),LEFT(GP177,1)=CHAR(9),LEFT(GP177,1)=CHAR(160),indenture(GP177)&gt;0),"NO","BOLD")&amp;GR177</f>
        <v>BOLD</v>
      </c>
      <c r="GV177" t="str">
        <f t="shared" si="182"/>
        <v/>
      </c>
      <c r="GW177" t="str">
        <f>IF(OR(LEFT(GT177,1)=CHAR(32),LEFT(GT177,1)=CHAR(9),LEFT(GT177,1)=CHAR(160),indenture(GT177)&gt;0),"NO","BOLD")&amp;GV177</f>
        <v>BOLD</v>
      </c>
      <c r="GZ177" t="str">
        <f t="shared" si="183"/>
        <v/>
      </c>
      <c r="HA177" t="str">
        <f>IF(OR(LEFT(GX177,1)=CHAR(32),LEFT(GX177,1)=CHAR(9),LEFT(GX177,1)=CHAR(160),indenture(GX177)&gt;0),"NO","BOLD")&amp;GZ177</f>
        <v>BOLD</v>
      </c>
      <c r="HD177" t="str">
        <f t="shared" si="184"/>
        <v/>
      </c>
      <c r="HE177" t="str">
        <f>IF(OR(LEFT(HB177,1)=CHAR(32),LEFT(HB177,1)=CHAR(9),LEFT(HB177,1)=CHAR(160),indenture(HB177)&gt;0),"NO","BOLD")&amp;HD177</f>
        <v>BOLD</v>
      </c>
      <c r="HH177" t="str">
        <f t="shared" si="185"/>
        <v/>
      </c>
      <c r="HI177" t="str">
        <f>IF(OR(LEFT(HF177,1)=CHAR(32),LEFT(HF177,1)=CHAR(9),LEFT(HF177,1)=CHAR(160),indenture(HF177)&gt;0),"NO","BOLD")&amp;HH177</f>
        <v>BOLD</v>
      </c>
      <c r="HL177" t="str">
        <f t="shared" si="186"/>
        <v/>
      </c>
      <c r="HM177" t="str">
        <f>IF(OR(LEFT(HJ177,1)=CHAR(32),LEFT(HJ177,1)=CHAR(9),LEFT(HJ177,1)=CHAR(160),indenture(HJ177)&gt;0),"NO","BOLD")&amp;HL177</f>
        <v>BOLD</v>
      </c>
      <c r="HP177" t="str">
        <f t="shared" si="187"/>
        <v/>
      </c>
      <c r="HQ177" t="str">
        <f>IF(OR(LEFT(HN177,1)=CHAR(32),LEFT(HN177,1)=CHAR(9),LEFT(HN177,1)=CHAR(160),indenture(HN177)&gt;0),"NO","BOLD")&amp;HP177</f>
        <v>BOLD</v>
      </c>
      <c r="HT177" t="str">
        <f t="shared" si="188"/>
        <v/>
      </c>
      <c r="HU177" t="str">
        <f>IF(OR(LEFT(HR177,1)=CHAR(32),LEFT(HR177,1)=CHAR(9),LEFT(HR177,1)=CHAR(160),indenture(HR177)&gt;0),"NO","BOLD")&amp;HT177</f>
        <v>BOLD</v>
      </c>
    </row>
    <row r="178" spans="1:229">
      <c r="A178">
        <v>177</v>
      </c>
      <c r="D178" t="str">
        <f t="shared" si="133"/>
        <v/>
      </c>
      <c r="E178" t="str">
        <f>IF(OR(LEFT(B178,1)=CHAR(32),LEFT(B178,1)=CHAR(9),LEFT(B178,1)=CHAR(160),indenture(B178)&gt;0),"NO","BOLD")&amp;D178</f>
        <v>BOLD</v>
      </c>
      <c r="H178" t="str">
        <f t="shared" si="134"/>
        <v/>
      </c>
      <c r="I178" t="str">
        <f>IF(OR(LEFT(F178,1)=CHAR(32),LEFT(F178,1)=CHAR(9),LEFT(F178,1)=CHAR(160),indenture(F178)&gt;0),"NO","BOLD")&amp;H178</f>
        <v>BOLD</v>
      </c>
      <c r="P178" t="str">
        <f t="shared" si="135"/>
        <v/>
      </c>
      <c r="Q178" t="str">
        <f>IF(OR(LEFT(N178,1)=CHAR(32),LEFT(N178,1)=CHAR(9),LEFT(N178,1)=CHAR(160),indenture(N178)&gt;0),"NO","BOLD")&amp;P178</f>
        <v>BOLD</v>
      </c>
      <c r="T178" t="str">
        <f t="shared" si="136"/>
        <v/>
      </c>
      <c r="U178" t="str">
        <f>IF(OR(LEFT(R178,1)=CHAR(32),LEFT(R178,1)=CHAR(9),LEFT(R178,1)=CHAR(160),indenture(R178)&gt;0),"NO","BOLD")&amp;T178</f>
        <v>BOLD</v>
      </c>
      <c r="X178" t="str">
        <f t="shared" si="137"/>
        <v/>
      </c>
      <c r="Y178" t="str">
        <f>IF(OR(LEFT(V178,1)=CHAR(32),LEFT(V178,1)=CHAR(9),LEFT(V178,1)=CHAR(160),indenture(V178)&gt;0),"NO","BOLD")&amp;X178</f>
        <v>BOLD</v>
      </c>
      <c r="AB178" t="str">
        <f t="shared" si="138"/>
        <v/>
      </c>
      <c r="AC178" t="str">
        <f>IF(OR(LEFT(Z178,1)=CHAR(32),LEFT(Z178,1)=CHAR(9),LEFT(Z178,1)=CHAR(160),indenture(Z178)&gt;0),"NO","BOLD")&amp;AB178</f>
        <v>BOLD</v>
      </c>
      <c r="AF178" t="str">
        <f t="shared" si="139"/>
        <v/>
      </c>
      <c r="AG178" t="str">
        <f>IF(OR(LEFT(AD178,1)=CHAR(32),LEFT(AD178,1)=CHAR(9),LEFT(AD178,1)=CHAR(160),indenture(AD178)&gt;0),"NO","BOLD")&amp;AF178</f>
        <v>BOLD</v>
      </c>
      <c r="AJ178" t="str">
        <f t="shared" si="140"/>
        <v/>
      </c>
      <c r="AK178" t="str">
        <f>IF(OR(LEFT(AH178,1)=CHAR(32),LEFT(AH178,1)=CHAR(9),LEFT(AH178,1)=CHAR(160),indenture(AH178)&gt;0),"NO","BOLD")&amp;AJ178</f>
        <v>BOLD</v>
      </c>
      <c r="AN178" t="str">
        <f t="shared" si="141"/>
        <v/>
      </c>
      <c r="AO178" t="str">
        <f>IF(OR(LEFT(AL178,1)=CHAR(32),LEFT(AL178,1)=CHAR(9),LEFT(AL178,1)=CHAR(160),indenture(AL178)&gt;0),"NO","BOLD")&amp;AN178</f>
        <v>BOLD</v>
      </c>
      <c r="AR178" t="str">
        <f t="shared" si="142"/>
        <v/>
      </c>
      <c r="AS178" t="str">
        <f>IF(OR(LEFT(AP178,1)=CHAR(32),LEFT(AP178,1)=CHAR(9),LEFT(AP178,1)=CHAR(160),indenture(AP178)&gt;0),"NO","BOLD")&amp;AR178</f>
        <v>BOLD</v>
      </c>
      <c r="AV178" t="str">
        <f t="shared" si="143"/>
        <v/>
      </c>
      <c r="AW178" t="str">
        <f>IF(OR(LEFT(AT178,1)=CHAR(32),LEFT(AT178,1)=CHAR(9),LEFT(AT178,1)=CHAR(160),indenture(AT178)&gt;0),"NO","BOLD")&amp;AV178</f>
        <v>BOLD</v>
      </c>
      <c r="AZ178" t="str">
        <f t="shared" si="144"/>
        <v/>
      </c>
      <c r="BA178" t="str">
        <f>IF(OR(LEFT(AX178,1)=CHAR(32),LEFT(AX178,1)=CHAR(9),LEFT(AX178,1)=CHAR(160),indenture(AX178)&gt;0),"NO","BOLD")&amp;AZ178</f>
        <v>BOLD</v>
      </c>
      <c r="BD178" t="str">
        <f t="shared" si="145"/>
        <v/>
      </c>
      <c r="BE178" t="str">
        <f>IF(OR(LEFT(BB178,1)=CHAR(32),LEFT(BB178,1)=CHAR(9),LEFT(BB178,1)=CHAR(160),indenture(BB178)&gt;0),"NO","BOLD")&amp;BD178</f>
        <v>BOLD</v>
      </c>
      <c r="BH178" t="str">
        <f t="shared" si="146"/>
        <v/>
      </c>
      <c r="BI178" t="str">
        <f>IF(OR(LEFT(BF178,1)=CHAR(32),LEFT(BF178,1)=CHAR(9),LEFT(BF178,1)=CHAR(160),indenture(BF178)&gt;0),"NO","BOLD")&amp;BH178</f>
        <v>BOLD</v>
      </c>
      <c r="BL178" t="str">
        <f t="shared" si="147"/>
        <v/>
      </c>
      <c r="BM178" t="str">
        <f>IF(OR(LEFT(BJ178,1)=CHAR(32),LEFT(BJ178,1)=CHAR(9),LEFT(BJ178,1)=CHAR(160),indenture(BJ178)&gt;0),"NO","BOLD")&amp;BL178</f>
        <v>BOLD</v>
      </c>
      <c r="BP178" t="str">
        <f t="shared" si="148"/>
        <v/>
      </c>
      <c r="BQ178" t="str">
        <f>IF(OR(LEFT(BN178,1)=CHAR(32),LEFT(BN178,1)=CHAR(9),LEFT(BN178,1)=CHAR(160),indenture(BN178)&gt;0),"NO","BOLD")&amp;BP178</f>
        <v>BOLD</v>
      </c>
      <c r="BT178" t="str">
        <f t="shared" si="149"/>
        <v/>
      </c>
      <c r="BU178" t="str">
        <f>IF(OR(LEFT(BR178,1)=CHAR(32),LEFT(BR178,1)=CHAR(9),LEFT(BR178,1)=CHAR(160),indenture(BR178)&gt;0),"NO","BOLD")&amp;BT178</f>
        <v>BOLD</v>
      </c>
      <c r="BX178" t="str">
        <f t="shared" si="150"/>
        <v/>
      </c>
      <c r="BY178" t="str">
        <f>IF(OR(LEFT(BV178,1)=CHAR(32),LEFT(BV178,1)=CHAR(9),LEFT(BV178,1)=CHAR(160),indenture(BV178)&gt;0),"NO","BOLD")&amp;BX178</f>
        <v>BOLD</v>
      </c>
      <c r="CB178" t="str">
        <f t="shared" si="151"/>
        <v/>
      </c>
      <c r="CC178" t="str">
        <f>IF(OR(LEFT(BZ178,1)=CHAR(32),LEFT(BZ178,1)=CHAR(9),LEFT(BZ178,1)=CHAR(160),indenture(BZ178)&gt;0),"NO","BOLD")&amp;CB178</f>
        <v>BOLD</v>
      </c>
      <c r="CF178" t="str">
        <f t="shared" si="152"/>
        <v/>
      </c>
      <c r="CG178" t="str">
        <f>IF(OR(LEFT(CD178,1)=CHAR(32),LEFT(CD178,1)=CHAR(9),LEFT(CD178,1)=CHAR(160),indenture(CD178)&gt;0),"NO","BOLD")&amp;CF178</f>
        <v>BOLD</v>
      </c>
      <c r="CJ178" t="str">
        <f t="shared" si="153"/>
        <v/>
      </c>
      <c r="CK178" t="str">
        <f>IF(OR(LEFT(CH178,1)=CHAR(32),LEFT(CH178,1)=CHAR(9),LEFT(CH178,1)=CHAR(160),indenture(CH178)&gt;0),"NO","BOLD")&amp;CJ178</f>
        <v>BOLD</v>
      </c>
      <c r="CN178" t="str">
        <f t="shared" si="154"/>
        <v/>
      </c>
      <c r="CO178" t="str">
        <f>IF(OR(LEFT(CL178,1)=CHAR(32),LEFT(CL178,1)=CHAR(9),LEFT(CL178,1)=CHAR(160),indenture(CL178)&gt;0),"NO","BOLD")&amp;CN178</f>
        <v>BOLD</v>
      </c>
      <c r="CR178" t="str">
        <f t="shared" si="155"/>
        <v/>
      </c>
      <c r="CS178" t="str">
        <f>IF(OR(LEFT(CP178,1)=CHAR(32),LEFT(CP178,1)=CHAR(9),LEFT(CP178,1)=CHAR(160),indenture(CP178)&gt;0),"NO","BOLD")&amp;CR178</f>
        <v>BOLD</v>
      </c>
      <c r="CV178" t="str">
        <f t="shared" si="156"/>
        <v/>
      </c>
      <c r="CW178" t="str">
        <f>IF(OR(LEFT(CT178,1)=CHAR(32),LEFT(CT178,1)=CHAR(9),LEFT(CT178,1)=CHAR(160),indenture(CT178)&gt;0),"NO","BOLD")&amp;CV178</f>
        <v>BOLD</v>
      </c>
      <c r="CZ178" t="str">
        <f t="shared" si="157"/>
        <v/>
      </c>
      <c r="DA178" t="str">
        <f>IF(OR(LEFT(CX178,1)=CHAR(32),LEFT(CX178,1)=CHAR(9),LEFT(CX178,1)=CHAR(160),indenture(CX178)&gt;0),"NO","BOLD")&amp;CZ178</f>
        <v>BOLD</v>
      </c>
      <c r="DD178" t="str">
        <f t="shared" si="158"/>
        <v/>
      </c>
      <c r="DE178" t="str">
        <f>IF(OR(LEFT(DB178,1)=CHAR(32),LEFT(DB178,1)=CHAR(9),LEFT(DB178,1)=CHAR(160),indenture(DB178)&gt;0),"NO","BOLD")&amp;DD178</f>
        <v>BOLD</v>
      </c>
      <c r="DH178" t="str">
        <f t="shared" si="159"/>
        <v/>
      </c>
      <c r="DI178" t="str">
        <f>IF(OR(LEFT(DF178,1)=CHAR(32),LEFT(DF178,1)=CHAR(9),LEFT(DF178,1)=CHAR(160),indenture(DF178)&gt;0),"NO","BOLD")&amp;DH178</f>
        <v>BOLD</v>
      </c>
      <c r="DL178" t="str">
        <f t="shared" si="160"/>
        <v/>
      </c>
      <c r="DM178" t="str">
        <f>IF(OR(LEFT(DJ178,1)=CHAR(32),LEFT(DJ178,1)=CHAR(9),LEFT(DJ178,1)=CHAR(160),indenture(DJ178)&gt;0),"NO","BOLD")&amp;DL178</f>
        <v>BOLD</v>
      </c>
      <c r="DP178" t="str">
        <f t="shared" si="161"/>
        <v/>
      </c>
      <c r="DQ178" t="str">
        <f>IF(OR(LEFT(DN178,1)=CHAR(32),LEFT(DN178,1)=CHAR(9),LEFT(DN178,1)=CHAR(160),indenture(DN178)&gt;0),"NO","BOLD")&amp;DP178</f>
        <v>BOLD</v>
      </c>
      <c r="DT178" t="str">
        <f t="shared" si="162"/>
        <v/>
      </c>
      <c r="DU178" t="str">
        <f>IF(OR(LEFT(DR178,1)=CHAR(32),LEFT(DR178,1)=CHAR(9),LEFT(DR178,1)=CHAR(160),indenture(DR178)&gt;0),"NO","BOLD")&amp;DT178</f>
        <v>BOLD</v>
      </c>
      <c r="DX178" t="str">
        <f t="shared" si="163"/>
        <v/>
      </c>
      <c r="DY178" t="str">
        <f>IF(OR(LEFT(DV178,1)=CHAR(32),LEFT(DV178,1)=CHAR(9),LEFT(DV178,1)=CHAR(160),indenture(DV178)&gt;0),"NO","BOLD")&amp;DX178</f>
        <v>BOLD</v>
      </c>
      <c r="EB178" t="str">
        <f t="shared" si="164"/>
        <v/>
      </c>
      <c r="EC178" t="str">
        <f>IF(OR(LEFT(DZ178,1)=CHAR(32),LEFT(DZ178,1)=CHAR(9),LEFT(DZ178,1)=CHAR(160),indenture(DZ178)&gt;0),"NO","BOLD")&amp;EB178</f>
        <v>BOLD</v>
      </c>
      <c r="EF178" t="str">
        <f t="shared" si="165"/>
        <v/>
      </c>
      <c r="EG178" t="str">
        <f>IF(OR(LEFT(ED178,1)=CHAR(32),LEFT(ED178,1)=CHAR(9),LEFT(ED178,1)=CHAR(160),indenture(ED178)&gt;0),"NO","BOLD")&amp;EF178</f>
        <v>BOLD</v>
      </c>
      <c r="EJ178" t="str">
        <f t="shared" si="166"/>
        <v/>
      </c>
      <c r="EK178" t="str">
        <f>IF(OR(LEFT(EH178,1)=CHAR(32),LEFT(EH178,1)=CHAR(9),LEFT(EH178,1)=CHAR(160),indenture(EH178)&gt;0),"NO","BOLD")&amp;EJ178</f>
        <v>BOLD</v>
      </c>
      <c r="EN178" t="str">
        <f t="shared" si="167"/>
        <v/>
      </c>
      <c r="EO178" t="str">
        <f>IF(OR(LEFT(EL178,1)=CHAR(32),LEFT(EL178,1)=CHAR(9),LEFT(EL178,1)=CHAR(160),indenture(EL178)&gt;0),"NO","BOLD")&amp;EN178</f>
        <v>BOLD</v>
      </c>
      <c r="ER178" t="str">
        <f t="shared" si="168"/>
        <v/>
      </c>
      <c r="ES178" t="str">
        <f>IF(OR(LEFT(EP178,1)=CHAR(32),LEFT(EP178,1)=CHAR(9),LEFT(EP178,1)=CHAR(160),indenture(EP178)&gt;0),"NO","BOLD")&amp;ER178</f>
        <v>BOLD</v>
      </c>
      <c r="EV178" t="str">
        <f t="shared" si="169"/>
        <v/>
      </c>
      <c r="EW178" t="str">
        <f>IF(OR(LEFT(ET178,1)=CHAR(32),LEFT(ET178,1)=CHAR(9),LEFT(ET178,1)=CHAR(160),indenture(ET178)&gt;0),"NO","BOLD")&amp;EV178</f>
        <v>BOLD</v>
      </c>
      <c r="EZ178" t="str">
        <f t="shared" si="170"/>
        <v/>
      </c>
      <c r="FA178" t="str">
        <f>IF(OR(LEFT(EX178,1)=CHAR(32),LEFT(EX178,1)=CHAR(9),LEFT(EX178,1)=CHAR(160),indenture(EX178)&gt;0),"NO","BOLD")&amp;EZ178</f>
        <v>BOLD</v>
      </c>
      <c r="FD178" t="str">
        <f t="shared" si="171"/>
        <v/>
      </c>
      <c r="FE178" t="str">
        <f>IF(OR(LEFT(FB178,1)=CHAR(32),LEFT(FB178,1)=CHAR(9),LEFT(FB178,1)=CHAR(160),indenture(FB178)&gt;0),"NO","BOLD")&amp;FD178</f>
        <v>BOLD</v>
      </c>
      <c r="FH178" t="str">
        <f t="shared" si="172"/>
        <v/>
      </c>
      <c r="FI178" t="str">
        <f>IF(OR(LEFT(FF178,1)=CHAR(32),LEFT(FF178,1)=CHAR(9),LEFT(FF178,1)=CHAR(160),indenture(FF178)&gt;0),"NO","BOLD")&amp;FH178</f>
        <v>BOLD</v>
      </c>
      <c r="FL178" t="str">
        <f t="shared" si="173"/>
        <v/>
      </c>
      <c r="FM178" t="str">
        <f>IF(OR(LEFT(FJ178,1)=CHAR(32),LEFT(FJ178,1)=CHAR(9),LEFT(FJ178,1)=CHAR(160),indenture(FJ178)&gt;0),"NO","BOLD")&amp;FL178</f>
        <v>BOLD</v>
      </c>
      <c r="FP178" t="str">
        <f t="shared" si="174"/>
        <v/>
      </c>
      <c r="FQ178" t="str">
        <f>IF(OR(LEFT(FN178,1)=CHAR(32),LEFT(FN178,1)=CHAR(9),LEFT(FN178,1)=CHAR(160),indenture(FN178)&gt;0),"NO","BOLD")&amp;FP178</f>
        <v>BOLD</v>
      </c>
      <c r="FT178" t="str">
        <f t="shared" si="175"/>
        <v/>
      </c>
      <c r="FU178" t="str">
        <f>IF(OR(LEFT(FR178,1)=CHAR(32),LEFT(FR178,1)=CHAR(9),LEFT(FR178,1)=CHAR(160),indenture(FR178)&gt;0),"NO","BOLD")&amp;FT178</f>
        <v>BOLD</v>
      </c>
      <c r="FX178" t="str">
        <f t="shared" si="176"/>
        <v/>
      </c>
      <c r="FY178" t="str">
        <f>IF(OR(LEFT(FV178,1)=CHAR(32),LEFT(FV178,1)=CHAR(9),LEFT(FV178,1)=CHAR(160),indenture(FV178)&gt;0),"NO","BOLD")&amp;FX178</f>
        <v>BOLD</v>
      </c>
      <c r="GB178" t="str">
        <f t="shared" si="177"/>
        <v/>
      </c>
      <c r="GC178" t="str">
        <f>IF(OR(LEFT(FZ178,1)=CHAR(32),LEFT(FZ178,1)=CHAR(9),LEFT(FZ178,1)=CHAR(160),indenture(FZ178)&gt;0),"NO","BOLD")&amp;GB178</f>
        <v>BOLD</v>
      </c>
      <c r="GF178" t="str">
        <f t="shared" si="178"/>
        <v/>
      </c>
      <c r="GG178" t="str">
        <f>IF(OR(LEFT(GD178,1)=CHAR(32),LEFT(GD178,1)=CHAR(9),LEFT(GD178,1)=CHAR(160),indenture(GD178)&gt;0),"NO","BOLD")&amp;GF178</f>
        <v>BOLD</v>
      </c>
      <c r="GJ178" t="str">
        <f t="shared" si="179"/>
        <v/>
      </c>
      <c r="GK178" t="str">
        <f>IF(OR(LEFT(GH178,1)=CHAR(32),LEFT(GH178,1)=CHAR(9),LEFT(GH178,1)=CHAR(160),indenture(GH178)&gt;0),"NO","BOLD")&amp;GJ178</f>
        <v>BOLD</v>
      </c>
      <c r="GN178" t="str">
        <f t="shared" si="180"/>
        <v/>
      </c>
      <c r="GO178" t="str">
        <f>IF(OR(LEFT(GL178,1)=CHAR(32),LEFT(GL178,1)=CHAR(9),LEFT(GL178,1)=CHAR(160),indenture(GL178)&gt;0),"NO","BOLD")&amp;GN178</f>
        <v>BOLD</v>
      </c>
      <c r="GR178" t="str">
        <f t="shared" si="181"/>
        <v/>
      </c>
      <c r="GS178" t="str">
        <f>IF(OR(LEFT(GP178,1)=CHAR(32),LEFT(GP178,1)=CHAR(9),LEFT(GP178,1)=CHAR(160),indenture(GP178)&gt;0),"NO","BOLD")&amp;GR178</f>
        <v>BOLD</v>
      </c>
      <c r="GV178" t="str">
        <f t="shared" si="182"/>
        <v/>
      </c>
      <c r="GW178" t="str">
        <f>IF(OR(LEFT(GT178,1)=CHAR(32),LEFT(GT178,1)=CHAR(9),LEFT(GT178,1)=CHAR(160),indenture(GT178)&gt;0),"NO","BOLD")&amp;GV178</f>
        <v>BOLD</v>
      </c>
      <c r="GZ178" t="str">
        <f t="shared" si="183"/>
        <v/>
      </c>
      <c r="HA178" t="str">
        <f>IF(OR(LEFT(GX178,1)=CHAR(32),LEFT(GX178,1)=CHAR(9),LEFT(GX178,1)=CHAR(160),indenture(GX178)&gt;0),"NO","BOLD")&amp;GZ178</f>
        <v>BOLD</v>
      </c>
      <c r="HD178" t="str">
        <f t="shared" si="184"/>
        <v/>
      </c>
      <c r="HE178" t="str">
        <f>IF(OR(LEFT(HB178,1)=CHAR(32),LEFT(HB178,1)=CHAR(9),LEFT(HB178,1)=CHAR(160),indenture(HB178)&gt;0),"NO","BOLD")&amp;HD178</f>
        <v>BOLD</v>
      </c>
      <c r="HH178" t="str">
        <f t="shared" si="185"/>
        <v/>
      </c>
      <c r="HI178" t="str">
        <f>IF(OR(LEFT(HF178,1)=CHAR(32),LEFT(HF178,1)=CHAR(9),LEFT(HF178,1)=CHAR(160),indenture(HF178)&gt;0),"NO","BOLD")&amp;HH178</f>
        <v>BOLD</v>
      </c>
      <c r="HL178" t="str">
        <f t="shared" si="186"/>
        <v/>
      </c>
      <c r="HM178" t="str">
        <f>IF(OR(LEFT(HJ178,1)=CHAR(32),LEFT(HJ178,1)=CHAR(9),LEFT(HJ178,1)=CHAR(160),indenture(HJ178)&gt;0),"NO","BOLD")&amp;HL178</f>
        <v>BOLD</v>
      </c>
      <c r="HP178" t="str">
        <f t="shared" si="187"/>
        <v/>
      </c>
      <c r="HQ178" t="str">
        <f>IF(OR(LEFT(HN178,1)=CHAR(32),LEFT(HN178,1)=CHAR(9),LEFT(HN178,1)=CHAR(160),indenture(HN178)&gt;0),"NO","BOLD")&amp;HP178</f>
        <v>BOLD</v>
      </c>
      <c r="HT178" t="str">
        <f t="shared" si="188"/>
        <v/>
      </c>
      <c r="HU178" t="str">
        <f>IF(OR(LEFT(HR178,1)=CHAR(32),LEFT(HR178,1)=CHAR(9),LEFT(HR178,1)=CHAR(160),indenture(HR178)&gt;0),"NO","BOLD")&amp;HT178</f>
        <v>BOLD</v>
      </c>
    </row>
    <row r="179" spans="1:229">
      <c r="A179">
        <v>178</v>
      </c>
      <c r="D179" t="str">
        <f t="shared" si="133"/>
        <v/>
      </c>
      <c r="E179" t="str">
        <f>IF(OR(LEFT(B179,1)=CHAR(32),LEFT(B179,1)=CHAR(9),LEFT(B179,1)=CHAR(160),indenture(B179)&gt;0),"NO","BOLD")&amp;D179</f>
        <v>BOLD</v>
      </c>
      <c r="H179" t="str">
        <f t="shared" si="134"/>
        <v/>
      </c>
      <c r="I179" t="str">
        <f>IF(OR(LEFT(F179,1)=CHAR(32),LEFT(F179,1)=CHAR(9),LEFT(F179,1)=CHAR(160),indenture(F179)&gt;0),"NO","BOLD")&amp;H179</f>
        <v>BOLD</v>
      </c>
      <c r="P179" t="str">
        <f t="shared" si="135"/>
        <v/>
      </c>
      <c r="Q179" t="str">
        <f>IF(OR(LEFT(N179,1)=CHAR(32),LEFT(N179,1)=CHAR(9),LEFT(N179,1)=CHAR(160),indenture(N179)&gt;0),"NO","BOLD")&amp;P179</f>
        <v>BOLD</v>
      </c>
      <c r="T179" t="str">
        <f t="shared" si="136"/>
        <v/>
      </c>
      <c r="U179" t="str">
        <f>IF(OR(LEFT(R179,1)=CHAR(32),LEFT(R179,1)=CHAR(9),LEFT(R179,1)=CHAR(160),indenture(R179)&gt;0),"NO","BOLD")&amp;T179</f>
        <v>BOLD</v>
      </c>
      <c r="X179" t="str">
        <f t="shared" si="137"/>
        <v/>
      </c>
      <c r="Y179" t="str">
        <f>IF(OR(LEFT(V179,1)=CHAR(32),LEFT(V179,1)=CHAR(9),LEFT(V179,1)=CHAR(160),indenture(V179)&gt;0),"NO","BOLD")&amp;X179</f>
        <v>BOLD</v>
      </c>
      <c r="AB179" t="str">
        <f t="shared" si="138"/>
        <v/>
      </c>
      <c r="AC179" t="str">
        <f>IF(OR(LEFT(Z179,1)=CHAR(32),LEFT(Z179,1)=CHAR(9),LEFT(Z179,1)=CHAR(160),indenture(Z179)&gt;0),"NO","BOLD")&amp;AB179</f>
        <v>BOLD</v>
      </c>
      <c r="AF179" t="str">
        <f t="shared" si="139"/>
        <v/>
      </c>
      <c r="AG179" t="str">
        <f>IF(OR(LEFT(AD179,1)=CHAR(32),LEFT(AD179,1)=CHAR(9),LEFT(AD179,1)=CHAR(160),indenture(AD179)&gt;0),"NO","BOLD")&amp;AF179</f>
        <v>BOLD</v>
      </c>
      <c r="AJ179" t="str">
        <f t="shared" si="140"/>
        <v/>
      </c>
      <c r="AK179" t="str">
        <f>IF(OR(LEFT(AH179,1)=CHAR(32),LEFT(AH179,1)=CHAR(9),LEFT(AH179,1)=CHAR(160),indenture(AH179)&gt;0),"NO","BOLD")&amp;AJ179</f>
        <v>BOLD</v>
      </c>
      <c r="AN179" t="str">
        <f t="shared" si="141"/>
        <v/>
      </c>
      <c r="AO179" t="str">
        <f>IF(OR(LEFT(AL179,1)=CHAR(32),LEFT(AL179,1)=CHAR(9),LEFT(AL179,1)=CHAR(160),indenture(AL179)&gt;0),"NO","BOLD")&amp;AN179</f>
        <v>BOLD</v>
      </c>
      <c r="AR179" t="str">
        <f t="shared" si="142"/>
        <v/>
      </c>
      <c r="AS179" t="str">
        <f>IF(OR(LEFT(AP179,1)=CHAR(32),LEFT(AP179,1)=CHAR(9),LEFT(AP179,1)=CHAR(160),indenture(AP179)&gt;0),"NO","BOLD")&amp;AR179</f>
        <v>BOLD</v>
      </c>
      <c r="AV179" t="str">
        <f t="shared" si="143"/>
        <v/>
      </c>
      <c r="AW179" t="str">
        <f>IF(OR(LEFT(AT179,1)=CHAR(32),LEFT(AT179,1)=CHAR(9),LEFT(AT179,1)=CHAR(160),indenture(AT179)&gt;0),"NO","BOLD")&amp;AV179</f>
        <v>BOLD</v>
      </c>
      <c r="AZ179" t="str">
        <f t="shared" si="144"/>
        <v/>
      </c>
      <c r="BA179" t="str">
        <f>IF(OR(LEFT(AX179,1)=CHAR(32),LEFT(AX179,1)=CHAR(9),LEFT(AX179,1)=CHAR(160),indenture(AX179)&gt;0),"NO","BOLD")&amp;AZ179</f>
        <v>BOLD</v>
      </c>
      <c r="BD179" t="str">
        <f t="shared" si="145"/>
        <v/>
      </c>
      <c r="BE179" t="str">
        <f>IF(OR(LEFT(BB179,1)=CHAR(32),LEFT(BB179,1)=CHAR(9),LEFT(BB179,1)=CHAR(160),indenture(BB179)&gt;0),"NO","BOLD")&amp;BD179</f>
        <v>BOLD</v>
      </c>
      <c r="BH179" t="str">
        <f t="shared" si="146"/>
        <v/>
      </c>
      <c r="BI179" t="str">
        <f>IF(OR(LEFT(BF179,1)=CHAR(32),LEFT(BF179,1)=CHAR(9),LEFT(BF179,1)=CHAR(160),indenture(BF179)&gt;0),"NO","BOLD")&amp;BH179</f>
        <v>BOLD</v>
      </c>
      <c r="BL179" t="str">
        <f t="shared" si="147"/>
        <v/>
      </c>
      <c r="BM179" t="str">
        <f>IF(OR(LEFT(BJ179,1)=CHAR(32),LEFT(BJ179,1)=CHAR(9),LEFT(BJ179,1)=CHAR(160),indenture(BJ179)&gt;0),"NO","BOLD")&amp;BL179</f>
        <v>BOLD</v>
      </c>
      <c r="BP179" t="str">
        <f t="shared" si="148"/>
        <v/>
      </c>
      <c r="BQ179" t="str">
        <f>IF(OR(LEFT(BN179,1)=CHAR(32),LEFT(BN179,1)=CHAR(9),LEFT(BN179,1)=CHAR(160),indenture(BN179)&gt;0),"NO","BOLD")&amp;BP179</f>
        <v>BOLD</v>
      </c>
      <c r="BT179" t="str">
        <f t="shared" si="149"/>
        <v/>
      </c>
      <c r="BU179" t="str">
        <f>IF(OR(LEFT(BR179,1)=CHAR(32),LEFT(BR179,1)=CHAR(9),LEFT(BR179,1)=CHAR(160),indenture(BR179)&gt;0),"NO","BOLD")&amp;BT179</f>
        <v>BOLD</v>
      </c>
      <c r="BX179" t="str">
        <f t="shared" si="150"/>
        <v/>
      </c>
      <c r="BY179" t="str">
        <f>IF(OR(LEFT(BV179,1)=CHAR(32),LEFT(BV179,1)=CHAR(9),LEFT(BV179,1)=CHAR(160),indenture(BV179)&gt;0),"NO","BOLD")&amp;BX179</f>
        <v>BOLD</v>
      </c>
      <c r="CB179" t="str">
        <f t="shared" si="151"/>
        <v/>
      </c>
      <c r="CC179" t="str">
        <f>IF(OR(LEFT(BZ179,1)=CHAR(32),LEFT(BZ179,1)=CHAR(9),LEFT(BZ179,1)=CHAR(160),indenture(BZ179)&gt;0),"NO","BOLD")&amp;CB179</f>
        <v>BOLD</v>
      </c>
      <c r="CF179" t="str">
        <f t="shared" si="152"/>
        <v/>
      </c>
      <c r="CG179" t="str">
        <f>IF(OR(LEFT(CD179,1)=CHAR(32),LEFT(CD179,1)=CHAR(9),LEFT(CD179,1)=CHAR(160),indenture(CD179)&gt;0),"NO","BOLD")&amp;CF179</f>
        <v>BOLD</v>
      </c>
      <c r="CJ179" t="str">
        <f t="shared" si="153"/>
        <v/>
      </c>
      <c r="CK179" t="str">
        <f>IF(OR(LEFT(CH179,1)=CHAR(32),LEFT(CH179,1)=CHAR(9),LEFT(CH179,1)=CHAR(160),indenture(CH179)&gt;0),"NO","BOLD")&amp;CJ179</f>
        <v>BOLD</v>
      </c>
      <c r="CN179" t="str">
        <f t="shared" si="154"/>
        <v/>
      </c>
      <c r="CO179" t="str">
        <f>IF(OR(LEFT(CL179,1)=CHAR(32),LEFT(CL179,1)=CHAR(9),LEFT(CL179,1)=CHAR(160),indenture(CL179)&gt;0),"NO","BOLD")&amp;CN179</f>
        <v>BOLD</v>
      </c>
      <c r="CR179" t="str">
        <f t="shared" si="155"/>
        <v/>
      </c>
      <c r="CS179" t="str">
        <f>IF(OR(LEFT(CP179,1)=CHAR(32),LEFT(CP179,1)=CHAR(9),LEFT(CP179,1)=CHAR(160),indenture(CP179)&gt;0),"NO","BOLD")&amp;CR179</f>
        <v>BOLD</v>
      </c>
      <c r="CV179" t="str">
        <f t="shared" si="156"/>
        <v/>
      </c>
      <c r="CW179" t="str">
        <f>IF(OR(LEFT(CT179,1)=CHAR(32),LEFT(CT179,1)=CHAR(9),LEFT(CT179,1)=CHAR(160),indenture(CT179)&gt;0),"NO","BOLD")&amp;CV179</f>
        <v>BOLD</v>
      </c>
      <c r="CZ179" t="str">
        <f t="shared" si="157"/>
        <v/>
      </c>
      <c r="DA179" t="str">
        <f>IF(OR(LEFT(CX179,1)=CHAR(32),LEFT(CX179,1)=CHAR(9),LEFT(CX179,1)=CHAR(160),indenture(CX179)&gt;0),"NO","BOLD")&amp;CZ179</f>
        <v>BOLD</v>
      </c>
      <c r="DD179" t="str">
        <f t="shared" si="158"/>
        <v/>
      </c>
      <c r="DE179" t="str">
        <f>IF(OR(LEFT(DB179,1)=CHAR(32),LEFT(DB179,1)=CHAR(9),LEFT(DB179,1)=CHAR(160),indenture(DB179)&gt;0),"NO","BOLD")&amp;DD179</f>
        <v>BOLD</v>
      </c>
      <c r="DH179" t="str">
        <f t="shared" si="159"/>
        <v/>
      </c>
      <c r="DI179" t="str">
        <f>IF(OR(LEFT(DF179,1)=CHAR(32),LEFT(DF179,1)=CHAR(9),LEFT(DF179,1)=CHAR(160),indenture(DF179)&gt;0),"NO","BOLD")&amp;DH179</f>
        <v>BOLD</v>
      </c>
      <c r="DL179" t="str">
        <f t="shared" si="160"/>
        <v/>
      </c>
      <c r="DM179" t="str">
        <f>IF(OR(LEFT(DJ179,1)=CHAR(32),LEFT(DJ179,1)=CHAR(9),LEFT(DJ179,1)=CHAR(160),indenture(DJ179)&gt;0),"NO","BOLD")&amp;DL179</f>
        <v>BOLD</v>
      </c>
      <c r="DP179" t="str">
        <f t="shared" si="161"/>
        <v/>
      </c>
      <c r="DQ179" t="str">
        <f>IF(OR(LEFT(DN179,1)=CHAR(32),LEFT(DN179,1)=CHAR(9),LEFT(DN179,1)=CHAR(160),indenture(DN179)&gt;0),"NO","BOLD")&amp;DP179</f>
        <v>BOLD</v>
      </c>
      <c r="DT179" t="str">
        <f t="shared" si="162"/>
        <v/>
      </c>
      <c r="DU179" t="str">
        <f>IF(OR(LEFT(DR179,1)=CHAR(32),LEFT(DR179,1)=CHAR(9),LEFT(DR179,1)=CHAR(160),indenture(DR179)&gt;0),"NO","BOLD")&amp;DT179</f>
        <v>BOLD</v>
      </c>
      <c r="DX179" t="str">
        <f t="shared" si="163"/>
        <v/>
      </c>
      <c r="DY179" t="str">
        <f>IF(OR(LEFT(DV179,1)=CHAR(32),LEFT(DV179,1)=CHAR(9),LEFT(DV179,1)=CHAR(160),indenture(DV179)&gt;0),"NO","BOLD")&amp;DX179</f>
        <v>BOLD</v>
      </c>
      <c r="EB179" t="str">
        <f t="shared" si="164"/>
        <v/>
      </c>
      <c r="EC179" t="str">
        <f>IF(OR(LEFT(DZ179,1)=CHAR(32),LEFT(DZ179,1)=CHAR(9),LEFT(DZ179,1)=CHAR(160),indenture(DZ179)&gt;0),"NO","BOLD")&amp;EB179</f>
        <v>BOLD</v>
      </c>
      <c r="EF179" t="str">
        <f t="shared" si="165"/>
        <v/>
      </c>
      <c r="EG179" t="str">
        <f>IF(OR(LEFT(ED179,1)=CHAR(32),LEFT(ED179,1)=CHAR(9),LEFT(ED179,1)=CHAR(160),indenture(ED179)&gt;0),"NO","BOLD")&amp;EF179</f>
        <v>BOLD</v>
      </c>
      <c r="EJ179" t="str">
        <f t="shared" si="166"/>
        <v/>
      </c>
      <c r="EK179" t="str">
        <f>IF(OR(LEFT(EH179,1)=CHAR(32),LEFT(EH179,1)=CHAR(9),LEFT(EH179,1)=CHAR(160),indenture(EH179)&gt;0),"NO","BOLD")&amp;EJ179</f>
        <v>BOLD</v>
      </c>
      <c r="EN179" t="str">
        <f t="shared" si="167"/>
        <v/>
      </c>
      <c r="EO179" t="str">
        <f>IF(OR(LEFT(EL179,1)=CHAR(32),LEFT(EL179,1)=CHAR(9),LEFT(EL179,1)=CHAR(160),indenture(EL179)&gt;0),"NO","BOLD")&amp;EN179</f>
        <v>BOLD</v>
      </c>
      <c r="ER179" t="str">
        <f t="shared" si="168"/>
        <v/>
      </c>
      <c r="ES179" t="str">
        <f>IF(OR(LEFT(EP179,1)=CHAR(32),LEFT(EP179,1)=CHAR(9),LEFT(EP179,1)=CHAR(160),indenture(EP179)&gt;0),"NO","BOLD")&amp;ER179</f>
        <v>BOLD</v>
      </c>
      <c r="EV179" t="str">
        <f t="shared" si="169"/>
        <v/>
      </c>
      <c r="EW179" t="str">
        <f>IF(OR(LEFT(ET179,1)=CHAR(32),LEFT(ET179,1)=CHAR(9),LEFT(ET179,1)=CHAR(160),indenture(ET179)&gt;0),"NO","BOLD")&amp;EV179</f>
        <v>BOLD</v>
      </c>
      <c r="EZ179" t="str">
        <f t="shared" si="170"/>
        <v/>
      </c>
      <c r="FA179" t="str">
        <f>IF(OR(LEFT(EX179,1)=CHAR(32),LEFT(EX179,1)=CHAR(9),LEFT(EX179,1)=CHAR(160),indenture(EX179)&gt;0),"NO","BOLD")&amp;EZ179</f>
        <v>BOLD</v>
      </c>
      <c r="FD179" t="str">
        <f t="shared" si="171"/>
        <v/>
      </c>
      <c r="FE179" t="str">
        <f>IF(OR(LEFT(FB179,1)=CHAR(32),LEFT(FB179,1)=CHAR(9),LEFT(FB179,1)=CHAR(160),indenture(FB179)&gt;0),"NO","BOLD")&amp;FD179</f>
        <v>BOLD</v>
      </c>
      <c r="FH179" t="str">
        <f t="shared" si="172"/>
        <v/>
      </c>
      <c r="FI179" t="str">
        <f>IF(OR(LEFT(FF179,1)=CHAR(32),LEFT(FF179,1)=CHAR(9),LEFT(FF179,1)=CHAR(160),indenture(FF179)&gt;0),"NO","BOLD")&amp;FH179</f>
        <v>BOLD</v>
      </c>
      <c r="FL179" t="str">
        <f t="shared" si="173"/>
        <v/>
      </c>
      <c r="FM179" t="str">
        <f>IF(OR(LEFT(FJ179,1)=CHAR(32),LEFT(FJ179,1)=CHAR(9),LEFT(FJ179,1)=CHAR(160),indenture(FJ179)&gt;0),"NO","BOLD")&amp;FL179</f>
        <v>BOLD</v>
      </c>
      <c r="FP179" t="str">
        <f t="shared" si="174"/>
        <v/>
      </c>
      <c r="FQ179" t="str">
        <f>IF(OR(LEFT(FN179,1)=CHAR(32),LEFT(FN179,1)=CHAR(9),LEFT(FN179,1)=CHAR(160),indenture(FN179)&gt;0),"NO","BOLD")&amp;FP179</f>
        <v>BOLD</v>
      </c>
      <c r="FT179" t="str">
        <f t="shared" si="175"/>
        <v/>
      </c>
      <c r="FU179" t="str">
        <f>IF(OR(LEFT(FR179,1)=CHAR(32),LEFT(FR179,1)=CHAR(9),LEFT(FR179,1)=CHAR(160),indenture(FR179)&gt;0),"NO","BOLD")&amp;FT179</f>
        <v>BOLD</v>
      </c>
      <c r="FX179" t="str">
        <f t="shared" si="176"/>
        <v/>
      </c>
      <c r="FY179" t="str">
        <f>IF(OR(LEFT(FV179,1)=CHAR(32),LEFT(FV179,1)=CHAR(9),LEFT(FV179,1)=CHAR(160),indenture(FV179)&gt;0),"NO","BOLD")&amp;FX179</f>
        <v>BOLD</v>
      </c>
      <c r="GB179" t="str">
        <f t="shared" si="177"/>
        <v/>
      </c>
      <c r="GC179" t="str">
        <f>IF(OR(LEFT(FZ179,1)=CHAR(32),LEFT(FZ179,1)=CHAR(9),LEFT(FZ179,1)=CHAR(160),indenture(FZ179)&gt;0),"NO","BOLD")&amp;GB179</f>
        <v>BOLD</v>
      </c>
      <c r="GF179" t="str">
        <f t="shared" si="178"/>
        <v/>
      </c>
      <c r="GG179" t="str">
        <f>IF(OR(LEFT(GD179,1)=CHAR(32),LEFT(GD179,1)=CHAR(9),LEFT(GD179,1)=CHAR(160),indenture(GD179)&gt;0),"NO","BOLD")&amp;GF179</f>
        <v>BOLD</v>
      </c>
      <c r="GJ179" t="str">
        <f t="shared" si="179"/>
        <v/>
      </c>
      <c r="GK179" t="str">
        <f>IF(OR(LEFT(GH179,1)=CHAR(32),LEFT(GH179,1)=CHAR(9),LEFT(GH179,1)=CHAR(160),indenture(GH179)&gt;0),"NO","BOLD")&amp;GJ179</f>
        <v>BOLD</v>
      </c>
      <c r="GN179" t="str">
        <f t="shared" si="180"/>
        <v/>
      </c>
      <c r="GO179" t="str">
        <f>IF(OR(LEFT(GL179,1)=CHAR(32),LEFT(GL179,1)=CHAR(9),LEFT(GL179,1)=CHAR(160),indenture(GL179)&gt;0),"NO","BOLD")&amp;GN179</f>
        <v>BOLD</v>
      </c>
      <c r="GR179" t="str">
        <f t="shared" si="181"/>
        <v/>
      </c>
      <c r="GS179" t="str">
        <f>IF(OR(LEFT(GP179,1)=CHAR(32),LEFT(GP179,1)=CHAR(9),LEFT(GP179,1)=CHAR(160),indenture(GP179)&gt;0),"NO","BOLD")&amp;GR179</f>
        <v>BOLD</v>
      </c>
      <c r="GV179" t="str">
        <f t="shared" si="182"/>
        <v/>
      </c>
      <c r="GW179" t="str">
        <f>IF(OR(LEFT(GT179,1)=CHAR(32),LEFT(GT179,1)=CHAR(9),LEFT(GT179,1)=CHAR(160),indenture(GT179)&gt;0),"NO","BOLD")&amp;GV179</f>
        <v>BOLD</v>
      </c>
      <c r="GZ179" t="str">
        <f t="shared" si="183"/>
        <v/>
      </c>
      <c r="HA179" t="str">
        <f>IF(OR(LEFT(GX179,1)=CHAR(32),LEFT(GX179,1)=CHAR(9),LEFT(GX179,1)=CHAR(160),indenture(GX179)&gt;0),"NO","BOLD")&amp;GZ179</f>
        <v>BOLD</v>
      </c>
      <c r="HD179" t="str">
        <f t="shared" si="184"/>
        <v/>
      </c>
      <c r="HE179" t="str">
        <f>IF(OR(LEFT(HB179,1)=CHAR(32),LEFT(HB179,1)=CHAR(9),LEFT(HB179,1)=CHAR(160),indenture(HB179)&gt;0),"NO","BOLD")&amp;HD179</f>
        <v>BOLD</v>
      </c>
      <c r="HH179" t="str">
        <f t="shared" si="185"/>
        <v/>
      </c>
      <c r="HI179" t="str">
        <f>IF(OR(LEFT(HF179,1)=CHAR(32),LEFT(HF179,1)=CHAR(9),LEFT(HF179,1)=CHAR(160),indenture(HF179)&gt;0),"NO","BOLD")&amp;HH179</f>
        <v>BOLD</v>
      </c>
      <c r="HL179" t="str">
        <f t="shared" si="186"/>
        <v/>
      </c>
      <c r="HM179" t="str">
        <f>IF(OR(LEFT(HJ179,1)=CHAR(32),LEFT(HJ179,1)=CHAR(9),LEFT(HJ179,1)=CHAR(160),indenture(HJ179)&gt;0),"NO","BOLD")&amp;HL179</f>
        <v>BOLD</v>
      </c>
      <c r="HP179" t="str">
        <f t="shared" si="187"/>
        <v/>
      </c>
      <c r="HQ179" t="str">
        <f>IF(OR(LEFT(HN179,1)=CHAR(32),LEFT(HN179,1)=CHAR(9),LEFT(HN179,1)=CHAR(160),indenture(HN179)&gt;0),"NO","BOLD")&amp;HP179</f>
        <v>BOLD</v>
      </c>
      <c r="HT179" t="str">
        <f t="shared" si="188"/>
        <v/>
      </c>
      <c r="HU179" t="str">
        <f>IF(OR(LEFT(HR179,1)=CHAR(32),LEFT(HR179,1)=CHAR(9),LEFT(HR179,1)=CHAR(160),indenture(HR179)&gt;0),"NO","BOLD")&amp;HT179</f>
        <v>BOLD</v>
      </c>
    </row>
    <row r="180" spans="1:229">
      <c r="A180">
        <v>179</v>
      </c>
      <c r="D180" t="str">
        <f t="shared" si="133"/>
        <v/>
      </c>
      <c r="E180" t="str">
        <f>IF(OR(LEFT(B180,1)=CHAR(32),LEFT(B180,1)=CHAR(9),LEFT(B180,1)=CHAR(160),indenture(B180)&gt;0),"NO","BOLD")&amp;D180</f>
        <v>BOLD</v>
      </c>
      <c r="H180" t="str">
        <f t="shared" si="134"/>
        <v/>
      </c>
      <c r="I180" t="str">
        <f>IF(OR(LEFT(F180,1)=CHAR(32),LEFT(F180,1)=CHAR(9),LEFT(F180,1)=CHAR(160),indenture(F180)&gt;0),"NO","BOLD")&amp;H180</f>
        <v>BOLD</v>
      </c>
      <c r="P180" t="str">
        <f t="shared" si="135"/>
        <v/>
      </c>
      <c r="Q180" t="str">
        <f>IF(OR(LEFT(N180,1)=CHAR(32),LEFT(N180,1)=CHAR(9),LEFT(N180,1)=CHAR(160),indenture(N180)&gt;0),"NO","BOLD")&amp;P180</f>
        <v>BOLD</v>
      </c>
      <c r="T180" t="str">
        <f t="shared" si="136"/>
        <v/>
      </c>
      <c r="U180" t="str">
        <f>IF(OR(LEFT(R180,1)=CHAR(32),LEFT(R180,1)=CHAR(9),LEFT(R180,1)=CHAR(160),indenture(R180)&gt;0),"NO","BOLD")&amp;T180</f>
        <v>BOLD</v>
      </c>
      <c r="X180" t="str">
        <f t="shared" si="137"/>
        <v/>
      </c>
      <c r="Y180" t="str">
        <f>IF(OR(LEFT(V180,1)=CHAR(32),LEFT(V180,1)=CHAR(9),LEFT(V180,1)=CHAR(160),indenture(V180)&gt;0),"NO","BOLD")&amp;X180</f>
        <v>BOLD</v>
      </c>
      <c r="AB180" t="str">
        <f t="shared" si="138"/>
        <v/>
      </c>
      <c r="AC180" t="str">
        <f>IF(OR(LEFT(Z180,1)=CHAR(32),LEFT(Z180,1)=CHAR(9),LEFT(Z180,1)=CHAR(160),indenture(Z180)&gt;0),"NO","BOLD")&amp;AB180</f>
        <v>BOLD</v>
      </c>
      <c r="AF180" t="str">
        <f t="shared" si="139"/>
        <v/>
      </c>
      <c r="AG180" t="str">
        <f>IF(OR(LEFT(AD180,1)=CHAR(32),LEFT(AD180,1)=CHAR(9),LEFT(AD180,1)=CHAR(160),indenture(AD180)&gt;0),"NO","BOLD")&amp;AF180</f>
        <v>BOLD</v>
      </c>
      <c r="AJ180" t="str">
        <f t="shared" si="140"/>
        <v/>
      </c>
      <c r="AK180" t="str">
        <f>IF(OR(LEFT(AH180,1)=CHAR(32),LEFT(AH180,1)=CHAR(9),LEFT(AH180,1)=CHAR(160),indenture(AH180)&gt;0),"NO","BOLD")&amp;AJ180</f>
        <v>BOLD</v>
      </c>
      <c r="AN180" t="str">
        <f t="shared" si="141"/>
        <v/>
      </c>
      <c r="AO180" t="str">
        <f>IF(OR(LEFT(AL180,1)=CHAR(32),LEFT(AL180,1)=CHAR(9),LEFT(AL180,1)=CHAR(160),indenture(AL180)&gt;0),"NO","BOLD")&amp;AN180</f>
        <v>BOLD</v>
      </c>
      <c r="AR180" t="str">
        <f t="shared" si="142"/>
        <v/>
      </c>
      <c r="AS180" t="str">
        <f>IF(OR(LEFT(AP180,1)=CHAR(32),LEFT(AP180,1)=CHAR(9),LEFT(AP180,1)=CHAR(160),indenture(AP180)&gt;0),"NO","BOLD")&amp;AR180</f>
        <v>BOLD</v>
      </c>
      <c r="AV180" t="str">
        <f t="shared" si="143"/>
        <v/>
      </c>
      <c r="AW180" t="str">
        <f>IF(OR(LEFT(AT180,1)=CHAR(32),LEFT(AT180,1)=CHAR(9),LEFT(AT180,1)=CHAR(160),indenture(AT180)&gt;0),"NO","BOLD")&amp;AV180</f>
        <v>BOLD</v>
      </c>
      <c r="AZ180" t="str">
        <f t="shared" si="144"/>
        <v/>
      </c>
      <c r="BA180" t="str">
        <f>IF(OR(LEFT(AX180,1)=CHAR(32),LEFT(AX180,1)=CHAR(9),LEFT(AX180,1)=CHAR(160),indenture(AX180)&gt;0),"NO","BOLD")&amp;AZ180</f>
        <v>BOLD</v>
      </c>
      <c r="BD180" t="str">
        <f t="shared" si="145"/>
        <v/>
      </c>
      <c r="BE180" t="str">
        <f>IF(OR(LEFT(BB180,1)=CHAR(32),LEFT(BB180,1)=CHAR(9),LEFT(BB180,1)=CHAR(160),indenture(BB180)&gt;0),"NO","BOLD")&amp;BD180</f>
        <v>BOLD</v>
      </c>
      <c r="BH180" t="str">
        <f t="shared" si="146"/>
        <v/>
      </c>
      <c r="BI180" t="str">
        <f>IF(OR(LEFT(BF180,1)=CHAR(32),LEFT(BF180,1)=CHAR(9),LEFT(BF180,1)=CHAR(160),indenture(BF180)&gt;0),"NO","BOLD")&amp;BH180</f>
        <v>BOLD</v>
      </c>
      <c r="BL180" t="str">
        <f t="shared" si="147"/>
        <v/>
      </c>
      <c r="BM180" t="str">
        <f>IF(OR(LEFT(BJ180,1)=CHAR(32),LEFT(BJ180,1)=CHAR(9),LEFT(BJ180,1)=CHAR(160),indenture(BJ180)&gt;0),"NO","BOLD")&amp;BL180</f>
        <v>BOLD</v>
      </c>
      <c r="BP180" t="str">
        <f t="shared" si="148"/>
        <v/>
      </c>
      <c r="BQ180" t="str">
        <f>IF(OR(LEFT(BN180,1)=CHAR(32),LEFT(BN180,1)=CHAR(9),LEFT(BN180,1)=CHAR(160),indenture(BN180)&gt;0),"NO","BOLD")&amp;BP180</f>
        <v>BOLD</v>
      </c>
      <c r="BT180" t="str">
        <f t="shared" si="149"/>
        <v/>
      </c>
      <c r="BU180" t="str">
        <f>IF(OR(LEFT(BR180,1)=CHAR(32),LEFT(BR180,1)=CHAR(9),LEFT(BR180,1)=CHAR(160),indenture(BR180)&gt;0),"NO","BOLD")&amp;BT180</f>
        <v>BOLD</v>
      </c>
      <c r="BX180" t="str">
        <f t="shared" si="150"/>
        <v/>
      </c>
      <c r="BY180" t="str">
        <f>IF(OR(LEFT(BV180,1)=CHAR(32),LEFT(BV180,1)=CHAR(9),LEFT(BV180,1)=CHAR(160),indenture(BV180)&gt;0),"NO","BOLD")&amp;BX180</f>
        <v>BOLD</v>
      </c>
      <c r="CB180" t="str">
        <f t="shared" si="151"/>
        <v/>
      </c>
      <c r="CC180" t="str">
        <f>IF(OR(LEFT(BZ180,1)=CHAR(32),LEFT(BZ180,1)=CHAR(9),LEFT(BZ180,1)=CHAR(160),indenture(BZ180)&gt;0),"NO","BOLD")&amp;CB180</f>
        <v>BOLD</v>
      </c>
      <c r="CF180" t="str">
        <f t="shared" si="152"/>
        <v/>
      </c>
      <c r="CG180" t="str">
        <f>IF(OR(LEFT(CD180,1)=CHAR(32),LEFT(CD180,1)=CHAR(9),LEFT(CD180,1)=CHAR(160),indenture(CD180)&gt;0),"NO","BOLD")&amp;CF180</f>
        <v>BOLD</v>
      </c>
      <c r="CJ180" t="str">
        <f t="shared" si="153"/>
        <v/>
      </c>
      <c r="CK180" t="str">
        <f>IF(OR(LEFT(CH180,1)=CHAR(32),LEFT(CH180,1)=CHAR(9),LEFT(CH180,1)=CHAR(160),indenture(CH180)&gt;0),"NO","BOLD")&amp;CJ180</f>
        <v>BOLD</v>
      </c>
      <c r="CN180" t="str">
        <f t="shared" si="154"/>
        <v/>
      </c>
      <c r="CO180" t="str">
        <f>IF(OR(LEFT(CL180,1)=CHAR(32),LEFT(CL180,1)=CHAR(9),LEFT(CL180,1)=CHAR(160),indenture(CL180)&gt;0),"NO","BOLD")&amp;CN180</f>
        <v>BOLD</v>
      </c>
      <c r="CR180" t="str">
        <f t="shared" si="155"/>
        <v/>
      </c>
      <c r="CS180" t="str">
        <f>IF(OR(LEFT(CP180,1)=CHAR(32),LEFT(CP180,1)=CHAR(9),LEFT(CP180,1)=CHAR(160),indenture(CP180)&gt;0),"NO","BOLD")&amp;CR180</f>
        <v>BOLD</v>
      </c>
      <c r="CV180" t="str">
        <f t="shared" si="156"/>
        <v/>
      </c>
      <c r="CW180" t="str">
        <f>IF(OR(LEFT(CT180,1)=CHAR(32),LEFT(CT180,1)=CHAR(9),LEFT(CT180,1)=CHAR(160),indenture(CT180)&gt;0),"NO","BOLD")&amp;CV180</f>
        <v>BOLD</v>
      </c>
      <c r="CZ180" t="str">
        <f t="shared" si="157"/>
        <v/>
      </c>
      <c r="DA180" t="str">
        <f>IF(OR(LEFT(CX180,1)=CHAR(32),LEFT(CX180,1)=CHAR(9),LEFT(CX180,1)=CHAR(160),indenture(CX180)&gt;0),"NO","BOLD")&amp;CZ180</f>
        <v>BOLD</v>
      </c>
      <c r="DD180" t="str">
        <f t="shared" si="158"/>
        <v/>
      </c>
      <c r="DE180" t="str">
        <f>IF(OR(LEFT(DB180,1)=CHAR(32),LEFT(DB180,1)=CHAR(9),LEFT(DB180,1)=CHAR(160),indenture(DB180)&gt;0),"NO","BOLD")&amp;DD180</f>
        <v>BOLD</v>
      </c>
      <c r="DH180" t="str">
        <f t="shared" si="159"/>
        <v/>
      </c>
      <c r="DI180" t="str">
        <f>IF(OR(LEFT(DF180,1)=CHAR(32),LEFT(DF180,1)=CHAR(9),LEFT(DF180,1)=CHAR(160),indenture(DF180)&gt;0),"NO","BOLD")&amp;DH180</f>
        <v>BOLD</v>
      </c>
      <c r="DL180" t="str">
        <f t="shared" si="160"/>
        <v/>
      </c>
      <c r="DM180" t="str">
        <f>IF(OR(LEFT(DJ180,1)=CHAR(32),LEFT(DJ180,1)=CHAR(9),LEFT(DJ180,1)=CHAR(160),indenture(DJ180)&gt;0),"NO","BOLD")&amp;DL180</f>
        <v>BOLD</v>
      </c>
      <c r="DP180" t="str">
        <f t="shared" si="161"/>
        <v/>
      </c>
      <c r="DQ180" t="str">
        <f>IF(OR(LEFT(DN180,1)=CHAR(32),LEFT(DN180,1)=CHAR(9),LEFT(DN180,1)=CHAR(160),indenture(DN180)&gt;0),"NO","BOLD")&amp;DP180</f>
        <v>BOLD</v>
      </c>
      <c r="DT180" t="str">
        <f t="shared" si="162"/>
        <v/>
      </c>
      <c r="DU180" t="str">
        <f>IF(OR(LEFT(DR180,1)=CHAR(32),LEFT(DR180,1)=CHAR(9),LEFT(DR180,1)=CHAR(160),indenture(DR180)&gt;0),"NO","BOLD")&amp;DT180</f>
        <v>BOLD</v>
      </c>
      <c r="DX180" t="str">
        <f t="shared" si="163"/>
        <v/>
      </c>
      <c r="DY180" t="str">
        <f>IF(OR(LEFT(DV180,1)=CHAR(32),LEFT(DV180,1)=CHAR(9),LEFT(DV180,1)=CHAR(160),indenture(DV180)&gt;0),"NO","BOLD")&amp;DX180</f>
        <v>BOLD</v>
      </c>
      <c r="EB180" t="str">
        <f t="shared" si="164"/>
        <v/>
      </c>
      <c r="EC180" t="str">
        <f>IF(OR(LEFT(DZ180,1)=CHAR(32),LEFT(DZ180,1)=CHAR(9),LEFT(DZ180,1)=CHAR(160),indenture(DZ180)&gt;0),"NO","BOLD")&amp;EB180</f>
        <v>BOLD</v>
      </c>
      <c r="EF180" t="str">
        <f t="shared" si="165"/>
        <v/>
      </c>
      <c r="EG180" t="str">
        <f>IF(OR(LEFT(ED180,1)=CHAR(32),LEFT(ED180,1)=CHAR(9),LEFT(ED180,1)=CHAR(160),indenture(ED180)&gt;0),"NO","BOLD")&amp;EF180</f>
        <v>BOLD</v>
      </c>
      <c r="EJ180" t="str">
        <f t="shared" si="166"/>
        <v/>
      </c>
      <c r="EK180" t="str">
        <f>IF(OR(LEFT(EH180,1)=CHAR(32),LEFT(EH180,1)=CHAR(9),LEFT(EH180,1)=CHAR(160),indenture(EH180)&gt;0),"NO","BOLD")&amp;EJ180</f>
        <v>BOLD</v>
      </c>
      <c r="EN180" t="str">
        <f t="shared" si="167"/>
        <v/>
      </c>
      <c r="EO180" t="str">
        <f>IF(OR(LEFT(EL180,1)=CHAR(32),LEFT(EL180,1)=CHAR(9),LEFT(EL180,1)=CHAR(160),indenture(EL180)&gt;0),"NO","BOLD")&amp;EN180</f>
        <v>BOLD</v>
      </c>
      <c r="ER180" t="str">
        <f t="shared" si="168"/>
        <v/>
      </c>
      <c r="ES180" t="str">
        <f>IF(OR(LEFT(EP180,1)=CHAR(32),LEFT(EP180,1)=CHAR(9),LEFT(EP180,1)=CHAR(160),indenture(EP180)&gt;0),"NO","BOLD")&amp;ER180</f>
        <v>BOLD</v>
      </c>
      <c r="EV180" t="str">
        <f t="shared" si="169"/>
        <v/>
      </c>
      <c r="EW180" t="str">
        <f>IF(OR(LEFT(ET180,1)=CHAR(32),LEFT(ET180,1)=CHAR(9),LEFT(ET180,1)=CHAR(160),indenture(ET180)&gt;0),"NO","BOLD")&amp;EV180</f>
        <v>BOLD</v>
      </c>
      <c r="EZ180" t="str">
        <f t="shared" si="170"/>
        <v/>
      </c>
      <c r="FA180" t="str">
        <f>IF(OR(LEFT(EX180,1)=CHAR(32),LEFT(EX180,1)=CHAR(9),LEFT(EX180,1)=CHAR(160),indenture(EX180)&gt;0),"NO","BOLD")&amp;EZ180</f>
        <v>BOLD</v>
      </c>
      <c r="FD180" t="str">
        <f t="shared" si="171"/>
        <v/>
      </c>
      <c r="FE180" t="str">
        <f>IF(OR(LEFT(FB180,1)=CHAR(32),LEFT(FB180,1)=CHAR(9),LEFT(FB180,1)=CHAR(160),indenture(FB180)&gt;0),"NO","BOLD")&amp;FD180</f>
        <v>BOLD</v>
      </c>
      <c r="FH180" t="str">
        <f t="shared" si="172"/>
        <v/>
      </c>
      <c r="FI180" t="str">
        <f>IF(OR(LEFT(FF180,1)=CHAR(32),LEFT(FF180,1)=CHAR(9),LEFT(FF180,1)=CHAR(160),indenture(FF180)&gt;0),"NO","BOLD")&amp;FH180</f>
        <v>BOLD</v>
      </c>
      <c r="FL180" t="str">
        <f t="shared" si="173"/>
        <v/>
      </c>
      <c r="FM180" t="str">
        <f>IF(OR(LEFT(FJ180,1)=CHAR(32),LEFT(FJ180,1)=CHAR(9),LEFT(FJ180,1)=CHAR(160),indenture(FJ180)&gt;0),"NO","BOLD")&amp;FL180</f>
        <v>BOLD</v>
      </c>
      <c r="FP180" t="str">
        <f t="shared" si="174"/>
        <v/>
      </c>
      <c r="FQ180" t="str">
        <f>IF(OR(LEFT(FN180,1)=CHAR(32),LEFT(FN180,1)=CHAR(9),LEFT(FN180,1)=CHAR(160),indenture(FN180)&gt;0),"NO","BOLD")&amp;FP180</f>
        <v>BOLD</v>
      </c>
      <c r="FT180" t="str">
        <f t="shared" si="175"/>
        <v/>
      </c>
      <c r="FU180" t="str">
        <f>IF(OR(LEFT(FR180,1)=CHAR(32),LEFT(FR180,1)=CHAR(9),LEFT(FR180,1)=CHAR(160),indenture(FR180)&gt;0),"NO","BOLD")&amp;FT180</f>
        <v>BOLD</v>
      </c>
      <c r="FX180" t="str">
        <f t="shared" si="176"/>
        <v/>
      </c>
      <c r="FY180" t="str">
        <f>IF(OR(LEFT(FV180,1)=CHAR(32),LEFT(FV180,1)=CHAR(9),LEFT(FV180,1)=CHAR(160),indenture(FV180)&gt;0),"NO","BOLD")&amp;FX180</f>
        <v>BOLD</v>
      </c>
      <c r="GB180" t="str">
        <f t="shared" si="177"/>
        <v/>
      </c>
      <c r="GC180" t="str">
        <f>IF(OR(LEFT(FZ180,1)=CHAR(32),LEFT(FZ180,1)=CHAR(9),LEFT(FZ180,1)=CHAR(160),indenture(FZ180)&gt;0),"NO","BOLD")&amp;GB180</f>
        <v>BOLD</v>
      </c>
      <c r="GF180" t="str">
        <f t="shared" si="178"/>
        <v/>
      </c>
      <c r="GG180" t="str">
        <f>IF(OR(LEFT(GD180,1)=CHAR(32),LEFT(GD180,1)=CHAR(9),LEFT(GD180,1)=CHAR(160),indenture(GD180)&gt;0),"NO","BOLD")&amp;GF180</f>
        <v>BOLD</v>
      </c>
      <c r="GJ180" t="str">
        <f t="shared" si="179"/>
        <v/>
      </c>
      <c r="GK180" t="str">
        <f>IF(OR(LEFT(GH180,1)=CHAR(32),LEFT(GH180,1)=CHAR(9),LEFT(GH180,1)=CHAR(160),indenture(GH180)&gt;0),"NO","BOLD")&amp;GJ180</f>
        <v>BOLD</v>
      </c>
      <c r="GN180" t="str">
        <f t="shared" si="180"/>
        <v/>
      </c>
      <c r="GO180" t="str">
        <f>IF(OR(LEFT(GL180,1)=CHAR(32),LEFT(GL180,1)=CHAR(9),LEFT(GL180,1)=CHAR(160),indenture(GL180)&gt;0),"NO","BOLD")&amp;GN180</f>
        <v>BOLD</v>
      </c>
      <c r="GR180" t="str">
        <f t="shared" si="181"/>
        <v/>
      </c>
      <c r="GS180" t="str">
        <f>IF(OR(LEFT(GP180,1)=CHAR(32),LEFT(GP180,1)=CHAR(9),LEFT(GP180,1)=CHAR(160),indenture(GP180)&gt;0),"NO","BOLD")&amp;GR180</f>
        <v>BOLD</v>
      </c>
      <c r="GV180" t="str">
        <f t="shared" si="182"/>
        <v/>
      </c>
      <c r="GW180" t="str">
        <f>IF(OR(LEFT(GT180,1)=CHAR(32),LEFT(GT180,1)=CHAR(9),LEFT(GT180,1)=CHAR(160),indenture(GT180)&gt;0),"NO","BOLD")&amp;GV180</f>
        <v>BOLD</v>
      </c>
      <c r="GZ180" t="str">
        <f t="shared" si="183"/>
        <v/>
      </c>
      <c r="HA180" t="str">
        <f>IF(OR(LEFT(GX180,1)=CHAR(32),LEFT(GX180,1)=CHAR(9),LEFT(GX180,1)=CHAR(160),indenture(GX180)&gt;0),"NO","BOLD")&amp;GZ180</f>
        <v>BOLD</v>
      </c>
      <c r="HD180" t="str">
        <f t="shared" si="184"/>
        <v/>
      </c>
      <c r="HE180" t="str">
        <f>IF(OR(LEFT(HB180,1)=CHAR(32),LEFT(HB180,1)=CHAR(9),LEFT(HB180,1)=CHAR(160),indenture(HB180)&gt;0),"NO","BOLD")&amp;HD180</f>
        <v>BOLD</v>
      </c>
      <c r="HH180" t="str">
        <f t="shared" si="185"/>
        <v/>
      </c>
      <c r="HI180" t="str">
        <f>IF(OR(LEFT(HF180,1)=CHAR(32),LEFT(HF180,1)=CHAR(9),LEFT(HF180,1)=CHAR(160),indenture(HF180)&gt;0),"NO","BOLD")&amp;HH180</f>
        <v>BOLD</v>
      </c>
      <c r="HL180" t="str">
        <f t="shared" si="186"/>
        <v/>
      </c>
      <c r="HM180" t="str">
        <f>IF(OR(LEFT(HJ180,1)=CHAR(32),LEFT(HJ180,1)=CHAR(9),LEFT(HJ180,1)=CHAR(160),indenture(HJ180)&gt;0),"NO","BOLD")&amp;HL180</f>
        <v>BOLD</v>
      </c>
      <c r="HP180" t="str">
        <f t="shared" si="187"/>
        <v/>
      </c>
      <c r="HQ180" t="str">
        <f>IF(OR(LEFT(HN180,1)=CHAR(32),LEFT(HN180,1)=CHAR(9),LEFT(HN180,1)=CHAR(160),indenture(HN180)&gt;0),"NO","BOLD")&amp;HP180</f>
        <v>BOLD</v>
      </c>
      <c r="HT180" t="str">
        <f t="shared" si="188"/>
        <v/>
      </c>
      <c r="HU180" t="str">
        <f>IF(OR(LEFT(HR180,1)=CHAR(32),LEFT(HR180,1)=CHAR(9),LEFT(HR180,1)=CHAR(160),indenture(HR180)&gt;0),"NO","BOLD")&amp;HT180</f>
        <v>BOLD</v>
      </c>
    </row>
    <row r="181" spans="1:229">
      <c r="A181">
        <v>180</v>
      </c>
      <c r="D181" t="str">
        <f t="shared" si="133"/>
        <v/>
      </c>
      <c r="E181" t="str">
        <f>IF(OR(LEFT(B181,1)=CHAR(32),LEFT(B181,1)=CHAR(9),LEFT(B181,1)=CHAR(160),indenture(B181)&gt;0),"NO","BOLD")&amp;D181</f>
        <v>BOLD</v>
      </c>
      <c r="H181" t="str">
        <f t="shared" si="134"/>
        <v/>
      </c>
      <c r="I181" t="str">
        <f>IF(OR(LEFT(F181,1)=CHAR(32),LEFT(F181,1)=CHAR(9),LEFT(F181,1)=CHAR(160),indenture(F181)&gt;0),"NO","BOLD")&amp;H181</f>
        <v>BOLD</v>
      </c>
      <c r="P181" t="str">
        <f t="shared" si="135"/>
        <v/>
      </c>
      <c r="Q181" t="str">
        <f>IF(OR(LEFT(N181,1)=CHAR(32),LEFT(N181,1)=CHAR(9),LEFT(N181,1)=CHAR(160),indenture(N181)&gt;0),"NO","BOLD")&amp;P181</f>
        <v>BOLD</v>
      </c>
      <c r="T181" t="str">
        <f t="shared" si="136"/>
        <v/>
      </c>
      <c r="U181" t="str">
        <f>IF(OR(LEFT(R181,1)=CHAR(32),LEFT(R181,1)=CHAR(9),LEFT(R181,1)=CHAR(160),indenture(R181)&gt;0),"NO","BOLD")&amp;T181</f>
        <v>BOLD</v>
      </c>
      <c r="X181" t="str">
        <f t="shared" si="137"/>
        <v/>
      </c>
      <c r="Y181" t="str">
        <f>IF(OR(LEFT(V181,1)=CHAR(32),LEFT(V181,1)=CHAR(9),LEFT(V181,1)=CHAR(160),indenture(V181)&gt;0),"NO","BOLD")&amp;X181</f>
        <v>BOLD</v>
      </c>
      <c r="AB181" t="str">
        <f t="shared" si="138"/>
        <v/>
      </c>
      <c r="AC181" t="str">
        <f>IF(OR(LEFT(Z181,1)=CHAR(32),LEFT(Z181,1)=CHAR(9),LEFT(Z181,1)=CHAR(160),indenture(Z181)&gt;0),"NO","BOLD")&amp;AB181</f>
        <v>BOLD</v>
      </c>
      <c r="AF181" t="str">
        <f t="shared" si="139"/>
        <v/>
      </c>
      <c r="AG181" t="str">
        <f>IF(OR(LEFT(AD181,1)=CHAR(32),LEFT(AD181,1)=CHAR(9),LEFT(AD181,1)=CHAR(160),indenture(AD181)&gt;0),"NO","BOLD")&amp;AF181</f>
        <v>BOLD</v>
      </c>
      <c r="AJ181" t="str">
        <f t="shared" si="140"/>
        <v/>
      </c>
      <c r="AK181" t="str">
        <f>IF(OR(LEFT(AH181,1)=CHAR(32),LEFT(AH181,1)=CHAR(9),LEFT(AH181,1)=CHAR(160),indenture(AH181)&gt;0),"NO","BOLD")&amp;AJ181</f>
        <v>BOLD</v>
      </c>
      <c r="AN181" t="str">
        <f t="shared" si="141"/>
        <v/>
      </c>
      <c r="AO181" t="str">
        <f>IF(OR(LEFT(AL181,1)=CHAR(32),LEFT(AL181,1)=CHAR(9),LEFT(AL181,1)=CHAR(160),indenture(AL181)&gt;0),"NO","BOLD")&amp;AN181</f>
        <v>BOLD</v>
      </c>
      <c r="AR181" t="str">
        <f t="shared" si="142"/>
        <v/>
      </c>
      <c r="AS181" t="str">
        <f>IF(OR(LEFT(AP181,1)=CHAR(32),LEFT(AP181,1)=CHAR(9),LEFT(AP181,1)=CHAR(160),indenture(AP181)&gt;0),"NO","BOLD")&amp;AR181</f>
        <v>BOLD</v>
      </c>
      <c r="AV181" t="str">
        <f t="shared" si="143"/>
        <v/>
      </c>
      <c r="AW181" t="str">
        <f>IF(OR(LEFT(AT181,1)=CHAR(32),LEFT(AT181,1)=CHAR(9),LEFT(AT181,1)=CHAR(160),indenture(AT181)&gt;0),"NO","BOLD")&amp;AV181</f>
        <v>BOLD</v>
      </c>
      <c r="AZ181" t="str">
        <f t="shared" si="144"/>
        <v/>
      </c>
      <c r="BA181" t="str">
        <f>IF(OR(LEFT(AX181,1)=CHAR(32),LEFT(AX181,1)=CHAR(9),LEFT(AX181,1)=CHAR(160),indenture(AX181)&gt;0),"NO","BOLD")&amp;AZ181</f>
        <v>BOLD</v>
      </c>
      <c r="BD181" t="str">
        <f t="shared" si="145"/>
        <v/>
      </c>
      <c r="BE181" t="str">
        <f>IF(OR(LEFT(BB181,1)=CHAR(32),LEFT(BB181,1)=CHAR(9),LEFT(BB181,1)=CHAR(160),indenture(BB181)&gt;0),"NO","BOLD")&amp;BD181</f>
        <v>BOLD</v>
      </c>
      <c r="BH181" t="str">
        <f t="shared" si="146"/>
        <v/>
      </c>
      <c r="BI181" t="str">
        <f>IF(OR(LEFT(BF181,1)=CHAR(32),LEFT(BF181,1)=CHAR(9),LEFT(BF181,1)=CHAR(160),indenture(BF181)&gt;0),"NO","BOLD")&amp;BH181</f>
        <v>BOLD</v>
      </c>
      <c r="BL181" t="str">
        <f t="shared" si="147"/>
        <v/>
      </c>
      <c r="BM181" t="str">
        <f>IF(OR(LEFT(BJ181,1)=CHAR(32),LEFT(BJ181,1)=CHAR(9),LEFT(BJ181,1)=CHAR(160),indenture(BJ181)&gt;0),"NO","BOLD")&amp;BL181</f>
        <v>BOLD</v>
      </c>
      <c r="BP181" t="str">
        <f t="shared" si="148"/>
        <v/>
      </c>
      <c r="BQ181" t="str">
        <f>IF(OR(LEFT(BN181,1)=CHAR(32),LEFT(BN181,1)=CHAR(9),LEFT(BN181,1)=CHAR(160),indenture(BN181)&gt;0),"NO","BOLD")&amp;BP181</f>
        <v>BOLD</v>
      </c>
      <c r="BT181" t="str">
        <f t="shared" si="149"/>
        <v/>
      </c>
      <c r="BU181" t="str">
        <f>IF(OR(LEFT(BR181,1)=CHAR(32),LEFT(BR181,1)=CHAR(9),LEFT(BR181,1)=CHAR(160),indenture(BR181)&gt;0),"NO","BOLD")&amp;BT181</f>
        <v>BOLD</v>
      </c>
      <c r="BX181" t="str">
        <f t="shared" si="150"/>
        <v/>
      </c>
      <c r="BY181" t="str">
        <f>IF(OR(LEFT(BV181,1)=CHAR(32),LEFT(BV181,1)=CHAR(9),LEFT(BV181,1)=CHAR(160),indenture(BV181)&gt;0),"NO","BOLD")&amp;BX181</f>
        <v>BOLD</v>
      </c>
      <c r="CB181" t="str">
        <f t="shared" si="151"/>
        <v/>
      </c>
      <c r="CC181" t="str">
        <f>IF(OR(LEFT(BZ181,1)=CHAR(32),LEFT(BZ181,1)=CHAR(9),LEFT(BZ181,1)=CHAR(160),indenture(BZ181)&gt;0),"NO","BOLD")&amp;CB181</f>
        <v>BOLD</v>
      </c>
      <c r="CF181" t="str">
        <f t="shared" si="152"/>
        <v/>
      </c>
      <c r="CG181" t="str">
        <f>IF(OR(LEFT(CD181,1)=CHAR(32),LEFT(CD181,1)=CHAR(9),LEFT(CD181,1)=CHAR(160),indenture(CD181)&gt;0),"NO","BOLD")&amp;CF181</f>
        <v>BOLD</v>
      </c>
      <c r="CJ181" t="str">
        <f t="shared" si="153"/>
        <v/>
      </c>
      <c r="CK181" t="str">
        <f>IF(OR(LEFT(CH181,1)=CHAR(32),LEFT(CH181,1)=CHAR(9),LEFT(CH181,1)=CHAR(160),indenture(CH181)&gt;0),"NO","BOLD")&amp;CJ181</f>
        <v>BOLD</v>
      </c>
      <c r="CN181" t="str">
        <f t="shared" si="154"/>
        <v/>
      </c>
      <c r="CO181" t="str">
        <f>IF(OR(LEFT(CL181,1)=CHAR(32),LEFT(CL181,1)=CHAR(9),LEFT(CL181,1)=CHAR(160),indenture(CL181)&gt;0),"NO","BOLD")&amp;CN181</f>
        <v>BOLD</v>
      </c>
      <c r="CR181" t="str">
        <f t="shared" si="155"/>
        <v/>
      </c>
      <c r="CS181" t="str">
        <f>IF(OR(LEFT(CP181,1)=CHAR(32),LEFT(CP181,1)=CHAR(9),LEFT(CP181,1)=CHAR(160),indenture(CP181)&gt;0),"NO","BOLD")&amp;CR181</f>
        <v>BOLD</v>
      </c>
      <c r="CV181" t="str">
        <f t="shared" si="156"/>
        <v/>
      </c>
      <c r="CW181" t="str">
        <f>IF(OR(LEFT(CT181,1)=CHAR(32),LEFT(CT181,1)=CHAR(9),LEFT(CT181,1)=CHAR(160),indenture(CT181)&gt;0),"NO","BOLD")&amp;CV181</f>
        <v>BOLD</v>
      </c>
      <c r="CZ181" t="str">
        <f t="shared" si="157"/>
        <v/>
      </c>
      <c r="DA181" t="str">
        <f>IF(OR(LEFT(CX181,1)=CHAR(32),LEFT(CX181,1)=CHAR(9),LEFT(CX181,1)=CHAR(160),indenture(CX181)&gt;0),"NO","BOLD")&amp;CZ181</f>
        <v>BOLD</v>
      </c>
      <c r="DD181" t="str">
        <f t="shared" si="158"/>
        <v/>
      </c>
      <c r="DE181" t="str">
        <f>IF(OR(LEFT(DB181,1)=CHAR(32),LEFT(DB181,1)=CHAR(9),LEFT(DB181,1)=CHAR(160),indenture(DB181)&gt;0),"NO","BOLD")&amp;DD181</f>
        <v>BOLD</v>
      </c>
      <c r="DH181" t="str">
        <f t="shared" si="159"/>
        <v/>
      </c>
      <c r="DI181" t="str">
        <f>IF(OR(LEFT(DF181,1)=CHAR(32),LEFT(DF181,1)=CHAR(9),LEFT(DF181,1)=CHAR(160),indenture(DF181)&gt;0),"NO","BOLD")&amp;DH181</f>
        <v>BOLD</v>
      </c>
      <c r="DL181" t="str">
        <f t="shared" si="160"/>
        <v/>
      </c>
      <c r="DM181" t="str">
        <f>IF(OR(LEFT(DJ181,1)=CHAR(32),LEFT(DJ181,1)=CHAR(9),LEFT(DJ181,1)=CHAR(160),indenture(DJ181)&gt;0),"NO","BOLD")&amp;DL181</f>
        <v>BOLD</v>
      </c>
      <c r="DP181" t="str">
        <f t="shared" si="161"/>
        <v/>
      </c>
      <c r="DQ181" t="str">
        <f>IF(OR(LEFT(DN181,1)=CHAR(32),LEFT(DN181,1)=CHAR(9),LEFT(DN181,1)=CHAR(160),indenture(DN181)&gt;0),"NO","BOLD")&amp;DP181</f>
        <v>BOLD</v>
      </c>
      <c r="DT181" t="str">
        <f t="shared" si="162"/>
        <v/>
      </c>
      <c r="DU181" t="str">
        <f>IF(OR(LEFT(DR181,1)=CHAR(32),LEFT(DR181,1)=CHAR(9),LEFT(DR181,1)=CHAR(160),indenture(DR181)&gt;0),"NO","BOLD")&amp;DT181</f>
        <v>BOLD</v>
      </c>
      <c r="DX181" t="str">
        <f t="shared" si="163"/>
        <v/>
      </c>
      <c r="DY181" t="str">
        <f>IF(OR(LEFT(DV181,1)=CHAR(32),LEFT(DV181,1)=CHAR(9),LEFT(DV181,1)=CHAR(160),indenture(DV181)&gt;0),"NO","BOLD")&amp;DX181</f>
        <v>BOLD</v>
      </c>
      <c r="EB181" t="str">
        <f t="shared" si="164"/>
        <v/>
      </c>
      <c r="EC181" t="str">
        <f>IF(OR(LEFT(DZ181,1)=CHAR(32),LEFT(DZ181,1)=CHAR(9),LEFT(DZ181,1)=CHAR(160),indenture(DZ181)&gt;0),"NO","BOLD")&amp;EB181</f>
        <v>BOLD</v>
      </c>
      <c r="EF181" t="str">
        <f t="shared" si="165"/>
        <v/>
      </c>
      <c r="EG181" t="str">
        <f>IF(OR(LEFT(ED181,1)=CHAR(32),LEFT(ED181,1)=CHAR(9),LEFT(ED181,1)=CHAR(160),indenture(ED181)&gt;0),"NO","BOLD")&amp;EF181</f>
        <v>BOLD</v>
      </c>
      <c r="EJ181" t="str">
        <f t="shared" si="166"/>
        <v/>
      </c>
      <c r="EK181" t="str">
        <f>IF(OR(LEFT(EH181,1)=CHAR(32),LEFT(EH181,1)=CHAR(9),LEFT(EH181,1)=CHAR(160),indenture(EH181)&gt;0),"NO","BOLD")&amp;EJ181</f>
        <v>BOLD</v>
      </c>
      <c r="EN181" t="str">
        <f t="shared" si="167"/>
        <v/>
      </c>
      <c r="EO181" t="str">
        <f>IF(OR(LEFT(EL181,1)=CHAR(32),LEFT(EL181,1)=CHAR(9),LEFT(EL181,1)=CHAR(160),indenture(EL181)&gt;0),"NO","BOLD")&amp;EN181</f>
        <v>BOLD</v>
      </c>
      <c r="ER181" t="str">
        <f t="shared" si="168"/>
        <v/>
      </c>
      <c r="ES181" t="str">
        <f>IF(OR(LEFT(EP181,1)=CHAR(32),LEFT(EP181,1)=CHAR(9),LEFT(EP181,1)=CHAR(160),indenture(EP181)&gt;0),"NO","BOLD")&amp;ER181</f>
        <v>BOLD</v>
      </c>
      <c r="EV181" t="str">
        <f t="shared" si="169"/>
        <v/>
      </c>
      <c r="EW181" t="str">
        <f>IF(OR(LEFT(ET181,1)=CHAR(32),LEFT(ET181,1)=CHAR(9),LEFT(ET181,1)=CHAR(160),indenture(ET181)&gt;0),"NO","BOLD")&amp;EV181</f>
        <v>BOLD</v>
      </c>
      <c r="EZ181" t="str">
        <f t="shared" si="170"/>
        <v/>
      </c>
      <c r="FA181" t="str">
        <f>IF(OR(LEFT(EX181,1)=CHAR(32),LEFT(EX181,1)=CHAR(9),LEFT(EX181,1)=CHAR(160),indenture(EX181)&gt;0),"NO","BOLD")&amp;EZ181</f>
        <v>BOLD</v>
      </c>
      <c r="FD181" t="str">
        <f t="shared" si="171"/>
        <v/>
      </c>
      <c r="FE181" t="str">
        <f>IF(OR(LEFT(FB181,1)=CHAR(32),LEFT(FB181,1)=CHAR(9),LEFT(FB181,1)=CHAR(160),indenture(FB181)&gt;0),"NO","BOLD")&amp;FD181</f>
        <v>BOLD</v>
      </c>
      <c r="FH181" t="str">
        <f t="shared" si="172"/>
        <v/>
      </c>
      <c r="FI181" t="str">
        <f>IF(OR(LEFT(FF181,1)=CHAR(32),LEFT(FF181,1)=CHAR(9),LEFT(FF181,1)=CHAR(160),indenture(FF181)&gt;0),"NO","BOLD")&amp;FH181</f>
        <v>BOLD</v>
      </c>
      <c r="FL181" t="str">
        <f t="shared" si="173"/>
        <v/>
      </c>
      <c r="FM181" t="str">
        <f>IF(OR(LEFT(FJ181,1)=CHAR(32),LEFT(FJ181,1)=CHAR(9),LEFT(FJ181,1)=CHAR(160),indenture(FJ181)&gt;0),"NO","BOLD")&amp;FL181</f>
        <v>BOLD</v>
      </c>
      <c r="FP181" t="str">
        <f t="shared" si="174"/>
        <v/>
      </c>
      <c r="FQ181" t="str">
        <f>IF(OR(LEFT(FN181,1)=CHAR(32),LEFT(FN181,1)=CHAR(9),LEFT(FN181,1)=CHAR(160),indenture(FN181)&gt;0),"NO","BOLD")&amp;FP181</f>
        <v>BOLD</v>
      </c>
      <c r="FT181" t="str">
        <f t="shared" si="175"/>
        <v/>
      </c>
      <c r="FU181" t="str">
        <f>IF(OR(LEFT(FR181,1)=CHAR(32),LEFT(FR181,1)=CHAR(9),LEFT(FR181,1)=CHAR(160),indenture(FR181)&gt;0),"NO","BOLD")&amp;FT181</f>
        <v>BOLD</v>
      </c>
      <c r="FX181" t="str">
        <f t="shared" si="176"/>
        <v/>
      </c>
      <c r="FY181" t="str">
        <f>IF(OR(LEFT(FV181,1)=CHAR(32),LEFT(FV181,1)=CHAR(9),LEFT(FV181,1)=CHAR(160),indenture(FV181)&gt;0),"NO","BOLD")&amp;FX181</f>
        <v>BOLD</v>
      </c>
      <c r="GB181" t="str">
        <f t="shared" si="177"/>
        <v/>
      </c>
      <c r="GC181" t="str">
        <f>IF(OR(LEFT(FZ181,1)=CHAR(32),LEFT(FZ181,1)=CHAR(9),LEFT(FZ181,1)=CHAR(160),indenture(FZ181)&gt;0),"NO","BOLD")&amp;GB181</f>
        <v>BOLD</v>
      </c>
      <c r="GF181" t="str">
        <f t="shared" si="178"/>
        <v/>
      </c>
      <c r="GG181" t="str">
        <f>IF(OR(LEFT(GD181,1)=CHAR(32),LEFT(GD181,1)=CHAR(9),LEFT(GD181,1)=CHAR(160),indenture(GD181)&gt;0),"NO","BOLD")&amp;GF181</f>
        <v>BOLD</v>
      </c>
      <c r="GJ181" t="str">
        <f t="shared" si="179"/>
        <v/>
      </c>
      <c r="GK181" t="str">
        <f>IF(OR(LEFT(GH181,1)=CHAR(32),LEFT(GH181,1)=CHAR(9),LEFT(GH181,1)=CHAR(160),indenture(GH181)&gt;0),"NO","BOLD")&amp;GJ181</f>
        <v>BOLD</v>
      </c>
      <c r="GN181" t="str">
        <f t="shared" si="180"/>
        <v/>
      </c>
      <c r="GO181" t="str">
        <f>IF(OR(LEFT(GL181,1)=CHAR(32),LEFT(GL181,1)=CHAR(9),LEFT(GL181,1)=CHAR(160),indenture(GL181)&gt;0),"NO","BOLD")&amp;GN181</f>
        <v>BOLD</v>
      </c>
      <c r="GR181" t="str">
        <f t="shared" si="181"/>
        <v/>
      </c>
      <c r="GS181" t="str">
        <f>IF(OR(LEFT(GP181,1)=CHAR(32),LEFT(GP181,1)=CHAR(9),LEFT(GP181,1)=CHAR(160),indenture(GP181)&gt;0),"NO","BOLD")&amp;GR181</f>
        <v>BOLD</v>
      </c>
      <c r="GV181" t="str">
        <f t="shared" si="182"/>
        <v/>
      </c>
      <c r="GW181" t="str">
        <f>IF(OR(LEFT(GT181,1)=CHAR(32),LEFT(GT181,1)=CHAR(9),LEFT(GT181,1)=CHAR(160),indenture(GT181)&gt;0),"NO","BOLD")&amp;GV181</f>
        <v>BOLD</v>
      </c>
      <c r="GZ181" t="str">
        <f t="shared" si="183"/>
        <v/>
      </c>
      <c r="HA181" t="str">
        <f>IF(OR(LEFT(GX181,1)=CHAR(32),LEFT(GX181,1)=CHAR(9),LEFT(GX181,1)=CHAR(160),indenture(GX181)&gt;0),"NO","BOLD")&amp;GZ181</f>
        <v>BOLD</v>
      </c>
      <c r="HD181" t="str">
        <f t="shared" si="184"/>
        <v/>
      </c>
      <c r="HE181" t="str">
        <f>IF(OR(LEFT(HB181,1)=CHAR(32),LEFT(HB181,1)=CHAR(9),LEFT(HB181,1)=CHAR(160),indenture(HB181)&gt;0),"NO","BOLD")&amp;HD181</f>
        <v>BOLD</v>
      </c>
      <c r="HH181" t="str">
        <f t="shared" si="185"/>
        <v/>
      </c>
      <c r="HI181" t="str">
        <f>IF(OR(LEFT(HF181,1)=CHAR(32),LEFT(HF181,1)=CHAR(9),LEFT(HF181,1)=CHAR(160),indenture(HF181)&gt;0),"NO","BOLD")&amp;HH181</f>
        <v>BOLD</v>
      </c>
      <c r="HL181" t="str">
        <f t="shared" si="186"/>
        <v/>
      </c>
      <c r="HM181" t="str">
        <f>IF(OR(LEFT(HJ181,1)=CHAR(32),LEFT(HJ181,1)=CHAR(9),LEFT(HJ181,1)=CHAR(160),indenture(HJ181)&gt;0),"NO","BOLD")&amp;HL181</f>
        <v>BOLD</v>
      </c>
      <c r="HP181" t="str">
        <f t="shared" si="187"/>
        <v/>
      </c>
      <c r="HQ181" t="str">
        <f>IF(OR(LEFT(HN181,1)=CHAR(32),LEFT(HN181,1)=CHAR(9),LEFT(HN181,1)=CHAR(160),indenture(HN181)&gt;0),"NO","BOLD")&amp;HP181</f>
        <v>BOLD</v>
      </c>
      <c r="HT181" t="str">
        <f t="shared" si="188"/>
        <v/>
      </c>
      <c r="HU181" t="str">
        <f>IF(OR(LEFT(HR181,1)=CHAR(32),LEFT(HR181,1)=CHAR(9),LEFT(HR181,1)=CHAR(160),indenture(HR181)&gt;0),"NO","BOLD")&amp;HT181</f>
        <v>BOLD</v>
      </c>
    </row>
    <row r="182" spans="1:229">
      <c r="A182">
        <v>181</v>
      </c>
      <c r="D182" t="str">
        <f t="shared" si="133"/>
        <v/>
      </c>
      <c r="E182" t="str">
        <f>IF(OR(LEFT(B182,1)=CHAR(32),LEFT(B182,1)=CHAR(9),LEFT(B182,1)=CHAR(160),indenture(B182)&gt;0),"NO","BOLD")&amp;D182</f>
        <v>BOLD</v>
      </c>
      <c r="H182" t="str">
        <f t="shared" si="134"/>
        <v/>
      </c>
      <c r="I182" t="str">
        <f>IF(OR(LEFT(F182,1)=CHAR(32),LEFT(F182,1)=CHAR(9),LEFT(F182,1)=CHAR(160),indenture(F182)&gt;0),"NO","BOLD")&amp;H182</f>
        <v>BOLD</v>
      </c>
      <c r="P182" t="str">
        <f t="shared" si="135"/>
        <v/>
      </c>
      <c r="Q182" t="str">
        <f>IF(OR(LEFT(N182,1)=CHAR(32),LEFT(N182,1)=CHAR(9),LEFT(N182,1)=CHAR(160),indenture(N182)&gt;0),"NO","BOLD")&amp;P182</f>
        <v>BOLD</v>
      </c>
      <c r="T182" t="str">
        <f t="shared" si="136"/>
        <v/>
      </c>
      <c r="U182" t="str">
        <f>IF(OR(LEFT(R182,1)=CHAR(32),LEFT(R182,1)=CHAR(9),LEFT(R182,1)=CHAR(160),indenture(R182)&gt;0),"NO","BOLD")&amp;T182</f>
        <v>BOLD</v>
      </c>
      <c r="X182" t="str">
        <f t="shared" si="137"/>
        <v/>
      </c>
      <c r="Y182" t="str">
        <f>IF(OR(LEFT(V182,1)=CHAR(32),LEFT(V182,1)=CHAR(9),LEFT(V182,1)=CHAR(160),indenture(V182)&gt;0),"NO","BOLD")&amp;X182</f>
        <v>BOLD</v>
      </c>
      <c r="AB182" t="str">
        <f t="shared" si="138"/>
        <v/>
      </c>
      <c r="AC182" t="str">
        <f>IF(OR(LEFT(Z182,1)=CHAR(32),LEFT(Z182,1)=CHAR(9),LEFT(Z182,1)=CHAR(160),indenture(Z182)&gt;0),"NO","BOLD")&amp;AB182</f>
        <v>BOLD</v>
      </c>
      <c r="AF182" t="str">
        <f t="shared" si="139"/>
        <v/>
      </c>
      <c r="AG182" t="str">
        <f>IF(OR(LEFT(AD182,1)=CHAR(32),LEFT(AD182,1)=CHAR(9),LEFT(AD182,1)=CHAR(160),indenture(AD182)&gt;0),"NO","BOLD")&amp;AF182</f>
        <v>BOLD</v>
      </c>
      <c r="AJ182" t="str">
        <f t="shared" si="140"/>
        <v/>
      </c>
      <c r="AK182" t="str">
        <f>IF(OR(LEFT(AH182,1)=CHAR(32),LEFT(AH182,1)=CHAR(9),LEFT(AH182,1)=CHAR(160),indenture(AH182)&gt;0),"NO","BOLD")&amp;AJ182</f>
        <v>BOLD</v>
      </c>
      <c r="AN182" t="str">
        <f t="shared" si="141"/>
        <v/>
      </c>
      <c r="AO182" t="str">
        <f>IF(OR(LEFT(AL182,1)=CHAR(32),LEFT(AL182,1)=CHAR(9),LEFT(AL182,1)=CHAR(160),indenture(AL182)&gt;0),"NO","BOLD")&amp;AN182</f>
        <v>BOLD</v>
      </c>
      <c r="AR182" t="str">
        <f t="shared" si="142"/>
        <v/>
      </c>
      <c r="AS182" t="str">
        <f>IF(OR(LEFT(AP182,1)=CHAR(32),LEFT(AP182,1)=CHAR(9),LEFT(AP182,1)=CHAR(160),indenture(AP182)&gt;0),"NO","BOLD")&amp;AR182</f>
        <v>BOLD</v>
      </c>
      <c r="AV182" t="str">
        <f t="shared" si="143"/>
        <v/>
      </c>
      <c r="AW182" t="str">
        <f>IF(OR(LEFT(AT182,1)=CHAR(32),LEFT(AT182,1)=CHAR(9),LEFT(AT182,1)=CHAR(160),indenture(AT182)&gt;0),"NO","BOLD")&amp;AV182</f>
        <v>BOLD</v>
      </c>
      <c r="AZ182" t="str">
        <f t="shared" si="144"/>
        <v/>
      </c>
      <c r="BA182" t="str">
        <f>IF(OR(LEFT(AX182,1)=CHAR(32),LEFT(AX182,1)=CHAR(9),LEFT(AX182,1)=CHAR(160),indenture(AX182)&gt;0),"NO","BOLD")&amp;AZ182</f>
        <v>BOLD</v>
      </c>
      <c r="BD182" t="str">
        <f t="shared" si="145"/>
        <v/>
      </c>
      <c r="BE182" t="str">
        <f>IF(OR(LEFT(BB182,1)=CHAR(32),LEFT(BB182,1)=CHAR(9),LEFT(BB182,1)=CHAR(160),indenture(BB182)&gt;0),"NO","BOLD")&amp;BD182</f>
        <v>BOLD</v>
      </c>
      <c r="BH182" t="str">
        <f t="shared" si="146"/>
        <v/>
      </c>
      <c r="BI182" t="str">
        <f>IF(OR(LEFT(BF182,1)=CHAR(32),LEFT(BF182,1)=CHAR(9),LEFT(BF182,1)=CHAR(160),indenture(BF182)&gt;0),"NO","BOLD")&amp;BH182</f>
        <v>BOLD</v>
      </c>
      <c r="BL182" t="str">
        <f t="shared" si="147"/>
        <v/>
      </c>
      <c r="BM182" t="str">
        <f>IF(OR(LEFT(BJ182,1)=CHAR(32),LEFT(BJ182,1)=CHAR(9),LEFT(BJ182,1)=CHAR(160),indenture(BJ182)&gt;0),"NO","BOLD")&amp;BL182</f>
        <v>BOLD</v>
      </c>
      <c r="BP182" t="str">
        <f t="shared" si="148"/>
        <v/>
      </c>
      <c r="BQ182" t="str">
        <f>IF(OR(LEFT(BN182,1)=CHAR(32),LEFT(BN182,1)=CHAR(9),LEFT(BN182,1)=CHAR(160),indenture(BN182)&gt;0),"NO","BOLD")&amp;BP182</f>
        <v>BOLD</v>
      </c>
      <c r="BT182" t="str">
        <f t="shared" si="149"/>
        <v/>
      </c>
      <c r="BU182" t="str">
        <f>IF(OR(LEFT(BR182,1)=CHAR(32),LEFT(BR182,1)=CHAR(9),LEFT(BR182,1)=CHAR(160),indenture(BR182)&gt;0),"NO","BOLD")&amp;BT182</f>
        <v>BOLD</v>
      </c>
      <c r="BX182" t="str">
        <f t="shared" si="150"/>
        <v/>
      </c>
      <c r="BY182" t="str">
        <f>IF(OR(LEFT(BV182,1)=CHAR(32),LEFT(BV182,1)=CHAR(9),LEFT(BV182,1)=CHAR(160),indenture(BV182)&gt;0),"NO","BOLD")&amp;BX182</f>
        <v>BOLD</v>
      </c>
      <c r="CB182" t="str">
        <f t="shared" si="151"/>
        <v/>
      </c>
      <c r="CC182" t="str">
        <f>IF(OR(LEFT(BZ182,1)=CHAR(32),LEFT(BZ182,1)=CHAR(9),LEFT(BZ182,1)=CHAR(160),indenture(BZ182)&gt;0),"NO","BOLD")&amp;CB182</f>
        <v>BOLD</v>
      </c>
      <c r="CF182" t="str">
        <f t="shared" si="152"/>
        <v/>
      </c>
      <c r="CG182" t="str">
        <f>IF(OR(LEFT(CD182,1)=CHAR(32),LEFT(CD182,1)=CHAR(9),LEFT(CD182,1)=CHAR(160),indenture(CD182)&gt;0),"NO","BOLD")&amp;CF182</f>
        <v>BOLD</v>
      </c>
      <c r="CJ182" t="str">
        <f t="shared" si="153"/>
        <v/>
      </c>
      <c r="CK182" t="str">
        <f>IF(OR(LEFT(CH182,1)=CHAR(32),LEFT(CH182,1)=CHAR(9),LEFT(CH182,1)=CHAR(160),indenture(CH182)&gt;0),"NO","BOLD")&amp;CJ182</f>
        <v>BOLD</v>
      </c>
      <c r="CN182" t="str">
        <f t="shared" si="154"/>
        <v/>
      </c>
      <c r="CO182" t="str">
        <f>IF(OR(LEFT(CL182,1)=CHAR(32),LEFT(CL182,1)=CHAR(9),LEFT(CL182,1)=CHAR(160),indenture(CL182)&gt;0),"NO","BOLD")&amp;CN182</f>
        <v>BOLD</v>
      </c>
      <c r="CR182" t="str">
        <f t="shared" si="155"/>
        <v/>
      </c>
      <c r="CS182" t="str">
        <f>IF(OR(LEFT(CP182,1)=CHAR(32),LEFT(CP182,1)=CHAR(9),LEFT(CP182,1)=CHAR(160),indenture(CP182)&gt;0),"NO","BOLD")&amp;CR182</f>
        <v>BOLD</v>
      </c>
      <c r="CV182" t="str">
        <f t="shared" si="156"/>
        <v/>
      </c>
      <c r="CW182" t="str">
        <f>IF(OR(LEFT(CT182,1)=CHAR(32),LEFT(CT182,1)=CHAR(9),LEFT(CT182,1)=CHAR(160),indenture(CT182)&gt;0),"NO","BOLD")&amp;CV182</f>
        <v>BOLD</v>
      </c>
      <c r="CZ182" t="str">
        <f t="shared" si="157"/>
        <v/>
      </c>
      <c r="DA182" t="str">
        <f>IF(OR(LEFT(CX182,1)=CHAR(32),LEFT(CX182,1)=CHAR(9),LEFT(CX182,1)=CHAR(160),indenture(CX182)&gt;0),"NO","BOLD")&amp;CZ182</f>
        <v>BOLD</v>
      </c>
      <c r="DD182" t="str">
        <f t="shared" si="158"/>
        <v/>
      </c>
      <c r="DE182" t="str">
        <f>IF(OR(LEFT(DB182,1)=CHAR(32),LEFT(DB182,1)=CHAR(9),LEFT(DB182,1)=CHAR(160),indenture(DB182)&gt;0),"NO","BOLD")&amp;DD182</f>
        <v>BOLD</v>
      </c>
      <c r="DH182" t="str">
        <f t="shared" si="159"/>
        <v/>
      </c>
      <c r="DI182" t="str">
        <f>IF(OR(LEFT(DF182,1)=CHAR(32),LEFT(DF182,1)=CHAR(9),LEFT(DF182,1)=CHAR(160),indenture(DF182)&gt;0),"NO","BOLD")&amp;DH182</f>
        <v>BOLD</v>
      </c>
      <c r="DL182" t="str">
        <f t="shared" si="160"/>
        <v/>
      </c>
      <c r="DM182" t="str">
        <f>IF(OR(LEFT(DJ182,1)=CHAR(32),LEFT(DJ182,1)=CHAR(9),LEFT(DJ182,1)=CHAR(160),indenture(DJ182)&gt;0),"NO","BOLD")&amp;DL182</f>
        <v>BOLD</v>
      </c>
      <c r="DP182" t="str">
        <f t="shared" si="161"/>
        <v/>
      </c>
      <c r="DQ182" t="str">
        <f>IF(OR(LEFT(DN182,1)=CHAR(32),LEFT(DN182,1)=CHAR(9),LEFT(DN182,1)=CHAR(160),indenture(DN182)&gt;0),"NO","BOLD")&amp;DP182</f>
        <v>BOLD</v>
      </c>
      <c r="DT182" t="str">
        <f t="shared" si="162"/>
        <v/>
      </c>
      <c r="DU182" t="str">
        <f>IF(OR(LEFT(DR182,1)=CHAR(32),LEFT(DR182,1)=CHAR(9),LEFT(DR182,1)=CHAR(160),indenture(DR182)&gt;0),"NO","BOLD")&amp;DT182</f>
        <v>BOLD</v>
      </c>
      <c r="DX182" t="str">
        <f t="shared" si="163"/>
        <v/>
      </c>
      <c r="DY182" t="str">
        <f>IF(OR(LEFT(DV182,1)=CHAR(32),LEFT(DV182,1)=CHAR(9),LEFT(DV182,1)=CHAR(160),indenture(DV182)&gt;0),"NO","BOLD")&amp;DX182</f>
        <v>BOLD</v>
      </c>
      <c r="EB182" t="str">
        <f t="shared" si="164"/>
        <v/>
      </c>
      <c r="EC182" t="str">
        <f>IF(OR(LEFT(DZ182,1)=CHAR(32),LEFT(DZ182,1)=CHAR(9),LEFT(DZ182,1)=CHAR(160),indenture(DZ182)&gt;0),"NO","BOLD")&amp;EB182</f>
        <v>BOLD</v>
      </c>
      <c r="EF182" t="str">
        <f t="shared" si="165"/>
        <v/>
      </c>
      <c r="EG182" t="str">
        <f>IF(OR(LEFT(ED182,1)=CHAR(32),LEFT(ED182,1)=CHAR(9),LEFT(ED182,1)=CHAR(160),indenture(ED182)&gt;0),"NO","BOLD")&amp;EF182</f>
        <v>BOLD</v>
      </c>
      <c r="EJ182" t="str">
        <f t="shared" si="166"/>
        <v/>
      </c>
      <c r="EK182" t="str">
        <f>IF(OR(LEFT(EH182,1)=CHAR(32),LEFT(EH182,1)=CHAR(9),LEFT(EH182,1)=CHAR(160),indenture(EH182)&gt;0),"NO","BOLD")&amp;EJ182</f>
        <v>BOLD</v>
      </c>
      <c r="EN182" t="str">
        <f t="shared" si="167"/>
        <v/>
      </c>
      <c r="EO182" t="str">
        <f>IF(OR(LEFT(EL182,1)=CHAR(32),LEFT(EL182,1)=CHAR(9),LEFT(EL182,1)=CHAR(160),indenture(EL182)&gt;0),"NO","BOLD")&amp;EN182</f>
        <v>BOLD</v>
      </c>
      <c r="ER182" t="str">
        <f t="shared" si="168"/>
        <v/>
      </c>
      <c r="ES182" t="str">
        <f>IF(OR(LEFT(EP182,1)=CHAR(32),LEFT(EP182,1)=CHAR(9),LEFT(EP182,1)=CHAR(160),indenture(EP182)&gt;0),"NO","BOLD")&amp;ER182</f>
        <v>BOLD</v>
      </c>
      <c r="EV182" t="str">
        <f t="shared" si="169"/>
        <v/>
      </c>
      <c r="EW182" t="str">
        <f>IF(OR(LEFT(ET182,1)=CHAR(32),LEFT(ET182,1)=CHAR(9),LEFT(ET182,1)=CHAR(160),indenture(ET182)&gt;0),"NO","BOLD")&amp;EV182</f>
        <v>BOLD</v>
      </c>
      <c r="EZ182" t="str">
        <f t="shared" si="170"/>
        <v/>
      </c>
      <c r="FA182" t="str">
        <f>IF(OR(LEFT(EX182,1)=CHAR(32),LEFT(EX182,1)=CHAR(9),LEFT(EX182,1)=CHAR(160),indenture(EX182)&gt;0),"NO","BOLD")&amp;EZ182</f>
        <v>BOLD</v>
      </c>
      <c r="FD182" t="str">
        <f t="shared" si="171"/>
        <v/>
      </c>
      <c r="FE182" t="str">
        <f>IF(OR(LEFT(FB182,1)=CHAR(32),LEFT(FB182,1)=CHAR(9),LEFT(FB182,1)=CHAR(160),indenture(FB182)&gt;0),"NO","BOLD")&amp;FD182</f>
        <v>BOLD</v>
      </c>
      <c r="FH182" t="str">
        <f t="shared" si="172"/>
        <v/>
      </c>
      <c r="FI182" t="str">
        <f>IF(OR(LEFT(FF182,1)=CHAR(32),LEFT(FF182,1)=CHAR(9),LEFT(FF182,1)=CHAR(160),indenture(FF182)&gt;0),"NO","BOLD")&amp;FH182</f>
        <v>BOLD</v>
      </c>
      <c r="FL182" t="str">
        <f t="shared" si="173"/>
        <v/>
      </c>
      <c r="FM182" t="str">
        <f>IF(OR(LEFT(FJ182,1)=CHAR(32),LEFT(FJ182,1)=CHAR(9),LEFT(FJ182,1)=CHAR(160),indenture(FJ182)&gt;0),"NO","BOLD")&amp;FL182</f>
        <v>BOLD</v>
      </c>
      <c r="FP182" t="str">
        <f t="shared" si="174"/>
        <v/>
      </c>
      <c r="FQ182" t="str">
        <f>IF(OR(LEFT(FN182,1)=CHAR(32),LEFT(FN182,1)=CHAR(9),LEFT(FN182,1)=CHAR(160),indenture(FN182)&gt;0),"NO","BOLD")&amp;FP182</f>
        <v>BOLD</v>
      </c>
      <c r="FT182" t="str">
        <f t="shared" si="175"/>
        <v/>
      </c>
      <c r="FU182" t="str">
        <f>IF(OR(LEFT(FR182,1)=CHAR(32),LEFT(FR182,1)=CHAR(9),LEFT(FR182,1)=CHAR(160),indenture(FR182)&gt;0),"NO","BOLD")&amp;FT182</f>
        <v>BOLD</v>
      </c>
      <c r="FX182" t="str">
        <f t="shared" si="176"/>
        <v/>
      </c>
      <c r="FY182" t="str">
        <f>IF(OR(LEFT(FV182,1)=CHAR(32),LEFT(FV182,1)=CHAR(9),LEFT(FV182,1)=CHAR(160),indenture(FV182)&gt;0),"NO","BOLD")&amp;FX182</f>
        <v>BOLD</v>
      </c>
      <c r="GB182" t="str">
        <f t="shared" si="177"/>
        <v/>
      </c>
      <c r="GC182" t="str">
        <f>IF(OR(LEFT(FZ182,1)=CHAR(32),LEFT(FZ182,1)=CHAR(9),LEFT(FZ182,1)=CHAR(160),indenture(FZ182)&gt;0),"NO","BOLD")&amp;GB182</f>
        <v>BOLD</v>
      </c>
      <c r="GF182" t="str">
        <f t="shared" si="178"/>
        <v/>
      </c>
      <c r="GG182" t="str">
        <f>IF(OR(LEFT(GD182,1)=CHAR(32),LEFT(GD182,1)=CHAR(9),LEFT(GD182,1)=CHAR(160),indenture(GD182)&gt;0),"NO","BOLD")&amp;GF182</f>
        <v>BOLD</v>
      </c>
      <c r="GJ182" t="str">
        <f t="shared" si="179"/>
        <v/>
      </c>
      <c r="GK182" t="str">
        <f>IF(OR(LEFT(GH182,1)=CHAR(32),LEFT(GH182,1)=CHAR(9),LEFT(GH182,1)=CHAR(160),indenture(GH182)&gt;0),"NO","BOLD")&amp;GJ182</f>
        <v>BOLD</v>
      </c>
      <c r="GN182" t="str">
        <f t="shared" si="180"/>
        <v/>
      </c>
      <c r="GO182" t="str">
        <f>IF(OR(LEFT(GL182,1)=CHAR(32),LEFT(GL182,1)=CHAR(9),LEFT(GL182,1)=CHAR(160),indenture(GL182)&gt;0),"NO","BOLD")&amp;GN182</f>
        <v>BOLD</v>
      </c>
      <c r="GR182" t="str">
        <f t="shared" si="181"/>
        <v/>
      </c>
      <c r="GS182" t="str">
        <f>IF(OR(LEFT(GP182,1)=CHAR(32),LEFT(GP182,1)=CHAR(9),LEFT(GP182,1)=CHAR(160),indenture(GP182)&gt;0),"NO","BOLD")&amp;GR182</f>
        <v>BOLD</v>
      </c>
      <c r="GV182" t="str">
        <f t="shared" si="182"/>
        <v/>
      </c>
      <c r="GW182" t="str">
        <f>IF(OR(LEFT(GT182,1)=CHAR(32),LEFT(GT182,1)=CHAR(9),LEFT(GT182,1)=CHAR(160),indenture(GT182)&gt;0),"NO","BOLD")&amp;GV182</f>
        <v>BOLD</v>
      </c>
      <c r="GZ182" t="str">
        <f t="shared" si="183"/>
        <v/>
      </c>
      <c r="HA182" t="str">
        <f>IF(OR(LEFT(GX182,1)=CHAR(32),LEFT(GX182,1)=CHAR(9),LEFT(GX182,1)=CHAR(160),indenture(GX182)&gt;0),"NO","BOLD")&amp;GZ182</f>
        <v>BOLD</v>
      </c>
      <c r="HD182" t="str">
        <f t="shared" si="184"/>
        <v/>
      </c>
      <c r="HE182" t="str">
        <f>IF(OR(LEFT(HB182,1)=CHAR(32),LEFT(HB182,1)=CHAR(9),LEFT(HB182,1)=CHAR(160),indenture(HB182)&gt;0),"NO","BOLD")&amp;HD182</f>
        <v>BOLD</v>
      </c>
      <c r="HH182" t="str">
        <f t="shared" si="185"/>
        <v/>
      </c>
      <c r="HI182" t="str">
        <f>IF(OR(LEFT(HF182,1)=CHAR(32),LEFT(HF182,1)=CHAR(9),LEFT(HF182,1)=CHAR(160),indenture(HF182)&gt;0),"NO","BOLD")&amp;HH182</f>
        <v>BOLD</v>
      </c>
      <c r="HL182" t="str">
        <f t="shared" si="186"/>
        <v/>
      </c>
      <c r="HM182" t="str">
        <f>IF(OR(LEFT(HJ182,1)=CHAR(32),LEFT(HJ182,1)=CHAR(9),LEFT(HJ182,1)=CHAR(160),indenture(HJ182)&gt;0),"NO","BOLD")&amp;HL182</f>
        <v>BOLD</v>
      </c>
      <c r="HP182" t="str">
        <f t="shared" si="187"/>
        <v/>
      </c>
      <c r="HQ182" t="str">
        <f>IF(OR(LEFT(HN182,1)=CHAR(32),LEFT(HN182,1)=CHAR(9),LEFT(HN182,1)=CHAR(160),indenture(HN182)&gt;0),"NO","BOLD")&amp;HP182</f>
        <v>BOLD</v>
      </c>
      <c r="HT182" t="str">
        <f t="shared" si="188"/>
        <v/>
      </c>
      <c r="HU182" t="str">
        <f>IF(OR(LEFT(HR182,1)=CHAR(32),LEFT(HR182,1)=CHAR(9),LEFT(HR182,1)=CHAR(160),indenture(HR182)&gt;0),"NO","BOLD")&amp;HT182</f>
        <v>BOLD</v>
      </c>
    </row>
    <row r="183" spans="1:229">
      <c r="A183">
        <v>182</v>
      </c>
      <c r="D183" t="str">
        <f t="shared" si="133"/>
        <v/>
      </c>
      <c r="E183" t="str">
        <f>IF(OR(LEFT(B183,1)=CHAR(32),LEFT(B183,1)=CHAR(9),LEFT(B183,1)=CHAR(160),indenture(B183)&gt;0),"NO","BOLD")&amp;D183</f>
        <v>BOLD</v>
      </c>
      <c r="H183" t="str">
        <f t="shared" si="134"/>
        <v/>
      </c>
      <c r="I183" t="str">
        <f>IF(OR(LEFT(F183,1)=CHAR(32),LEFT(F183,1)=CHAR(9),LEFT(F183,1)=CHAR(160),indenture(F183)&gt;0),"NO","BOLD")&amp;H183</f>
        <v>BOLD</v>
      </c>
      <c r="P183" t="str">
        <f t="shared" si="135"/>
        <v/>
      </c>
      <c r="Q183" t="str">
        <f>IF(OR(LEFT(N183,1)=CHAR(32),LEFT(N183,1)=CHAR(9),LEFT(N183,1)=CHAR(160),indenture(N183)&gt;0),"NO","BOLD")&amp;P183</f>
        <v>BOLD</v>
      </c>
      <c r="T183" t="str">
        <f t="shared" si="136"/>
        <v/>
      </c>
      <c r="U183" t="str">
        <f>IF(OR(LEFT(R183,1)=CHAR(32),LEFT(R183,1)=CHAR(9),LEFT(R183,1)=CHAR(160),indenture(R183)&gt;0),"NO","BOLD")&amp;T183</f>
        <v>BOLD</v>
      </c>
      <c r="X183" t="str">
        <f t="shared" si="137"/>
        <v/>
      </c>
      <c r="Y183" t="str">
        <f>IF(OR(LEFT(V183,1)=CHAR(32),LEFT(V183,1)=CHAR(9),LEFT(V183,1)=CHAR(160),indenture(V183)&gt;0),"NO","BOLD")&amp;X183</f>
        <v>BOLD</v>
      </c>
      <c r="AB183" t="str">
        <f t="shared" si="138"/>
        <v/>
      </c>
      <c r="AC183" t="str">
        <f>IF(OR(LEFT(Z183,1)=CHAR(32),LEFT(Z183,1)=CHAR(9),LEFT(Z183,1)=CHAR(160),indenture(Z183)&gt;0),"NO","BOLD")&amp;AB183</f>
        <v>BOLD</v>
      </c>
      <c r="AF183" t="str">
        <f t="shared" si="139"/>
        <v/>
      </c>
      <c r="AG183" t="str">
        <f>IF(OR(LEFT(AD183,1)=CHAR(32),LEFT(AD183,1)=CHAR(9),LEFT(AD183,1)=CHAR(160),indenture(AD183)&gt;0),"NO","BOLD")&amp;AF183</f>
        <v>BOLD</v>
      </c>
      <c r="AJ183" t="str">
        <f t="shared" si="140"/>
        <v/>
      </c>
      <c r="AK183" t="str">
        <f>IF(OR(LEFT(AH183,1)=CHAR(32),LEFT(AH183,1)=CHAR(9),LEFT(AH183,1)=CHAR(160),indenture(AH183)&gt;0),"NO","BOLD")&amp;AJ183</f>
        <v>BOLD</v>
      </c>
      <c r="AN183" t="str">
        <f t="shared" si="141"/>
        <v/>
      </c>
      <c r="AO183" t="str">
        <f>IF(OR(LEFT(AL183,1)=CHAR(32),LEFT(AL183,1)=CHAR(9),LEFT(AL183,1)=CHAR(160),indenture(AL183)&gt;0),"NO","BOLD")&amp;AN183</f>
        <v>BOLD</v>
      </c>
      <c r="AR183" t="str">
        <f t="shared" si="142"/>
        <v/>
      </c>
      <c r="AS183" t="str">
        <f>IF(OR(LEFT(AP183,1)=CHAR(32),LEFT(AP183,1)=CHAR(9),LEFT(AP183,1)=CHAR(160),indenture(AP183)&gt;0),"NO","BOLD")&amp;AR183</f>
        <v>BOLD</v>
      </c>
      <c r="AV183" t="str">
        <f t="shared" si="143"/>
        <v/>
      </c>
      <c r="AW183" t="str">
        <f>IF(OR(LEFT(AT183,1)=CHAR(32),LEFT(AT183,1)=CHAR(9),LEFT(AT183,1)=CHAR(160),indenture(AT183)&gt;0),"NO","BOLD")&amp;AV183</f>
        <v>BOLD</v>
      </c>
      <c r="AZ183" t="str">
        <f t="shared" si="144"/>
        <v/>
      </c>
      <c r="BA183" t="str">
        <f>IF(OR(LEFT(AX183,1)=CHAR(32),LEFT(AX183,1)=CHAR(9),LEFT(AX183,1)=CHAR(160),indenture(AX183)&gt;0),"NO","BOLD")&amp;AZ183</f>
        <v>BOLD</v>
      </c>
      <c r="BD183" t="str">
        <f t="shared" si="145"/>
        <v/>
      </c>
      <c r="BE183" t="str">
        <f>IF(OR(LEFT(BB183,1)=CHAR(32),LEFT(BB183,1)=CHAR(9),LEFT(BB183,1)=CHAR(160),indenture(BB183)&gt;0),"NO","BOLD")&amp;BD183</f>
        <v>BOLD</v>
      </c>
      <c r="BH183" t="str">
        <f t="shared" si="146"/>
        <v/>
      </c>
      <c r="BI183" t="str">
        <f>IF(OR(LEFT(BF183,1)=CHAR(32),LEFT(BF183,1)=CHAR(9),LEFT(BF183,1)=CHAR(160),indenture(BF183)&gt;0),"NO","BOLD")&amp;BH183</f>
        <v>BOLD</v>
      </c>
      <c r="BL183" t="str">
        <f t="shared" si="147"/>
        <v/>
      </c>
      <c r="BM183" t="str">
        <f>IF(OR(LEFT(BJ183,1)=CHAR(32),LEFT(BJ183,1)=CHAR(9),LEFT(BJ183,1)=CHAR(160),indenture(BJ183)&gt;0),"NO","BOLD")&amp;BL183</f>
        <v>BOLD</v>
      </c>
      <c r="BP183" t="str">
        <f t="shared" si="148"/>
        <v/>
      </c>
      <c r="BQ183" t="str">
        <f>IF(OR(LEFT(BN183,1)=CHAR(32),LEFT(BN183,1)=CHAR(9),LEFT(BN183,1)=CHAR(160),indenture(BN183)&gt;0),"NO","BOLD")&amp;BP183</f>
        <v>BOLD</v>
      </c>
      <c r="BT183" t="str">
        <f t="shared" si="149"/>
        <v/>
      </c>
      <c r="BU183" t="str">
        <f>IF(OR(LEFT(BR183,1)=CHAR(32),LEFT(BR183,1)=CHAR(9),LEFT(BR183,1)=CHAR(160),indenture(BR183)&gt;0),"NO","BOLD")&amp;BT183</f>
        <v>BOLD</v>
      </c>
      <c r="BX183" t="str">
        <f t="shared" si="150"/>
        <v/>
      </c>
      <c r="BY183" t="str">
        <f>IF(OR(LEFT(BV183,1)=CHAR(32),LEFT(BV183,1)=CHAR(9),LEFT(BV183,1)=CHAR(160),indenture(BV183)&gt;0),"NO","BOLD")&amp;BX183</f>
        <v>BOLD</v>
      </c>
      <c r="CB183" t="str">
        <f t="shared" si="151"/>
        <v/>
      </c>
      <c r="CC183" t="str">
        <f>IF(OR(LEFT(BZ183,1)=CHAR(32),LEFT(BZ183,1)=CHAR(9),LEFT(BZ183,1)=CHAR(160),indenture(BZ183)&gt;0),"NO","BOLD")&amp;CB183</f>
        <v>BOLD</v>
      </c>
      <c r="CF183" t="str">
        <f t="shared" si="152"/>
        <v/>
      </c>
      <c r="CG183" t="str">
        <f>IF(OR(LEFT(CD183,1)=CHAR(32),LEFT(CD183,1)=CHAR(9),LEFT(CD183,1)=CHAR(160),indenture(CD183)&gt;0),"NO","BOLD")&amp;CF183</f>
        <v>BOLD</v>
      </c>
      <c r="CJ183" t="str">
        <f t="shared" si="153"/>
        <v/>
      </c>
      <c r="CK183" t="str">
        <f>IF(OR(LEFT(CH183,1)=CHAR(32),LEFT(CH183,1)=CHAR(9),LEFT(CH183,1)=CHAR(160),indenture(CH183)&gt;0),"NO","BOLD")&amp;CJ183</f>
        <v>BOLD</v>
      </c>
      <c r="CN183" t="str">
        <f t="shared" si="154"/>
        <v/>
      </c>
      <c r="CO183" t="str">
        <f>IF(OR(LEFT(CL183,1)=CHAR(32),LEFT(CL183,1)=CHAR(9),LEFT(CL183,1)=CHAR(160),indenture(CL183)&gt;0),"NO","BOLD")&amp;CN183</f>
        <v>BOLD</v>
      </c>
      <c r="CR183" t="str">
        <f t="shared" si="155"/>
        <v/>
      </c>
      <c r="CS183" t="str">
        <f>IF(OR(LEFT(CP183,1)=CHAR(32),LEFT(CP183,1)=CHAR(9),LEFT(CP183,1)=CHAR(160),indenture(CP183)&gt;0),"NO","BOLD")&amp;CR183</f>
        <v>BOLD</v>
      </c>
      <c r="CV183" t="str">
        <f t="shared" si="156"/>
        <v/>
      </c>
      <c r="CW183" t="str">
        <f>IF(OR(LEFT(CT183,1)=CHAR(32),LEFT(CT183,1)=CHAR(9),LEFT(CT183,1)=CHAR(160),indenture(CT183)&gt;0),"NO","BOLD")&amp;CV183</f>
        <v>BOLD</v>
      </c>
      <c r="CZ183" t="str">
        <f t="shared" si="157"/>
        <v/>
      </c>
      <c r="DA183" t="str">
        <f>IF(OR(LEFT(CX183,1)=CHAR(32),LEFT(CX183,1)=CHAR(9),LEFT(CX183,1)=CHAR(160),indenture(CX183)&gt;0),"NO","BOLD")&amp;CZ183</f>
        <v>BOLD</v>
      </c>
      <c r="DD183" t="str">
        <f t="shared" si="158"/>
        <v/>
      </c>
      <c r="DE183" t="str">
        <f>IF(OR(LEFT(DB183,1)=CHAR(32),LEFT(DB183,1)=CHAR(9),LEFT(DB183,1)=CHAR(160),indenture(DB183)&gt;0),"NO","BOLD")&amp;DD183</f>
        <v>BOLD</v>
      </c>
      <c r="DH183" t="str">
        <f t="shared" si="159"/>
        <v/>
      </c>
      <c r="DI183" t="str">
        <f>IF(OR(LEFT(DF183,1)=CHAR(32),LEFT(DF183,1)=CHAR(9),LEFT(DF183,1)=CHAR(160),indenture(DF183)&gt;0),"NO","BOLD")&amp;DH183</f>
        <v>BOLD</v>
      </c>
      <c r="DL183" t="str">
        <f t="shared" si="160"/>
        <v/>
      </c>
      <c r="DM183" t="str">
        <f>IF(OR(LEFT(DJ183,1)=CHAR(32),LEFT(DJ183,1)=CHAR(9),LEFT(DJ183,1)=CHAR(160),indenture(DJ183)&gt;0),"NO","BOLD")&amp;DL183</f>
        <v>BOLD</v>
      </c>
      <c r="DP183" t="str">
        <f t="shared" si="161"/>
        <v/>
      </c>
      <c r="DQ183" t="str">
        <f>IF(OR(LEFT(DN183,1)=CHAR(32),LEFT(DN183,1)=CHAR(9),LEFT(DN183,1)=CHAR(160),indenture(DN183)&gt;0),"NO","BOLD")&amp;DP183</f>
        <v>BOLD</v>
      </c>
      <c r="DT183" t="str">
        <f t="shared" si="162"/>
        <v/>
      </c>
      <c r="DU183" t="str">
        <f>IF(OR(LEFT(DR183,1)=CHAR(32),LEFT(DR183,1)=CHAR(9),LEFT(DR183,1)=CHAR(160),indenture(DR183)&gt;0),"NO","BOLD")&amp;DT183</f>
        <v>BOLD</v>
      </c>
      <c r="DX183" t="str">
        <f t="shared" si="163"/>
        <v/>
      </c>
      <c r="DY183" t="str">
        <f>IF(OR(LEFT(DV183,1)=CHAR(32),LEFT(DV183,1)=CHAR(9),LEFT(DV183,1)=CHAR(160),indenture(DV183)&gt;0),"NO","BOLD")&amp;DX183</f>
        <v>BOLD</v>
      </c>
      <c r="EB183" t="str">
        <f t="shared" si="164"/>
        <v/>
      </c>
      <c r="EC183" t="str">
        <f>IF(OR(LEFT(DZ183,1)=CHAR(32),LEFT(DZ183,1)=CHAR(9),LEFT(DZ183,1)=CHAR(160),indenture(DZ183)&gt;0),"NO","BOLD")&amp;EB183</f>
        <v>BOLD</v>
      </c>
      <c r="EF183" t="str">
        <f t="shared" si="165"/>
        <v/>
      </c>
      <c r="EG183" t="str">
        <f>IF(OR(LEFT(ED183,1)=CHAR(32),LEFT(ED183,1)=CHAR(9),LEFT(ED183,1)=CHAR(160),indenture(ED183)&gt;0),"NO","BOLD")&amp;EF183</f>
        <v>BOLD</v>
      </c>
      <c r="EJ183" t="str">
        <f t="shared" si="166"/>
        <v/>
      </c>
      <c r="EK183" t="str">
        <f>IF(OR(LEFT(EH183,1)=CHAR(32),LEFT(EH183,1)=CHAR(9),LEFT(EH183,1)=CHAR(160),indenture(EH183)&gt;0),"NO","BOLD")&amp;EJ183</f>
        <v>BOLD</v>
      </c>
      <c r="EN183" t="str">
        <f t="shared" si="167"/>
        <v/>
      </c>
      <c r="EO183" t="str">
        <f>IF(OR(LEFT(EL183,1)=CHAR(32),LEFT(EL183,1)=CHAR(9),LEFT(EL183,1)=CHAR(160),indenture(EL183)&gt;0),"NO","BOLD")&amp;EN183</f>
        <v>BOLD</v>
      </c>
      <c r="ER183" t="str">
        <f t="shared" si="168"/>
        <v/>
      </c>
      <c r="ES183" t="str">
        <f>IF(OR(LEFT(EP183,1)=CHAR(32),LEFT(EP183,1)=CHAR(9),LEFT(EP183,1)=CHAR(160),indenture(EP183)&gt;0),"NO","BOLD")&amp;ER183</f>
        <v>BOLD</v>
      </c>
      <c r="EV183" t="str">
        <f t="shared" si="169"/>
        <v/>
      </c>
      <c r="EW183" t="str">
        <f>IF(OR(LEFT(ET183,1)=CHAR(32),LEFT(ET183,1)=CHAR(9),LEFT(ET183,1)=CHAR(160),indenture(ET183)&gt;0),"NO","BOLD")&amp;EV183</f>
        <v>BOLD</v>
      </c>
      <c r="EZ183" t="str">
        <f t="shared" si="170"/>
        <v/>
      </c>
      <c r="FA183" t="str">
        <f>IF(OR(LEFT(EX183,1)=CHAR(32),LEFT(EX183,1)=CHAR(9),LEFT(EX183,1)=CHAR(160),indenture(EX183)&gt;0),"NO","BOLD")&amp;EZ183</f>
        <v>BOLD</v>
      </c>
      <c r="FD183" t="str">
        <f t="shared" si="171"/>
        <v/>
      </c>
      <c r="FE183" t="str">
        <f>IF(OR(LEFT(FB183,1)=CHAR(32),LEFT(FB183,1)=CHAR(9),LEFT(FB183,1)=CHAR(160),indenture(FB183)&gt;0),"NO","BOLD")&amp;FD183</f>
        <v>BOLD</v>
      </c>
      <c r="FH183" t="str">
        <f t="shared" si="172"/>
        <v/>
      </c>
      <c r="FI183" t="str">
        <f>IF(OR(LEFT(FF183,1)=CHAR(32),LEFT(FF183,1)=CHAR(9),LEFT(FF183,1)=CHAR(160),indenture(FF183)&gt;0),"NO","BOLD")&amp;FH183</f>
        <v>BOLD</v>
      </c>
      <c r="FL183" t="str">
        <f t="shared" si="173"/>
        <v/>
      </c>
      <c r="FM183" t="str">
        <f>IF(OR(LEFT(FJ183,1)=CHAR(32),LEFT(FJ183,1)=CHAR(9),LEFT(FJ183,1)=CHAR(160),indenture(FJ183)&gt;0),"NO","BOLD")&amp;FL183</f>
        <v>BOLD</v>
      </c>
      <c r="FP183" t="str">
        <f t="shared" si="174"/>
        <v/>
      </c>
      <c r="FQ183" t="str">
        <f>IF(OR(LEFT(FN183,1)=CHAR(32),LEFT(FN183,1)=CHAR(9),LEFT(FN183,1)=CHAR(160),indenture(FN183)&gt;0),"NO","BOLD")&amp;FP183</f>
        <v>BOLD</v>
      </c>
      <c r="FT183" t="str">
        <f t="shared" si="175"/>
        <v/>
      </c>
      <c r="FU183" t="str">
        <f>IF(OR(LEFT(FR183,1)=CHAR(32),LEFT(FR183,1)=CHAR(9),LEFT(FR183,1)=CHAR(160),indenture(FR183)&gt;0),"NO","BOLD")&amp;FT183</f>
        <v>BOLD</v>
      </c>
      <c r="FX183" t="str">
        <f t="shared" si="176"/>
        <v/>
      </c>
      <c r="FY183" t="str">
        <f>IF(OR(LEFT(FV183,1)=CHAR(32),LEFT(FV183,1)=CHAR(9),LEFT(FV183,1)=CHAR(160),indenture(FV183)&gt;0),"NO","BOLD")&amp;FX183</f>
        <v>BOLD</v>
      </c>
      <c r="GB183" t="str">
        <f t="shared" si="177"/>
        <v/>
      </c>
      <c r="GC183" t="str">
        <f>IF(OR(LEFT(FZ183,1)=CHAR(32),LEFT(FZ183,1)=CHAR(9),LEFT(FZ183,1)=CHAR(160),indenture(FZ183)&gt;0),"NO","BOLD")&amp;GB183</f>
        <v>BOLD</v>
      </c>
      <c r="GF183" t="str">
        <f t="shared" si="178"/>
        <v/>
      </c>
      <c r="GG183" t="str">
        <f>IF(OR(LEFT(GD183,1)=CHAR(32),LEFT(GD183,1)=CHAR(9),LEFT(GD183,1)=CHAR(160),indenture(GD183)&gt;0),"NO","BOLD")&amp;GF183</f>
        <v>BOLD</v>
      </c>
      <c r="GJ183" t="str">
        <f t="shared" si="179"/>
        <v/>
      </c>
      <c r="GK183" t="str">
        <f>IF(OR(LEFT(GH183,1)=CHAR(32),LEFT(GH183,1)=CHAR(9),LEFT(GH183,1)=CHAR(160),indenture(GH183)&gt;0),"NO","BOLD")&amp;GJ183</f>
        <v>BOLD</v>
      </c>
      <c r="GN183" t="str">
        <f t="shared" si="180"/>
        <v/>
      </c>
      <c r="GO183" t="str">
        <f>IF(OR(LEFT(GL183,1)=CHAR(32),LEFT(GL183,1)=CHAR(9),LEFT(GL183,1)=CHAR(160),indenture(GL183)&gt;0),"NO","BOLD")&amp;GN183</f>
        <v>BOLD</v>
      </c>
      <c r="GR183" t="str">
        <f t="shared" si="181"/>
        <v/>
      </c>
      <c r="GS183" t="str">
        <f>IF(OR(LEFT(GP183,1)=CHAR(32),LEFT(GP183,1)=CHAR(9),LEFT(GP183,1)=CHAR(160),indenture(GP183)&gt;0),"NO","BOLD")&amp;GR183</f>
        <v>BOLD</v>
      </c>
      <c r="GV183" t="str">
        <f t="shared" si="182"/>
        <v/>
      </c>
      <c r="GW183" t="str">
        <f>IF(OR(LEFT(GT183,1)=CHAR(32),LEFT(GT183,1)=CHAR(9),LEFT(GT183,1)=CHAR(160),indenture(GT183)&gt;0),"NO","BOLD")&amp;GV183</f>
        <v>BOLD</v>
      </c>
      <c r="GZ183" t="str">
        <f t="shared" si="183"/>
        <v/>
      </c>
      <c r="HA183" t="str">
        <f>IF(OR(LEFT(GX183,1)=CHAR(32),LEFT(GX183,1)=CHAR(9),LEFT(GX183,1)=CHAR(160),indenture(GX183)&gt;0),"NO","BOLD")&amp;GZ183</f>
        <v>BOLD</v>
      </c>
      <c r="HD183" t="str">
        <f t="shared" si="184"/>
        <v/>
      </c>
      <c r="HE183" t="str">
        <f>IF(OR(LEFT(HB183,1)=CHAR(32),LEFT(HB183,1)=CHAR(9),LEFT(HB183,1)=CHAR(160),indenture(HB183)&gt;0),"NO","BOLD")&amp;HD183</f>
        <v>BOLD</v>
      </c>
      <c r="HH183" t="str">
        <f t="shared" si="185"/>
        <v/>
      </c>
      <c r="HI183" t="str">
        <f>IF(OR(LEFT(HF183,1)=CHAR(32),LEFT(HF183,1)=CHAR(9),LEFT(HF183,1)=CHAR(160),indenture(HF183)&gt;0),"NO","BOLD")&amp;HH183</f>
        <v>BOLD</v>
      </c>
      <c r="HL183" t="str">
        <f t="shared" si="186"/>
        <v/>
      </c>
      <c r="HM183" t="str">
        <f>IF(OR(LEFT(HJ183,1)=CHAR(32),LEFT(HJ183,1)=CHAR(9),LEFT(HJ183,1)=CHAR(160),indenture(HJ183)&gt;0),"NO","BOLD")&amp;HL183</f>
        <v>BOLD</v>
      </c>
      <c r="HP183" t="str">
        <f t="shared" si="187"/>
        <v/>
      </c>
      <c r="HQ183" t="str">
        <f>IF(OR(LEFT(HN183,1)=CHAR(32),LEFT(HN183,1)=CHAR(9),LEFT(HN183,1)=CHAR(160),indenture(HN183)&gt;0),"NO","BOLD")&amp;HP183</f>
        <v>BOLD</v>
      </c>
      <c r="HT183" t="str">
        <f t="shared" si="188"/>
        <v/>
      </c>
      <c r="HU183" t="str">
        <f>IF(OR(LEFT(HR183,1)=CHAR(32),LEFT(HR183,1)=CHAR(9),LEFT(HR183,1)=CHAR(160),indenture(HR183)&gt;0),"NO","BOLD")&amp;HT183</f>
        <v>BOLD</v>
      </c>
    </row>
    <row r="184" spans="1:229">
      <c r="A184">
        <v>183</v>
      </c>
      <c r="D184" t="str">
        <f t="shared" si="133"/>
        <v/>
      </c>
      <c r="E184" t="str">
        <f>IF(OR(LEFT(B184,1)=CHAR(32),LEFT(B184,1)=CHAR(9),LEFT(B184,1)=CHAR(160),indenture(B184)&gt;0),"NO","BOLD")&amp;D184</f>
        <v>BOLD</v>
      </c>
      <c r="H184" t="str">
        <f t="shared" si="134"/>
        <v/>
      </c>
      <c r="I184" t="str">
        <f>IF(OR(LEFT(F184,1)=CHAR(32),LEFT(F184,1)=CHAR(9),LEFT(F184,1)=CHAR(160),indenture(F184)&gt;0),"NO","BOLD")&amp;H184</f>
        <v>BOLD</v>
      </c>
      <c r="P184" t="str">
        <f t="shared" si="135"/>
        <v/>
      </c>
      <c r="Q184" t="str">
        <f>IF(OR(LEFT(N184,1)=CHAR(32),LEFT(N184,1)=CHAR(9),LEFT(N184,1)=CHAR(160),indenture(N184)&gt;0),"NO","BOLD")&amp;P184</f>
        <v>BOLD</v>
      </c>
      <c r="T184" t="str">
        <f t="shared" si="136"/>
        <v/>
      </c>
      <c r="U184" t="str">
        <f>IF(OR(LEFT(R184,1)=CHAR(32),LEFT(R184,1)=CHAR(9),LEFT(R184,1)=CHAR(160),indenture(R184)&gt;0),"NO","BOLD")&amp;T184</f>
        <v>BOLD</v>
      </c>
      <c r="X184" t="str">
        <f t="shared" si="137"/>
        <v/>
      </c>
      <c r="Y184" t="str">
        <f>IF(OR(LEFT(V184,1)=CHAR(32),LEFT(V184,1)=CHAR(9),LEFT(V184,1)=CHAR(160),indenture(V184)&gt;0),"NO","BOLD")&amp;X184</f>
        <v>BOLD</v>
      </c>
      <c r="AB184" t="str">
        <f t="shared" si="138"/>
        <v/>
      </c>
      <c r="AC184" t="str">
        <f>IF(OR(LEFT(Z184,1)=CHAR(32),LEFT(Z184,1)=CHAR(9),LEFT(Z184,1)=CHAR(160),indenture(Z184)&gt;0),"NO","BOLD")&amp;AB184</f>
        <v>BOLD</v>
      </c>
      <c r="AF184" t="str">
        <f t="shared" si="139"/>
        <v/>
      </c>
      <c r="AG184" t="str">
        <f>IF(OR(LEFT(AD184,1)=CHAR(32),LEFT(AD184,1)=CHAR(9),LEFT(AD184,1)=CHAR(160),indenture(AD184)&gt;0),"NO","BOLD")&amp;AF184</f>
        <v>BOLD</v>
      </c>
      <c r="AJ184" t="str">
        <f t="shared" si="140"/>
        <v/>
      </c>
      <c r="AK184" t="str">
        <f>IF(OR(LEFT(AH184,1)=CHAR(32),LEFT(AH184,1)=CHAR(9),LEFT(AH184,1)=CHAR(160),indenture(AH184)&gt;0),"NO","BOLD")&amp;AJ184</f>
        <v>BOLD</v>
      </c>
      <c r="AN184" t="str">
        <f t="shared" si="141"/>
        <v/>
      </c>
      <c r="AO184" t="str">
        <f>IF(OR(LEFT(AL184,1)=CHAR(32),LEFT(AL184,1)=CHAR(9),LEFT(AL184,1)=CHAR(160),indenture(AL184)&gt;0),"NO","BOLD")&amp;AN184</f>
        <v>BOLD</v>
      </c>
      <c r="AR184" t="str">
        <f t="shared" si="142"/>
        <v/>
      </c>
      <c r="AS184" t="str">
        <f>IF(OR(LEFT(AP184,1)=CHAR(32),LEFT(AP184,1)=CHAR(9),LEFT(AP184,1)=CHAR(160),indenture(AP184)&gt;0),"NO","BOLD")&amp;AR184</f>
        <v>BOLD</v>
      </c>
      <c r="AV184" t="str">
        <f t="shared" si="143"/>
        <v/>
      </c>
      <c r="AW184" t="str">
        <f>IF(OR(LEFT(AT184,1)=CHAR(32),LEFT(AT184,1)=CHAR(9),LEFT(AT184,1)=CHAR(160),indenture(AT184)&gt;0),"NO","BOLD")&amp;AV184</f>
        <v>BOLD</v>
      </c>
      <c r="AZ184" t="str">
        <f t="shared" si="144"/>
        <v/>
      </c>
      <c r="BA184" t="str">
        <f>IF(OR(LEFT(AX184,1)=CHAR(32),LEFT(AX184,1)=CHAR(9),LEFT(AX184,1)=CHAR(160),indenture(AX184)&gt;0),"NO","BOLD")&amp;AZ184</f>
        <v>BOLD</v>
      </c>
      <c r="BD184" t="str">
        <f t="shared" si="145"/>
        <v/>
      </c>
      <c r="BE184" t="str">
        <f>IF(OR(LEFT(BB184,1)=CHAR(32),LEFT(BB184,1)=CHAR(9),LEFT(BB184,1)=CHAR(160),indenture(BB184)&gt;0),"NO","BOLD")&amp;BD184</f>
        <v>BOLD</v>
      </c>
      <c r="BH184" t="str">
        <f t="shared" si="146"/>
        <v/>
      </c>
      <c r="BI184" t="str">
        <f>IF(OR(LEFT(BF184,1)=CHAR(32),LEFT(BF184,1)=CHAR(9),LEFT(BF184,1)=CHAR(160),indenture(BF184)&gt;0),"NO","BOLD")&amp;BH184</f>
        <v>BOLD</v>
      </c>
      <c r="BL184" t="str">
        <f t="shared" si="147"/>
        <v/>
      </c>
      <c r="BM184" t="str">
        <f>IF(OR(LEFT(BJ184,1)=CHAR(32),LEFT(BJ184,1)=CHAR(9),LEFT(BJ184,1)=CHAR(160),indenture(BJ184)&gt;0),"NO","BOLD")&amp;BL184</f>
        <v>BOLD</v>
      </c>
      <c r="BP184" t="str">
        <f t="shared" si="148"/>
        <v/>
      </c>
      <c r="BQ184" t="str">
        <f>IF(OR(LEFT(BN184,1)=CHAR(32),LEFT(BN184,1)=CHAR(9),LEFT(BN184,1)=CHAR(160),indenture(BN184)&gt;0),"NO","BOLD")&amp;BP184</f>
        <v>BOLD</v>
      </c>
      <c r="BT184" t="str">
        <f t="shared" si="149"/>
        <v/>
      </c>
      <c r="BU184" t="str">
        <f>IF(OR(LEFT(BR184,1)=CHAR(32),LEFT(BR184,1)=CHAR(9),LEFT(BR184,1)=CHAR(160),indenture(BR184)&gt;0),"NO","BOLD")&amp;BT184</f>
        <v>BOLD</v>
      </c>
      <c r="BX184" t="str">
        <f t="shared" si="150"/>
        <v/>
      </c>
      <c r="BY184" t="str">
        <f>IF(OR(LEFT(BV184,1)=CHAR(32),LEFT(BV184,1)=CHAR(9),LEFT(BV184,1)=CHAR(160),indenture(BV184)&gt;0),"NO","BOLD")&amp;BX184</f>
        <v>BOLD</v>
      </c>
      <c r="CB184" t="str">
        <f t="shared" si="151"/>
        <v/>
      </c>
      <c r="CC184" t="str">
        <f>IF(OR(LEFT(BZ184,1)=CHAR(32),LEFT(BZ184,1)=CHAR(9),LEFT(BZ184,1)=CHAR(160),indenture(BZ184)&gt;0),"NO","BOLD")&amp;CB184</f>
        <v>BOLD</v>
      </c>
      <c r="CF184" t="str">
        <f t="shared" si="152"/>
        <v/>
      </c>
      <c r="CG184" t="str">
        <f>IF(OR(LEFT(CD184,1)=CHAR(32),LEFT(CD184,1)=CHAR(9),LEFT(CD184,1)=CHAR(160),indenture(CD184)&gt;0),"NO","BOLD")&amp;CF184</f>
        <v>BOLD</v>
      </c>
      <c r="CJ184" t="str">
        <f t="shared" si="153"/>
        <v/>
      </c>
      <c r="CK184" t="str">
        <f>IF(OR(LEFT(CH184,1)=CHAR(32),LEFT(CH184,1)=CHAR(9),LEFT(CH184,1)=CHAR(160),indenture(CH184)&gt;0),"NO","BOLD")&amp;CJ184</f>
        <v>BOLD</v>
      </c>
      <c r="CN184" t="str">
        <f t="shared" si="154"/>
        <v/>
      </c>
      <c r="CO184" t="str">
        <f>IF(OR(LEFT(CL184,1)=CHAR(32),LEFT(CL184,1)=CHAR(9),LEFT(CL184,1)=CHAR(160),indenture(CL184)&gt;0),"NO","BOLD")&amp;CN184</f>
        <v>BOLD</v>
      </c>
      <c r="CR184" t="str">
        <f t="shared" si="155"/>
        <v/>
      </c>
      <c r="CS184" t="str">
        <f>IF(OR(LEFT(CP184,1)=CHAR(32),LEFT(CP184,1)=CHAR(9),LEFT(CP184,1)=CHAR(160),indenture(CP184)&gt;0),"NO","BOLD")&amp;CR184</f>
        <v>BOLD</v>
      </c>
      <c r="CV184" t="str">
        <f t="shared" si="156"/>
        <v/>
      </c>
      <c r="CW184" t="str">
        <f>IF(OR(LEFT(CT184,1)=CHAR(32),LEFT(CT184,1)=CHAR(9),LEFT(CT184,1)=CHAR(160),indenture(CT184)&gt;0),"NO","BOLD")&amp;CV184</f>
        <v>BOLD</v>
      </c>
      <c r="CZ184" t="str">
        <f t="shared" si="157"/>
        <v/>
      </c>
      <c r="DA184" t="str">
        <f>IF(OR(LEFT(CX184,1)=CHAR(32),LEFT(CX184,1)=CHAR(9),LEFT(CX184,1)=CHAR(160),indenture(CX184)&gt;0),"NO","BOLD")&amp;CZ184</f>
        <v>BOLD</v>
      </c>
      <c r="DD184" t="str">
        <f t="shared" si="158"/>
        <v/>
      </c>
      <c r="DE184" t="str">
        <f>IF(OR(LEFT(DB184,1)=CHAR(32),LEFT(DB184,1)=CHAR(9),LEFT(DB184,1)=CHAR(160),indenture(DB184)&gt;0),"NO","BOLD")&amp;DD184</f>
        <v>BOLD</v>
      </c>
      <c r="DH184" t="str">
        <f t="shared" si="159"/>
        <v/>
      </c>
      <c r="DI184" t="str">
        <f>IF(OR(LEFT(DF184,1)=CHAR(32),LEFT(DF184,1)=CHAR(9),LEFT(DF184,1)=CHAR(160),indenture(DF184)&gt;0),"NO","BOLD")&amp;DH184</f>
        <v>BOLD</v>
      </c>
      <c r="DL184" t="str">
        <f t="shared" si="160"/>
        <v/>
      </c>
      <c r="DM184" t="str">
        <f>IF(OR(LEFT(DJ184,1)=CHAR(32),LEFT(DJ184,1)=CHAR(9),LEFT(DJ184,1)=CHAR(160),indenture(DJ184)&gt;0),"NO","BOLD")&amp;DL184</f>
        <v>BOLD</v>
      </c>
      <c r="DP184" t="str">
        <f t="shared" si="161"/>
        <v/>
      </c>
      <c r="DQ184" t="str">
        <f>IF(OR(LEFT(DN184,1)=CHAR(32),LEFT(DN184,1)=CHAR(9),LEFT(DN184,1)=CHAR(160),indenture(DN184)&gt;0),"NO","BOLD")&amp;DP184</f>
        <v>BOLD</v>
      </c>
      <c r="DT184" t="str">
        <f t="shared" si="162"/>
        <v/>
      </c>
      <c r="DU184" t="str">
        <f>IF(OR(LEFT(DR184,1)=CHAR(32),LEFT(DR184,1)=CHAR(9),LEFT(DR184,1)=CHAR(160),indenture(DR184)&gt;0),"NO","BOLD")&amp;DT184</f>
        <v>BOLD</v>
      </c>
      <c r="DX184" t="str">
        <f t="shared" si="163"/>
        <v/>
      </c>
      <c r="DY184" t="str">
        <f>IF(OR(LEFT(DV184,1)=CHAR(32),LEFT(DV184,1)=CHAR(9),LEFT(DV184,1)=CHAR(160),indenture(DV184)&gt;0),"NO","BOLD")&amp;DX184</f>
        <v>BOLD</v>
      </c>
      <c r="EB184" t="str">
        <f t="shared" si="164"/>
        <v/>
      </c>
      <c r="EC184" t="str">
        <f>IF(OR(LEFT(DZ184,1)=CHAR(32),LEFT(DZ184,1)=CHAR(9),LEFT(DZ184,1)=CHAR(160),indenture(DZ184)&gt;0),"NO","BOLD")&amp;EB184</f>
        <v>BOLD</v>
      </c>
      <c r="EF184" t="str">
        <f t="shared" si="165"/>
        <v/>
      </c>
      <c r="EG184" t="str">
        <f>IF(OR(LEFT(ED184,1)=CHAR(32),LEFT(ED184,1)=CHAR(9),LEFT(ED184,1)=CHAR(160),indenture(ED184)&gt;0),"NO","BOLD")&amp;EF184</f>
        <v>BOLD</v>
      </c>
      <c r="EJ184" t="str">
        <f t="shared" si="166"/>
        <v/>
      </c>
      <c r="EK184" t="str">
        <f>IF(OR(LEFT(EH184,1)=CHAR(32),LEFT(EH184,1)=CHAR(9),LEFT(EH184,1)=CHAR(160),indenture(EH184)&gt;0),"NO","BOLD")&amp;EJ184</f>
        <v>BOLD</v>
      </c>
      <c r="EN184" t="str">
        <f t="shared" si="167"/>
        <v/>
      </c>
      <c r="EO184" t="str">
        <f>IF(OR(LEFT(EL184,1)=CHAR(32),LEFT(EL184,1)=CHAR(9),LEFT(EL184,1)=CHAR(160),indenture(EL184)&gt;0),"NO","BOLD")&amp;EN184</f>
        <v>BOLD</v>
      </c>
      <c r="ER184" t="str">
        <f t="shared" si="168"/>
        <v/>
      </c>
      <c r="ES184" t="str">
        <f>IF(OR(LEFT(EP184,1)=CHAR(32),LEFT(EP184,1)=CHAR(9),LEFT(EP184,1)=CHAR(160),indenture(EP184)&gt;0),"NO","BOLD")&amp;ER184</f>
        <v>BOLD</v>
      </c>
      <c r="EV184" t="str">
        <f t="shared" si="169"/>
        <v/>
      </c>
      <c r="EW184" t="str">
        <f>IF(OR(LEFT(ET184,1)=CHAR(32),LEFT(ET184,1)=CHAR(9),LEFT(ET184,1)=CHAR(160),indenture(ET184)&gt;0),"NO","BOLD")&amp;EV184</f>
        <v>BOLD</v>
      </c>
      <c r="EZ184" t="str">
        <f t="shared" si="170"/>
        <v/>
      </c>
      <c r="FA184" t="str">
        <f>IF(OR(LEFT(EX184,1)=CHAR(32),LEFT(EX184,1)=CHAR(9),LEFT(EX184,1)=CHAR(160),indenture(EX184)&gt;0),"NO","BOLD")&amp;EZ184</f>
        <v>BOLD</v>
      </c>
      <c r="FD184" t="str">
        <f t="shared" si="171"/>
        <v/>
      </c>
      <c r="FE184" t="str">
        <f>IF(OR(LEFT(FB184,1)=CHAR(32),LEFT(FB184,1)=CHAR(9),LEFT(FB184,1)=CHAR(160),indenture(FB184)&gt;0),"NO","BOLD")&amp;FD184</f>
        <v>BOLD</v>
      </c>
      <c r="FH184" t="str">
        <f t="shared" si="172"/>
        <v/>
      </c>
      <c r="FI184" t="str">
        <f>IF(OR(LEFT(FF184,1)=CHAR(32),LEFT(FF184,1)=CHAR(9),LEFT(FF184,1)=CHAR(160),indenture(FF184)&gt;0),"NO","BOLD")&amp;FH184</f>
        <v>BOLD</v>
      </c>
      <c r="FL184" t="str">
        <f t="shared" si="173"/>
        <v/>
      </c>
      <c r="FM184" t="str">
        <f>IF(OR(LEFT(FJ184,1)=CHAR(32),LEFT(FJ184,1)=CHAR(9),LEFT(FJ184,1)=CHAR(160),indenture(FJ184)&gt;0),"NO","BOLD")&amp;FL184</f>
        <v>BOLD</v>
      </c>
      <c r="FP184" t="str">
        <f t="shared" si="174"/>
        <v/>
      </c>
      <c r="FQ184" t="str">
        <f>IF(OR(LEFT(FN184,1)=CHAR(32),LEFT(FN184,1)=CHAR(9),LEFT(FN184,1)=CHAR(160),indenture(FN184)&gt;0),"NO","BOLD")&amp;FP184</f>
        <v>BOLD</v>
      </c>
      <c r="FT184" t="str">
        <f t="shared" si="175"/>
        <v/>
      </c>
      <c r="FU184" t="str">
        <f>IF(OR(LEFT(FR184,1)=CHAR(32),LEFT(FR184,1)=CHAR(9),LEFT(FR184,1)=CHAR(160),indenture(FR184)&gt;0),"NO","BOLD")&amp;FT184</f>
        <v>BOLD</v>
      </c>
      <c r="FX184" t="str">
        <f t="shared" si="176"/>
        <v/>
      </c>
      <c r="FY184" t="str">
        <f>IF(OR(LEFT(FV184,1)=CHAR(32),LEFT(FV184,1)=CHAR(9),LEFT(FV184,1)=CHAR(160),indenture(FV184)&gt;0),"NO","BOLD")&amp;FX184</f>
        <v>BOLD</v>
      </c>
      <c r="GB184" t="str">
        <f t="shared" si="177"/>
        <v/>
      </c>
      <c r="GC184" t="str">
        <f>IF(OR(LEFT(FZ184,1)=CHAR(32),LEFT(FZ184,1)=CHAR(9),LEFT(FZ184,1)=CHAR(160),indenture(FZ184)&gt;0),"NO","BOLD")&amp;GB184</f>
        <v>BOLD</v>
      </c>
      <c r="GF184" t="str">
        <f t="shared" si="178"/>
        <v/>
      </c>
      <c r="GG184" t="str">
        <f>IF(OR(LEFT(GD184,1)=CHAR(32),LEFT(GD184,1)=CHAR(9),LEFT(GD184,1)=CHAR(160),indenture(GD184)&gt;0),"NO","BOLD")&amp;GF184</f>
        <v>BOLD</v>
      </c>
      <c r="GJ184" t="str">
        <f t="shared" si="179"/>
        <v/>
      </c>
      <c r="GK184" t="str">
        <f>IF(OR(LEFT(GH184,1)=CHAR(32),LEFT(GH184,1)=CHAR(9),LEFT(GH184,1)=CHAR(160),indenture(GH184)&gt;0),"NO","BOLD")&amp;GJ184</f>
        <v>BOLD</v>
      </c>
      <c r="GN184" t="str">
        <f t="shared" si="180"/>
        <v/>
      </c>
      <c r="GO184" t="str">
        <f>IF(OR(LEFT(GL184,1)=CHAR(32),LEFT(GL184,1)=CHAR(9),LEFT(GL184,1)=CHAR(160),indenture(GL184)&gt;0),"NO","BOLD")&amp;GN184</f>
        <v>BOLD</v>
      </c>
      <c r="GR184" t="str">
        <f t="shared" si="181"/>
        <v/>
      </c>
      <c r="GS184" t="str">
        <f>IF(OR(LEFT(GP184,1)=CHAR(32),LEFT(GP184,1)=CHAR(9),LEFT(GP184,1)=CHAR(160),indenture(GP184)&gt;0),"NO","BOLD")&amp;GR184</f>
        <v>BOLD</v>
      </c>
      <c r="GV184" t="str">
        <f t="shared" si="182"/>
        <v/>
      </c>
      <c r="GW184" t="str">
        <f>IF(OR(LEFT(GT184,1)=CHAR(32),LEFT(GT184,1)=CHAR(9),LEFT(GT184,1)=CHAR(160),indenture(GT184)&gt;0),"NO","BOLD")&amp;GV184</f>
        <v>BOLD</v>
      </c>
      <c r="GZ184" t="str">
        <f t="shared" si="183"/>
        <v/>
      </c>
      <c r="HA184" t="str">
        <f>IF(OR(LEFT(GX184,1)=CHAR(32),LEFT(GX184,1)=CHAR(9),LEFT(GX184,1)=CHAR(160),indenture(GX184)&gt;0),"NO","BOLD")&amp;GZ184</f>
        <v>BOLD</v>
      </c>
      <c r="HD184" t="str">
        <f t="shared" si="184"/>
        <v/>
      </c>
      <c r="HE184" t="str">
        <f>IF(OR(LEFT(HB184,1)=CHAR(32),LEFT(HB184,1)=CHAR(9),LEFT(HB184,1)=CHAR(160),indenture(HB184)&gt;0),"NO","BOLD")&amp;HD184</f>
        <v>BOLD</v>
      </c>
      <c r="HH184" t="str">
        <f t="shared" si="185"/>
        <v/>
      </c>
      <c r="HI184" t="str">
        <f>IF(OR(LEFT(HF184,1)=CHAR(32),LEFT(HF184,1)=CHAR(9),LEFT(HF184,1)=CHAR(160),indenture(HF184)&gt;0),"NO","BOLD")&amp;HH184</f>
        <v>BOLD</v>
      </c>
      <c r="HL184" t="str">
        <f t="shared" si="186"/>
        <v/>
      </c>
      <c r="HM184" t="str">
        <f>IF(OR(LEFT(HJ184,1)=CHAR(32),LEFT(HJ184,1)=CHAR(9),LEFT(HJ184,1)=CHAR(160),indenture(HJ184)&gt;0),"NO","BOLD")&amp;HL184</f>
        <v>BOLD</v>
      </c>
      <c r="HP184" t="str">
        <f t="shared" si="187"/>
        <v/>
      </c>
      <c r="HQ184" t="str">
        <f>IF(OR(LEFT(HN184,1)=CHAR(32),LEFT(HN184,1)=CHAR(9),LEFT(HN184,1)=CHAR(160),indenture(HN184)&gt;0),"NO","BOLD")&amp;HP184</f>
        <v>BOLD</v>
      </c>
      <c r="HT184" t="str">
        <f t="shared" si="188"/>
        <v/>
      </c>
      <c r="HU184" t="str">
        <f>IF(OR(LEFT(HR184,1)=CHAR(32),LEFT(HR184,1)=CHAR(9),LEFT(HR184,1)=CHAR(160),indenture(HR184)&gt;0),"NO","BOLD")&amp;HT184</f>
        <v>BOLD</v>
      </c>
    </row>
    <row r="185" spans="1:229">
      <c r="A185">
        <v>184</v>
      </c>
      <c r="D185" t="str">
        <f t="shared" si="133"/>
        <v/>
      </c>
      <c r="E185" t="str">
        <f>IF(OR(LEFT(B185,1)=CHAR(32),LEFT(B185,1)=CHAR(9),LEFT(B185,1)=CHAR(160),indenture(B185)&gt;0),"NO","BOLD")&amp;D185</f>
        <v>BOLD</v>
      </c>
      <c r="H185" t="str">
        <f t="shared" si="134"/>
        <v/>
      </c>
      <c r="I185" t="str">
        <f>IF(OR(LEFT(F185,1)=CHAR(32),LEFT(F185,1)=CHAR(9),LEFT(F185,1)=CHAR(160),indenture(F185)&gt;0),"NO","BOLD")&amp;H185</f>
        <v>BOLD</v>
      </c>
      <c r="P185" t="str">
        <f t="shared" si="135"/>
        <v/>
      </c>
      <c r="Q185" t="str">
        <f>IF(OR(LEFT(N185,1)=CHAR(32),LEFT(N185,1)=CHAR(9),LEFT(N185,1)=CHAR(160),indenture(N185)&gt;0),"NO","BOLD")&amp;P185</f>
        <v>BOLD</v>
      </c>
      <c r="T185" t="str">
        <f t="shared" si="136"/>
        <v/>
      </c>
      <c r="U185" t="str">
        <f>IF(OR(LEFT(R185,1)=CHAR(32),LEFT(R185,1)=CHAR(9),LEFT(R185,1)=CHAR(160),indenture(R185)&gt;0),"NO","BOLD")&amp;T185</f>
        <v>BOLD</v>
      </c>
      <c r="X185" t="str">
        <f t="shared" si="137"/>
        <v/>
      </c>
      <c r="Y185" t="str">
        <f>IF(OR(LEFT(V185,1)=CHAR(32),LEFT(V185,1)=CHAR(9),LEFT(V185,1)=CHAR(160),indenture(V185)&gt;0),"NO","BOLD")&amp;X185</f>
        <v>BOLD</v>
      </c>
      <c r="AB185" t="str">
        <f t="shared" si="138"/>
        <v/>
      </c>
      <c r="AC185" t="str">
        <f>IF(OR(LEFT(Z185,1)=CHAR(32),LEFT(Z185,1)=CHAR(9),LEFT(Z185,1)=CHAR(160),indenture(Z185)&gt;0),"NO","BOLD")&amp;AB185</f>
        <v>BOLD</v>
      </c>
      <c r="AF185" t="str">
        <f t="shared" si="139"/>
        <v/>
      </c>
      <c r="AG185" t="str">
        <f>IF(OR(LEFT(AD185,1)=CHAR(32),LEFT(AD185,1)=CHAR(9),LEFT(AD185,1)=CHAR(160),indenture(AD185)&gt;0),"NO","BOLD")&amp;AF185</f>
        <v>BOLD</v>
      </c>
      <c r="AJ185" t="str">
        <f t="shared" si="140"/>
        <v/>
      </c>
      <c r="AK185" t="str">
        <f>IF(OR(LEFT(AH185,1)=CHAR(32),LEFT(AH185,1)=CHAR(9),LEFT(AH185,1)=CHAR(160),indenture(AH185)&gt;0),"NO","BOLD")&amp;AJ185</f>
        <v>BOLD</v>
      </c>
      <c r="AN185" t="str">
        <f t="shared" si="141"/>
        <v/>
      </c>
      <c r="AO185" t="str">
        <f>IF(OR(LEFT(AL185,1)=CHAR(32),LEFT(AL185,1)=CHAR(9),LEFT(AL185,1)=CHAR(160),indenture(AL185)&gt;0),"NO","BOLD")&amp;AN185</f>
        <v>BOLD</v>
      </c>
      <c r="AR185" t="str">
        <f t="shared" si="142"/>
        <v/>
      </c>
      <c r="AS185" t="str">
        <f>IF(OR(LEFT(AP185,1)=CHAR(32),LEFT(AP185,1)=CHAR(9),LEFT(AP185,1)=CHAR(160),indenture(AP185)&gt;0),"NO","BOLD")&amp;AR185</f>
        <v>BOLD</v>
      </c>
      <c r="AV185" t="str">
        <f t="shared" si="143"/>
        <v/>
      </c>
      <c r="AW185" t="str">
        <f>IF(OR(LEFT(AT185,1)=CHAR(32),LEFT(AT185,1)=CHAR(9),LEFT(AT185,1)=CHAR(160),indenture(AT185)&gt;0),"NO","BOLD")&amp;AV185</f>
        <v>BOLD</v>
      </c>
      <c r="AZ185" t="str">
        <f t="shared" si="144"/>
        <v/>
      </c>
      <c r="BA185" t="str">
        <f>IF(OR(LEFT(AX185,1)=CHAR(32),LEFT(AX185,1)=CHAR(9),LEFT(AX185,1)=CHAR(160),indenture(AX185)&gt;0),"NO","BOLD")&amp;AZ185</f>
        <v>BOLD</v>
      </c>
      <c r="BD185" t="str">
        <f t="shared" si="145"/>
        <v/>
      </c>
      <c r="BE185" t="str">
        <f>IF(OR(LEFT(BB185,1)=CHAR(32),LEFT(BB185,1)=CHAR(9),LEFT(BB185,1)=CHAR(160),indenture(BB185)&gt;0),"NO","BOLD")&amp;BD185</f>
        <v>BOLD</v>
      </c>
      <c r="BH185" t="str">
        <f t="shared" si="146"/>
        <v/>
      </c>
      <c r="BI185" t="str">
        <f>IF(OR(LEFT(BF185,1)=CHAR(32),LEFT(BF185,1)=CHAR(9),LEFT(BF185,1)=CHAR(160),indenture(BF185)&gt;0),"NO","BOLD")&amp;BH185</f>
        <v>BOLD</v>
      </c>
      <c r="BL185" t="str">
        <f t="shared" si="147"/>
        <v/>
      </c>
      <c r="BM185" t="str">
        <f>IF(OR(LEFT(BJ185,1)=CHAR(32),LEFT(BJ185,1)=CHAR(9),LEFT(BJ185,1)=CHAR(160),indenture(BJ185)&gt;0),"NO","BOLD")&amp;BL185</f>
        <v>BOLD</v>
      </c>
      <c r="BP185" t="str">
        <f t="shared" si="148"/>
        <v/>
      </c>
      <c r="BQ185" t="str">
        <f>IF(OR(LEFT(BN185,1)=CHAR(32),LEFT(BN185,1)=CHAR(9),LEFT(BN185,1)=CHAR(160),indenture(BN185)&gt;0),"NO","BOLD")&amp;BP185</f>
        <v>BOLD</v>
      </c>
      <c r="BT185" t="str">
        <f t="shared" si="149"/>
        <v/>
      </c>
      <c r="BU185" t="str">
        <f>IF(OR(LEFT(BR185,1)=CHAR(32),LEFT(BR185,1)=CHAR(9),LEFT(BR185,1)=CHAR(160),indenture(BR185)&gt;0),"NO","BOLD")&amp;BT185</f>
        <v>BOLD</v>
      </c>
      <c r="BX185" t="str">
        <f t="shared" si="150"/>
        <v/>
      </c>
      <c r="BY185" t="str">
        <f>IF(OR(LEFT(BV185,1)=CHAR(32),LEFT(BV185,1)=CHAR(9),LEFT(BV185,1)=CHAR(160),indenture(BV185)&gt;0),"NO","BOLD")&amp;BX185</f>
        <v>BOLD</v>
      </c>
      <c r="CB185" t="str">
        <f t="shared" si="151"/>
        <v/>
      </c>
      <c r="CC185" t="str">
        <f>IF(OR(LEFT(BZ185,1)=CHAR(32),LEFT(BZ185,1)=CHAR(9),LEFT(BZ185,1)=CHAR(160),indenture(BZ185)&gt;0),"NO","BOLD")&amp;CB185</f>
        <v>BOLD</v>
      </c>
      <c r="CF185" t="str">
        <f t="shared" si="152"/>
        <v/>
      </c>
      <c r="CG185" t="str">
        <f>IF(OR(LEFT(CD185,1)=CHAR(32),LEFT(CD185,1)=CHAR(9),LEFT(CD185,1)=CHAR(160),indenture(CD185)&gt;0),"NO","BOLD")&amp;CF185</f>
        <v>BOLD</v>
      </c>
      <c r="CJ185" t="str">
        <f t="shared" si="153"/>
        <v/>
      </c>
      <c r="CK185" t="str">
        <f>IF(OR(LEFT(CH185,1)=CHAR(32),LEFT(CH185,1)=CHAR(9),LEFT(CH185,1)=CHAR(160),indenture(CH185)&gt;0),"NO","BOLD")&amp;CJ185</f>
        <v>BOLD</v>
      </c>
      <c r="CN185" t="str">
        <f t="shared" si="154"/>
        <v/>
      </c>
      <c r="CO185" t="str">
        <f>IF(OR(LEFT(CL185,1)=CHAR(32),LEFT(CL185,1)=CHAR(9),LEFT(CL185,1)=CHAR(160),indenture(CL185)&gt;0),"NO","BOLD")&amp;CN185</f>
        <v>BOLD</v>
      </c>
      <c r="CR185" t="str">
        <f t="shared" si="155"/>
        <v/>
      </c>
      <c r="CS185" t="str">
        <f>IF(OR(LEFT(CP185,1)=CHAR(32),LEFT(CP185,1)=CHAR(9),LEFT(CP185,1)=CHAR(160),indenture(CP185)&gt;0),"NO","BOLD")&amp;CR185</f>
        <v>BOLD</v>
      </c>
      <c r="CV185" t="str">
        <f t="shared" si="156"/>
        <v/>
      </c>
      <c r="CW185" t="str">
        <f>IF(OR(LEFT(CT185,1)=CHAR(32),LEFT(CT185,1)=CHAR(9),LEFT(CT185,1)=CHAR(160),indenture(CT185)&gt;0),"NO","BOLD")&amp;CV185</f>
        <v>BOLD</v>
      </c>
      <c r="CZ185" t="str">
        <f t="shared" si="157"/>
        <v/>
      </c>
      <c r="DA185" t="str">
        <f>IF(OR(LEFT(CX185,1)=CHAR(32),LEFT(CX185,1)=CHAR(9),LEFT(CX185,1)=CHAR(160),indenture(CX185)&gt;0),"NO","BOLD")&amp;CZ185</f>
        <v>BOLD</v>
      </c>
      <c r="DD185" t="str">
        <f t="shared" si="158"/>
        <v/>
      </c>
      <c r="DE185" t="str">
        <f>IF(OR(LEFT(DB185,1)=CHAR(32),LEFT(DB185,1)=CHAR(9),LEFT(DB185,1)=CHAR(160),indenture(DB185)&gt;0),"NO","BOLD")&amp;DD185</f>
        <v>BOLD</v>
      </c>
      <c r="DH185" t="str">
        <f t="shared" si="159"/>
        <v/>
      </c>
      <c r="DI185" t="str">
        <f>IF(OR(LEFT(DF185,1)=CHAR(32),LEFT(DF185,1)=CHAR(9),LEFT(DF185,1)=CHAR(160),indenture(DF185)&gt;0),"NO","BOLD")&amp;DH185</f>
        <v>BOLD</v>
      </c>
      <c r="DL185" t="str">
        <f t="shared" si="160"/>
        <v/>
      </c>
      <c r="DM185" t="str">
        <f>IF(OR(LEFT(DJ185,1)=CHAR(32),LEFT(DJ185,1)=CHAR(9),LEFT(DJ185,1)=CHAR(160),indenture(DJ185)&gt;0),"NO","BOLD")&amp;DL185</f>
        <v>BOLD</v>
      </c>
      <c r="DP185" t="str">
        <f t="shared" si="161"/>
        <v/>
      </c>
      <c r="DQ185" t="str">
        <f>IF(OR(LEFT(DN185,1)=CHAR(32),LEFT(DN185,1)=CHAR(9),LEFT(DN185,1)=CHAR(160),indenture(DN185)&gt;0),"NO","BOLD")&amp;DP185</f>
        <v>BOLD</v>
      </c>
      <c r="DT185" t="str">
        <f t="shared" si="162"/>
        <v/>
      </c>
      <c r="DU185" t="str">
        <f>IF(OR(LEFT(DR185,1)=CHAR(32),LEFT(DR185,1)=CHAR(9),LEFT(DR185,1)=CHAR(160),indenture(DR185)&gt;0),"NO","BOLD")&amp;DT185</f>
        <v>BOLD</v>
      </c>
      <c r="DX185" t="str">
        <f t="shared" si="163"/>
        <v/>
      </c>
      <c r="DY185" t="str">
        <f>IF(OR(LEFT(DV185,1)=CHAR(32),LEFT(DV185,1)=CHAR(9),LEFT(DV185,1)=CHAR(160),indenture(DV185)&gt;0),"NO","BOLD")&amp;DX185</f>
        <v>BOLD</v>
      </c>
      <c r="EB185" t="str">
        <f t="shared" si="164"/>
        <v/>
      </c>
      <c r="EC185" t="str">
        <f>IF(OR(LEFT(DZ185,1)=CHAR(32),LEFT(DZ185,1)=CHAR(9),LEFT(DZ185,1)=CHAR(160),indenture(DZ185)&gt;0),"NO","BOLD")&amp;EB185</f>
        <v>BOLD</v>
      </c>
      <c r="EF185" t="str">
        <f t="shared" si="165"/>
        <v/>
      </c>
      <c r="EG185" t="str">
        <f>IF(OR(LEFT(ED185,1)=CHAR(32),LEFT(ED185,1)=CHAR(9),LEFT(ED185,1)=CHAR(160),indenture(ED185)&gt;0),"NO","BOLD")&amp;EF185</f>
        <v>BOLD</v>
      </c>
      <c r="EJ185" t="str">
        <f t="shared" si="166"/>
        <v/>
      </c>
      <c r="EK185" t="str">
        <f>IF(OR(LEFT(EH185,1)=CHAR(32),LEFT(EH185,1)=CHAR(9),LEFT(EH185,1)=CHAR(160),indenture(EH185)&gt;0),"NO","BOLD")&amp;EJ185</f>
        <v>BOLD</v>
      </c>
      <c r="EN185" t="str">
        <f t="shared" si="167"/>
        <v/>
      </c>
      <c r="EO185" t="str">
        <f>IF(OR(LEFT(EL185,1)=CHAR(32),LEFT(EL185,1)=CHAR(9),LEFT(EL185,1)=CHAR(160),indenture(EL185)&gt;0),"NO","BOLD")&amp;EN185</f>
        <v>BOLD</v>
      </c>
      <c r="ER185" t="str">
        <f t="shared" si="168"/>
        <v/>
      </c>
      <c r="ES185" t="str">
        <f>IF(OR(LEFT(EP185,1)=CHAR(32),LEFT(EP185,1)=CHAR(9),LEFT(EP185,1)=CHAR(160),indenture(EP185)&gt;0),"NO","BOLD")&amp;ER185</f>
        <v>BOLD</v>
      </c>
      <c r="EV185" t="str">
        <f t="shared" si="169"/>
        <v/>
      </c>
      <c r="EW185" t="str">
        <f>IF(OR(LEFT(ET185,1)=CHAR(32),LEFT(ET185,1)=CHAR(9),LEFT(ET185,1)=CHAR(160),indenture(ET185)&gt;0),"NO","BOLD")&amp;EV185</f>
        <v>BOLD</v>
      </c>
      <c r="EZ185" t="str">
        <f t="shared" si="170"/>
        <v/>
      </c>
      <c r="FA185" t="str">
        <f>IF(OR(LEFT(EX185,1)=CHAR(32),LEFT(EX185,1)=CHAR(9),LEFT(EX185,1)=CHAR(160),indenture(EX185)&gt;0),"NO","BOLD")&amp;EZ185</f>
        <v>BOLD</v>
      </c>
      <c r="FD185" t="str">
        <f t="shared" si="171"/>
        <v/>
      </c>
      <c r="FE185" t="str">
        <f>IF(OR(LEFT(FB185,1)=CHAR(32),LEFT(FB185,1)=CHAR(9),LEFT(FB185,1)=CHAR(160),indenture(FB185)&gt;0),"NO","BOLD")&amp;FD185</f>
        <v>BOLD</v>
      </c>
      <c r="FH185" t="str">
        <f t="shared" si="172"/>
        <v/>
      </c>
      <c r="FI185" t="str">
        <f>IF(OR(LEFT(FF185,1)=CHAR(32),LEFT(FF185,1)=CHAR(9),LEFT(FF185,1)=CHAR(160),indenture(FF185)&gt;0),"NO","BOLD")&amp;FH185</f>
        <v>BOLD</v>
      </c>
      <c r="FL185" t="str">
        <f t="shared" si="173"/>
        <v/>
      </c>
      <c r="FM185" t="str">
        <f>IF(OR(LEFT(FJ185,1)=CHAR(32),LEFT(FJ185,1)=CHAR(9),LEFT(FJ185,1)=CHAR(160),indenture(FJ185)&gt;0),"NO","BOLD")&amp;FL185</f>
        <v>BOLD</v>
      </c>
      <c r="FP185" t="str">
        <f t="shared" si="174"/>
        <v/>
      </c>
      <c r="FQ185" t="str">
        <f>IF(OR(LEFT(FN185,1)=CHAR(32),LEFT(FN185,1)=CHAR(9),LEFT(FN185,1)=CHAR(160),indenture(FN185)&gt;0),"NO","BOLD")&amp;FP185</f>
        <v>BOLD</v>
      </c>
      <c r="FT185" t="str">
        <f t="shared" si="175"/>
        <v/>
      </c>
      <c r="FU185" t="str">
        <f>IF(OR(LEFT(FR185,1)=CHAR(32),LEFT(FR185,1)=CHAR(9),LEFT(FR185,1)=CHAR(160),indenture(FR185)&gt;0),"NO","BOLD")&amp;FT185</f>
        <v>BOLD</v>
      </c>
      <c r="FX185" t="str">
        <f t="shared" si="176"/>
        <v/>
      </c>
      <c r="FY185" t="str">
        <f>IF(OR(LEFT(FV185,1)=CHAR(32),LEFT(FV185,1)=CHAR(9),LEFT(FV185,1)=CHAR(160),indenture(FV185)&gt;0),"NO","BOLD")&amp;FX185</f>
        <v>BOLD</v>
      </c>
      <c r="GB185" t="str">
        <f t="shared" si="177"/>
        <v/>
      </c>
      <c r="GC185" t="str">
        <f>IF(OR(LEFT(FZ185,1)=CHAR(32),LEFT(FZ185,1)=CHAR(9),LEFT(FZ185,1)=CHAR(160),indenture(FZ185)&gt;0),"NO","BOLD")&amp;GB185</f>
        <v>BOLD</v>
      </c>
      <c r="GF185" t="str">
        <f t="shared" si="178"/>
        <v/>
      </c>
      <c r="GG185" t="str">
        <f>IF(OR(LEFT(GD185,1)=CHAR(32),LEFT(GD185,1)=CHAR(9),LEFT(GD185,1)=CHAR(160),indenture(GD185)&gt;0),"NO","BOLD")&amp;GF185</f>
        <v>BOLD</v>
      </c>
      <c r="GJ185" t="str">
        <f t="shared" si="179"/>
        <v/>
      </c>
      <c r="GK185" t="str">
        <f>IF(OR(LEFT(GH185,1)=CHAR(32),LEFT(GH185,1)=CHAR(9),LEFT(GH185,1)=CHAR(160),indenture(GH185)&gt;0),"NO","BOLD")&amp;GJ185</f>
        <v>BOLD</v>
      </c>
      <c r="GN185" t="str">
        <f t="shared" si="180"/>
        <v/>
      </c>
      <c r="GO185" t="str">
        <f>IF(OR(LEFT(GL185,1)=CHAR(32),LEFT(GL185,1)=CHAR(9),LEFT(GL185,1)=CHAR(160),indenture(GL185)&gt;0),"NO","BOLD")&amp;GN185</f>
        <v>BOLD</v>
      </c>
      <c r="GR185" t="str">
        <f t="shared" si="181"/>
        <v/>
      </c>
      <c r="GS185" t="str">
        <f>IF(OR(LEFT(GP185,1)=CHAR(32),LEFT(GP185,1)=CHAR(9),LEFT(GP185,1)=CHAR(160),indenture(GP185)&gt;0),"NO","BOLD")&amp;GR185</f>
        <v>BOLD</v>
      </c>
      <c r="GV185" t="str">
        <f t="shared" si="182"/>
        <v/>
      </c>
      <c r="GW185" t="str">
        <f>IF(OR(LEFT(GT185,1)=CHAR(32),LEFT(GT185,1)=CHAR(9),LEFT(GT185,1)=CHAR(160),indenture(GT185)&gt;0),"NO","BOLD")&amp;GV185</f>
        <v>BOLD</v>
      </c>
      <c r="GZ185" t="str">
        <f t="shared" si="183"/>
        <v/>
      </c>
      <c r="HA185" t="str">
        <f>IF(OR(LEFT(GX185,1)=CHAR(32),LEFT(GX185,1)=CHAR(9),LEFT(GX185,1)=CHAR(160),indenture(GX185)&gt;0),"NO","BOLD")&amp;GZ185</f>
        <v>BOLD</v>
      </c>
      <c r="HD185" t="str">
        <f t="shared" si="184"/>
        <v/>
      </c>
      <c r="HE185" t="str">
        <f>IF(OR(LEFT(HB185,1)=CHAR(32),LEFT(HB185,1)=CHAR(9),LEFT(HB185,1)=CHAR(160),indenture(HB185)&gt;0),"NO","BOLD")&amp;HD185</f>
        <v>BOLD</v>
      </c>
      <c r="HH185" t="str">
        <f t="shared" si="185"/>
        <v/>
      </c>
      <c r="HI185" t="str">
        <f>IF(OR(LEFT(HF185,1)=CHAR(32),LEFT(HF185,1)=CHAR(9),LEFT(HF185,1)=CHAR(160),indenture(HF185)&gt;0),"NO","BOLD")&amp;HH185</f>
        <v>BOLD</v>
      </c>
      <c r="HL185" t="str">
        <f t="shared" si="186"/>
        <v/>
      </c>
      <c r="HM185" t="str">
        <f>IF(OR(LEFT(HJ185,1)=CHAR(32),LEFT(HJ185,1)=CHAR(9),LEFT(HJ185,1)=CHAR(160),indenture(HJ185)&gt;0),"NO","BOLD")&amp;HL185</f>
        <v>BOLD</v>
      </c>
      <c r="HP185" t="str">
        <f t="shared" si="187"/>
        <v/>
      </c>
      <c r="HQ185" t="str">
        <f>IF(OR(LEFT(HN185,1)=CHAR(32),LEFT(HN185,1)=CHAR(9),LEFT(HN185,1)=CHAR(160),indenture(HN185)&gt;0),"NO","BOLD")&amp;HP185</f>
        <v>BOLD</v>
      </c>
      <c r="HT185" t="str">
        <f t="shared" si="188"/>
        <v/>
      </c>
      <c r="HU185" t="str">
        <f>IF(OR(LEFT(HR185,1)=CHAR(32),LEFT(HR185,1)=CHAR(9),LEFT(HR185,1)=CHAR(160),indenture(HR185)&gt;0),"NO","BOLD")&amp;HT185</f>
        <v>BOLD</v>
      </c>
    </row>
    <row r="186" spans="1:229">
      <c r="A186">
        <v>185</v>
      </c>
      <c r="D186" t="str">
        <f t="shared" si="133"/>
        <v/>
      </c>
      <c r="E186" t="str">
        <f>IF(OR(LEFT(B186,1)=CHAR(32),LEFT(B186,1)=CHAR(9),LEFT(B186,1)=CHAR(160),indenture(B186)&gt;0),"NO","BOLD")&amp;D186</f>
        <v>BOLD</v>
      </c>
      <c r="H186" t="str">
        <f t="shared" si="134"/>
        <v/>
      </c>
      <c r="I186" t="str">
        <f>IF(OR(LEFT(F186,1)=CHAR(32),LEFT(F186,1)=CHAR(9),LEFT(F186,1)=CHAR(160),indenture(F186)&gt;0),"NO","BOLD")&amp;H186</f>
        <v>BOLD</v>
      </c>
      <c r="P186" t="str">
        <f t="shared" si="135"/>
        <v/>
      </c>
      <c r="Q186" t="str">
        <f>IF(OR(LEFT(N186,1)=CHAR(32),LEFT(N186,1)=CHAR(9),LEFT(N186,1)=CHAR(160),indenture(N186)&gt;0),"NO","BOLD")&amp;P186</f>
        <v>BOLD</v>
      </c>
      <c r="T186" t="str">
        <f t="shared" si="136"/>
        <v/>
      </c>
      <c r="U186" t="str">
        <f>IF(OR(LEFT(R186,1)=CHAR(32),LEFT(R186,1)=CHAR(9),LEFT(R186,1)=CHAR(160),indenture(R186)&gt;0),"NO","BOLD")&amp;T186</f>
        <v>BOLD</v>
      </c>
      <c r="X186" t="str">
        <f t="shared" si="137"/>
        <v/>
      </c>
      <c r="Y186" t="str">
        <f>IF(OR(LEFT(V186,1)=CHAR(32),LEFT(V186,1)=CHAR(9),LEFT(V186,1)=CHAR(160),indenture(V186)&gt;0),"NO","BOLD")&amp;X186</f>
        <v>BOLD</v>
      </c>
      <c r="AB186" t="str">
        <f t="shared" si="138"/>
        <v/>
      </c>
      <c r="AC186" t="str">
        <f>IF(OR(LEFT(Z186,1)=CHAR(32),LEFT(Z186,1)=CHAR(9),LEFT(Z186,1)=CHAR(160),indenture(Z186)&gt;0),"NO","BOLD")&amp;AB186</f>
        <v>BOLD</v>
      </c>
      <c r="AF186" t="str">
        <f t="shared" si="139"/>
        <v/>
      </c>
      <c r="AG186" t="str">
        <f>IF(OR(LEFT(AD186,1)=CHAR(32),LEFT(AD186,1)=CHAR(9),LEFT(AD186,1)=CHAR(160),indenture(AD186)&gt;0),"NO","BOLD")&amp;AF186</f>
        <v>BOLD</v>
      </c>
      <c r="AJ186" t="str">
        <f t="shared" si="140"/>
        <v/>
      </c>
      <c r="AK186" t="str">
        <f>IF(OR(LEFT(AH186,1)=CHAR(32),LEFT(AH186,1)=CHAR(9),LEFT(AH186,1)=CHAR(160),indenture(AH186)&gt;0),"NO","BOLD")&amp;AJ186</f>
        <v>BOLD</v>
      </c>
      <c r="AN186" t="str">
        <f t="shared" si="141"/>
        <v/>
      </c>
      <c r="AO186" t="str">
        <f>IF(OR(LEFT(AL186,1)=CHAR(32),LEFT(AL186,1)=CHAR(9),LEFT(AL186,1)=CHAR(160),indenture(AL186)&gt;0),"NO","BOLD")&amp;AN186</f>
        <v>BOLD</v>
      </c>
      <c r="AR186" t="str">
        <f t="shared" si="142"/>
        <v/>
      </c>
      <c r="AS186" t="str">
        <f>IF(OR(LEFT(AP186,1)=CHAR(32),LEFT(AP186,1)=CHAR(9),LEFT(AP186,1)=CHAR(160),indenture(AP186)&gt;0),"NO","BOLD")&amp;AR186</f>
        <v>BOLD</v>
      </c>
      <c r="AV186" t="str">
        <f t="shared" si="143"/>
        <v/>
      </c>
      <c r="AW186" t="str">
        <f>IF(OR(LEFT(AT186,1)=CHAR(32),LEFT(AT186,1)=CHAR(9),LEFT(AT186,1)=CHAR(160),indenture(AT186)&gt;0),"NO","BOLD")&amp;AV186</f>
        <v>BOLD</v>
      </c>
      <c r="AZ186" t="str">
        <f t="shared" si="144"/>
        <v/>
      </c>
      <c r="BA186" t="str">
        <f>IF(OR(LEFT(AX186,1)=CHAR(32),LEFT(AX186,1)=CHAR(9),LEFT(AX186,1)=CHAR(160),indenture(AX186)&gt;0),"NO","BOLD")&amp;AZ186</f>
        <v>BOLD</v>
      </c>
      <c r="BD186" t="str">
        <f t="shared" si="145"/>
        <v/>
      </c>
      <c r="BE186" t="str">
        <f>IF(OR(LEFT(BB186,1)=CHAR(32),LEFT(BB186,1)=CHAR(9),LEFT(BB186,1)=CHAR(160),indenture(BB186)&gt;0),"NO","BOLD")&amp;BD186</f>
        <v>BOLD</v>
      </c>
      <c r="BH186" t="str">
        <f t="shared" si="146"/>
        <v/>
      </c>
      <c r="BI186" t="str">
        <f>IF(OR(LEFT(BF186,1)=CHAR(32),LEFT(BF186,1)=CHAR(9),LEFT(BF186,1)=CHAR(160),indenture(BF186)&gt;0),"NO","BOLD")&amp;BH186</f>
        <v>BOLD</v>
      </c>
      <c r="BL186" t="str">
        <f t="shared" si="147"/>
        <v/>
      </c>
      <c r="BM186" t="str">
        <f>IF(OR(LEFT(BJ186,1)=CHAR(32),LEFT(BJ186,1)=CHAR(9),LEFT(BJ186,1)=CHAR(160),indenture(BJ186)&gt;0),"NO","BOLD")&amp;BL186</f>
        <v>BOLD</v>
      </c>
      <c r="BP186" t="str">
        <f t="shared" si="148"/>
        <v/>
      </c>
      <c r="BQ186" t="str">
        <f>IF(OR(LEFT(BN186,1)=CHAR(32),LEFT(BN186,1)=CHAR(9),LEFT(BN186,1)=CHAR(160),indenture(BN186)&gt;0),"NO","BOLD")&amp;BP186</f>
        <v>BOLD</v>
      </c>
      <c r="BT186" t="str">
        <f t="shared" si="149"/>
        <v/>
      </c>
      <c r="BU186" t="str">
        <f>IF(OR(LEFT(BR186,1)=CHAR(32),LEFT(BR186,1)=CHAR(9),LEFT(BR186,1)=CHAR(160),indenture(BR186)&gt;0),"NO","BOLD")&amp;BT186</f>
        <v>BOLD</v>
      </c>
      <c r="BX186" t="str">
        <f t="shared" si="150"/>
        <v/>
      </c>
      <c r="BY186" t="str">
        <f>IF(OR(LEFT(BV186,1)=CHAR(32),LEFT(BV186,1)=CHAR(9),LEFT(BV186,1)=CHAR(160),indenture(BV186)&gt;0),"NO","BOLD")&amp;BX186</f>
        <v>BOLD</v>
      </c>
      <c r="CB186" t="str">
        <f t="shared" si="151"/>
        <v/>
      </c>
      <c r="CC186" t="str">
        <f>IF(OR(LEFT(BZ186,1)=CHAR(32),LEFT(BZ186,1)=CHAR(9),LEFT(BZ186,1)=CHAR(160),indenture(BZ186)&gt;0),"NO","BOLD")&amp;CB186</f>
        <v>BOLD</v>
      </c>
      <c r="CF186" t="str">
        <f t="shared" si="152"/>
        <v/>
      </c>
      <c r="CG186" t="str">
        <f>IF(OR(LEFT(CD186,1)=CHAR(32),LEFT(CD186,1)=CHAR(9),LEFT(CD186,1)=CHAR(160),indenture(CD186)&gt;0),"NO","BOLD")&amp;CF186</f>
        <v>BOLD</v>
      </c>
      <c r="CJ186" t="str">
        <f t="shared" si="153"/>
        <v/>
      </c>
      <c r="CK186" t="str">
        <f>IF(OR(LEFT(CH186,1)=CHAR(32),LEFT(CH186,1)=CHAR(9),LEFT(CH186,1)=CHAR(160),indenture(CH186)&gt;0),"NO","BOLD")&amp;CJ186</f>
        <v>BOLD</v>
      </c>
      <c r="CN186" t="str">
        <f t="shared" si="154"/>
        <v/>
      </c>
      <c r="CO186" t="str">
        <f>IF(OR(LEFT(CL186,1)=CHAR(32),LEFT(CL186,1)=CHAR(9),LEFT(CL186,1)=CHAR(160),indenture(CL186)&gt;0),"NO","BOLD")&amp;CN186</f>
        <v>BOLD</v>
      </c>
      <c r="CR186" t="str">
        <f t="shared" si="155"/>
        <v/>
      </c>
      <c r="CS186" t="str">
        <f>IF(OR(LEFT(CP186,1)=CHAR(32),LEFT(CP186,1)=CHAR(9),LEFT(CP186,1)=CHAR(160),indenture(CP186)&gt;0),"NO","BOLD")&amp;CR186</f>
        <v>BOLD</v>
      </c>
      <c r="CV186" t="str">
        <f t="shared" si="156"/>
        <v/>
      </c>
      <c r="CW186" t="str">
        <f>IF(OR(LEFT(CT186,1)=CHAR(32),LEFT(CT186,1)=CHAR(9),LEFT(CT186,1)=CHAR(160),indenture(CT186)&gt;0),"NO","BOLD")&amp;CV186</f>
        <v>BOLD</v>
      </c>
      <c r="CZ186" t="str">
        <f t="shared" si="157"/>
        <v/>
      </c>
      <c r="DA186" t="str">
        <f>IF(OR(LEFT(CX186,1)=CHAR(32),LEFT(CX186,1)=CHAR(9),LEFT(CX186,1)=CHAR(160),indenture(CX186)&gt;0),"NO","BOLD")&amp;CZ186</f>
        <v>BOLD</v>
      </c>
      <c r="DD186" t="str">
        <f t="shared" si="158"/>
        <v/>
      </c>
      <c r="DE186" t="str">
        <f>IF(OR(LEFT(DB186,1)=CHAR(32),LEFT(DB186,1)=CHAR(9),LEFT(DB186,1)=CHAR(160),indenture(DB186)&gt;0),"NO","BOLD")&amp;DD186</f>
        <v>BOLD</v>
      </c>
      <c r="DH186" t="str">
        <f t="shared" si="159"/>
        <v/>
      </c>
      <c r="DI186" t="str">
        <f>IF(OR(LEFT(DF186,1)=CHAR(32),LEFT(DF186,1)=CHAR(9),LEFT(DF186,1)=CHAR(160),indenture(DF186)&gt;0),"NO","BOLD")&amp;DH186</f>
        <v>BOLD</v>
      </c>
      <c r="DL186" t="str">
        <f t="shared" si="160"/>
        <v/>
      </c>
      <c r="DM186" t="str">
        <f>IF(OR(LEFT(DJ186,1)=CHAR(32),LEFT(DJ186,1)=CHAR(9),LEFT(DJ186,1)=CHAR(160),indenture(DJ186)&gt;0),"NO","BOLD")&amp;DL186</f>
        <v>BOLD</v>
      </c>
      <c r="DP186" t="str">
        <f t="shared" si="161"/>
        <v/>
      </c>
      <c r="DQ186" t="str">
        <f>IF(OR(LEFT(DN186,1)=CHAR(32),LEFT(DN186,1)=CHAR(9),LEFT(DN186,1)=CHAR(160),indenture(DN186)&gt;0),"NO","BOLD")&amp;DP186</f>
        <v>BOLD</v>
      </c>
      <c r="DT186" t="str">
        <f t="shared" si="162"/>
        <v/>
      </c>
      <c r="DU186" t="str">
        <f>IF(OR(LEFT(DR186,1)=CHAR(32),LEFT(DR186,1)=CHAR(9),LEFT(DR186,1)=CHAR(160),indenture(DR186)&gt;0),"NO","BOLD")&amp;DT186</f>
        <v>BOLD</v>
      </c>
      <c r="DX186" t="str">
        <f t="shared" si="163"/>
        <v/>
      </c>
      <c r="DY186" t="str">
        <f>IF(OR(LEFT(DV186,1)=CHAR(32),LEFT(DV186,1)=CHAR(9),LEFT(DV186,1)=CHAR(160),indenture(DV186)&gt;0),"NO","BOLD")&amp;DX186</f>
        <v>BOLD</v>
      </c>
      <c r="EB186" t="str">
        <f t="shared" si="164"/>
        <v/>
      </c>
      <c r="EC186" t="str">
        <f>IF(OR(LEFT(DZ186,1)=CHAR(32),LEFT(DZ186,1)=CHAR(9),LEFT(DZ186,1)=CHAR(160),indenture(DZ186)&gt;0),"NO","BOLD")&amp;EB186</f>
        <v>BOLD</v>
      </c>
      <c r="EF186" t="str">
        <f t="shared" si="165"/>
        <v/>
      </c>
      <c r="EG186" t="str">
        <f>IF(OR(LEFT(ED186,1)=CHAR(32),LEFT(ED186,1)=CHAR(9),LEFT(ED186,1)=CHAR(160),indenture(ED186)&gt;0),"NO","BOLD")&amp;EF186</f>
        <v>BOLD</v>
      </c>
      <c r="EJ186" t="str">
        <f t="shared" si="166"/>
        <v/>
      </c>
      <c r="EK186" t="str">
        <f>IF(OR(LEFT(EH186,1)=CHAR(32),LEFT(EH186,1)=CHAR(9),LEFT(EH186,1)=CHAR(160),indenture(EH186)&gt;0),"NO","BOLD")&amp;EJ186</f>
        <v>BOLD</v>
      </c>
      <c r="EN186" t="str">
        <f t="shared" si="167"/>
        <v/>
      </c>
      <c r="EO186" t="str">
        <f>IF(OR(LEFT(EL186,1)=CHAR(32),LEFT(EL186,1)=CHAR(9),LEFT(EL186,1)=CHAR(160),indenture(EL186)&gt;0),"NO","BOLD")&amp;EN186</f>
        <v>BOLD</v>
      </c>
      <c r="ER186" t="str">
        <f t="shared" si="168"/>
        <v/>
      </c>
      <c r="ES186" t="str">
        <f>IF(OR(LEFT(EP186,1)=CHAR(32),LEFT(EP186,1)=CHAR(9),LEFT(EP186,1)=CHAR(160),indenture(EP186)&gt;0),"NO","BOLD")&amp;ER186</f>
        <v>BOLD</v>
      </c>
      <c r="EV186" t="str">
        <f t="shared" si="169"/>
        <v/>
      </c>
      <c r="EW186" t="str">
        <f>IF(OR(LEFT(ET186,1)=CHAR(32),LEFT(ET186,1)=CHAR(9),LEFT(ET186,1)=CHAR(160),indenture(ET186)&gt;0),"NO","BOLD")&amp;EV186</f>
        <v>BOLD</v>
      </c>
      <c r="EZ186" t="str">
        <f t="shared" si="170"/>
        <v/>
      </c>
      <c r="FA186" t="str">
        <f>IF(OR(LEFT(EX186,1)=CHAR(32),LEFT(EX186,1)=CHAR(9),LEFT(EX186,1)=CHAR(160),indenture(EX186)&gt;0),"NO","BOLD")&amp;EZ186</f>
        <v>BOLD</v>
      </c>
      <c r="FD186" t="str">
        <f t="shared" si="171"/>
        <v/>
      </c>
      <c r="FE186" t="str">
        <f>IF(OR(LEFT(FB186,1)=CHAR(32),LEFT(FB186,1)=CHAR(9),LEFT(FB186,1)=CHAR(160),indenture(FB186)&gt;0),"NO","BOLD")&amp;FD186</f>
        <v>BOLD</v>
      </c>
      <c r="FH186" t="str">
        <f t="shared" si="172"/>
        <v/>
      </c>
      <c r="FI186" t="str">
        <f>IF(OR(LEFT(FF186,1)=CHAR(32),LEFT(FF186,1)=CHAR(9),LEFT(FF186,1)=CHAR(160),indenture(FF186)&gt;0),"NO","BOLD")&amp;FH186</f>
        <v>BOLD</v>
      </c>
      <c r="FL186" t="str">
        <f t="shared" si="173"/>
        <v/>
      </c>
      <c r="FM186" t="str">
        <f>IF(OR(LEFT(FJ186,1)=CHAR(32),LEFT(FJ186,1)=CHAR(9),LEFT(FJ186,1)=CHAR(160),indenture(FJ186)&gt;0),"NO","BOLD")&amp;FL186</f>
        <v>BOLD</v>
      </c>
      <c r="FP186" t="str">
        <f t="shared" si="174"/>
        <v/>
      </c>
      <c r="FQ186" t="str">
        <f>IF(OR(LEFT(FN186,1)=CHAR(32),LEFT(FN186,1)=CHAR(9),LEFT(FN186,1)=CHAR(160),indenture(FN186)&gt;0),"NO","BOLD")&amp;FP186</f>
        <v>BOLD</v>
      </c>
      <c r="FT186" t="str">
        <f t="shared" si="175"/>
        <v/>
      </c>
      <c r="FU186" t="str">
        <f>IF(OR(LEFT(FR186,1)=CHAR(32),LEFT(FR186,1)=CHAR(9),LEFT(FR186,1)=CHAR(160),indenture(FR186)&gt;0),"NO","BOLD")&amp;FT186</f>
        <v>BOLD</v>
      </c>
      <c r="FX186" t="str">
        <f t="shared" si="176"/>
        <v/>
      </c>
      <c r="FY186" t="str">
        <f>IF(OR(LEFT(FV186,1)=CHAR(32),LEFT(FV186,1)=CHAR(9),LEFT(FV186,1)=CHAR(160),indenture(FV186)&gt;0),"NO","BOLD")&amp;FX186</f>
        <v>BOLD</v>
      </c>
      <c r="GB186" t="str">
        <f t="shared" si="177"/>
        <v/>
      </c>
      <c r="GC186" t="str">
        <f>IF(OR(LEFT(FZ186,1)=CHAR(32),LEFT(FZ186,1)=CHAR(9),LEFT(FZ186,1)=CHAR(160),indenture(FZ186)&gt;0),"NO","BOLD")&amp;GB186</f>
        <v>BOLD</v>
      </c>
      <c r="GF186" t="str">
        <f t="shared" si="178"/>
        <v/>
      </c>
      <c r="GG186" t="str">
        <f>IF(OR(LEFT(GD186,1)=CHAR(32),LEFT(GD186,1)=CHAR(9),LEFT(GD186,1)=CHAR(160),indenture(GD186)&gt;0),"NO","BOLD")&amp;GF186</f>
        <v>BOLD</v>
      </c>
      <c r="GJ186" t="str">
        <f t="shared" si="179"/>
        <v/>
      </c>
      <c r="GK186" t="str">
        <f>IF(OR(LEFT(GH186,1)=CHAR(32),LEFT(GH186,1)=CHAR(9),LEFT(GH186,1)=CHAR(160),indenture(GH186)&gt;0),"NO","BOLD")&amp;GJ186</f>
        <v>BOLD</v>
      </c>
      <c r="GN186" t="str">
        <f t="shared" si="180"/>
        <v/>
      </c>
      <c r="GO186" t="str">
        <f>IF(OR(LEFT(GL186,1)=CHAR(32),LEFT(GL186,1)=CHAR(9),LEFT(GL186,1)=CHAR(160),indenture(GL186)&gt;0),"NO","BOLD")&amp;GN186</f>
        <v>BOLD</v>
      </c>
      <c r="GR186" t="str">
        <f t="shared" si="181"/>
        <v/>
      </c>
      <c r="GS186" t="str">
        <f>IF(OR(LEFT(GP186,1)=CHAR(32),LEFT(GP186,1)=CHAR(9),LEFT(GP186,1)=CHAR(160),indenture(GP186)&gt;0),"NO","BOLD")&amp;GR186</f>
        <v>BOLD</v>
      </c>
      <c r="GV186" t="str">
        <f t="shared" si="182"/>
        <v/>
      </c>
      <c r="GW186" t="str">
        <f>IF(OR(LEFT(GT186,1)=CHAR(32),LEFT(GT186,1)=CHAR(9),LEFT(GT186,1)=CHAR(160),indenture(GT186)&gt;0),"NO","BOLD")&amp;GV186</f>
        <v>BOLD</v>
      </c>
      <c r="GZ186" t="str">
        <f t="shared" si="183"/>
        <v/>
      </c>
      <c r="HA186" t="str">
        <f>IF(OR(LEFT(GX186,1)=CHAR(32),LEFT(GX186,1)=CHAR(9),LEFT(GX186,1)=CHAR(160),indenture(GX186)&gt;0),"NO","BOLD")&amp;GZ186</f>
        <v>BOLD</v>
      </c>
      <c r="HD186" t="str">
        <f t="shared" si="184"/>
        <v/>
      </c>
      <c r="HE186" t="str">
        <f>IF(OR(LEFT(HB186,1)=CHAR(32),LEFT(HB186,1)=CHAR(9),LEFT(HB186,1)=CHAR(160),indenture(HB186)&gt;0),"NO","BOLD")&amp;HD186</f>
        <v>BOLD</v>
      </c>
      <c r="HH186" t="str">
        <f t="shared" si="185"/>
        <v/>
      </c>
      <c r="HI186" t="str">
        <f>IF(OR(LEFT(HF186,1)=CHAR(32),LEFT(HF186,1)=CHAR(9),LEFT(HF186,1)=CHAR(160),indenture(HF186)&gt;0),"NO","BOLD")&amp;HH186</f>
        <v>BOLD</v>
      </c>
      <c r="HL186" t="str">
        <f t="shared" si="186"/>
        <v/>
      </c>
      <c r="HM186" t="str">
        <f>IF(OR(LEFT(HJ186,1)=CHAR(32),LEFT(HJ186,1)=CHAR(9),LEFT(HJ186,1)=CHAR(160),indenture(HJ186)&gt;0),"NO","BOLD")&amp;HL186</f>
        <v>BOLD</v>
      </c>
      <c r="HP186" t="str">
        <f t="shared" si="187"/>
        <v/>
      </c>
      <c r="HQ186" t="str">
        <f>IF(OR(LEFT(HN186,1)=CHAR(32),LEFT(HN186,1)=CHAR(9),LEFT(HN186,1)=CHAR(160),indenture(HN186)&gt;0),"NO","BOLD")&amp;HP186</f>
        <v>BOLD</v>
      </c>
      <c r="HT186" t="str">
        <f t="shared" si="188"/>
        <v/>
      </c>
      <c r="HU186" t="str">
        <f>IF(OR(LEFT(HR186,1)=CHAR(32),LEFT(HR186,1)=CHAR(9),LEFT(HR186,1)=CHAR(160),indenture(HR186)&gt;0),"NO","BOLD")&amp;HT186</f>
        <v>BOLD</v>
      </c>
    </row>
    <row r="187" spans="1:229">
      <c r="A187">
        <v>186</v>
      </c>
      <c r="D187" t="str">
        <f t="shared" si="133"/>
        <v/>
      </c>
      <c r="E187" t="str">
        <f>IF(OR(LEFT(B187,1)=CHAR(32),LEFT(B187,1)=CHAR(9),LEFT(B187,1)=CHAR(160),indenture(B187)&gt;0),"NO","BOLD")&amp;D187</f>
        <v>BOLD</v>
      </c>
      <c r="H187" t="str">
        <f t="shared" si="134"/>
        <v/>
      </c>
      <c r="I187" t="str">
        <f>IF(OR(LEFT(F187,1)=CHAR(32),LEFT(F187,1)=CHAR(9),LEFT(F187,1)=CHAR(160),indenture(F187)&gt;0),"NO","BOLD")&amp;H187</f>
        <v>BOLD</v>
      </c>
      <c r="P187" t="str">
        <f t="shared" si="135"/>
        <v/>
      </c>
      <c r="Q187" t="str">
        <f>IF(OR(LEFT(N187,1)=CHAR(32),LEFT(N187,1)=CHAR(9),LEFT(N187,1)=CHAR(160),indenture(N187)&gt;0),"NO","BOLD")&amp;P187</f>
        <v>BOLD</v>
      </c>
      <c r="T187" t="str">
        <f t="shared" si="136"/>
        <v/>
      </c>
      <c r="U187" t="str">
        <f>IF(OR(LEFT(R187,1)=CHAR(32),LEFT(R187,1)=CHAR(9),LEFT(R187,1)=CHAR(160),indenture(R187)&gt;0),"NO","BOLD")&amp;T187</f>
        <v>BOLD</v>
      </c>
      <c r="X187" t="str">
        <f t="shared" si="137"/>
        <v/>
      </c>
      <c r="Y187" t="str">
        <f>IF(OR(LEFT(V187,1)=CHAR(32),LEFT(V187,1)=CHAR(9),LEFT(V187,1)=CHAR(160),indenture(V187)&gt;0),"NO","BOLD")&amp;X187</f>
        <v>BOLD</v>
      </c>
      <c r="AB187" t="str">
        <f t="shared" si="138"/>
        <v/>
      </c>
      <c r="AC187" t="str">
        <f>IF(OR(LEFT(Z187,1)=CHAR(32),LEFT(Z187,1)=CHAR(9),LEFT(Z187,1)=CHAR(160),indenture(Z187)&gt;0),"NO","BOLD")&amp;AB187</f>
        <v>BOLD</v>
      </c>
      <c r="AF187" t="str">
        <f t="shared" si="139"/>
        <v/>
      </c>
      <c r="AG187" t="str">
        <f>IF(OR(LEFT(AD187,1)=CHAR(32),LEFT(AD187,1)=CHAR(9),LEFT(AD187,1)=CHAR(160),indenture(AD187)&gt;0),"NO","BOLD")&amp;AF187</f>
        <v>BOLD</v>
      </c>
      <c r="AJ187" t="str">
        <f t="shared" si="140"/>
        <v/>
      </c>
      <c r="AK187" t="str">
        <f>IF(OR(LEFT(AH187,1)=CHAR(32),LEFT(AH187,1)=CHAR(9),LEFT(AH187,1)=CHAR(160),indenture(AH187)&gt;0),"NO","BOLD")&amp;AJ187</f>
        <v>BOLD</v>
      </c>
      <c r="AN187" t="str">
        <f t="shared" si="141"/>
        <v/>
      </c>
      <c r="AO187" t="str">
        <f>IF(OR(LEFT(AL187,1)=CHAR(32),LEFT(AL187,1)=CHAR(9),LEFT(AL187,1)=CHAR(160),indenture(AL187)&gt;0),"NO","BOLD")&amp;AN187</f>
        <v>BOLD</v>
      </c>
      <c r="AR187" t="str">
        <f t="shared" si="142"/>
        <v/>
      </c>
      <c r="AS187" t="str">
        <f>IF(OR(LEFT(AP187,1)=CHAR(32),LEFT(AP187,1)=CHAR(9),LEFT(AP187,1)=CHAR(160),indenture(AP187)&gt;0),"NO","BOLD")&amp;AR187</f>
        <v>BOLD</v>
      </c>
      <c r="AV187" t="str">
        <f t="shared" si="143"/>
        <v/>
      </c>
      <c r="AW187" t="str">
        <f>IF(OR(LEFT(AT187,1)=CHAR(32),LEFT(AT187,1)=CHAR(9),LEFT(AT187,1)=CHAR(160),indenture(AT187)&gt;0),"NO","BOLD")&amp;AV187</f>
        <v>BOLD</v>
      </c>
      <c r="AZ187" t="str">
        <f t="shared" si="144"/>
        <v/>
      </c>
      <c r="BA187" t="str">
        <f>IF(OR(LEFT(AX187,1)=CHAR(32),LEFT(AX187,1)=CHAR(9),LEFT(AX187,1)=CHAR(160),indenture(AX187)&gt;0),"NO","BOLD")&amp;AZ187</f>
        <v>BOLD</v>
      </c>
      <c r="BD187" t="str">
        <f t="shared" si="145"/>
        <v/>
      </c>
      <c r="BE187" t="str">
        <f>IF(OR(LEFT(BB187,1)=CHAR(32),LEFT(BB187,1)=CHAR(9),LEFT(BB187,1)=CHAR(160),indenture(BB187)&gt;0),"NO","BOLD")&amp;BD187</f>
        <v>BOLD</v>
      </c>
      <c r="BH187" t="str">
        <f t="shared" si="146"/>
        <v/>
      </c>
      <c r="BI187" t="str">
        <f>IF(OR(LEFT(BF187,1)=CHAR(32),LEFT(BF187,1)=CHAR(9),LEFT(BF187,1)=CHAR(160),indenture(BF187)&gt;0),"NO","BOLD")&amp;BH187</f>
        <v>BOLD</v>
      </c>
      <c r="BL187" t="str">
        <f t="shared" si="147"/>
        <v/>
      </c>
      <c r="BM187" t="str">
        <f>IF(OR(LEFT(BJ187,1)=CHAR(32),LEFT(BJ187,1)=CHAR(9),LEFT(BJ187,1)=CHAR(160),indenture(BJ187)&gt;0),"NO","BOLD")&amp;BL187</f>
        <v>BOLD</v>
      </c>
      <c r="BP187" t="str">
        <f t="shared" si="148"/>
        <v/>
      </c>
      <c r="BQ187" t="str">
        <f>IF(OR(LEFT(BN187,1)=CHAR(32),LEFT(BN187,1)=CHAR(9),LEFT(BN187,1)=CHAR(160),indenture(BN187)&gt;0),"NO","BOLD")&amp;BP187</f>
        <v>BOLD</v>
      </c>
      <c r="BT187" t="str">
        <f t="shared" si="149"/>
        <v/>
      </c>
      <c r="BU187" t="str">
        <f>IF(OR(LEFT(BR187,1)=CHAR(32),LEFT(BR187,1)=CHAR(9),LEFT(BR187,1)=CHAR(160),indenture(BR187)&gt;0),"NO","BOLD")&amp;BT187</f>
        <v>BOLD</v>
      </c>
      <c r="BX187" t="str">
        <f t="shared" si="150"/>
        <v/>
      </c>
      <c r="BY187" t="str">
        <f>IF(OR(LEFT(BV187,1)=CHAR(32),LEFT(BV187,1)=CHAR(9),LEFT(BV187,1)=CHAR(160),indenture(BV187)&gt;0),"NO","BOLD")&amp;BX187</f>
        <v>BOLD</v>
      </c>
      <c r="CB187" t="str">
        <f t="shared" si="151"/>
        <v/>
      </c>
      <c r="CC187" t="str">
        <f>IF(OR(LEFT(BZ187,1)=CHAR(32),LEFT(BZ187,1)=CHAR(9),LEFT(BZ187,1)=CHAR(160),indenture(BZ187)&gt;0),"NO","BOLD")&amp;CB187</f>
        <v>BOLD</v>
      </c>
      <c r="CF187" t="str">
        <f t="shared" si="152"/>
        <v/>
      </c>
      <c r="CG187" t="str">
        <f>IF(OR(LEFT(CD187,1)=CHAR(32),LEFT(CD187,1)=CHAR(9),LEFT(CD187,1)=CHAR(160),indenture(CD187)&gt;0),"NO","BOLD")&amp;CF187</f>
        <v>BOLD</v>
      </c>
      <c r="CJ187" t="str">
        <f t="shared" si="153"/>
        <v/>
      </c>
      <c r="CK187" t="str">
        <f>IF(OR(LEFT(CH187,1)=CHAR(32),LEFT(CH187,1)=CHAR(9),LEFT(CH187,1)=CHAR(160),indenture(CH187)&gt;0),"NO","BOLD")&amp;CJ187</f>
        <v>BOLD</v>
      </c>
      <c r="CN187" t="str">
        <f t="shared" si="154"/>
        <v/>
      </c>
      <c r="CO187" t="str">
        <f>IF(OR(LEFT(CL187,1)=CHAR(32),LEFT(CL187,1)=CHAR(9),LEFT(CL187,1)=CHAR(160),indenture(CL187)&gt;0),"NO","BOLD")&amp;CN187</f>
        <v>BOLD</v>
      </c>
      <c r="CR187" t="str">
        <f t="shared" si="155"/>
        <v/>
      </c>
      <c r="CS187" t="str">
        <f>IF(OR(LEFT(CP187,1)=CHAR(32),LEFT(CP187,1)=CHAR(9),LEFT(CP187,1)=CHAR(160),indenture(CP187)&gt;0),"NO","BOLD")&amp;CR187</f>
        <v>BOLD</v>
      </c>
      <c r="CV187" t="str">
        <f t="shared" si="156"/>
        <v/>
      </c>
      <c r="CW187" t="str">
        <f>IF(OR(LEFT(CT187,1)=CHAR(32),LEFT(CT187,1)=CHAR(9),LEFT(CT187,1)=CHAR(160),indenture(CT187)&gt;0),"NO","BOLD")&amp;CV187</f>
        <v>BOLD</v>
      </c>
      <c r="CZ187" t="str">
        <f t="shared" si="157"/>
        <v/>
      </c>
      <c r="DA187" t="str">
        <f>IF(OR(LEFT(CX187,1)=CHAR(32),LEFT(CX187,1)=CHAR(9),LEFT(CX187,1)=CHAR(160),indenture(CX187)&gt;0),"NO","BOLD")&amp;CZ187</f>
        <v>BOLD</v>
      </c>
      <c r="DD187" t="str">
        <f t="shared" si="158"/>
        <v/>
      </c>
      <c r="DE187" t="str">
        <f>IF(OR(LEFT(DB187,1)=CHAR(32),LEFT(DB187,1)=CHAR(9),LEFT(DB187,1)=CHAR(160),indenture(DB187)&gt;0),"NO","BOLD")&amp;DD187</f>
        <v>BOLD</v>
      </c>
      <c r="DH187" t="str">
        <f t="shared" si="159"/>
        <v/>
      </c>
      <c r="DI187" t="str">
        <f>IF(OR(LEFT(DF187,1)=CHAR(32),LEFT(DF187,1)=CHAR(9),LEFT(DF187,1)=CHAR(160),indenture(DF187)&gt;0),"NO","BOLD")&amp;DH187</f>
        <v>BOLD</v>
      </c>
      <c r="DL187" t="str">
        <f t="shared" si="160"/>
        <v/>
      </c>
      <c r="DM187" t="str">
        <f>IF(OR(LEFT(DJ187,1)=CHAR(32),LEFT(DJ187,1)=CHAR(9),LEFT(DJ187,1)=CHAR(160),indenture(DJ187)&gt;0),"NO","BOLD")&amp;DL187</f>
        <v>BOLD</v>
      </c>
      <c r="DP187" t="str">
        <f t="shared" si="161"/>
        <v/>
      </c>
      <c r="DQ187" t="str">
        <f>IF(OR(LEFT(DN187,1)=CHAR(32),LEFT(DN187,1)=CHAR(9),LEFT(DN187,1)=CHAR(160),indenture(DN187)&gt;0),"NO","BOLD")&amp;DP187</f>
        <v>BOLD</v>
      </c>
      <c r="DT187" t="str">
        <f t="shared" si="162"/>
        <v/>
      </c>
      <c r="DU187" t="str">
        <f>IF(OR(LEFT(DR187,1)=CHAR(32),LEFT(DR187,1)=CHAR(9),LEFT(DR187,1)=CHAR(160),indenture(DR187)&gt;0),"NO","BOLD")&amp;DT187</f>
        <v>BOLD</v>
      </c>
      <c r="DX187" t="str">
        <f t="shared" si="163"/>
        <v/>
      </c>
      <c r="DY187" t="str">
        <f>IF(OR(LEFT(DV187,1)=CHAR(32),LEFT(DV187,1)=CHAR(9),LEFT(DV187,1)=CHAR(160),indenture(DV187)&gt;0),"NO","BOLD")&amp;DX187</f>
        <v>BOLD</v>
      </c>
      <c r="EB187" t="str">
        <f t="shared" si="164"/>
        <v/>
      </c>
      <c r="EC187" t="str">
        <f>IF(OR(LEFT(DZ187,1)=CHAR(32),LEFT(DZ187,1)=CHAR(9),LEFT(DZ187,1)=CHAR(160),indenture(DZ187)&gt;0),"NO","BOLD")&amp;EB187</f>
        <v>BOLD</v>
      </c>
      <c r="EF187" t="str">
        <f t="shared" si="165"/>
        <v/>
      </c>
      <c r="EG187" t="str">
        <f>IF(OR(LEFT(ED187,1)=CHAR(32),LEFT(ED187,1)=CHAR(9),LEFT(ED187,1)=CHAR(160),indenture(ED187)&gt;0),"NO","BOLD")&amp;EF187</f>
        <v>BOLD</v>
      </c>
      <c r="EJ187" t="str">
        <f t="shared" si="166"/>
        <v/>
      </c>
      <c r="EK187" t="str">
        <f>IF(OR(LEFT(EH187,1)=CHAR(32),LEFT(EH187,1)=CHAR(9),LEFT(EH187,1)=CHAR(160),indenture(EH187)&gt;0),"NO","BOLD")&amp;EJ187</f>
        <v>BOLD</v>
      </c>
      <c r="EN187" t="str">
        <f t="shared" si="167"/>
        <v/>
      </c>
      <c r="EO187" t="str">
        <f>IF(OR(LEFT(EL187,1)=CHAR(32),LEFT(EL187,1)=CHAR(9),LEFT(EL187,1)=CHAR(160),indenture(EL187)&gt;0),"NO","BOLD")&amp;EN187</f>
        <v>BOLD</v>
      </c>
      <c r="ER187" t="str">
        <f t="shared" si="168"/>
        <v/>
      </c>
      <c r="ES187" t="str">
        <f>IF(OR(LEFT(EP187,1)=CHAR(32),LEFT(EP187,1)=CHAR(9),LEFT(EP187,1)=CHAR(160),indenture(EP187)&gt;0),"NO","BOLD")&amp;ER187</f>
        <v>BOLD</v>
      </c>
      <c r="EV187" t="str">
        <f t="shared" si="169"/>
        <v/>
      </c>
      <c r="EW187" t="str">
        <f>IF(OR(LEFT(ET187,1)=CHAR(32),LEFT(ET187,1)=CHAR(9),LEFT(ET187,1)=CHAR(160),indenture(ET187)&gt;0),"NO","BOLD")&amp;EV187</f>
        <v>BOLD</v>
      </c>
      <c r="EZ187" t="str">
        <f t="shared" si="170"/>
        <v/>
      </c>
      <c r="FA187" t="str">
        <f>IF(OR(LEFT(EX187,1)=CHAR(32),LEFT(EX187,1)=CHAR(9),LEFT(EX187,1)=CHAR(160),indenture(EX187)&gt;0),"NO","BOLD")&amp;EZ187</f>
        <v>BOLD</v>
      </c>
      <c r="FD187" t="str">
        <f t="shared" si="171"/>
        <v/>
      </c>
      <c r="FE187" t="str">
        <f>IF(OR(LEFT(FB187,1)=CHAR(32),LEFT(FB187,1)=CHAR(9),LEFT(FB187,1)=CHAR(160),indenture(FB187)&gt;0),"NO","BOLD")&amp;FD187</f>
        <v>BOLD</v>
      </c>
      <c r="FH187" t="str">
        <f t="shared" si="172"/>
        <v/>
      </c>
      <c r="FI187" t="str">
        <f>IF(OR(LEFT(FF187,1)=CHAR(32),LEFT(FF187,1)=CHAR(9),LEFT(FF187,1)=CHAR(160),indenture(FF187)&gt;0),"NO","BOLD")&amp;FH187</f>
        <v>BOLD</v>
      </c>
      <c r="FL187" t="str">
        <f t="shared" si="173"/>
        <v/>
      </c>
      <c r="FM187" t="str">
        <f>IF(OR(LEFT(FJ187,1)=CHAR(32),LEFT(FJ187,1)=CHAR(9),LEFT(FJ187,1)=CHAR(160),indenture(FJ187)&gt;0),"NO","BOLD")&amp;FL187</f>
        <v>BOLD</v>
      </c>
      <c r="FP187" t="str">
        <f t="shared" si="174"/>
        <v/>
      </c>
      <c r="FQ187" t="str">
        <f>IF(OR(LEFT(FN187,1)=CHAR(32),LEFT(FN187,1)=CHAR(9),LEFT(FN187,1)=CHAR(160),indenture(FN187)&gt;0),"NO","BOLD")&amp;FP187</f>
        <v>BOLD</v>
      </c>
      <c r="FT187" t="str">
        <f t="shared" si="175"/>
        <v/>
      </c>
      <c r="FU187" t="str">
        <f>IF(OR(LEFT(FR187,1)=CHAR(32),LEFT(FR187,1)=CHAR(9),LEFT(FR187,1)=CHAR(160),indenture(FR187)&gt;0),"NO","BOLD")&amp;FT187</f>
        <v>BOLD</v>
      </c>
      <c r="FX187" t="str">
        <f t="shared" si="176"/>
        <v/>
      </c>
      <c r="FY187" t="str">
        <f>IF(OR(LEFT(FV187,1)=CHAR(32),LEFT(FV187,1)=CHAR(9),LEFT(FV187,1)=CHAR(160),indenture(FV187)&gt;0),"NO","BOLD")&amp;FX187</f>
        <v>BOLD</v>
      </c>
      <c r="GB187" t="str">
        <f t="shared" si="177"/>
        <v/>
      </c>
      <c r="GC187" t="str">
        <f>IF(OR(LEFT(FZ187,1)=CHAR(32),LEFT(FZ187,1)=CHAR(9),LEFT(FZ187,1)=CHAR(160),indenture(FZ187)&gt;0),"NO","BOLD")&amp;GB187</f>
        <v>BOLD</v>
      </c>
      <c r="GF187" t="str">
        <f t="shared" si="178"/>
        <v/>
      </c>
      <c r="GG187" t="str">
        <f>IF(OR(LEFT(GD187,1)=CHAR(32),LEFT(GD187,1)=CHAR(9),LEFT(GD187,1)=CHAR(160),indenture(GD187)&gt;0),"NO","BOLD")&amp;GF187</f>
        <v>BOLD</v>
      </c>
      <c r="GJ187" t="str">
        <f t="shared" si="179"/>
        <v/>
      </c>
      <c r="GK187" t="str">
        <f>IF(OR(LEFT(GH187,1)=CHAR(32),LEFT(GH187,1)=CHAR(9),LEFT(GH187,1)=CHAR(160),indenture(GH187)&gt;0),"NO","BOLD")&amp;GJ187</f>
        <v>BOLD</v>
      </c>
      <c r="GN187" t="str">
        <f t="shared" si="180"/>
        <v/>
      </c>
      <c r="GO187" t="str">
        <f>IF(OR(LEFT(GL187,1)=CHAR(32),LEFT(GL187,1)=CHAR(9),LEFT(GL187,1)=CHAR(160),indenture(GL187)&gt;0),"NO","BOLD")&amp;GN187</f>
        <v>BOLD</v>
      </c>
      <c r="GR187" t="str">
        <f t="shared" si="181"/>
        <v/>
      </c>
      <c r="GS187" t="str">
        <f>IF(OR(LEFT(GP187,1)=CHAR(32),LEFT(GP187,1)=CHAR(9),LEFT(GP187,1)=CHAR(160),indenture(GP187)&gt;0),"NO","BOLD")&amp;GR187</f>
        <v>BOLD</v>
      </c>
      <c r="GV187" t="str">
        <f t="shared" si="182"/>
        <v/>
      </c>
      <c r="GW187" t="str">
        <f>IF(OR(LEFT(GT187,1)=CHAR(32),LEFT(GT187,1)=CHAR(9),LEFT(GT187,1)=CHAR(160),indenture(GT187)&gt;0),"NO","BOLD")&amp;GV187</f>
        <v>BOLD</v>
      </c>
      <c r="GZ187" t="str">
        <f t="shared" si="183"/>
        <v/>
      </c>
      <c r="HA187" t="str">
        <f>IF(OR(LEFT(GX187,1)=CHAR(32),LEFT(GX187,1)=CHAR(9),LEFT(GX187,1)=CHAR(160),indenture(GX187)&gt;0),"NO","BOLD")&amp;GZ187</f>
        <v>BOLD</v>
      </c>
      <c r="HD187" t="str">
        <f t="shared" si="184"/>
        <v/>
      </c>
      <c r="HE187" t="str">
        <f>IF(OR(LEFT(HB187,1)=CHAR(32),LEFT(HB187,1)=CHAR(9),LEFT(HB187,1)=CHAR(160),indenture(HB187)&gt;0),"NO","BOLD")&amp;HD187</f>
        <v>BOLD</v>
      </c>
      <c r="HH187" t="str">
        <f t="shared" si="185"/>
        <v/>
      </c>
      <c r="HI187" t="str">
        <f>IF(OR(LEFT(HF187,1)=CHAR(32),LEFT(HF187,1)=CHAR(9),LEFT(HF187,1)=CHAR(160),indenture(HF187)&gt;0),"NO","BOLD")&amp;HH187</f>
        <v>BOLD</v>
      </c>
      <c r="HL187" t="str">
        <f t="shared" si="186"/>
        <v/>
      </c>
      <c r="HM187" t="str">
        <f>IF(OR(LEFT(HJ187,1)=CHAR(32),LEFT(HJ187,1)=CHAR(9),LEFT(HJ187,1)=CHAR(160),indenture(HJ187)&gt;0),"NO","BOLD")&amp;HL187</f>
        <v>BOLD</v>
      </c>
      <c r="HP187" t="str">
        <f t="shared" si="187"/>
        <v/>
      </c>
      <c r="HQ187" t="str">
        <f>IF(OR(LEFT(HN187,1)=CHAR(32),LEFT(HN187,1)=CHAR(9),LEFT(HN187,1)=CHAR(160),indenture(HN187)&gt;0),"NO","BOLD")&amp;HP187</f>
        <v>BOLD</v>
      </c>
      <c r="HT187" t="str">
        <f t="shared" si="188"/>
        <v/>
      </c>
      <c r="HU187" t="str">
        <f>IF(OR(LEFT(HR187,1)=CHAR(32),LEFT(HR187,1)=CHAR(9),LEFT(HR187,1)=CHAR(160),indenture(HR187)&gt;0),"NO","BOLD")&amp;HT187</f>
        <v>BOLD</v>
      </c>
    </row>
    <row r="188" spans="1:229">
      <c r="A188">
        <v>187</v>
      </c>
      <c r="D188" t="str">
        <f t="shared" si="133"/>
        <v/>
      </c>
      <c r="E188" t="str">
        <f>IF(OR(LEFT(B188,1)=CHAR(32),LEFT(B188,1)=CHAR(9),LEFT(B188,1)=CHAR(160),indenture(B188)&gt;0),"NO","BOLD")&amp;D188</f>
        <v>BOLD</v>
      </c>
      <c r="H188" t="str">
        <f t="shared" si="134"/>
        <v/>
      </c>
      <c r="I188" t="str">
        <f>IF(OR(LEFT(F188,1)=CHAR(32),LEFT(F188,1)=CHAR(9),LEFT(F188,1)=CHAR(160),indenture(F188)&gt;0),"NO","BOLD")&amp;H188</f>
        <v>BOLD</v>
      </c>
      <c r="P188" t="str">
        <f t="shared" si="135"/>
        <v/>
      </c>
      <c r="Q188" t="str">
        <f>IF(OR(LEFT(N188,1)=CHAR(32),LEFT(N188,1)=CHAR(9),LEFT(N188,1)=CHAR(160),indenture(N188)&gt;0),"NO","BOLD")&amp;P188</f>
        <v>BOLD</v>
      </c>
      <c r="T188" t="str">
        <f t="shared" si="136"/>
        <v/>
      </c>
      <c r="U188" t="str">
        <f>IF(OR(LEFT(R188,1)=CHAR(32),LEFT(R188,1)=CHAR(9),LEFT(R188,1)=CHAR(160),indenture(R188)&gt;0),"NO","BOLD")&amp;T188</f>
        <v>BOLD</v>
      </c>
      <c r="X188" t="str">
        <f t="shared" si="137"/>
        <v/>
      </c>
      <c r="Y188" t="str">
        <f>IF(OR(LEFT(V188,1)=CHAR(32),LEFT(V188,1)=CHAR(9),LEFT(V188,1)=CHAR(160),indenture(V188)&gt;0),"NO","BOLD")&amp;X188</f>
        <v>BOLD</v>
      </c>
      <c r="AB188" t="str">
        <f t="shared" si="138"/>
        <v/>
      </c>
      <c r="AC188" t="str">
        <f>IF(OR(LEFT(Z188,1)=CHAR(32),LEFT(Z188,1)=CHAR(9),LEFT(Z188,1)=CHAR(160),indenture(Z188)&gt;0),"NO","BOLD")&amp;AB188</f>
        <v>BOLD</v>
      </c>
      <c r="AF188" t="str">
        <f t="shared" si="139"/>
        <v/>
      </c>
      <c r="AG188" t="str">
        <f>IF(OR(LEFT(AD188,1)=CHAR(32),LEFT(AD188,1)=CHAR(9),LEFT(AD188,1)=CHAR(160),indenture(AD188)&gt;0),"NO","BOLD")&amp;AF188</f>
        <v>BOLD</v>
      </c>
      <c r="AJ188" t="str">
        <f t="shared" si="140"/>
        <v/>
      </c>
      <c r="AK188" t="str">
        <f>IF(OR(LEFT(AH188,1)=CHAR(32),LEFT(AH188,1)=CHAR(9),LEFT(AH188,1)=CHAR(160),indenture(AH188)&gt;0),"NO","BOLD")&amp;AJ188</f>
        <v>BOLD</v>
      </c>
      <c r="AN188" t="str">
        <f t="shared" si="141"/>
        <v/>
      </c>
      <c r="AO188" t="str">
        <f>IF(OR(LEFT(AL188,1)=CHAR(32),LEFT(AL188,1)=CHAR(9),LEFT(AL188,1)=CHAR(160),indenture(AL188)&gt;0),"NO","BOLD")&amp;AN188</f>
        <v>BOLD</v>
      </c>
      <c r="AR188" t="str">
        <f t="shared" si="142"/>
        <v/>
      </c>
      <c r="AS188" t="str">
        <f>IF(OR(LEFT(AP188,1)=CHAR(32),LEFT(AP188,1)=CHAR(9),LEFT(AP188,1)=CHAR(160),indenture(AP188)&gt;0),"NO","BOLD")&amp;AR188</f>
        <v>BOLD</v>
      </c>
      <c r="AV188" t="str">
        <f t="shared" si="143"/>
        <v/>
      </c>
      <c r="AW188" t="str">
        <f>IF(OR(LEFT(AT188,1)=CHAR(32),LEFT(AT188,1)=CHAR(9),LEFT(AT188,1)=CHAR(160),indenture(AT188)&gt;0),"NO","BOLD")&amp;AV188</f>
        <v>BOLD</v>
      </c>
      <c r="AZ188" t="str">
        <f t="shared" si="144"/>
        <v/>
      </c>
      <c r="BA188" t="str">
        <f>IF(OR(LEFT(AX188,1)=CHAR(32),LEFT(AX188,1)=CHAR(9),LEFT(AX188,1)=CHAR(160),indenture(AX188)&gt;0),"NO","BOLD")&amp;AZ188</f>
        <v>BOLD</v>
      </c>
      <c r="BD188" t="str">
        <f t="shared" si="145"/>
        <v/>
      </c>
      <c r="BE188" t="str">
        <f>IF(OR(LEFT(BB188,1)=CHAR(32),LEFT(BB188,1)=CHAR(9),LEFT(BB188,1)=CHAR(160),indenture(BB188)&gt;0),"NO","BOLD")&amp;BD188</f>
        <v>BOLD</v>
      </c>
      <c r="BH188" t="str">
        <f t="shared" si="146"/>
        <v/>
      </c>
      <c r="BI188" t="str">
        <f>IF(OR(LEFT(BF188,1)=CHAR(32),LEFT(BF188,1)=CHAR(9),LEFT(BF188,1)=CHAR(160),indenture(BF188)&gt;0),"NO","BOLD")&amp;BH188</f>
        <v>BOLD</v>
      </c>
      <c r="BL188" t="str">
        <f t="shared" si="147"/>
        <v/>
      </c>
      <c r="BM188" t="str">
        <f>IF(OR(LEFT(BJ188,1)=CHAR(32),LEFT(BJ188,1)=CHAR(9),LEFT(BJ188,1)=CHAR(160),indenture(BJ188)&gt;0),"NO","BOLD")&amp;BL188</f>
        <v>BOLD</v>
      </c>
      <c r="BP188" t="str">
        <f t="shared" si="148"/>
        <v/>
      </c>
      <c r="BQ188" t="str">
        <f>IF(OR(LEFT(BN188,1)=CHAR(32),LEFT(BN188,1)=CHAR(9),LEFT(BN188,1)=CHAR(160),indenture(BN188)&gt;0),"NO","BOLD")&amp;BP188</f>
        <v>BOLD</v>
      </c>
      <c r="BT188" t="str">
        <f t="shared" si="149"/>
        <v/>
      </c>
      <c r="BU188" t="str">
        <f>IF(OR(LEFT(BR188,1)=CHAR(32),LEFT(BR188,1)=CHAR(9),LEFT(BR188,1)=CHAR(160),indenture(BR188)&gt;0),"NO","BOLD")&amp;BT188</f>
        <v>BOLD</v>
      </c>
      <c r="BX188" t="str">
        <f t="shared" si="150"/>
        <v/>
      </c>
      <c r="BY188" t="str">
        <f>IF(OR(LEFT(BV188,1)=CHAR(32),LEFT(BV188,1)=CHAR(9),LEFT(BV188,1)=CHAR(160),indenture(BV188)&gt;0),"NO","BOLD")&amp;BX188</f>
        <v>BOLD</v>
      </c>
      <c r="CB188" t="str">
        <f t="shared" si="151"/>
        <v/>
      </c>
      <c r="CC188" t="str">
        <f>IF(OR(LEFT(BZ188,1)=CHAR(32),LEFT(BZ188,1)=CHAR(9),LEFT(BZ188,1)=CHAR(160),indenture(BZ188)&gt;0),"NO","BOLD")&amp;CB188</f>
        <v>BOLD</v>
      </c>
      <c r="CF188" t="str">
        <f t="shared" si="152"/>
        <v/>
      </c>
      <c r="CG188" t="str">
        <f>IF(OR(LEFT(CD188,1)=CHAR(32),LEFT(CD188,1)=CHAR(9),LEFT(CD188,1)=CHAR(160),indenture(CD188)&gt;0),"NO","BOLD")&amp;CF188</f>
        <v>BOLD</v>
      </c>
      <c r="CJ188" t="str">
        <f t="shared" si="153"/>
        <v/>
      </c>
      <c r="CK188" t="str">
        <f>IF(OR(LEFT(CH188,1)=CHAR(32),LEFT(CH188,1)=CHAR(9),LEFT(CH188,1)=CHAR(160),indenture(CH188)&gt;0),"NO","BOLD")&amp;CJ188</f>
        <v>BOLD</v>
      </c>
      <c r="CN188" t="str">
        <f t="shared" si="154"/>
        <v/>
      </c>
      <c r="CO188" t="str">
        <f>IF(OR(LEFT(CL188,1)=CHAR(32),LEFT(CL188,1)=CHAR(9),LEFT(CL188,1)=CHAR(160),indenture(CL188)&gt;0),"NO","BOLD")&amp;CN188</f>
        <v>BOLD</v>
      </c>
      <c r="CR188" t="str">
        <f t="shared" si="155"/>
        <v/>
      </c>
      <c r="CS188" t="str">
        <f>IF(OR(LEFT(CP188,1)=CHAR(32),LEFT(CP188,1)=CHAR(9),LEFT(CP188,1)=CHAR(160),indenture(CP188)&gt;0),"NO","BOLD")&amp;CR188</f>
        <v>BOLD</v>
      </c>
      <c r="CV188" t="str">
        <f t="shared" si="156"/>
        <v/>
      </c>
      <c r="CW188" t="str">
        <f>IF(OR(LEFT(CT188,1)=CHAR(32),LEFT(CT188,1)=CHAR(9),LEFT(CT188,1)=CHAR(160),indenture(CT188)&gt;0),"NO","BOLD")&amp;CV188</f>
        <v>BOLD</v>
      </c>
      <c r="CZ188" t="str">
        <f t="shared" si="157"/>
        <v/>
      </c>
      <c r="DA188" t="str">
        <f>IF(OR(LEFT(CX188,1)=CHAR(32),LEFT(CX188,1)=CHAR(9),LEFT(CX188,1)=CHAR(160),indenture(CX188)&gt;0),"NO","BOLD")&amp;CZ188</f>
        <v>BOLD</v>
      </c>
      <c r="DD188" t="str">
        <f t="shared" si="158"/>
        <v/>
      </c>
      <c r="DE188" t="str">
        <f>IF(OR(LEFT(DB188,1)=CHAR(32),LEFT(DB188,1)=CHAR(9),LEFT(DB188,1)=CHAR(160),indenture(DB188)&gt;0),"NO","BOLD")&amp;DD188</f>
        <v>BOLD</v>
      </c>
      <c r="DH188" t="str">
        <f t="shared" si="159"/>
        <v/>
      </c>
      <c r="DI188" t="str">
        <f>IF(OR(LEFT(DF188,1)=CHAR(32),LEFT(DF188,1)=CHAR(9),LEFT(DF188,1)=CHAR(160),indenture(DF188)&gt;0),"NO","BOLD")&amp;DH188</f>
        <v>BOLD</v>
      </c>
      <c r="DL188" t="str">
        <f t="shared" si="160"/>
        <v/>
      </c>
      <c r="DM188" t="str">
        <f>IF(OR(LEFT(DJ188,1)=CHAR(32),LEFT(DJ188,1)=CHAR(9),LEFT(DJ188,1)=CHAR(160),indenture(DJ188)&gt;0),"NO","BOLD")&amp;DL188</f>
        <v>BOLD</v>
      </c>
      <c r="DP188" t="str">
        <f t="shared" si="161"/>
        <v/>
      </c>
      <c r="DQ188" t="str">
        <f>IF(OR(LEFT(DN188,1)=CHAR(32),LEFT(DN188,1)=CHAR(9),LEFT(DN188,1)=CHAR(160),indenture(DN188)&gt;0),"NO","BOLD")&amp;DP188</f>
        <v>BOLD</v>
      </c>
      <c r="DT188" t="str">
        <f t="shared" si="162"/>
        <v/>
      </c>
      <c r="DU188" t="str">
        <f>IF(OR(LEFT(DR188,1)=CHAR(32),LEFT(DR188,1)=CHAR(9),LEFT(DR188,1)=CHAR(160),indenture(DR188)&gt;0),"NO","BOLD")&amp;DT188</f>
        <v>BOLD</v>
      </c>
      <c r="DX188" t="str">
        <f t="shared" si="163"/>
        <v/>
      </c>
      <c r="DY188" t="str">
        <f>IF(OR(LEFT(DV188,1)=CHAR(32),LEFT(DV188,1)=CHAR(9),LEFT(DV188,1)=CHAR(160),indenture(DV188)&gt;0),"NO","BOLD")&amp;DX188</f>
        <v>BOLD</v>
      </c>
      <c r="EB188" t="str">
        <f t="shared" si="164"/>
        <v/>
      </c>
      <c r="EC188" t="str">
        <f>IF(OR(LEFT(DZ188,1)=CHAR(32),LEFT(DZ188,1)=CHAR(9),LEFT(DZ188,1)=CHAR(160),indenture(DZ188)&gt;0),"NO","BOLD")&amp;EB188</f>
        <v>BOLD</v>
      </c>
      <c r="EF188" t="str">
        <f t="shared" si="165"/>
        <v/>
      </c>
      <c r="EG188" t="str">
        <f>IF(OR(LEFT(ED188,1)=CHAR(32),LEFT(ED188,1)=CHAR(9),LEFT(ED188,1)=CHAR(160),indenture(ED188)&gt;0),"NO","BOLD")&amp;EF188</f>
        <v>BOLD</v>
      </c>
      <c r="EJ188" t="str">
        <f t="shared" si="166"/>
        <v/>
      </c>
      <c r="EK188" t="str">
        <f>IF(OR(LEFT(EH188,1)=CHAR(32),LEFT(EH188,1)=CHAR(9),LEFT(EH188,1)=CHAR(160),indenture(EH188)&gt;0),"NO","BOLD")&amp;EJ188</f>
        <v>BOLD</v>
      </c>
      <c r="EN188" t="str">
        <f t="shared" si="167"/>
        <v/>
      </c>
      <c r="EO188" t="str">
        <f>IF(OR(LEFT(EL188,1)=CHAR(32),LEFT(EL188,1)=CHAR(9),LEFT(EL188,1)=CHAR(160),indenture(EL188)&gt;0),"NO","BOLD")&amp;EN188</f>
        <v>BOLD</v>
      </c>
      <c r="ER188" t="str">
        <f t="shared" si="168"/>
        <v/>
      </c>
      <c r="ES188" t="str">
        <f>IF(OR(LEFT(EP188,1)=CHAR(32),LEFT(EP188,1)=CHAR(9),LEFT(EP188,1)=CHAR(160),indenture(EP188)&gt;0),"NO","BOLD")&amp;ER188</f>
        <v>BOLD</v>
      </c>
      <c r="EV188" t="str">
        <f t="shared" si="169"/>
        <v/>
      </c>
      <c r="EW188" t="str">
        <f>IF(OR(LEFT(ET188,1)=CHAR(32),LEFT(ET188,1)=CHAR(9),LEFT(ET188,1)=CHAR(160),indenture(ET188)&gt;0),"NO","BOLD")&amp;EV188</f>
        <v>BOLD</v>
      </c>
      <c r="EZ188" t="str">
        <f t="shared" si="170"/>
        <v/>
      </c>
      <c r="FA188" t="str">
        <f>IF(OR(LEFT(EX188,1)=CHAR(32),LEFT(EX188,1)=CHAR(9),LEFT(EX188,1)=CHAR(160),indenture(EX188)&gt;0),"NO","BOLD")&amp;EZ188</f>
        <v>BOLD</v>
      </c>
      <c r="FD188" t="str">
        <f t="shared" si="171"/>
        <v/>
      </c>
      <c r="FE188" t="str">
        <f>IF(OR(LEFT(FB188,1)=CHAR(32),LEFT(FB188,1)=CHAR(9),LEFT(FB188,1)=CHAR(160),indenture(FB188)&gt;0),"NO","BOLD")&amp;FD188</f>
        <v>BOLD</v>
      </c>
      <c r="FH188" t="str">
        <f t="shared" si="172"/>
        <v/>
      </c>
      <c r="FI188" t="str">
        <f>IF(OR(LEFT(FF188,1)=CHAR(32),LEFT(FF188,1)=CHAR(9),LEFT(FF188,1)=CHAR(160),indenture(FF188)&gt;0),"NO","BOLD")&amp;FH188</f>
        <v>BOLD</v>
      </c>
      <c r="FL188" t="str">
        <f t="shared" si="173"/>
        <v/>
      </c>
      <c r="FM188" t="str">
        <f>IF(OR(LEFT(FJ188,1)=CHAR(32),LEFT(FJ188,1)=CHAR(9),LEFT(FJ188,1)=CHAR(160),indenture(FJ188)&gt;0),"NO","BOLD")&amp;FL188</f>
        <v>BOLD</v>
      </c>
      <c r="FP188" t="str">
        <f t="shared" si="174"/>
        <v/>
      </c>
      <c r="FQ188" t="str">
        <f>IF(OR(LEFT(FN188,1)=CHAR(32),LEFT(FN188,1)=CHAR(9),LEFT(FN188,1)=CHAR(160),indenture(FN188)&gt;0),"NO","BOLD")&amp;FP188</f>
        <v>BOLD</v>
      </c>
      <c r="FT188" t="str">
        <f t="shared" si="175"/>
        <v/>
      </c>
      <c r="FU188" t="str">
        <f>IF(OR(LEFT(FR188,1)=CHAR(32),LEFT(FR188,1)=CHAR(9),LEFT(FR188,1)=CHAR(160),indenture(FR188)&gt;0),"NO","BOLD")&amp;FT188</f>
        <v>BOLD</v>
      </c>
      <c r="FX188" t="str">
        <f t="shared" si="176"/>
        <v/>
      </c>
      <c r="FY188" t="str">
        <f>IF(OR(LEFT(FV188,1)=CHAR(32),LEFT(FV188,1)=CHAR(9),LEFT(FV188,1)=CHAR(160),indenture(FV188)&gt;0),"NO","BOLD")&amp;FX188</f>
        <v>BOLD</v>
      </c>
      <c r="GB188" t="str">
        <f t="shared" si="177"/>
        <v/>
      </c>
      <c r="GC188" t="str">
        <f>IF(OR(LEFT(FZ188,1)=CHAR(32),LEFT(FZ188,1)=CHAR(9),LEFT(FZ188,1)=CHAR(160),indenture(FZ188)&gt;0),"NO","BOLD")&amp;GB188</f>
        <v>BOLD</v>
      </c>
      <c r="GF188" t="str">
        <f t="shared" si="178"/>
        <v/>
      </c>
      <c r="GG188" t="str">
        <f>IF(OR(LEFT(GD188,1)=CHAR(32),LEFT(GD188,1)=CHAR(9),LEFT(GD188,1)=CHAR(160),indenture(GD188)&gt;0),"NO","BOLD")&amp;GF188</f>
        <v>BOLD</v>
      </c>
      <c r="GJ188" t="str">
        <f t="shared" si="179"/>
        <v/>
      </c>
      <c r="GK188" t="str">
        <f>IF(OR(LEFT(GH188,1)=CHAR(32),LEFT(GH188,1)=CHAR(9),LEFT(GH188,1)=CHAR(160),indenture(GH188)&gt;0),"NO","BOLD")&amp;GJ188</f>
        <v>BOLD</v>
      </c>
      <c r="GN188" t="str">
        <f t="shared" si="180"/>
        <v/>
      </c>
      <c r="GO188" t="str">
        <f>IF(OR(LEFT(GL188,1)=CHAR(32),LEFT(GL188,1)=CHAR(9),LEFT(GL188,1)=CHAR(160),indenture(GL188)&gt;0),"NO","BOLD")&amp;GN188</f>
        <v>BOLD</v>
      </c>
      <c r="GR188" t="str">
        <f t="shared" si="181"/>
        <v/>
      </c>
      <c r="GS188" t="str">
        <f>IF(OR(LEFT(GP188,1)=CHAR(32),LEFT(GP188,1)=CHAR(9),LEFT(GP188,1)=CHAR(160),indenture(GP188)&gt;0),"NO","BOLD")&amp;GR188</f>
        <v>BOLD</v>
      </c>
      <c r="GV188" t="str">
        <f t="shared" si="182"/>
        <v/>
      </c>
      <c r="GW188" t="str">
        <f>IF(OR(LEFT(GT188,1)=CHAR(32),LEFT(GT188,1)=CHAR(9),LEFT(GT188,1)=CHAR(160),indenture(GT188)&gt;0),"NO","BOLD")&amp;GV188</f>
        <v>BOLD</v>
      </c>
      <c r="GZ188" t="str">
        <f t="shared" si="183"/>
        <v/>
      </c>
      <c r="HA188" t="str">
        <f>IF(OR(LEFT(GX188,1)=CHAR(32),LEFT(GX188,1)=CHAR(9),LEFT(GX188,1)=CHAR(160),indenture(GX188)&gt;0),"NO","BOLD")&amp;GZ188</f>
        <v>BOLD</v>
      </c>
      <c r="HD188" t="str">
        <f t="shared" si="184"/>
        <v/>
      </c>
      <c r="HE188" t="str">
        <f>IF(OR(LEFT(HB188,1)=CHAR(32),LEFT(HB188,1)=CHAR(9),LEFT(HB188,1)=CHAR(160),indenture(HB188)&gt;0),"NO","BOLD")&amp;HD188</f>
        <v>BOLD</v>
      </c>
      <c r="HH188" t="str">
        <f t="shared" si="185"/>
        <v/>
      </c>
      <c r="HI188" t="str">
        <f>IF(OR(LEFT(HF188,1)=CHAR(32),LEFT(HF188,1)=CHAR(9),LEFT(HF188,1)=CHAR(160),indenture(HF188)&gt;0),"NO","BOLD")&amp;HH188</f>
        <v>BOLD</v>
      </c>
      <c r="HL188" t="str">
        <f t="shared" si="186"/>
        <v/>
      </c>
      <c r="HM188" t="str">
        <f>IF(OR(LEFT(HJ188,1)=CHAR(32),LEFT(HJ188,1)=CHAR(9),LEFT(HJ188,1)=CHAR(160),indenture(HJ188)&gt;0),"NO","BOLD")&amp;HL188</f>
        <v>BOLD</v>
      </c>
      <c r="HP188" t="str">
        <f t="shared" si="187"/>
        <v/>
      </c>
      <c r="HQ188" t="str">
        <f>IF(OR(LEFT(HN188,1)=CHAR(32),LEFT(HN188,1)=CHAR(9),LEFT(HN188,1)=CHAR(160),indenture(HN188)&gt;0),"NO","BOLD")&amp;HP188</f>
        <v>BOLD</v>
      </c>
      <c r="HT188" t="str">
        <f t="shared" si="188"/>
        <v/>
      </c>
      <c r="HU188" t="str">
        <f>IF(OR(LEFT(HR188,1)=CHAR(32),LEFT(HR188,1)=CHAR(9),LEFT(HR188,1)=CHAR(160),indenture(HR188)&gt;0),"NO","BOLD")&amp;HT188</f>
        <v>BOLD</v>
      </c>
    </row>
    <row r="189" spans="1:229">
      <c r="A189">
        <v>188</v>
      </c>
      <c r="D189" t="str">
        <f t="shared" si="133"/>
        <v/>
      </c>
      <c r="E189" t="str">
        <f>IF(OR(LEFT(B189,1)=CHAR(32),LEFT(B189,1)=CHAR(9),LEFT(B189,1)=CHAR(160),indenture(B189)&gt;0),"NO","BOLD")&amp;D189</f>
        <v>BOLD</v>
      </c>
      <c r="H189" t="str">
        <f t="shared" si="134"/>
        <v/>
      </c>
      <c r="I189" t="str">
        <f>IF(OR(LEFT(F189,1)=CHAR(32),LEFT(F189,1)=CHAR(9),LEFT(F189,1)=CHAR(160),indenture(F189)&gt;0),"NO","BOLD")&amp;H189</f>
        <v>BOLD</v>
      </c>
      <c r="P189" t="str">
        <f t="shared" si="135"/>
        <v/>
      </c>
      <c r="Q189" t="str">
        <f>IF(OR(LEFT(N189,1)=CHAR(32),LEFT(N189,1)=CHAR(9),LEFT(N189,1)=CHAR(160),indenture(N189)&gt;0),"NO","BOLD")&amp;P189</f>
        <v>BOLD</v>
      </c>
      <c r="T189" t="str">
        <f t="shared" si="136"/>
        <v/>
      </c>
      <c r="U189" t="str">
        <f>IF(OR(LEFT(R189,1)=CHAR(32),LEFT(R189,1)=CHAR(9),LEFT(R189,1)=CHAR(160),indenture(R189)&gt;0),"NO","BOLD")&amp;T189</f>
        <v>BOLD</v>
      </c>
      <c r="X189" t="str">
        <f t="shared" si="137"/>
        <v/>
      </c>
      <c r="Y189" t="str">
        <f>IF(OR(LEFT(V189,1)=CHAR(32),LEFT(V189,1)=CHAR(9),LEFT(V189,1)=CHAR(160),indenture(V189)&gt;0),"NO","BOLD")&amp;X189</f>
        <v>BOLD</v>
      </c>
      <c r="AB189" t="str">
        <f t="shared" si="138"/>
        <v/>
      </c>
      <c r="AC189" t="str">
        <f>IF(OR(LEFT(Z189,1)=CHAR(32),LEFT(Z189,1)=CHAR(9),LEFT(Z189,1)=CHAR(160),indenture(Z189)&gt;0),"NO","BOLD")&amp;AB189</f>
        <v>BOLD</v>
      </c>
      <c r="AF189" t="str">
        <f t="shared" si="139"/>
        <v/>
      </c>
      <c r="AG189" t="str">
        <f>IF(OR(LEFT(AD189,1)=CHAR(32),LEFT(AD189,1)=CHAR(9),LEFT(AD189,1)=CHAR(160),indenture(AD189)&gt;0),"NO","BOLD")&amp;AF189</f>
        <v>BOLD</v>
      </c>
      <c r="AJ189" t="str">
        <f t="shared" si="140"/>
        <v/>
      </c>
      <c r="AK189" t="str">
        <f>IF(OR(LEFT(AH189,1)=CHAR(32),LEFT(AH189,1)=CHAR(9),LEFT(AH189,1)=CHAR(160),indenture(AH189)&gt;0),"NO","BOLD")&amp;AJ189</f>
        <v>BOLD</v>
      </c>
      <c r="AN189" t="str">
        <f t="shared" si="141"/>
        <v/>
      </c>
      <c r="AO189" t="str">
        <f>IF(OR(LEFT(AL189,1)=CHAR(32),LEFT(AL189,1)=CHAR(9),LEFT(AL189,1)=CHAR(160),indenture(AL189)&gt;0),"NO","BOLD")&amp;AN189</f>
        <v>BOLD</v>
      </c>
      <c r="AR189" t="str">
        <f t="shared" si="142"/>
        <v/>
      </c>
      <c r="AS189" t="str">
        <f>IF(OR(LEFT(AP189,1)=CHAR(32),LEFT(AP189,1)=CHAR(9),LEFT(AP189,1)=CHAR(160),indenture(AP189)&gt;0),"NO","BOLD")&amp;AR189</f>
        <v>BOLD</v>
      </c>
      <c r="AV189" t="str">
        <f t="shared" si="143"/>
        <v/>
      </c>
      <c r="AW189" t="str">
        <f>IF(OR(LEFT(AT189,1)=CHAR(32),LEFT(AT189,1)=CHAR(9),LEFT(AT189,1)=CHAR(160),indenture(AT189)&gt;0),"NO","BOLD")&amp;AV189</f>
        <v>BOLD</v>
      </c>
      <c r="AZ189" t="str">
        <f t="shared" si="144"/>
        <v/>
      </c>
      <c r="BA189" t="str">
        <f>IF(OR(LEFT(AX189,1)=CHAR(32),LEFT(AX189,1)=CHAR(9),LEFT(AX189,1)=CHAR(160),indenture(AX189)&gt;0),"NO","BOLD")&amp;AZ189</f>
        <v>BOLD</v>
      </c>
      <c r="BD189" t="str">
        <f t="shared" si="145"/>
        <v/>
      </c>
      <c r="BE189" t="str">
        <f>IF(OR(LEFT(BB189,1)=CHAR(32),LEFT(BB189,1)=CHAR(9),LEFT(BB189,1)=CHAR(160),indenture(BB189)&gt;0),"NO","BOLD")&amp;BD189</f>
        <v>BOLD</v>
      </c>
      <c r="BH189" t="str">
        <f t="shared" si="146"/>
        <v/>
      </c>
      <c r="BI189" t="str">
        <f>IF(OR(LEFT(BF189,1)=CHAR(32),LEFT(BF189,1)=CHAR(9),LEFT(BF189,1)=CHAR(160),indenture(BF189)&gt;0),"NO","BOLD")&amp;BH189</f>
        <v>BOLD</v>
      </c>
      <c r="BL189" t="str">
        <f t="shared" si="147"/>
        <v/>
      </c>
      <c r="BM189" t="str">
        <f>IF(OR(LEFT(BJ189,1)=CHAR(32),LEFT(BJ189,1)=CHAR(9),LEFT(BJ189,1)=CHAR(160),indenture(BJ189)&gt;0),"NO","BOLD")&amp;BL189</f>
        <v>BOLD</v>
      </c>
      <c r="BP189" t="str">
        <f t="shared" si="148"/>
        <v/>
      </c>
      <c r="BQ189" t="str">
        <f>IF(OR(LEFT(BN189,1)=CHAR(32),LEFT(BN189,1)=CHAR(9),LEFT(BN189,1)=CHAR(160),indenture(BN189)&gt;0),"NO","BOLD")&amp;BP189</f>
        <v>BOLD</v>
      </c>
      <c r="BT189" t="str">
        <f t="shared" si="149"/>
        <v/>
      </c>
      <c r="BU189" t="str">
        <f>IF(OR(LEFT(BR189,1)=CHAR(32),LEFT(BR189,1)=CHAR(9),LEFT(BR189,1)=CHAR(160),indenture(BR189)&gt;0),"NO","BOLD")&amp;BT189</f>
        <v>BOLD</v>
      </c>
      <c r="BX189" t="str">
        <f t="shared" si="150"/>
        <v/>
      </c>
      <c r="BY189" t="str">
        <f>IF(OR(LEFT(BV189,1)=CHAR(32),LEFT(BV189,1)=CHAR(9),LEFT(BV189,1)=CHAR(160),indenture(BV189)&gt;0),"NO","BOLD")&amp;BX189</f>
        <v>BOLD</v>
      </c>
      <c r="CB189" t="str">
        <f t="shared" si="151"/>
        <v/>
      </c>
      <c r="CC189" t="str">
        <f>IF(OR(LEFT(BZ189,1)=CHAR(32),LEFT(BZ189,1)=CHAR(9),LEFT(BZ189,1)=CHAR(160),indenture(BZ189)&gt;0),"NO","BOLD")&amp;CB189</f>
        <v>BOLD</v>
      </c>
      <c r="CF189" t="str">
        <f t="shared" si="152"/>
        <v/>
      </c>
      <c r="CG189" t="str">
        <f>IF(OR(LEFT(CD189,1)=CHAR(32),LEFT(CD189,1)=CHAR(9),LEFT(CD189,1)=CHAR(160),indenture(CD189)&gt;0),"NO","BOLD")&amp;CF189</f>
        <v>BOLD</v>
      </c>
      <c r="CJ189" t="str">
        <f t="shared" si="153"/>
        <v/>
      </c>
      <c r="CK189" t="str">
        <f>IF(OR(LEFT(CH189,1)=CHAR(32),LEFT(CH189,1)=CHAR(9),LEFT(CH189,1)=CHAR(160),indenture(CH189)&gt;0),"NO","BOLD")&amp;CJ189</f>
        <v>BOLD</v>
      </c>
      <c r="CN189" t="str">
        <f t="shared" si="154"/>
        <v/>
      </c>
      <c r="CO189" t="str">
        <f>IF(OR(LEFT(CL189,1)=CHAR(32),LEFT(CL189,1)=CHAR(9),LEFT(CL189,1)=CHAR(160),indenture(CL189)&gt;0),"NO","BOLD")&amp;CN189</f>
        <v>BOLD</v>
      </c>
      <c r="CR189" t="str">
        <f t="shared" si="155"/>
        <v/>
      </c>
      <c r="CS189" t="str">
        <f>IF(OR(LEFT(CP189,1)=CHAR(32),LEFT(CP189,1)=CHAR(9),LEFT(CP189,1)=CHAR(160),indenture(CP189)&gt;0),"NO","BOLD")&amp;CR189</f>
        <v>BOLD</v>
      </c>
      <c r="CV189" t="str">
        <f t="shared" si="156"/>
        <v/>
      </c>
      <c r="CW189" t="str">
        <f>IF(OR(LEFT(CT189,1)=CHAR(32),LEFT(CT189,1)=CHAR(9),LEFT(CT189,1)=CHAR(160),indenture(CT189)&gt;0),"NO","BOLD")&amp;CV189</f>
        <v>BOLD</v>
      </c>
      <c r="CZ189" t="str">
        <f t="shared" si="157"/>
        <v/>
      </c>
      <c r="DA189" t="str">
        <f>IF(OR(LEFT(CX189,1)=CHAR(32),LEFT(CX189,1)=CHAR(9),LEFT(CX189,1)=CHAR(160),indenture(CX189)&gt;0),"NO","BOLD")&amp;CZ189</f>
        <v>BOLD</v>
      </c>
      <c r="DD189" t="str">
        <f t="shared" si="158"/>
        <v/>
      </c>
      <c r="DE189" t="str">
        <f>IF(OR(LEFT(DB189,1)=CHAR(32),LEFT(DB189,1)=CHAR(9),LEFT(DB189,1)=CHAR(160),indenture(DB189)&gt;0),"NO","BOLD")&amp;DD189</f>
        <v>BOLD</v>
      </c>
      <c r="DH189" t="str">
        <f t="shared" si="159"/>
        <v/>
      </c>
      <c r="DI189" t="str">
        <f>IF(OR(LEFT(DF189,1)=CHAR(32),LEFT(DF189,1)=CHAR(9),LEFT(DF189,1)=CHAR(160),indenture(DF189)&gt;0),"NO","BOLD")&amp;DH189</f>
        <v>BOLD</v>
      </c>
      <c r="DL189" t="str">
        <f t="shared" si="160"/>
        <v/>
      </c>
      <c r="DM189" t="str">
        <f>IF(OR(LEFT(DJ189,1)=CHAR(32),LEFT(DJ189,1)=CHAR(9),LEFT(DJ189,1)=CHAR(160),indenture(DJ189)&gt;0),"NO","BOLD")&amp;DL189</f>
        <v>BOLD</v>
      </c>
      <c r="DP189" t="str">
        <f t="shared" si="161"/>
        <v/>
      </c>
      <c r="DQ189" t="str">
        <f>IF(OR(LEFT(DN189,1)=CHAR(32),LEFT(DN189,1)=CHAR(9),LEFT(DN189,1)=CHAR(160),indenture(DN189)&gt;0),"NO","BOLD")&amp;DP189</f>
        <v>BOLD</v>
      </c>
      <c r="DT189" t="str">
        <f t="shared" si="162"/>
        <v/>
      </c>
      <c r="DU189" t="str">
        <f>IF(OR(LEFT(DR189,1)=CHAR(32),LEFT(DR189,1)=CHAR(9),LEFT(DR189,1)=CHAR(160),indenture(DR189)&gt;0),"NO","BOLD")&amp;DT189</f>
        <v>BOLD</v>
      </c>
      <c r="DX189" t="str">
        <f t="shared" si="163"/>
        <v/>
      </c>
      <c r="DY189" t="str">
        <f>IF(OR(LEFT(DV189,1)=CHAR(32),LEFT(DV189,1)=CHAR(9),LEFT(DV189,1)=CHAR(160),indenture(DV189)&gt;0),"NO","BOLD")&amp;DX189</f>
        <v>BOLD</v>
      </c>
      <c r="EB189" t="str">
        <f t="shared" si="164"/>
        <v/>
      </c>
      <c r="EC189" t="str">
        <f>IF(OR(LEFT(DZ189,1)=CHAR(32),LEFT(DZ189,1)=CHAR(9),LEFT(DZ189,1)=CHAR(160),indenture(DZ189)&gt;0),"NO","BOLD")&amp;EB189</f>
        <v>BOLD</v>
      </c>
      <c r="EF189" t="str">
        <f t="shared" si="165"/>
        <v/>
      </c>
      <c r="EG189" t="str">
        <f>IF(OR(LEFT(ED189,1)=CHAR(32),LEFT(ED189,1)=CHAR(9),LEFT(ED189,1)=CHAR(160),indenture(ED189)&gt;0),"NO","BOLD")&amp;EF189</f>
        <v>BOLD</v>
      </c>
      <c r="EJ189" t="str">
        <f t="shared" si="166"/>
        <v/>
      </c>
      <c r="EK189" t="str">
        <f>IF(OR(LEFT(EH189,1)=CHAR(32),LEFT(EH189,1)=CHAR(9),LEFT(EH189,1)=CHAR(160),indenture(EH189)&gt;0),"NO","BOLD")&amp;EJ189</f>
        <v>BOLD</v>
      </c>
      <c r="EN189" t="str">
        <f t="shared" si="167"/>
        <v/>
      </c>
      <c r="EO189" t="str">
        <f>IF(OR(LEFT(EL189,1)=CHAR(32),LEFT(EL189,1)=CHAR(9),LEFT(EL189,1)=CHAR(160),indenture(EL189)&gt;0),"NO","BOLD")&amp;EN189</f>
        <v>BOLD</v>
      </c>
      <c r="ER189" t="str">
        <f t="shared" si="168"/>
        <v/>
      </c>
      <c r="ES189" t="str">
        <f>IF(OR(LEFT(EP189,1)=CHAR(32),LEFT(EP189,1)=CHAR(9),LEFT(EP189,1)=CHAR(160),indenture(EP189)&gt;0),"NO","BOLD")&amp;ER189</f>
        <v>BOLD</v>
      </c>
      <c r="EV189" t="str">
        <f t="shared" si="169"/>
        <v/>
      </c>
      <c r="EW189" t="str">
        <f>IF(OR(LEFT(ET189,1)=CHAR(32),LEFT(ET189,1)=CHAR(9),LEFT(ET189,1)=CHAR(160),indenture(ET189)&gt;0),"NO","BOLD")&amp;EV189</f>
        <v>BOLD</v>
      </c>
      <c r="EZ189" t="str">
        <f t="shared" si="170"/>
        <v/>
      </c>
      <c r="FA189" t="str">
        <f>IF(OR(LEFT(EX189,1)=CHAR(32),LEFT(EX189,1)=CHAR(9),LEFT(EX189,1)=CHAR(160),indenture(EX189)&gt;0),"NO","BOLD")&amp;EZ189</f>
        <v>BOLD</v>
      </c>
      <c r="FD189" t="str">
        <f t="shared" si="171"/>
        <v/>
      </c>
      <c r="FE189" t="str">
        <f>IF(OR(LEFT(FB189,1)=CHAR(32),LEFT(FB189,1)=CHAR(9),LEFT(FB189,1)=CHAR(160),indenture(FB189)&gt;0),"NO","BOLD")&amp;FD189</f>
        <v>BOLD</v>
      </c>
      <c r="FH189" t="str">
        <f t="shared" si="172"/>
        <v/>
      </c>
      <c r="FI189" t="str">
        <f>IF(OR(LEFT(FF189,1)=CHAR(32),LEFT(FF189,1)=CHAR(9),LEFT(FF189,1)=CHAR(160),indenture(FF189)&gt;0),"NO","BOLD")&amp;FH189</f>
        <v>BOLD</v>
      </c>
      <c r="FL189" t="str">
        <f t="shared" si="173"/>
        <v/>
      </c>
      <c r="FM189" t="str">
        <f>IF(OR(LEFT(FJ189,1)=CHAR(32),LEFT(FJ189,1)=CHAR(9),LEFT(FJ189,1)=CHAR(160),indenture(FJ189)&gt;0),"NO","BOLD")&amp;FL189</f>
        <v>BOLD</v>
      </c>
      <c r="FP189" t="str">
        <f t="shared" si="174"/>
        <v/>
      </c>
      <c r="FQ189" t="str">
        <f>IF(OR(LEFT(FN189,1)=CHAR(32),LEFT(FN189,1)=CHAR(9),LEFT(FN189,1)=CHAR(160),indenture(FN189)&gt;0),"NO","BOLD")&amp;FP189</f>
        <v>BOLD</v>
      </c>
      <c r="FT189" t="str">
        <f t="shared" si="175"/>
        <v/>
      </c>
      <c r="FU189" t="str">
        <f>IF(OR(LEFT(FR189,1)=CHAR(32),LEFT(FR189,1)=CHAR(9),LEFT(FR189,1)=CHAR(160),indenture(FR189)&gt;0),"NO","BOLD")&amp;FT189</f>
        <v>BOLD</v>
      </c>
      <c r="FX189" t="str">
        <f t="shared" si="176"/>
        <v/>
      </c>
      <c r="FY189" t="str">
        <f>IF(OR(LEFT(FV189,1)=CHAR(32),LEFT(FV189,1)=CHAR(9),LEFT(FV189,1)=CHAR(160),indenture(FV189)&gt;0),"NO","BOLD")&amp;FX189</f>
        <v>BOLD</v>
      </c>
      <c r="GB189" t="str">
        <f t="shared" si="177"/>
        <v/>
      </c>
      <c r="GC189" t="str">
        <f>IF(OR(LEFT(FZ189,1)=CHAR(32),LEFT(FZ189,1)=CHAR(9),LEFT(FZ189,1)=CHAR(160),indenture(FZ189)&gt;0),"NO","BOLD")&amp;GB189</f>
        <v>BOLD</v>
      </c>
      <c r="GF189" t="str">
        <f t="shared" si="178"/>
        <v/>
      </c>
      <c r="GG189" t="str">
        <f>IF(OR(LEFT(GD189,1)=CHAR(32),LEFT(GD189,1)=CHAR(9),LEFT(GD189,1)=CHAR(160),indenture(GD189)&gt;0),"NO","BOLD")&amp;GF189</f>
        <v>BOLD</v>
      </c>
      <c r="GJ189" t="str">
        <f t="shared" si="179"/>
        <v/>
      </c>
      <c r="GK189" t="str">
        <f>IF(OR(LEFT(GH189,1)=CHAR(32),LEFT(GH189,1)=CHAR(9),LEFT(GH189,1)=CHAR(160),indenture(GH189)&gt;0),"NO","BOLD")&amp;GJ189</f>
        <v>BOLD</v>
      </c>
      <c r="GN189" t="str">
        <f t="shared" si="180"/>
        <v/>
      </c>
      <c r="GO189" t="str">
        <f>IF(OR(LEFT(GL189,1)=CHAR(32),LEFT(GL189,1)=CHAR(9),LEFT(GL189,1)=CHAR(160),indenture(GL189)&gt;0),"NO","BOLD")&amp;GN189</f>
        <v>BOLD</v>
      </c>
      <c r="GR189" t="str">
        <f t="shared" si="181"/>
        <v/>
      </c>
      <c r="GS189" t="str">
        <f>IF(OR(LEFT(GP189,1)=CHAR(32),LEFT(GP189,1)=CHAR(9),LEFT(GP189,1)=CHAR(160),indenture(GP189)&gt;0),"NO","BOLD")&amp;GR189</f>
        <v>BOLD</v>
      </c>
      <c r="GV189" t="str">
        <f t="shared" si="182"/>
        <v/>
      </c>
      <c r="GW189" t="str">
        <f>IF(OR(LEFT(GT189,1)=CHAR(32),LEFT(GT189,1)=CHAR(9),LEFT(GT189,1)=CHAR(160),indenture(GT189)&gt;0),"NO","BOLD")&amp;GV189</f>
        <v>BOLD</v>
      </c>
      <c r="GZ189" t="str">
        <f t="shared" si="183"/>
        <v/>
      </c>
      <c r="HA189" t="str">
        <f>IF(OR(LEFT(GX189,1)=CHAR(32),LEFT(GX189,1)=CHAR(9),LEFT(GX189,1)=CHAR(160),indenture(GX189)&gt;0),"NO","BOLD")&amp;GZ189</f>
        <v>BOLD</v>
      </c>
      <c r="HD189" t="str">
        <f t="shared" si="184"/>
        <v/>
      </c>
      <c r="HE189" t="str">
        <f>IF(OR(LEFT(HB189,1)=CHAR(32),LEFT(HB189,1)=CHAR(9),LEFT(HB189,1)=CHAR(160),indenture(HB189)&gt;0),"NO","BOLD")&amp;HD189</f>
        <v>BOLD</v>
      </c>
      <c r="HH189" t="str">
        <f t="shared" si="185"/>
        <v/>
      </c>
      <c r="HI189" t="str">
        <f>IF(OR(LEFT(HF189,1)=CHAR(32),LEFT(HF189,1)=CHAR(9),LEFT(HF189,1)=CHAR(160),indenture(HF189)&gt;0),"NO","BOLD")&amp;HH189</f>
        <v>BOLD</v>
      </c>
      <c r="HL189" t="str">
        <f t="shared" si="186"/>
        <v/>
      </c>
      <c r="HM189" t="str">
        <f>IF(OR(LEFT(HJ189,1)=CHAR(32),LEFT(HJ189,1)=CHAR(9),LEFT(HJ189,1)=CHAR(160),indenture(HJ189)&gt;0),"NO","BOLD")&amp;HL189</f>
        <v>BOLD</v>
      </c>
      <c r="HP189" t="str">
        <f t="shared" si="187"/>
        <v/>
      </c>
      <c r="HQ189" t="str">
        <f>IF(OR(LEFT(HN189,1)=CHAR(32),LEFT(HN189,1)=CHAR(9),LEFT(HN189,1)=CHAR(160),indenture(HN189)&gt;0),"NO","BOLD")&amp;HP189</f>
        <v>BOLD</v>
      </c>
      <c r="HT189" t="str">
        <f t="shared" si="188"/>
        <v/>
      </c>
      <c r="HU189" t="str">
        <f>IF(OR(LEFT(HR189,1)=CHAR(32),LEFT(HR189,1)=CHAR(9),LEFT(HR189,1)=CHAR(160),indenture(HR189)&gt;0),"NO","BOLD")&amp;HT189</f>
        <v>BOLD</v>
      </c>
    </row>
    <row r="190" spans="1:229">
      <c r="A190">
        <v>189</v>
      </c>
      <c r="D190" t="str">
        <f t="shared" si="133"/>
        <v/>
      </c>
      <c r="E190" t="str">
        <f>IF(OR(LEFT(B190,1)=CHAR(32),LEFT(B190,1)=CHAR(9),LEFT(B190,1)=CHAR(160),indenture(B190)&gt;0),"NO","BOLD")&amp;D190</f>
        <v>BOLD</v>
      </c>
      <c r="H190" t="str">
        <f t="shared" si="134"/>
        <v/>
      </c>
      <c r="I190" t="str">
        <f>IF(OR(LEFT(F190,1)=CHAR(32),LEFT(F190,1)=CHAR(9),LEFT(F190,1)=CHAR(160),indenture(F190)&gt;0),"NO","BOLD")&amp;H190</f>
        <v>BOLD</v>
      </c>
      <c r="P190" t="str">
        <f t="shared" si="135"/>
        <v/>
      </c>
      <c r="Q190" t="str">
        <f>IF(OR(LEFT(N190,1)=CHAR(32),LEFT(N190,1)=CHAR(9),LEFT(N190,1)=CHAR(160),indenture(N190)&gt;0),"NO","BOLD")&amp;P190</f>
        <v>BOLD</v>
      </c>
      <c r="T190" t="str">
        <f t="shared" si="136"/>
        <v/>
      </c>
      <c r="U190" t="str">
        <f>IF(OR(LEFT(R190,1)=CHAR(32),LEFT(R190,1)=CHAR(9),LEFT(R190,1)=CHAR(160),indenture(R190)&gt;0),"NO","BOLD")&amp;T190</f>
        <v>BOLD</v>
      </c>
      <c r="X190" t="str">
        <f t="shared" si="137"/>
        <v/>
      </c>
      <c r="Y190" t="str">
        <f>IF(OR(LEFT(V190,1)=CHAR(32),LEFT(V190,1)=CHAR(9),LEFT(V190,1)=CHAR(160),indenture(V190)&gt;0),"NO","BOLD")&amp;X190</f>
        <v>BOLD</v>
      </c>
      <c r="AB190" t="str">
        <f t="shared" si="138"/>
        <v/>
      </c>
      <c r="AC190" t="str">
        <f>IF(OR(LEFT(Z190,1)=CHAR(32),LEFT(Z190,1)=CHAR(9),LEFT(Z190,1)=CHAR(160),indenture(Z190)&gt;0),"NO","BOLD")&amp;AB190</f>
        <v>BOLD</v>
      </c>
      <c r="AF190" t="str">
        <f t="shared" si="139"/>
        <v/>
      </c>
      <c r="AG190" t="str">
        <f>IF(OR(LEFT(AD190,1)=CHAR(32),LEFT(AD190,1)=CHAR(9),LEFT(AD190,1)=CHAR(160),indenture(AD190)&gt;0),"NO","BOLD")&amp;AF190</f>
        <v>BOLD</v>
      </c>
      <c r="AJ190" t="str">
        <f t="shared" si="140"/>
        <v/>
      </c>
      <c r="AK190" t="str">
        <f>IF(OR(LEFT(AH190,1)=CHAR(32),LEFT(AH190,1)=CHAR(9),LEFT(AH190,1)=CHAR(160),indenture(AH190)&gt;0),"NO","BOLD")&amp;AJ190</f>
        <v>BOLD</v>
      </c>
      <c r="AN190" t="str">
        <f t="shared" si="141"/>
        <v/>
      </c>
      <c r="AO190" t="str">
        <f>IF(OR(LEFT(AL190,1)=CHAR(32),LEFT(AL190,1)=CHAR(9),LEFT(AL190,1)=CHAR(160),indenture(AL190)&gt;0),"NO","BOLD")&amp;AN190</f>
        <v>BOLD</v>
      </c>
      <c r="AR190" t="str">
        <f t="shared" si="142"/>
        <v/>
      </c>
      <c r="AS190" t="str">
        <f>IF(OR(LEFT(AP190,1)=CHAR(32),LEFT(AP190,1)=CHAR(9),LEFT(AP190,1)=CHAR(160),indenture(AP190)&gt;0),"NO","BOLD")&amp;AR190</f>
        <v>BOLD</v>
      </c>
      <c r="AV190" t="str">
        <f t="shared" si="143"/>
        <v/>
      </c>
      <c r="AW190" t="str">
        <f>IF(OR(LEFT(AT190,1)=CHAR(32),LEFT(AT190,1)=CHAR(9),LEFT(AT190,1)=CHAR(160),indenture(AT190)&gt;0),"NO","BOLD")&amp;AV190</f>
        <v>BOLD</v>
      </c>
      <c r="AZ190" t="str">
        <f t="shared" si="144"/>
        <v/>
      </c>
      <c r="BA190" t="str">
        <f>IF(OR(LEFT(AX190,1)=CHAR(32),LEFT(AX190,1)=CHAR(9),LEFT(AX190,1)=CHAR(160),indenture(AX190)&gt;0),"NO","BOLD")&amp;AZ190</f>
        <v>BOLD</v>
      </c>
      <c r="BD190" t="str">
        <f t="shared" si="145"/>
        <v/>
      </c>
      <c r="BE190" t="str">
        <f>IF(OR(LEFT(BB190,1)=CHAR(32),LEFT(BB190,1)=CHAR(9),LEFT(BB190,1)=CHAR(160),indenture(BB190)&gt;0),"NO","BOLD")&amp;BD190</f>
        <v>BOLD</v>
      </c>
      <c r="BH190" t="str">
        <f t="shared" si="146"/>
        <v/>
      </c>
      <c r="BI190" t="str">
        <f>IF(OR(LEFT(BF190,1)=CHAR(32),LEFT(BF190,1)=CHAR(9),LEFT(BF190,1)=CHAR(160),indenture(BF190)&gt;0),"NO","BOLD")&amp;BH190</f>
        <v>BOLD</v>
      </c>
      <c r="BL190" t="str">
        <f t="shared" si="147"/>
        <v/>
      </c>
      <c r="BM190" t="str">
        <f>IF(OR(LEFT(BJ190,1)=CHAR(32),LEFT(BJ190,1)=CHAR(9),LEFT(BJ190,1)=CHAR(160),indenture(BJ190)&gt;0),"NO","BOLD")&amp;BL190</f>
        <v>BOLD</v>
      </c>
      <c r="BP190" t="str">
        <f t="shared" si="148"/>
        <v/>
      </c>
      <c r="BQ190" t="str">
        <f>IF(OR(LEFT(BN190,1)=CHAR(32),LEFT(BN190,1)=CHAR(9),LEFT(BN190,1)=CHAR(160),indenture(BN190)&gt;0),"NO","BOLD")&amp;BP190</f>
        <v>BOLD</v>
      </c>
      <c r="BT190" t="str">
        <f t="shared" si="149"/>
        <v/>
      </c>
      <c r="BU190" t="str">
        <f>IF(OR(LEFT(BR190,1)=CHAR(32),LEFT(BR190,1)=CHAR(9),LEFT(BR190,1)=CHAR(160),indenture(BR190)&gt;0),"NO","BOLD")&amp;BT190</f>
        <v>BOLD</v>
      </c>
      <c r="BX190" t="str">
        <f t="shared" si="150"/>
        <v/>
      </c>
      <c r="BY190" t="str">
        <f>IF(OR(LEFT(BV190,1)=CHAR(32),LEFT(BV190,1)=CHAR(9),LEFT(BV190,1)=CHAR(160),indenture(BV190)&gt;0),"NO","BOLD")&amp;BX190</f>
        <v>BOLD</v>
      </c>
      <c r="CB190" t="str">
        <f t="shared" si="151"/>
        <v/>
      </c>
      <c r="CC190" t="str">
        <f>IF(OR(LEFT(BZ190,1)=CHAR(32),LEFT(BZ190,1)=CHAR(9),LEFT(BZ190,1)=CHAR(160),indenture(BZ190)&gt;0),"NO","BOLD")&amp;CB190</f>
        <v>BOLD</v>
      </c>
      <c r="CF190" t="str">
        <f t="shared" si="152"/>
        <v/>
      </c>
      <c r="CG190" t="str">
        <f>IF(OR(LEFT(CD190,1)=CHAR(32),LEFT(CD190,1)=CHAR(9),LEFT(CD190,1)=CHAR(160),indenture(CD190)&gt;0),"NO","BOLD")&amp;CF190</f>
        <v>BOLD</v>
      </c>
      <c r="CJ190" t="str">
        <f t="shared" si="153"/>
        <v/>
      </c>
      <c r="CK190" t="str">
        <f>IF(OR(LEFT(CH190,1)=CHAR(32),LEFT(CH190,1)=CHAR(9),LEFT(CH190,1)=CHAR(160),indenture(CH190)&gt;0),"NO","BOLD")&amp;CJ190</f>
        <v>BOLD</v>
      </c>
      <c r="CN190" t="str">
        <f t="shared" si="154"/>
        <v/>
      </c>
      <c r="CO190" t="str">
        <f>IF(OR(LEFT(CL190,1)=CHAR(32),LEFT(CL190,1)=CHAR(9),LEFT(CL190,1)=CHAR(160),indenture(CL190)&gt;0),"NO","BOLD")&amp;CN190</f>
        <v>BOLD</v>
      </c>
      <c r="CR190" t="str">
        <f t="shared" si="155"/>
        <v/>
      </c>
      <c r="CS190" t="str">
        <f>IF(OR(LEFT(CP190,1)=CHAR(32),LEFT(CP190,1)=CHAR(9),LEFT(CP190,1)=CHAR(160),indenture(CP190)&gt;0),"NO","BOLD")&amp;CR190</f>
        <v>BOLD</v>
      </c>
      <c r="CV190" t="str">
        <f t="shared" si="156"/>
        <v/>
      </c>
      <c r="CW190" t="str">
        <f>IF(OR(LEFT(CT190,1)=CHAR(32),LEFT(CT190,1)=CHAR(9),LEFT(CT190,1)=CHAR(160),indenture(CT190)&gt;0),"NO","BOLD")&amp;CV190</f>
        <v>BOLD</v>
      </c>
      <c r="CZ190" t="str">
        <f t="shared" si="157"/>
        <v/>
      </c>
      <c r="DA190" t="str">
        <f>IF(OR(LEFT(CX190,1)=CHAR(32),LEFT(CX190,1)=CHAR(9),LEFT(CX190,1)=CHAR(160),indenture(CX190)&gt;0),"NO","BOLD")&amp;CZ190</f>
        <v>BOLD</v>
      </c>
      <c r="DD190" t="str">
        <f t="shared" si="158"/>
        <v/>
      </c>
      <c r="DE190" t="str">
        <f>IF(OR(LEFT(DB190,1)=CHAR(32),LEFT(DB190,1)=CHAR(9),LEFT(DB190,1)=CHAR(160),indenture(DB190)&gt;0),"NO","BOLD")&amp;DD190</f>
        <v>BOLD</v>
      </c>
      <c r="DH190" t="str">
        <f t="shared" si="159"/>
        <v/>
      </c>
      <c r="DI190" t="str">
        <f>IF(OR(LEFT(DF190,1)=CHAR(32),LEFT(DF190,1)=CHAR(9),LEFT(DF190,1)=CHAR(160),indenture(DF190)&gt;0),"NO","BOLD")&amp;DH190</f>
        <v>BOLD</v>
      </c>
      <c r="DL190" t="str">
        <f t="shared" si="160"/>
        <v/>
      </c>
      <c r="DM190" t="str">
        <f>IF(OR(LEFT(DJ190,1)=CHAR(32),LEFT(DJ190,1)=CHAR(9),LEFT(DJ190,1)=CHAR(160),indenture(DJ190)&gt;0),"NO","BOLD")&amp;DL190</f>
        <v>BOLD</v>
      </c>
      <c r="DP190" t="str">
        <f t="shared" si="161"/>
        <v/>
      </c>
      <c r="DQ190" t="str">
        <f>IF(OR(LEFT(DN190,1)=CHAR(32),LEFT(DN190,1)=CHAR(9),LEFT(DN190,1)=CHAR(160),indenture(DN190)&gt;0),"NO","BOLD")&amp;DP190</f>
        <v>BOLD</v>
      </c>
      <c r="DT190" t="str">
        <f t="shared" si="162"/>
        <v/>
      </c>
      <c r="DU190" t="str">
        <f>IF(OR(LEFT(DR190,1)=CHAR(32),LEFT(DR190,1)=CHAR(9),LEFT(DR190,1)=CHAR(160),indenture(DR190)&gt;0),"NO","BOLD")&amp;DT190</f>
        <v>BOLD</v>
      </c>
      <c r="DX190" t="str">
        <f t="shared" si="163"/>
        <v/>
      </c>
      <c r="DY190" t="str">
        <f>IF(OR(LEFT(DV190,1)=CHAR(32),LEFT(DV190,1)=CHAR(9),LEFT(DV190,1)=CHAR(160),indenture(DV190)&gt;0),"NO","BOLD")&amp;DX190</f>
        <v>BOLD</v>
      </c>
      <c r="EB190" t="str">
        <f t="shared" si="164"/>
        <v/>
      </c>
      <c r="EC190" t="str">
        <f>IF(OR(LEFT(DZ190,1)=CHAR(32),LEFT(DZ190,1)=CHAR(9),LEFT(DZ190,1)=CHAR(160),indenture(DZ190)&gt;0),"NO","BOLD")&amp;EB190</f>
        <v>BOLD</v>
      </c>
      <c r="EF190" t="str">
        <f t="shared" si="165"/>
        <v/>
      </c>
      <c r="EG190" t="str">
        <f>IF(OR(LEFT(ED190,1)=CHAR(32),LEFT(ED190,1)=CHAR(9),LEFT(ED190,1)=CHAR(160),indenture(ED190)&gt;0),"NO","BOLD")&amp;EF190</f>
        <v>BOLD</v>
      </c>
      <c r="EJ190" t="str">
        <f t="shared" si="166"/>
        <v/>
      </c>
      <c r="EK190" t="str">
        <f>IF(OR(LEFT(EH190,1)=CHAR(32),LEFT(EH190,1)=CHAR(9),LEFT(EH190,1)=CHAR(160),indenture(EH190)&gt;0),"NO","BOLD")&amp;EJ190</f>
        <v>BOLD</v>
      </c>
      <c r="EN190" t="str">
        <f t="shared" si="167"/>
        <v/>
      </c>
      <c r="EO190" t="str">
        <f>IF(OR(LEFT(EL190,1)=CHAR(32),LEFT(EL190,1)=CHAR(9),LEFT(EL190,1)=CHAR(160),indenture(EL190)&gt;0),"NO","BOLD")&amp;EN190</f>
        <v>BOLD</v>
      </c>
      <c r="ER190" t="str">
        <f t="shared" si="168"/>
        <v/>
      </c>
      <c r="ES190" t="str">
        <f>IF(OR(LEFT(EP190,1)=CHAR(32),LEFT(EP190,1)=CHAR(9),LEFT(EP190,1)=CHAR(160),indenture(EP190)&gt;0),"NO","BOLD")&amp;ER190</f>
        <v>BOLD</v>
      </c>
      <c r="EV190" t="str">
        <f t="shared" si="169"/>
        <v/>
      </c>
      <c r="EW190" t="str">
        <f>IF(OR(LEFT(ET190,1)=CHAR(32),LEFT(ET190,1)=CHAR(9),LEFT(ET190,1)=CHAR(160),indenture(ET190)&gt;0),"NO","BOLD")&amp;EV190</f>
        <v>BOLD</v>
      </c>
      <c r="EZ190" t="str">
        <f t="shared" si="170"/>
        <v/>
      </c>
      <c r="FA190" t="str">
        <f>IF(OR(LEFT(EX190,1)=CHAR(32),LEFT(EX190,1)=CHAR(9),LEFT(EX190,1)=CHAR(160),indenture(EX190)&gt;0),"NO","BOLD")&amp;EZ190</f>
        <v>BOLD</v>
      </c>
      <c r="FD190" t="str">
        <f t="shared" si="171"/>
        <v/>
      </c>
      <c r="FE190" t="str">
        <f>IF(OR(LEFT(FB190,1)=CHAR(32),LEFT(FB190,1)=CHAR(9),LEFT(FB190,1)=CHAR(160),indenture(FB190)&gt;0),"NO","BOLD")&amp;FD190</f>
        <v>BOLD</v>
      </c>
      <c r="FH190" t="str">
        <f t="shared" si="172"/>
        <v/>
      </c>
      <c r="FI190" t="str">
        <f>IF(OR(LEFT(FF190,1)=CHAR(32),LEFT(FF190,1)=CHAR(9),LEFT(FF190,1)=CHAR(160),indenture(FF190)&gt;0),"NO","BOLD")&amp;FH190</f>
        <v>BOLD</v>
      </c>
      <c r="FL190" t="str">
        <f t="shared" si="173"/>
        <v/>
      </c>
      <c r="FM190" t="str">
        <f>IF(OR(LEFT(FJ190,1)=CHAR(32),LEFT(FJ190,1)=CHAR(9),LEFT(FJ190,1)=CHAR(160),indenture(FJ190)&gt;0),"NO","BOLD")&amp;FL190</f>
        <v>BOLD</v>
      </c>
      <c r="FP190" t="str">
        <f t="shared" si="174"/>
        <v/>
      </c>
      <c r="FQ190" t="str">
        <f>IF(OR(LEFT(FN190,1)=CHAR(32),LEFT(FN190,1)=CHAR(9),LEFT(FN190,1)=CHAR(160),indenture(FN190)&gt;0),"NO","BOLD")&amp;FP190</f>
        <v>BOLD</v>
      </c>
      <c r="FT190" t="str">
        <f t="shared" si="175"/>
        <v/>
      </c>
      <c r="FU190" t="str">
        <f>IF(OR(LEFT(FR190,1)=CHAR(32),LEFT(FR190,1)=CHAR(9),LEFT(FR190,1)=CHAR(160),indenture(FR190)&gt;0),"NO","BOLD")&amp;FT190</f>
        <v>BOLD</v>
      </c>
      <c r="FX190" t="str">
        <f t="shared" si="176"/>
        <v/>
      </c>
      <c r="FY190" t="str">
        <f>IF(OR(LEFT(FV190,1)=CHAR(32),LEFT(FV190,1)=CHAR(9),LEFT(FV190,1)=CHAR(160),indenture(FV190)&gt;0),"NO","BOLD")&amp;FX190</f>
        <v>BOLD</v>
      </c>
      <c r="GB190" t="str">
        <f t="shared" si="177"/>
        <v/>
      </c>
      <c r="GC190" t="str">
        <f>IF(OR(LEFT(FZ190,1)=CHAR(32),LEFT(FZ190,1)=CHAR(9),LEFT(FZ190,1)=CHAR(160),indenture(FZ190)&gt;0),"NO","BOLD")&amp;GB190</f>
        <v>BOLD</v>
      </c>
      <c r="GF190" t="str">
        <f t="shared" si="178"/>
        <v/>
      </c>
      <c r="GG190" t="str">
        <f>IF(OR(LEFT(GD190,1)=CHAR(32),LEFT(GD190,1)=CHAR(9),LEFT(GD190,1)=CHAR(160),indenture(GD190)&gt;0),"NO","BOLD")&amp;GF190</f>
        <v>BOLD</v>
      </c>
      <c r="GJ190" t="str">
        <f t="shared" si="179"/>
        <v/>
      </c>
      <c r="GK190" t="str">
        <f>IF(OR(LEFT(GH190,1)=CHAR(32),LEFT(GH190,1)=CHAR(9),LEFT(GH190,1)=CHAR(160),indenture(GH190)&gt;0),"NO","BOLD")&amp;GJ190</f>
        <v>BOLD</v>
      </c>
      <c r="GN190" t="str">
        <f t="shared" si="180"/>
        <v/>
      </c>
      <c r="GO190" t="str">
        <f>IF(OR(LEFT(GL190,1)=CHAR(32),LEFT(GL190,1)=CHAR(9),LEFT(GL190,1)=CHAR(160),indenture(GL190)&gt;0),"NO","BOLD")&amp;GN190</f>
        <v>BOLD</v>
      </c>
      <c r="GR190" t="str">
        <f t="shared" si="181"/>
        <v/>
      </c>
      <c r="GS190" t="str">
        <f>IF(OR(LEFT(GP190,1)=CHAR(32),LEFT(GP190,1)=CHAR(9),LEFT(GP190,1)=CHAR(160),indenture(GP190)&gt;0),"NO","BOLD")&amp;GR190</f>
        <v>BOLD</v>
      </c>
      <c r="GV190" t="str">
        <f t="shared" si="182"/>
        <v/>
      </c>
      <c r="GW190" t="str">
        <f>IF(OR(LEFT(GT190,1)=CHAR(32),LEFT(GT190,1)=CHAR(9),LEFT(GT190,1)=CHAR(160),indenture(GT190)&gt;0),"NO","BOLD")&amp;GV190</f>
        <v>BOLD</v>
      </c>
      <c r="GZ190" t="str">
        <f t="shared" si="183"/>
        <v/>
      </c>
      <c r="HA190" t="str">
        <f>IF(OR(LEFT(GX190,1)=CHAR(32),LEFT(GX190,1)=CHAR(9),LEFT(GX190,1)=CHAR(160),indenture(GX190)&gt;0),"NO","BOLD")&amp;GZ190</f>
        <v>BOLD</v>
      </c>
      <c r="HD190" t="str">
        <f t="shared" si="184"/>
        <v/>
      </c>
      <c r="HE190" t="str">
        <f>IF(OR(LEFT(HB190,1)=CHAR(32),LEFT(HB190,1)=CHAR(9),LEFT(HB190,1)=CHAR(160),indenture(HB190)&gt;0),"NO","BOLD")&amp;HD190</f>
        <v>BOLD</v>
      </c>
      <c r="HH190" t="str">
        <f t="shared" si="185"/>
        <v/>
      </c>
      <c r="HI190" t="str">
        <f>IF(OR(LEFT(HF190,1)=CHAR(32),LEFT(HF190,1)=CHAR(9),LEFT(HF190,1)=CHAR(160),indenture(HF190)&gt;0),"NO","BOLD")&amp;HH190</f>
        <v>BOLD</v>
      </c>
      <c r="HL190" t="str">
        <f t="shared" si="186"/>
        <v/>
      </c>
      <c r="HM190" t="str">
        <f>IF(OR(LEFT(HJ190,1)=CHAR(32),LEFT(HJ190,1)=CHAR(9),LEFT(HJ190,1)=CHAR(160),indenture(HJ190)&gt;0),"NO","BOLD")&amp;HL190</f>
        <v>BOLD</v>
      </c>
      <c r="HP190" t="str">
        <f t="shared" si="187"/>
        <v/>
      </c>
      <c r="HQ190" t="str">
        <f>IF(OR(LEFT(HN190,1)=CHAR(32),LEFT(HN190,1)=CHAR(9),LEFT(HN190,1)=CHAR(160),indenture(HN190)&gt;0),"NO","BOLD")&amp;HP190</f>
        <v>BOLD</v>
      </c>
      <c r="HT190" t="str">
        <f t="shared" si="188"/>
        <v/>
      </c>
      <c r="HU190" t="str">
        <f>IF(OR(LEFT(HR190,1)=CHAR(32),LEFT(HR190,1)=CHAR(9),LEFT(HR190,1)=CHAR(160),indenture(HR190)&gt;0),"NO","BOLD")&amp;HT190</f>
        <v>BOLD</v>
      </c>
    </row>
    <row r="191" spans="1:229">
      <c r="A191">
        <v>190</v>
      </c>
      <c r="D191" t="str">
        <f t="shared" si="133"/>
        <v/>
      </c>
      <c r="E191" t="str">
        <f>IF(OR(LEFT(B191,1)=CHAR(32),LEFT(B191,1)=CHAR(9),LEFT(B191,1)=CHAR(160),indenture(B191)&gt;0),"NO","BOLD")&amp;D191</f>
        <v>BOLD</v>
      </c>
      <c r="H191" t="str">
        <f t="shared" si="134"/>
        <v/>
      </c>
      <c r="I191" t="str">
        <f>IF(OR(LEFT(F191,1)=CHAR(32),LEFT(F191,1)=CHAR(9),LEFT(F191,1)=CHAR(160),indenture(F191)&gt;0),"NO","BOLD")&amp;H191</f>
        <v>BOLD</v>
      </c>
      <c r="P191" t="str">
        <f t="shared" si="135"/>
        <v/>
      </c>
      <c r="Q191" t="str">
        <f>IF(OR(LEFT(N191,1)=CHAR(32),LEFT(N191,1)=CHAR(9),LEFT(N191,1)=CHAR(160),indenture(N191)&gt;0),"NO","BOLD")&amp;P191</f>
        <v>BOLD</v>
      </c>
      <c r="T191" t="str">
        <f t="shared" si="136"/>
        <v/>
      </c>
      <c r="U191" t="str">
        <f>IF(OR(LEFT(R191,1)=CHAR(32),LEFT(R191,1)=CHAR(9),LEFT(R191,1)=CHAR(160),indenture(R191)&gt;0),"NO","BOLD")&amp;T191</f>
        <v>BOLD</v>
      </c>
      <c r="X191" t="str">
        <f t="shared" si="137"/>
        <v/>
      </c>
      <c r="Y191" t="str">
        <f>IF(OR(LEFT(V191,1)=CHAR(32),LEFT(V191,1)=CHAR(9),LEFT(V191,1)=CHAR(160),indenture(V191)&gt;0),"NO","BOLD")&amp;X191</f>
        <v>BOLD</v>
      </c>
      <c r="AB191" t="str">
        <f t="shared" si="138"/>
        <v/>
      </c>
      <c r="AC191" t="str">
        <f>IF(OR(LEFT(Z191,1)=CHAR(32),LEFT(Z191,1)=CHAR(9),LEFT(Z191,1)=CHAR(160),indenture(Z191)&gt;0),"NO","BOLD")&amp;AB191</f>
        <v>BOLD</v>
      </c>
      <c r="AF191" t="str">
        <f t="shared" si="139"/>
        <v/>
      </c>
      <c r="AG191" t="str">
        <f>IF(OR(LEFT(AD191,1)=CHAR(32),LEFT(AD191,1)=CHAR(9),LEFT(AD191,1)=CHAR(160),indenture(AD191)&gt;0),"NO","BOLD")&amp;AF191</f>
        <v>BOLD</v>
      </c>
      <c r="AJ191" t="str">
        <f t="shared" si="140"/>
        <v/>
      </c>
      <c r="AK191" t="str">
        <f>IF(OR(LEFT(AH191,1)=CHAR(32),LEFT(AH191,1)=CHAR(9),LEFT(AH191,1)=CHAR(160),indenture(AH191)&gt;0),"NO","BOLD")&amp;AJ191</f>
        <v>BOLD</v>
      </c>
      <c r="AN191" t="str">
        <f t="shared" si="141"/>
        <v/>
      </c>
      <c r="AO191" t="str">
        <f>IF(OR(LEFT(AL191,1)=CHAR(32),LEFT(AL191,1)=CHAR(9),LEFT(AL191,1)=CHAR(160),indenture(AL191)&gt;0),"NO","BOLD")&amp;AN191</f>
        <v>BOLD</v>
      </c>
      <c r="AR191" t="str">
        <f t="shared" si="142"/>
        <v/>
      </c>
      <c r="AS191" t="str">
        <f>IF(OR(LEFT(AP191,1)=CHAR(32),LEFT(AP191,1)=CHAR(9),LEFT(AP191,1)=CHAR(160),indenture(AP191)&gt;0),"NO","BOLD")&amp;AR191</f>
        <v>BOLD</v>
      </c>
      <c r="AV191" t="str">
        <f t="shared" si="143"/>
        <v/>
      </c>
      <c r="AW191" t="str">
        <f>IF(OR(LEFT(AT191,1)=CHAR(32),LEFT(AT191,1)=CHAR(9),LEFT(AT191,1)=CHAR(160),indenture(AT191)&gt;0),"NO","BOLD")&amp;AV191</f>
        <v>BOLD</v>
      </c>
      <c r="AZ191" t="str">
        <f t="shared" si="144"/>
        <v/>
      </c>
      <c r="BA191" t="str">
        <f>IF(OR(LEFT(AX191,1)=CHAR(32),LEFT(AX191,1)=CHAR(9),LEFT(AX191,1)=CHAR(160),indenture(AX191)&gt;0),"NO","BOLD")&amp;AZ191</f>
        <v>BOLD</v>
      </c>
      <c r="BD191" t="str">
        <f t="shared" si="145"/>
        <v/>
      </c>
      <c r="BE191" t="str">
        <f>IF(OR(LEFT(BB191,1)=CHAR(32),LEFT(BB191,1)=CHAR(9),LEFT(BB191,1)=CHAR(160),indenture(BB191)&gt;0),"NO","BOLD")&amp;BD191</f>
        <v>BOLD</v>
      </c>
      <c r="BH191" t="str">
        <f t="shared" si="146"/>
        <v/>
      </c>
      <c r="BI191" t="str">
        <f>IF(OR(LEFT(BF191,1)=CHAR(32),LEFT(BF191,1)=CHAR(9),LEFT(BF191,1)=CHAR(160),indenture(BF191)&gt;0),"NO","BOLD")&amp;BH191</f>
        <v>BOLD</v>
      </c>
      <c r="BL191" t="str">
        <f t="shared" si="147"/>
        <v/>
      </c>
      <c r="BM191" t="str">
        <f>IF(OR(LEFT(BJ191,1)=CHAR(32),LEFT(BJ191,1)=CHAR(9),LEFT(BJ191,1)=CHAR(160),indenture(BJ191)&gt;0),"NO","BOLD")&amp;BL191</f>
        <v>BOLD</v>
      </c>
      <c r="BP191" t="str">
        <f t="shared" si="148"/>
        <v/>
      </c>
      <c r="BQ191" t="str">
        <f>IF(OR(LEFT(BN191,1)=CHAR(32),LEFT(BN191,1)=CHAR(9),LEFT(BN191,1)=CHAR(160),indenture(BN191)&gt;0),"NO","BOLD")&amp;BP191</f>
        <v>BOLD</v>
      </c>
      <c r="BT191" t="str">
        <f t="shared" si="149"/>
        <v/>
      </c>
      <c r="BU191" t="str">
        <f>IF(OR(LEFT(BR191,1)=CHAR(32),LEFT(BR191,1)=CHAR(9),LEFT(BR191,1)=CHAR(160),indenture(BR191)&gt;0),"NO","BOLD")&amp;BT191</f>
        <v>BOLD</v>
      </c>
      <c r="BX191" t="str">
        <f t="shared" si="150"/>
        <v/>
      </c>
      <c r="BY191" t="str">
        <f>IF(OR(LEFT(BV191,1)=CHAR(32),LEFT(BV191,1)=CHAR(9),LEFT(BV191,1)=CHAR(160),indenture(BV191)&gt;0),"NO","BOLD")&amp;BX191</f>
        <v>BOLD</v>
      </c>
      <c r="CB191" t="str">
        <f t="shared" si="151"/>
        <v/>
      </c>
      <c r="CC191" t="str">
        <f>IF(OR(LEFT(BZ191,1)=CHAR(32),LEFT(BZ191,1)=CHAR(9),LEFT(BZ191,1)=CHAR(160),indenture(BZ191)&gt;0),"NO","BOLD")&amp;CB191</f>
        <v>BOLD</v>
      </c>
      <c r="CF191" t="str">
        <f t="shared" si="152"/>
        <v/>
      </c>
      <c r="CG191" t="str">
        <f>IF(OR(LEFT(CD191,1)=CHAR(32),LEFT(CD191,1)=CHAR(9),LEFT(CD191,1)=CHAR(160),indenture(CD191)&gt;0),"NO","BOLD")&amp;CF191</f>
        <v>BOLD</v>
      </c>
      <c r="CJ191" t="str">
        <f t="shared" si="153"/>
        <v/>
      </c>
      <c r="CK191" t="str">
        <f>IF(OR(LEFT(CH191,1)=CHAR(32),LEFT(CH191,1)=CHAR(9),LEFT(CH191,1)=CHAR(160),indenture(CH191)&gt;0),"NO","BOLD")&amp;CJ191</f>
        <v>BOLD</v>
      </c>
      <c r="CN191" t="str">
        <f t="shared" si="154"/>
        <v/>
      </c>
      <c r="CO191" t="str">
        <f>IF(OR(LEFT(CL191,1)=CHAR(32),LEFT(CL191,1)=CHAR(9),LEFT(CL191,1)=CHAR(160),indenture(CL191)&gt;0),"NO","BOLD")&amp;CN191</f>
        <v>BOLD</v>
      </c>
      <c r="CR191" t="str">
        <f t="shared" si="155"/>
        <v/>
      </c>
      <c r="CS191" t="str">
        <f>IF(OR(LEFT(CP191,1)=CHAR(32),LEFT(CP191,1)=CHAR(9),LEFT(CP191,1)=CHAR(160),indenture(CP191)&gt;0),"NO","BOLD")&amp;CR191</f>
        <v>BOLD</v>
      </c>
      <c r="CV191" t="str">
        <f t="shared" si="156"/>
        <v/>
      </c>
      <c r="CW191" t="str">
        <f>IF(OR(LEFT(CT191,1)=CHAR(32),LEFT(CT191,1)=CHAR(9),LEFT(CT191,1)=CHAR(160),indenture(CT191)&gt;0),"NO","BOLD")&amp;CV191</f>
        <v>BOLD</v>
      </c>
      <c r="CZ191" t="str">
        <f t="shared" si="157"/>
        <v/>
      </c>
      <c r="DA191" t="str">
        <f>IF(OR(LEFT(CX191,1)=CHAR(32),LEFT(CX191,1)=CHAR(9),LEFT(CX191,1)=CHAR(160),indenture(CX191)&gt;0),"NO","BOLD")&amp;CZ191</f>
        <v>BOLD</v>
      </c>
      <c r="DD191" t="str">
        <f t="shared" si="158"/>
        <v/>
      </c>
      <c r="DE191" t="str">
        <f>IF(OR(LEFT(DB191,1)=CHAR(32),LEFT(DB191,1)=CHAR(9),LEFT(DB191,1)=CHAR(160),indenture(DB191)&gt;0),"NO","BOLD")&amp;DD191</f>
        <v>BOLD</v>
      </c>
      <c r="DH191" t="str">
        <f t="shared" si="159"/>
        <v/>
      </c>
      <c r="DI191" t="str">
        <f>IF(OR(LEFT(DF191,1)=CHAR(32),LEFT(DF191,1)=CHAR(9),LEFT(DF191,1)=CHAR(160),indenture(DF191)&gt;0),"NO","BOLD")&amp;DH191</f>
        <v>BOLD</v>
      </c>
      <c r="DL191" t="str">
        <f t="shared" si="160"/>
        <v/>
      </c>
      <c r="DM191" t="str">
        <f>IF(OR(LEFT(DJ191,1)=CHAR(32),LEFT(DJ191,1)=CHAR(9),LEFT(DJ191,1)=CHAR(160),indenture(DJ191)&gt;0),"NO","BOLD")&amp;DL191</f>
        <v>BOLD</v>
      </c>
      <c r="DP191" t="str">
        <f t="shared" si="161"/>
        <v/>
      </c>
      <c r="DQ191" t="str">
        <f>IF(OR(LEFT(DN191,1)=CHAR(32),LEFT(DN191,1)=CHAR(9),LEFT(DN191,1)=CHAR(160),indenture(DN191)&gt;0),"NO","BOLD")&amp;DP191</f>
        <v>BOLD</v>
      </c>
      <c r="DT191" t="str">
        <f t="shared" si="162"/>
        <v/>
      </c>
      <c r="DU191" t="str">
        <f>IF(OR(LEFT(DR191,1)=CHAR(32),LEFT(DR191,1)=CHAR(9),LEFT(DR191,1)=CHAR(160),indenture(DR191)&gt;0),"NO","BOLD")&amp;DT191</f>
        <v>BOLD</v>
      </c>
      <c r="DX191" t="str">
        <f t="shared" si="163"/>
        <v/>
      </c>
      <c r="DY191" t="str">
        <f>IF(OR(LEFT(DV191,1)=CHAR(32),LEFT(DV191,1)=CHAR(9),LEFT(DV191,1)=CHAR(160),indenture(DV191)&gt;0),"NO","BOLD")&amp;DX191</f>
        <v>BOLD</v>
      </c>
      <c r="EB191" t="str">
        <f t="shared" si="164"/>
        <v/>
      </c>
      <c r="EC191" t="str">
        <f>IF(OR(LEFT(DZ191,1)=CHAR(32),LEFT(DZ191,1)=CHAR(9),LEFT(DZ191,1)=CHAR(160),indenture(DZ191)&gt;0),"NO","BOLD")&amp;EB191</f>
        <v>BOLD</v>
      </c>
      <c r="EF191" t="str">
        <f t="shared" si="165"/>
        <v/>
      </c>
      <c r="EG191" t="str">
        <f>IF(OR(LEFT(ED191,1)=CHAR(32),LEFT(ED191,1)=CHAR(9),LEFT(ED191,1)=CHAR(160),indenture(ED191)&gt;0),"NO","BOLD")&amp;EF191</f>
        <v>BOLD</v>
      </c>
      <c r="EJ191" t="str">
        <f t="shared" si="166"/>
        <v/>
      </c>
      <c r="EK191" t="str">
        <f>IF(OR(LEFT(EH191,1)=CHAR(32),LEFT(EH191,1)=CHAR(9),LEFT(EH191,1)=CHAR(160),indenture(EH191)&gt;0),"NO","BOLD")&amp;EJ191</f>
        <v>BOLD</v>
      </c>
      <c r="EN191" t="str">
        <f t="shared" si="167"/>
        <v/>
      </c>
      <c r="EO191" t="str">
        <f>IF(OR(LEFT(EL191,1)=CHAR(32),LEFT(EL191,1)=CHAR(9),LEFT(EL191,1)=CHAR(160),indenture(EL191)&gt;0),"NO","BOLD")&amp;EN191</f>
        <v>BOLD</v>
      </c>
      <c r="ER191" t="str">
        <f t="shared" si="168"/>
        <v/>
      </c>
      <c r="ES191" t="str">
        <f>IF(OR(LEFT(EP191,1)=CHAR(32),LEFT(EP191,1)=CHAR(9),LEFT(EP191,1)=CHAR(160),indenture(EP191)&gt;0),"NO","BOLD")&amp;ER191</f>
        <v>BOLD</v>
      </c>
      <c r="EV191" t="str">
        <f t="shared" si="169"/>
        <v/>
      </c>
      <c r="EW191" t="str">
        <f>IF(OR(LEFT(ET191,1)=CHAR(32),LEFT(ET191,1)=CHAR(9),LEFT(ET191,1)=CHAR(160),indenture(ET191)&gt;0),"NO","BOLD")&amp;EV191</f>
        <v>BOLD</v>
      </c>
      <c r="EZ191" t="str">
        <f t="shared" si="170"/>
        <v/>
      </c>
      <c r="FA191" t="str">
        <f>IF(OR(LEFT(EX191,1)=CHAR(32),LEFT(EX191,1)=CHAR(9),LEFT(EX191,1)=CHAR(160),indenture(EX191)&gt;0),"NO","BOLD")&amp;EZ191</f>
        <v>BOLD</v>
      </c>
      <c r="FD191" t="str">
        <f t="shared" si="171"/>
        <v/>
      </c>
      <c r="FE191" t="str">
        <f>IF(OR(LEFT(FB191,1)=CHAR(32),LEFT(FB191,1)=CHAR(9),LEFT(FB191,1)=CHAR(160),indenture(FB191)&gt;0),"NO","BOLD")&amp;FD191</f>
        <v>BOLD</v>
      </c>
      <c r="FH191" t="str">
        <f t="shared" si="172"/>
        <v/>
      </c>
      <c r="FI191" t="str">
        <f>IF(OR(LEFT(FF191,1)=CHAR(32),LEFT(FF191,1)=CHAR(9),LEFT(FF191,1)=CHAR(160),indenture(FF191)&gt;0),"NO","BOLD")&amp;FH191</f>
        <v>BOLD</v>
      </c>
      <c r="FL191" t="str">
        <f t="shared" si="173"/>
        <v/>
      </c>
      <c r="FM191" t="str">
        <f>IF(OR(LEFT(FJ191,1)=CHAR(32),LEFT(FJ191,1)=CHAR(9),LEFT(FJ191,1)=CHAR(160),indenture(FJ191)&gt;0),"NO","BOLD")&amp;FL191</f>
        <v>BOLD</v>
      </c>
      <c r="FP191" t="str">
        <f t="shared" si="174"/>
        <v/>
      </c>
      <c r="FQ191" t="str">
        <f>IF(OR(LEFT(FN191,1)=CHAR(32),LEFT(FN191,1)=CHAR(9),LEFT(FN191,1)=CHAR(160),indenture(FN191)&gt;0),"NO","BOLD")&amp;FP191</f>
        <v>BOLD</v>
      </c>
      <c r="FT191" t="str">
        <f t="shared" si="175"/>
        <v/>
      </c>
      <c r="FU191" t="str">
        <f>IF(OR(LEFT(FR191,1)=CHAR(32),LEFT(FR191,1)=CHAR(9),LEFT(FR191,1)=CHAR(160),indenture(FR191)&gt;0),"NO","BOLD")&amp;FT191</f>
        <v>BOLD</v>
      </c>
      <c r="FX191" t="str">
        <f t="shared" si="176"/>
        <v/>
      </c>
      <c r="FY191" t="str">
        <f>IF(OR(LEFT(FV191,1)=CHAR(32),LEFT(FV191,1)=CHAR(9),LEFT(FV191,1)=CHAR(160),indenture(FV191)&gt;0),"NO","BOLD")&amp;FX191</f>
        <v>BOLD</v>
      </c>
      <c r="GB191" t="str">
        <f t="shared" si="177"/>
        <v/>
      </c>
      <c r="GC191" t="str">
        <f>IF(OR(LEFT(FZ191,1)=CHAR(32),LEFT(FZ191,1)=CHAR(9),LEFT(FZ191,1)=CHAR(160),indenture(FZ191)&gt;0),"NO","BOLD")&amp;GB191</f>
        <v>BOLD</v>
      </c>
      <c r="GF191" t="str">
        <f t="shared" si="178"/>
        <v/>
      </c>
      <c r="GG191" t="str">
        <f>IF(OR(LEFT(GD191,1)=CHAR(32),LEFT(GD191,1)=CHAR(9),LEFT(GD191,1)=CHAR(160),indenture(GD191)&gt;0),"NO","BOLD")&amp;GF191</f>
        <v>BOLD</v>
      </c>
      <c r="GJ191" t="str">
        <f t="shared" si="179"/>
        <v/>
      </c>
      <c r="GK191" t="str">
        <f>IF(OR(LEFT(GH191,1)=CHAR(32),LEFT(GH191,1)=CHAR(9),LEFT(GH191,1)=CHAR(160),indenture(GH191)&gt;0),"NO","BOLD")&amp;GJ191</f>
        <v>BOLD</v>
      </c>
      <c r="GN191" t="str">
        <f t="shared" si="180"/>
        <v/>
      </c>
      <c r="GO191" t="str">
        <f>IF(OR(LEFT(GL191,1)=CHAR(32),LEFT(GL191,1)=CHAR(9),LEFT(GL191,1)=CHAR(160),indenture(GL191)&gt;0),"NO","BOLD")&amp;GN191</f>
        <v>BOLD</v>
      </c>
      <c r="GR191" t="str">
        <f t="shared" si="181"/>
        <v/>
      </c>
      <c r="GS191" t="str">
        <f>IF(OR(LEFT(GP191,1)=CHAR(32),LEFT(GP191,1)=CHAR(9),LEFT(GP191,1)=CHAR(160),indenture(GP191)&gt;0),"NO","BOLD")&amp;GR191</f>
        <v>BOLD</v>
      </c>
      <c r="GV191" t="str">
        <f t="shared" si="182"/>
        <v/>
      </c>
      <c r="GW191" t="str">
        <f>IF(OR(LEFT(GT191,1)=CHAR(32),LEFT(GT191,1)=CHAR(9),LEFT(GT191,1)=CHAR(160),indenture(GT191)&gt;0),"NO","BOLD")&amp;GV191</f>
        <v>BOLD</v>
      </c>
      <c r="GZ191" t="str">
        <f t="shared" si="183"/>
        <v/>
      </c>
      <c r="HA191" t="str">
        <f>IF(OR(LEFT(GX191,1)=CHAR(32),LEFT(GX191,1)=CHAR(9),LEFT(GX191,1)=CHAR(160),indenture(GX191)&gt;0),"NO","BOLD")&amp;GZ191</f>
        <v>BOLD</v>
      </c>
      <c r="HD191" t="str">
        <f t="shared" si="184"/>
        <v/>
      </c>
      <c r="HE191" t="str">
        <f>IF(OR(LEFT(HB191,1)=CHAR(32),LEFT(HB191,1)=CHAR(9),LEFT(HB191,1)=CHAR(160),indenture(HB191)&gt;0),"NO","BOLD")&amp;HD191</f>
        <v>BOLD</v>
      </c>
      <c r="HH191" t="str">
        <f t="shared" si="185"/>
        <v/>
      </c>
      <c r="HI191" t="str">
        <f>IF(OR(LEFT(HF191,1)=CHAR(32),LEFT(HF191,1)=CHAR(9),LEFT(HF191,1)=CHAR(160),indenture(HF191)&gt;0),"NO","BOLD")&amp;HH191</f>
        <v>BOLD</v>
      </c>
      <c r="HL191" t="str">
        <f t="shared" si="186"/>
        <v/>
      </c>
      <c r="HM191" t="str">
        <f>IF(OR(LEFT(HJ191,1)=CHAR(32),LEFT(HJ191,1)=CHAR(9),LEFT(HJ191,1)=CHAR(160),indenture(HJ191)&gt;0),"NO","BOLD")&amp;HL191</f>
        <v>BOLD</v>
      </c>
      <c r="HP191" t="str">
        <f t="shared" si="187"/>
        <v/>
      </c>
      <c r="HQ191" t="str">
        <f>IF(OR(LEFT(HN191,1)=CHAR(32),LEFT(HN191,1)=CHAR(9),LEFT(HN191,1)=CHAR(160),indenture(HN191)&gt;0),"NO","BOLD")&amp;HP191</f>
        <v>BOLD</v>
      </c>
      <c r="HT191" t="str">
        <f t="shared" si="188"/>
        <v/>
      </c>
      <c r="HU191" t="str">
        <f>IF(OR(LEFT(HR191,1)=CHAR(32),LEFT(HR191,1)=CHAR(9),LEFT(HR191,1)=CHAR(160),indenture(HR191)&gt;0),"NO","BOLD")&amp;HT191</f>
        <v>BOLD</v>
      </c>
    </row>
    <row r="192" spans="1:229">
      <c r="A192">
        <v>191</v>
      </c>
      <c r="D192" t="str">
        <f t="shared" si="133"/>
        <v/>
      </c>
      <c r="E192" t="str">
        <f>IF(OR(LEFT(B192,1)=CHAR(32),LEFT(B192,1)=CHAR(9),LEFT(B192,1)=CHAR(160),indenture(B192)&gt;0),"NO","BOLD")&amp;D192</f>
        <v>BOLD</v>
      </c>
      <c r="H192" t="str">
        <f t="shared" si="134"/>
        <v/>
      </c>
      <c r="I192" t="str">
        <f>IF(OR(LEFT(F192,1)=CHAR(32),LEFT(F192,1)=CHAR(9),LEFT(F192,1)=CHAR(160),indenture(F192)&gt;0),"NO","BOLD")&amp;H192</f>
        <v>BOLD</v>
      </c>
      <c r="P192" t="str">
        <f t="shared" si="135"/>
        <v/>
      </c>
      <c r="Q192" t="str">
        <f>IF(OR(LEFT(N192,1)=CHAR(32),LEFT(N192,1)=CHAR(9),LEFT(N192,1)=CHAR(160),indenture(N192)&gt;0),"NO","BOLD")&amp;P192</f>
        <v>BOLD</v>
      </c>
      <c r="T192" t="str">
        <f t="shared" si="136"/>
        <v/>
      </c>
      <c r="U192" t="str">
        <f>IF(OR(LEFT(R192,1)=CHAR(32),LEFT(R192,1)=CHAR(9),LEFT(R192,1)=CHAR(160),indenture(R192)&gt;0),"NO","BOLD")&amp;T192</f>
        <v>BOLD</v>
      </c>
      <c r="X192" t="str">
        <f t="shared" si="137"/>
        <v/>
      </c>
      <c r="Y192" t="str">
        <f>IF(OR(LEFT(V192,1)=CHAR(32),LEFT(V192,1)=CHAR(9),LEFT(V192,1)=CHAR(160),indenture(V192)&gt;0),"NO","BOLD")&amp;X192</f>
        <v>BOLD</v>
      </c>
      <c r="AB192" t="str">
        <f t="shared" si="138"/>
        <v/>
      </c>
      <c r="AC192" t="str">
        <f>IF(OR(LEFT(Z192,1)=CHAR(32),LEFT(Z192,1)=CHAR(9),LEFT(Z192,1)=CHAR(160),indenture(Z192)&gt;0),"NO","BOLD")&amp;AB192</f>
        <v>BOLD</v>
      </c>
      <c r="AF192" t="str">
        <f t="shared" si="139"/>
        <v/>
      </c>
      <c r="AG192" t="str">
        <f>IF(OR(LEFT(AD192,1)=CHAR(32),LEFT(AD192,1)=CHAR(9),LEFT(AD192,1)=CHAR(160),indenture(AD192)&gt;0),"NO","BOLD")&amp;AF192</f>
        <v>BOLD</v>
      </c>
      <c r="AJ192" t="str">
        <f t="shared" si="140"/>
        <v/>
      </c>
      <c r="AK192" t="str">
        <f>IF(OR(LEFT(AH192,1)=CHAR(32),LEFT(AH192,1)=CHAR(9),LEFT(AH192,1)=CHAR(160),indenture(AH192)&gt;0),"NO","BOLD")&amp;AJ192</f>
        <v>BOLD</v>
      </c>
      <c r="AN192" t="str">
        <f t="shared" si="141"/>
        <v/>
      </c>
      <c r="AO192" t="str">
        <f>IF(OR(LEFT(AL192,1)=CHAR(32),LEFT(AL192,1)=CHAR(9),LEFT(AL192,1)=CHAR(160),indenture(AL192)&gt;0),"NO","BOLD")&amp;AN192</f>
        <v>BOLD</v>
      </c>
      <c r="AR192" t="str">
        <f t="shared" si="142"/>
        <v/>
      </c>
      <c r="AS192" t="str">
        <f>IF(OR(LEFT(AP192,1)=CHAR(32),LEFT(AP192,1)=CHAR(9),LEFT(AP192,1)=CHAR(160),indenture(AP192)&gt;0),"NO","BOLD")&amp;AR192</f>
        <v>BOLD</v>
      </c>
      <c r="AV192" t="str">
        <f t="shared" si="143"/>
        <v/>
      </c>
      <c r="AW192" t="str">
        <f>IF(OR(LEFT(AT192,1)=CHAR(32),LEFT(AT192,1)=CHAR(9),LEFT(AT192,1)=CHAR(160),indenture(AT192)&gt;0),"NO","BOLD")&amp;AV192</f>
        <v>BOLD</v>
      </c>
      <c r="AZ192" t="str">
        <f t="shared" si="144"/>
        <v/>
      </c>
      <c r="BA192" t="str">
        <f>IF(OR(LEFT(AX192,1)=CHAR(32),LEFT(AX192,1)=CHAR(9),LEFT(AX192,1)=CHAR(160),indenture(AX192)&gt;0),"NO","BOLD")&amp;AZ192</f>
        <v>BOLD</v>
      </c>
      <c r="BD192" t="str">
        <f t="shared" si="145"/>
        <v/>
      </c>
      <c r="BE192" t="str">
        <f>IF(OR(LEFT(BB192,1)=CHAR(32),LEFT(BB192,1)=CHAR(9),LEFT(BB192,1)=CHAR(160),indenture(BB192)&gt;0),"NO","BOLD")&amp;BD192</f>
        <v>BOLD</v>
      </c>
      <c r="BH192" t="str">
        <f t="shared" si="146"/>
        <v/>
      </c>
      <c r="BI192" t="str">
        <f>IF(OR(LEFT(BF192,1)=CHAR(32),LEFT(BF192,1)=CHAR(9),LEFT(BF192,1)=CHAR(160),indenture(BF192)&gt;0),"NO","BOLD")&amp;BH192</f>
        <v>BOLD</v>
      </c>
      <c r="BL192" t="str">
        <f t="shared" si="147"/>
        <v/>
      </c>
      <c r="BM192" t="str">
        <f>IF(OR(LEFT(BJ192,1)=CHAR(32),LEFT(BJ192,1)=CHAR(9),LEFT(BJ192,1)=CHAR(160),indenture(BJ192)&gt;0),"NO","BOLD")&amp;BL192</f>
        <v>BOLD</v>
      </c>
      <c r="BP192" t="str">
        <f t="shared" si="148"/>
        <v/>
      </c>
      <c r="BQ192" t="str">
        <f>IF(OR(LEFT(BN192,1)=CHAR(32),LEFT(BN192,1)=CHAR(9),LEFT(BN192,1)=CHAR(160),indenture(BN192)&gt;0),"NO","BOLD")&amp;BP192</f>
        <v>BOLD</v>
      </c>
      <c r="BT192" t="str">
        <f t="shared" si="149"/>
        <v/>
      </c>
      <c r="BU192" t="str">
        <f>IF(OR(LEFT(BR192,1)=CHAR(32),LEFT(BR192,1)=CHAR(9),LEFT(BR192,1)=CHAR(160),indenture(BR192)&gt;0),"NO","BOLD")&amp;BT192</f>
        <v>BOLD</v>
      </c>
      <c r="BX192" t="str">
        <f t="shared" si="150"/>
        <v/>
      </c>
      <c r="BY192" t="str">
        <f>IF(OR(LEFT(BV192,1)=CHAR(32),LEFT(BV192,1)=CHAR(9),LEFT(BV192,1)=CHAR(160),indenture(BV192)&gt;0),"NO","BOLD")&amp;BX192</f>
        <v>BOLD</v>
      </c>
      <c r="CB192" t="str">
        <f t="shared" si="151"/>
        <v/>
      </c>
      <c r="CC192" t="str">
        <f>IF(OR(LEFT(BZ192,1)=CHAR(32),LEFT(BZ192,1)=CHAR(9),LEFT(BZ192,1)=CHAR(160),indenture(BZ192)&gt;0),"NO","BOLD")&amp;CB192</f>
        <v>BOLD</v>
      </c>
      <c r="CF192" t="str">
        <f t="shared" si="152"/>
        <v/>
      </c>
      <c r="CG192" t="str">
        <f>IF(OR(LEFT(CD192,1)=CHAR(32),LEFT(CD192,1)=CHAR(9),LEFT(CD192,1)=CHAR(160),indenture(CD192)&gt;0),"NO","BOLD")&amp;CF192</f>
        <v>BOLD</v>
      </c>
      <c r="CJ192" t="str">
        <f t="shared" si="153"/>
        <v/>
      </c>
      <c r="CK192" t="str">
        <f>IF(OR(LEFT(CH192,1)=CHAR(32),LEFT(CH192,1)=CHAR(9),LEFT(CH192,1)=CHAR(160),indenture(CH192)&gt;0),"NO","BOLD")&amp;CJ192</f>
        <v>BOLD</v>
      </c>
      <c r="CN192" t="str">
        <f t="shared" si="154"/>
        <v/>
      </c>
      <c r="CO192" t="str">
        <f>IF(OR(LEFT(CL192,1)=CHAR(32),LEFT(CL192,1)=CHAR(9),LEFT(CL192,1)=CHAR(160),indenture(CL192)&gt;0),"NO","BOLD")&amp;CN192</f>
        <v>BOLD</v>
      </c>
      <c r="CR192" t="str">
        <f t="shared" si="155"/>
        <v/>
      </c>
      <c r="CS192" t="str">
        <f>IF(OR(LEFT(CP192,1)=CHAR(32),LEFT(CP192,1)=CHAR(9),LEFT(CP192,1)=CHAR(160),indenture(CP192)&gt;0),"NO","BOLD")&amp;CR192</f>
        <v>BOLD</v>
      </c>
      <c r="CV192" t="str">
        <f t="shared" si="156"/>
        <v/>
      </c>
      <c r="CW192" t="str">
        <f>IF(OR(LEFT(CT192,1)=CHAR(32),LEFT(CT192,1)=CHAR(9),LEFT(CT192,1)=CHAR(160),indenture(CT192)&gt;0),"NO","BOLD")&amp;CV192</f>
        <v>BOLD</v>
      </c>
      <c r="CZ192" t="str">
        <f t="shared" si="157"/>
        <v/>
      </c>
      <c r="DA192" t="str">
        <f>IF(OR(LEFT(CX192,1)=CHAR(32),LEFT(CX192,1)=CHAR(9),LEFT(CX192,1)=CHAR(160),indenture(CX192)&gt;0),"NO","BOLD")&amp;CZ192</f>
        <v>BOLD</v>
      </c>
      <c r="DD192" t="str">
        <f t="shared" si="158"/>
        <v/>
      </c>
      <c r="DE192" t="str">
        <f>IF(OR(LEFT(DB192,1)=CHAR(32),LEFT(DB192,1)=CHAR(9),LEFT(DB192,1)=CHAR(160),indenture(DB192)&gt;0),"NO","BOLD")&amp;DD192</f>
        <v>BOLD</v>
      </c>
      <c r="DH192" t="str">
        <f t="shared" si="159"/>
        <v/>
      </c>
      <c r="DI192" t="str">
        <f>IF(OR(LEFT(DF192,1)=CHAR(32),LEFT(DF192,1)=CHAR(9),LEFT(DF192,1)=CHAR(160),indenture(DF192)&gt;0),"NO","BOLD")&amp;DH192</f>
        <v>BOLD</v>
      </c>
      <c r="DL192" t="str">
        <f t="shared" si="160"/>
        <v/>
      </c>
      <c r="DM192" t="str">
        <f>IF(OR(LEFT(DJ192,1)=CHAR(32),LEFT(DJ192,1)=CHAR(9),LEFT(DJ192,1)=CHAR(160),indenture(DJ192)&gt;0),"NO","BOLD")&amp;DL192</f>
        <v>BOLD</v>
      </c>
      <c r="DP192" t="str">
        <f t="shared" si="161"/>
        <v/>
      </c>
      <c r="DQ192" t="str">
        <f>IF(OR(LEFT(DN192,1)=CHAR(32),LEFT(DN192,1)=CHAR(9),LEFT(DN192,1)=CHAR(160),indenture(DN192)&gt;0),"NO","BOLD")&amp;DP192</f>
        <v>BOLD</v>
      </c>
      <c r="DT192" t="str">
        <f t="shared" si="162"/>
        <v/>
      </c>
      <c r="DU192" t="str">
        <f>IF(OR(LEFT(DR192,1)=CHAR(32),LEFT(DR192,1)=CHAR(9),LEFT(DR192,1)=CHAR(160),indenture(DR192)&gt;0),"NO","BOLD")&amp;DT192</f>
        <v>BOLD</v>
      </c>
      <c r="DX192" t="str">
        <f t="shared" si="163"/>
        <v/>
      </c>
      <c r="DY192" t="str">
        <f>IF(OR(LEFT(DV192,1)=CHAR(32),LEFT(DV192,1)=CHAR(9),LEFT(DV192,1)=CHAR(160),indenture(DV192)&gt;0),"NO","BOLD")&amp;DX192</f>
        <v>BOLD</v>
      </c>
      <c r="EB192" t="str">
        <f t="shared" si="164"/>
        <v/>
      </c>
      <c r="EC192" t="str">
        <f>IF(OR(LEFT(DZ192,1)=CHAR(32),LEFT(DZ192,1)=CHAR(9),LEFT(DZ192,1)=CHAR(160),indenture(DZ192)&gt;0),"NO","BOLD")&amp;EB192</f>
        <v>BOLD</v>
      </c>
      <c r="EF192" t="str">
        <f t="shared" si="165"/>
        <v/>
      </c>
      <c r="EG192" t="str">
        <f>IF(OR(LEFT(ED192,1)=CHAR(32),LEFT(ED192,1)=CHAR(9),LEFT(ED192,1)=CHAR(160),indenture(ED192)&gt;0),"NO","BOLD")&amp;EF192</f>
        <v>BOLD</v>
      </c>
      <c r="EJ192" t="str">
        <f t="shared" si="166"/>
        <v/>
      </c>
      <c r="EK192" t="str">
        <f>IF(OR(LEFT(EH192,1)=CHAR(32),LEFT(EH192,1)=CHAR(9),LEFT(EH192,1)=CHAR(160),indenture(EH192)&gt;0),"NO","BOLD")&amp;EJ192</f>
        <v>BOLD</v>
      </c>
      <c r="EN192" t="str">
        <f t="shared" si="167"/>
        <v/>
      </c>
      <c r="EO192" t="str">
        <f>IF(OR(LEFT(EL192,1)=CHAR(32),LEFT(EL192,1)=CHAR(9),LEFT(EL192,1)=CHAR(160),indenture(EL192)&gt;0),"NO","BOLD")&amp;EN192</f>
        <v>BOLD</v>
      </c>
      <c r="ER192" t="str">
        <f t="shared" si="168"/>
        <v/>
      </c>
      <c r="ES192" t="str">
        <f>IF(OR(LEFT(EP192,1)=CHAR(32),LEFT(EP192,1)=CHAR(9),LEFT(EP192,1)=CHAR(160),indenture(EP192)&gt;0),"NO","BOLD")&amp;ER192</f>
        <v>BOLD</v>
      </c>
      <c r="EV192" t="str">
        <f t="shared" si="169"/>
        <v/>
      </c>
      <c r="EW192" t="str">
        <f>IF(OR(LEFT(ET192,1)=CHAR(32),LEFT(ET192,1)=CHAR(9),LEFT(ET192,1)=CHAR(160),indenture(ET192)&gt;0),"NO","BOLD")&amp;EV192</f>
        <v>BOLD</v>
      </c>
      <c r="EZ192" t="str">
        <f t="shared" si="170"/>
        <v/>
      </c>
      <c r="FA192" t="str">
        <f>IF(OR(LEFT(EX192,1)=CHAR(32),LEFT(EX192,1)=CHAR(9),LEFT(EX192,1)=CHAR(160),indenture(EX192)&gt;0),"NO","BOLD")&amp;EZ192</f>
        <v>BOLD</v>
      </c>
      <c r="FD192" t="str">
        <f t="shared" si="171"/>
        <v/>
      </c>
      <c r="FE192" t="str">
        <f>IF(OR(LEFT(FB192,1)=CHAR(32),LEFT(FB192,1)=CHAR(9),LEFT(FB192,1)=CHAR(160),indenture(FB192)&gt;0),"NO","BOLD")&amp;FD192</f>
        <v>BOLD</v>
      </c>
      <c r="FH192" t="str">
        <f t="shared" si="172"/>
        <v/>
      </c>
      <c r="FI192" t="str">
        <f>IF(OR(LEFT(FF192,1)=CHAR(32),LEFT(FF192,1)=CHAR(9),LEFT(FF192,1)=CHAR(160),indenture(FF192)&gt;0),"NO","BOLD")&amp;FH192</f>
        <v>BOLD</v>
      </c>
      <c r="FL192" t="str">
        <f t="shared" si="173"/>
        <v/>
      </c>
      <c r="FM192" t="str">
        <f>IF(OR(LEFT(FJ192,1)=CHAR(32),LEFT(FJ192,1)=CHAR(9),LEFT(FJ192,1)=CHAR(160),indenture(FJ192)&gt;0),"NO","BOLD")&amp;FL192</f>
        <v>BOLD</v>
      </c>
      <c r="FP192" t="str">
        <f t="shared" si="174"/>
        <v/>
      </c>
      <c r="FQ192" t="str">
        <f>IF(OR(LEFT(FN192,1)=CHAR(32),LEFT(FN192,1)=CHAR(9),LEFT(FN192,1)=CHAR(160),indenture(FN192)&gt;0),"NO","BOLD")&amp;FP192</f>
        <v>BOLD</v>
      </c>
      <c r="FT192" t="str">
        <f t="shared" si="175"/>
        <v/>
      </c>
      <c r="FU192" t="str">
        <f>IF(OR(LEFT(FR192,1)=CHAR(32),LEFT(FR192,1)=CHAR(9),LEFT(FR192,1)=CHAR(160),indenture(FR192)&gt;0),"NO","BOLD")&amp;FT192</f>
        <v>BOLD</v>
      </c>
      <c r="FX192" t="str">
        <f t="shared" si="176"/>
        <v/>
      </c>
      <c r="FY192" t="str">
        <f>IF(OR(LEFT(FV192,1)=CHAR(32),LEFT(FV192,1)=CHAR(9),LEFT(FV192,1)=CHAR(160),indenture(FV192)&gt;0),"NO","BOLD")&amp;FX192</f>
        <v>BOLD</v>
      </c>
      <c r="GB192" t="str">
        <f t="shared" si="177"/>
        <v/>
      </c>
      <c r="GC192" t="str">
        <f>IF(OR(LEFT(FZ192,1)=CHAR(32),LEFT(FZ192,1)=CHAR(9),LEFT(FZ192,1)=CHAR(160),indenture(FZ192)&gt;0),"NO","BOLD")&amp;GB192</f>
        <v>BOLD</v>
      </c>
      <c r="GF192" t="str">
        <f t="shared" si="178"/>
        <v/>
      </c>
      <c r="GG192" t="str">
        <f>IF(OR(LEFT(GD192,1)=CHAR(32),LEFT(GD192,1)=CHAR(9),LEFT(GD192,1)=CHAR(160),indenture(GD192)&gt;0),"NO","BOLD")&amp;GF192</f>
        <v>BOLD</v>
      </c>
      <c r="GJ192" t="str">
        <f t="shared" si="179"/>
        <v/>
      </c>
      <c r="GK192" t="str">
        <f>IF(OR(LEFT(GH192,1)=CHAR(32),LEFT(GH192,1)=CHAR(9),LEFT(GH192,1)=CHAR(160),indenture(GH192)&gt;0),"NO","BOLD")&amp;GJ192</f>
        <v>BOLD</v>
      </c>
      <c r="GN192" t="str">
        <f t="shared" si="180"/>
        <v/>
      </c>
      <c r="GO192" t="str">
        <f>IF(OR(LEFT(GL192,1)=CHAR(32),LEFT(GL192,1)=CHAR(9),LEFT(GL192,1)=CHAR(160),indenture(GL192)&gt;0),"NO","BOLD")&amp;GN192</f>
        <v>BOLD</v>
      </c>
      <c r="GR192" t="str">
        <f t="shared" si="181"/>
        <v/>
      </c>
      <c r="GS192" t="str">
        <f>IF(OR(LEFT(GP192,1)=CHAR(32),LEFT(GP192,1)=CHAR(9),LEFT(GP192,1)=CHAR(160),indenture(GP192)&gt;0),"NO","BOLD")&amp;GR192</f>
        <v>BOLD</v>
      </c>
      <c r="GV192" t="str">
        <f t="shared" si="182"/>
        <v/>
      </c>
      <c r="GW192" t="str">
        <f>IF(OR(LEFT(GT192,1)=CHAR(32),LEFT(GT192,1)=CHAR(9),LEFT(GT192,1)=CHAR(160),indenture(GT192)&gt;0),"NO","BOLD")&amp;GV192</f>
        <v>BOLD</v>
      </c>
      <c r="GZ192" t="str">
        <f t="shared" si="183"/>
        <v/>
      </c>
      <c r="HA192" t="str">
        <f>IF(OR(LEFT(GX192,1)=CHAR(32),LEFT(GX192,1)=CHAR(9),LEFT(GX192,1)=CHAR(160),indenture(GX192)&gt;0),"NO","BOLD")&amp;GZ192</f>
        <v>BOLD</v>
      </c>
      <c r="HD192" t="str">
        <f t="shared" si="184"/>
        <v/>
      </c>
      <c r="HE192" t="str">
        <f>IF(OR(LEFT(HB192,1)=CHAR(32),LEFT(HB192,1)=CHAR(9),LEFT(HB192,1)=CHAR(160),indenture(HB192)&gt;0),"NO","BOLD")&amp;HD192</f>
        <v>BOLD</v>
      </c>
      <c r="HH192" t="str">
        <f t="shared" si="185"/>
        <v/>
      </c>
      <c r="HI192" t="str">
        <f>IF(OR(LEFT(HF192,1)=CHAR(32),LEFT(HF192,1)=CHAR(9),LEFT(HF192,1)=CHAR(160),indenture(HF192)&gt;0),"NO","BOLD")&amp;HH192</f>
        <v>BOLD</v>
      </c>
      <c r="HL192" t="str">
        <f t="shared" si="186"/>
        <v/>
      </c>
      <c r="HM192" t="str">
        <f>IF(OR(LEFT(HJ192,1)=CHAR(32),LEFT(HJ192,1)=CHAR(9),LEFT(HJ192,1)=CHAR(160),indenture(HJ192)&gt;0),"NO","BOLD")&amp;HL192</f>
        <v>BOLD</v>
      </c>
      <c r="HP192" t="str">
        <f t="shared" si="187"/>
        <v/>
      </c>
      <c r="HQ192" t="str">
        <f>IF(OR(LEFT(HN192,1)=CHAR(32),LEFT(HN192,1)=CHAR(9),LEFT(HN192,1)=CHAR(160),indenture(HN192)&gt;0),"NO","BOLD")&amp;HP192</f>
        <v>BOLD</v>
      </c>
      <c r="HT192" t="str">
        <f t="shared" si="188"/>
        <v/>
      </c>
      <c r="HU192" t="str">
        <f>IF(OR(LEFT(HR192,1)=CHAR(32),LEFT(HR192,1)=CHAR(9),LEFT(HR192,1)=CHAR(160),indenture(HR192)&gt;0),"NO","BOLD")&amp;HT192</f>
        <v>BOLD</v>
      </c>
    </row>
    <row r="193" spans="1:229">
      <c r="A193">
        <v>192</v>
      </c>
      <c r="D193" t="str">
        <f t="shared" si="133"/>
        <v/>
      </c>
      <c r="E193" t="str">
        <f>IF(OR(LEFT(B193,1)=CHAR(32),LEFT(B193,1)=CHAR(9),LEFT(B193,1)=CHAR(160),indenture(B193)&gt;0),"NO","BOLD")&amp;D193</f>
        <v>BOLD</v>
      </c>
      <c r="H193" t="str">
        <f t="shared" si="134"/>
        <v/>
      </c>
      <c r="I193" t="str">
        <f>IF(OR(LEFT(F193,1)=CHAR(32),LEFT(F193,1)=CHAR(9),LEFT(F193,1)=CHAR(160),indenture(F193)&gt;0),"NO","BOLD")&amp;H193</f>
        <v>BOLD</v>
      </c>
      <c r="P193" t="str">
        <f t="shared" si="135"/>
        <v/>
      </c>
      <c r="Q193" t="str">
        <f>IF(OR(LEFT(N193,1)=CHAR(32),LEFT(N193,1)=CHAR(9),LEFT(N193,1)=CHAR(160),indenture(N193)&gt;0),"NO","BOLD")&amp;P193</f>
        <v>BOLD</v>
      </c>
      <c r="T193" t="str">
        <f t="shared" si="136"/>
        <v/>
      </c>
      <c r="U193" t="str">
        <f>IF(OR(LEFT(R193,1)=CHAR(32),LEFT(R193,1)=CHAR(9),LEFT(R193,1)=CHAR(160),indenture(R193)&gt;0),"NO","BOLD")&amp;T193</f>
        <v>BOLD</v>
      </c>
      <c r="X193" t="str">
        <f t="shared" si="137"/>
        <v/>
      </c>
      <c r="Y193" t="str">
        <f>IF(OR(LEFT(V193,1)=CHAR(32),LEFT(V193,1)=CHAR(9),LEFT(V193,1)=CHAR(160),indenture(V193)&gt;0),"NO","BOLD")&amp;X193</f>
        <v>BOLD</v>
      </c>
      <c r="AB193" t="str">
        <f t="shared" si="138"/>
        <v/>
      </c>
      <c r="AC193" t="str">
        <f>IF(OR(LEFT(Z193,1)=CHAR(32),LEFT(Z193,1)=CHAR(9),LEFT(Z193,1)=CHAR(160),indenture(Z193)&gt;0),"NO","BOLD")&amp;AB193</f>
        <v>BOLD</v>
      </c>
      <c r="AF193" t="str">
        <f t="shared" si="139"/>
        <v/>
      </c>
      <c r="AG193" t="str">
        <f>IF(OR(LEFT(AD193,1)=CHAR(32),LEFT(AD193,1)=CHAR(9),LEFT(AD193,1)=CHAR(160),indenture(AD193)&gt;0),"NO","BOLD")&amp;AF193</f>
        <v>BOLD</v>
      </c>
      <c r="AJ193" t="str">
        <f t="shared" si="140"/>
        <v/>
      </c>
      <c r="AK193" t="str">
        <f>IF(OR(LEFT(AH193,1)=CHAR(32),LEFT(AH193,1)=CHAR(9),LEFT(AH193,1)=CHAR(160),indenture(AH193)&gt;0),"NO","BOLD")&amp;AJ193</f>
        <v>BOLD</v>
      </c>
      <c r="AN193" t="str">
        <f t="shared" si="141"/>
        <v/>
      </c>
      <c r="AO193" t="str">
        <f>IF(OR(LEFT(AL193,1)=CHAR(32),LEFT(AL193,1)=CHAR(9),LEFT(AL193,1)=CHAR(160),indenture(AL193)&gt;0),"NO","BOLD")&amp;AN193</f>
        <v>BOLD</v>
      </c>
      <c r="AR193" t="str">
        <f t="shared" si="142"/>
        <v/>
      </c>
      <c r="AS193" t="str">
        <f>IF(OR(LEFT(AP193,1)=CHAR(32),LEFT(AP193,1)=CHAR(9),LEFT(AP193,1)=CHAR(160),indenture(AP193)&gt;0),"NO","BOLD")&amp;AR193</f>
        <v>BOLD</v>
      </c>
      <c r="AV193" t="str">
        <f t="shared" si="143"/>
        <v/>
      </c>
      <c r="AW193" t="str">
        <f>IF(OR(LEFT(AT193,1)=CHAR(32),LEFT(AT193,1)=CHAR(9),LEFT(AT193,1)=CHAR(160),indenture(AT193)&gt;0),"NO","BOLD")&amp;AV193</f>
        <v>BOLD</v>
      </c>
      <c r="AZ193" t="str">
        <f t="shared" si="144"/>
        <v/>
      </c>
      <c r="BA193" t="str">
        <f>IF(OR(LEFT(AX193,1)=CHAR(32),LEFT(AX193,1)=CHAR(9),LEFT(AX193,1)=CHAR(160),indenture(AX193)&gt;0),"NO","BOLD")&amp;AZ193</f>
        <v>BOLD</v>
      </c>
      <c r="BD193" t="str">
        <f t="shared" si="145"/>
        <v/>
      </c>
      <c r="BE193" t="str">
        <f>IF(OR(LEFT(BB193,1)=CHAR(32),LEFT(BB193,1)=CHAR(9),LEFT(BB193,1)=CHAR(160),indenture(BB193)&gt;0),"NO","BOLD")&amp;BD193</f>
        <v>BOLD</v>
      </c>
      <c r="BH193" t="str">
        <f t="shared" si="146"/>
        <v/>
      </c>
      <c r="BI193" t="str">
        <f>IF(OR(LEFT(BF193,1)=CHAR(32),LEFT(BF193,1)=CHAR(9),LEFT(BF193,1)=CHAR(160),indenture(BF193)&gt;0),"NO","BOLD")&amp;BH193</f>
        <v>BOLD</v>
      </c>
      <c r="BL193" t="str">
        <f t="shared" si="147"/>
        <v/>
      </c>
      <c r="BM193" t="str">
        <f>IF(OR(LEFT(BJ193,1)=CHAR(32),LEFT(BJ193,1)=CHAR(9),LEFT(BJ193,1)=CHAR(160),indenture(BJ193)&gt;0),"NO","BOLD")&amp;BL193</f>
        <v>BOLD</v>
      </c>
      <c r="BP193" t="str">
        <f t="shared" si="148"/>
        <v/>
      </c>
      <c r="BQ193" t="str">
        <f>IF(OR(LEFT(BN193,1)=CHAR(32),LEFT(BN193,1)=CHAR(9),LEFT(BN193,1)=CHAR(160),indenture(BN193)&gt;0),"NO","BOLD")&amp;BP193</f>
        <v>BOLD</v>
      </c>
      <c r="BT193" t="str">
        <f t="shared" si="149"/>
        <v/>
      </c>
      <c r="BU193" t="str">
        <f>IF(OR(LEFT(BR193,1)=CHAR(32),LEFT(BR193,1)=CHAR(9),LEFT(BR193,1)=CHAR(160),indenture(BR193)&gt;0),"NO","BOLD")&amp;BT193</f>
        <v>BOLD</v>
      </c>
      <c r="BX193" t="str">
        <f t="shared" si="150"/>
        <v/>
      </c>
      <c r="BY193" t="str">
        <f>IF(OR(LEFT(BV193,1)=CHAR(32),LEFT(BV193,1)=CHAR(9),LEFT(BV193,1)=CHAR(160),indenture(BV193)&gt;0),"NO","BOLD")&amp;BX193</f>
        <v>BOLD</v>
      </c>
      <c r="CB193" t="str">
        <f t="shared" si="151"/>
        <v/>
      </c>
      <c r="CC193" t="str">
        <f>IF(OR(LEFT(BZ193,1)=CHAR(32),LEFT(BZ193,1)=CHAR(9),LEFT(BZ193,1)=CHAR(160),indenture(BZ193)&gt;0),"NO","BOLD")&amp;CB193</f>
        <v>BOLD</v>
      </c>
      <c r="CF193" t="str">
        <f t="shared" si="152"/>
        <v/>
      </c>
      <c r="CG193" t="str">
        <f>IF(OR(LEFT(CD193,1)=CHAR(32),LEFT(CD193,1)=CHAR(9),LEFT(CD193,1)=CHAR(160),indenture(CD193)&gt;0),"NO","BOLD")&amp;CF193</f>
        <v>BOLD</v>
      </c>
      <c r="CJ193" t="str">
        <f t="shared" si="153"/>
        <v/>
      </c>
      <c r="CK193" t="str">
        <f>IF(OR(LEFT(CH193,1)=CHAR(32),LEFT(CH193,1)=CHAR(9),LEFT(CH193,1)=CHAR(160),indenture(CH193)&gt;0),"NO","BOLD")&amp;CJ193</f>
        <v>BOLD</v>
      </c>
      <c r="CN193" t="str">
        <f t="shared" si="154"/>
        <v/>
      </c>
      <c r="CO193" t="str">
        <f>IF(OR(LEFT(CL193,1)=CHAR(32),LEFT(CL193,1)=CHAR(9),LEFT(CL193,1)=CHAR(160),indenture(CL193)&gt;0),"NO","BOLD")&amp;CN193</f>
        <v>BOLD</v>
      </c>
      <c r="CR193" t="str">
        <f t="shared" si="155"/>
        <v/>
      </c>
      <c r="CS193" t="str">
        <f>IF(OR(LEFT(CP193,1)=CHAR(32),LEFT(CP193,1)=CHAR(9),LEFT(CP193,1)=CHAR(160),indenture(CP193)&gt;0),"NO","BOLD")&amp;CR193</f>
        <v>BOLD</v>
      </c>
      <c r="CV193" t="str">
        <f t="shared" si="156"/>
        <v/>
      </c>
      <c r="CW193" t="str">
        <f>IF(OR(LEFT(CT193,1)=CHAR(32),LEFT(CT193,1)=CHAR(9),LEFT(CT193,1)=CHAR(160),indenture(CT193)&gt;0),"NO","BOLD")&amp;CV193</f>
        <v>BOLD</v>
      </c>
      <c r="CZ193" t="str">
        <f t="shared" si="157"/>
        <v/>
      </c>
      <c r="DA193" t="str">
        <f>IF(OR(LEFT(CX193,1)=CHAR(32),LEFT(CX193,1)=CHAR(9),LEFT(CX193,1)=CHAR(160),indenture(CX193)&gt;0),"NO","BOLD")&amp;CZ193</f>
        <v>BOLD</v>
      </c>
      <c r="DD193" t="str">
        <f t="shared" si="158"/>
        <v/>
      </c>
      <c r="DE193" t="str">
        <f>IF(OR(LEFT(DB193,1)=CHAR(32),LEFT(DB193,1)=CHAR(9),LEFT(DB193,1)=CHAR(160),indenture(DB193)&gt;0),"NO","BOLD")&amp;DD193</f>
        <v>BOLD</v>
      </c>
      <c r="DH193" t="str">
        <f t="shared" si="159"/>
        <v/>
      </c>
      <c r="DI193" t="str">
        <f>IF(OR(LEFT(DF193,1)=CHAR(32),LEFT(DF193,1)=CHAR(9),LEFT(DF193,1)=CHAR(160),indenture(DF193)&gt;0),"NO","BOLD")&amp;DH193</f>
        <v>BOLD</v>
      </c>
      <c r="DL193" t="str">
        <f t="shared" si="160"/>
        <v/>
      </c>
      <c r="DM193" t="str">
        <f>IF(OR(LEFT(DJ193,1)=CHAR(32),LEFT(DJ193,1)=CHAR(9),LEFT(DJ193,1)=CHAR(160),indenture(DJ193)&gt;0),"NO","BOLD")&amp;DL193</f>
        <v>BOLD</v>
      </c>
      <c r="DP193" t="str">
        <f t="shared" si="161"/>
        <v/>
      </c>
      <c r="DQ193" t="str">
        <f>IF(OR(LEFT(DN193,1)=CHAR(32),LEFT(DN193,1)=CHAR(9),LEFT(DN193,1)=CHAR(160),indenture(DN193)&gt;0),"NO","BOLD")&amp;DP193</f>
        <v>BOLD</v>
      </c>
      <c r="DT193" t="str">
        <f t="shared" si="162"/>
        <v/>
      </c>
      <c r="DU193" t="str">
        <f>IF(OR(LEFT(DR193,1)=CHAR(32),LEFT(DR193,1)=CHAR(9),LEFT(DR193,1)=CHAR(160),indenture(DR193)&gt;0),"NO","BOLD")&amp;DT193</f>
        <v>BOLD</v>
      </c>
      <c r="DX193" t="str">
        <f t="shared" si="163"/>
        <v/>
      </c>
      <c r="DY193" t="str">
        <f>IF(OR(LEFT(DV193,1)=CHAR(32),LEFT(DV193,1)=CHAR(9),LEFT(DV193,1)=CHAR(160),indenture(DV193)&gt;0),"NO","BOLD")&amp;DX193</f>
        <v>BOLD</v>
      </c>
      <c r="EB193" t="str">
        <f t="shared" si="164"/>
        <v/>
      </c>
      <c r="EC193" t="str">
        <f>IF(OR(LEFT(DZ193,1)=CHAR(32),LEFT(DZ193,1)=CHAR(9),LEFT(DZ193,1)=CHAR(160),indenture(DZ193)&gt;0),"NO","BOLD")&amp;EB193</f>
        <v>BOLD</v>
      </c>
      <c r="EF193" t="str">
        <f t="shared" si="165"/>
        <v/>
      </c>
      <c r="EG193" t="str">
        <f>IF(OR(LEFT(ED193,1)=CHAR(32),LEFT(ED193,1)=CHAR(9),LEFT(ED193,1)=CHAR(160),indenture(ED193)&gt;0),"NO","BOLD")&amp;EF193</f>
        <v>BOLD</v>
      </c>
      <c r="EJ193" t="str">
        <f t="shared" si="166"/>
        <v/>
      </c>
      <c r="EK193" t="str">
        <f>IF(OR(LEFT(EH193,1)=CHAR(32),LEFT(EH193,1)=CHAR(9),LEFT(EH193,1)=CHAR(160),indenture(EH193)&gt;0),"NO","BOLD")&amp;EJ193</f>
        <v>BOLD</v>
      </c>
      <c r="EN193" t="str">
        <f t="shared" si="167"/>
        <v/>
      </c>
      <c r="EO193" t="str">
        <f>IF(OR(LEFT(EL193,1)=CHAR(32),LEFT(EL193,1)=CHAR(9),LEFT(EL193,1)=CHAR(160),indenture(EL193)&gt;0),"NO","BOLD")&amp;EN193</f>
        <v>BOLD</v>
      </c>
      <c r="ER193" t="str">
        <f t="shared" si="168"/>
        <v/>
      </c>
      <c r="ES193" t="str">
        <f>IF(OR(LEFT(EP193,1)=CHAR(32),LEFT(EP193,1)=CHAR(9),LEFT(EP193,1)=CHAR(160),indenture(EP193)&gt;0),"NO","BOLD")&amp;ER193</f>
        <v>BOLD</v>
      </c>
      <c r="EV193" t="str">
        <f t="shared" si="169"/>
        <v/>
      </c>
      <c r="EW193" t="str">
        <f>IF(OR(LEFT(ET193,1)=CHAR(32),LEFT(ET193,1)=CHAR(9),LEFT(ET193,1)=CHAR(160),indenture(ET193)&gt;0),"NO","BOLD")&amp;EV193</f>
        <v>BOLD</v>
      </c>
      <c r="EZ193" t="str">
        <f t="shared" si="170"/>
        <v/>
      </c>
      <c r="FA193" t="str">
        <f>IF(OR(LEFT(EX193,1)=CHAR(32),LEFT(EX193,1)=CHAR(9),LEFT(EX193,1)=CHAR(160),indenture(EX193)&gt;0),"NO","BOLD")&amp;EZ193</f>
        <v>BOLD</v>
      </c>
      <c r="FD193" t="str">
        <f t="shared" si="171"/>
        <v/>
      </c>
      <c r="FE193" t="str">
        <f>IF(OR(LEFT(FB193,1)=CHAR(32),LEFT(FB193,1)=CHAR(9),LEFT(FB193,1)=CHAR(160),indenture(FB193)&gt;0),"NO","BOLD")&amp;FD193</f>
        <v>BOLD</v>
      </c>
      <c r="FH193" t="str">
        <f t="shared" si="172"/>
        <v/>
      </c>
      <c r="FI193" t="str">
        <f>IF(OR(LEFT(FF193,1)=CHAR(32),LEFT(FF193,1)=CHAR(9),LEFT(FF193,1)=CHAR(160),indenture(FF193)&gt;0),"NO","BOLD")&amp;FH193</f>
        <v>BOLD</v>
      </c>
      <c r="FL193" t="str">
        <f t="shared" si="173"/>
        <v/>
      </c>
      <c r="FM193" t="str">
        <f>IF(OR(LEFT(FJ193,1)=CHAR(32),LEFT(FJ193,1)=CHAR(9),LEFT(FJ193,1)=CHAR(160),indenture(FJ193)&gt;0),"NO","BOLD")&amp;FL193</f>
        <v>BOLD</v>
      </c>
      <c r="FP193" t="str">
        <f t="shared" si="174"/>
        <v/>
      </c>
      <c r="FQ193" t="str">
        <f>IF(OR(LEFT(FN193,1)=CHAR(32),LEFT(FN193,1)=CHAR(9),LEFT(FN193,1)=CHAR(160),indenture(FN193)&gt;0),"NO","BOLD")&amp;FP193</f>
        <v>BOLD</v>
      </c>
      <c r="FT193" t="str">
        <f t="shared" si="175"/>
        <v/>
      </c>
      <c r="FU193" t="str">
        <f>IF(OR(LEFT(FR193,1)=CHAR(32),LEFT(FR193,1)=CHAR(9),LEFT(FR193,1)=CHAR(160),indenture(FR193)&gt;0),"NO","BOLD")&amp;FT193</f>
        <v>BOLD</v>
      </c>
      <c r="FX193" t="str">
        <f t="shared" si="176"/>
        <v/>
      </c>
      <c r="FY193" t="str">
        <f>IF(OR(LEFT(FV193,1)=CHAR(32),LEFT(FV193,1)=CHAR(9),LEFT(FV193,1)=CHAR(160),indenture(FV193)&gt;0),"NO","BOLD")&amp;FX193</f>
        <v>BOLD</v>
      </c>
      <c r="GB193" t="str">
        <f t="shared" si="177"/>
        <v/>
      </c>
      <c r="GC193" t="str">
        <f>IF(OR(LEFT(FZ193,1)=CHAR(32),LEFT(FZ193,1)=CHAR(9),LEFT(FZ193,1)=CHAR(160),indenture(FZ193)&gt;0),"NO","BOLD")&amp;GB193</f>
        <v>BOLD</v>
      </c>
      <c r="GF193" t="str">
        <f t="shared" si="178"/>
        <v/>
      </c>
      <c r="GG193" t="str">
        <f>IF(OR(LEFT(GD193,1)=CHAR(32),LEFT(GD193,1)=CHAR(9),LEFT(GD193,1)=CHAR(160),indenture(GD193)&gt;0),"NO","BOLD")&amp;GF193</f>
        <v>BOLD</v>
      </c>
      <c r="GJ193" t="str">
        <f t="shared" si="179"/>
        <v/>
      </c>
      <c r="GK193" t="str">
        <f>IF(OR(LEFT(GH193,1)=CHAR(32),LEFT(GH193,1)=CHAR(9),LEFT(GH193,1)=CHAR(160),indenture(GH193)&gt;0),"NO","BOLD")&amp;GJ193</f>
        <v>BOLD</v>
      </c>
      <c r="GN193" t="str">
        <f t="shared" si="180"/>
        <v/>
      </c>
      <c r="GO193" t="str">
        <f>IF(OR(LEFT(GL193,1)=CHAR(32),LEFT(GL193,1)=CHAR(9),LEFT(GL193,1)=CHAR(160),indenture(GL193)&gt;0),"NO","BOLD")&amp;GN193</f>
        <v>BOLD</v>
      </c>
      <c r="GR193" t="str">
        <f t="shared" si="181"/>
        <v/>
      </c>
      <c r="GS193" t="str">
        <f>IF(OR(LEFT(GP193,1)=CHAR(32),LEFT(GP193,1)=CHAR(9),LEFT(GP193,1)=CHAR(160),indenture(GP193)&gt;0),"NO","BOLD")&amp;GR193</f>
        <v>BOLD</v>
      </c>
      <c r="GV193" t="str">
        <f t="shared" si="182"/>
        <v/>
      </c>
      <c r="GW193" t="str">
        <f>IF(OR(LEFT(GT193,1)=CHAR(32),LEFT(GT193,1)=CHAR(9),LEFT(GT193,1)=CHAR(160),indenture(GT193)&gt;0),"NO","BOLD")&amp;GV193</f>
        <v>BOLD</v>
      </c>
      <c r="GZ193" t="str">
        <f t="shared" si="183"/>
        <v/>
      </c>
      <c r="HA193" t="str">
        <f>IF(OR(LEFT(GX193,1)=CHAR(32),LEFT(GX193,1)=CHAR(9),LEFT(GX193,1)=CHAR(160),indenture(GX193)&gt;0),"NO","BOLD")&amp;GZ193</f>
        <v>BOLD</v>
      </c>
      <c r="HD193" t="str">
        <f t="shared" si="184"/>
        <v/>
      </c>
      <c r="HE193" t="str">
        <f>IF(OR(LEFT(HB193,1)=CHAR(32),LEFT(HB193,1)=CHAR(9),LEFT(HB193,1)=CHAR(160),indenture(HB193)&gt;0),"NO","BOLD")&amp;HD193</f>
        <v>BOLD</v>
      </c>
      <c r="HH193" t="str">
        <f t="shared" si="185"/>
        <v/>
      </c>
      <c r="HI193" t="str">
        <f>IF(OR(LEFT(HF193,1)=CHAR(32),LEFT(HF193,1)=CHAR(9),LEFT(HF193,1)=CHAR(160),indenture(HF193)&gt;0),"NO","BOLD")&amp;HH193</f>
        <v>BOLD</v>
      </c>
      <c r="HL193" t="str">
        <f t="shared" si="186"/>
        <v/>
      </c>
      <c r="HM193" t="str">
        <f>IF(OR(LEFT(HJ193,1)=CHAR(32),LEFT(HJ193,1)=CHAR(9),LEFT(HJ193,1)=CHAR(160),indenture(HJ193)&gt;0),"NO","BOLD")&amp;HL193</f>
        <v>BOLD</v>
      </c>
      <c r="HP193" t="str">
        <f t="shared" si="187"/>
        <v/>
      </c>
      <c r="HQ193" t="str">
        <f>IF(OR(LEFT(HN193,1)=CHAR(32),LEFT(HN193,1)=CHAR(9),LEFT(HN193,1)=CHAR(160),indenture(HN193)&gt;0),"NO","BOLD")&amp;HP193</f>
        <v>BOLD</v>
      </c>
      <c r="HT193" t="str">
        <f t="shared" si="188"/>
        <v/>
      </c>
      <c r="HU193" t="str">
        <f>IF(OR(LEFT(HR193,1)=CHAR(32),LEFT(HR193,1)=CHAR(9),LEFT(HR193,1)=CHAR(160),indenture(HR193)&gt;0),"NO","BOLD")&amp;HT193</f>
        <v>BOLD</v>
      </c>
    </row>
    <row r="194" spans="1:229">
      <c r="A194">
        <v>193</v>
      </c>
      <c r="D194" t="str">
        <f t="shared" si="133"/>
        <v/>
      </c>
      <c r="E194" t="str">
        <f>IF(OR(LEFT(B194,1)=CHAR(32),LEFT(B194,1)=CHAR(9),LEFT(B194,1)=CHAR(160),indenture(B194)&gt;0),"NO","BOLD")&amp;D194</f>
        <v>BOLD</v>
      </c>
      <c r="H194" t="str">
        <f t="shared" si="134"/>
        <v/>
      </c>
      <c r="I194" t="str">
        <f>IF(OR(LEFT(F194,1)=CHAR(32),LEFT(F194,1)=CHAR(9),LEFT(F194,1)=CHAR(160),indenture(F194)&gt;0),"NO","BOLD")&amp;H194</f>
        <v>BOLD</v>
      </c>
      <c r="P194" t="str">
        <f t="shared" si="135"/>
        <v/>
      </c>
      <c r="Q194" t="str">
        <f>IF(OR(LEFT(N194,1)=CHAR(32),LEFT(N194,1)=CHAR(9),LEFT(N194,1)=CHAR(160),indenture(N194)&gt;0),"NO","BOLD")&amp;P194</f>
        <v>BOLD</v>
      </c>
      <c r="T194" t="str">
        <f t="shared" si="136"/>
        <v/>
      </c>
      <c r="U194" t="str">
        <f>IF(OR(LEFT(R194,1)=CHAR(32),LEFT(R194,1)=CHAR(9),LEFT(R194,1)=CHAR(160),indenture(R194)&gt;0),"NO","BOLD")&amp;T194</f>
        <v>BOLD</v>
      </c>
      <c r="X194" t="str">
        <f t="shared" si="137"/>
        <v/>
      </c>
      <c r="Y194" t="str">
        <f>IF(OR(LEFT(V194,1)=CHAR(32),LEFT(V194,1)=CHAR(9),LEFT(V194,1)=CHAR(160),indenture(V194)&gt;0),"NO","BOLD")&amp;X194</f>
        <v>BOLD</v>
      </c>
      <c r="AB194" t="str">
        <f t="shared" si="138"/>
        <v/>
      </c>
      <c r="AC194" t="str">
        <f>IF(OR(LEFT(Z194,1)=CHAR(32),LEFT(Z194,1)=CHAR(9),LEFT(Z194,1)=CHAR(160),indenture(Z194)&gt;0),"NO","BOLD")&amp;AB194</f>
        <v>BOLD</v>
      </c>
      <c r="AF194" t="str">
        <f t="shared" si="139"/>
        <v/>
      </c>
      <c r="AG194" t="str">
        <f>IF(OR(LEFT(AD194,1)=CHAR(32),LEFT(AD194,1)=CHAR(9),LEFT(AD194,1)=CHAR(160),indenture(AD194)&gt;0),"NO","BOLD")&amp;AF194</f>
        <v>BOLD</v>
      </c>
      <c r="AJ194" t="str">
        <f t="shared" si="140"/>
        <v/>
      </c>
      <c r="AK194" t="str">
        <f>IF(OR(LEFT(AH194,1)=CHAR(32),LEFT(AH194,1)=CHAR(9),LEFT(AH194,1)=CHAR(160),indenture(AH194)&gt;0),"NO","BOLD")&amp;AJ194</f>
        <v>BOLD</v>
      </c>
      <c r="AN194" t="str">
        <f t="shared" si="141"/>
        <v/>
      </c>
      <c r="AO194" t="str">
        <f>IF(OR(LEFT(AL194,1)=CHAR(32),LEFT(AL194,1)=CHAR(9),LEFT(AL194,1)=CHAR(160),indenture(AL194)&gt;0),"NO","BOLD")&amp;AN194</f>
        <v>BOLD</v>
      </c>
      <c r="AR194" t="str">
        <f t="shared" si="142"/>
        <v/>
      </c>
      <c r="AS194" t="str">
        <f>IF(OR(LEFT(AP194,1)=CHAR(32),LEFT(AP194,1)=CHAR(9),LEFT(AP194,1)=CHAR(160),indenture(AP194)&gt;0),"NO","BOLD")&amp;AR194</f>
        <v>BOLD</v>
      </c>
      <c r="AV194" t="str">
        <f t="shared" si="143"/>
        <v/>
      </c>
      <c r="AW194" t="str">
        <f>IF(OR(LEFT(AT194,1)=CHAR(32),LEFT(AT194,1)=CHAR(9),LEFT(AT194,1)=CHAR(160),indenture(AT194)&gt;0),"NO","BOLD")&amp;AV194</f>
        <v>BOLD</v>
      </c>
      <c r="AZ194" t="str">
        <f t="shared" si="144"/>
        <v/>
      </c>
      <c r="BA194" t="str">
        <f>IF(OR(LEFT(AX194,1)=CHAR(32),LEFT(AX194,1)=CHAR(9),LEFT(AX194,1)=CHAR(160),indenture(AX194)&gt;0),"NO","BOLD")&amp;AZ194</f>
        <v>BOLD</v>
      </c>
      <c r="BD194" t="str">
        <f t="shared" si="145"/>
        <v/>
      </c>
      <c r="BE194" t="str">
        <f>IF(OR(LEFT(BB194,1)=CHAR(32),LEFT(BB194,1)=CHAR(9),LEFT(BB194,1)=CHAR(160),indenture(BB194)&gt;0),"NO","BOLD")&amp;BD194</f>
        <v>BOLD</v>
      </c>
      <c r="BH194" t="str">
        <f t="shared" si="146"/>
        <v/>
      </c>
      <c r="BI194" t="str">
        <f>IF(OR(LEFT(BF194,1)=CHAR(32),LEFT(BF194,1)=CHAR(9),LEFT(BF194,1)=CHAR(160),indenture(BF194)&gt;0),"NO","BOLD")&amp;BH194</f>
        <v>BOLD</v>
      </c>
      <c r="BL194" t="str">
        <f t="shared" si="147"/>
        <v/>
      </c>
      <c r="BM194" t="str">
        <f>IF(OR(LEFT(BJ194,1)=CHAR(32),LEFT(BJ194,1)=CHAR(9),LEFT(BJ194,1)=CHAR(160),indenture(BJ194)&gt;0),"NO","BOLD")&amp;BL194</f>
        <v>BOLD</v>
      </c>
      <c r="BP194" t="str">
        <f t="shared" si="148"/>
        <v/>
      </c>
      <c r="BQ194" t="str">
        <f>IF(OR(LEFT(BN194,1)=CHAR(32),LEFT(BN194,1)=CHAR(9),LEFT(BN194,1)=CHAR(160),indenture(BN194)&gt;0),"NO","BOLD")&amp;BP194</f>
        <v>BOLD</v>
      </c>
      <c r="BT194" t="str">
        <f t="shared" si="149"/>
        <v/>
      </c>
      <c r="BU194" t="str">
        <f>IF(OR(LEFT(BR194,1)=CHAR(32),LEFT(BR194,1)=CHAR(9),LEFT(BR194,1)=CHAR(160),indenture(BR194)&gt;0),"NO","BOLD")&amp;BT194</f>
        <v>BOLD</v>
      </c>
      <c r="BX194" t="str">
        <f t="shared" si="150"/>
        <v/>
      </c>
      <c r="BY194" t="str">
        <f>IF(OR(LEFT(BV194,1)=CHAR(32),LEFT(BV194,1)=CHAR(9),LEFT(BV194,1)=CHAR(160),indenture(BV194)&gt;0),"NO","BOLD")&amp;BX194</f>
        <v>BOLD</v>
      </c>
      <c r="CB194" t="str">
        <f t="shared" si="151"/>
        <v/>
      </c>
      <c r="CC194" t="str">
        <f>IF(OR(LEFT(BZ194,1)=CHAR(32),LEFT(BZ194,1)=CHAR(9),LEFT(BZ194,1)=CHAR(160),indenture(BZ194)&gt;0),"NO","BOLD")&amp;CB194</f>
        <v>BOLD</v>
      </c>
      <c r="CF194" t="str">
        <f t="shared" si="152"/>
        <v/>
      </c>
      <c r="CG194" t="str">
        <f>IF(OR(LEFT(CD194,1)=CHAR(32),LEFT(CD194,1)=CHAR(9),LEFT(CD194,1)=CHAR(160),indenture(CD194)&gt;0),"NO","BOLD")&amp;CF194</f>
        <v>BOLD</v>
      </c>
      <c r="CJ194" t="str">
        <f t="shared" si="153"/>
        <v/>
      </c>
      <c r="CK194" t="str">
        <f>IF(OR(LEFT(CH194,1)=CHAR(32),LEFT(CH194,1)=CHAR(9),LEFT(CH194,1)=CHAR(160),indenture(CH194)&gt;0),"NO","BOLD")&amp;CJ194</f>
        <v>BOLD</v>
      </c>
      <c r="CN194" t="str">
        <f t="shared" si="154"/>
        <v/>
      </c>
      <c r="CO194" t="str">
        <f>IF(OR(LEFT(CL194,1)=CHAR(32),LEFT(CL194,1)=CHAR(9),LEFT(CL194,1)=CHAR(160),indenture(CL194)&gt;0),"NO","BOLD")&amp;CN194</f>
        <v>BOLD</v>
      </c>
      <c r="CR194" t="str">
        <f t="shared" si="155"/>
        <v/>
      </c>
      <c r="CS194" t="str">
        <f>IF(OR(LEFT(CP194,1)=CHAR(32),LEFT(CP194,1)=CHAR(9),LEFT(CP194,1)=CHAR(160),indenture(CP194)&gt;0),"NO","BOLD")&amp;CR194</f>
        <v>BOLD</v>
      </c>
      <c r="CV194" t="str">
        <f t="shared" si="156"/>
        <v/>
      </c>
      <c r="CW194" t="str">
        <f>IF(OR(LEFT(CT194,1)=CHAR(32),LEFT(CT194,1)=CHAR(9),LEFT(CT194,1)=CHAR(160),indenture(CT194)&gt;0),"NO","BOLD")&amp;CV194</f>
        <v>BOLD</v>
      </c>
      <c r="CZ194" t="str">
        <f t="shared" si="157"/>
        <v/>
      </c>
      <c r="DA194" t="str">
        <f>IF(OR(LEFT(CX194,1)=CHAR(32),LEFT(CX194,1)=CHAR(9),LEFT(CX194,1)=CHAR(160),indenture(CX194)&gt;0),"NO","BOLD")&amp;CZ194</f>
        <v>BOLD</v>
      </c>
      <c r="DD194" t="str">
        <f t="shared" si="158"/>
        <v/>
      </c>
      <c r="DE194" t="str">
        <f>IF(OR(LEFT(DB194,1)=CHAR(32),LEFT(DB194,1)=CHAR(9),LEFT(DB194,1)=CHAR(160),indenture(DB194)&gt;0),"NO","BOLD")&amp;DD194</f>
        <v>BOLD</v>
      </c>
      <c r="DH194" t="str">
        <f t="shared" si="159"/>
        <v/>
      </c>
      <c r="DI194" t="str">
        <f>IF(OR(LEFT(DF194,1)=CHAR(32),LEFT(DF194,1)=CHAR(9),LEFT(DF194,1)=CHAR(160),indenture(DF194)&gt;0),"NO","BOLD")&amp;DH194</f>
        <v>BOLD</v>
      </c>
      <c r="DL194" t="str">
        <f t="shared" si="160"/>
        <v/>
      </c>
      <c r="DM194" t="str">
        <f>IF(OR(LEFT(DJ194,1)=CHAR(32),LEFT(DJ194,1)=CHAR(9),LEFT(DJ194,1)=CHAR(160),indenture(DJ194)&gt;0),"NO","BOLD")&amp;DL194</f>
        <v>BOLD</v>
      </c>
      <c r="DP194" t="str">
        <f t="shared" si="161"/>
        <v/>
      </c>
      <c r="DQ194" t="str">
        <f>IF(OR(LEFT(DN194,1)=CHAR(32),LEFT(DN194,1)=CHAR(9),LEFT(DN194,1)=CHAR(160),indenture(DN194)&gt;0),"NO","BOLD")&amp;DP194</f>
        <v>BOLD</v>
      </c>
      <c r="DT194" t="str">
        <f t="shared" si="162"/>
        <v/>
      </c>
      <c r="DU194" t="str">
        <f>IF(OR(LEFT(DR194,1)=CHAR(32),LEFT(DR194,1)=CHAR(9),LEFT(DR194,1)=CHAR(160),indenture(DR194)&gt;0),"NO","BOLD")&amp;DT194</f>
        <v>BOLD</v>
      </c>
      <c r="DX194" t="str">
        <f t="shared" si="163"/>
        <v/>
      </c>
      <c r="DY194" t="str">
        <f>IF(OR(LEFT(DV194,1)=CHAR(32),LEFT(DV194,1)=CHAR(9),LEFT(DV194,1)=CHAR(160),indenture(DV194)&gt;0),"NO","BOLD")&amp;DX194</f>
        <v>BOLD</v>
      </c>
      <c r="EB194" t="str">
        <f t="shared" si="164"/>
        <v/>
      </c>
      <c r="EC194" t="str">
        <f>IF(OR(LEFT(DZ194,1)=CHAR(32),LEFT(DZ194,1)=CHAR(9),LEFT(DZ194,1)=CHAR(160),indenture(DZ194)&gt;0),"NO","BOLD")&amp;EB194</f>
        <v>BOLD</v>
      </c>
      <c r="EF194" t="str">
        <f t="shared" si="165"/>
        <v/>
      </c>
      <c r="EG194" t="str">
        <f>IF(OR(LEFT(ED194,1)=CHAR(32),LEFT(ED194,1)=CHAR(9),LEFT(ED194,1)=CHAR(160),indenture(ED194)&gt;0),"NO","BOLD")&amp;EF194</f>
        <v>BOLD</v>
      </c>
      <c r="EJ194" t="str">
        <f t="shared" si="166"/>
        <v/>
      </c>
      <c r="EK194" t="str">
        <f>IF(OR(LEFT(EH194,1)=CHAR(32),LEFT(EH194,1)=CHAR(9),LEFT(EH194,1)=CHAR(160),indenture(EH194)&gt;0),"NO","BOLD")&amp;EJ194</f>
        <v>BOLD</v>
      </c>
      <c r="EN194" t="str">
        <f t="shared" si="167"/>
        <v/>
      </c>
      <c r="EO194" t="str">
        <f>IF(OR(LEFT(EL194,1)=CHAR(32),LEFT(EL194,1)=CHAR(9),LEFT(EL194,1)=CHAR(160),indenture(EL194)&gt;0),"NO","BOLD")&amp;EN194</f>
        <v>BOLD</v>
      </c>
      <c r="ER194" t="str">
        <f t="shared" si="168"/>
        <v/>
      </c>
      <c r="ES194" t="str">
        <f>IF(OR(LEFT(EP194,1)=CHAR(32),LEFT(EP194,1)=CHAR(9),LEFT(EP194,1)=CHAR(160),indenture(EP194)&gt;0),"NO","BOLD")&amp;ER194</f>
        <v>BOLD</v>
      </c>
      <c r="EV194" t="str">
        <f t="shared" si="169"/>
        <v/>
      </c>
      <c r="EW194" t="str">
        <f>IF(OR(LEFT(ET194,1)=CHAR(32),LEFT(ET194,1)=CHAR(9),LEFT(ET194,1)=CHAR(160),indenture(ET194)&gt;0),"NO","BOLD")&amp;EV194</f>
        <v>BOLD</v>
      </c>
      <c r="EZ194" t="str">
        <f t="shared" si="170"/>
        <v/>
      </c>
      <c r="FA194" t="str">
        <f>IF(OR(LEFT(EX194,1)=CHAR(32),LEFT(EX194,1)=CHAR(9),LEFT(EX194,1)=CHAR(160),indenture(EX194)&gt;0),"NO","BOLD")&amp;EZ194</f>
        <v>BOLD</v>
      </c>
      <c r="FD194" t="str">
        <f t="shared" si="171"/>
        <v/>
      </c>
      <c r="FE194" t="str">
        <f>IF(OR(LEFT(FB194,1)=CHAR(32),LEFT(FB194,1)=CHAR(9),LEFT(FB194,1)=CHAR(160),indenture(FB194)&gt;0),"NO","BOLD")&amp;FD194</f>
        <v>BOLD</v>
      </c>
      <c r="FH194" t="str">
        <f t="shared" si="172"/>
        <v/>
      </c>
      <c r="FI194" t="str">
        <f>IF(OR(LEFT(FF194,1)=CHAR(32),LEFT(FF194,1)=CHAR(9),LEFT(FF194,1)=CHAR(160),indenture(FF194)&gt;0),"NO","BOLD")&amp;FH194</f>
        <v>BOLD</v>
      </c>
      <c r="FL194" t="str">
        <f t="shared" si="173"/>
        <v/>
      </c>
      <c r="FM194" t="str">
        <f>IF(OR(LEFT(FJ194,1)=CHAR(32),LEFT(FJ194,1)=CHAR(9),LEFT(FJ194,1)=CHAR(160),indenture(FJ194)&gt;0),"NO","BOLD")&amp;FL194</f>
        <v>BOLD</v>
      </c>
      <c r="FP194" t="str">
        <f t="shared" si="174"/>
        <v/>
      </c>
      <c r="FQ194" t="str">
        <f>IF(OR(LEFT(FN194,1)=CHAR(32),LEFT(FN194,1)=CHAR(9),LEFT(FN194,1)=CHAR(160),indenture(FN194)&gt;0),"NO","BOLD")&amp;FP194</f>
        <v>BOLD</v>
      </c>
      <c r="FT194" t="str">
        <f t="shared" si="175"/>
        <v/>
      </c>
      <c r="FU194" t="str">
        <f>IF(OR(LEFT(FR194,1)=CHAR(32),LEFT(FR194,1)=CHAR(9),LEFT(FR194,1)=CHAR(160),indenture(FR194)&gt;0),"NO","BOLD")&amp;FT194</f>
        <v>BOLD</v>
      </c>
      <c r="FX194" t="str">
        <f t="shared" si="176"/>
        <v/>
      </c>
      <c r="FY194" t="str">
        <f>IF(OR(LEFT(FV194,1)=CHAR(32),LEFT(FV194,1)=CHAR(9),LEFT(FV194,1)=CHAR(160),indenture(FV194)&gt;0),"NO","BOLD")&amp;FX194</f>
        <v>BOLD</v>
      </c>
      <c r="GB194" t="str">
        <f t="shared" si="177"/>
        <v/>
      </c>
      <c r="GC194" t="str">
        <f>IF(OR(LEFT(FZ194,1)=CHAR(32),LEFT(FZ194,1)=CHAR(9),LEFT(FZ194,1)=CHAR(160),indenture(FZ194)&gt;0),"NO","BOLD")&amp;GB194</f>
        <v>BOLD</v>
      </c>
      <c r="GF194" t="str">
        <f t="shared" si="178"/>
        <v/>
      </c>
      <c r="GG194" t="str">
        <f>IF(OR(LEFT(GD194,1)=CHAR(32),LEFT(GD194,1)=CHAR(9),LEFT(GD194,1)=CHAR(160),indenture(GD194)&gt;0),"NO","BOLD")&amp;GF194</f>
        <v>BOLD</v>
      </c>
      <c r="GJ194" t="str">
        <f t="shared" si="179"/>
        <v/>
      </c>
      <c r="GK194" t="str">
        <f>IF(OR(LEFT(GH194,1)=CHAR(32),LEFT(GH194,1)=CHAR(9),LEFT(GH194,1)=CHAR(160),indenture(GH194)&gt;0),"NO","BOLD")&amp;GJ194</f>
        <v>BOLD</v>
      </c>
      <c r="GN194" t="str">
        <f t="shared" si="180"/>
        <v/>
      </c>
      <c r="GO194" t="str">
        <f>IF(OR(LEFT(GL194,1)=CHAR(32),LEFT(GL194,1)=CHAR(9),LEFT(GL194,1)=CHAR(160),indenture(GL194)&gt;0),"NO","BOLD")&amp;GN194</f>
        <v>BOLD</v>
      </c>
      <c r="GR194" t="str">
        <f t="shared" si="181"/>
        <v/>
      </c>
      <c r="GS194" t="str">
        <f>IF(OR(LEFT(GP194,1)=CHAR(32),LEFT(GP194,1)=CHAR(9),LEFT(GP194,1)=CHAR(160),indenture(GP194)&gt;0),"NO","BOLD")&amp;GR194</f>
        <v>BOLD</v>
      </c>
      <c r="GV194" t="str">
        <f t="shared" si="182"/>
        <v/>
      </c>
      <c r="GW194" t="str">
        <f>IF(OR(LEFT(GT194,1)=CHAR(32),LEFT(GT194,1)=CHAR(9),LEFT(GT194,1)=CHAR(160),indenture(GT194)&gt;0),"NO","BOLD")&amp;GV194</f>
        <v>BOLD</v>
      </c>
      <c r="GZ194" t="str">
        <f t="shared" si="183"/>
        <v/>
      </c>
      <c r="HA194" t="str">
        <f>IF(OR(LEFT(GX194,1)=CHAR(32),LEFT(GX194,1)=CHAR(9),LEFT(GX194,1)=CHAR(160),indenture(GX194)&gt;0),"NO","BOLD")&amp;GZ194</f>
        <v>BOLD</v>
      </c>
      <c r="HD194" t="str">
        <f t="shared" si="184"/>
        <v/>
      </c>
      <c r="HE194" t="str">
        <f>IF(OR(LEFT(HB194,1)=CHAR(32),LEFT(HB194,1)=CHAR(9),LEFT(HB194,1)=CHAR(160),indenture(HB194)&gt;0),"NO","BOLD")&amp;HD194</f>
        <v>BOLD</v>
      </c>
      <c r="HH194" t="str">
        <f t="shared" si="185"/>
        <v/>
      </c>
      <c r="HI194" t="str">
        <f>IF(OR(LEFT(HF194,1)=CHAR(32),LEFT(HF194,1)=CHAR(9),LEFT(HF194,1)=CHAR(160),indenture(HF194)&gt;0),"NO","BOLD")&amp;HH194</f>
        <v>BOLD</v>
      </c>
      <c r="HL194" t="str">
        <f t="shared" si="186"/>
        <v/>
      </c>
      <c r="HM194" t="str">
        <f>IF(OR(LEFT(HJ194,1)=CHAR(32),LEFT(HJ194,1)=CHAR(9),LEFT(HJ194,1)=CHAR(160),indenture(HJ194)&gt;0),"NO","BOLD")&amp;HL194</f>
        <v>BOLD</v>
      </c>
      <c r="HP194" t="str">
        <f t="shared" si="187"/>
        <v/>
      </c>
      <c r="HQ194" t="str">
        <f>IF(OR(LEFT(HN194,1)=CHAR(32),LEFT(HN194,1)=CHAR(9),LEFT(HN194,1)=CHAR(160),indenture(HN194)&gt;0),"NO","BOLD")&amp;HP194</f>
        <v>BOLD</v>
      </c>
      <c r="HT194" t="str">
        <f t="shared" si="188"/>
        <v/>
      </c>
      <c r="HU194" t="str">
        <f>IF(OR(LEFT(HR194,1)=CHAR(32),LEFT(HR194,1)=CHAR(9),LEFT(HR194,1)=CHAR(160),indenture(HR194)&gt;0),"NO","BOLD")&amp;HT194</f>
        <v>BOLD</v>
      </c>
    </row>
    <row r="195" spans="1:229">
      <c r="A195">
        <v>194</v>
      </c>
      <c r="D195" t="str">
        <f t="shared" si="133"/>
        <v/>
      </c>
      <c r="E195" t="str">
        <f>IF(OR(LEFT(B195,1)=CHAR(32),LEFT(B195,1)=CHAR(9),LEFT(B195,1)=CHAR(160),indenture(B195)&gt;0),"NO","BOLD")&amp;D195</f>
        <v>BOLD</v>
      </c>
      <c r="H195" t="str">
        <f t="shared" si="134"/>
        <v/>
      </c>
      <c r="I195" t="str">
        <f>IF(OR(LEFT(F195,1)=CHAR(32),LEFT(F195,1)=CHAR(9),LEFT(F195,1)=CHAR(160),indenture(F195)&gt;0),"NO","BOLD")&amp;H195</f>
        <v>BOLD</v>
      </c>
      <c r="P195" t="str">
        <f t="shared" si="135"/>
        <v/>
      </c>
      <c r="Q195" t="str">
        <f>IF(OR(LEFT(N195,1)=CHAR(32),LEFT(N195,1)=CHAR(9),LEFT(N195,1)=CHAR(160),indenture(N195)&gt;0),"NO","BOLD")&amp;P195</f>
        <v>BOLD</v>
      </c>
      <c r="T195" t="str">
        <f t="shared" si="136"/>
        <v/>
      </c>
      <c r="U195" t="str">
        <f>IF(OR(LEFT(R195,1)=CHAR(32),LEFT(R195,1)=CHAR(9),LEFT(R195,1)=CHAR(160),indenture(R195)&gt;0),"NO","BOLD")&amp;T195</f>
        <v>BOLD</v>
      </c>
      <c r="X195" t="str">
        <f t="shared" si="137"/>
        <v/>
      </c>
      <c r="Y195" t="str">
        <f>IF(OR(LEFT(V195,1)=CHAR(32),LEFT(V195,1)=CHAR(9),LEFT(V195,1)=CHAR(160),indenture(V195)&gt;0),"NO","BOLD")&amp;X195</f>
        <v>BOLD</v>
      </c>
      <c r="AB195" t="str">
        <f t="shared" si="138"/>
        <v/>
      </c>
      <c r="AC195" t="str">
        <f>IF(OR(LEFT(Z195,1)=CHAR(32),LEFT(Z195,1)=CHAR(9),LEFT(Z195,1)=CHAR(160),indenture(Z195)&gt;0),"NO","BOLD")&amp;AB195</f>
        <v>BOLD</v>
      </c>
      <c r="AF195" t="str">
        <f t="shared" si="139"/>
        <v/>
      </c>
      <c r="AG195" t="str">
        <f>IF(OR(LEFT(AD195,1)=CHAR(32),LEFT(AD195,1)=CHAR(9),LEFT(AD195,1)=CHAR(160),indenture(AD195)&gt;0),"NO","BOLD")&amp;AF195</f>
        <v>BOLD</v>
      </c>
      <c r="AJ195" t="str">
        <f t="shared" si="140"/>
        <v/>
      </c>
      <c r="AK195" t="str">
        <f>IF(OR(LEFT(AH195,1)=CHAR(32),LEFT(AH195,1)=CHAR(9),LEFT(AH195,1)=CHAR(160),indenture(AH195)&gt;0),"NO","BOLD")&amp;AJ195</f>
        <v>BOLD</v>
      </c>
      <c r="AN195" t="str">
        <f t="shared" si="141"/>
        <v/>
      </c>
      <c r="AO195" t="str">
        <f>IF(OR(LEFT(AL195,1)=CHAR(32),LEFT(AL195,1)=CHAR(9),LEFT(AL195,1)=CHAR(160),indenture(AL195)&gt;0),"NO","BOLD")&amp;AN195</f>
        <v>BOLD</v>
      </c>
      <c r="AR195" t="str">
        <f t="shared" si="142"/>
        <v/>
      </c>
      <c r="AS195" t="str">
        <f>IF(OR(LEFT(AP195,1)=CHAR(32),LEFT(AP195,1)=CHAR(9),LEFT(AP195,1)=CHAR(160),indenture(AP195)&gt;0),"NO","BOLD")&amp;AR195</f>
        <v>BOLD</v>
      </c>
      <c r="AV195" t="str">
        <f t="shared" si="143"/>
        <v/>
      </c>
      <c r="AW195" t="str">
        <f>IF(OR(LEFT(AT195,1)=CHAR(32),LEFT(AT195,1)=CHAR(9),LEFT(AT195,1)=CHAR(160),indenture(AT195)&gt;0),"NO","BOLD")&amp;AV195</f>
        <v>BOLD</v>
      </c>
      <c r="AZ195" t="str">
        <f t="shared" si="144"/>
        <v/>
      </c>
      <c r="BA195" t="str">
        <f>IF(OR(LEFT(AX195,1)=CHAR(32),LEFT(AX195,1)=CHAR(9),LEFT(AX195,1)=CHAR(160),indenture(AX195)&gt;0),"NO","BOLD")&amp;AZ195</f>
        <v>BOLD</v>
      </c>
      <c r="BD195" t="str">
        <f t="shared" si="145"/>
        <v/>
      </c>
      <c r="BE195" t="str">
        <f>IF(OR(LEFT(BB195,1)=CHAR(32),LEFT(BB195,1)=CHAR(9),LEFT(BB195,1)=CHAR(160),indenture(BB195)&gt;0),"NO","BOLD")&amp;BD195</f>
        <v>BOLD</v>
      </c>
      <c r="BH195" t="str">
        <f t="shared" si="146"/>
        <v/>
      </c>
      <c r="BI195" t="str">
        <f>IF(OR(LEFT(BF195,1)=CHAR(32),LEFT(BF195,1)=CHAR(9),LEFT(BF195,1)=CHAR(160),indenture(BF195)&gt;0),"NO","BOLD")&amp;BH195</f>
        <v>BOLD</v>
      </c>
      <c r="BL195" t="str">
        <f t="shared" si="147"/>
        <v/>
      </c>
      <c r="BM195" t="str">
        <f>IF(OR(LEFT(BJ195,1)=CHAR(32),LEFT(BJ195,1)=CHAR(9),LEFT(BJ195,1)=CHAR(160),indenture(BJ195)&gt;0),"NO","BOLD")&amp;BL195</f>
        <v>BOLD</v>
      </c>
      <c r="BP195" t="str">
        <f t="shared" si="148"/>
        <v/>
      </c>
      <c r="BQ195" t="str">
        <f>IF(OR(LEFT(BN195,1)=CHAR(32),LEFT(BN195,1)=CHAR(9),LEFT(BN195,1)=CHAR(160),indenture(BN195)&gt;0),"NO","BOLD")&amp;BP195</f>
        <v>BOLD</v>
      </c>
      <c r="BT195" t="str">
        <f t="shared" si="149"/>
        <v/>
      </c>
      <c r="BU195" t="str">
        <f>IF(OR(LEFT(BR195,1)=CHAR(32),LEFT(BR195,1)=CHAR(9),LEFT(BR195,1)=CHAR(160),indenture(BR195)&gt;0),"NO","BOLD")&amp;BT195</f>
        <v>BOLD</v>
      </c>
      <c r="BX195" t="str">
        <f t="shared" si="150"/>
        <v/>
      </c>
      <c r="BY195" t="str">
        <f>IF(OR(LEFT(BV195,1)=CHAR(32),LEFT(BV195,1)=CHAR(9),LEFT(BV195,1)=CHAR(160),indenture(BV195)&gt;0),"NO","BOLD")&amp;BX195</f>
        <v>BOLD</v>
      </c>
      <c r="CB195" t="str">
        <f t="shared" si="151"/>
        <v/>
      </c>
      <c r="CC195" t="str">
        <f>IF(OR(LEFT(BZ195,1)=CHAR(32),LEFT(BZ195,1)=CHAR(9),LEFT(BZ195,1)=CHAR(160),indenture(BZ195)&gt;0),"NO","BOLD")&amp;CB195</f>
        <v>BOLD</v>
      </c>
      <c r="CF195" t="str">
        <f t="shared" si="152"/>
        <v/>
      </c>
      <c r="CG195" t="str">
        <f>IF(OR(LEFT(CD195,1)=CHAR(32),LEFT(CD195,1)=CHAR(9),LEFT(CD195,1)=CHAR(160),indenture(CD195)&gt;0),"NO","BOLD")&amp;CF195</f>
        <v>BOLD</v>
      </c>
      <c r="CJ195" t="str">
        <f t="shared" si="153"/>
        <v/>
      </c>
      <c r="CK195" t="str">
        <f>IF(OR(LEFT(CH195,1)=CHAR(32),LEFT(CH195,1)=CHAR(9),LEFT(CH195,1)=CHAR(160),indenture(CH195)&gt;0),"NO","BOLD")&amp;CJ195</f>
        <v>BOLD</v>
      </c>
      <c r="CN195" t="str">
        <f t="shared" si="154"/>
        <v/>
      </c>
      <c r="CO195" t="str">
        <f>IF(OR(LEFT(CL195,1)=CHAR(32),LEFT(CL195,1)=CHAR(9),LEFT(CL195,1)=CHAR(160),indenture(CL195)&gt;0),"NO","BOLD")&amp;CN195</f>
        <v>BOLD</v>
      </c>
      <c r="CR195" t="str">
        <f t="shared" si="155"/>
        <v/>
      </c>
      <c r="CS195" t="str">
        <f>IF(OR(LEFT(CP195,1)=CHAR(32),LEFT(CP195,1)=CHAR(9),LEFT(CP195,1)=CHAR(160),indenture(CP195)&gt;0),"NO","BOLD")&amp;CR195</f>
        <v>BOLD</v>
      </c>
      <c r="CV195" t="str">
        <f t="shared" si="156"/>
        <v/>
      </c>
      <c r="CW195" t="str">
        <f>IF(OR(LEFT(CT195,1)=CHAR(32),LEFT(CT195,1)=CHAR(9),LEFT(CT195,1)=CHAR(160),indenture(CT195)&gt;0),"NO","BOLD")&amp;CV195</f>
        <v>BOLD</v>
      </c>
      <c r="CZ195" t="str">
        <f t="shared" si="157"/>
        <v/>
      </c>
      <c r="DA195" t="str">
        <f>IF(OR(LEFT(CX195,1)=CHAR(32),LEFT(CX195,1)=CHAR(9),LEFT(CX195,1)=CHAR(160),indenture(CX195)&gt;0),"NO","BOLD")&amp;CZ195</f>
        <v>BOLD</v>
      </c>
      <c r="DD195" t="str">
        <f t="shared" si="158"/>
        <v/>
      </c>
      <c r="DE195" t="str">
        <f>IF(OR(LEFT(DB195,1)=CHAR(32),LEFT(DB195,1)=CHAR(9),LEFT(DB195,1)=CHAR(160),indenture(DB195)&gt;0),"NO","BOLD")&amp;DD195</f>
        <v>BOLD</v>
      </c>
      <c r="DH195" t="str">
        <f t="shared" si="159"/>
        <v/>
      </c>
      <c r="DI195" t="str">
        <f>IF(OR(LEFT(DF195,1)=CHAR(32),LEFT(DF195,1)=CHAR(9),LEFT(DF195,1)=CHAR(160),indenture(DF195)&gt;0),"NO","BOLD")&amp;DH195</f>
        <v>BOLD</v>
      </c>
      <c r="DL195" t="str">
        <f t="shared" si="160"/>
        <v/>
      </c>
      <c r="DM195" t="str">
        <f>IF(OR(LEFT(DJ195,1)=CHAR(32),LEFT(DJ195,1)=CHAR(9),LEFT(DJ195,1)=CHAR(160),indenture(DJ195)&gt;0),"NO","BOLD")&amp;DL195</f>
        <v>BOLD</v>
      </c>
      <c r="DP195" t="str">
        <f t="shared" si="161"/>
        <v/>
      </c>
      <c r="DQ195" t="str">
        <f>IF(OR(LEFT(DN195,1)=CHAR(32),LEFT(DN195,1)=CHAR(9),LEFT(DN195,1)=CHAR(160),indenture(DN195)&gt;0),"NO","BOLD")&amp;DP195</f>
        <v>BOLD</v>
      </c>
      <c r="DT195" t="str">
        <f t="shared" si="162"/>
        <v/>
      </c>
      <c r="DU195" t="str">
        <f>IF(OR(LEFT(DR195,1)=CHAR(32),LEFT(DR195,1)=CHAR(9),LEFT(DR195,1)=CHAR(160),indenture(DR195)&gt;0),"NO","BOLD")&amp;DT195</f>
        <v>BOLD</v>
      </c>
      <c r="DX195" t="str">
        <f t="shared" si="163"/>
        <v/>
      </c>
      <c r="DY195" t="str">
        <f>IF(OR(LEFT(DV195,1)=CHAR(32),LEFT(DV195,1)=CHAR(9),LEFT(DV195,1)=CHAR(160),indenture(DV195)&gt;0),"NO","BOLD")&amp;DX195</f>
        <v>BOLD</v>
      </c>
      <c r="EB195" t="str">
        <f t="shared" si="164"/>
        <v/>
      </c>
      <c r="EC195" t="str">
        <f>IF(OR(LEFT(DZ195,1)=CHAR(32),LEFT(DZ195,1)=CHAR(9),LEFT(DZ195,1)=CHAR(160),indenture(DZ195)&gt;0),"NO","BOLD")&amp;EB195</f>
        <v>BOLD</v>
      </c>
      <c r="EF195" t="str">
        <f t="shared" si="165"/>
        <v/>
      </c>
      <c r="EG195" t="str">
        <f>IF(OR(LEFT(ED195,1)=CHAR(32),LEFT(ED195,1)=CHAR(9),LEFT(ED195,1)=CHAR(160),indenture(ED195)&gt;0),"NO","BOLD")&amp;EF195</f>
        <v>BOLD</v>
      </c>
      <c r="EJ195" t="str">
        <f t="shared" si="166"/>
        <v/>
      </c>
      <c r="EK195" t="str">
        <f>IF(OR(LEFT(EH195,1)=CHAR(32),LEFT(EH195,1)=CHAR(9),LEFT(EH195,1)=CHAR(160),indenture(EH195)&gt;0),"NO","BOLD")&amp;EJ195</f>
        <v>BOLD</v>
      </c>
      <c r="EN195" t="str">
        <f t="shared" si="167"/>
        <v/>
      </c>
      <c r="EO195" t="str">
        <f>IF(OR(LEFT(EL195,1)=CHAR(32),LEFT(EL195,1)=CHAR(9),LEFT(EL195,1)=CHAR(160),indenture(EL195)&gt;0),"NO","BOLD")&amp;EN195</f>
        <v>BOLD</v>
      </c>
      <c r="ER195" t="str">
        <f t="shared" si="168"/>
        <v/>
      </c>
      <c r="ES195" t="str">
        <f>IF(OR(LEFT(EP195,1)=CHAR(32),LEFT(EP195,1)=CHAR(9),LEFT(EP195,1)=CHAR(160),indenture(EP195)&gt;0),"NO","BOLD")&amp;ER195</f>
        <v>BOLD</v>
      </c>
      <c r="EV195" t="str">
        <f t="shared" si="169"/>
        <v/>
      </c>
      <c r="EW195" t="str">
        <f>IF(OR(LEFT(ET195,1)=CHAR(32),LEFT(ET195,1)=CHAR(9),LEFT(ET195,1)=CHAR(160),indenture(ET195)&gt;0),"NO","BOLD")&amp;EV195</f>
        <v>BOLD</v>
      </c>
      <c r="EZ195" t="str">
        <f t="shared" si="170"/>
        <v/>
      </c>
      <c r="FA195" t="str">
        <f>IF(OR(LEFT(EX195,1)=CHAR(32),LEFT(EX195,1)=CHAR(9),LEFT(EX195,1)=CHAR(160),indenture(EX195)&gt;0),"NO","BOLD")&amp;EZ195</f>
        <v>BOLD</v>
      </c>
      <c r="FD195" t="str">
        <f t="shared" si="171"/>
        <v/>
      </c>
      <c r="FE195" t="str">
        <f>IF(OR(LEFT(FB195,1)=CHAR(32),LEFT(FB195,1)=CHAR(9),LEFT(FB195,1)=CHAR(160),indenture(FB195)&gt;0),"NO","BOLD")&amp;FD195</f>
        <v>BOLD</v>
      </c>
      <c r="FH195" t="str">
        <f t="shared" si="172"/>
        <v/>
      </c>
      <c r="FI195" t="str">
        <f>IF(OR(LEFT(FF195,1)=CHAR(32),LEFT(FF195,1)=CHAR(9),LEFT(FF195,1)=CHAR(160),indenture(FF195)&gt;0),"NO","BOLD")&amp;FH195</f>
        <v>BOLD</v>
      </c>
      <c r="FL195" t="str">
        <f t="shared" si="173"/>
        <v/>
      </c>
      <c r="FM195" t="str">
        <f>IF(OR(LEFT(FJ195,1)=CHAR(32),LEFT(FJ195,1)=CHAR(9),LEFT(FJ195,1)=CHAR(160),indenture(FJ195)&gt;0),"NO","BOLD")&amp;FL195</f>
        <v>BOLD</v>
      </c>
      <c r="FP195" t="str">
        <f t="shared" si="174"/>
        <v/>
      </c>
      <c r="FQ195" t="str">
        <f>IF(OR(LEFT(FN195,1)=CHAR(32),LEFT(FN195,1)=CHAR(9),LEFT(FN195,1)=CHAR(160),indenture(FN195)&gt;0),"NO","BOLD")&amp;FP195</f>
        <v>BOLD</v>
      </c>
      <c r="FT195" t="str">
        <f t="shared" si="175"/>
        <v/>
      </c>
      <c r="FU195" t="str">
        <f>IF(OR(LEFT(FR195,1)=CHAR(32),LEFT(FR195,1)=CHAR(9),LEFT(FR195,1)=CHAR(160),indenture(FR195)&gt;0),"NO","BOLD")&amp;FT195</f>
        <v>BOLD</v>
      </c>
      <c r="FX195" t="str">
        <f t="shared" si="176"/>
        <v/>
      </c>
      <c r="FY195" t="str">
        <f>IF(OR(LEFT(FV195,1)=CHAR(32),LEFT(FV195,1)=CHAR(9),LEFT(FV195,1)=CHAR(160),indenture(FV195)&gt;0),"NO","BOLD")&amp;FX195</f>
        <v>BOLD</v>
      </c>
      <c r="GB195" t="str">
        <f t="shared" si="177"/>
        <v/>
      </c>
      <c r="GC195" t="str">
        <f>IF(OR(LEFT(FZ195,1)=CHAR(32),LEFT(FZ195,1)=CHAR(9),LEFT(FZ195,1)=CHAR(160),indenture(FZ195)&gt;0),"NO","BOLD")&amp;GB195</f>
        <v>BOLD</v>
      </c>
      <c r="GF195" t="str">
        <f t="shared" si="178"/>
        <v/>
      </c>
      <c r="GG195" t="str">
        <f>IF(OR(LEFT(GD195,1)=CHAR(32),LEFT(GD195,1)=CHAR(9),LEFT(GD195,1)=CHAR(160),indenture(GD195)&gt;0),"NO","BOLD")&amp;GF195</f>
        <v>BOLD</v>
      </c>
      <c r="GJ195" t="str">
        <f t="shared" si="179"/>
        <v/>
      </c>
      <c r="GK195" t="str">
        <f>IF(OR(LEFT(GH195,1)=CHAR(32),LEFT(GH195,1)=CHAR(9),LEFT(GH195,1)=CHAR(160),indenture(GH195)&gt;0),"NO","BOLD")&amp;GJ195</f>
        <v>BOLD</v>
      </c>
      <c r="GN195" t="str">
        <f t="shared" si="180"/>
        <v/>
      </c>
      <c r="GO195" t="str">
        <f>IF(OR(LEFT(GL195,1)=CHAR(32),LEFT(GL195,1)=CHAR(9),LEFT(GL195,1)=CHAR(160),indenture(GL195)&gt;0),"NO","BOLD")&amp;GN195</f>
        <v>BOLD</v>
      </c>
      <c r="GR195" t="str">
        <f t="shared" si="181"/>
        <v/>
      </c>
      <c r="GS195" t="str">
        <f>IF(OR(LEFT(GP195,1)=CHAR(32),LEFT(GP195,1)=CHAR(9),LEFT(GP195,1)=CHAR(160),indenture(GP195)&gt;0),"NO","BOLD")&amp;GR195</f>
        <v>BOLD</v>
      </c>
      <c r="GV195" t="str">
        <f t="shared" si="182"/>
        <v/>
      </c>
      <c r="GW195" t="str">
        <f>IF(OR(LEFT(GT195,1)=CHAR(32),LEFT(GT195,1)=CHAR(9),LEFT(GT195,1)=CHAR(160),indenture(GT195)&gt;0),"NO","BOLD")&amp;GV195</f>
        <v>BOLD</v>
      </c>
      <c r="GZ195" t="str">
        <f t="shared" si="183"/>
        <v/>
      </c>
      <c r="HA195" t="str">
        <f>IF(OR(LEFT(GX195,1)=CHAR(32),LEFT(GX195,1)=CHAR(9),LEFT(GX195,1)=CHAR(160),indenture(GX195)&gt;0),"NO","BOLD")&amp;GZ195</f>
        <v>BOLD</v>
      </c>
      <c r="HD195" t="str">
        <f t="shared" si="184"/>
        <v/>
      </c>
      <c r="HE195" t="str">
        <f>IF(OR(LEFT(HB195,1)=CHAR(32),LEFT(HB195,1)=CHAR(9),LEFT(HB195,1)=CHAR(160),indenture(HB195)&gt;0),"NO","BOLD")&amp;HD195</f>
        <v>BOLD</v>
      </c>
      <c r="HH195" t="str">
        <f t="shared" si="185"/>
        <v/>
      </c>
      <c r="HI195" t="str">
        <f>IF(OR(LEFT(HF195,1)=CHAR(32),LEFT(HF195,1)=CHAR(9),LEFT(HF195,1)=CHAR(160),indenture(HF195)&gt;0),"NO","BOLD")&amp;HH195</f>
        <v>BOLD</v>
      </c>
      <c r="HL195" t="str">
        <f t="shared" si="186"/>
        <v/>
      </c>
      <c r="HM195" t="str">
        <f>IF(OR(LEFT(HJ195,1)=CHAR(32),LEFT(HJ195,1)=CHAR(9),LEFT(HJ195,1)=CHAR(160),indenture(HJ195)&gt;0),"NO","BOLD")&amp;HL195</f>
        <v>BOLD</v>
      </c>
      <c r="HP195" t="str">
        <f t="shared" si="187"/>
        <v/>
      </c>
      <c r="HQ195" t="str">
        <f>IF(OR(LEFT(HN195,1)=CHAR(32),LEFT(HN195,1)=CHAR(9),LEFT(HN195,1)=CHAR(160),indenture(HN195)&gt;0),"NO","BOLD")&amp;HP195</f>
        <v>BOLD</v>
      </c>
      <c r="HT195" t="str">
        <f t="shared" si="188"/>
        <v/>
      </c>
      <c r="HU195" t="str">
        <f>IF(OR(LEFT(HR195,1)=CHAR(32),LEFT(HR195,1)=CHAR(9),LEFT(HR195,1)=CHAR(160),indenture(HR195)&gt;0),"NO","BOLD")&amp;HT195</f>
        <v>BOLD</v>
      </c>
    </row>
    <row r="196" spans="1:229">
      <c r="A196">
        <v>195</v>
      </c>
      <c r="D196" t="str">
        <f t="shared" ref="D196:D202" si="191">IF(OR(ISNUMBER(SEARCH("Diluted EPS",B196)),ISNUMBER(SEARCH("Earnings Per Share",B196)),ISNUMBER(SEARCH("Basic EPS",B196)),ISNUMBER(SEARCH("Diluted Share",B196)),ISNUMBER(SEARCH("Basic Share",B196))),"EPS","")</f>
        <v/>
      </c>
      <c r="E196" t="str">
        <f>IF(OR(LEFT(B196,1)=CHAR(32),LEFT(B196,1)=CHAR(9),LEFT(B196,1)=CHAR(160),indenture(B196)&gt;0),"NO","BOLD")&amp;D196</f>
        <v>BOLD</v>
      </c>
      <c r="H196" t="str">
        <f t="shared" ref="H196:H202" si="192">IF(OR(ISNUMBER(SEARCH("Diluted EPS",F196)),ISNUMBER(SEARCH("Earnings Per Share",F196)),ISNUMBER(SEARCH("Basic EPS",F196)),ISNUMBER(SEARCH("Diluted Share",F196)),ISNUMBER(SEARCH("Basic Share",F196))),"EPS","")</f>
        <v/>
      </c>
      <c r="I196" t="str">
        <f>IF(OR(LEFT(F196,1)=CHAR(32),LEFT(F196,1)=CHAR(9),LEFT(F196,1)=CHAR(160),indenture(F196)&gt;0),"NO","BOLD")&amp;H196</f>
        <v>BOLD</v>
      </c>
      <c r="P196" t="str">
        <f t="shared" ref="P196:P202" si="193">IF(OR(ISNUMBER(SEARCH("Diluted EPS",N196)),ISNUMBER(SEARCH("Earnings Per Share",N196)),ISNUMBER(SEARCH("Basic EPS",N196)),ISNUMBER(SEARCH("Diluted Share",N196)),ISNUMBER(SEARCH("Basic Share",N196))),"EPS","")</f>
        <v/>
      </c>
      <c r="Q196" t="str">
        <f>IF(OR(LEFT(N196,1)=CHAR(32),LEFT(N196,1)=CHAR(9),LEFT(N196,1)=CHAR(160),indenture(N196)&gt;0),"NO","BOLD")&amp;P196</f>
        <v>BOLD</v>
      </c>
      <c r="T196" t="str">
        <f t="shared" ref="T196:T202" si="194">IF(OR(ISNUMBER(SEARCH("Diluted EPS",R196)),ISNUMBER(SEARCH("Earnings Per Share",R196)),ISNUMBER(SEARCH("Basic EPS",R196)),ISNUMBER(SEARCH("Diluted Share",R196)),ISNUMBER(SEARCH("Basic Share",R196))),"EPS","")</f>
        <v/>
      </c>
      <c r="U196" t="str">
        <f>IF(OR(LEFT(R196,1)=CHAR(32),LEFT(R196,1)=CHAR(9),LEFT(R196,1)=CHAR(160),indenture(R196)&gt;0),"NO","BOLD")&amp;T196</f>
        <v>BOLD</v>
      </c>
      <c r="X196" t="str">
        <f t="shared" ref="X196:X202" si="195">IF(OR(ISNUMBER(SEARCH("Diluted EPS",V196)),ISNUMBER(SEARCH("Earnings Per Share",V196)),ISNUMBER(SEARCH("Basic EPS",V196)),ISNUMBER(SEARCH("Diluted Share",V196)),ISNUMBER(SEARCH("Basic Share",V196))),"EPS","")</f>
        <v/>
      </c>
      <c r="Y196" t="str">
        <f>IF(OR(LEFT(V196,1)=CHAR(32),LEFT(V196,1)=CHAR(9),LEFT(V196,1)=CHAR(160),indenture(V196)&gt;0),"NO","BOLD")&amp;X196</f>
        <v>BOLD</v>
      </c>
      <c r="AB196" t="str">
        <f t="shared" ref="AB196:AB202" si="196">IF(OR(ISNUMBER(SEARCH("Diluted EPS",Z196)),ISNUMBER(SEARCH("Earnings Per Share",Z196)),ISNUMBER(SEARCH("Basic EPS",Z196)),ISNUMBER(SEARCH("Diluted Share",Z196)),ISNUMBER(SEARCH("Basic Share",Z196))),"EPS","")</f>
        <v/>
      </c>
      <c r="AC196" t="str">
        <f>IF(OR(LEFT(Z196,1)=CHAR(32),LEFT(Z196,1)=CHAR(9),LEFT(Z196,1)=CHAR(160),indenture(Z196)&gt;0),"NO","BOLD")&amp;AB196</f>
        <v>BOLD</v>
      </c>
      <c r="AF196" t="str">
        <f t="shared" ref="AF196:AF202" si="197">IF(OR(ISNUMBER(SEARCH("Diluted EPS",AD196)),ISNUMBER(SEARCH("Earnings Per Share",AD196)),ISNUMBER(SEARCH("Basic EPS",AD196)),ISNUMBER(SEARCH("Diluted Share",AD196)),ISNUMBER(SEARCH("Basic Share",AD196))),"EPS","")</f>
        <v/>
      </c>
      <c r="AG196" t="str">
        <f>IF(OR(LEFT(AD196,1)=CHAR(32),LEFT(AD196,1)=CHAR(9),LEFT(AD196,1)=CHAR(160),indenture(AD196)&gt;0),"NO","BOLD")&amp;AF196</f>
        <v>BOLD</v>
      </c>
      <c r="AJ196" t="str">
        <f t="shared" ref="AJ196:AJ202" si="198">IF(OR(ISNUMBER(SEARCH("Diluted EPS",AH196)),ISNUMBER(SEARCH("Earnings Per Share",AH196)),ISNUMBER(SEARCH("Basic EPS",AH196)),ISNUMBER(SEARCH("Diluted Share",AH196)),ISNUMBER(SEARCH("Basic Share",AH196))),"EPS","")</f>
        <v/>
      </c>
      <c r="AK196" t="str">
        <f>IF(OR(LEFT(AH196,1)=CHAR(32),LEFT(AH196,1)=CHAR(9),LEFT(AH196,1)=CHAR(160),indenture(AH196)&gt;0),"NO","BOLD")&amp;AJ196</f>
        <v>BOLD</v>
      </c>
      <c r="AN196" t="str">
        <f t="shared" ref="AN196:AN202" si="199">IF(OR(ISNUMBER(SEARCH("Diluted EPS",AL196)),ISNUMBER(SEARCH("Earnings Per Share",AL196)),ISNUMBER(SEARCH("Basic EPS",AL196)),ISNUMBER(SEARCH("Diluted Share",AL196)),ISNUMBER(SEARCH("Basic Share",AL196))),"EPS","")</f>
        <v/>
      </c>
      <c r="AO196" t="str">
        <f>IF(OR(LEFT(AL196,1)=CHAR(32),LEFT(AL196,1)=CHAR(9),LEFT(AL196,1)=CHAR(160),indenture(AL196)&gt;0),"NO","BOLD")&amp;AN196</f>
        <v>BOLD</v>
      </c>
      <c r="AR196" t="str">
        <f t="shared" ref="AR196:AR202" si="200">IF(OR(ISNUMBER(SEARCH("Diluted EPS",AP196)),ISNUMBER(SEARCH("Earnings Per Share",AP196)),ISNUMBER(SEARCH("Basic EPS",AP196)),ISNUMBER(SEARCH("Diluted Share",AP196)),ISNUMBER(SEARCH("Basic Share",AP196))),"EPS","")</f>
        <v/>
      </c>
      <c r="AS196" t="str">
        <f>IF(OR(LEFT(AP196,1)=CHAR(32),LEFT(AP196,1)=CHAR(9),LEFT(AP196,1)=CHAR(160),indenture(AP196)&gt;0),"NO","BOLD")&amp;AR196</f>
        <v>BOLD</v>
      </c>
      <c r="AV196" t="str">
        <f t="shared" ref="AV196:AV202" si="201">IF(OR(ISNUMBER(SEARCH("Diluted EPS",AT196)),ISNUMBER(SEARCH("Earnings Per Share",AT196)),ISNUMBER(SEARCH("Basic EPS",AT196)),ISNUMBER(SEARCH("Diluted Share",AT196)),ISNUMBER(SEARCH("Basic Share",AT196))),"EPS","")</f>
        <v/>
      </c>
      <c r="AW196" t="str">
        <f>IF(OR(LEFT(AT196,1)=CHAR(32),LEFT(AT196,1)=CHAR(9),LEFT(AT196,1)=CHAR(160),indenture(AT196)&gt;0),"NO","BOLD")&amp;AV196</f>
        <v>BOLD</v>
      </c>
      <c r="AZ196" t="str">
        <f t="shared" ref="AZ196:AZ202" si="202">IF(OR(ISNUMBER(SEARCH("Diluted EPS",AX196)),ISNUMBER(SEARCH("Earnings Per Share",AX196)),ISNUMBER(SEARCH("Basic EPS",AX196)),ISNUMBER(SEARCH("Diluted Share",AX196)),ISNUMBER(SEARCH("Basic Share",AX196))),"EPS","")</f>
        <v/>
      </c>
      <c r="BA196" t="str">
        <f>IF(OR(LEFT(AX196,1)=CHAR(32),LEFT(AX196,1)=CHAR(9),LEFT(AX196,1)=CHAR(160),indenture(AX196)&gt;0),"NO","BOLD")&amp;AZ196</f>
        <v>BOLD</v>
      </c>
      <c r="BD196" t="str">
        <f t="shared" ref="BD196:BD202" si="203">IF(OR(ISNUMBER(SEARCH("Diluted EPS",BB196)),ISNUMBER(SEARCH("Earnings Per Share",BB196)),ISNUMBER(SEARCH("Basic EPS",BB196)),ISNUMBER(SEARCH("Diluted Share",BB196)),ISNUMBER(SEARCH("Basic Share",BB196))),"EPS","")</f>
        <v/>
      </c>
      <c r="BE196" t="str">
        <f>IF(OR(LEFT(BB196,1)=CHAR(32),LEFT(BB196,1)=CHAR(9),LEFT(BB196,1)=CHAR(160),indenture(BB196)&gt;0),"NO","BOLD")&amp;BD196</f>
        <v>BOLD</v>
      </c>
      <c r="BH196" t="str">
        <f t="shared" ref="BH196:BH202" si="204">IF(OR(ISNUMBER(SEARCH("Diluted EPS",BF196)),ISNUMBER(SEARCH("Earnings Per Share",BF196)),ISNUMBER(SEARCH("Basic EPS",BF196)),ISNUMBER(SEARCH("Diluted Share",BF196)),ISNUMBER(SEARCH("Basic Share",BF196))),"EPS","")</f>
        <v/>
      </c>
      <c r="BI196" t="str">
        <f>IF(OR(LEFT(BF196,1)=CHAR(32),LEFT(BF196,1)=CHAR(9),LEFT(BF196,1)=CHAR(160),indenture(BF196)&gt;0),"NO","BOLD")&amp;BH196</f>
        <v>BOLD</v>
      </c>
      <c r="BL196" t="str">
        <f t="shared" ref="BL196:BL202" si="205">IF(OR(ISNUMBER(SEARCH("Diluted EPS",BJ196)),ISNUMBER(SEARCH("Earnings Per Share",BJ196)),ISNUMBER(SEARCH("Basic EPS",BJ196)),ISNUMBER(SEARCH("Diluted Share",BJ196)),ISNUMBER(SEARCH("Basic Share",BJ196))),"EPS","")</f>
        <v/>
      </c>
      <c r="BM196" t="str">
        <f>IF(OR(LEFT(BJ196,1)=CHAR(32),LEFT(BJ196,1)=CHAR(9),LEFT(BJ196,1)=CHAR(160),indenture(BJ196)&gt;0),"NO","BOLD")&amp;BL196</f>
        <v>BOLD</v>
      </c>
      <c r="BP196" t="str">
        <f t="shared" ref="BP196:BP202" si="206">IF(OR(ISNUMBER(SEARCH("Diluted EPS",BN196)),ISNUMBER(SEARCH("Earnings Per Share",BN196)),ISNUMBER(SEARCH("Basic EPS",BN196)),ISNUMBER(SEARCH("Diluted Share",BN196)),ISNUMBER(SEARCH("Basic Share",BN196))),"EPS","")</f>
        <v/>
      </c>
      <c r="BQ196" t="str">
        <f>IF(OR(LEFT(BN196,1)=CHAR(32),LEFT(BN196,1)=CHAR(9),LEFT(BN196,1)=CHAR(160),indenture(BN196)&gt;0),"NO","BOLD")&amp;BP196</f>
        <v>BOLD</v>
      </c>
      <c r="BT196" t="str">
        <f t="shared" ref="BT196:BT202" si="207">IF(OR(ISNUMBER(SEARCH("Diluted EPS",BR196)),ISNUMBER(SEARCH("Earnings Per Share",BR196)),ISNUMBER(SEARCH("Basic EPS",BR196)),ISNUMBER(SEARCH("Diluted Share",BR196)),ISNUMBER(SEARCH("Basic Share",BR196))),"EPS","")</f>
        <v/>
      </c>
      <c r="BU196" t="str">
        <f>IF(OR(LEFT(BR196,1)=CHAR(32),LEFT(BR196,1)=CHAR(9),LEFT(BR196,1)=CHAR(160),indenture(BR196)&gt;0),"NO","BOLD")&amp;BT196</f>
        <v>BOLD</v>
      </c>
      <c r="BX196" t="str">
        <f t="shared" ref="BX196:BX202" si="208">IF(OR(ISNUMBER(SEARCH("Diluted EPS",BV196)),ISNUMBER(SEARCH("Earnings Per Share",BV196)),ISNUMBER(SEARCH("Basic EPS",BV196)),ISNUMBER(SEARCH("Diluted Share",BV196)),ISNUMBER(SEARCH("Basic Share",BV196))),"EPS","")</f>
        <v/>
      </c>
      <c r="BY196" t="str">
        <f>IF(OR(LEFT(BV196,1)=CHAR(32),LEFT(BV196,1)=CHAR(9),LEFT(BV196,1)=CHAR(160),indenture(BV196)&gt;0),"NO","BOLD")&amp;BX196</f>
        <v>BOLD</v>
      </c>
      <c r="CB196" t="str">
        <f t="shared" ref="CB196:CB202" si="209">IF(OR(ISNUMBER(SEARCH("Diluted EPS",BZ196)),ISNUMBER(SEARCH("Earnings Per Share",BZ196)),ISNUMBER(SEARCH("Basic EPS",BZ196)),ISNUMBER(SEARCH("Diluted Share",BZ196)),ISNUMBER(SEARCH("Basic Share",BZ196))),"EPS","")</f>
        <v/>
      </c>
      <c r="CC196" t="str">
        <f>IF(OR(LEFT(BZ196,1)=CHAR(32),LEFT(BZ196,1)=CHAR(9),LEFT(BZ196,1)=CHAR(160),indenture(BZ196)&gt;0),"NO","BOLD")&amp;CB196</f>
        <v>BOLD</v>
      </c>
      <c r="CF196" t="str">
        <f t="shared" ref="CF196:CF202" si="210">IF(OR(ISNUMBER(SEARCH("Diluted EPS",CD196)),ISNUMBER(SEARCH("Earnings Per Share",CD196)),ISNUMBER(SEARCH("Basic EPS",CD196)),ISNUMBER(SEARCH("Diluted Share",CD196)),ISNUMBER(SEARCH("Basic Share",CD196))),"EPS","")</f>
        <v/>
      </c>
      <c r="CG196" t="str">
        <f>IF(OR(LEFT(CD196,1)=CHAR(32),LEFT(CD196,1)=CHAR(9),LEFT(CD196,1)=CHAR(160),indenture(CD196)&gt;0),"NO","BOLD")&amp;CF196</f>
        <v>BOLD</v>
      </c>
      <c r="CJ196" t="str">
        <f t="shared" ref="CJ196:CJ202" si="211">IF(OR(ISNUMBER(SEARCH("Diluted EPS",CH196)),ISNUMBER(SEARCH("Earnings Per Share",CH196)),ISNUMBER(SEARCH("Basic EPS",CH196)),ISNUMBER(SEARCH("Diluted Share",CH196)),ISNUMBER(SEARCH("Basic Share",CH196))),"EPS","")</f>
        <v/>
      </c>
      <c r="CK196" t="str">
        <f>IF(OR(LEFT(CH196,1)=CHAR(32),LEFT(CH196,1)=CHAR(9),LEFT(CH196,1)=CHAR(160),indenture(CH196)&gt;0),"NO","BOLD")&amp;CJ196</f>
        <v>BOLD</v>
      </c>
      <c r="CN196" t="str">
        <f t="shared" ref="CN196:CN202" si="212">IF(OR(ISNUMBER(SEARCH("Diluted EPS",CL196)),ISNUMBER(SEARCH("Earnings Per Share",CL196)),ISNUMBER(SEARCH("Basic EPS",CL196)),ISNUMBER(SEARCH("Diluted Share",CL196)),ISNUMBER(SEARCH("Basic Share",CL196))),"EPS","")</f>
        <v/>
      </c>
      <c r="CO196" t="str">
        <f>IF(OR(LEFT(CL196,1)=CHAR(32),LEFT(CL196,1)=CHAR(9),LEFT(CL196,1)=CHAR(160),indenture(CL196)&gt;0),"NO","BOLD")&amp;CN196</f>
        <v>BOLD</v>
      </c>
      <c r="CR196" t="str">
        <f t="shared" ref="CR196:CR202" si="213">IF(OR(ISNUMBER(SEARCH("Diluted EPS",CP196)),ISNUMBER(SEARCH("Earnings Per Share",CP196)),ISNUMBER(SEARCH("Basic EPS",CP196)),ISNUMBER(SEARCH("Diluted Share",CP196)),ISNUMBER(SEARCH("Basic Share",CP196))),"EPS","")</f>
        <v/>
      </c>
      <c r="CS196" t="str">
        <f>IF(OR(LEFT(CP196,1)=CHAR(32),LEFT(CP196,1)=CHAR(9),LEFT(CP196,1)=CHAR(160),indenture(CP196)&gt;0),"NO","BOLD")&amp;CR196</f>
        <v>BOLD</v>
      </c>
      <c r="CV196" t="str">
        <f t="shared" ref="CV196:CV202" si="214">IF(OR(ISNUMBER(SEARCH("Diluted EPS",CT196)),ISNUMBER(SEARCH("Earnings Per Share",CT196)),ISNUMBER(SEARCH("Basic EPS",CT196)),ISNUMBER(SEARCH("Diluted Share",CT196)),ISNUMBER(SEARCH("Basic Share",CT196))),"EPS","")</f>
        <v/>
      </c>
      <c r="CW196" t="str">
        <f>IF(OR(LEFT(CT196,1)=CHAR(32),LEFT(CT196,1)=CHAR(9),LEFT(CT196,1)=CHAR(160),indenture(CT196)&gt;0),"NO","BOLD")&amp;CV196</f>
        <v>BOLD</v>
      </c>
      <c r="CZ196" t="str">
        <f t="shared" ref="CZ196:CZ202" si="215">IF(OR(ISNUMBER(SEARCH("Diluted EPS",CX196)),ISNUMBER(SEARCH("Earnings Per Share",CX196)),ISNUMBER(SEARCH("Basic EPS",CX196)),ISNUMBER(SEARCH("Diluted Share",CX196)),ISNUMBER(SEARCH("Basic Share",CX196))),"EPS","")</f>
        <v/>
      </c>
      <c r="DA196" t="str">
        <f>IF(OR(LEFT(CX196,1)=CHAR(32),LEFT(CX196,1)=CHAR(9),LEFT(CX196,1)=CHAR(160),indenture(CX196)&gt;0),"NO","BOLD")&amp;CZ196</f>
        <v>BOLD</v>
      </c>
      <c r="DD196" t="str">
        <f t="shared" ref="DD196:DD202" si="216">IF(OR(ISNUMBER(SEARCH("Diluted EPS",DB196)),ISNUMBER(SEARCH("Earnings Per Share",DB196)),ISNUMBER(SEARCH("Basic EPS",DB196)),ISNUMBER(SEARCH("Diluted Share",DB196)),ISNUMBER(SEARCH("Basic Share",DB196))),"EPS","")</f>
        <v/>
      </c>
      <c r="DE196" t="str">
        <f>IF(OR(LEFT(DB196,1)=CHAR(32),LEFT(DB196,1)=CHAR(9),LEFT(DB196,1)=CHAR(160),indenture(DB196)&gt;0),"NO","BOLD")&amp;DD196</f>
        <v>BOLD</v>
      </c>
      <c r="DH196" t="str">
        <f t="shared" ref="DH196:DH202" si="217">IF(OR(ISNUMBER(SEARCH("Diluted EPS",DF196)),ISNUMBER(SEARCH("Earnings Per Share",DF196)),ISNUMBER(SEARCH("Basic EPS",DF196)),ISNUMBER(SEARCH("Diluted Share",DF196)),ISNUMBER(SEARCH("Basic Share",DF196))),"EPS","")</f>
        <v/>
      </c>
      <c r="DI196" t="str">
        <f>IF(OR(LEFT(DF196,1)=CHAR(32),LEFT(DF196,1)=CHAR(9),LEFT(DF196,1)=CHAR(160),indenture(DF196)&gt;0),"NO","BOLD")&amp;DH196</f>
        <v>BOLD</v>
      </c>
      <c r="DL196" t="str">
        <f t="shared" ref="DL196:DL202" si="218">IF(OR(ISNUMBER(SEARCH("Diluted EPS",DJ196)),ISNUMBER(SEARCH("Earnings Per Share",DJ196)),ISNUMBER(SEARCH("Basic EPS",DJ196)),ISNUMBER(SEARCH("Diluted Share",DJ196)),ISNUMBER(SEARCH("Basic Share",DJ196))),"EPS","")</f>
        <v/>
      </c>
      <c r="DM196" t="str">
        <f>IF(OR(LEFT(DJ196,1)=CHAR(32),LEFT(DJ196,1)=CHAR(9),LEFT(DJ196,1)=CHAR(160),indenture(DJ196)&gt;0),"NO","BOLD")&amp;DL196</f>
        <v>BOLD</v>
      </c>
      <c r="DP196" t="str">
        <f t="shared" ref="DP196:DP202" si="219">IF(OR(ISNUMBER(SEARCH("Diluted EPS",DN196)),ISNUMBER(SEARCH("Earnings Per Share",DN196)),ISNUMBER(SEARCH("Basic EPS",DN196)),ISNUMBER(SEARCH("Diluted Share",DN196)),ISNUMBER(SEARCH("Basic Share",DN196))),"EPS","")</f>
        <v/>
      </c>
      <c r="DQ196" t="str">
        <f>IF(OR(LEFT(DN196,1)=CHAR(32),LEFT(DN196,1)=CHAR(9),LEFT(DN196,1)=CHAR(160),indenture(DN196)&gt;0),"NO","BOLD")&amp;DP196</f>
        <v>BOLD</v>
      </c>
      <c r="DT196" t="str">
        <f t="shared" ref="DT196:DT202" si="220">IF(OR(ISNUMBER(SEARCH("Diluted EPS",DR196)),ISNUMBER(SEARCH("Earnings Per Share",DR196)),ISNUMBER(SEARCH("Basic EPS",DR196)),ISNUMBER(SEARCH("Diluted Share",DR196)),ISNUMBER(SEARCH("Basic Share",DR196))),"EPS","")</f>
        <v/>
      </c>
      <c r="DU196" t="str">
        <f>IF(OR(LEFT(DR196,1)=CHAR(32),LEFT(DR196,1)=CHAR(9),LEFT(DR196,1)=CHAR(160),indenture(DR196)&gt;0),"NO","BOLD")&amp;DT196</f>
        <v>BOLD</v>
      </c>
      <c r="DX196" t="str">
        <f t="shared" ref="DX196:DX202" si="221">IF(OR(ISNUMBER(SEARCH("Diluted EPS",DV196)),ISNUMBER(SEARCH("Earnings Per Share",DV196)),ISNUMBER(SEARCH("Basic EPS",DV196)),ISNUMBER(SEARCH("Diluted Share",DV196)),ISNUMBER(SEARCH("Basic Share",DV196))),"EPS","")</f>
        <v/>
      </c>
      <c r="DY196" t="str">
        <f>IF(OR(LEFT(DV196,1)=CHAR(32),LEFT(DV196,1)=CHAR(9),LEFT(DV196,1)=CHAR(160),indenture(DV196)&gt;0),"NO","BOLD")&amp;DX196</f>
        <v>BOLD</v>
      </c>
      <c r="EB196" t="str">
        <f t="shared" ref="EB196:EB202" si="222">IF(OR(ISNUMBER(SEARCH("Diluted EPS",DZ196)),ISNUMBER(SEARCH("Earnings Per Share",DZ196)),ISNUMBER(SEARCH("Basic EPS",DZ196)),ISNUMBER(SEARCH("Diluted Share",DZ196)),ISNUMBER(SEARCH("Basic Share",DZ196))),"EPS","")</f>
        <v/>
      </c>
      <c r="EC196" t="str">
        <f>IF(OR(LEFT(DZ196,1)=CHAR(32),LEFT(DZ196,1)=CHAR(9),LEFT(DZ196,1)=CHAR(160),indenture(DZ196)&gt;0),"NO","BOLD")&amp;EB196</f>
        <v>BOLD</v>
      </c>
      <c r="EF196" t="str">
        <f t="shared" ref="EF196:EF202" si="223">IF(OR(ISNUMBER(SEARCH("Diluted EPS",ED196)),ISNUMBER(SEARCH("Earnings Per Share",ED196)),ISNUMBER(SEARCH("Basic EPS",ED196)),ISNUMBER(SEARCH("Diluted Share",ED196)),ISNUMBER(SEARCH("Basic Share",ED196))),"EPS","")</f>
        <v/>
      </c>
      <c r="EG196" t="str">
        <f>IF(OR(LEFT(ED196,1)=CHAR(32),LEFT(ED196,1)=CHAR(9),LEFT(ED196,1)=CHAR(160),indenture(ED196)&gt;0),"NO","BOLD")&amp;EF196</f>
        <v>BOLD</v>
      </c>
      <c r="EJ196" t="str">
        <f t="shared" ref="EJ196:EJ202" si="224">IF(OR(ISNUMBER(SEARCH("Diluted EPS",EH196)),ISNUMBER(SEARCH("Earnings Per Share",EH196)),ISNUMBER(SEARCH("Basic EPS",EH196)),ISNUMBER(SEARCH("Diluted Share",EH196)),ISNUMBER(SEARCH("Basic Share",EH196))),"EPS","")</f>
        <v/>
      </c>
      <c r="EK196" t="str">
        <f>IF(OR(LEFT(EH196,1)=CHAR(32),LEFT(EH196,1)=CHAR(9),LEFT(EH196,1)=CHAR(160),indenture(EH196)&gt;0),"NO","BOLD")&amp;EJ196</f>
        <v>BOLD</v>
      </c>
      <c r="EN196" t="str">
        <f t="shared" ref="EN196:EN202" si="225">IF(OR(ISNUMBER(SEARCH("Diluted EPS",EL196)),ISNUMBER(SEARCH("Earnings Per Share",EL196)),ISNUMBER(SEARCH("Basic EPS",EL196)),ISNUMBER(SEARCH("Diluted Share",EL196)),ISNUMBER(SEARCH("Basic Share",EL196))),"EPS","")</f>
        <v/>
      </c>
      <c r="EO196" t="str">
        <f>IF(OR(LEFT(EL196,1)=CHAR(32),LEFT(EL196,1)=CHAR(9),LEFT(EL196,1)=CHAR(160),indenture(EL196)&gt;0),"NO","BOLD")&amp;EN196</f>
        <v>BOLD</v>
      </c>
      <c r="ER196" t="str">
        <f t="shared" ref="ER196:ER202" si="226">IF(OR(ISNUMBER(SEARCH("Diluted EPS",EP196)),ISNUMBER(SEARCH("Earnings Per Share",EP196)),ISNUMBER(SEARCH("Basic EPS",EP196)),ISNUMBER(SEARCH("Diluted Share",EP196)),ISNUMBER(SEARCH("Basic Share",EP196))),"EPS","")</f>
        <v/>
      </c>
      <c r="ES196" t="str">
        <f>IF(OR(LEFT(EP196,1)=CHAR(32),LEFT(EP196,1)=CHAR(9),LEFT(EP196,1)=CHAR(160),indenture(EP196)&gt;0),"NO","BOLD")&amp;ER196</f>
        <v>BOLD</v>
      </c>
      <c r="EV196" t="str">
        <f t="shared" ref="EV196:EV202" si="227">IF(OR(ISNUMBER(SEARCH("Diluted EPS",ET196)),ISNUMBER(SEARCH("Earnings Per Share",ET196)),ISNUMBER(SEARCH("Basic EPS",ET196)),ISNUMBER(SEARCH("Diluted Share",ET196)),ISNUMBER(SEARCH("Basic Share",ET196))),"EPS","")</f>
        <v/>
      </c>
      <c r="EW196" t="str">
        <f>IF(OR(LEFT(ET196,1)=CHAR(32),LEFT(ET196,1)=CHAR(9),LEFT(ET196,1)=CHAR(160),indenture(ET196)&gt;0),"NO","BOLD")&amp;EV196</f>
        <v>BOLD</v>
      </c>
      <c r="EZ196" t="str">
        <f t="shared" ref="EZ196:EZ202" si="228">IF(OR(ISNUMBER(SEARCH("Diluted EPS",EX196)),ISNUMBER(SEARCH("Earnings Per Share",EX196)),ISNUMBER(SEARCH("Basic EPS",EX196)),ISNUMBER(SEARCH("Diluted Share",EX196)),ISNUMBER(SEARCH("Basic Share",EX196))),"EPS","")</f>
        <v/>
      </c>
      <c r="FA196" t="str">
        <f>IF(OR(LEFT(EX196,1)=CHAR(32),LEFT(EX196,1)=CHAR(9),LEFT(EX196,1)=CHAR(160),indenture(EX196)&gt;0),"NO","BOLD")&amp;EZ196</f>
        <v>BOLD</v>
      </c>
      <c r="FD196" t="str">
        <f t="shared" ref="FD196:FD202" si="229">IF(OR(ISNUMBER(SEARCH("Diluted EPS",FB196)),ISNUMBER(SEARCH("Earnings Per Share",FB196)),ISNUMBER(SEARCH("Basic EPS",FB196)),ISNUMBER(SEARCH("Diluted Share",FB196)),ISNUMBER(SEARCH("Basic Share",FB196))),"EPS","")</f>
        <v/>
      </c>
      <c r="FE196" t="str">
        <f>IF(OR(LEFT(FB196,1)=CHAR(32),LEFT(FB196,1)=CHAR(9),LEFT(FB196,1)=CHAR(160),indenture(FB196)&gt;0),"NO","BOLD")&amp;FD196</f>
        <v>BOLD</v>
      </c>
      <c r="FH196" t="str">
        <f t="shared" ref="FH196:FH202" si="230">IF(OR(ISNUMBER(SEARCH("Diluted EPS",FF196)),ISNUMBER(SEARCH("Earnings Per Share",FF196)),ISNUMBER(SEARCH("Basic EPS",FF196)),ISNUMBER(SEARCH("Diluted Share",FF196)),ISNUMBER(SEARCH("Basic Share",FF196))),"EPS","")</f>
        <v/>
      </c>
      <c r="FI196" t="str">
        <f>IF(OR(LEFT(FF196,1)=CHAR(32),LEFT(FF196,1)=CHAR(9),LEFT(FF196,1)=CHAR(160),indenture(FF196)&gt;0),"NO","BOLD")&amp;FH196</f>
        <v>BOLD</v>
      </c>
      <c r="FL196" t="str">
        <f t="shared" ref="FL196:FL202" si="231">IF(OR(ISNUMBER(SEARCH("Diluted EPS",FJ196)),ISNUMBER(SEARCH("Earnings Per Share",FJ196)),ISNUMBER(SEARCH("Basic EPS",FJ196)),ISNUMBER(SEARCH("Diluted Share",FJ196)),ISNUMBER(SEARCH("Basic Share",FJ196))),"EPS","")</f>
        <v/>
      </c>
      <c r="FM196" t="str">
        <f>IF(OR(LEFT(FJ196,1)=CHAR(32),LEFT(FJ196,1)=CHAR(9),LEFT(FJ196,1)=CHAR(160),indenture(FJ196)&gt;0),"NO","BOLD")&amp;FL196</f>
        <v>BOLD</v>
      </c>
      <c r="FP196" t="str">
        <f t="shared" ref="FP196:FP202" si="232">IF(OR(ISNUMBER(SEARCH("Diluted EPS",FN196)),ISNUMBER(SEARCH("Earnings Per Share",FN196)),ISNUMBER(SEARCH("Basic EPS",FN196)),ISNUMBER(SEARCH("Diluted Share",FN196)),ISNUMBER(SEARCH("Basic Share",FN196))),"EPS","")</f>
        <v/>
      </c>
      <c r="FQ196" t="str">
        <f>IF(OR(LEFT(FN196,1)=CHAR(32),LEFT(FN196,1)=CHAR(9),LEFT(FN196,1)=CHAR(160),indenture(FN196)&gt;0),"NO","BOLD")&amp;FP196</f>
        <v>BOLD</v>
      </c>
      <c r="FT196" t="str">
        <f t="shared" ref="FT196:FT202" si="233">IF(OR(ISNUMBER(SEARCH("Diluted EPS",FR196)),ISNUMBER(SEARCH("Earnings Per Share",FR196)),ISNUMBER(SEARCH("Basic EPS",FR196)),ISNUMBER(SEARCH("Diluted Share",FR196)),ISNUMBER(SEARCH("Basic Share",FR196))),"EPS","")</f>
        <v/>
      </c>
      <c r="FU196" t="str">
        <f>IF(OR(LEFT(FR196,1)=CHAR(32),LEFT(FR196,1)=CHAR(9),LEFT(FR196,1)=CHAR(160),indenture(FR196)&gt;0),"NO","BOLD")&amp;FT196</f>
        <v>BOLD</v>
      </c>
      <c r="FX196" t="str">
        <f t="shared" ref="FX196:FX202" si="234">IF(OR(ISNUMBER(SEARCH("Diluted EPS",FV196)),ISNUMBER(SEARCH("Earnings Per Share",FV196)),ISNUMBER(SEARCH("Basic EPS",FV196)),ISNUMBER(SEARCH("Diluted Share",FV196)),ISNUMBER(SEARCH("Basic Share",FV196))),"EPS","")</f>
        <v/>
      </c>
      <c r="FY196" t="str">
        <f>IF(OR(LEFT(FV196,1)=CHAR(32),LEFT(FV196,1)=CHAR(9),LEFT(FV196,1)=CHAR(160),indenture(FV196)&gt;0),"NO","BOLD")&amp;FX196</f>
        <v>BOLD</v>
      </c>
      <c r="GB196" t="str">
        <f t="shared" ref="GB196:GB202" si="235">IF(OR(ISNUMBER(SEARCH("Diluted EPS",FZ196)),ISNUMBER(SEARCH("Earnings Per Share",FZ196)),ISNUMBER(SEARCH("Basic EPS",FZ196)),ISNUMBER(SEARCH("Diluted Share",FZ196)),ISNUMBER(SEARCH("Basic Share",FZ196))),"EPS","")</f>
        <v/>
      </c>
      <c r="GC196" t="str">
        <f>IF(OR(LEFT(FZ196,1)=CHAR(32),LEFT(FZ196,1)=CHAR(9),LEFT(FZ196,1)=CHAR(160),indenture(FZ196)&gt;0),"NO","BOLD")&amp;GB196</f>
        <v>BOLD</v>
      </c>
      <c r="GF196" t="str">
        <f t="shared" ref="GF196:GF202" si="236">IF(OR(ISNUMBER(SEARCH("Diluted EPS",GD196)),ISNUMBER(SEARCH("Earnings Per Share",GD196)),ISNUMBER(SEARCH("Basic EPS",GD196)),ISNUMBER(SEARCH("Diluted Share",GD196)),ISNUMBER(SEARCH("Basic Share",GD196))),"EPS","")</f>
        <v/>
      </c>
      <c r="GG196" t="str">
        <f>IF(OR(LEFT(GD196,1)=CHAR(32),LEFT(GD196,1)=CHAR(9),LEFT(GD196,1)=CHAR(160),indenture(GD196)&gt;0),"NO","BOLD")&amp;GF196</f>
        <v>BOLD</v>
      </c>
      <c r="GJ196" t="str">
        <f t="shared" ref="GJ196:GJ202" si="237">IF(OR(ISNUMBER(SEARCH("Diluted EPS",GH196)),ISNUMBER(SEARCH("Earnings Per Share",GH196)),ISNUMBER(SEARCH("Basic EPS",GH196)),ISNUMBER(SEARCH("Diluted Share",GH196)),ISNUMBER(SEARCH("Basic Share",GH196))),"EPS","")</f>
        <v/>
      </c>
      <c r="GK196" t="str">
        <f>IF(OR(LEFT(GH196,1)=CHAR(32),LEFT(GH196,1)=CHAR(9),LEFT(GH196,1)=CHAR(160),indenture(GH196)&gt;0),"NO","BOLD")&amp;GJ196</f>
        <v>BOLD</v>
      </c>
      <c r="GN196" t="str">
        <f t="shared" ref="GN196:GN202" si="238">IF(OR(ISNUMBER(SEARCH("Diluted EPS",GL196)),ISNUMBER(SEARCH("Earnings Per Share",GL196)),ISNUMBER(SEARCH("Basic EPS",GL196)),ISNUMBER(SEARCH("Diluted Share",GL196)),ISNUMBER(SEARCH("Basic Share",GL196))),"EPS","")</f>
        <v/>
      </c>
      <c r="GO196" t="str">
        <f>IF(OR(LEFT(GL196,1)=CHAR(32),LEFT(GL196,1)=CHAR(9),LEFT(GL196,1)=CHAR(160),indenture(GL196)&gt;0),"NO","BOLD")&amp;GN196</f>
        <v>BOLD</v>
      </c>
      <c r="GR196" t="str">
        <f t="shared" ref="GR196:GR202" si="239">IF(OR(ISNUMBER(SEARCH("Diluted EPS",GP196)),ISNUMBER(SEARCH("Earnings Per Share",GP196)),ISNUMBER(SEARCH("Basic EPS",GP196)),ISNUMBER(SEARCH("Diluted Share",GP196)),ISNUMBER(SEARCH("Basic Share",GP196))),"EPS","")</f>
        <v/>
      </c>
      <c r="GS196" t="str">
        <f>IF(OR(LEFT(GP196,1)=CHAR(32),LEFT(GP196,1)=CHAR(9),LEFT(GP196,1)=CHAR(160),indenture(GP196)&gt;0),"NO","BOLD")&amp;GR196</f>
        <v>BOLD</v>
      </c>
      <c r="GV196" t="str">
        <f t="shared" ref="GV196:GV202" si="240">IF(OR(ISNUMBER(SEARCH("Diluted EPS",GT196)),ISNUMBER(SEARCH("Earnings Per Share",GT196)),ISNUMBER(SEARCH("Basic EPS",GT196)),ISNUMBER(SEARCH("Diluted Share",GT196)),ISNUMBER(SEARCH("Basic Share",GT196))),"EPS","")</f>
        <v/>
      </c>
      <c r="GW196" t="str">
        <f>IF(OR(LEFT(GT196,1)=CHAR(32),LEFT(GT196,1)=CHAR(9),LEFT(GT196,1)=CHAR(160),indenture(GT196)&gt;0),"NO","BOLD")&amp;GV196</f>
        <v>BOLD</v>
      </c>
      <c r="GZ196" t="str">
        <f t="shared" ref="GZ196:GZ202" si="241">IF(OR(ISNUMBER(SEARCH("Diluted EPS",GX196)),ISNUMBER(SEARCH("Earnings Per Share",GX196)),ISNUMBER(SEARCH("Basic EPS",GX196)),ISNUMBER(SEARCH("Diluted Share",GX196)),ISNUMBER(SEARCH("Basic Share",GX196))),"EPS","")</f>
        <v/>
      </c>
      <c r="HA196" t="str">
        <f>IF(OR(LEFT(GX196,1)=CHAR(32),LEFT(GX196,1)=CHAR(9),LEFT(GX196,1)=CHAR(160),indenture(GX196)&gt;0),"NO","BOLD")&amp;GZ196</f>
        <v>BOLD</v>
      </c>
      <c r="HD196" t="str">
        <f t="shared" ref="HD196:HD202" si="242">IF(OR(ISNUMBER(SEARCH("Diluted EPS",HB196)),ISNUMBER(SEARCH("Earnings Per Share",HB196)),ISNUMBER(SEARCH("Basic EPS",HB196)),ISNUMBER(SEARCH("Diluted Share",HB196)),ISNUMBER(SEARCH("Basic Share",HB196))),"EPS","")</f>
        <v/>
      </c>
      <c r="HE196" t="str">
        <f>IF(OR(LEFT(HB196,1)=CHAR(32),LEFT(HB196,1)=CHAR(9),LEFT(HB196,1)=CHAR(160),indenture(HB196)&gt;0),"NO","BOLD")&amp;HD196</f>
        <v>BOLD</v>
      </c>
      <c r="HH196" t="str">
        <f t="shared" ref="HH196:HH202" si="243">IF(OR(ISNUMBER(SEARCH("Diluted EPS",HF196)),ISNUMBER(SEARCH("Earnings Per Share",HF196)),ISNUMBER(SEARCH("Basic EPS",HF196)),ISNUMBER(SEARCH("Diluted Share",HF196)),ISNUMBER(SEARCH("Basic Share",HF196))),"EPS","")</f>
        <v/>
      </c>
      <c r="HI196" t="str">
        <f>IF(OR(LEFT(HF196,1)=CHAR(32),LEFT(HF196,1)=CHAR(9),LEFT(HF196,1)=CHAR(160),indenture(HF196)&gt;0),"NO","BOLD")&amp;HH196</f>
        <v>BOLD</v>
      </c>
      <c r="HL196" t="str">
        <f t="shared" ref="HL196:HL202" si="244">IF(OR(ISNUMBER(SEARCH("Diluted EPS",HJ196)),ISNUMBER(SEARCH("Earnings Per Share",HJ196)),ISNUMBER(SEARCH("Basic EPS",HJ196)),ISNUMBER(SEARCH("Diluted Share",HJ196)),ISNUMBER(SEARCH("Basic Share",HJ196))),"EPS","")</f>
        <v/>
      </c>
      <c r="HM196" t="str">
        <f>IF(OR(LEFT(HJ196,1)=CHAR(32),LEFT(HJ196,1)=CHAR(9),LEFT(HJ196,1)=CHAR(160),indenture(HJ196)&gt;0),"NO","BOLD")&amp;HL196</f>
        <v>BOLD</v>
      </c>
      <c r="HP196" t="str">
        <f t="shared" ref="HP196:HP202" si="245">IF(OR(ISNUMBER(SEARCH("Diluted EPS",HN196)),ISNUMBER(SEARCH("Earnings Per Share",HN196)),ISNUMBER(SEARCH("Basic EPS",HN196)),ISNUMBER(SEARCH("Diluted Share",HN196)),ISNUMBER(SEARCH("Basic Share",HN196))),"EPS","")</f>
        <v/>
      </c>
      <c r="HQ196" t="str">
        <f>IF(OR(LEFT(HN196,1)=CHAR(32),LEFT(HN196,1)=CHAR(9),LEFT(HN196,1)=CHAR(160),indenture(HN196)&gt;0),"NO","BOLD")&amp;HP196</f>
        <v>BOLD</v>
      </c>
      <c r="HT196" t="str">
        <f t="shared" ref="HT196:HT202" si="246">IF(OR(ISNUMBER(SEARCH("Diluted EPS",HR196)),ISNUMBER(SEARCH("Earnings Per Share",HR196)),ISNUMBER(SEARCH("Basic EPS",HR196)),ISNUMBER(SEARCH("Diluted Share",HR196)),ISNUMBER(SEARCH("Basic Share",HR196))),"EPS","")</f>
        <v/>
      </c>
      <c r="HU196" t="str">
        <f>IF(OR(LEFT(HR196,1)=CHAR(32),LEFT(HR196,1)=CHAR(9),LEFT(HR196,1)=CHAR(160),indenture(HR196)&gt;0),"NO","BOLD")&amp;HT196</f>
        <v>BOLD</v>
      </c>
    </row>
    <row r="197" spans="1:229">
      <c r="A197">
        <v>196</v>
      </c>
      <c r="D197" t="str">
        <f t="shared" si="191"/>
        <v/>
      </c>
      <c r="E197" t="str">
        <f>IF(OR(LEFT(B197,1)=CHAR(32),LEFT(B197,1)=CHAR(9),LEFT(B197,1)=CHAR(160),indenture(B197)&gt;0),"NO","BOLD")&amp;D197</f>
        <v>BOLD</v>
      </c>
      <c r="H197" t="str">
        <f t="shared" si="192"/>
        <v/>
      </c>
      <c r="I197" t="str">
        <f>IF(OR(LEFT(F197,1)=CHAR(32),LEFT(F197,1)=CHAR(9),LEFT(F197,1)=CHAR(160),indenture(F197)&gt;0),"NO","BOLD")&amp;H197</f>
        <v>BOLD</v>
      </c>
      <c r="P197" t="str">
        <f t="shared" si="193"/>
        <v/>
      </c>
      <c r="Q197" t="str">
        <f>IF(OR(LEFT(N197,1)=CHAR(32),LEFT(N197,1)=CHAR(9),LEFT(N197,1)=CHAR(160),indenture(N197)&gt;0),"NO","BOLD")&amp;P197</f>
        <v>BOLD</v>
      </c>
      <c r="T197" t="str">
        <f t="shared" si="194"/>
        <v/>
      </c>
      <c r="U197" t="str">
        <f>IF(OR(LEFT(R197,1)=CHAR(32),LEFT(R197,1)=CHAR(9),LEFT(R197,1)=CHAR(160),indenture(R197)&gt;0),"NO","BOLD")&amp;T197</f>
        <v>BOLD</v>
      </c>
      <c r="X197" t="str">
        <f t="shared" si="195"/>
        <v/>
      </c>
      <c r="Y197" t="str">
        <f>IF(OR(LEFT(V197,1)=CHAR(32),LEFT(V197,1)=CHAR(9),LEFT(V197,1)=CHAR(160),indenture(V197)&gt;0),"NO","BOLD")&amp;X197</f>
        <v>BOLD</v>
      </c>
      <c r="AB197" t="str">
        <f t="shared" si="196"/>
        <v/>
      </c>
      <c r="AC197" t="str">
        <f>IF(OR(LEFT(Z197,1)=CHAR(32),LEFT(Z197,1)=CHAR(9),LEFT(Z197,1)=CHAR(160),indenture(Z197)&gt;0),"NO","BOLD")&amp;AB197</f>
        <v>BOLD</v>
      </c>
      <c r="AF197" t="str">
        <f t="shared" si="197"/>
        <v/>
      </c>
      <c r="AG197" t="str">
        <f>IF(OR(LEFT(AD197,1)=CHAR(32),LEFT(AD197,1)=CHAR(9),LEFT(AD197,1)=CHAR(160),indenture(AD197)&gt;0),"NO","BOLD")&amp;AF197</f>
        <v>BOLD</v>
      </c>
      <c r="AJ197" t="str">
        <f t="shared" si="198"/>
        <v/>
      </c>
      <c r="AK197" t="str">
        <f>IF(OR(LEFT(AH197,1)=CHAR(32),LEFT(AH197,1)=CHAR(9),LEFT(AH197,1)=CHAR(160),indenture(AH197)&gt;0),"NO","BOLD")&amp;AJ197</f>
        <v>BOLD</v>
      </c>
      <c r="AN197" t="str">
        <f t="shared" si="199"/>
        <v/>
      </c>
      <c r="AO197" t="str">
        <f>IF(OR(LEFT(AL197,1)=CHAR(32),LEFT(AL197,1)=CHAR(9),LEFT(AL197,1)=CHAR(160),indenture(AL197)&gt;0),"NO","BOLD")&amp;AN197</f>
        <v>BOLD</v>
      </c>
      <c r="AR197" t="str">
        <f t="shared" si="200"/>
        <v/>
      </c>
      <c r="AS197" t="str">
        <f>IF(OR(LEFT(AP197,1)=CHAR(32),LEFT(AP197,1)=CHAR(9),LEFT(AP197,1)=CHAR(160),indenture(AP197)&gt;0),"NO","BOLD")&amp;AR197</f>
        <v>BOLD</v>
      </c>
      <c r="AV197" t="str">
        <f t="shared" si="201"/>
        <v/>
      </c>
      <c r="AW197" t="str">
        <f>IF(OR(LEFT(AT197,1)=CHAR(32),LEFT(AT197,1)=CHAR(9),LEFT(AT197,1)=CHAR(160),indenture(AT197)&gt;0),"NO","BOLD")&amp;AV197</f>
        <v>BOLD</v>
      </c>
      <c r="AZ197" t="str">
        <f t="shared" si="202"/>
        <v/>
      </c>
      <c r="BA197" t="str">
        <f>IF(OR(LEFT(AX197,1)=CHAR(32),LEFT(AX197,1)=CHAR(9),LEFT(AX197,1)=CHAR(160),indenture(AX197)&gt;0),"NO","BOLD")&amp;AZ197</f>
        <v>BOLD</v>
      </c>
      <c r="BD197" t="str">
        <f t="shared" si="203"/>
        <v/>
      </c>
      <c r="BE197" t="str">
        <f>IF(OR(LEFT(BB197,1)=CHAR(32),LEFT(BB197,1)=CHAR(9),LEFT(BB197,1)=CHAR(160),indenture(BB197)&gt;0),"NO","BOLD")&amp;BD197</f>
        <v>BOLD</v>
      </c>
      <c r="BH197" t="str">
        <f t="shared" si="204"/>
        <v/>
      </c>
      <c r="BI197" t="str">
        <f>IF(OR(LEFT(BF197,1)=CHAR(32),LEFT(BF197,1)=CHAR(9),LEFT(BF197,1)=CHAR(160),indenture(BF197)&gt;0),"NO","BOLD")&amp;BH197</f>
        <v>BOLD</v>
      </c>
      <c r="BL197" t="str">
        <f t="shared" si="205"/>
        <v/>
      </c>
      <c r="BM197" t="str">
        <f>IF(OR(LEFT(BJ197,1)=CHAR(32),LEFT(BJ197,1)=CHAR(9),LEFT(BJ197,1)=CHAR(160),indenture(BJ197)&gt;0),"NO","BOLD")&amp;BL197</f>
        <v>BOLD</v>
      </c>
      <c r="BP197" t="str">
        <f t="shared" si="206"/>
        <v/>
      </c>
      <c r="BQ197" t="str">
        <f>IF(OR(LEFT(BN197,1)=CHAR(32),LEFT(BN197,1)=CHAR(9),LEFT(BN197,1)=CHAR(160),indenture(BN197)&gt;0),"NO","BOLD")&amp;BP197</f>
        <v>BOLD</v>
      </c>
      <c r="BT197" t="str">
        <f t="shared" si="207"/>
        <v/>
      </c>
      <c r="BU197" t="str">
        <f>IF(OR(LEFT(BR197,1)=CHAR(32),LEFT(BR197,1)=CHAR(9),LEFT(BR197,1)=CHAR(160),indenture(BR197)&gt;0),"NO","BOLD")&amp;BT197</f>
        <v>BOLD</v>
      </c>
      <c r="BX197" t="str">
        <f t="shared" si="208"/>
        <v/>
      </c>
      <c r="BY197" t="str">
        <f>IF(OR(LEFT(BV197,1)=CHAR(32),LEFT(BV197,1)=CHAR(9),LEFT(BV197,1)=CHAR(160),indenture(BV197)&gt;0),"NO","BOLD")&amp;BX197</f>
        <v>BOLD</v>
      </c>
      <c r="CB197" t="str">
        <f t="shared" si="209"/>
        <v/>
      </c>
      <c r="CC197" t="str">
        <f>IF(OR(LEFT(BZ197,1)=CHAR(32),LEFT(BZ197,1)=CHAR(9),LEFT(BZ197,1)=CHAR(160),indenture(BZ197)&gt;0),"NO","BOLD")&amp;CB197</f>
        <v>BOLD</v>
      </c>
      <c r="CF197" t="str">
        <f t="shared" si="210"/>
        <v/>
      </c>
      <c r="CG197" t="str">
        <f>IF(OR(LEFT(CD197,1)=CHAR(32),LEFT(CD197,1)=CHAR(9),LEFT(CD197,1)=CHAR(160),indenture(CD197)&gt;0),"NO","BOLD")&amp;CF197</f>
        <v>BOLD</v>
      </c>
      <c r="CJ197" t="str">
        <f t="shared" si="211"/>
        <v/>
      </c>
      <c r="CK197" t="str">
        <f>IF(OR(LEFT(CH197,1)=CHAR(32),LEFT(CH197,1)=CHAR(9),LEFT(CH197,1)=CHAR(160),indenture(CH197)&gt;0),"NO","BOLD")&amp;CJ197</f>
        <v>BOLD</v>
      </c>
      <c r="CN197" t="str">
        <f t="shared" si="212"/>
        <v/>
      </c>
      <c r="CO197" t="str">
        <f>IF(OR(LEFT(CL197,1)=CHAR(32),LEFT(CL197,1)=CHAR(9),LEFT(CL197,1)=CHAR(160),indenture(CL197)&gt;0),"NO","BOLD")&amp;CN197</f>
        <v>BOLD</v>
      </c>
      <c r="CR197" t="str">
        <f t="shared" si="213"/>
        <v/>
      </c>
      <c r="CS197" t="str">
        <f>IF(OR(LEFT(CP197,1)=CHAR(32),LEFT(CP197,1)=CHAR(9),LEFT(CP197,1)=CHAR(160),indenture(CP197)&gt;0),"NO","BOLD")&amp;CR197</f>
        <v>BOLD</v>
      </c>
      <c r="CV197" t="str">
        <f t="shared" si="214"/>
        <v/>
      </c>
      <c r="CW197" t="str">
        <f>IF(OR(LEFT(CT197,1)=CHAR(32),LEFT(CT197,1)=CHAR(9),LEFT(CT197,1)=CHAR(160),indenture(CT197)&gt;0),"NO","BOLD")&amp;CV197</f>
        <v>BOLD</v>
      </c>
      <c r="CZ197" t="str">
        <f t="shared" si="215"/>
        <v/>
      </c>
      <c r="DA197" t="str">
        <f>IF(OR(LEFT(CX197,1)=CHAR(32),LEFT(CX197,1)=CHAR(9),LEFT(CX197,1)=CHAR(160),indenture(CX197)&gt;0),"NO","BOLD")&amp;CZ197</f>
        <v>BOLD</v>
      </c>
      <c r="DD197" t="str">
        <f t="shared" si="216"/>
        <v/>
      </c>
      <c r="DE197" t="str">
        <f>IF(OR(LEFT(DB197,1)=CHAR(32),LEFT(DB197,1)=CHAR(9),LEFT(DB197,1)=CHAR(160),indenture(DB197)&gt;0),"NO","BOLD")&amp;DD197</f>
        <v>BOLD</v>
      </c>
      <c r="DH197" t="str">
        <f t="shared" si="217"/>
        <v/>
      </c>
      <c r="DI197" t="str">
        <f>IF(OR(LEFT(DF197,1)=CHAR(32),LEFT(DF197,1)=CHAR(9),LEFT(DF197,1)=CHAR(160),indenture(DF197)&gt;0),"NO","BOLD")&amp;DH197</f>
        <v>BOLD</v>
      </c>
      <c r="DL197" t="str">
        <f t="shared" si="218"/>
        <v/>
      </c>
      <c r="DM197" t="str">
        <f>IF(OR(LEFT(DJ197,1)=CHAR(32),LEFT(DJ197,1)=CHAR(9),LEFT(DJ197,1)=CHAR(160),indenture(DJ197)&gt;0),"NO","BOLD")&amp;DL197</f>
        <v>BOLD</v>
      </c>
      <c r="DP197" t="str">
        <f t="shared" si="219"/>
        <v/>
      </c>
      <c r="DQ197" t="str">
        <f>IF(OR(LEFT(DN197,1)=CHAR(32),LEFT(DN197,1)=CHAR(9),LEFT(DN197,1)=CHAR(160),indenture(DN197)&gt;0),"NO","BOLD")&amp;DP197</f>
        <v>BOLD</v>
      </c>
      <c r="DT197" t="str">
        <f t="shared" si="220"/>
        <v/>
      </c>
      <c r="DU197" t="str">
        <f>IF(OR(LEFT(DR197,1)=CHAR(32),LEFT(DR197,1)=CHAR(9),LEFT(DR197,1)=CHAR(160),indenture(DR197)&gt;0),"NO","BOLD")&amp;DT197</f>
        <v>BOLD</v>
      </c>
      <c r="DX197" t="str">
        <f t="shared" si="221"/>
        <v/>
      </c>
      <c r="DY197" t="str">
        <f>IF(OR(LEFT(DV197,1)=CHAR(32),LEFT(DV197,1)=CHAR(9),LEFT(DV197,1)=CHAR(160),indenture(DV197)&gt;0),"NO","BOLD")&amp;DX197</f>
        <v>BOLD</v>
      </c>
      <c r="EB197" t="str">
        <f t="shared" si="222"/>
        <v/>
      </c>
      <c r="EC197" t="str">
        <f>IF(OR(LEFT(DZ197,1)=CHAR(32),LEFT(DZ197,1)=CHAR(9),LEFT(DZ197,1)=CHAR(160),indenture(DZ197)&gt;0),"NO","BOLD")&amp;EB197</f>
        <v>BOLD</v>
      </c>
      <c r="EF197" t="str">
        <f t="shared" si="223"/>
        <v/>
      </c>
      <c r="EG197" t="str">
        <f>IF(OR(LEFT(ED197,1)=CHAR(32),LEFT(ED197,1)=CHAR(9),LEFT(ED197,1)=CHAR(160),indenture(ED197)&gt;0),"NO","BOLD")&amp;EF197</f>
        <v>BOLD</v>
      </c>
      <c r="EJ197" t="str">
        <f t="shared" si="224"/>
        <v/>
      </c>
      <c r="EK197" t="str">
        <f>IF(OR(LEFT(EH197,1)=CHAR(32),LEFT(EH197,1)=CHAR(9),LEFT(EH197,1)=CHAR(160),indenture(EH197)&gt;0),"NO","BOLD")&amp;EJ197</f>
        <v>BOLD</v>
      </c>
      <c r="EN197" t="str">
        <f t="shared" si="225"/>
        <v/>
      </c>
      <c r="EO197" t="str">
        <f>IF(OR(LEFT(EL197,1)=CHAR(32),LEFT(EL197,1)=CHAR(9),LEFT(EL197,1)=CHAR(160),indenture(EL197)&gt;0),"NO","BOLD")&amp;EN197</f>
        <v>BOLD</v>
      </c>
      <c r="ER197" t="str">
        <f t="shared" si="226"/>
        <v/>
      </c>
      <c r="ES197" t="str">
        <f>IF(OR(LEFT(EP197,1)=CHAR(32),LEFT(EP197,1)=CHAR(9),LEFT(EP197,1)=CHAR(160),indenture(EP197)&gt;0),"NO","BOLD")&amp;ER197</f>
        <v>BOLD</v>
      </c>
      <c r="EV197" t="str">
        <f t="shared" si="227"/>
        <v/>
      </c>
      <c r="EW197" t="str">
        <f>IF(OR(LEFT(ET197,1)=CHAR(32),LEFT(ET197,1)=CHAR(9),LEFT(ET197,1)=CHAR(160),indenture(ET197)&gt;0),"NO","BOLD")&amp;EV197</f>
        <v>BOLD</v>
      </c>
      <c r="EZ197" t="str">
        <f t="shared" si="228"/>
        <v/>
      </c>
      <c r="FA197" t="str">
        <f>IF(OR(LEFT(EX197,1)=CHAR(32),LEFT(EX197,1)=CHAR(9),LEFT(EX197,1)=CHAR(160),indenture(EX197)&gt;0),"NO","BOLD")&amp;EZ197</f>
        <v>BOLD</v>
      </c>
      <c r="FD197" t="str">
        <f t="shared" si="229"/>
        <v/>
      </c>
      <c r="FE197" t="str">
        <f>IF(OR(LEFT(FB197,1)=CHAR(32),LEFT(FB197,1)=CHAR(9),LEFT(FB197,1)=CHAR(160),indenture(FB197)&gt;0),"NO","BOLD")&amp;FD197</f>
        <v>BOLD</v>
      </c>
      <c r="FH197" t="str">
        <f t="shared" si="230"/>
        <v/>
      </c>
      <c r="FI197" t="str">
        <f>IF(OR(LEFT(FF197,1)=CHAR(32),LEFT(FF197,1)=CHAR(9),LEFT(FF197,1)=CHAR(160),indenture(FF197)&gt;0),"NO","BOLD")&amp;FH197</f>
        <v>BOLD</v>
      </c>
      <c r="FL197" t="str">
        <f t="shared" si="231"/>
        <v/>
      </c>
      <c r="FM197" t="str">
        <f>IF(OR(LEFT(FJ197,1)=CHAR(32),LEFT(FJ197,1)=CHAR(9),LEFT(FJ197,1)=CHAR(160),indenture(FJ197)&gt;0),"NO","BOLD")&amp;FL197</f>
        <v>BOLD</v>
      </c>
      <c r="FP197" t="str">
        <f t="shared" si="232"/>
        <v/>
      </c>
      <c r="FQ197" t="str">
        <f>IF(OR(LEFT(FN197,1)=CHAR(32),LEFT(FN197,1)=CHAR(9),LEFT(FN197,1)=CHAR(160),indenture(FN197)&gt;0),"NO","BOLD")&amp;FP197</f>
        <v>BOLD</v>
      </c>
      <c r="FT197" t="str">
        <f t="shared" si="233"/>
        <v/>
      </c>
      <c r="FU197" t="str">
        <f>IF(OR(LEFT(FR197,1)=CHAR(32),LEFT(FR197,1)=CHAR(9),LEFT(FR197,1)=CHAR(160),indenture(FR197)&gt;0),"NO","BOLD")&amp;FT197</f>
        <v>BOLD</v>
      </c>
      <c r="FX197" t="str">
        <f t="shared" si="234"/>
        <v/>
      </c>
      <c r="FY197" t="str">
        <f>IF(OR(LEFT(FV197,1)=CHAR(32),LEFT(FV197,1)=CHAR(9),LEFT(FV197,1)=CHAR(160),indenture(FV197)&gt;0),"NO","BOLD")&amp;FX197</f>
        <v>BOLD</v>
      </c>
      <c r="GB197" t="str">
        <f t="shared" si="235"/>
        <v/>
      </c>
      <c r="GC197" t="str">
        <f>IF(OR(LEFT(FZ197,1)=CHAR(32),LEFT(FZ197,1)=CHAR(9),LEFT(FZ197,1)=CHAR(160),indenture(FZ197)&gt;0),"NO","BOLD")&amp;GB197</f>
        <v>BOLD</v>
      </c>
      <c r="GF197" t="str">
        <f t="shared" si="236"/>
        <v/>
      </c>
      <c r="GG197" t="str">
        <f>IF(OR(LEFT(GD197,1)=CHAR(32),LEFT(GD197,1)=CHAR(9),LEFT(GD197,1)=CHAR(160),indenture(GD197)&gt;0),"NO","BOLD")&amp;GF197</f>
        <v>BOLD</v>
      </c>
      <c r="GJ197" t="str">
        <f t="shared" si="237"/>
        <v/>
      </c>
      <c r="GK197" t="str">
        <f>IF(OR(LEFT(GH197,1)=CHAR(32),LEFT(GH197,1)=CHAR(9),LEFT(GH197,1)=CHAR(160),indenture(GH197)&gt;0),"NO","BOLD")&amp;GJ197</f>
        <v>BOLD</v>
      </c>
      <c r="GN197" t="str">
        <f t="shared" si="238"/>
        <v/>
      </c>
      <c r="GO197" t="str">
        <f>IF(OR(LEFT(GL197,1)=CHAR(32),LEFT(GL197,1)=CHAR(9),LEFT(GL197,1)=CHAR(160),indenture(GL197)&gt;0),"NO","BOLD")&amp;GN197</f>
        <v>BOLD</v>
      </c>
      <c r="GR197" t="str">
        <f t="shared" si="239"/>
        <v/>
      </c>
      <c r="GS197" t="str">
        <f>IF(OR(LEFT(GP197,1)=CHAR(32),LEFT(GP197,1)=CHAR(9),LEFT(GP197,1)=CHAR(160),indenture(GP197)&gt;0),"NO","BOLD")&amp;GR197</f>
        <v>BOLD</v>
      </c>
      <c r="GV197" t="str">
        <f t="shared" si="240"/>
        <v/>
      </c>
      <c r="GW197" t="str">
        <f>IF(OR(LEFT(GT197,1)=CHAR(32),LEFT(GT197,1)=CHAR(9),LEFT(GT197,1)=CHAR(160),indenture(GT197)&gt;0),"NO","BOLD")&amp;GV197</f>
        <v>BOLD</v>
      </c>
      <c r="GZ197" t="str">
        <f t="shared" si="241"/>
        <v/>
      </c>
      <c r="HA197" t="str">
        <f>IF(OR(LEFT(GX197,1)=CHAR(32),LEFT(GX197,1)=CHAR(9),LEFT(GX197,1)=CHAR(160),indenture(GX197)&gt;0),"NO","BOLD")&amp;GZ197</f>
        <v>BOLD</v>
      </c>
      <c r="HD197" t="str">
        <f t="shared" si="242"/>
        <v/>
      </c>
      <c r="HE197" t="str">
        <f>IF(OR(LEFT(HB197,1)=CHAR(32),LEFT(HB197,1)=CHAR(9),LEFT(HB197,1)=CHAR(160),indenture(HB197)&gt;0),"NO","BOLD")&amp;HD197</f>
        <v>BOLD</v>
      </c>
      <c r="HH197" t="str">
        <f t="shared" si="243"/>
        <v/>
      </c>
      <c r="HI197" t="str">
        <f>IF(OR(LEFT(HF197,1)=CHAR(32),LEFT(HF197,1)=CHAR(9),LEFT(HF197,1)=CHAR(160),indenture(HF197)&gt;0),"NO","BOLD")&amp;HH197</f>
        <v>BOLD</v>
      </c>
      <c r="HL197" t="str">
        <f t="shared" si="244"/>
        <v/>
      </c>
      <c r="HM197" t="str">
        <f>IF(OR(LEFT(HJ197,1)=CHAR(32),LEFT(HJ197,1)=CHAR(9),LEFT(HJ197,1)=CHAR(160),indenture(HJ197)&gt;0),"NO","BOLD")&amp;HL197</f>
        <v>BOLD</v>
      </c>
      <c r="HP197" t="str">
        <f t="shared" si="245"/>
        <v/>
      </c>
      <c r="HQ197" t="str">
        <f>IF(OR(LEFT(HN197,1)=CHAR(32),LEFT(HN197,1)=CHAR(9),LEFT(HN197,1)=CHAR(160),indenture(HN197)&gt;0),"NO","BOLD")&amp;HP197</f>
        <v>BOLD</v>
      </c>
      <c r="HT197" t="str">
        <f t="shared" si="246"/>
        <v/>
      </c>
      <c r="HU197" t="str">
        <f>IF(OR(LEFT(HR197,1)=CHAR(32),LEFT(HR197,1)=CHAR(9),LEFT(HR197,1)=CHAR(160),indenture(HR197)&gt;0),"NO","BOLD")&amp;HT197</f>
        <v>BOLD</v>
      </c>
    </row>
    <row r="198" spans="1:229">
      <c r="A198">
        <v>197</v>
      </c>
      <c r="D198" t="str">
        <f t="shared" si="191"/>
        <v/>
      </c>
      <c r="E198" t="str">
        <f>IF(OR(LEFT(B198,1)=CHAR(32),LEFT(B198,1)=CHAR(9),LEFT(B198,1)=CHAR(160),indenture(B198)&gt;0),"NO","BOLD")&amp;D198</f>
        <v>BOLD</v>
      </c>
      <c r="H198" t="str">
        <f t="shared" si="192"/>
        <v/>
      </c>
      <c r="I198" t="str">
        <f>IF(OR(LEFT(F198,1)=CHAR(32),LEFT(F198,1)=CHAR(9),LEFT(F198,1)=CHAR(160),indenture(F198)&gt;0),"NO","BOLD")&amp;H198</f>
        <v>BOLD</v>
      </c>
      <c r="P198" t="str">
        <f t="shared" si="193"/>
        <v/>
      </c>
      <c r="Q198" t="str">
        <f>IF(OR(LEFT(N198,1)=CHAR(32),LEFT(N198,1)=CHAR(9),LEFT(N198,1)=CHAR(160),indenture(N198)&gt;0),"NO","BOLD")&amp;P198</f>
        <v>BOLD</v>
      </c>
      <c r="T198" t="str">
        <f t="shared" si="194"/>
        <v/>
      </c>
      <c r="U198" t="str">
        <f>IF(OR(LEFT(R198,1)=CHAR(32),LEFT(R198,1)=CHAR(9),LEFT(R198,1)=CHAR(160),indenture(R198)&gt;0),"NO","BOLD")&amp;T198</f>
        <v>BOLD</v>
      </c>
      <c r="X198" t="str">
        <f t="shared" si="195"/>
        <v/>
      </c>
      <c r="Y198" t="str">
        <f>IF(OR(LEFT(V198,1)=CHAR(32),LEFT(V198,1)=CHAR(9),LEFT(V198,1)=CHAR(160),indenture(V198)&gt;0),"NO","BOLD")&amp;X198</f>
        <v>BOLD</v>
      </c>
      <c r="AB198" t="str">
        <f t="shared" si="196"/>
        <v/>
      </c>
      <c r="AC198" t="str">
        <f>IF(OR(LEFT(Z198,1)=CHAR(32),LEFT(Z198,1)=CHAR(9),LEFT(Z198,1)=CHAR(160),indenture(Z198)&gt;0),"NO","BOLD")&amp;AB198</f>
        <v>BOLD</v>
      </c>
      <c r="AF198" t="str">
        <f t="shared" si="197"/>
        <v/>
      </c>
      <c r="AG198" t="str">
        <f>IF(OR(LEFT(AD198,1)=CHAR(32),LEFT(AD198,1)=CHAR(9),LEFT(AD198,1)=CHAR(160),indenture(AD198)&gt;0),"NO","BOLD")&amp;AF198</f>
        <v>BOLD</v>
      </c>
      <c r="AJ198" t="str">
        <f t="shared" si="198"/>
        <v/>
      </c>
      <c r="AK198" t="str">
        <f>IF(OR(LEFT(AH198,1)=CHAR(32),LEFT(AH198,1)=CHAR(9),LEFT(AH198,1)=CHAR(160),indenture(AH198)&gt;0),"NO","BOLD")&amp;AJ198</f>
        <v>BOLD</v>
      </c>
      <c r="AN198" t="str">
        <f t="shared" si="199"/>
        <v/>
      </c>
      <c r="AO198" t="str">
        <f>IF(OR(LEFT(AL198,1)=CHAR(32),LEFT(AL198,1)=CHAR(9),LEFT(AL198,1)=CHAR(160),indenture(AL198)&gt;0),"NO","BOLD")&amp;AN198</f>
        <v>BOLD</v>
      </c>
      <c r="AR198" t="str">
        <f t="shared" si="200"/>
        <v/>
      </c>
      <c r="AS198" t="str">
        <f>IF(OR(LEFT(AP198,1)=CHAR(32),LEFT(AP198,1)=CHAR(9),LEFT(AP198,1)=CHAR(160),indenture(AP198)&gt;0),"NO","BOLD")&amp;AR198</f>
        <v>BOLD</v>
      </c>
      <c r="AV198" t="str">
        <f t="shared" si="201"/>
        <v/>
      </c>
      <c r="AW198" t="str">
        <f>IF(OR(LEFT(AT198,1)=CHAR(32),LEFT(AT198,1)=CHAR(9),LEFT(AT198,1)=CHAR(160),indenture(AT198)&gt;0),"NO","BOLD")&amp;AV198</f>
        <v>BOLD</v>
      </c>
      <c r="AZ198" t="str">
        <f t="shared" si="202"/>
        <v/>
      </c>
      <c r="BA198" t="str">
        <f>IF(OR(LEFT(AX198,1)=CHAR(32),LEFT(AX198,1)=CHAR(9),LEFT(AX198,1)=CHAR(160),indenture(AX198)&gt;0),"NO","BOLD")&amp;AZ198</f>
        <v>BOLD</v>
      </c>
      <c r="BD198" t="str">
        <f t="shared" si="203"/>
        <v/>
      </c>
      <c r="BE198" t="str">
        <f>IF(OR(LEFT(BB198,1)=CHAR(32),LEFT(BB198,1)=CHAR(9),LEFT(BB198,1)=CHAR(160),indenture(BB198)&gt;0),"NO","BOLD")&amp;BD198</f>
        <v>BOLD</v>
      </c>
      <c r="BH198" t="str">
        <f t="shared" si="204"/>
        <v/>
      </c>
      <c r="BI198" t="str">
        <f>IF(OR(LEFT(BF198,1)=CHAR(32),LEFT(BF198,1)=CHAR(9),LEFT(BF198,1)=CHAR(160),indenture(BF198)&gt;0),"NO","BOLD")&amp;BH198</f>
        <v>BOLD</v>
      </c>
      <c r="BL198" t="str">
        <f t="shared" si="205"/>
        <v/>
      </c>
      <c r="BM198" t="str">
        <f>IF(OR(LEFT(BJ198,1)=CHAR(32),LEFT(BJ198,1)=CHAR(9),LEFT(BJ198,1)=CHAR(160),indenture(BJ198)&gt;0),"NO","BOLD")&amp;BL198</f>
        <v>BOLD</v>
      </c>
      <c r="BP198" t="str">
        <f t="shared" si="206"/>
        <v/>
      </c>
      <c r="BQ198" t="str">
        <f>IF(OR(LEFT(BN198,1)=CHAR(32),LEFT(BN198,1)=CHAR(9),LEFT(BN198,1)=CHAR(160),indenture(BN198)&gt;0),"NO","BOLD")&amp;BP198</f>
        <v>BOLD</v>
      </c>
      <c r="BT198" t="str">
        <f t="shared" si="207"/>
        <v/>
      </c>
      <c r="BU198" t="str">
        <f>IF(OR(LEFT(BR198,1)=CHAR(32),LEFT(BR198,1)=CHAR(9),LEFT(BR198,1)=CHAR(160),indenture(BR198)&gt;0),"NO","BOLD")&amp;BT198</f>
        <v>BOLD</v>
      </c>
      <c r="BX198" t="str">
        <f t="shared" si="208"/>
        <v/>
      </c>
      <c r="BY198" t="str">
        <f>IF(OR(LEFT(BV198,1)=CHAR(32),LEFT(BV198,1)=CHAR(9),LEFT(BV198,1)=CHAR(160),indenture(BV198)&gt;0),"NO","BOLD")&amp;BX198</f>
        <v>BOLD</v>
      </c>
      <c r="CB198" t="str">
        <f t="shared" si="209"/>
        <v/>
      </c>
      <c r="CC198" t="str">
        <f>IF(OR(LEFT(BZ198,1)=CHAR(32),LEFT(BZ198,1)=CHAR(9),LEFT(BZ198,1)=CHAR(160),indenture(BZ198)&gt;0),"NO","BOLD")&amp;CB198</f>
        <v>BOLD</v>
      </c>
      <c r="CF198" t="str">
        <f t="shared" si="210"/>
        <v/>
      </c>
      <c r="CG198" t="str">
        <f>IF(OR(LEFT(CD198,1)=CHAR(32),LEFT(CD198,1)=CHAR(9),LEFT(CD198,1)=CHAR(160),indenture(CD198)&gt;0),"NO","BOLD")&amp;CF198</f>
        <v>BOLD</v>
      </c>
      <c r="CJ198" t="str">
        <f t="shared" si="211"/>
        <v/>
      </c>
      <c r="CK198" t="str">
        <f>IF(OR(LEFT(CH198,1)=CHAR(32),LEFT(CH198,1)=CHAR(9),LEFT(CH198,1)=CHAR(160),indenture(CH198)&gt;0),"NO","BOLD")&amp;CJ198</f>
        <v>BOLD</v>
      </c>
      <c r="CN198" t="str">
        <f t="shared" si="212"/>
        <v/>
      </c>
      <c r="CO198" t="str">
        <f>IF(OR(LEFT(CL198,1)=CHAR(32),LEFT(CL198,1)=CHAR(9),LEFT(CL198,1)=CHAR(160),indenture(CL198)&gt;0),"NO","BOLD")&amp;CN198</f>
        <v>BOLD</v>
      </c>
      <c r="CR198" t="str">
        <f t="shared" si="213"/>
        <v/>
      </c>
      <c r="CS198" t="str">
        <f>IF(OR(LEFT(CP198,1)=CHAR(32),LEFT(CP198,1)=CHAR(9),LEFT(CP198,1)=CHAR(160),indenture(CP198)&gt;0),"NO","BOLD")&amp;CR198</f>
        <v>BOLD</v>
      </c>
      <c r="CV198" t="str">
        <f t="shared" si="214"/>
        <v/>
      </c>
      <c r="CW198" t="str">
        <f>IF(OR(LEFT(CT198,1)=CHAR(32),LEFT(CT198,1)=CHAR(9),LEFT(CT198,1)=CHAR(160),indenture(CT198)&gt;0),"NO","BOLD")&amp;CV198</f>
        <v>BOLD</v>
      </c>
      <c r="CZ198" t="str">
        <f t="shared" si="215"/>
        <v/>
      </c>
      <c r="DA198" t="str">
        <f>IF(OR(LEFT(CX198,1)=CHAR(32),LEFT(CX198,1)=CHAR(9),LEFT(CX198,1)=CHAR(160),indenture(CX198)&gt;0),"NO","BOLD")&amp;CZ198</f>
        <v>BOLD</v>
      </c>
      <c r="DD198" t="str">
        <f t="shared" si="216"/>
        <v/>
      </c>
      <c r="DE198" t="str">
        <f>IF(OR(LEFT(DB198,1)=CHAR(32),LEFT(DB198,1)=CHAR(9),LEFT(DB198,1)=CHAR(160),indenture(DB198)&gt;0),"NO","BOLD")&amp;DD198</f>
        <v>BOLD</v>
      </c>
      <c r="DH198" t="str">
        <f t="shared" si="217"/>
        <v/>
      </c>
      <c r="DI198" t="str">
        <f>IF(OR(LEFT(DF198,1)=CHAR(32),LEFT(DF198,1)=CHAR(9),LEFT(DF198,1)=CHAR(160),indenture(DF198)&gt;0),"NO","BOLD")&amp;DH198</f>
        <v>BOLD</v>
      </c>
      <c r="DL198" t="str">
        <f t="shared" si="218"/>
        <v/>
      </c>
      <c r="DM198" t="str">
        <f>IF(OR(LEFT(DJ198,1)=CHAR(32),LEFT(DJ198,1)=CHAR(9),LEFT(DJ198,1)=CHAR(160),indenture(DJ198)&gt;0),"NO","BOLD")&amp;DL198</f>
        <v>BOLD</v>
      </c>
      <c r="DP198" t="str">
        <f t="shared" si="219"/>
        <v/>
      </c>
      <c r="DQ198" t="str">
        <f>IF(OR(LEFT(DN198,1)=CHAR(32),LEFT(DN198,1)=CHAR(9),LEFT(DN198,1)=CHAR(160),indenture(DN198)&gt;0),"NO","BOLD")&amp;DP198</f>
        <v>BOLD</v>
      </c>
      <c r="DT198" t="str">
        <f t="shared" si="220"/>
        <v/>
      </c>
      <c r="DU198" t="str">
        <f>IF(OR(LEFT(DR198,1)=CHAR(32),LEFT(DR198,1)=CHAR(9),LEFT(DR198,1)=CHAR(160),indenture(DR198)&gt;0),"NO","BOLD")&amp;DT198</f>
        <v>BOLD</v>
      </c>
      <c r="DX198" t="str">
        <f t="shared" si="221"/>
        <v/>
      </c>
      <c r="DY198" t="str">
        <f>IF(OR(LEFT(DV198,1)=CHAR(32),LEFT(DV198,1)=CHAR(9),LEFT(DV198,1)=CHAR(160),indenture(DV198)&gt;0),"NO","BOLD")&amp;DX198</f>
        <v>BOLD</v>
      </c>
      <c r="EB198" t="str">
        <f t="shared" si="222"/>
        <v/>
      </c>
      <c r="EC198" t="str">
        <f>IF(OR(LEFT(DZ198,1)=CHAR(32),LEFT(DZ198,1)=CHAR(9),LEFT(DZ198,1)=CHAR(160),indenture(DZ198)&gt;0),"NO","BOLD")&amp;EB198</f>
        <v>BOLD</v>
      </c>
      <c r="EF198" t="str">
        <f t="shared" si="223"/>
        <v/>
      </c>
      <c r="EG198" t="str">
        <f>IF(OR(LEFT(ED198,1)=CHAR(32),LEFT(ED198,1)=CHAR(9),LEFT(ED198,1)=CHAR(160),indenture(ED198)&gt;0),"NO","BOLD")&amp;EF198</f>
        <v>BOLD</v>
      </c>
      <c r="EJ198" t="str">
        <f t="shared" si="224"/>
        <v/>
      </c>
      <c r="EK198" t="str">
        <f>IF(OR(LEFT(EH198,1)=CHAR(32),LEFT(EH198,1)=CHAR(9),LEFT(EH198,1)=CHAR(160),indenture(EH198)&gt;0),"NO","BOLD")&amp;EJ198</f>
        <v>BOLD</v>
      </c>
      <c r="EN198" t="str">
        <f t="shared" si="225"/>
        <v/>
      </c>
      <c r="EO198" t="str">
        <f>IF(OR(LEFT(EL198,1)=CHAR(32),LEFT(EL198,1)=CHAR(9),LEFT(EL198,1)=CHAR(160),indenture(EL198)&gt;0),"NO","BOLD")&amp;EN198</f>
        <v>BOLD</v>
      </c>
      <c r="ER198" t="str">
        <f t="shared" si="226"/>
        <v/>
      </c>
      <c r="ES198" t="str">
        <f>IF(OR(LEFT(EP198,1)=CHAR(32),LEFT(EP198,1)=CHAR(9),LEFT(EP198,1)=CHAR(160),indenture(EP198)&gt;0),"NO","BOLD")&amp;ER198</f>
        <v>BOLD</v>
      </c>
      <c r="EV198" t="str">
        <f t="shared" si="227"/>
        <v/>
      </c>
      <c r="EW198" t="str">
        <f>IF(OR(LEFT(ET198,1)=CHAR(32),LEFT(ET198,1)=CHAR(9),LEFT(ET198,1)=CHAR(160),indenture(ET198)&gt;0),"NO","BOLD")&amp;EV198</f>
        <v>BOLD</v>
      </c>
      <c r="EZ198" t="str">
        <f t="shared" si="228"/>
        <v/>
      </c>
      <c r="FA198" t="str">
        <f>IF(OR(LEFT(EX198,1)=CHAR(32),LEFT(EX198,1)=CHAR(9),LEFT(EX198,1)=CHAR(160),indenture(EX198)&gt;0),"NO","BOLD")&amp;EZ198</f>
        <v>BOLD</v>
      </c>
      <c r="FD198" t="str">
        <f t="shared" si="229"/>
        <v/>
      </c>
      <c r="FE198" t="str">
        <f>IF(OR(LEFT(FB198,1)=CHAR(32),LEFT(FB198,1)=CHAR(9),LEFT(FB198,1)=CHAR(160),indenture(FB198)&gt;0),"NO","BOLD")&amp;FD198</f>
        <v>BOLD</v>
      </c>
      <c r="FH198" t="str">
        <f t="shared" si="230"/>
        <v/>
      </c>
      <c r="FI198" t="str">
        <f>IF(OR(LEFT(FF198,1)=CHAR(32),LEFT(FF198,1)=CHAR(9),LEFT(FF198,1)=CHAR(160),indenture(FF198)&gt;0),"NO","BOLD")&amp;FH198</f>
        <v>BOLD</v>
      </c>
      <c r="FL198" t="str">
        <f t="shared" si="231"/>
        <v/>
      </c>
      <c r="FM198" t="str">
        <f>IF(OR(LEFT(FJ198,1)=CHAR(32),LEFT(FJ198,1)=CHAR(9),LEFT(FJ198,1)=CHAR(160),indenture(FJ198)&gt;0),"NO","BOLD")&amp;FL198</f>
        <v>BOLD</v>
      </c>
      <c r="FP198" t="str">
        <f t="shared" si="232"/>
        <v/>
      </c>
      <c r="FQ198" t="str">
        <f>IF(OR(LEFT(FN198,1)=CHAR(32),LEFT(FN198,1)=CHAR(9),LEFT(FN198,1)=CHAR(160),indenture(FN198)&gt;0),"NO","BOLD")&amp;FP198</f>
        <v>BOLD</v>
      </c>
      <c r="FT198" t="str">
        <f t="shared" si="233"/>
        <v/>
      </c>
      <c r="FU198" t="str">
        <f>IF(OR(LEFT(FR198,1)=CHAR(32),LEFT(FR198,1)=CHAR(9),LEFT(FR198,1)=CHAR(160),indenture(FR198)&gt;0),"NO","BOLD")&amp;FT198</f>
        <v>BOLD</v>
      </c>
      <c r="FX198" t="str">
        <f t="shared" si="234"/>
        <v/>
      </c>
      <c r="FY198" t="str">
        <f>IF(OR(LEFT(FV198,1)=CHAR(32),LEFT(FV198,1)=CHAR(9),LEFT(FV198,1)=CHAR(160),indenture(FV198)&gt;0),"NO","BOLD")&amp;FX198</f>
        <v>BOLD</v>
      </c>
      <c r="GB198" t="str">
        <f t="shared" si="235"/>
        <v/>
      </c>
      <c r="GC198" t="str">
        <f>IF(OR(LEFT(FZ198,1)=CHAR(32),LEFT(FZ198,1)=CHAR(9),LEFT(FZ198,1)=CHAR(160),indenture(FZ198)&gt;0),"NO","BOLD")&amp;GB198</f>
        <v>BOLD</v>
      </c>
      <c r="GF198" t="str">
        <f t="shared" si="236"/>
        <v/>
      </c>
      <c r="GG198" t="str">
        <f>IF(OR(LEFT(GD198,1)=CHAR(32),LEFT(GD198,1)=CHAR(9),LEFT(GD198,1)=CHAR(160),indenture(GD198)&gt;0),"NO","BOLD")&amp;GF198</f>
        <v>BOLD</v>
      </c>
      <c r="GJ198" t="str">
        <f t="shared" si="237"/>
        <v/>
      </c>
      <c r="GK198" t="str">
        <f>IF(OR(LEFT(GH198,1)=CHAR(32),LEFT(GH198,1)=CHAR(9),LEFT(GH198,1)=CHAR(160),indenture(GH198)&gt;0),"NO","BOLD")&amp;GJ198</f>
        <v>BOLD</v>
      </c>
      <c r="GN198" t="str">
        <f t="shared" si="238"/>
        <v/>
      </c>
      <c r="GO198" t="str">
        <f>IF(OR(LEFT(GL198,1)=CHAR(32),LEFT(GL198,1)=CHAR(9),LEFT(GL198,1)=CHAR(160),indenture(GL198)&gt;0),"NO","BOLD")&amp;GN198</f>
        <v>BOLD</v>
      </c>
      <c r="GR198" t="str">
        <f t="shared" si="239"/>
        <v/>
      </c>
      <c r="GS198" t="str">
        <f>IF(OR(LEFT(GP198,1)=CHAR(32),LEFT(GP198,1)=CHAR(9),LEFT(GP198,1)=CHAR(160),indenture(GP198)&gt;0),"NO","BOLD")&amp;GR198</f>
        <v>BOLD</v>
      </c>
      <c r="GV198" t="str">
        <f t="shared" si="240"/>
        <v/>
      </c>
      <c r="GW198" t="str">
        <f>IF(OR(LEFT(GT198,1)=CHAR(32),LEFT(GT198,1)=CHAR(9),LEFT(GT198,1)=CHAR(160),indenture(GT198)&gt;0),"NO","BOLD")&amp;GV198</f>
        <v>BOLD</v>
      </c>
      <c r="GZ198" t="str">
        <f t="shared" si="241"/>
        <v/>
      </c>
      <c r="HA198" t="str">
        <f>IF(OR(LEFT(GX198,1)=CHAR(32),LEFT(GX198,1)=CHAR(9),LEFT(GX198,1)=CHAR(160),indenture(GX198)&gt;0),"NO","BOLD")&amp;GZ198</f>
        <v>BOLD</v>
      </c>
      <c r="HD198" t="str">
        <f t="shared" si="242"/>
        <v/>
      </c>
      <c r="HE198" t="str">
        <f>IF(OR(LEFT(HB198,1)=CHAR(32),LEFT(HB198,1)=CHAR(9),LEFT(HB198,1)=CHAR(160),indenture(HB198)&gt;0),"NO","BOLD")&amp;HD198</f>
        <v>BOLD</v>
      </c>
      <c r="HH198" t="str">
        <f t="shared" si="243"/>
        <v/>
      </c>
      <c r="HI198" t="str">
        <f>IF(OR(LEFT(HF198,1)=CHAR(32),LEFT(HF198,1)=CHAR(9),LEFT(HF198,1)=CHAR(160),indenture(HF198)&gt;0),"NO","BOLD")&amp;HH198</f>
        <v>BOLD</v>
      </c>
      <c r="HL198" t="str">
        <f t="shared" si="244"/>
        <v/>
      </c>
      <c r="HM198" t="str">
        <f>IF(OR(LEFT(HJ198,1)=CHAR(32),LEFT(HJ198,1)=CHAR(9),LEFT(HJ198,1)=CHAR(160),indenture(HJ198)&gt;0),"NO","BOLD")&amp;HL198</f>
        <v>BOLD</v>
      </c>
      <c r="HP198" t="str">
        <f t="shared" si="245"/>
        <v/>
      </c>
      <c r="HQ198" t="str">
        <f>IF(OR(LEFT(HN198,1)=CHAR(32),LEFT(HN198,1)=CHAR(9),LEFT(HN198,1)=CHAR(160),indenture(HN198)&gt;0),"NO","BOLD")&amp;HP198</f>
        <v>BOLD</v>
      </c>
      <c r="HT198" t="str">
        <f t="shared" si="246"/>
        <v/>
      </c>
      <c r="HU198" t="str">
        <f>IF(OR(LEFT(HR198,1)=CHAR(32),LEFT(HR198,1)=CHAR(9),LEFT(HR198,1)=CHAR(160),indenture(HR198)&gt;0),"NO","BOLD")&amp;HT198</f>
        <v>BOLD</v>
      </c>
    </row>
    <row r="199" spans="1:229">
      <c r="A199">
        <v>198</v>
      </c>
      <c r="D199" t="str">
        <f t="shared" si="191"/>
        <v/>
      </c>
      <c r="E199" t="str">
        <f>IF(OR(LEFT(B199,1)=CHAR(32),LEFT(B199,1)=CHAR(9),LEFT(B199,1)=CHAR(160),indenture(B199)&gt;0),"NO","BOLD")&amp;D199</f>
        <v>BOLD</v>
      </c>
      <c r="H199" t="str">
        <f t="shared" si="192"/>
        <v/>
      </c>
      <c r="I199" t="str">
        <f>IF(OR(LEFT(F199,1)=CHAR(32),LEFT(F199,1)=CHAR(9),LEFT(F199,1)=CHAR(160),indenture(F199)&gt;0),"NO","BOLD")&amp;H199</f>
        <v>BOLD</v>
      </c>
      <c r="P199" t="str">
        <f t="shared" si="193"/>
        <v/>
      </c>
      <c r="Q199" t="str">
        <f>IF(OR(LEFT(N199,1)=CHAR(32),LEFT(N199,1)=CHAR(9),LEFT(N199,1)=CHAR(160),indenture(N199)&gt;0),"NO","BOLD")&amp;P199</f>
        <v>BOLD</v>
      </c>
      <c r="T199" t="str">
        <f t="shared" si="194"/>
        <v/>
      </c>
      <c r="U199" t="str">
        <f>IF(OR(LEFT(R199,1)=CHAR(32),LEFT(R199,1)=CHAR(9),LEFT(R199,1)=CHAR(160),indenture(R199)&gt;0),"NO","BOLD")&amp;T199</f>
        <v>BOLD</v>
      </c>
      <c r="X199" t="str">
        <f t="shared" si="195"/>
        <v/>
      </c>
      <c r="Y199" t="str">
        <f>IF(OR(LEFT(V199,1)=CHAR(32),LEFT(V199,1)=CHAR(9),LEFT(V199,1)=CHAR(160),indenture(V199)&gt;0),"NO","BOLD")&amp;X199</f>
        <v>BOLD</v>
      </c>
      <c r="AB199" t="str">
        <f t="shared" si="196"/>
        <v/>
      </c>
      <c r="AC199" t="str">
        <f>IF(OR(LEFT(Z199,1)=CHAR(32),LEFT(Z199,1)=CHAR(9),LEFT(Z199,1)=CHAR(160),indenture(Z199)&gt;0),"NO","BOLD")&amp;AB199</f>
        <v>BOLD</v>
      </c>
      <c r="AF199" t="str">
        <f t="shared" si="197"/>
        <v/>
      </c>
      <c r="AG199" t="str">
        <f>IF(OR(LEFT(AD199,1)=CHAR(32),LEFT(AD199,1)=CHAR(9),LEFT(AD199,1)=CHAR(160),indenture(AD199)&gt;0),"NO","BOLD")&amp;AF199</f>
        <v>BOLD</v>
      </c>
      <c r="AJ199" t="str">
        <f t="shared" si="198"/>
        <v/>
      </c>
      <c r="AK199" t="str">
        <f>IF(OR(LEFT(AH199,1)=CHAR(32),LEFT(AH199,1)=CHAR(9),LEFT(AH199,1)=CHAR(160),indenture(AH199)&gt;0),"NO","BOLD")&amp;AJ199</f>
        <v>BOLD</v>
      </c>
      <c r="AN199" t="str">
        <f t="shared" si="199"/>
        <v/>
      </c>
      <c r="AO199" t="str">
        <f>IF(OR(LEFT(AL199,1)=CHAR(32),LEFT(AL199,1)=CHAR(9),LEFT(AL199,1)=CHAR(160),indenture(AL199)&gt;0),"NO","BOLD")&amp;AN199</f>
        <v>BOLD</v>
      </c>
      <c r="AR199" t="str">
        <f t="shared" si="200"/>
        <v/>
      </c>
      <c r="AS199" t="str">
        <f>IF(OR(LEFT(AP199,1)=CHAR(32),LEFT(AP199,1)=CHAR(9),LEFT(AP199,1)=CHAR(160),indenture(AP199)&gt;0),"NO","BOLD")&amp;AR199</f>
        <v>BOLD</v>
      </c>
      <c r="AV199" t="str">
        <f t="shared" si="201"/>
        <v/>
      </c>
      <c r="AW199" t="str">
        <f>IF(OR(LEFT(AT199,1)=CHAR(32),LEFT(AT199,1)=CHAR(9),LEFT(AT199,1)=CHAR(160),indenture(AT199)&gt;0),"NO","BOLD")&amp;AV199</f>
        <v>BOLD</v>
      </c>
      <c r="AZ199" t="str">
        <f t="shared" si="202"/>
        <v/>
      </c>
      <c r="BA199" t="str">
        <f>IF(OR(LEFT(AX199,1)=CHAR(32),LEFT(AX199,1)=CHAR(9),LEFT(AX199,1)=CHAR(160),indenture(AX199)&gt;0),"NO","BOLD")&amp;AZ199</f>
        <v>BOLD</v>
      </c>
      <c r="BD199" t="str">
        <f t="shared" si="203"/>
        <v/>
      </c>
      <c r="BE199" t="str">
        <f>IF(OR(LEFT(BB199,1)=CHAR(32),LEFT(BB199,1)=CHAR(9),LEFT(BB199,1)=CHAR(160),indenture(BB199)&gt;0),"NO","BOLD")&amp;BD199</f>
        <v>BOLD</v>
      </c>
      <c r="BH199" t="str">
        <f t="shared" si="204"/>
        <v/>
      </c>
      <c r="BI199" t="str">
        <f>IF(OR(LEFT(BF199,1)=CHAR(32),LEFT(BF199,1)=CHAR(9),LEFT(BF199,1)=CHAR(160),indenture(BF199)&gt;0),"NO","BOLD")&amp;BH199</f>
        <v>BOLD</v>
      </c>
      <c r="BL199" t="str">
        <f t="shared" si="205"/>
        <v/>
      </c>
      <c r="BM199" t="str">
        <f>IF(OR(LEFT(BJ199,1)=CHAR(32),LEFT(BJ199,1)=CHAR(9),LEFT(BJ199,1)=CHAR(160),indenture(BJ199)&gt;0),"NO","BOLD")&amp;BL199</f>
        <v>BOLD</v>
      </c>
      <c r="BP199" t="str">
        <f t="shared" si="206"/>
        <v/>
      </c>
      <c r="BQ199" t="str">
        <f>IF(OR(LEFT(BN199,1)=CHAR(32),LEFT(BN199,1)=CHAR(9),LEFT(BN199,1)=CHAR(160),indenture(BN199)&gt;0),"NO","BOLD")&amp;BP199</f>
        <v>BOLD</v>
      </c>
      <c r="BT199" t="str">
        <f t="shared" si="207"/>
        <v/>
      </c>
      <c r="BU199" t="str">
        <f>IF(OR(LEFT(BR199,1)=CHAR(32),LEFT(BR199,1)=CHAR(9),LEFT(BR199,1)=CHAR(160),indenture(BR199)&gt;0),"NO","BOLD")&amp;BT199</f>
        <v>BOLD</v>
      </c>
      <c r="BX199" t="str">
        <f t="shared" si="208"/>
        <v/>
      </c>
      <c r="BY199" t="str">
        <f>IF(OR(LEFT(BV199,1)=CHAR(32),LEFT(BV199,1)=CHAR(9),LEFT(BV199,1)=CHAR(160),indenture(BV199)&gt;0),"NO","BOLD")&amp;BX199</f>
        <v>BOLD</v>
      </c>
      <c r="CB199" t="str">
        <f t="shared" si="209"/>
        <v/>
      </c>
      <c r="CC199" t="str">
        <f>IF(OR(LEFT(BZ199,1)=CHAR(32),LEFT(BZ199,1)=CHAR(9),LEFT(BZ199,1)=CHAR(160),indenture(BZ199)&gt;0),"NO","BOLD")&amp;CB199</f>
        <v>BOLD</v>
      </c>
      <c r="CF199" t="str">
        <f t="shared" si="210"/>
        <v/>
      </c>
      <c r="CG199" t="str">
        <f>IF(OR(LEFT(CD199,1)=CHAR(32),LEFT(CD199,1)=CHAR(9),LEFT(CD199,1)=CHAR(160),indenture(CD199)&gt;0),"NO","BOLD")&amp;CF199</f>
        <v>BOLD</v>
      </c>
      <c r="CJ199" t="str">
        <f t="shared" si="211"/>
        <v/>
      </c>
      <c r="CK199" t="str">
        <f>IF(OR(LEFT(CH199,1)=CHAR(32),LEFT(CH199,1)=CHAR(9),LEFT(CH199,1)=CHAR(160),indenture(CH199)&gt;0),"NO","BOLD")&amp;CJ199</f>
        <v>BOLD</v>
      </c>
      <c r="CN199" t="str">
        <f t="shared" si="212"/>
        <v/>
      </c>
      <c r="CO199" t="str">
        <f>IF(OR(LEFT(CL199,1)=CHAR(32),LEFT(CL199,1)=CHAR(9),LEFT(CL199,1)=CHAR(160),indenture(CL199)&gt;0),"NO","BOLD")&amp;CN199</f>
        <v>BOLD</v>
      </c>
      <c r="CR199" t="str">
        <f t="shared" si="213"/>
        <v/>
      </c>
      <c r="CS199" t="str">
        <f>IF(OR(LEFT(CP199,1)=CHAR(32),LEFT(CP199,1)=CHAR(9),LEFT(CP199,1)=CHAR(160),indenture(CP199)&gt;0),"NO","BOLD")&amp;CR199</f>
        <v>BOLD</v>
      </c>
      <c r="CV199" t="str">
        <f t="shared" si="214"/>
        <v/>
      </c>
      <c r="CW199" t="str">
        <f>IF(OR(LEFT(CT199,1)=CHAR(32),LEFT(CT199,1)=CHAR(9),LEFT(CT199,1)=CHAR(160),indenture(CT199)&gt;0),"NO","BOLD")&amp;CV199</f>
        <v>BOLD</v>
      </c>
      <c r="CZ199" t="str">
        <f t="shared" si="215"/>
        <v/>
      </c>
      <c r="DA199" t="str">
        <f>IF(OR(LEFT(CX199,1)=CHAR(32),LEFT(CX199,1)=CHAR(9),LEFT(CX199,1)=CHAR(160),indenture(CX199)&gt;0),"NO","BOLD")&amp;CZ199</f>
        <v>BOLD</v>
      </c>
      <c r="DD199" t="str">
        <f t="shared" si="216"/>
        <v/>
      </c>
      <c r="DE199" t="str">
        <f>IF(OR(LEFT(DB199,1)=CHAR(32),LEFT(DB199,1)=CHAR(9),LEFT(DB199,1)=CHAR(160),indenture(DB199)&gt;0),"NO","BOLD")&amp;DD199</f>
        <v>BOLD</v>
      </c>
      <c r="DH199" t="str">
        <f t="shared" si="217"/>
        <v/>
      </c>
      <c r="DI199" t="str">
        <f>IF(OR(LEFT(DF199,1)=CHAR(32),LEFT(DF199,1)=CHAR(9),LEFT(DF199,1)=CHAR(160),indenture(DF199)&gt;0),"NO","BOLD")&amp;DH199</f>
        <v>BOLD</v>
      </c>
      <c r="DL199" t="str">
        <f t="shared" si="218"/>
        <v/>
      </c>
      <c r="DM199" t="str">
        <f>IF(OR(LEFT(DJ199,1)=CHAR(32),LEFT(DJ199,1)=CHAR(9),LEFT(DJ199,1)=CHAR(160),indenture(DJ199)&gt;0),"NO","BOLD")&amp;DL199</f>
        <v>BOLD</v>
      </c>
      <c r="DP199" t="str">
        <f t="shared" si="219"/>
        <v/>
      </c>
      <c r="DQ199" t="str">
        <f>IF(OR(LEFT(DN199,1)=CHAR(32),LEFT(DN199,1)=CHAR(9),LEFT(DN199,1)=CHAR(160),indenture(DN199)&gt;0),"NO","BOLD")&amp;DP199</f>
        <v>BOLD</v>
      </c>
      <c r="DT199" t="str">
        <f t="shared" si="220"/>
        <v/>
      </c>
      <c r="DU199" t="str">
        <f>IF(OR(LEFT(DR199,1)=CHAR(32),LEFT(DR199,1)=CHAR(9),LEFT(DR199,1)=CHAR(160),indenture(DR199)&gt;0),"NO","BOLD")&amp;DT199</f>
        <v>BOLD</v>
      </c>
      <c r="DX199" t="str">
        <f t="shared" si="221"/>
        <v/>
      </c>
      <c r="DY199" t="str">
        <f>IF(OR(LEFT(DV199,1)=CHAR(32),LEFT(DV199,1)=CHAR(9),LEFT(DV199,1)=CHAR(160),indenture(DV199)&gt;0),"NO","BOLD")&amp;DX199</f>
        <v>BOLD</v>
      </c>
      <c r="EB199" t="str">
        <f t="shared" si="222"/>
        <v/>
      </c>
      <c r="EC199" t="str">
        <f>IF(OR(LEFT(DZ199,1)=CHAR(32),LEFT(DZ199,1)=CHAR(9),LEFT(DZ199,1)=CHAR(160),indenture(DZ199)&gt;0),"NO","BOLD")&amp;EB199</f>
        <v>BOLD</v>
      </c>
      <c r="EF199" t="str">
        <f t="shared" si="223"/>
        <v/>
      </c>
      <c r="EG199" t="str">
        <f>IF(OR(LEFT(ED199,1)=CHAR(32),LEFT(ED199,1)=CHAR(9),LEFT(ED199,1)=CHAR(160),indenture(ED199)&gt;0),"NO","BOLD")&amp;EF199</f>
        <v>BOLD</v>
      </c>
      <c r="EJ199" t="str">
        <f t="shared" si="224"/>
        <v/>
      </c>
      <c r="EK199" t="str">
        <f>IF(OR(LEFT(EH199,1)=CHAR(32),LEFT(EH199,1)=CHAR(9),LEFT(EH199,1)=CHAR(160),indenture(EH199)&gt;0),"NO","BOLD")&amp;EJ199</f>
        <v>BOLD</v>
      </c>
      <c r="EN199" t="str">
        <f t="shared" si="225"/>
        <v/>
      </c>
      <c r="EO199" t="str">
        <f>IF(OR(LEFT(EL199,1)=CHAR(32),LEFT(EL199,1)=CHAR(9),LEFT(EL199,1)=CHAR(160),indenture(EL199)&gt;0),"NO","BOLD")&amp;EN199</f>
        <v>BOLD</v>
      </c>
      <c r="ER199" t="str">
        <f t="shared" si="226"/>
        <v/>
      </c>
      <c r="ES199" t="str">
        <f>IF(OR(LEFT(EP199,1)=CHAR(32),LEFT(EP199,1)=CHAR(9),LEFT(EP199,1)=CHAR(160),indenture(EP199)&gt;0),"NO","BOLD")&amp;ER199</f>
        <v>BOLD</v>
      </c>
      <c r="EV199" t="str">
        <f t="shared" si="227"/>
        <v/>
      </c>
      <c r="EW199" t="str">
        <f>IF(OR(LEFT(ET199,1)=CHAR(32),LEFT(ET199,1)=CHAR(9),LEFT(ET199,1)=CHAR(160),indenture(ET199)&gt;0),"NO","BOLD")&amp;EV199</f>
        <v>BOLD</v>
      </c>
      <c r="EZ199" t="str">
        <f t="shared" si="228"/>
        <v/>
      </c>
      <c r="FA199" t="str">
        <f>IF(OR(LEFT(EX199,1)=CHAR(32),LEFT(EX199,1)=CHAR(9),LEFT(EX199,1)=CHAR(160),indenture(EX199)&gt;0),"NO","BOLD")&amp;EZ199</f>
        <v>BOLD</v>
      </c>
      <c r="FD199" t="str">
        <f t="shared" si="229"/>
        <v/>
      </c>
      <c r="FE199" t="str">
        <f>IF(OR(LEFT(FB199,1)=CHAR(32),LEFT(FB199,1)=CHAR(9),LEFT(FB199,1)=CHAR(160),indenture(FB199)&gt;0),"NO","BOLD")&amp;FD199</f>
        <v>BOLD</v>
      </c>
      <c r="FH199" t="str">
        <f t="shared" si="230"/>
        <v/>
      </c>
      <c r="FI199" t="str">
        <f>IF(OR(LEFT(FF199,1)=CHAR(32),LEFT(FF199,1)=CHAR(9),LEFT(FF199,1)=CHAR(160),indenture(FF199)&gt;0),"NO","BOLD")&amp;FH199</f>
        <v>BOLD</v>
      </c>
      <c r="FL199" t="str">
        <f t="shared" si="231"/>
        <v/>
      </c>
      <c r="FM199" t="str">
        <f>IF(OR(LEFT(FJ199,1)=CHAR(32),LEFT(FJ199,1)=CHAR(9),LEFT(FJ199,1)=CHAR(160),indenture(FJ199)&gt;0),"NO","BOLD")&amp;FL199</f>
        <v>BOLD</v>
      </c>
      <c r="FP199" t="str">
        <f t="shared" si="232"/>
        <v/>
      </c>
      <c r="FQ199" t="str">
        <f>IF(OR(LEFT(FN199,1)=CHAR(32),LEFT(FN199,1)=CHAR(9),LEFT(FN199,1)=CHAR(160),indenture(FN199)&gt;0),"NO","BOLD")&amp;FP199</f>
        <v>BOLD</v>
      </c>
      <c r="FT199" t="str">
        <f t="shared" si="233"/>
        <v/>
      </c>
      <c r="FU199" t="str">
        <f>IF(OR(LEFT(FR199,1)=CHAR(32),LEFT(FR199,1)=CHAR(9),LEFT(FR199,1)=CHAR(160),indenture(FR199)&gt;0),"NO","BOLD")&amp;FT199</f>
        <v>BOLD</v>
      </c>
      <c r="FX199" t="str">
        <f t="shared" si="234"/>
        <v/>
      </c>
      <c r="FY199" t="str">
        <f>IF(OR(LEFT(FV199,1)=CHAR(32),LEFT(FV199,1)=CHAR(9),LEFT(FV199,1)=CHAR(160),indenture(FV199)&gt;0),"NO","BOLD")&amp;FX199</f>
        <v>BOLD</v>
      </c>
      <c r="GB199" t="str">
        <f t="shared" si="235"/>
        <v/>
      </c>
      <c r="GC199" t="str">
        <f>IF(OR(LEFT(FZ199,1)=CHAR(32),LEFT(FZ199,1)=CHAR(9),LEFT(FZ199,1)=CHAR(160),indenture(FZ199)&gt;0),"NO","BOLD")&amp;GB199</f>
        <v>BOLD</v>
      </c>
      <c r="GF199" t="str">
        <f t="shared" si="236"/>
        <v/>
      </c>
      <c r="GG199" t="str">
        <f>IF(OR(LEFT(GD199,1)=CHAR(32),LEFT(GD199,1)=CHAR(9),LEFT(GD199,1)=CHAR(160),indenture(GD199)&gt;0),"NO","BOLD")&amp;GF199</f>
        <v>BOLD</v>
      </c>
      <c r="GJ199" t="str">
        <f t="shared" si="237"/>
        <v/>
      </c>
      <c r="GK199" t="str">
        <f>IF(OR(LEFT(GH199,1)=CHAR(32),LEFT(GH199,1)=CHAR(9),LEFT(GH199,1)=CHAR(160),indenture(GH199)&gt;0),"NO","BOLD")&amp;GJ199</f>
        <v>BOLD</v>
      </c>
      <c r="GN199" t="str">
        <f t="shared" si="238"/>
        <v/>
      </c>
      <c r="GO199" t="str">
        <f>IF(OR(LEFT(GL199,1)=CHAR(32),LEFT(GL199,1)=CHAR(9),LEFT(GL199,1)=CHAR(160),indenture(GL199)&gt;0),"NO","BOLD")&amp;GN199</f>
        <v>BOLD</v>
      </c>
      <c r="GR199" t="str">
        <f t="shared" si="239"/>
        <v/>
      </c>
      <c r="GS199" t="str">
        <f>IF(OR(LEFT(GP199,1)=CHAR(32),LEFT(GP199,1)=CHAR(9),LEFT(GP199,1)=CHAR(160),indenture(GP199)&gt;0),"NO","BOLD")&amp;GR199</f>
        <v>BOLD</v>
      </c>
      <c r="GV199" t="str">
        <f t="shared" si="240"/>
        <v/>
      </c>
      <c r="GW199" t="str">
        <f>IF(OR(LEFT(GT199,1)=CHAR(32),LEFT(GT199,1)=CHAR(9),LEFT(GT199,1)=CHAR(160),indenture(GT199)&gt;0),"NO","BOLD")&amp;GV199</f>
        <v>BOLD</v>
      </c>
      <c r="GZ199" t="str">
        <f t="shared" si="241"/>
        <v/>
      </c>
      <c r="HA199" t="str">
        <f>IF(OR(LEFT(GX199,1)=CHAR(32),LEFT(GX199,1)=CHAR(9),LEFT(GX199,1)=CHAR(160),indenture(GX199)&gt;0),"NO","BOLD")&amp;GZ199</f>
        <v>BOLD</v>
      </c>
      <c r="HD199" t="str">
        <f t="shared" si="242"/>
        <v/>
      </c>
      <c r="HE199" t="str">
        <f>IF(OR(LEFT(HB199,1)=CHAR(32),LEFT(HB199,1)=CHAR(9),LEFT(HB199,1)=CHAR(160),indenture(HB199)&gt;0),"NO","BOLD")&amp;HD199</f>
        <v>BOLD</v>
      </c>
      <c r="HH199" t="str">
        <f t="shared" si="243"/>
        <v/>
      </c>
      <c r="HI199" t="str">
        <f>IF(OR(LEFT(HF199,1)=CHAR(32),LEFT(HF199,1)=CHAR(9),LEFT(HF199,1)=CHAR(160),indenture(HF199)&gt;0),"NO","BOLD")&amp;HH199</f>
        <v>BOLD</v>
      </c>
      <c r="HL199" t="str">
        <f t="shared" si="244"/>
        <v/>
      </c>
      <c r="HM199" t="str">
        <f>IF(OR(LEFT(HJ199,1)=CHAR(32),LEFT(HJ199,1)=CHAR(9),LEFT(HJ199,1)=CHAR(160),indenture(HJ199)&gt;0),"NO","BOLD")&amp;HL199</f>
        <v>BOLD</v>
      </c>
      <c r="HP199" t="str">
        <f t="shared" si="245"/>
        <v/>
      </c>
      <c r="HQ199" t="str">
        <f>IF(OR(LEFT(HN199,1)=CHAR(32),LEFT(HN199,1)=CHAR(9),LEFT(HN199,1)=CHAR(160),indenture(HN199)&gt;0),"NO","BOLD")&amp;HP199</f>
        <v>BOLD</v>
      </c>
      <c r="HT199" t="str">
        <f t="shared" si="246"/>
        <v/>
      </c>
      <c r="HU199" t="str">
        <f>IF(OR(LEFT(HR199,1)=CHAR(32),LEFT(HR199,1)=CHAR(9),LEFT(HR199,1)=CHAR(160),indenture(HR199)&gt;0),"NO","BOLD")&amp;HT199</f>
        <v>BOLD</v>
      </c>
    </row>
    <row r="200" spans="1:229">
      <c r="A200">
        <v>199</v>
      </c>
      <c r="D200" t="str">
        <f t="shared" si="191"/>
        <v/>
      </c>
      <c r="E200" t="str">
        <f>IF(OR(LEFT(B200,1)=CHAR(32),LEFT(B200,1)=CHAR(9),LEFT(B200,1)=CHAR(160),indenture(B200)&gt;0),"NO","BOLD")&amp;D200</f>
        <v>BOLD</v>
      </c>
      <c r="H200" t="str">
        <f t="shared" si="192"/>
        <v/>
      </c>
      <c r="I200" t="str">
        <f>IF(OR(LEFT(F200,1)=CHAR(32),LEFT(F200,1)=CHAR(9),LEFT(F200,1)=CHAR(160),indenture(F200)&gt;0),"NO","BOLD")&amp;H200</f>
        <v>BOLD</v>
      </c>
      <c r="P200" t="str">
        <f t="shared" si="193"/>
        <v/>
      </c>
      <c r="Q200" t="str">
        <f>IF(OR(LEFT(N200,1)=CHAR(32),LEFT(N200,1)=CHAR(9),LEFT(N200,1)=CHAR(160),indenture(N200)&gt;0),"NO","BOLD")&amp;P200</f>
        <v>BOLD</v>
      </c>
      <c r="T200" t="str">
        <f t="shared" si="194"/>
        <v/>
      </c>
      <c r="U200" t="str">
        <f>IF(OR(LEFT(R200,1)=CHAR(32),LEFT(R200,1)=CHAR(9),LEFT(R200,1)=CHAR(160),indenture(R200)&gt;0),"NO","BOLD")&amp;T200</f>
        <v>BOLD</v>
      </c>
      <c r="X200" t="str">
        <f t="shared" si="195"/>
        <v/>
      </c>
      <c r="Y200" t="str">
        <f>IF(OR(LEFT(V200,1)=CHAR(32),LEFT(V200,1)=CHAR(9),LEFT(V200,1)=CHAR(160),indenture(V200)&gt;0),"NO","BOLD")&amp;X200</f>
        <v>BOLD</v>
      </c>
      <c r="AB200" t="str">
        <f t="shared" si="196"/>
        <v/>
      </c>
      <c r="AC200" t="str">
        <f>IF(OR(LEFT(Z200,1)=CHAR(32),LEFT(Z200,1)=CHAR(9),LEFT(Z200,1)=CHAR(160),indenture(Z200)&gt;0),"NO","BOLD")&amp;AB200</f>
        <v>BOLD</v>
      </c>
      <c r="AF200" t="str">
        <f t="shared" si="197"/>
        <v/>
      </c>
      <c r="AG200" t="str">
        <f>IF(OR(LEFT(AD200,1)=CHAR(32),LEFT(AD200,1)=CHAR(9),LEFT(AD200,1)=CHAR(160),indenture(AD200)&gt;0),"NO","BOLD")&amp;AF200</f>
        <v>BOLD</v>
      </c>
      <c r="AJ200" t="str">
        <f t="shared" si="198"/>
        <v/>
      </c>
      <c r="AK200" t="str">
        <f>IF(OR(LEFT(AH200,1)=CHAR(32),LEFT(AH200,1)=CHAR(9),LEFT(AH200,1)=CHAR(160),indenture(AH200)&gt;0),"NO","BOLD")&amp;AJ200</f>
        <v>BOLD</v>
      </c>
      <c r="AN200" t="str">
        <f t="shared" si="199"/>
        <v/>
      </c>
      <c r="AO200" t="str">
        <f>IF(OR(LEFT(AL200,1)=CHAR(32),LEFT(AL200,1)=CHAR(9),LEFT(AL200,1)=CHAR(160),indenture(AL200)&gt;0),"NO","BOLD")&amp;AN200</f>
        <v>BOLD</v>
      </c>
      <c r="AR200" t="str">
        <f t="shared" si="200"/>
        <v/>
      </c>
      <c r="AS200" t="str">
        <f>IF(OR(LEFT(AP200,1)=CHAR(32),LEFT(AP200,1)=CHAR(9),LEFT(AP200,1)=CHAR(160),indenture(AP200)&gt;0),"NO","BOLD")&amp;AR200</f>
        <v>BOLD</v>
      </c>
      <c r="AV200" t="str">
        <f t="shared" si="201"/>
        <v/>
      </c>
      <c r="AW200" t="str">
        <f>IF(OR(LEFT(AT200,1)=CHAR(32),LEFT(AT200,1)=CHAR(9),LEFT(AT200,1)=CHAR(160),indenture(AT200)&gt;0),"NO","BOLD")&amp;AV200</f>
        <v>BOLD</v>
      </c>
      <c r="AZ200" t="str">
        <f t="shared" si="202"/>
        <v/>
      </c>
      <c r="BA200" t="str">
        <f>IF(OR(LEFT(AX200,1)=CHAR(32),LEFT(AX200,1)=CHAR(9),LEFT(AX200,1)=CHAR(160),indenture(AX200)&gt;0),"NO","BOLD")&amp;AZ200</f>
        <v>BOLD</v>
      </c>
      <c r="BD200" t="str">
        <f t="shared" si="203"/>
        <v/>
      </c>
      <c r="BE200" t="str">
        <f>IF(OR(LEFT(BB200,1)=CHAR(32),LEFT(BB200,1)=CHAR(9),LEFT(BB200,1)=CHAR(160),indenture(BB200)&gt;0),"NO","BOLD")&amp;BD200</f>
        <v>BOLD</v>
      </c>
      <c r="BH200" t="str">
        <f t="shared" si="204"/>
        <v/>
      </c>
      <c r="BI200" t="str">
        <f>IF(OR(LEFT(BF200,1)=CHAR(32),LEFT(BF200,1)=CHAR(9),LEFT(BF200,1)=CHAR(160),indenture(BF200)&gt;0),"NO","BOLD")&amp;BH200</f>
        <v>BOLD</v>
      </c>
      <c r="BL200" t="str">
        <f t="shared" si="205"/>
        <v/>
      </c>
      <c r="BM200" t="str">
        <f>IF(OR(LEFT(BJ200,1)=CHAR(32),LEFT(BJ200,1)=CHAR(9),LEFT(BJ200,1)=CHAR(160),indenture(BJ200)&gt;0),"NO","BOLD")&amp;BL200</f>
        <v>BOLD</v>
      </c>
      <c r="BP200" t="str">
        <f t="shared" si="206"/>
        <v/>
      </c>
      <c r="BQ200" t="str">
        <f>IF(OR(LEFT(BN200,1)=CHAR(32),LEFT(BN200,1)=CHAR(9),LEFT(BN200,1)=CHAR(160),indenture(BN200)&gt;0),"NO","BOLD")&amp;BP200</f>
        <v>BOLD</v>
      </c>
      <c r="BT200" t="str">
        <f t="shared" si="207"/>
        <v/>
      </c>
      <c r="BU200" t="str">
        <f>IF(OR(LEFT(BR200,1)=CHAR(32),LEFT(BR200,1)=CHAR(9),LEFT(BR200,1)=CHAR(160),indenture(BR200)&gt;0),"NO","BOLD")&amp;BT200</f>
        <v>BOLD</v>
      </c>
      <c r="BX200" t="str">
        <f t="shared" si="208"/>
        <v/>
      </c>
      <c r="BY200" t="str">
        <f>IF(OR(LEFT(BV200,1)=CHAR(32),LEFT(BV200,1)=CHAR(9),LEFT(BV200,1)=CHAR(160),indenture(BV200)&gt;0),"NO","BOLD")&amp;BX200</f>
        <v>BOLD</v>
      </c>
      <c r="CB200" t="str">
        <f t="shared" si="209"/>
        <v/>
      </c>
      <c r="CC200" t="str">
        <f>IF(OR(LEFT(BZ200,1)=CHAR(32),LEFT(BZ200,1)=CHAR(9),LEFT(BZ200,1)=CHAR(160),indenture(BZ200)&gt;0),"NO","BOLD")&amp;CB200</f>
        <v>BOLD</v>
      </c>
      <c r="CF200" t="str">
        <f t="shared" si="210"/>
        <v/>
      </c>
      <c r="CG200" t="str">
        <f>IF(OR(LEFT(CD200,1)=CHAR(32),LEFT(CD200,1)=CHAR(9),LEFT(CD200,1)=CHAR(160),indenture(CD200)&gt;0),"NO","BOLD")&amp;CF200</f>
        <v>BOLD</v>
      </c>
      <c r="CJ200" t="str">
        <f t="shared" si="211"/>
        <v/>
      </c>
      <c r="CK200" t="str">
        <f>IF(OR(LEFT(CH200,1)=CHAR(32),LEFT(CH200,1)=CHAR(9),LEFT(CH200,1)=CHAR(160),indenture(CH200)&gt;0),"NO","BOLD")&amp;CJ200</f>
        <v>BOLD</v>
      </c>
      <c r="CN200" t="str">
        <f t="shared" si="212"/>
        <v/>
      </c>
      <c r="CO200" t="str">
        <f>IF(OR(LEFT(CL200,1)=CHAR(32),LEFT(CL200,1)=CHAR(9),LEFT(CL200,1)=CHAR(160),indenture(CL200)&gt;0),"NO","BOLD")&amp;CN200</f>
        <v>BOLD</v>
      </c>
      <c r="CR200" t="str">
        <f t="shared" si="213"/>
        <v/>
      </c>
      <c r="CS200" t="str">
        <f>IF(OR(LEFT(CP200,1)=CHAR(32),LEFT(CP200,1)=CHAR(9),LEFT(CP200,1)=CHAR(160),indenture(CP200)&gt;0),"NO","BOLD")&amp;CR200</f>
        <v>BOLD</v>
      </c>
      <c r="CV200" t="str">
        <f t="shared" si="214"/>
        <v/>
      </c>
      <c r="CW200" t="str">
        <f>IF(OR(LEFT(CT200,1)=CHAR(32),LEFT(CT200,1)=CHAR(9),LEFT(CT200,1)=CHAR(160),indenture(CT200)&gt;0),"NO","BOLD")&amp;CV200</f>
        <v>BOLD</v>
      </c>
      <c r="CZ200" t="str">
        <f t="shared" si="215"/>
        <v/>
      </c>
      <c r="DA200" t="str">
        <f>IF(OR(LEFT(CX200,1)=CHAR(32),LEFT(CX200,1)=CHAR(9),LEFT(CX200,1)=CHAR(160),indenture(CX200)&gt;0),"NO","BOLD")&amp;CZ200</f>
        <v>BOLD</v>
      </c>
      <c r="DD200" t="str">
        <f t="shared" si="216"/>
        <v/>
      </c>
      <c r="DE200" t="str">
        <f>IF(OR(LEFT(DB200,1)=CHAR(32),LEFT(DB200,1)=CHAR(9),LEFT(DB200,1)=CHAR(160),indenture(DB200)&gt;0),"NO","BOLD")&amp;DD200</f>
        <v>BOLD</v>
      </c>
      <c r="DH200" t="str">
        <f t="shared" si="217"/>
        <v/>
      </c>
      <c r="DI200" t="str">
        <f>IF(OR(LEFT(DF200,1)=CHAR(32),LEFT(DF200,1)=CHAR(9),LEFT(DF200,1)=CHAR(160),indenture(DF200)&gt;0),"NO","BOLD")&amp;DH200</f>
        <v>BOLD</v>
      </c>
      <c r="DL200" t="str">
        <f t="shared" si="218"/>
        <v/>
      </c>
      <c r="DM200" t="str">
        <f>IF(OR(LEFT(DJ200,1)=CHAR(32),LEFT(DJ200,1)=CHAR(9),LEFT(DJ200,1)=CHAR(160),indenture(DJ200)&gt;0),"NO","BOLD")&amp;DL200</f>
        <v>BOLD</v>
      </c>
      <c r="DP200" t="str">
        <f t="shared" si="219"/>
        <v/>
      </c>
      <c r="DQ200" t="str">
        <f>IF(OR(LEFT(DN200,1)=CHAR(32),LEFT(DN200,1)=CHAR(9),LEFT(DN200,1)=CHAR(160),indenture(DN200)&gt;0),"NO","BOLD")&amp;DP200</f>
        <v>BOLD</v>
      </c>
      <c r="DT200" t="str">
        <f t="shared" si="220"/>
        <v/>
      </c>
      <c r="DU200" t="str">
        <f>IF(OR(LEFT(DR200,1)=CHAR(32),LEFT(DR200,1)=CHAR(9),LEFT(DR200,1)=CHAR(160),indenture(DR200)&gt;0),"NO","BOLD")&amp;DT200</f>
        <v>BOLD</v>
      </c>
      <c r="DX200" t="str">
        <f t="shared" si="221"/>
        <v/>
      </c>
      <c r="DY200" t="str">
        <f>IF(OR(LEFT(DV200,1)=CHAR(32),LEFT(DV200,1)=CHAR(9),LEFT(DV200,1)=CHAR(160),indenture(DV200)&gt;0),"NO","BOLD")&amp;DX200</f>
        <v>BOLD</v>
      </c>
      <c r="EB200" t="str">
        <f t="shared" si="222"/>
        <v/>
      </c>
      <c r="EC200" t="str">
        <f>IF(OR(LEFT(DZ200,1)=CHAR(32),LEFT(DZ200,1)=CHAR(9),LEFT(DZ200,1)=CHAR(160),indenture(DZ200)&gt;0),"NO","BOLD")&amp;EB200</f>
        <v>BOLD</v>
      </c>
      <c r="EF200" t="str">
        <f t="shared" si="223"/>
        <v/>
      </c>
      <c r="EG200" t="str">
        <f>IF(OR(LEFT(ED200,1)=CHAR(32),LEFT(ED200,1)=CHAR(9),LEFT(ED200,1)=CHAR(160),indenture(ED200)&gt;0),"NO","BOLD")&amp;EF200</f>
        <v>BOLD</v>
      </c>
      <c r="EJ200" t="str">
        <f t="shared" si="224"/>
        <v/>
      </c>
      <c r="EK200" t="str">
        <f>IF(OR(LEFT(EH200,1)=CHAR(32),LEFT(EH200,1)=CHAR(9),LEFT(EH200,1)=CHAR(160),indenture(EH200)&gt;0),"NO","BOLD")&amp;EJ200</f>
        <v>BOLD</v>
      </c>
      <c r="EN200" t="str">
        <f t="shared" si="225"/>
        <v/>
      </c>
      <c r="EO200" t="str">
        <f>IF(OR(LEFT(EL200,1)=CHAR(32),LEFT(EL200,1)=CHAR(9),LEFT(EL200,1)=CHAR(160),indenture(EL200)&gt;0),"NO","BOLD")&amp;EN200</f>
        <v>BOLD</v>
      </c>
      <c r="ER200" t="str">
        <f t="shared" si="226"/>
        <v/>
      </c>
      <c r="ES200" t="str">
        <f>IF(OR(LEFT(EP200,1)=CHAR(32),LEFT(EP200,1)=CHAR(9),LEFT(EP200,1)=CHAR(160),indenture(EP200)&gt;0),"NO","BOLD")&amp;ER200</f>
        <v>BOLD</v>
      </c>
      <c r="EV200" t="str">
        <f t="shared" si="227"/>
        <v/>
      </c>
      <c r="EW200" t="str">
        <f>IF(OR(LEFT(ET200,1)=CHAR(32),LEFT(ET200,1)=CHAR(9),LEFT(ET200,1)=CHAR(160),indenture(ET200)&gt;0),"NO","BOLD")&amp;EV200</f>
        <v>BOLD</v>
      </c>
      <c r="EZ200" t="str">
        <f t="shared" si="228"/>
        <v/>
      </c>
      <c r="FA200" t="str">
        <f>IF(OR(LEFT(EX200,1)=CHAR(32),LEFT(EX200,1)=CHAR(9),LEFT(EX200,1)=CHAR(160),indenture(EX200)&gt;0),"NO","BOLD")&amp;EZ200</f>
        <v>BOLD</v>
      </c>
      <c r="FD200" t="str">
        <f t="shared" si="229"/>
        <v/>
      </c>
      <c r="FE200" t="str">
        <f>IF(OR(LEFT(FB200,1)=CHAR(32),LEFT(FB200,1)=CHAR(9),LEFT(FB200,1)=CHAR(160),indenture(FB200)&gt;0),"NO","BOLD")&amp;FD200</f>
        <v>BOLD</v>
      </c>
      <c r="FH200" t="str">
        <f t="shared" si="230"/>
        <v/>
      </c>
      <c r="FI200" t="str">
        <f>IF(OR(LEFT(FF200,1)=CHAR(32),LEFT(FF200,1)=CHAR(9),LEFT(FF200,1)=CHAR(160),indenture(FF200)&gt;0),"NO","BOLD")&amp;FH200</f>
        <v>BOLD</v>
      </c>
      <c r="FL200" t="str">
        <f t="shared" si="231"/>
        <v/>
      </c>
      <c r="FM200" t="str">
        <f>IF(OR(LEFT(FJ200,1)=CHAR(32),LEFT(FJ200,1)=CHAR(9),LEFT(FJ200,1)=CHAR(160),indenture(FJ200)&gt;0),"NO","BOLD")&amp;FL200</f>
        <v>BOLD</v>
      </c>
      <c r="FP200" t="str">
        <f t="shared" si="232"/>
        <v/>
      </c>
      <c r="FQ200" t="str">
        <f>IF(OR(LEFT(FN200,1)=CHAR(32),LEFT(FN200,1)=CHAR(9),LEFT(FN200,1)=CHAR(160),indenture(FN200)&gt;0),"NO","BOLD")&amp;FP200</f>
        <v>BOLD</v>
      </c>
      <c r="FT200" t="str">
        <f t="shared" si="233"/>
        <v/>
      </c>
      <c r="FU200" t="str">
        <f>IF(OR(LEFT(FR200,1)=CHAR(32),LEFT(FR200,1)=CHAR(9),LEFT(FR200,1)=CHAR(160),indenture(FR200)&gt;0),"NO","BOLD")&amp;FT200</f>
        <v>BOLD</v>
      </c>
      <c r="FX200" t="str">
        <f t="shared" si="234"/>
        <v/>
      </c>
      <c r="FY200" t="str">
        <f>IF(OR(LEFT(FV200,1)=CHAR(32),LEFT(FV200,1)=CHAR(9),LEFT(FV200,1)=CHAR(160),indenture(FV200)&gt;0),"NO","BOLD")&amp;FX200</f>
        <v>BOLD</v>
      </c>
      <c r="GB200" t="str">
        <f t="shared" si="235"/>
        <v/>
      </c>
      <c r="GC200" t="str">
        <f>IF(OR(LEFT(FZ200,1)=CHAR(32),LEFT(FZ200,1)=CHAR(9),LEFT(FZ200,1)=CHAR(160),indenture(FZ200)&gt;0),"NO","BOLD")&amp;GB200</f>
        <v>BOLD</v>
      </c>
      <c r="GF200" t="str">
        <f t="shared" si="236"/>
        <v/>
      </c>
      <c r="GG200" t="str">
        <f>IF(OR(LEFT(GD200,1)=CHAR(32),LEFT(GD200,1)=CHAR(9),LEFT(GD200,1)=CHAR(160),indenture(GD200)&gt;0),"NO","BOLD")&amp;GF200</f>
        <v>BOLD</v>
      </c>
      <c r="GJ200" t="str">
        <f t="shared" si="237"/>
        <v/>
      </c>
      <c r="GK200" t="str">
        <f>IF(OR(LEFT(GH200,1)=CHAR(32),LEFT(GH200,1)=CHAR(9),LEFT(GH200,1)=CHAR(160),indenture(GH200)&gt;0),"NO","BOLD")&amp;GJ200</f>
        <v>BOLD</v>
      </c>
      <c r="GN200" t="str">
        <f t="shared" si="238"/>
        <v/>
      </c>
      <c r="GO200" t="str">
        <f>IF(OR(LEFT(GL200,1)=CHAR(32),LEFT(GL200,1)=CHAR(9),LEFT(GL200,1)=CHAR(160),indenture(GL200)&gt;0),"NO","BOLD")&amp;GN200</f>
        <v>BOLD</v>
      </c>
      <c r="GR200" t="str">
        <f t="shared" si="239"/>
        <v/>
      </c>
      <c r="GS200" t="str">
        <f>IF(OR(LEFT(GP200,1)=CHAR(32),LEFT(GP200,1)=CHAR(9),LEFT(GP200,1)=CHAR(160),indenture(GP200)&gt;0),"NO","BOLD")&amp;GR200</f>
        <v>BOLD</v>
      </c>
      <c r="GV200" t="str">
        <f t="shared" si="240"/>
        <v/>
      </c>
      <c r="GW200" t="str">
        <f>IF(OR(LEFT(GT200,1)=CHAR(32),LEFT(GT200,1)=CHAR(9),LEFT(GT200,1)=CHAR(160),indenture(GT200)&gt;0),"NO","BOLD")&amp;GV200</f>
        <v>BOLD</v>
      </c>
      <c r="GZ200" t="str">
        <f t="shared" si="241"/>
        <v/>
      </c>
      <c r="HA200" t="str">
        <f>IF(OR(LEFT(GX200,1)=CHAR(32),LEFT(GX200,1)=CHAR(9),LEFT(GX200,1)=CHAR(160),indenture(GX200)&gt;0),"NO","BOLD")&amp;GZ200</f>
        <v>BOLD</v>
      </c>
      <c r="HD200" t="str">
        <f t="shared" si="242"/>
        <v/>
      </c>
      <c r="HE200" t="str">
        <f>IF(OR(LEFT(HB200,1)=CHAR(32),LEFT(HB200,1)=CHAR(9),LEFT(HB200,1)=CHAR(160),indenture(HB200)&gt;0),"NO","BOLD")&amp;HD200</f>
        <v>BOLD</v>
      </c>
      <c r="HH200" t="str">
        <f t="shared" si="243"/>
        <v/>
      </c>
      <c r="HI200" t="str">
        <f>IF(OR(LEFT(HF200,1)=CHAR(32),LEFT(HF200,1)=CHAR(9),LEFT(HF200,1)=CHAR(160),indenture(HF200)&gt;0),"NO","BOLD")&amp;HH200</f>
        <v>BOLD</v>
      </c>
      <c r="HL200" t="str">
        <f t="shared" si="244"/>
        <v/>
      </c>
      <c r="HM200" t="str">
        <f>IF(OR(LEFT(HJ200,1)=CHAR(32),LEFT(HJ200,1)=CHAR(9),LEFT(HJ200,1)=CHAR(160),indenture(HJ200)&gt;0),"NO","BOLD")&amp;HL200</f>
        <v>BOLD</v>
      </c>
      <c r="HP200" t="str">
        <f t="shared" si="245"/>
        <v/>
      </c>
      <c r="HQ200" t="str">
        <f>IF(OR(LEFT(HN200,1)=CHAR(32),LEFT(HN200,1)=CHAR(9),LEFT(HN200,1)=CHAR(160),indenture(HN200)&gt;0),"NO","BOLD")&amp;HP200</f>
        <v>BOLD</v>
      </c>
      <c r="HT200" t="str">
        <f t="shared" si="246"/>
        <v/>
      </c>
      <c r="HU200" t="str">
        <f>IF(OR(LEFT(HR200,1)=CHAR(32),LEFT(HR200,1)=CHAR(9),LEFT(HR200,1)=CHAR(160),indenture(HR200)&gt;0),"NO","BOLD")&amp;HT200</f>
        <v>BOLD</v>
      </c>
    </row>
    <row r="201" spans="1:229">
      <c r="A201">
        <v>200</v>
      </c>
      <c r="D201" t="str">
        <f t="shared" si="191"/>
        <v/>
      </c>
      <c r="E201" t="str">
        <f>IF(OR(LEFT(B201,1)=CHAR(32),LEFT(B201,1)=CHAR(9),LEFT(B201,1)=CHAR(160),indenture(B201)&gt;0),"NO","BOLD")&amp;D201</f>
        <v>BOLD</v>
      </c>
      <c r="H201" t="str">
        <f t="shared" si="192"/>
        <v/>
      </c>
      <c r="I201" t="str">
        <f>IF(OR(LEFT(F201,1)=CHAR(32),LEFT(F201,1)=CHAR(9),LEFT(F201,1)=CHAR(160),indenture(F201)&gt;0),"NO","BOLD")&amp;H201</f>
        <v>BOLD</v>
      </c>
      <c r="P201" t="str">
        <f t="shared" si="193"/>
        <v/>
      </c>
      <c r="Q201" t="str">
        <f>IF(OR(LEFT(N201,1)=CHAR(32),LEFT(N201,1)=CHAR(9),LEFT(N201,1)=CHAR(160),indenture(N201)&gt;0),"NO","BOLD")&amp;P201</f>
        <v>BOLD</v>
      </c>
      <c r="T201" t="str">
        <f t="shared" si="194"/>
        <v/>
      </c>
      <c r="U201" t="str">
        <f>IF(OR(LEFT(R201,1)=CHAR(32),LEFT(R201,1)=CHAR(9),LEFT(R201,1)=CHAR(160),indenture(R201)&gt;0),"NO","BOLD")&amp;T201</f>
        <v>BOLD</v>
      </c>
      <c r="X201" t="str">
        <f t="shared" si="195"/>
        <v/>
      </c>
      <c r="Y201" t="str">
        <f>IF(OR(LEFT(V201,1)=CHAR(32),LEFT(V201,1)=CHAR(9),LEFT(V201,1)=CHAR(160),indenture(V201)&gt;0),"NO","BOLD")&amp;X201</f>
        <v>BOLD</v>
      </c>
      <c r="AB201" t="str">
        <f t="shared" si="196"/>
        <v/>
      </c>
      <c r="AC201" t="str">
        <f>IF(OR(LEFT(Z201,1)=CHAR(32),LEFT(Z201,1)=CHAR(9),LEFT(Z201,1)=CHAR(160),indenture(Z201)&gt;0),"NO","BOLD")&amp;AB201</f>
        <v>BOLD</v>
      </c>
      <c r="AF201" t="str">
        <f t="shared" si="197"/>
        <v/>
      </c>
      <c r="AG201" t="str">
        <f>IF(OR(LEFT(AD201,1)=CHAR(32),LEFT(AD201,1)=CHAR(9),LEFT(AD201,1)=CHAR(160),indenture(AD201)&gt;0),"NO","BOLD")&amp;AF201</f>
        <v>BOLD</v>
      </c>
      <c r="AJ201" t="str">
        <f t="shared" si="198"/>
        <v/>
      </c>
      <c r="AK201" t="str">
        <f>IF(OR(LEFT(AH201,1)=CHAR(32),LEFT(AH201,1)=CHAR(9),LEFT(AH201,1)=CHAR(160),indenture(AH201)&gt;0),"NO","BOLD")&amp;AJ201</f>
        <v>BOLD</v>
      </c>
      <c r="AN201" t="str">
        <f t="shared" si="199"/>
        <v/>
      </c>
      <c r="AO201" t="str">
        <f>IF(OR(LEFT(AL201,1)=CHAR(32),LEFT(AL201,1)=CHAR(9),LEFT(AL201,1)=CHAR(160),indenture(AL201)&gt;0),"NO","BOLD")&amp;AN201</f>
        <v>BOLD</v>
      </c>
      <c r="AR201" t="str">
        <f t="shared" si="200"/>
        <v/>
      </c>
      <c r="AS201" t="str">
        <f>IF(OR(LEFT(AP201,1)=CHAR(32),LEFT(AP201,1)=CHAR(9),LEFT(AP201,1)=CHAR(160),indenture(AP201)&gt;0),"NO","BOLD")&amp;AR201</f>
        <v>BOLD</v>
      </c>
      <c r="AV201" t="str">
        <f t="shared" si="201"/>
        <v/>
      </c>
      <c r="AW201" t="str">
        <f>IF(OR(LEFT(AT201,1)=CHAR(32),LEFT(AT201,1)=CHAR(9),LEFT(AT201,1)=CHAR(160),indenture(AT201)&gt;0),"NO","BOLD")&amp;AV201</f>
        <v>BOLD</v>
      </c>
      <c r="AZ201" t="str">
        <f t="shared" si="202"/>
        <v/>
      </c>
      <c r="BA201" t="str">
        <f>IF(OR(LEFT(AX201,1)=CHAR(32),LEFT(AX201,1)=CHAR(9),LEFT(AX201,1)=CHAR(160),indenture(AX201)&gt;0),"NO","BOLD")&amp;AZ201</f>
        <v>BOLD</v>
      </c>
      <c r="BD201" t="str">
        <f t="shared" si="203"/>
        <v/>
      </c>
      <c r="BE201" t="str">
        <f>IF(OR(LEFT(BB201,1)=CHAR(32),LEFT(BB201,1)=CHAR(9),LEFT(BB201,1)=CHAR(160),indenture(BB201)&gt;0),"NO","BOLD")&amp;BD201</f>
        <v>BOLD</v>
      </c>
      <c r="BH201" t="str">
        <f t="shared" si="204"/>
        <v/>
      </c>
      <c r="BI201" t="str">
        <f>IF(OR(LEFT(BF201,1)=CHAR(32),LEFT(BF201,1)=CHAR(9),LEFT(BF201,1)=CHAR(160),indenture(BF201)&gt;0),"NO","BOLD")&amp;BH201</f>
        <v>BOLD</v>
      </c>
      <c r="BL201" t="str">
        <f t="shared" si="205"/>
        <v/>
      </c>
      <c r="BM201" t="str">
        <f>IF(OR(LEFT(BJ201,1)=CHAR(32),LEFT(BJ201,1)=CHAR(9),LEFT(BJ201,1)=CHAR(160),indenture(BJ201)&gt;0),"NO","BOLD")&amp;BL201</f>
        <v>BOLD</v>
      </c>
      <c r="BP201" t="str">
        <f t="shared" si="206"/>
        <v/>
      </c>
      <c r="BQ201" t="str">
        <f>IF(OR(LEFT(BN201,1)=CHAR(32),LEFT(BN201,1)=CHAR(9),LEFT(BN201,1)=CHAR(160),indenture(BN201)&gt;0),"NO","BOLD")&amp;BP201</f>
        <v>BOLD</v>
      </c>
      <c r="BT201" t="str">
        <f t="shared" si="207"/>
        <v/>
      </c>
      <c r="BU201" t="str">
        <f>IF(OR(LEFT(BR201,1)=CHAR(32),LEFT(BR201,1)=CHAR(9),LEFT(BR201,1)=CHAR(160),indenture(BR201)&gt;0),"NO","BOLD")&amp;BT201</f>
        <v>BOLD</v>
      </c>
      <c r="BX201" t="str">
        <f t="shared" si="208"/>
        <v/>
      </c>
      <c r="BY201" t="str">
        <f>IF(OR(LEFT(BV201,1)=CHAR(32),LEFT(BV201,1)=CHAR(9),LEFT(BV201,1)=CHAR(160),indenture(BV201)&gt;0),"NO","BOLD")&amp;BX201</f>
        <v>BOLD</v>
      </c>
      <c r="CB201" t="str">
        <f t="shared" si="209"/>
        <v/>
      </c>
      <c r="CC201" t="str">
        <f>IF(OR(LEFT(BZ201,1)=CHAR(32),LEFT(BZ201,1)=CHAR(9),LEFT(BZ201,1)=CHAR(160),indenture(BZ201)&gt;0),"NO","BOLD")&amp;CB201</f>
        <v>BOLD</v>
      </c>
      <c r="CF201" t="str">
        <f t="shared" si="210"/>
        <v/>
      </c>
      <c r="CG201" t="str">
        <f>IF(OR(LEFT(CD201,1)=CHAR(32),LEFT(CD201,1)=CHAR(9),LEFT(CD201,1)=CHAR(160),indenture(CD201)&gt;0),"NO","BOLD")&amp;CF201</f>
        <v>BOLD</v>
      </c>
      <c r="CJ201" t="str">
        <f t="shared" si="211"/>
        <v/>
      </c>
      <c r="CK201" t="str">
        <f>IF(OR(LEFT(CH201,1)=CHAR(32),LEFT(CH201,1)=CHAR(9),LEFT(CH201,1)=CHAR(160),indenture(CH201)&gt;0),"NO","BOLD")&amp;CJ201</f>
        <v>BOLD</v>
      </c>
      <c r="CN201" t="str">
        <f t="shared" si="212"/>
        <v/>
      </c>
      <c r="CO201" t="str">
        <f>IF(OR(LEFT(CL201,1)=CHAR(32),LEFT(CL201,1)=CHAR(9),LEFT(CL201,1)=CHAR(160),indenture(CL201)&gt;0),"NO","BOLD")&amp;CN201</f>
        <v>BOLD</v>
      </c>
      <c r="CR201" t="str">
        <f t="shared" si="213"/>
        <v/>
      </c>
      <c r="CS201" t="str">
        <f>IF(OR(LEFT(CP201,1)=CHAR(32),LEFT(CP201,1)=CHAR(9),LEFT(CP201,1)=CHAR(160),indenture(CP201)&gt;0),"NO","BOLD")&amp;CR201</f>
        <v>BOLD</v>
      </c>
      <c r="CV201" t="str">
        <f t="shared" si="214"/>
        <v/>
      </c>
      <c r="CW201" t="str">
        <f>IF(OR(LEFT(CT201,1)=CHAR(32),LEFT(CT201,1)=CHAR(9),LEFT(CT201,1)=CHAR(160),indenture(CT201)&gt;0),"NO","BOLD")&amp;CV201</f>
        <v>BOLD</v>
      </c>
      <c r="CZ201" t="str">
        <f t="shared" si="215"/>
        <v/>
      </c>
      <c r="DA201" t="str">
        <f>IF(OR(LEFT(CX201,1)=CHAR(32),LEFT(CX201,1)=CHAR(9),LEFT(CX201,1)=CHAR(160),indenture(CX201)&gt;0),"NO","BOLD")&amp;CZ201</f>
        <v>BOLD</v>
      </c>
      <c r="DD201" t="str">
        <f t="shared" si="216"/>
        <v/>
      </c>
      <c r="DE201" t="str">
        <f>IF(OR(LEFT(DB201,1)=CHAR(32),LEFT(DB201,1)=CHAR(9),LEFT(DB201,1)=CHAR(160),indenture(DB201)&gt;0),"NO","BOLD")&amp;DD201</f>
        <v>BOLD</v>
      </c>
      <c r="DH201" t="str">
        <f t="shared" si="217"/>
        <v/>
      </c>
      <c r="DI201" t="str">
        <f>IF(OR(LEFT(DF201,1)=CHAR(32),LEFT(DF201,1)=CHAR(9),LEFT(DF201,1)=CHAR(160),indenture(DF201)&gt;0),"NO","BOLD")&amp;DH201</f>
        <v>BOLD</v>
      </c>
      <c r="DL201" t="str">
        <f t="shared" si="218"/>
        <v/>
      </c>
      <c r="DM201" t="str">
        <f>IF(OR(LEFT(DJ201,1)=CHAR(32),LEFT(DJ201,1)=CHAR(9),LEFT(DJ201,1)=CHAR(160),indenture(DJ201)&gt;0),"NO","BOLD")&amp;DL201</f>
        <v>BOLD</v>
      </c>
      <c r="DP201" t="str">
        <f t="shared" si="219"/>
        <v/>
      </c>
      <c r="DQ201" t="str">
        <f>IF(OR(LEFT(DN201,1)=CHAR(32),LEFT(DN201,1)=CHAR(9),LEFT(DN201,1)=CHAR(160),indenture(DN201)&gt;0),"NO","BOLD")&amp;DP201</f>
        <v>BOLD</v>
      </c>
      <c r="DT201" t="str">
        <f t="shared" si="220"/>
        <v/>
      </c>
      <c r="DU201" t="str">
        <f>IF(OR(LEFT(DR201,1)=CHAR(32),LEFT(DR201,1)=CHAR(9),LEFT(DR201,1)=CHAR(160),indenture(DR201)&gt;0),"NO","BOLD")&amp;DT201</f>
        <v>BOLD</v>
      </c>
      <c r="DX201" t="str">
        <f t="shared" si="221"/>
        <v/>
      </c>
      <c r="DY201" t="str">
        <f>IF(OR(LEFT(DV201,1)=CHAR(32),LEFT(DV201,1)=CHAR(9),LEFT(DV201,1)=CHAR(160),indenture(DV201)&gt;0),"NO","BOLD")&amp;DX201</f>
        <v>BOLD</v>
      </c>
      <c r="EB201" t="str">
        <f t="shared" si="222"/>
        <v/>
      </c>
      <c r="EC201" t="str">
        <f>IF(OR(LEFT(DZ201,1)=CHAR(32),LEFT(DZ201,1)=CHAR(9),LEFT(DZ201,1)=CHAR(160),indenture(DZ201)&gt;0),"NO","BOLD")&amp;EB201</f>
        <v>BOLD</v>
      </c>
      <c r="EF201" t="str">
        <f t="shared" si="223"/>
        <v/>
      </c>
      <c r="EG201" t="str">
        <f>IF(OR(LEFT(ED201,1)=CHAR(32),LEFT(ED201,1)=CHAR(9),LEFT(ED201,1)=CHAR(160),indenture(ED201)&gt;0),"NO","BOLD")&amp;EF201</f>
        <v>BOLD</v>
      </c>
      <c r="EJ201" t="str">
        <f t="shared" si="224"/>
        <v/>
      </c>
      <c r="EK201" t="str">
        <f>IF(OR(LEFT(EH201,1)=CHAR(32),LEFT(EH201,1)=CHAR(9),LEFT(EH201,1)=CHAR(160),indenture(EH201)&gt;0),"NO","BOLD")&amp;EJ201</f>
        <v>BOLD</v>
      </c>
      <c r="EN201" t="str">
        <f t="shared" si="225"/>
        <v/>
      </c>
      <c r="EO201" t="str">
        <f>IF(OR(LEFT(EL201,1)=CHAR(32),LEFT(EL201,1)=CHAR(9),LEFT(EL201,1)=CHAR(160),indenture(EL201)&gt;0),"NO","BOLD")&amp;EN201</f>
        <v>BOLD</v>
      </c>
      <c r="ER201" t="str">
        <f t="shared" si="226"/>
        <v/>
      </c>
      <c r="ES201" t="str">
        <f>IF(OR(LEFT(EP201,1)=CHAR(32),LEFT(EP201,1)=CHAR(9),LEFT(EP201,1)=CHAR(160),indenture(EP201)&gt;0),"NO","BOLD")&amp;ER201</f>
        <v>BOLD</v>
      </c>
      <c r="EV201" t="str">
        <f t="shared" si="227"/>
        <v/>
      </c>
      <c r="EW201" t="str">
        <f>IF(OR(LEFT(ET201,1)=CHAR(32),LEFT(ET201,1)=CHAR(9),LEFT(ET201,1)=CHAR(160),indenture(ET201)&gt;0),"NO","BOLD")&amp;EV201</f>
        <v>BOLD</v>
      </c>
      <c r="EZ201" t="str">
        <f t="shared" si="228"/>
        <v/>
      </c>
      <c r="FA201" t="str">
        <f>IF(OR(LEFT(EX201,1)=CHAR(32),LEFT(EX201,1)=CHAR(9),LEFT(EX201,1)=CHAR(160),indenture(EX201)&gt;0),"NO","BOLD")&amp;EZ201</f>
        <v>BOLD</v>
      </c>
      <c r="FD201" t="str">
        <f t="shared" si="229"/>
        <v/>
      </c>
      <c r="FE201" t="str">
        <f>IF(OR(LEFT(FB201,1)=CHAR(32),LEFT(FB201,1)=CHAR(9),LEFT(FB201,1)=CHAR(160),indenture(FB201)&gt;0),"NO","BOLD")&amp;FD201</f>
        <v>BOLD</v>
      </c>
      <c r="FH201" t="str">
        <f t="shared" si="230"/>
        <v/>
      </c>
      <c r="FI201" t="str">
        <f>IF(OR(LEFT(FF201,1)=CHAR(32),LEFT(FF201,1)=CHAR(9),LEFT(FF201,1)=CHAR(160),indenture(FF201)&gt;0),"NO","BOLD")&amp;FH201</f>
        <v>BOLD</v>
      </c>
      <c r="FL201" t="str">
        <f t="shared" si="231"/>
        <v/>
      </c>
      <c r="FM201" t="str">
        <f>IF(OR(LEFT(FJ201,1)=CHAR(32),LEFT(FJ201,1)=CHAR(9),LEFT(FJ201,1)=CHAR(160),indenture(FJ201)&gt;0),"NO","BOLD")&amp;FL201</f>
        <v>BOLD</v>
      </c>
      <c r="FP201" t="str">
        <f t="shared" si="232"/>
        <v/>
      </c>
      <c r="FQ201" t="str">
        <f>IF(OR(LEFT(FN201,1)=CHAR(32),LEFT(FN201,1)=CHAR(9),LEFT(FN201,1)=CHAR(160),indenture(FN201)&gt;0),"NO","BOLD")&amp;FP201</f>
        <v>BOLD</v>
      </c>
      <c r="FT201" t="str">
        <f t="shared" si="233"/>
        <v/>
      </c>
      <c r="FU201" t="str">
        <f>IF(OR(LEFT(FR201,1)=CHAR(32),LEFT(FR201,1)=CHAR(9),LEFT(FR201,1)=CHAR(160),indenture(FR201)&gt;0),"NO","BOLD")&amp;FT201</f>
        <v>BOLD</v>
      </c>
      <c r="FX201" t="str">
        <f t="shared" si="234"/>
        <v/>
      </c>
      <c r="FY201" t="str">
        <f>IF(OR(LEFT(FV201,1)=CHAR(32),LEFT(FV201,1)=CHAR(9),LEFT(FV201,1)=CHAR(160),indenture(FV201)&gt;0),"NO","BOLD")&amp;FX201</f>
        <v>BOLD</v>
      </c>
      <c r="GB201" t="str">
        <f t="shared" si="235"/>
        <v/>
      </c>
      <c r="GC201" t="str">
        <f>IF(OR(LEFT(FZ201,1)=CHAR(32),LEFT(FZ201,1)=CHAR(9),LEFT(FZ201,1)=CHAR(160),indenture(FZ201)&gt;0),"NO","BOLD")&amp;GB201</f>
        <v>BOLD</v>
      </c>
      <c r="GF201" t="str">
        <f t="shared" si="236"/>
        <v/>
      </c>
      <c r="GG201" t="str">
        <f>IF(OR(LEFT(GD201,1)=CHAR(32),LEFT(GD201,1)=CHAR(9),LEFT(GD201,1)=CHAR(160),indenture(GD201)&gt;0),"NO","BOLD")&amp;GF201</f>
        <v>BOLD</v>
      </c>
      <c r="GJ201" t="str">
        <f t="shared" si="237"/>
        <v/>
      </c>
      <c r="GK201" t="str">
        <f>IF(OR(LEFT(GH201,1)=CHAR(32),LEFT(GH201,1)=CHAR(9),LEFT(GH201,1)=CHAR(160),indenture(GH201)&gt;0),"NO","BOLD")&amp;GJ201</f>
        <v>BOLD</v>
      </c>
      <c r="GN201" t="str">
        <f t="shared" si="238"/>
        <v/>
      </c>
      <c r="GO201" t="str">
        <f>IF(OR(LEFT(GL201,1)=CHAR(32),LEFT(GL201,1)=CHAR(9),LEFT(GL201,1)=CHAR(160),indenture(GL201)&gt;0),"NO","BOLD")&amp;GN201</f>
        <v>BOLD</v>
      </c>
      <c r="GR201" t="str">
        <f t="shared" si="239"/>
        <v/>
      </c>
      <c r="GS201" t="str">
        <f>IF(OR(LEFT(GP201,1)=CHAR(32),LEFT(GP201,1)=CHAR(9),LEFT(GP201,1)=CHAR(160),indenture(GP201)&gt;0),"NO","BOLD")&amp;GR201</f>
        <v>BOLD</v>
      </c>
      <c r="GV201" t="str">
        <f t="shared" si="240"/>
        <v/>
      </c>
      <c r="GW201" t="str">
        <f>IF(OR(LEFT(GT201,1)=CHAR(32),LEFT(GT201,1)=CHAR(9),LEFT(GT201,1)=CHAR(160),indenture(GT201)&gt;0),"NO","BOLD")&amp;GV201</f>
        <v>BOLD</v>
      </c>
      <c r="GZ201" t="str">
        <f t="shared" si="241"/>
        <v/>
      </c>
      <c r="HA201" t="str">
        <f>IF(OR(LEFT(GX201,1)=CHAR(32),LEFT(GX201,1)=CHAR(9),LEFT(GX201,1)=CHAR(160),indenture(GX201)&gt;0),"NO","BOLD")&amp;GZ201</f>
        <v>BOLD</v>
      </c>
      <c r="HD201" t="str">
        <f t="shared" si="242"/>
        <v/>
      </c>
      <c r="HE201" t="str">
        <f>IF(OR(LEFT(HB201,1)=CHAR(32),LEFT(HB201,1)=CHAR(9),LEFT(HB201,1)=CHAR(160),indenture(HB201)&gt;0),"NO","BOLD")&amp;HD201</f>
        <v>BOLD</v>
      </c>
      <c r="HH201" t="str">
        <f t="shared" si="243"/>
        <v/>
      </c>
      <c r="HI201" t="str">
        <f>IF(OR(LEFT(HF201,1)=CHAR(32),LEFT(HF201,1)=CHAR(9),LEFT(HF201,1)=CHAR(160),indenture(HF201)&gt;0),"NO","BOLD")&amp;HH201</f>
        <v>BOLD</v>
      </c>
      <c r="HL201" t="str">
        <f t="shared" si="244"/>
        <v/>
      </c>
      <c r="HM201" t="str">
        <f>IF(OR(LEFT(HJ201,1)=CHAR(32),LEFT(HJ201,1)=CHAR(9),LEFT(HJ201,1)=CHAR(160),indenture(HJ201)&gt;0),"NO","BOLD")&amp;HL201</f>
        <v>BOLD</v>
      </c>
      <c r="HP201" t="str">
        <f t="shared" si="245"/>
        <v/>
      </c>
      <c r="HQ201" t="str">
        <f>IF(OR(LEFT(HN201,1)=CHAR(32),LEFT(HN201,1)=CHAR(9),LEFT(HN201,1)=CHAR(160),indenture(HN201)&gt;0),"NO","BOLD")&amp;HP201</f>
        <v>BOLD</v>
      </c>
      <c r="HT201" t="str">
        <f t="shared" si="246"/>
        <v/>
      </c>
      <c r="HU201" t="str">
        <f>IF(OR(LEFT(HR201,1)=CHAR(32),LEFT(HR201,1)=CHAR(9),LEFT(HR201,1)=CHAR(160),indenture(HR201)&gt;0),"NO","BOLD")&amp;HT201</f>
        <v>BOLD</v>
      </c>
    </row>
    <row r="202" spans="1:229">
      <c r="D202" t="str">
        <f t="shared" si="191"/>
        <v/>
      </c>
      <c r="E202" t="str">
        <f>IF(OR(LEFT(B202,1)=CHAR(32),LEFT(B202,1)=CHAR(9),LEFT(B202,1)=CHAR(160),indenture(B202)&gt;0),"NO","BOLD")&amp;D202</f>
        <v>BOLD</v>
      </c>
      <c r="H202" t="str">
        <f t="shared" si="192"/>
        <v/>
      </c>
      <c r="I202" t="str">
        <f>IF(OR(LEFT(F202,1)=CHAR(32),LEFT(F202,1)=CHAR(9),LEFT(F202,1)=CHAR(160),indenture(F202)&gt;0),"NO","BOLD")&amp;H202</f>
        <v>BOLD</v>
      </c>
      <c r="P202" t="str">
        <f t="shared" si="193"/>
        <v/>
      </c>
      <c r="Q202" t="str">
        <f>IF(OR(LEFT(N202,1)=CHAR(32),LEFT(N202,1)=CHAR(9),LEFT(N202,1)=CHAR(160),indenture(N202)&gt;0),"NO","BOLD")&amp;P202</f>
        <v>BOLD</v>
      </c>
      <c r="T202" t="str">
        <f t="shared" si="194"/>
        <v/>
      </c>
      <c r="U202" t="str">
        <f>IF(OR(LEFT(R202,1)=CHAR(32),LEFT(R202,1)=CHAR(9),LEFT(R202,1)=CHAR(160),indenture(R202)&gt;0),"NO","BOLD")&amp;T202</f>
        <v>BOLD</v>
      </c>
      <c r="X202" t="str">
        <f t="shared" si="195"/>
        <v/>
      </c>
      <c r="Y202" t="str">
        <f>IF(OR(LEFT(V202,1)=CHAR(32),LEFT(V202,1)=CHAR(9),LEFT(V202,1)=CHAR(160),indenture(V202)&gt;0),"NO","BOLD")&amp;X202</f>
        <v>BOLD</v>
      </c>
      <c r="AB202" t="str">
        <f t="shared" si="196"/>
        <v/>
      </c>
      <c r="AC202" t="str">
        <f>IF(OR(LEFT(Z202,1)=CHAR(32),LEFT(Z202,1)=CHAR(9),LEFT(Z202,1)=CHAR(160),indenture(Z202)&gt;0),"NO","BOLD")&amp;AB202</f>
        <v>BOLD</v>
      </c>
      <c r="AF202" t="str">
        <f t="shared" si="197"/>
        <v/>
      </c>
      <c r="AG202" t="str">
        <f>IF(OR(LEFT(AD202,1)=CHAR(32),LEFT(AD202,1)=CHAR(9),LEFT(AD202,1)=CHAR(160),indenture(AD202)&gt;0),"NO","BOLD")&amp;AF202</f>
        <v>BOLD</v>
      </c>
      <c r="AJ202" t="str">
        <f t="shared" si="198"/>
        <v/>
      </c>
      <c r="AK202" t="str">
        <f>IF(OR(LEFT(AH202,1)=CHAR(32),LEFT(AH202,1)=CHAR(9),LEFT(AH202,1)=CHAR(160),indenture(AH202)&gt;0),"NO","BOLD")&amp;AJ202</f>
        <v>BOLD</v>
      </c>
      <c r="AN202" t="str">
        <f t="shared" si="199"/>
        <v/>
      </c>
      <c r="AO202" t="str">
        <f>IF(OR(LEFT(AL202,1)=CHAR(32),LEFT(AL202,1)=CHAR(9),LEFT(AL202,1)=CHAR(160),indenture(AL202)&gt;0),"NO","BOLD")&amp;AN202</f>
        <v>BOLD</v>
      </c>
      <c r="AR202" t="str">
        <f t="shared" si="200"/>
        <v/>
      </c>
      <c r="AS202" t="str">
        <f>IF(OR(LEFT(AP202,1)=CHAR(32),LEFT(AP202,1)=CHAR(9),LEFT(AP202,1)=CHAR(160),indenture(AP202)&gt;0),"NO","BOLD")&amp;AR202</f>
        <v>BOLD</v>
      </c>
      <c r="AV202" t="str">
        <f t="shared" si="201"/>
        <v/>
      </c>
      <c r="AW202" t="str">
        <f>IF(OR(LEFT(AT202,1)=CHAR(32),LEFT(AT202,1)=CHAR(9),LEFT(AT202,1)=CHAR(160),indenture(AT202)&gt;0),"NO","BOLD")&amp;AV202</f>
        <v>BOLD</v>
      </c>
      <c r="AZ202" t="str">
        <f t="shared" si="202"/>
        <v/>
      </c>
      <c r="BA202" t="str">
        <f>IF(OR(LEFT(AX202,1)=CHAR(32),LEFT(AX202,1)=CHAR(9),LEFT(AX202,1)=CHAR(160),indenture(AX202)&gt;0),"NO","BOLD")&amp;AZ202</f>
        <v>BOLD</v>
      </c>
      <c r="BD202" t="str">
        <f t="shared" si="203"/>
        <v/>
      </c>
      <c r="BE202" t="str">
        <f>IF(OR(LEFT(BB202,1)=CHAR(32),LEFT(BB202,1)=CHAR(9),LEFT(BB202,1)=CHAR(160),indenture(BB202)&gt;0),"NO","BOLD")&amp;BD202</f>
        <v>BOLD</v>
      </c>
      <c r="BH202" t="str">
        <f t="shared" si="204"/>
        <v/>
      </c>
      <c r="BI202" t="str">
        <f>IF(OR(LEFT(BF202,1)=CHAR(32),LEFT(BF202,1)=CHAR(9),LEFT(BF202,1)=CHAR(160),indenture(BF202)&gt;0),"NO","BOLD")&amp;BH202</f>
        <v>BOLD</v>
      </c>
      <c r="BL202" t="str">
        <f t="shared" si="205"/>
        <v/>
      </c>
      <c r="BM202" t="str">
        <f>IF(OR(LEFT(BJ202,1)=CHAR(32),LEFT(BJ202,1)=CHAR(9),LEFT(BJ202,1)=CHAR(160),indenture(BJ202)&gt;0),"NO","BOLD")&amp;BL202</f>
        <v>BOLD</v>
      </c>
      <c r="BP202" t="str">
        <f t="shared" si="206"/>
        <v/>
      </c>
      <c r="BQ202" t="str">
        <f>IF(OR(LEFT(BN202,1)=CHAR(32),LEFT(BN202,1)=CHAR(9),LEFT(BN202,1)=CHAR(160),indenture(BN202)&gt;0),"NO","BOLD")&amp;BP202</f>
        <v>BOLD</v>
      </c>
      <c r="BT202" t="str">
        <f t="shared" si="207"/>
        <v/>
      </c>
      <c r="BU202" t="str">
        <f>IF(OR(LEFT(BR202,1)=CHAR(32),LEFT(BR202,1)=CHAR(9),LEFT(BR202,1)=CHAR(160),indenture(BR202)&gt;0),"NO","BOLD")&amp;BT202</f>
        <v>BOLD</v>
      </c>
      <c r="BX202" t="str">
        <f t="shared" si="208"/>
        <v/>
      </c>
      <c r="BY202" t="str">
        <f>IF(OR(LEFT(BV202,1)=CHAR(32),LEFT(BV202,1)=CHAR(9),LEFT(BV202,1)=CHAR(160),indenture(BV202)&gt;0),"NO","BOLD")&amp;BX202</f>
        <v>BOLD</v>
      </c>
      <c r="CB202" t="str">
        <f t="shared" si="209"/>
        <v/>
      </c>
      <c r="CC202" t="str">
        <f>IF(OR(LEFT(BZ202,1)=CHAR(32),LEFT(BZ202,1)=CHAR(9),LEFT(BZ202,1)=CHAR(160),indenture(BZ202)&gt;0),"NO","BOLD")&amp;CB202</f>
        <v>BOLD</v>
      </c>
      <c r="CF202" t="str">
        <f t="shared" si="210"/>
        <v/>
      </c>
      <c r="CG202" t="str">
        <f>IF(OR(LEFT(CD202,1)=CHAR(32),LEFT(CD202,1)=CHAR(9),LEFT(CD202,1)=CHAR(160),indenture(CD202)&gt;0),"NO","BOLD")&amp;CF202</f>
        <v>BOLD</v>
      </c>
      <c r="CJ202" t="str">
        <f t="shared" si="211"/>
        <v/>
      </c>
      <c r="CK202" t="str">
        <f>IF(OR(LEFT(CH202,1)=CHAR(32),LEFT(CH202,1)=CHAR(9),LEFT(CH202,1)=CHAR(160),indenture(CH202)&gt;0),"NO","BOLD")&amp;CJ202</f>
        <v>BOLD</v>
      </c>
      <c r="CN202" t="str">
        <f t="shared" si="212"/>
        <v/>
      </c>
      <c r="CO202" t="str">
        <f>IF(OR(LEFT(CL202,1)=CHAR(32),LEFT(CL202,1)=CHAR(9),LEFT(CL202,1)=CHAR(160),indenture(CL202)&gt;0),"NO","BOLD")&amp;CN202</f>
        <v>BOLD</v>
      </c>
      <c r="CR202" t="str">
        <f t="shared" si="213"/>
        <v/>
      </c>
      <c r="CS202" t="str">
        <f>IF(OR(LEFT(CP202,1)=CHAR(32),LEFT(CP202,1)=CHAR(9),LEFT(CP202,1)=CHAR(160),indenture(CP202)&gt;0),"NO","BOLD")&amp;CR202</f>
        <v>BOLD</v>
      </c>
      <c r="CV202" t="str">
        <f t="shared" si="214"/>
        <v/>
      </c>
      <c r="CW202" t="str">
        <f>IF(OR(LEFT(CT202,1)=CHAR(32),LEFT(CT202,1)=CHAR(9),LEFT(CT202,1)=CHAR(160),indenture(CT202)&gt;0),"NO","BOLD")&amp;CV202</f>
        <v>BOLD</v>
      </c>
      <c r="CZ202" t="str">
        <f t="shared" si="215"/>
        <v/>
      </c>
      <c r="DA202" t="str">
        <f>IF(OR(LEFT(CX202,1)=CHAR(32),LEFT(CX202,1)=CHAR(9),LEFT(CX202,1)=CHAR(160),indenture(CX202)&gt;0),"NO","BOLD")&amp;CZ202</f>
        <v>BOLD</v>
      </c>
      <c r="DD202" t="str">
        <f t="shared" si="216"/>
        <v/>
      </c>
      <c r="DE202" t="str">
        <f>IF(OR(LEFT(DB202,1)=CHAR(32),LEFT(DB202,1)=CHAR(9),LEFT(DB202,1)=CHAR(160),indenture(DB202)&gt;0),"NO","BOLD")&amp;DD202</f>
        <v>BOLD</v>
      </c>
      <c r="DH202" t="str">
        <f t="shared" si="217"/>
        <v/>
      </c>
      <c r="DI202" t="str">
        <f>IF(OR(LEFT(DF202,1)=CHAR(32),LEFT(DF202,1)=CHAR(9),LEFT(DF202,1)=CHAR(160),indenture(DF202)&gt;0),"NO","BOLD")&amp;DH202</f>
        <v>BOLD</v>
      </c>
      <c r="DL202" t="str">
        <f t="shared" si="218"/>
        <v/>
      </c>
      <c r="DM202" t="str">
        <f>IF(OR(LEFT(DJ202,1)=CHAR(32),LEFT(DJ202,1)=CHAR(9),LEFT(DJ202,1)=CHAR(160),indenture(DJ202)&gt;0),"NO","BOLD")&amp;DL202</f>
        <v>BOLD</v>
      </c>
      <c r="DP202" t="str">
        <f t="shared" si="219"/>
        <v/>
      </c>
      <c r="DQ202" t="str">
        <f>IF(OR(LEFT(DN202,1)=CHAR(32),LEFT(DN202,1)=CHAR(9),LEFT(DN202,1)=CHAR(160),indenture(DN202)&gt;0),"NO","BOLD")&amp;DP202</f>
        <v>BOLD</v>
      </c>
      <c r="DT202" t="str">
        <f t="shared" si="220"/>
        <v/>
      </c>
      <c r="DU202" t="str">
        <f>IF(OR(LEFT(DR202,1)=CHAR(32),LEFT(DR202,1)=CHAR(9),LEFT(DR202,1)=CHAR(160),indenture(DR202)&gt;0),"NO","BOLD")&amp;DT202</f>
        <v>BOLD</v>
      </c>
      <c r="DX202" t="str">
        <f t="shared" si="221"/>
        <v/>
      </c>
      <c r="DY202" t="str">
        <f>IF(OR(LEFT(DV202,1)=CHAR(32),LEFT(DV202,1)=CHAR(9),LEFT(DV202,1)=CHAR(160),indenture(DV202)&gt;0),"NO","BOLD")&amp;DX202</f>
        <v>BOLD</v>
      </c>
      <c r="EB202" t="str">
        <f t="shared" si="222"/>
        <v/>
      </c>
      <c r="EC202" t="str">
        <f>IF(OR(LEFT(DZ202,1)=CHAR(32),LEFT(DZ202,1)=CHAR(9),LEFT(DZ202,1)=CHAR(160),indenture(DZ202)&gt;0),"NO","BOLD")&amp;EB202</f>
        <v>BOLD</v>
      </c>
      <c r="EF202" t="str">
        <f t="shared" si="223"/>
        <v/>
      </c>
      <c r="EG202" t="str">
        <f>IF(OR(LEFT(ED202,1)=CHAR(32),LEFT(ED202,1)=CHAR(9),LEFT(ED202,1)=CHAR(160),indenture(ED202)&gt;0),"NO","BOLD")&amp;EF202</f>
        <v>BOLD</v>
      </c>
      <c r="EJ202" t="str">
        <f t="shared" si="224"/>
        <v/>
      </c>
      <c r="EK202" t="str">
        <f>IF(OR(LEFT(EH202,1)=CHAR(32),LEFT(EH202,1)=CHAR(9),LEFT(EH202,1)=CHAR(160),indenture(EH202)&gt;0),"NO","BOLD")&amp;EJ202</f>
        <v>BOLD</v>
      </c>
      <c r="EN202" t="str">
        <f t="shared" si="225"/>
        <v/>
      </c>
      <c r="EO202" t="str">
        <f>IF(OR(LEFT(EL202,1)=CHAR(32),LEFT(EL202,1)=CHAR(9),LEFT(EL202,1)=CHAR(160),indenture(EL202)&gt;0),"NO","BOLD")&amp;EN202</f>
        <v>BOLD</v>
      </c>
      <c r="ER202" t="str">
        <f t="shared" si="226"/>
        <v/>
      </c>
      <c r="ES202" t="str">
        <f>IF(OR(LEFT(EP202,1)=CHAR(32),LEFT(EP202,1)=CHAR(9),LEFT(EP202,1)=CHAR(160),indenture(EP202)&gt;0),"NO","BOLD")&amp;ER202</f>
        <v>BOLD</v>
      </c>
      <c r="EV202" t="str">
        <f t="shared" si="227"/>
        <v/>
      </c>
      <c r="EW202" t="str">
        <f>IF(OR(LEFT(ET202,1)=CHAR(32),LEFT(ET202,1)=CHAR(9),LEFT(ET202,1)=CHAR(160),indenture(ET202)&gt;0),"NO","BOLD")&amp;EV202</f>
        <v>BOLD</v>
      </c>
      <c r="EZ202" t="str">
        <f t="shared" si="228"/>
        <v/>
      </c>
      <c r="FA202" t="str">
        <f>IF(OR(LEFT(EX202,1)=CHAR(32),LEFT(EX202,1)=CHAR(9),LEFT(EX202,1)=CHAR(160),indenture(EX202)&gt;0),"NO","BOLD")&amp;EZ202</f>
        <v>BOLD</v>
      </c>
      <c r="FD202" t="str">
        <f t="shared" si="229"/>
        <v/>
      </c>
      <c r="FE202" t="str">
        <f>IF(OR(LEFT(FB202,1)=CHAR(32),LEFT(FB202,1)=CHAR(9),LEFT(FB202,1)=CHAR(160),indenture(FB202)&gt;0),"NO","BOLD")&amp;FD202</f>
        <v>BOLD</v>
      </c>
      <c r="FH202" t="str">
        <f t="shared" si="230"/>
        <v/>
      </c>
      <c r="FI202" t="str">
        <f>IF(OR(LEFT(FF202,1)=CHAR(32),LEFT(FF202,1)=CHAR(9),LEFT(FF202,1)=CHAR(160),indenture(FF202)&gt;0),"NO","BOLD")&amp;FH202</f>
        <v>BOLD</v>
      </c>
      <c r="FL202" t="str">
        <f t="shared" si="231"/>
        <v/>
      </c>
      <c r="FM202" t="str">
        <f>IF(OR(LEFT(FJ202,1)=CHAR(32),LEFT(FJ202,1)=CHAR(9),LEFT(FJ202,1)=CHAR(160),indenture(FJ202)&gt;0),"NO","BOLD")&amp;FL202</f>
        <v>BOLD</v>
      </c>
      <c r="FP202" t="str">
        <f t="shared" si="232"/>
        <v/>
      </c>
      <c r="FQ202" t="str">
        <f>IF(OR(LEFT(FN202,1)=CHAR(32),LEFT(FN202,1)=CHAR(9),LEFT(FN202,1)=CHAR(160),indenture(FN202)&gt;0),"NO","BOLD")&amp;FP202</f>
        <v>BOLD</v>
      </c>
      <c r="FT202" t="str">
        <f t="shared" si="233"/>
        <v/>
      </c>
      <c r="FU202" t="str">
        <f>IF(OR(LEFT(FR202,1)=CHAR(32),LEFT(FR202,1)=CHAR(9),LEFT(FR202,1)=CHAR(160),indenture(FR202)&gt;0),"NO","BOLD")&amp;FT202</f>
        <v>BOLD</v>
      </c>
      <c r="FX202" t="str">
        <f t="shared" si="234"/>
        <v/>
      </c>
      <c r="FY202" t="str">
        <f>IF(OR(LEFT(FV202,1)=CHAR(32),LEFT(FV202,1)=CHAR(9),LEFT(FV202,1)=CHAR(160),indenture(FV202)&gt;0),"NO","BOLD")&amp;FX202</f>
        <v>BOLD</v>
      </c>
      <c r="GB202" t="str">
        <f t="shared" si="235"/>
        <v/>
      </c>
      <c r="GC202" t="str">
        <f>IF(OR(LEFT(FZ202,1)=CHAR(32),LEFT(FZ202,1)=CHAR(9),LEFT(FZ202,1)=CHAR(160),indenture(FZ202)&gt;0),"NO","BOLD")&amp;GB202</f>
        <v>BOLD</v>
      </c>
      <c r="GF202" t="str">
        <f t="shared" si="236"/>
        <v/>
      </c>
      <c r="GG202" t="str">
        <f>IF(OR(LEFT(GD202,1)=CHAR(32),LEFT(GD202,1)=CHAR(9),LEFT(GD202,1)=CHAR(160),indenture(GD202)&gt;0),"NO","BOLD")&amp;GF202</f>
        <v>BOLD</v>
      </c>
      <c r="GJ202" t="str">
        <f t="shared" si="237"/>
        <v/>
      </c>
      <c r="GK202" t="str">
        <f>IF(OR(LEFT(GH202,1)=CHAR(32),LEFT(GH202,1)=CHAR(9),LEFT(GH202,1)=CHAR(160),indenture(GH202)&gt;0),"NO","BOLD")&amp;GJ202</f>
        <v>BOLD</v>
      </c>
      <c r="GN202" t="str">
        <f t="shared" si="238"/>
        <v/>
      </c>
      <c r="GO202" t="str">
        <f>IF(OR(LEFT(GL202,1)=CHAR(32),LEFT(GL202,1)=CHAR(9),LEFT(GL202,1)=CHAR(160),indenture(GL202)&gt;0),"NO","BOLD")&amp;GN202</f>
        <v>BOLD</v>
      </c>
      <c r="GR202" t="str">
        <f t="shared" si="239"/>
        <v/>
      </c>
      <c r="GS202" t="str">
        <f>IF(OR(LEFT(GP202,1)=CHAR(32),LEFT(GP202,1)=CHAR(9),LEFT(GP202,1)=CHAR(160),indenture(GP202)&gt;0),"NO","BOLD")&amp;GR202</f>
        <v>BOLD</v>
      </c>
      <c r="GV202" t="str">
        <f t="shared" si="240"/>
        <v/>
      </c>
      <c r="GW202" t="str">
        <f>IF(OR(LEFT(GT202,1)=CHAR(32),LEFT(GT202,1)=CHAR(9),LEFT(GT202,1)=CHAR(160),indenture(GT202)&gt;0),"NO","BOLD")&amp;GV202</f>
        <v>BOLD</v>
      </c>
      <c r="GZ202" t="str">
        <f t="shared" si="241"/>
        <v/>
      </c>
      <c r="HA202" t="str">
        <f>IF(OR(LEFT(GX202,1)=CHAR(32),LEFT(GX202,1)=CHAR(9),LEFT(GX202,1)=CHAR(160),indenture(GX202)&gt;0),"NO","BOLD")&amp;GZ202</f>
        <v>BOLD</v>
      </c>
      <c r="HD202" t="str">
        <f t="shared" si="242"/>
        <v/>
      </c>
      <c r="HE202" t="str">
        <f>IF(OR(LEFT(HB202,1)=CHAR(32),LEFT(HB202,1)=CHAR(9),LEFT(HB202,1)=CHAR(160),indenture(HB202)&gt;0),"NO","BOLD")&amp;HD202</f>
        <v>BOLD</v>
      </c>
      <c r="HH202" t="str">
        <f t="shared" si="243"/>
        <v/>
      </c>
      <c r="HI202" t="str">
        <f>IF(OR(LEFT(HF202,1)=CHAR(32),LEFT(HF202,1)=CHAR(9),LEFT(HF202,1)=CHAR(160),indenture(HF202)&gt;0),"NO","BOLD")&amp;HH202</f>
        <v>BOLD</v>
      </c>
      <c r="HL202" t="str">
        <f t="shared" si="244"/>
        <v/>
      </c>
      <c r="HM202" t="str">
        <f>IF(OR(LEFT(HJ202,1)=CHAR(32),LEFT(HJ202,1)=CHAR(9),LEFT(HJ202,1)=CHAR(160),indenture(HJ202)&gt;0),"NO","BOLD")&amp;HL202</f>
        <v>BOLD</v>
      </c>
      <c r="HP202" t="str">
        <f t="shared" si="245"/>
        <v/>
      </c>
      <c r="HQ202" t="str">
        <f>IF(OR(LEFT(HN202,1)=CHAR(32),LEFT(HN202,1)=CHAR(9),LEFT(HN202,1)=CHAR(160),indenture(HN202)&gt;0),"NO","BOLD")&amp;HP202</f>
        <v>BOLD</v>
      </c>
      <c r="HT202" t="str">
        <f t="shared" si="246"/>
        <v/>
      </c>
      <c r="HU202" t="str">
        <f>IF(OR(LEFT(HR202,1)=CHAR(32),LEFT(HR202,1)=CHAR(9),LEFT(HR202,1)=CHAR(160),indenture(HR202)&gt;0),"NO","BOLD")&amp;HT202</f>
        <v>BOLD</v>
      </c>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sIncomeStatement"/>
  <dimension ref="B1:AY110"/>
  <sheetViews>
    <sheetView showGridLines="0" showRowColHeaders="0" zoomScaleNormal="100" workbookViewId="0">
      <pane ySplit="11" topLeftCell="A13" activePane="bottomLeft" state="frozen"/>
      <selection activeCell="F7" sqref="F7:H7"/>
      <selection pane="bottomLeft" activeCell="K98" sqref="K98"/>
    </sheetView>
  </sheetViews>
  <sheetFormatPr baseColWidth="10" defaultColWidth="10.6640625" defaultRowHeight="15"/>
  <cols>
    <col min="1" max="1" width="1.6640625" customWidth="1"/>
    <col min="2" max="2" width="6.1640625" hidden="1" customWidth="1"/>
    <col min="3" max="3" width="8.83203125" hidden="1" customWidth="1"/>
    <col min="4" max="4" width="37.33203125" hidden="1" customWidth="1"/>
    <col min="5" max="8" width="9.1640625" customWidth="1"/>
    <col min="9" max="9" width="22" customWidth="1"/>
    <col min="10" max="10" width="9.1640625" customWidth="1"/>
    <col min="11" max="11" width="4.6640625" customWidth="1"/>
    <col min="12" max="35" width="13.6640625" customWidth="1"/>
  </cols>
  <sheetData>
    <row r="1" spans="2:51" ht="5" customHeight="1"/>
    <row r="2" spans="2:51" ht="15" customHeight="1"/>
    <row r="3" spans="2:51" ht="15" customHeight="1"/>
    <row r="4" spans="2:51" ht="15" customHeight="1"/>
    <row r="5" spans="2:51" ht="5" customHeight="1"/>
    <row r="6" spans="2:51" ht="5" customHeight="1"/>
    <row r="7" spans="2:51" ht="15" customHeight="1">
      <c r="E7" s="17" t="s">
        <v>748</v>
      </c>
      <c r="F7" s="163" t="s">
        <v>9051</v>
      </c>
      <c r="G7" s="164"/>
      <c r="H7" s="165"/>
      <c r="J7" s="166" t="s">
        <v>9037</v>
      </c>
      <c r="K7" s="167"/>
      <c r="L7" s="170" t="s">
        <v>760</v>
      </c>
      <c r="N7" s="17" t="s">
        <v>747</v>
      </c>
      <c r="O7" s="21" t="s">
        <v>9044</v>
      </c>
      <c r="Q7" s="17" t="s">
        <v>753</v>
      </c>
      <c r="R7" s="147" t="s">
        <v>754</v>
      </c>
      <c r="S7" s="148"/>
      <c r="T7" s="149"/>
      <c r="V7" s="156" t="s">
        <v>749</v>
      </c>
      <c r="W7" s="157"/>
      <c r="X7" s="22" t="s">
        <v>1462</v>
      </c>
    </row>
    <row r="8" spans="2:51">
      <c r="E8" s="16" t="s">
        <v>746</v>
      </c>
      <c r="F8" s="158" t="s">
        <v>9052</v>
      </c>
      <c r="G8" s="159"/>
      <c r="H8" s="160"/>
      <c r="J8" s="168"/>
      <c r="K8" s="169"/>
      <c r="L8" s="171"/>
      <c r="N8" s="16" t="s">
        <v>751</v>
      </c>
      <c r="O8" s="23" t="s">
        <v>756</v>
      </c>
      <c r="Q8" s="18" t="s">
        <v>1460</v>
      </c>
      <c r="R8" s="128">
        <v>8</v>
      </c>
      <c r="S8" s="73" t="s">
        <v>1461</v>
      </c>
      <c r="T8" s="35" t="s">
        <v>9026</v>
      </c>
      <c r="V8" s="161" t="s">
        <v>750</v>
      </c>
      <c r="W8" s="162"/>
      <c r="X8" s="21" t="s">
        <v>760</v>
      </c>
    </row>
    <row r="10" spans="2:51" ht="15" customHeight="1">
      <c r="E10" s="150" t="s">
        <v>752</v>
      </c>
      <c r="F10" s="151"/>
      <c r="G10" s="151"/>
      <c r="H10" s="151"/>
      <c r="I10" s="151"/>
      <c r="J10" s="151"/>
      <c r="K10" s="152"/>
      <c r="L10" s="95" t="s">
        <v>9053</v>
      </c>
      <c r="M10" s="95" t="s">
        <v>9054</v>
      </c>
      <c r="N10" s="95" t="s">
        <v>9055</v>
      </c>
      <c r="O10" s="95" t="s">
        <v>9056</v>
      </c>
      <c r="P10" s="95" t="s">
        <v>9057</v>
      </c>
      <c r="Q10" s="95" t="s">
        <v>9058</v>
      </c>
      <c r="R10" s="95" t="s">
        <v>9059</v>
      </c>
      <c r="S10" s="96" t="s">
        <v>9060</v>
      </c>
    </row>
    <row r="11" spans="2:51" ht="18" customHeight="1">
      <c r="E11" s="153" t="s">
        <v>9062</v>
      </c>
      <c r="F11" s="154"/>
      <c r="G11" s="154"/>
      <c r="H11" s="154"/>
      <c r="I11" s="154"/>
      <c r="J11" s="154"/>
      <c r="K11" s="155"/>
      <c r="L11" s="109">
        <v>44286</v>
      </c>
      <c r="M11" s="109">
        <v>43921</v>
      </c>
      <c r="N11" s="109">
        <v>43555</v>
      </c>
      <c r="O11" s="109">
        <v>43190</v>
      </c>
      <c r="P11" s="109">
        <v>42825</v>
      </c>
      <c r="Q11" s="109">
        <v>42460</v>
      </c>
      <c r="R11" s="109">
        <v>42094</v>
      </c>
      <c r="S11" s="110">
        <v>41729</v>
      </c>
    </row>
    <row r="12" spans="2:51" ht="15" hidden="1" customHeight="1">
      <c r="C12">
        <v>3</v>
      </c>
      <c r="D12">
        <v>2</v>
      </c>
      <c r="E12" t="s">
        <v>9063</v>
      </c>
      <c r="H12">
        <v>5</v>
      </c>
      <c r="L12" s="4" t="s">
        <v>9038</v>
      </c>
      <c r="M12" s="4" t="s">
        <v>9039</v>
      </c>
      <c r="N12" s="4" t="s">
        <v>9045</v>
      </c>
      <c r="O12" s="4" t="s">
        <v>9046</v>
      </c>
      <c r="P12" s="4" t="s">
        <v>9047</v>
      </c>
      <c r="Q12" s="4" t="s">
        <v>9048</v>
      </c>
      <c r="R12" s="4" t="s">
        <v>9049</v>
      </c>
      <c r="S12" s="107" t="s">
        <v>9050</v>
      </c>
      <c r="T12" s="4"/>
      <c r="U12" s="4"/>
      <c r="V12" s="4"/>
      <c r="W12" s="4"/>
      <c r="X12" s="4"/>
      <c r="Y12" s="4"/>
      <c r="Z12" s="4"/>
      <c r="AA12" s="4"/>
      <c r="AB12" s="4"/>
      <c r="AC12" s="4"/>
      <c r="AD12" s="4"/>
      <c r="AE12" s="4"/>
      <c r="AF12" s="4"/>
      <c r="AG12" s="4"/>
      <c r="AH12" s="4"/>
      <c r="AI12" s="107"/>
      <c r="AY12" s="108"/>
    </row>
    <row r="13" spans="2:51" s="2" customFormat="1" ht="18" customHeight="1">
      <c r="B13" s="2" t="b">
        <v>0</v>
      </c>
      <c r="C13" s="2" t="s">
        <v>9029</v>
      </c>
      <c r="D13" s="2" t="s">
        <v>7</v>
      </c>
      <c r="E13" s="2" t="s">
        <v>6</v>
      </c>
      <c r="K13" s="38"/>
      <c r="L13" s="100">
        <v>358490.81556104083</v>
      </c>
      <c r="M13" s="100">
        <v>265835.53100747819</v>
      </c>
      <c r="N13" s="100">
        <v>52958.669096045378</v>
      </c>
      <c r="O13" s="100">
        <v>31287.483018414881</v>
      </c>
      <c r="P13" s="100">
        <v>176153.52897970576</v>
      </c>
      <c r="Q13" s="100">
        <v>161882.70477401186</v>
      </c>
      <c r="R13" s="100">
        <v>130972.24405992654</v>
      </c>
      <c r="S13" s="100">
        <v>99839.725188307159</v>
      </c>
    </row>
    <row r="14" spans="2:51">
      <c r="B14" t="b">
        <v>0</v>
      </c>
      <c r="C14" t="s">
        <v>9030</v>
      </c>
      <c r="D14" t="s">
        <v>15</v>
      </c>
      <c r="E14" t="s">
        <v>767</v>
      </c>
      <c r="J14" s="30"/>
      <c r="K14" s="30"/>
      <c r="L14" s="99">
        <v>363937.44547838601</v>
      </c>
      <c r="M14" s="99">
        <v>269401.76334981964</v>
      </c>
      <c r="N14" s="99">
        <v>53922.082863417731</v>
      </c>
      <c r="O14" s="99">
        <v>32089.042120658582</v>
      </c>
      <c r="P14" s="99">
        <v>176153.52897970576</v>
      </c>
      <c r="Q14" s="99">
        <v>161882.70477401186</v>
      </c>
      <c r="R14" s="99">
        <v>130972.24405992654</v>
      </c>
      <c r="S14" s="99">
        <v>99839.725188307159</v>
      </c>
    </row>
    <row r="15" spans="2:51">
      <c r="B15" t="b">
        <v>0</v>
      </c>
      <c r="C15" t="s">
        <v>9030</v>
      </c>
      <c r="D15" t="s">
        <v>16</v>
      </c>
      <c r="E15" t="s">
        <v>770</v>
      </c>
      <c r="J15" s="30"/>
      <c r="K15" s="30"/>
      <c r="L15" s="99">
        <v>266813.27576486475</v>
      </c>
      <c r="M15" s="99">
        <v>203956.74105842662</v>
      </c>
      <c r="N15" s="99">
        <v>42477.729807948592</v>
      </c>
      <c r="O15" s="99">
        <v>30091.844327150149</v>
      </c>
      <c r="P15" s="99">
        <v>127113.60715119426</v>
      </c>
      <c r="Q15" s="99">
        <v>117481.83708534288</v>
      </c>
      <c r="R15" s="99">
        <v>92311.504465096514</v>
      </c>
      <c r="S15" s="99">
        <v>65679.163817395412</v>
      </c>
    </row>
    <row r="16" spans="2:51">
      <c r="B16" t="b">
        <v>0</v>
      </c>
      <c r="C16" t="s">
        <v>9030</v>
      </c>
      <c r="D16" t="s">
        <v>48</v>
      </c>
      <c r="E16" t="s">
        <v>771</v>
      </c>
      <c r="J16" s="30"/>
      <c r="K16" s="30"/>
      <c r="L16" s="99">
        <v>266813.27576486475</v>
      </c>
      <c r="M16" s="99">
        <v>203956.74105842665</v>
      </c>
      <c r="N16" s="99">
        <v>42477.729807948592</v>
      </c>
      <c r="O16" s="99">
        <v>30091.844327150149</v>
      </c>
      <c r="P16" s="99">
        <v>127113.60715119426</v>
      </c>
      <c r="Q16" s="99">
        <v>117481.83708534288</v>
      </c>
      <c r="R16" s="99">
        <v>92311.504465096514</v>
      </c>
      <c r="S16" s="99">
        <v>65679.163817395412</v>
      </c>
    </row>
    <row r="17" spans="2:19">
      <c r="B17" t="b">
        <v>0</v>
      </c>
      <c r="C17" t="s">
        <v>9030</v>
      </c>
      <c r="D17" t="s">
        <v>61</v>
      </c>
      <c r="E17" t="s">
        <v>773</v>
      </c>
      <c r="J17" s="30"/>
      <c r="K17" s="30"/>
      <c r="L17" s="99" t="s">
        <v>9061</v>
      </c>
      <c r="M17" s="99" t="s">
        <v>9061</v>
      </c>
      <c r="N17" s="99" t="s">
        <v>9061</v>
      </c>
      <c r="O17" s="99" t="s">
        <v>9061</v>
      </c>
      <c r="P17" s="99" t="s">
        <v>9061</v>
      </c>
      <c r="Q17" s="99" t="s">
        <v>9061</v>
      </c>
      <c r="R17" s="99" t="s">
        <v>9061</v>
      </c>
      <c r="S17" s="99" t="s">
        <v>9061</v>
      </c>
    </row>
    <row r="18" spans="2:19" s="2" customFormat="1">
      <c r="B18" s="2" t="b">
        <v>0</v>
      </c>
      <c r="C18" s="2" t="s">
        <v>9029</v>
      </c>
      <c r="D18" s="2" t="s">
        <v>25</v>
      </c>
      <c r="E18" s="2" t="s">
        <v>24</v>
      </c>
      <c r="L18" s="100">
        <v>91677.539796176105</v>
      </c>
      <c r="M18" s="100">
        <v>61878.789949051541</v>
      </c>
      <c r="N18" s="100">
        <v>10480.939288096784</v>
      </c>
      <c r="O18" s="100">
        <v>1195.6386912647299</v>
      </c>
      <c r="P18" s="100">
        <v>49039.92182851152</v>
      </c>
      <c r="Q18" s="100">
        <v>44400.867688668965</v>
      </c>
      <c r="R18" s="100">
        <v>38660.739594830025</v>
      </c>
      <c r="S18" s="100">
        <v>34160.561370911753</v>
      </c>
    </row>
    <row r="19" spans="2:19">
      <c r="B19" t="b">
        <v>0</v>
      </c>
      <c r="C19" t="s">
        <v>9030</v>
      </c>
      <c r="D19" t="s">
        <v>33</v>
      </c>
      <c r="E19" t="s">
        <v>775</v>
      </c>
      <c r="L19" s="99">
        <v>12816.163085355507</v>
      </c>
      <c r="M19" s="99">
        <v>14551.359874895465</v>
      </c>
      <c r="N19" s="99">
        <v>28044.054077602574</v>
      </c>
      <c r="O19" s="99">
        <v>11970.639559298141</v>
      </c>
      <c r="P19" s="99">
        <v>3538.0234127166891</v>
      </c>
      <c r="Q19" s="99">
        <v>3344.8493734598983</v>
      </c>
      <c r="R19" s="99">
        <v>2989.4929612355422</v>
      </c>
      <c r="S19" s="99">
        <v>2164.1684251280876</v>
      </c>
    </row>
    <row r="20" spans="2:19">
      <c r="B20" t="b">
        <v>0</v>
      </c>
      <c r="C20" t="s">
        <v>9030</v>
      </c>
      <c r="D20" t="s">
        <v>39</v>
      </c>
      <c r="E20" t="s">
        <v>776</v>
      </c>
      <c r="L20" s="99">
        <v>43743.275022956055</v>
      </c>
      <c r="M20" s="99">
        <v>33455.635201054545</v>
      </c>
      <c r="N20" s="99">
        <v>44741.797611444606</v>
      </c>
      <c r="O20" s="99">
        <v>29543.543792317487</v>
      </c>
      <c r="P20" s="99">
        <v>24487.980160965024</v>
      </c>
      <c r="Q20" s="99">
        <v>23247.589681862926</v>
      </c>
      <c r="R20" s="99">
        <v>20051.934419832636</v>
      </c>
      <c r="S20" s="99">
        <v>16219.207197327447</v>
      </c>
    </row>
    <row r="21" spans="2:19">
      <c r="B21" t="b">
        <v>0</v>
      </c>
      <c r="C21" t="s">
        <v>9030</v>
      </c>
      <c r="D21" t="s">
        <v>93</v>
      </c>
      <c r="E21" t="s">
        <v>777</v>
      </c>
      <c r="L21" s="99">
        <v>37100.131439557925</v>
      </c>
      <c r="M21" s="99">
        <v>27292.893071237078</v>
      </c>
      <c r="N21" s="99">
        <v>18693.006040335666</v>
      </c>
      <c r="O21" s="99">
        <v>17451.939462726343</v>
      </c>
      <c r="P21" s="99">
        <v>21917.923823040241</v>
      </c>
      <c r="Q21" s="99">
        <v>21411.546895519157</v>
      </c>
      <c r="R21" s="99">
        <v>18733.699885381626</v>
      </c>
      <c r="S21" s="99">
        <v>15640.403771660573</v>
      </c>
    </row>
    <row r="22" spans="2:19">
      <c r="B22" t="b">
        <v>0</v>
      </c>
      <c r="C22" t="s">
        <v>9030</v>
      </c>
      <c r="D22" t="s">
        <v>106</v>
      </c>
      <c r="E22" t="s">
        <v>779</v>
      </c>
      <c r="L22" s="99">
        <v>18091.03735704015</v>
      </c>
      <c r="M22" s="99">
        <v>13325.851427622099</v>
      </c>
      <c r="N22" s="99">
        <v>8076.1058121608594</v>
      </c>
      <c r="O22" s="99">
        <v>7129.1251277519932</v>
      </c>
      <c r="P22" s="99">
        <v>9075.2100979354982</v>
      </c>
      <c r="Q22" s="99">
        <v>8870.9692047993412</v>
      </c>
      <c r="R22" s="99">
        <v>7637.0708706755358</v>
      </c>
      <c r="S22" s="99">
        <v>6133.3067797092381</v>
      </c>
    </row>
    <row r="23" spans="2:19">
      <c r="B23" t="b">
        <v>0</v>
      </c>
      <c r="C23" t="s">
        <v>9030</v>
      </c>
      <c r="D23" t="s">
        <v>111</v>
      </c>
      <c r="E23" t="s">
        <v>774</v>
      </c>
      <c r="L23" s="99">
        <v>0</v>
      </c>
      <c r="M23" s="99">
        <v>0</v>
      </c>
      <c r="N23" s="99">
        <v>0</v>
      </c>
      <c r="O23" s="99">
        <v>0</v>
      </c>
      <c r="P23" s="99">
        <v>0</v>
      </c>
      <c r="Q23" s="99">
        <v>0</v>
      </c>
      <c r="R23" s="99">
        <v>0</v>
      </c>
      <c r="S23" s="99">
        <v>0</v>
      </c>
    </row>
    <row r="24" spans="2:19">
      <c r="B24" t="b">
        <v>0</v>
      </c>
      <c r="C24" t="s">
        <v>9030</v>
      </c>
      <c r="D24" t="s">
        <v>116</v>
      </c>
      <c r="E24" t="s">
        <v>773</v>
      </c>
      <c r="L24" s="99" t="s">
        <v>9061</v>
      </c>
      <c r="M24" s="99" t="s">
        <v>9061</v>
      </c>
      <c r="N24" s="99" t="s">
        <v>9061</v>
      </c>
      <c r="O24" s="99" t="s">
        <v>9061</v>
      </c>
      <c r="P24" s="99" t="s">
        <v>9061</v>
      </c>
      <c r="Q24" s="99" t="s">
        <v>9061</v>
      </c>
      <c r="R24" s="99" t="s">
        <v>9061</v>
      </c>
      <c r="S24" s="99" t="s">
        <v>9061</v>
      </c>
    </row>
    <row r="25" spans="2:19">
      <c r="B25" t="b">
        <v>0</v>
      </c>
      <c r="C25" t="s">
        <v>9030</v>
      </c>
      <c r="D25" t="s">
        <v>822</v>
      </c>
      <c r="E25" t="s">
        <v>781</v>
      </c>
      <c r="L25" s="99">
        <v>6643.1435833981404</v>
      </c>
      <c r="M25" s="99">
        <v>7061.7888201859532</v>
      </c>
      <c r="N25" s="99">
        <v>26864.946784471293</v>
      </c>
      <c r="O25" s="99">
        <v>12883.174397429988</v>
      </c>
      <c r="P25" s="99">
        <v>2570.0563379247847</v>
      </c>
      <c r="Q25" s="99">
        <v>1836.0427863437694</v>
      </c>
      <c r="R25" s="99">
        <v>1318.2345344510102</v>
      </c>
      <c r="S25" s="99">
        <v>578.80342566687534</v>
      </c>
    </row>
    <row r="26" spans="2:19" s="2" customFormat="1">
      <c r="B26" s="2" t="b">
        <v>0</v>
      </c>
      <c r="C26" s="2" t="s">
        <v>9029</v>
      </c>
      <c r="D26" s="2" t="s">
        <v>50</v>
      </c>
      <c r="E26" s="2" t="s">
        <v>130</v>
      </c>
      <c r="L26" s="100">
        <v>60750.427858575538</v>
      </c>
      <c r="M26" s="100">
        <v>42974.514622892435</v>
      </c>
      <c r="N26" s="100">
        <v>-6216.8042457452566</v>
      </c>
      <c r="O26" s="100">
        <v>-16377.265541754621</v>
      </c>
      <c r="P26" s="100">
        <v>28089.965080263173</v>
      </c>
      <c r="Q26" s="100">
        <v>24498.127380265923</v>
      </c>
      <c r="R26" s="100">
        <v>21598.298136232937</v>
      </c>
      <c r="S26" s="100">
        <v>20105.522598712399</v>
      </c>
    </row>
    <row r="27" spans="2:19">
      <c r="B27" t="b">
        <v>0</v>
      </c>
      <c r="C27" t="s">
        <v>9030</v>
      </c>
      <c r="D27" t="s">
        <v>823</v>
      </c>
      <c r="E27" t="s">
        <v>782</v>
      </c>
      <c r="L27" s="99">
        <v>-1030.5338739632864</v>
      </c>
      <c r="M27" s="99">
        <v>-3696.4029287098683</v>
      </c>
      <c r="N27" s="99">
        <v>133.88321797558922</v>
      </c>
      <c r="O27" s="99">
        <v>5431.598366389383</v>
      </c>
      <c r="P27" s="99">
        <v>653.04209963892652</v>
      </c>
      <c r="Q27" s="99">
        <v>-353.83228872662005</v>
      </c>
      <c r="R27" s="99">
        <v>243.58268566823222</v>
      </c>
      <c r="S27" s="99">
        <v>804.61103040314356</v>
      </c>
    </row>
    <row r="28" spans="2:19">
      <c r="B28" t="b">
        <v>0</v>
      </c>
      <c r="C28" t="s">
        <v>9030</v>
      </c>
      <c r="D28" t="s">
        <v>141</v>
      </c>
      <c r="E28" t="s">
        <v>783</v>
      </c>
      <c r="L28" s="99" t="s">
        <v>9061</v>
      </c>
      <c r="M28" s="99" t="s">
        <v>9061</v>
      </c>
      <c r="N28" s="99" t="s">
        <v>9061</v>
      </c>
      <c r="O28" s="99" t="s">
        <v>9061</v>
      </c>
      <c r="P28" s="99" t="s">
        <v>9061</v>
      </c>
      <c r="Q28" s="99" t="s">
        <v>9061</v>
      </c>
      <c r="R28" s="99" t="s">
        <v>9061</v>
      </c>
      <c r="S28" s="99">
        <v>109.59554475774378</v>
      </c>
    </row>
    <row r="29" spans="2:19">
      <c r="B29" t="b">
        <v>0</v>
      </c>
      <c r="C29" t="s">
        <v>9030</v>
      </c>
      <c r="D29" t="s">
        <v>54</v>
      </c>
      <c r="E29" t="s">
        <v>784</v>
      </c>
      <c r="L29" s="99" t="s">
        <v>9061</v>
      </c>
      <c r="M29" s="99" t="s">
        <v>9061</v>
      </c>
      <c r="N29" s="99" t="s">
        <v>9061</v>
      </c>
      <c r="O29" s="99" t="s">
        <v>9061</v>
      </c>
      <c r="P29" s="99" t="s">
        <v>9061</v>
      </c>
      <c r="Q29" s="99" t="s">
        <v>9061</v>
      </c>
      <c r="R29" s="99" t="s">
        <v>9061</v>
      </c>
      <c r="S29" s="99">
        <v>184.78458479461523</v>
      </c>
    </row>
    <row r="30" spans="2:19">
      <c r="B30" t="b">
        <v>0</v>
      </c>
      <c r="C30" t="s">
        <v>9030</v>
      </c>
      <c r="D30" t="s">
        <v>34</v>
      </c>
      <c r="E30" t="s">
        <v>785</v>
      </c>
      <c r="L30" s="99">
        <v>4948.0825564897968</v>
      </c>
      <c r="M30" s="99">
        <v>739.47384005895753</v>
      </c>
      <c r="N30" s="99">
        <v>111.54770537442401</v>
      </c>
      <c r="O30" s="99">
        <v>119.25932539461751</v>
      </c>
      <c r="P30" s="99" t="s">
        <v>9061</v>
      </c>
      <c r="Q30" s="99" t="s">
        <v>9061</v>
      </c>
      <c r="R30" s="99" t="s">
        <v>9061</v>
      </c>
      <c r="S30" s="99">
        <v>75.189040036871432</v>
      </c>
    </row>
    <row r="31" spans="2:19">
      <c r="B31" t="b">
        <v>0</v>
      </c>
      <c r="C31" t="s">
        <v>9030</v>
      </c>
      <c r="D31" t="s">
        <v>150</v>
      </c>
      <c r="E31" t="s">
        <v>786</v>
      </c>
      <c r="L31" s="99" t="s">
        <v>9061</v>
      </c>
      <c r="M31" s="99" t="s">
        <v>9061</v>
      </c>
      <c r="N31" s="99">
        <v>-21.296651549948241</v>
      </c>
      <c r="O31" s="99">
        <v>0</v>
      </c>
      <c r="P31" s="99">
        <v>-108.75897397724927</v>
      </c>
      <c r="Q31" s="99">
        <v>-84.481696055582091</v>
      </c>
      <c r="R31" s="99">
        <v>-4.433382214450404</v>
      </c>
      <c r="S31" s="99">
        <v>-14.640930178443664</v>
      </c>
    </row>
    <row r="32" spans="2:19">
      <c r="B32" t="b">
        <v>0</v>
      </c>
      <c r="C32" t="s">
        <v>9030</v>
      </c>
      <c r="D32" t="s">
        <v>62</v>
      </c>
      <c r="E32" t="s">
        <v>787</v>
      </c>
      <c r="L32" s="99">
        <v>0</v>
      </c>
      <c r="M32" s="99">
        <v>0</v>
      </c>
      <c r="N32" s="99">
        <v>-707.20466061596414</v>
      </c>
      <c r="O32" s="99">
        <v>669.26530512566751</v>
      </c>
      <c r="P32" s="99">
        <v>-100.82481762649594</v>
      </c>
      <c r="Q32" s="99">
        <v>-74.96446795055509</v>
      </c>
      <c r="R32" s="99">
        <v>204.31558605452858</v>
      </c>
      <c r="S32" s="99">
        <v>22.977770635267909</v>
      </c>
    </row>
    <row r="33" spans="2:19">
      <c r="B33" t="b">
        <v>0</v>
      </c>
      <c r="C33" t="s">
        <v>9030</v>
      </c>
      <c r="D33" t="s">
        <v>723</v>
      </c>
      <c r="E33" t="s">
        <v>788</v>
      </c>
      <c r="L33" s="99">
        <v>-5962.9608273530512</v>
      </c>
      <c r="M33" s="99">
        <v>-1774.2126687096847</v>
      </c>
      <c r="N33" s="99">
        <v>643.05499070331518</v>
      </c>
      <c r="O33" s="99">
        <v>1020.5869541941835</v>
      </c>
      <c r="P33" s="99">
        <v>3.4177904280168119</v>
      </c>
      <c r="Q33" s="99">
        <v>-287.73318394239146</v>
      </c>
      <c r="R33" s="99">
        <v>-348.97051430888177</v>
      </c>
      <c r="S33" s="99">
        <v>18.65121281785024</v>
      </c>
    </row>
    <row r="34" spans="2:19">
      <c r="B34" t="b">
        <v>0</v>
      </c>
      <c r="C34" t="s">
        <v>9030</v>
      </c>
      <c r="D34" t="s">
        <v>724</v>
      </c>
      <c r="E34" t="s">
        <v>789</v>
      </c>
      <c r="L34" s="99">
        <v>9880.5095098795609</v>
      </c>
      <c r="M34" s="99">
        <v>-1182.7164199412261</v>
      </c>
      <c r="N34" s="99">
        <v>330.87724481261046</v>
      </c>
      <c r="O34" s="99">
        <v>3861.0054324641492</v>
      </c>
      <c r="P34" s="99">
        <v>859.20810081465493</v>
      </c>
      <c r="Q34" s="99">
        <v>93.347059221908609</v>
      </c>
      <c r="R34" s="99">
        <v>392.67099613703579</v>
      </c>
      <c r="S34" s="99">
        <v>668.02743237072536</v>
      </c>
    </row>
    <row r="35" spans="2:19" s="2" customFormat="1">
      <c r="B35" s="2" t="b">
        <v>0</v>
      </c>
      <c r="C35" s="2" t="s">
        <v>9029</v>
      </c>
      <c r="D35" s="2" t="s">
        <v>77</v>
      </c>
      <c r="E35" s="2" t="s">
        <v>165</v>
      </c>
      <c r="L35" s="100">
        <v>61780.961732538817</v>
      </c>
      <c r="M35" s="100">
        <v>46670.91755160231</v>
      </c>
      <c r="N35" s="100">
        <v>-6350.6874637208457</v>
      </c>
      <c r="O35" s="100">
        <v>-21808.863908144001</v>
      </c>
      <c r="P35" s="100">
        <v>27436.922980624247</v>
      </c>
      <c r="Q35" s="100">
        <v>24851.959668992549</v>
      </c>
      <c r="R35" s="100">
        <v>21354.715450564705</v>
      </c>
      <c r="S35" s="100">
        <v>19300.911568309257</v>
      </c>
    </row>
    <row r="36" spans="2:19">
      <c r="B36" t="b">
        <v>0</v>
      </c>
      <c r="C36" t="s">
        <v>9030</v>
      </c>
      <c r="D36" t="s">
        <v>132</v>
      </c>
      <c r="E36" t="s">
        <v>824</v>
      </c>
      <c r="L36" s="99">
        <v>-401.26982702995213</v>
      </c>
      <c r="M36" s="99">
        <v>-427.50615692786846</v>
      </c>
      <c r="N36" s="99">
        <v>-24674.118685086061</v>
      </c>
      <c r="O36" s="99">
        <v>-9380.0687586424337</v>
      </c>
      <c r="P36" s="99">
        <v>92.402405500311659</v>
      </c>
      <c r="Q36" s="99">
        <v>-297.51115802289866</v>
      </c>
      <c r="R36" s="99">
        <v>-279.17641144710547</v>
      </c>
      <c r="S36" s="99">
        <v>596.70022173261168</v>
      </c>
    </row>
    <row r="37" spans="2:19">
      <c r="B37" t="b">
        <v>0</v>
      </c>
      <c r="C37" t="s">
        <v>9030</v>
      </c>
      <c r="D37" t="s">
        <v>163</v>
      </c>
      <c r="E37" t="s">
        <v>828</v>
      </c>
      <c r="L37" s="99">
        <v>-767.88453263459007</v>
      </c>
      <c r="M37" s="99">
        <v>-555.88223892429016</v>
      </c>
      <c r="N37" s="99">
        <v>23.763946546588585</v>
      </c>
      <c r="O37" s="99">
        <v>4.0199772604927251</v>
      </c>
      <c r="P37" s="99">
        <v>18.675783410234722</v>
      </c>
      <c r="Q37" s="99">
        <v>10.820957982427954</v>
      </c>
      <c r="R37" s="99">
        <v>33.693704829823069</v>
      </c>
      <c r="S37" s="99">
        <v>16.962647432318192</v>
      </c>
    </row>
    <row r="38" spans="2:19">
      <c r="B38" t="b">
        <v>0</v>
      </c>
      <c r="C38" t="s">
        <v>9030</v>
      </c>
      <c r="D38" t="s">
        <v>170</v>
      </c>
      <c r="E38" t="s">
        <v>830</v>
      </c>
      <c r="L38" s="99" t="s">
        <v>9061</v>
      </c>
      <c r="M38" s="99" t="s">
        <v>9061</v>
      </c>
      <c r="N38" s="99" t="s">
        <v>9061</v>
      </c>
      <c r="O38" s="99" t="s">
        <v>9061</v>
      </c>
      <c r="P38" s="99" t="s">
        <v>9061</v>
      </c>
      <c r="Q38" s="99" t="s">
        <v>9061</v>
      </c>
      <c r="R38" s="99" t="s">
        <v>9061</v>
      </c>
      <c r="S38" s="99" t="s">
        <v>9061</v>
      </c>
    </row>
    <row r="39" spans="2:19">
      <c r="B39" t="b">
        <v>0</v>
      </c>
      <c r="C39" t="s">
        <v>9030</v>
      </c>
      <c r="D39" t="s">
        <v>175</v>
      </c>
      <c r="E39" t="s">
        <v>831</v>
      </c>
      <c r="L39" s="99" t="s">
        <v>9061</v>
      </c>
      <c r="M39" s="99" t="s">
        <v>9061</v>
      </c>
      <c r="N39" s="99" t="s">
        <v>9061</v>
      </c>
      <c r="O39" s="99" t="s">
        <v>9061</v>
      </c>
      <c r="P39" s="99" t="s">
        <v>9061</v>
      </c>
      <c r="Q39" s="99" t="s">
        <v>9061</v>
      </c>
      <c r="R39" s="99" t="s">
        <v>9061</v>
      </c>
      <c r="S39" s="99" t="s">
        <v>9061</v>
      </c>
    </row>
    <row r="40" spans="2:19">
      <c r="B40" t="b">
        <v>0</v>
      </c>
      <c r="C40" t="s">
        <v>9030</v>
      </c>
      <c r="D40" t="s">
        <v>178</v>
      </c>
      <c r="E40" t="s">
        <v>832</v>
      </c>
      <c r="L40" s="99" t="s">
        <v>9061</v>
      </c>
      <c r="M40" s="99" t="s">
        <v>9061</v>
      </c>
      <c r="N40" s="99">
        <v>201.2793286732913</v>
      </c>
      <c r="O40" s="99">
        <v>201.8515854738317</v>
      </c>
      <c r="P40" s="99" t="s">
        <v>9061</v>
      </c>
      <c r="Q40" s="99" t="s">
        <v>9061</v>
      </c>
      <c r="R40" s="99" t="s">
        <v>9061</v>
      </c>
      <c r="S40" s="99" t="s">
        <v>9061</v>
      </c>
    </row>
    <row r="41" spans="2:19">
      <c r="B41" t="b">
        <v>0</v>
      </c>
      <c r="C41" t="s">
        <v>9030</v>
      </c>
      <c r="D41" t="s">
        <v>203</v>
      </c>
      <c r="E41" t="s">
        <v>836</v>
      </c>
      <c r="L41" s="99" t="s">
        <v>9061</v>
      </c>
      <c r="M41" s="99" t="s">
        <v>9061</v>
      </c>
      <c r="N41" s="99" t="s">
        <v>9061</v>
      </c>
      <c r="O41" s="99" t="s">
        <v>9061</v>
      </c>
      <c r="P41" s="99" t="s">
        <v>9061</v>
      </c>
      <c r="Q41" s="99" t="s">
        <v>9061</v>
      </c>
      <c r="R41" s="99" t="s">
        <v>9061</v>
      </c>
      <c r="S41" s="99" t="s">
        <v>9061</v>
      </c>
    </row>
    <row r="42" spans="2:19">
      <c r="B42" t="b">
        <v>0</v>
      </c>
      <c r="C42" t="s">
        <v>9030</v>
      </c>
      <c r="D42" t="s">
        <v>210</v>
      </c>
      <c r="E42" t="s">
        <v>837</v>
      </c>
      <c r="L42" s="99" t="s">
        <v>9061</v>
      </c>
      <c r="M42" s="99" t="s">
        <v>9061</v>
      </c>
      <c r="N42" s="99" t="s">
        <v>9061</v>
      </c>
      <c r="O42" s="99" t="s">
        <v>9061</v>
      </c>
      <c r="P42" s="99" t="s">
        <v>9061</v>
      </c>
      <c r="Q42" s="99" t="s">
        <v>9061</v>
      </c>
      <c r="R42" s="99" t="s">
        <v>9061</v>
      </c>
      <c r="S42" s="99" t="s">
        <v>9061</v>
      </c>
    </row>
    <row r="43" spans="2:19" s="2" customFormat="1">
      <c r="B43" s="2" t="b">
        <v>1</v>
      </c>
      <c r="C43" s="2" t="s">
        <v>9029</v>
      </c>
      <c r="D43" s="2" t="s">
        <v>77</v>
      </c>
      <c r="E43" s="2" t="s">
        <v>166</v>
      </c>
      <c r="L43" s="100">
        <v>62182.231559568769</v>
      </c>
      <c r="M43" s="100">
        <v>47098.423708530172</v>
      </c>
      <c r="N43" s="100">
        <v>18323.431221365223</v>
      </c>
      <c r="O43" s="100">
        <v>-12428.79514950157</v>
      </c>
      <c r="P43" s="100">
        <v>27344.520575123934</v>
      </c>
      <c r="Q43" s="100">
        <v>25149.470827015444</v>
      </c>
      <c r="R43" s="100">
        <v>21633.891862011813</v>
      </c>
      <c r="S43" s="100">
        <v>18704.211346576642</v>
      </c>
    </row>
    <row r="44" spans="2:19">
      <c r="B44" t="b">
        <v>1</v>
      </c>
      <c r="C44" t="s">
        <v>9030</v>
      </c>
      <c r="D44" t="s">
        <v>83</v>
      </c>
      <c r="E44" t="s">
        <v>1414</v>
      </c>
      <c r="L44" s="99">
        <v>20607.637556333677</v>
      </c>
      <c r="M44" s="99">
        <v>12074.5297251516</v>
      </c>
      <c r="N44" s="99">
        <v>6211.7397981205741</v>
      </c>
      <c r="O44" s="99">
        <v>-1699.9631112174538</v>
      </c>
      <c r="P44" s="99">
        <v>9512.8093366655085</v>
      </c>
      <c r="Q44" s="99">
        <v>8164.2172382602803</v>
      </c>
      <c r="R44" s="99">
        <v>6645.0065991448055</v>
      </c>
      <c r="S44" s="99">
        <v>6014.6678581232509</v>
      </c>
    </row>
    <row r="45" spans="2:19">
      <c r="B45" t="b">
        <v>1</v>
      </c>
      <c r="C45" t="s">
        <v>9030</v>
      </c>
      <c r="D45" t="s">
        <v>152</v>
      </c>
      <c r="E45" t="s">
        <v>1471</v>
      </c>
      <c r="L45" s="99">
        <v>22041.265211086145</v>
      </c>
      <c r="M45" s="99">
        <v>10804.296707376256</v>
      </c>
      <c r="N45" s="99">
        <v>6103.5683911626047</v>
      </c>
      <c r="O45" s="99">
        <v>322.4509032886134</v>
      </c>
      <c r="P45" s="99">
        <v>9561.0245944893159</v>
      </c>
      <c r="Q45" s="99">
        <v>8117.0222166983658</v>
      </c>
      <c r="R45" s="99">
        <v>7612.6239344644237</v>
      </c>
      <c r="S45" s="99">
        <v>6251.8784522178157</v>
      </c>
    </row>
    <row r="46" spans="2:19">
      <c r="B46" t="b">
        <v>1</v>
      </c>
      <c r="C46" t="s">
        <v>9030</v>
      </c>
      <c r="D46" t="s">
        <v>159</v>
      </c>
      <c r="E46" t="s">
        <v>1472</v>
      </c>
      <c r="L46" s="99">
        <v>-1433.6276547524656</v>
      </c>
      <c r="M46" s="99">
        <v>1270.2330177753458</v>
      </c>
      <c r="N46" s="99">
        <v>108.1714069579688</v>
      </c>
      <c r="O46" s="99">
        <v>-2022.4140145060674</v>
      </c>
      <c r="P46" s="99">
        <v>-48.215257823808599</v>
      </c>
      <c r="Q46" s="99">
        <v>47.195021561914686</v>
      </c>
      <c r="R46" s="99">
        <v>-967.61733531961818</v>
      </c>
      <c r="S46" s="99">
        <v>-237.21059409456404</v>
      </c>
    </row>
    <row r="47" spans="2:19" s="2" customFormat="1">
      <c r="B47" s="2" t="b">
        <v>1</v>
      </c>
      <c r="C47" s="2" t="s">
        <v>9029</v>
      </c>
      <c r="D47" s="2" t="s">
        <v>95</v>
      </c>
      <c r="E47" s="2" t="s">
        <v>1419</v>
      </c>
      <c r="L47" s="100">
        <v>41574.594003235092</v>
      </c>
      <c r="M47" s="100">
        <v>35023.89398337857</v>
      </c>
      <c r="N47" s="100">
        <v>12111.691423244647</v>
      </c>
      <c r="O47" s="100">
        <v>-10728.832038284112</v>
      </c>
      <c r="P47" s="100">
        <v>17831.711238458425</v>
      </c>
      <c r="Q47" s="100">
        <v>16985.253588755164</v>
      </c>
      <c r="R47" s="100">
        <v>14988.885262867003</v>
      </c>
      <c r="S47" s="100">
        <v>12689.543488453393</v>
      </c>
    </row>
    <row r="48" spans="2:19">
      <c r="B48" t="b">
        <v>1</v>
      </c>
      <c r="C48" t="s">
        <v>9030</v>
      </c>
      <c r="D48" t="s">
        <v>100</v>
      </c>
      <c r="E48" t="s">
        <v>1420</v>
      </c>
      <c r="L48" s="99">
        <v>0</v>
      </c>
      <c r="M48" s="99">
        <v>0</v>
      </c>
      <c r="N48" s="99">
        <v>0</v>
      </c>
      <c r="O48" s="99">
        <v>0</v>
      </c>
      <c r="P48" s="99">
        <v>0</v>
      </c>
      <c r="Q48" s="99">
        <v>0</v>
      </c>
      <c r="R48" s="99">
        <v>0</v>
      </c>
      <c r="S48" s="99">
        <v>0</v>
      </c>
    </row>
    <row r="49" spans="2:19">
      <c r="B49" t="b">
        <v>1</v>
      </c>
      <c r="C49" t="s">
        <v>9030</v>
      </c>
      <c r="D49" t="s">
        <v>168</v>
      </c>
      <c r="E49" t="s">
        <v>1421</v>
      </c>
      <c r="L49" s="99">
        <v>0</v>
      </c>
      <c r="M49" s="99">
        <v>0</v>
      </c>
      <c r="N49" s="99">
        <v>0</v>
      </c>
      <c r="O49" s="99">
        <v>0</v>
      </c>
      <c r="P49" s="99">
        <v>0</v>
      </c>
      <c r="Q49" s="99">
        <v>0</v>
      </c>
      <c r="R49" s="99">
        <v>0</v>
      </c>
      <c r="S49" s="99">
        <v>0</v>
      </c>
    </row>
    <row r="50" spans="2:19">
      <c r="B50" t="b">
        <v>1</v>
      </c>
      <c r="C50" t="s">
        <v>9030</v>
      </c>
      <c r="D50" t="s">
        <v>171</v>
      </c>
      <c r="E50" t="s">
        <v>1422</v>
      </c>
      <c r="L50" s="99">
        <v>0</v>
      </c>
      <c r="M50" s="99">
        <v>0</v>
      </c>
      <c r="N50" s="99">
        <v>0</v>
      </c>
      <c r="O50" s="99">
        <v>0</v>
      </c>
      <c r="P50" s="99">
        <v>0</v>
      </c>
      <c r="Q50" s="99">
        <v>0</v>
      </c>
      <c r="R50" s="99">
        <v>0</v>
      </c>
      <c r="S50" s="99">
        <v>0</v>
      </c>
    </row>
    <row r="51" spans="2:19" s="2" customFormat="1">
      <c r="B51" s="2" t="b">
        <v>1</v>
      </c>
      <c r="C51" s="2" t="s">
        <v>9029</v>
      </c>
      <c r="D51" s="2" t="s">
        <v>615</v>
      </c>
      <c r="E51" s="2" t="s">
        <v>1423</v>
      </c>
      <c r="L51" s="100">
        <v>41574.594003235092</v>
      </c>
      <c r="M51" s="100">
        <v>35023.89398337857</v>
      </c>
      <c r="N51" s="100">
        <v>12111.691423244649</v>
      </c>
      <c r="O51" s="100">
        <v>-10728.832038284114</v>
      </c>
      <c r="P51" s="100">
        <v>17831.711238458429</v>
      </c>
      <c r="Q51" s="100">
        <v>16985.253588755164</v>
      </c>
      <c r="R51" s="100">
        <v>14988.885262867005</v>
      </c>
      <c r="S51" s="100">
        <v>12689.543488453393</v>
      </c>
    </row>
    <row r="52" spans="2:19">
      <c r="B52" t="b">
        <v>1</v>
      </c>
      <c r="C52" t="s">
        <v>9030</v>
      </c>
      <c r="D52" t="s">
        <v>107</v>
      </c>
      <c r="E52" t="s">
        <v>1424</v>
      </c>
      <c r="L52" s="99">
        <v>-169.77969575471838</v>
      </c>
      <c r="M52" s="99">
        <v>6898.7649999302812</v>
      </c>
      <c r="N52" s="99">
        <v>696.03690431538155</v>
      </c>
      <c r="O52" s="99">
        <v>-708.24690280317293</v>
      </c>
      <c r="P52" s="99">
        <v>1609.4130997643451</v>
      </c>
      <c r="Q52" s="99">
        <v>1535.4026766151085</v>
      </c>
      <c r="R52" s="99">
        <v>699.71438150354368</v>
      </c>
      <c r="S52" s="99">
        <v>1313.6547865385942</v>
      </c>
    </row>
    <row r="53" spans="2:19" s="2" customFormat="1">
      <c r="B53" s="2" t="b">
        <v>1</v>
      </c>
      <c r="C53" s="2" t="s">
        <v>9029</v>
      </c>
      <c r="D53" s="2" t="s">
        <v>113</v>
      </c>
      <c r="E53" s="2" t="s">
        <v>182</v>
      </c>
      <c r="L53" s="100">
        <v>41744.37369898981</v>
      </c>
      <c r="M53" s="100">
        <v>28125.128983448289</v>
      </c>
      <c r="N53" s="100">
        <v>11415.654518929268</v>
      </c>
      <c r="O53" s="100">
        <v>-10020.585135480942</v>
      </c>
      <c r="P53" s="100">
        <v>16222.298138694083</v>
      </c>
      <c r="Q53" s="100">
        <v>15449.850912140055</v>
      </c>
      <c r="R53" s="100">
        <v>14289.170881363463</v>
      </c>
      <c r="S53" s="100">
        <v>11375.888701914799</v>
      </c>
    </row>
    <row r="54" spans="2:19">
      <c r="B54" t="b">
        <v>1</v>
      </c>
      <c r="C54" t="s">
        <v>9030</v>
      </c>
      <c r="D54" t="s">
        <v>117</v>
      </c>
      <c r="E54" t="s">
        <v>1425</v>
      </c>
      <c r="L54" s="99">
        <v>0</v>
      </c>
      <c r="M54" s="99">
        <v>0</v>
      </c>
      <c r="N54" s="99">
        <v>0</v>
      </c>
      <c r="O54" s="99">
        <v>0</v>
      </c>
      <c r="P54" s="99">
        <v>0</v>
      </c>
      <c r="Q54" s="99">
        <v>0</v>
      </c>
      <c r="R54" s="99">
        <v>0</v>
      </c>
      <c r="S54" s="99">
        <v>0</v>
      </c>
    </row>
    <row r="55" spans="2:19">
      <c r="B55" t="b">
        <v>1</v>
      </c>
      <c r="C55" t="s">
        <v>9030</v>
      </c>
      <c r="D55" t="s">
        <v>120</v>
      </c>
      <c r="E55" t="s">
        <v>1426</v>
      </c>
      <c r="L55" s="99">
        <v>0</v>
      </c>
      <c r="M55" s="99">
        <v>0</v>
      </c>
      <c r="N55" s="99">
        <v>0</v>
      </c>
      <c r="O55" s="99">
        <v>0</v>
      </c>
      <c r="P55" s="99">
        <v>0</v>
      </c>
      <c r="Q55" s="99">
        <v>0</v>
      </c>
      <c r="R55" s="99">
        <v>0</v>
      </c>
      <c r="S55" s="99">
        <v>0</v>
      </c>
    </row>
    <row r="56" spans="2:19" s="2" customFormat="1">
      <c r="B56" s="2" t="b">
        <v>1</v>
      </c>
      <c r="C56" s="2" t="s">
        <v>9029</v>
      </c>
      <c r="D56" s="2" t="s">
        <v>127</v>
      </c>
      <c r="E56" s="2" t="s">
        <v>200</v>
      </c>
      <c r="L56" s="100">
        <v>41744.37369898981</v>
      </c>
      <c r="M56" s="100">
        <v>28125.128983448289</v>
      </c>
      <c r="N56" s="100">
        <v>11415.654518929268</v>
      </c>
      <c r="O56" s="100">
        <v>-10020.585135480942</v>
      </c>
      <c r="P56" s="100">
        <v>16222.298138694083</v>
      </c>
      <c r="Q56" s="100">
        <v>15449.850912140055</v>
      </c>
      <c r="R56" s="100">
        <v>14289.170881363463</v>
      </c>
      <c r="S56" s="100">
        <v>11375.888701914799</v>
      </c>
    </row>
    <row r="57" spans="2:19" s="2" customFormat="1">
      <c r="B57" s="2" t="b">
        <v>0</v>
      </c>
      <c r="C57" s="2" t="s">
        <v>9029</v>
      </c>
      <c r="L57" s="100" t="s">
        <v>9061</v>
      </c>
      <c r="M57" s="100" t="s">
        <v>9061</v>
      </c>
      <c r="N57" s="100" t="s">
        <v>9061</v>
      </c>
      <c r="O57" s="100" t="s">
        <v>9061</v>
      </c>
      <c r="P57" s="100" t="s">
        <v>9061</v>
      </c>
      <c r="Q57" s="100" t="s">
        <v>9061</v>
      </c>
      <c r="R57" s="100" t="s">
        <v>9061</v>
      </c>
      <c r="S57" s="100" t="s">
        <v>9061</v>
      </c>
    </row>
    <row r="58" spans="2:19" s="2" customFormat="1">
      <c r="B58" s="2" t="b">
        <v>0</v>
      </c>
      <c r="C58" s="2" t="s">
        <v>9029</v>
      </c>
      <c r="D58" s="2" t="s">
        <v>127</v>
      </c>
      <c r="E58" s="2" t="s">
        <v>729</v>
      </c>
      <c r="L58" s="100">
        <v>41463.484820068843</v>
      </c>
      <c r="M58" s="100">
        <v>27825.874673598777</v>
      </c>
      <c r="N58" s="100">
        <v>-5856.2285606309797</v>
      </c>
      <c r="O58" s="100">
        <v>-16586.633266530644</v>
      </c>
      <c r="P58" s="100">
        <v>16286.979822544301</v>
      </c>
      <c r="Q58" s="100">
        <v>15241.593101524028</v>
      </c>
      <c r="R58" s="100">
        <v>14093.161122886448</v>
      </c>
      <c r="S58" s="100">
        <v>11795.249617748479</v>
      </c>
    </row>
    <row r="59" spans="2:19">
      <c r="B59" t="b">
        <v>0</v>
      </c>
      <c r="C59" t="s">
        <v>9030</v>
      </c>
      <c r="D59" t="s">
        <v>207</v>
      </c>
      <c r="E59" t="s">
        <v>840</v>
      </c>
      <c r="L59" s="99">
        <v>-280.88887892096653</v>
      </c>
      <c r="M59" s="99">
        <v>-299.25430984950793</v>
      </c>
      <c r="N59" s="99">
        <v>-17271.883079560248</v>
      </c>
      <c r="O59" s="99">
        <v>-6566.0481310497044</v>
      </c>
      <c r="P59" s="99">
        <v>64.681683850218164</v>
      </c>
      <c r="Q59" s="99">
        <v>-208.25781061602905</v>
      </c>
      <c r="R59" s="99">
        <v>-196.0097584770127</v>
      </c>
      <c r="S59" s="99">
        <v>419.36091583367948</v>
      </c>
    </row>
    <row r="60" spans="2:19">
      <c r="B60" t="b">
        <v>0</v>
      </c>
      <c r="C60" t="s">
        <v>9030</v>
      </c>
      <c r="D60" t="s">
        <v>100</v>
      </c>
      <c r="E60" t="s">
        <v>841</v>
      </c>
      <c r="L60" s="99">
        <v>0</v>
      </c>
      <c r="M60" s="99">
        <v>0</v>
      </c>
      <c r="N60" s="99">
        <v>0</v>
      </c>
      <c r="O60" s="99">
        <v>0</v>
      </c>
      <c r="P60" s="99">
        <v>0</v>
      </c>
      <c r="Q60" s="99">
        <v>0</v>
      </c>
      <c r="R60" s="99">
        <v>0</v>
      </c>
      <c r="S60" s="99">
        <v>0</v>
      </c>
    </row>
    <row r="61" spans="2:19" s="2" customFormat="1">
      <c r="B61" s="2" t="b">
        <v>0</v>
      </c>
      <c r="C61" s="2" t="s">
        <v>9029</v>
      </c>
      <c r="L61" s="100" t="s">
        <v>9061</v>
      </c>
      <c r="M61" s="100" t="s">
        <v>9061</v>
      </c>
      <c r="N61" s="100" t="s">
        <v>9061</v>
      </c>
      <c r="O61" s="100" t="s">
        <v>9061</v>
      </c>
      <c r="P61" s="100" t="s">
        <v>9061</v>
      </c>
      <c r="Q61" s="100" t="s">
        <v>9061</v>
      </c>
      <c r="R61" s="100" t="s">
        <v>9061</v>
      </c>
      <c r="S61" s="100" t="s">
        <v>9061</v>
      </c>
    </row>
    <row r="62" spans="2:19" s="2" customFormat="1">
      <c r="B62" s="2" t="b">
        <v>0</v>
      </c>
      <c r="C62" s="2" t="s">
        <v>9029</v>
      </c>
      <c r="D62" s="2" t="s">
        <v>157</v>
      </c>
      <c r="E62" s="2" t="s">
        <v>164</v>
      </c>
      <c r="L62" s="100">
        <v>96</v>
      </c>
      <c r="M62" s="100">
        <v>96</v>
      </c>
      <c r="N62" s="100">
        <v>96</v>
      </c>
      <c r="O62" s="100">
        <v>96</v>
      </c>
      <c r="P62" s="100">
        <v>96</v>
      </c>
      <c r="Q62" s="100">
        <v>96</v>
      </c>
      <c r="R62" s="100">
        <v>96</v>
      </c>
      <c r="S62" s="100">
        <v>96</v>
      </c>
    </row>
    <row r="63" spans="2:19" s="2" customFormat="1">
      <c r="B63" s="2" t="b">
        <v>1</v>
      </c>
      <c r="C63" s="2" t="s">
        <v>9031</v>
      </c>
      <c r="D63" s="2" t="s">
        <v>220</v>
      </c>
      <c r="E63" s="2" t="s">
        <v>219</v>
      </c>
      <c r="L63" s="100">
        <v>434.70897928244818</v>
      </c>
      <c r="M63" s="100">
        <v>292.64225143270301</v>
      </c>
      <c r="N63" s="100">
        <v>119.46902088995355</v>
      </c>
      <c r="O63" s="100">
        <v>-104.76304375829527</v>
      </c>
      <c r="P63" s="100">
        <v>168.44824252368571</v>
      </c>
      <c r="Q63" s="100">
        <v>160.35877492031787</v>
      </c>
      <c r="R63" s="100">
        <v>149.46831465861362</v>
      </c>
      <c r="S63" s="100">
        <v>119.09943941840434</v>
      </c>
    </row>
    <row r="64" spans="2:19" s="2" customFormat="1">
      <c r="B64" s="2" t="b">
        <v>0</v>
      </c>
      <c r="C64" s="2" t="s">
        <v>9031</v>
      </c>
      <c r="D64" s="2" t="s">
        <v>226</v>
      </c>
      <c r="E64" s="2" t="s">
        <v>225</v>
      </c>
      <c r="J64" s="105"/>
      <c r="L64" s="100">
        <v>434.70897928244818</v>
      </c>
      <c r="M64" s="100">
        <v>292.64225143270301</v>
      </c>
      <c r="N64" s="100">
        <v>119.46902088995355</v>
      </c>
      <c r="O64" s="100">
        <v>-104.76304375829527</v>
      </c>
      <c r="P64" s="100">
        <v>168.44824252368571</v>
      </c>
      <c r="Q64" s="100">
        <v>160.35877492031787</v>
      </c>
      <c r="R64" s="100">
        <v>149.46831465861362</v>
      </c>
      <c r="S64" s="100">
        <v>119.09943941840434</v>
      </c>
    </row>
    <row r="65" spans="2:19" s="2" customFormat="1">
      <c r="B65" s="2" t="b">
        <v>0</v>
      </c>
      <c r="C65" s="2" t="s">
        <v>9031</v>
      </c>
      <c r="D65" s="2" t="s">
        <v>229</v>
      </c>
      <c r="E65" s="2" t="s">
        <v>228</v>
      </c>
      <c r="L65" s="100">
        <v>431.78305346035478</v>
      </c>
      <c r="M65" s="100">
        <v>289.52505929975331</v>
      </c>
      <c r="N65" s="100">
        <v>-60.446389980323211</v>
      </c>
      <c r="O65" s="100">
        <v>-173.15942413828944</v>
      </c>
      <c r="P65" s="100">
        <v>169.12203549378049</v>
      </c>
      <c r="Q65" s="100">
        <v>158.18936840432266</v>
      </c>
      <c r="R65" s="100">
        <v>147.42655214676429</v>
      </c>
      <c r="S65" s="100">
        <v>123.46774219085049</v>
      </c>
    </row>
    <row r="66" spans="2:19" s="2" customFormat="1">
      <c r="B66" s="2" t="b">
        <v>0</v>
      </c>
      <c r="C66" s="2" t="s">
        <v>9029</v>
      </c>
      <c r="L66" s="100" t="s">
        <v>9061</v>
      </c>
      <c r="M66" s="100" t="s">
        <v>9061</v>
      </c>
      <c r="N66" s="100" t="s">
        <v>9061</v>
      </c>
      <c r="O66" s="100" t="s">
        <v>9061</v>
      </c>
      <c r="P66" s="100" t="s">
        <v>9061</v>
      </c>
      <c r="Q66" s="100" t="s">
        <v>9061</v>
      </c>
      <c r="R66" s="100" t="s">
        <v>9061</v>
      </c>
      <c r="S66" s="100" t="s">
        <v>9061</v>
      </c>
    </row>
    <row r="67" spans="2:19" s="2" customFormat="1">
      <c r="B67" s="2" t="b">
        <v>0</v>
      </c>
      <c r="C67" s="2" t="s">
        <v>9029</v>
      </c>
      <c r="D67" s="2" t="s">
        <v>169</v>
      </c>
      <c r="E67" s="2" t="s">
        <v>179</v>
      </c>
      <c r="L67" s="100">
        <v>96</v>
      </c>
      <c r="M67" s="100">
        <v>96</v>
      </c>
      <c r="N67" s="100">
        <v>96</v>
      </c>
      <c r="O67" s="100">
        <v>96</v>
      </c>
      <c r="P67" s="100">
        <v>96</v>
      </c>
      <c r="Q67" s="100">
        <v>96</v>
      </c>
      <c r="R67" s="100">
        <v>96</v>
      </c>
      <c r="S67" s="100">
        <v>96</v>
      </c>
    </row>
    <row r="68" spans="2:19" s="2" customFormat="1">
      <c r="B68" s="2" t="b">
        <v>1</v>
      </c>
      <c r="C68" s="2" t="s">
        <v>9031</v>
      </c>
      <c r="D68" s="2" t="s">
        <v>231</v>
      </c>
      <c r="E68" s="2" t="s">
        <v>230</v>
      </c>
      <c r="L68" s="100">
        <v>434.70897928244818</v>
      </c>
      <c r="M68" s="100">
        <v>292.64225143270301</v>
      </c>
      <c r="N68" s="100">
        <v>119.46902088995355</v>
      </c>
      <c r="O68" s="100">
        <v>-104.76304375829527</v>
      </c>
      <c r="P68" s="100">
        <v>168.44824252368571</v>
      </c>
      <c r="Q68" s="100">
        <v>160.35877492031787</v>
      </c>
      <c r="R68" s="100">
        <v>149.46831465861362</v>
      </c>
      <c r="S68" s="100">
        <v>119.09943941840434</v>
      </c>
    </row>
    <row r="69" spans="2:19" s="2" customFormat="1">
      <c r="B69" s="2" t="b">
        <v>0</v>
      </c>
      <c r="C69" s="2" t="s">
        <v>9031</v>
      </c>
      <c r="D69" s="2" t="s">
        <v>233</v>
      </c>
      <c r="E69" s="2" t="s">
        <v>232</v>
      </c>
      <c r="L69" s="100">
        <v>434.70897928244818</v>
      </c>
      <c r="M69" s="100">
        <v>292.64225143270301</v>
      </c>
      <c r="N69" s="100">
        <v>119.46902088995355</v>
      </c>
      <c r="O69" s="100">
        <v>-104.76304375829527</v>
      </c>
      <c r="P69" s="100">
        <v>168.44824252368571</v>
      </c>
      <c r="Q69" s="100">
        <v>160.35877492031787</v>
      </c>
      <c r="R69" s="100">
        <v>149.46831465861362</v>
      </c>
      <c r="S69" s="100">
        <v>119.09943941840434</v>
      </c>
    </row>
    <row r="70" spans="2:19" s="2" customFormat="1">
      <c r="B70" s="2" t="b">
        <v>0</v>
      </c>
      <c r="C70" s="2" t="s">
        <v>9031</v>
      </c>
      <c r="D70" s="2" t="s">
        <v>235</v>
      </c>
      <c r="E70" s="2" t="s">
        <v>234</v>
      </c>
      <c r="L70" s="100">
        <v>431.78305346035478</v>
      </c>
      <c r="M70" s="100">
        <v>289.52505929975331</v>
      </c>
      <c r="N70" s="100">
        <v>-60.446389980323211</v>
      </c>
      <c r="O70" s="100">
        <v>-173.15942413828944</v>
      </c>
      <c r="P70" s="100">
        <v>169.12203549378049</v>
      </c>
      <c r="Q70" s="100">
        <v>158.18936840432266</v>
      </c>
      <c r="R70" s="100">
        <v>147.42655214676429</v>
      </c>
      <c r="S70" s="100">
        <v>123.46774219085049</v>
      </c>
    </row>
    <row r="71" spans="2:19" s="2" customFormat="1">
      <c r="B71" s="2" t="b">
        <v>0</v>
      </c>
      <c r="C71" s="2" t="s">
        <v>9029</v>
      </c>
      <c r="L71" s="100" t="s">
        <v>9061</v>
      </c>
      <c r="M71" s="100" t="s">
        <v>9061</v>
      </c>
      <c r="N71" s="100" t="s">
        <v>9061</v>
      </c>
      <c r="O71" s="100" t="s">
        <v>9061</v>
      </c>
      <c r="P71" s="100" t="s">
        <v>9061</v>
      </c>
      <c r="Q71" s="100" t="s">
        <v>9061</v>
      </c>
      <c r="R71" s="100" t="s">
        <v>9061</v>
      </c>
      <c r="S71" s="100" t="s">
        <v>9061</v>
      </c>
    </row>
    <row r="72" spans="2:19" s="2" customFormat="1">
      <c r="B72" s="2" t="b">
        <v>0</v>
      </c>
      <c r="C72" s="2" t="s">
        <v>9029</v>
      </c>
      <c r="E72" s="2" t="s">
        <v>798</v>
      </c>
      <c r="L72" s="100" t="s">
        <v>9061</v>
      </c>
      <c r="M72" s="100" t="s">
        <v>9061</v>
      </c>
      <c r="N72" s="100" t="s">
        <v>9061</v>
      </c>
      <c r="O72" s="100" t="s">
        <v>9061</v>
      </c>
      <c r="P72" s="100" t="s">
        <v>9061</v>
      </c>
      <c r="Q72" s="100" t="s">
        <v>9061</v>
      </c>
      <c r="R72" s="100" t="s">
        <v>9061</v>
      </c>
      <c r="S72" s="100" t="s">
        <v>9061</v>
      </c>
    </row>
    <row r="73" spans="2:19" s="2" customFormat="1">
      <c r="B73" s="2" t="b">
        <v>0</v>
      </c>
      <c r="C73" s="2" t="s">
        <v>9029</v>
      </c>
      <c r="D73" s="2" t="s">
        <v>800</v>
      </c>
      <c r="E73" s="2" t="s">
        <v>799</v>
      </c>
      <c r="L73" s="100" t="s">
        <v>9061</v>
      </c>
      <c r="M73" s="100" t="s">
        <v>9061</v>
      </c>
      <c r="N73" s="100" t="s">
        <v>9061</v>
      </c>
      <c r="O73" s="100" t="s">
        <v>9061</v>
      </c>
      <c r="P73" s="100" t="s">
        <v>9061</v>
      </c>
      <c r="Q73" s="100" t="s">
        <v>9061</v>
      </c>
      <c r="R73" s="100" t="s">
        <v>9061</v>
      </c>
      <c r="S73" s="100" t="s">
        <v>9061</v>
      </c>
    </row>
    <row r="74" spans="2:19" s="2" customFormat="1">
      <c r="B74" s="2" t="b">
        <v>0</v>
      </c>
      <c r="C74" s="2" t="s">
        <v>9029</v>
      </c>
      <c r="D74" s="2" t="s">
        <v>177</v>
      </c>
      <c r="E74" s="2" t="s">
        <v>177</v>
      </c>
      <c r="L74" s="100">
        <v>74678.594752473131</v>
      </c>
      <c r="M74" s="100">
        <v>51351.951225344943</v>
      </c>
      <c r="N74" s="100">
        <v>990.42415470399465</v>
      </c>
      <c r="O74" s="100">
        <v>-9577.6567318702891</v>
      </c>
      <c r="P74" s="100">
        <v>34691.549355921503</v>
      </c>
      <c r="Q74" s="100">
        <v>29383.724722838273</v>
      </c>
      <c r="R74" s="100">
        <v>26145.301603436543</v>
      </c>
      <c r="S74" s="100">
        <v>23908.943346632572</v>
      </c>
    </row>
    <row r="75" spans="2:19" s="2" customFormat="1">
      <c r="B75" s="2" t="b">
        <v>0</v>
      </c>
      <c r="C75" s="2" t="s">
        <v>9029</v>
      </c>
      <c r="D75" s="2" t="s">
        <v>802</v>
      </c>
      <c r="E75" s="2" t="s">
        <v>801</v>
      </c>
      <c r="L75" s="100">
        <v>20.831382984136031</v>
      </c>
      <c r="M75" s="100">
        <v>19.317188725949645</v>
      </c>
      <c r="N75" s="100">
        <v>1.87018324215771</v>
      </c>
      <c r="O75" s="100">
        <v>-30.611784035913551</v>
      </c>
      <c r="P75" s="100">
        <v>19.693928107405799</v>
      </c>
      <c r="Q75" s="100">
        <v>18.151243991047675</v>
      </c>
      <c r="R75" s="100">
        <v>19.962475096230101</v>
      </c>
      <c r="S75" s="100">
        <v>23.94732487648383</v>
      </c>
    </row>
    <row r="76" spans="2:19" s="2" customFormat="1">
      <c r="B76" s="2" t="b">
        <v>0</v>
      </c>
      <c r="C76" s="2" t="s">
        <v>9029</v>
      </c>
      <c r="D76" s="2" t="s">
        <v>237</v>
      </c>
      <c r="E76" s="2" t="s">
        <v>237</v>
      </c>
      <c r="L76" s="100">
        <v>69116.143771417032</v>
      </c>
      <c r="M76" s="100">
        <v>47481.205294956068</v>
      </c>
      <c r="N76" s="100">
        <v>-32.46440785053143</v>
      </c>
      <c r="O76" s="100">
        <v>-10537.944027157082</v>
      </c>
      <c r="P76" s="100">
        <v>33493.857938789319</v>
      </c>
      <c r="Q76" s="100">
        <v>28123.66979633025</v>
      </c>
      <c r="R76" s="100">
        <v>25120.430303518875</v>
      </c>
      <c r="S76" s="100">
        <v>23107.488331071552</v>
      </c>
    </row>
    <row r="77" spans="2:19" s="2" customFormat="1">
      <c r="B77" s="2" t="b">
        <v>0</v>
      </c>
      <c r="C77" s="2" t="s">
        <v>9029</v>
      </c>
      <c r="D77" s="2" t="s">
        <v>136</v>
      </c>
      <c r="E77" s="2" t="s">
        <v>136</v>
      </c>
      <c r="L77" s="100">
        <v>60750.427858575538</v>
      </c>
      <c r="M77" s="100">
        <v>42974.514622892435</v>
      </c>
      <c r="N77" s="100">
        <v>-6216.8042457452566</v>
      </c>
      <c r="O77" s="100">
        <v>-16377.265541754621</v>
      </c>
      <c r="P77" s="100">
        <v>28089.965080263173</v>
      </c>
      <c r="Q77" s="100">
        <v>24498.127380265923</v>
      </c>
      <c r="R77" s="100">
        <v>21598.298136232937</v>
      </c>
      <c r="S77" s="100">
        <v>20105.522598712399</v>
      </c>
    </row>
    <row r="78" spans="2:19" s="2" customFormat="1">
      <c r="B78" s="2" t="b">
        <v>0</v>
      </c>
      <c r="C78" s="2" t="s">
        <v>9029</v>
      </c>
      <c r="D78" s="2" t="s">
        <v>684</v>
      </c>
      <c r="E78" s="2" t="s">
        <v>803</v>
      </c>
      <c r="L78" s="100">
        <v>25.573190669529446</v>
      </c>
      <c r="M78" s="100">
        <v>23.277095320757113</v>
      </c>
      <c r="N78" s="100">
        <v>19.790790567430317</v>
      </c>
      <c r="O78" s="100">
        <v>3.8214601365057499</v>
      </c>
      <c r="P78" s="100">
        <v>27.839307059333052</v>
      </c>
      <c r="Q78" s="100">
        <v>27.427801969736386</v>
      </c>
      <c r="R78" s="100">
        <v>29.518269212170445</v>
      </c>
      <c r="S78" s="100">
        <v>34.215400038894039</v>
      </c>
    </row>
    <row r="79" spans="2:19" s="2" customFormat="1">
      <c r="B79" s="2" t="b">
        <v>0</v>
      </c>
      <c r="C79" s="2" t="s">
        <v>9029</v>
      </c>
      <c r="D79" s="2" t="s">
        <v>686</v>
      </c>
      <c r="E79" s="2" t="s">
        <v>804</v>
      </c>
      <c r="L79" s="100">
        <v>16.946160186419466</v>
      </c>
      <c r="M79" s="100">
        <v>16.165827968904402</v>
      </c>
      <c r="N79" s="100">
        <v>-11.738973716409895</v>
      </c>
      <c r="O79" s="100">
        <v>-52.344464820373858</v>
      </c>
      <c r="P79" s="100">
        <v>15.946297098310957</v>
      </c>
      <c r="Q79" s="100">
        <v>15.133258005829155</v>
      </c>
      <c r="R79" s="100">
        <v>16.490744501827887</v>
      </c>
      <c r="S79" s="100">
        <v>20.137798417204657</v>
      </c>
    </row>
    <row r="80" spans="2:19" s="2" customFormat="1">
      <c r="B80" s="2" t="b">
        <v>0</v>
      </c>
      <c r="C80" s="2" t="s">
        <v>9029</v>
      </c>
      <c r="D80" s="2" t="s">
        <v>690</v>
      </c>
      <c r="E80" s="2" t="s">
        <v>805</v>
      </c>
      <c r="L80" s="100">
        <v>11.566121925656079</v>
      </c>
      <c r="M80" s="100">
        <v>10.467327135745451</v>
      </c>
      <c r="N80" s="100">
        <v>-11.058111279213183</v>
      </c>
      <c r="O80" s="100">
        <v>-53.013638894404657</v>
      </c>
      <c r="P80" s="100">
        <v>9.2459003897791252</v>
      </c>
      <c r="Q80" s="100">
        <v>9.4152078338456722</v>
      </c>
      <c r="R80" s="100">
        <v>10.760418151221494</v>
      </c>
      <c r="S80" s="100">
        <v>11.81418478015792</v>
      </c>
    </row>
    <row r="81" spans="2:21" s="2" customFormat="1">
      <c r="B81" s="2" t="b">
        <v>0</v>
      </c>
      <c r="C81" s="2" t="s">
        <v>9029</v>
      </c>
      <c r="D81" s="2" t="s">
        <v>807</v>
      </c>
      <c r="E81" s="2" t="s">
        <v>806</v>
      </c>
      <c r="L81" s="100" t="s">
        <v>9061</v>
      </c>
      <c r="M81" s="100" t="s">
        <v>9061</v>
      </c>
      <c r="N81" s="100" t="s">
        <v>9061</v>
      </c>
      <c r="O81" s="100" t="s">
        <v>9061</v>
      </c>
      <c r="P81" s="100" t="s">
        <v>9061</v>
      </c>
      <c r="Q81" s="100" t="s">
        <v>9061</v>
      </c>
      <c r="R81" s="100" t="s">
        <v>9061</v>
      </c>
      <c r="S81" s="100" t="s">
        <v>9061</v>
      </c>
    </row>
    <row r="82" spans="2:21" s="2" customFormat="1">
      <c r="B82" s="2" t="b">
        <v>0</v>
      </c>
      <c r="C82" s="2" t="s">
        <v>9029</v>
      </c>
      <c r="D82" s="2" t="s">
        <v>808</v>
      </c>
      <c r="E82" s="2" t="s">
        <v>1435</v>
      </c>
      <c r="L82" s="100">
        <v>88298230.433753893</v>
      </c>
      <c r="M82" s="100">
        <v>75887962.034678325</v>
      </c>
      <c r="N82" s="100">
        <v>18826402.09599907</v>
      </c>
      <c r="O82" s="100">
        <v>12987747.205651673</v>
      </c>
      <c r="P82" s="100">
        <v>55013594.309714489</v>
      </c>
      <c r="Q82" s="100">
        <v>51538587.957342207</v>
      </c>
      <c r="R82" s="100">
        <v>43368292.735075012</v>
      </c>
      <c r="S82" s="100">
        <v>42886479.891884521</v>
      </c>
    </row>
    <row r="83" spans="2:21" s="2" customFormat="1">
      <c r="B83" s="2" t="b">
        <v>0</v>
      </c>
      <c r="C83" s="2" t="s">
        <v>9029</v>
      </c>
      <c r="D83" s="2" t="s">
        <v>810</v>
      </c>
      <c r="E83" s="2" t="s">
        <v>809</v>
      </c>
      <c r="L83" s="100">
        <v>0</v>
      </c>
      <c r="M83" s="100">
        <v>0</v>
      </c>
      <c r="N83" s="100">
        <v>0</v>
      </c>
      <c r="O83" s="100">
        <v>0</v>
      </c>
      <c r="P83" s="100">
        <v>0</v>
      </c>
      <c r="Q83" s="100">
        <v>80.831252398859405</v>
      </c>
      <c r="R83" s="100">
        <v>74.734157329306811</v>
      </c>
      <c r="S83" s="100">
        <v>60.151232029497145</v>
      </c>
    </row>
    <row r="84" spans="2:21" s="2" customFormat="1">
      <c r="B84" s="2" t="b">
        <v>0</v>
      </c>
      <c r="C84" s="2" t="s">
        <v>9029</v>
      </c>
      <c r="D84" s="2" t="s">
        <v>812</v>
      </c>
      <c r="E84" s="2" t="s">
        <v>811</v>
      </c>
      <c r="L84" s="100">
        <v>0</v>
      </c>
      <c r="M84" s="100">
        <v>0</v>
      </c>
      <c r="N84" s="100">
        <v>0</v>
      </c>
      <c r="O84" s="100">
        <v>0</v>
      </c>
      <c r="P84" s="100">
        <v>0</v>
      </c>
      <c r="Q84" s="100">
        <v>7759.1483653518026</v>
      </c>
      <c r="R84" s="100">
        <v>7173.845763297104</v>
      </c>
      <c r="S84" s="100">
        <v>11316.973096493652</v>
      </c>
    </row>
    <row r="85" spans="2:21" s="2" customFormat="1">
      <c r="B85" s="2" t="b">
        <v>0</v>
      </c>
      <c r="C85" s="2" t="s">
        <v>9029</v>
      </c>
      <c r="D85" s="2" t="s">
        <v>816</v>
      </c>
      <c r="E85" s="2" t="s">
        <v>815</v>
      </c>
      <c r="L85" s="100">
        <v>38892.773992584909</v>
      </c>
      <c r="M85" s="100">
        <v>29547.20467885381</v>
      </c>
      <c r="N85" s="100">
        <v>17888.538013799505</v>
      </c>
      <c r="O85" s="100">
        <v>16066.021847798287</v>
      </c>
      <c r="P85" s="100">
        <v>20836.071088629065</v>
      </c>
      <c r="Q85" s="100">
        <v>20114.857159456165</v>
      </c>
      <c r="R85" s="100">
        <v>17354.918016687552</v>
      </c>
      <c r="S85" s="100">
        <v>13656.495115048914</v>
      </c>
    </row>
    <row r="86" spans="2:21" s="2" customFormat="1">
      <c r="B86" s="2" t="b">
        <v>0</v>
      </c>
      <c r="C86" s="2" t="s">
        <v>9029</v>
      </c>
      <c r="D86" s="2" t="s">
        <v>97</v>
      </c>
      <c r="E86" s="2" t="s">
        <v>819</v>
      </c>
      <c r="L86" s="100">
        <v>5562.4509810561094</v>
      </c>
      <c r="M86" s="100">
        <v>3870.7459303888791</v>
      </c>
      <c r="N86" s="100">
        <v>1022.8885625545262</v>
      </c>
      <c r="O86" s="100">
        <v>960.28729528679253</v>
      </c>
      <c r="P86" s="100">
        <v>1197.6914171321771</v>
      </c>
      <c r="Q86" s="100">
        <v>1260.054926508026</v>
      </c>
      <c r="R86" s="100">
        <v>1024.8712999176632</v>
      </c>
      <c r="S86" s="100">
        <v>801.45501556101999</v>
      </c>
    </row>
    <row r="87" spans="2:21" s="2" customFormat="1">
      <c r="B87" s="2" t="b">
        <v>0</v>
      </c>
      <c r="C87" s="2" t="s">
        <v>9029</v>
      </c>
      <c r="D87" s="2" t="s">
        <v>821</v>
      </c>
      <c r="E87" s="2" t="s">
        <v>820</v>
      </c>
      <c r="L87" s="100">
        <v>13863.416535445042</v>
      </c>
      <c r="M87" s="100">
        <v>10766.888193160094</v>
      </c>
      <c r="N87" s="100">
        <v>1383.7629202210271</v>
      </c>
      <c r="O87" s="100">
        <v>1328.7852108319589</v>
      </c>
      <c r="P87" s="100" t="s">
        <v>9061</v>
      </c>
      <c r="Q87" s="100" t="s">
        <v>9061</v>
      </c>
      <c r="R87" s="100" t="s">
        <v>9061</v>
      </c>
      <c r="S87" s="100" t="s">
        <v>9061</v>
      </c>
    </row>
    <row r="88" spans="2:21" s="2" customFormat="1">
      <c r="B88"/>
      <c r="L88"/>
      <c r="M88"/>
      <c r="N88"/>
      <c r="O88"/>
      <c r="P88"/>
      <c r="Q88"/>
      <c r="R88"/>
      <c r="S88"/>
      <c r="T88"/>
      <c r="U88"/>
    </row>
    <row r="89" spans="2:21" s="2" customFormat="1">
      <c r="B89"/>
      <c r="L89"/>
      <c r="M89"/>
      <c r="N89"/>
      <c r="O89"/>
      <c r="P89"/>
      <c r="Q89"/>
      <c r="R89"/>
      <c r="S89"/>
      <c r="T89"/>
      <c r="U89"/>
    </row>
    <row r="90" spans="2:21" s="2" customFormat="1">
      <c r="B90"/>
      <c r="L90"/>
      <c r="M90"/>
      <c r="N90"/>
      <c r="O90"/>
      <c r="P90"/>
      <c r="Q90"/>
      <c r="R90"/>
      <c r="S90"/>
    </row>
    <row r="91" spans="2:21" s="2" customFormat="1">
      <c r="B91"/>
      <c r="L91"/>
      <c r="M91"/>
      <c r="N91"/>
      <c r="O91"/>
      <c r="P91"/>
      <c r="Q91"/>
      <c r="R91"/>
      <c r="S91"/>
    </row>
    <row r="92" spans="2:21" s="2" customFormat="1">
      <c r="B92"/>
      <c r="L92"/>
      <c r="M92"/>
      <c r="N92"/>
      <c r="O92"/>
      <c r="P92"/>
      <c r="Q92"/>
      <c r="R92"/>
      <c r="S92"/>
    </row>
    <row r="93" spans="2:21" s="2" customFormat="1">
      <c r="B93"/>
      <c r="L93"/>
      <c r="M93"/>
      <c r="N93"/>
      <c r="O93"/>
      <c r="P93"/>
      <c r="Q93"/>
      <c r="R93"/>
      <c r="S93"/>
    </row>
    <row r="94" spans="2:21" s="2" customFormat="1">
      <c r="B94"/>
      <c r="L94"/>
      <c r="M94"/>
      <c r="N94"/>
      <c r="O94"/>
      <c r="P94"/>
      <c r="Q94"/>
      <c r="R94"/>
      <c r="S94"/>
    </row>
    <row r="95" spans="2:21" s="2" customFormat="1">
      <c r="B95"/>
      <c r="L95"/>
      <c r="M95"/>
      <c r="N95"/>
      <c r="O95"/>
      <c r="P95"/>
      <c r="Q95"/>
      <c r="R95"/>
      <c r="S95"/>
    </row>
    <row r="96" spans="2:21" s="2" customFormat="1">
      <c r="B96"/>
      <c r="L96"/>
      <c r="M96"/>
      <c r="N96"/>
      <c r="O96"/>
      <c r="P96"/>
      <c r="Q96"/>
      <c r="R96"/>
      <c r="S96"/>
    </row>
    <row r="97" spans="2:31" s="2" customFormat="1">
      <c r="B97"/>
      <c r="L97"/>
      <c r="M97"/>
      <c r="N97"/>
      <c r="O97"/>
      <c r="P97"/>
      <c r="Q97"/>
      <c r="R97"/>
      <c r="S97"/>
    </row>
    <row r="98" spans="2:31" s="2" customFormat="1">
      <c r="B98"/>
      <c r="L98"/>
      <c r="M98"/>
      <c r="N98"/>
      <c r="O98"/>
      <c r="P98"/>
      <c r="Q98"/>
      <c r="R98"/>
      <c r="S98"/>
    </row>
    <row r="99" spans="2:31" s="2" customFormat="1">
      <c r="B99"/>
      <c r="L99"/>
      <c r="M99"/>
      <c r="N99"/>
      <c r="O99"/>
      <c r="P99"/>
      <c r="Q99"/>
      <c r="R99"/>
      <c r="S99"/>
    </row>
    <row r="100" spans="2:31" s="2" customFormat="1">
      <c r="B100"/>
      <c r="L100"/>
      <c r="M100"/>
      <c r="N100"/>
      <c r="O100"/>
      <c r="P100"/>
      <c r="Q100"/>
      <c r="R100"/>
      <c r="S100"/>
    </row>
    <row r="101" spans="2:31" s="2" customFormat="1">
      <c r="B101"/>
      <c r="L101"/>
      <c r="M101"/>
      <c r="N101"/>
      <c r="O101"/>
      <c r="P101"/>
      <c r="Q101"/>
      <c r="R101"/>
      <c r="S101"/>
    </row>
    <row r="102" spans="2:31" s="2" customFormat="1">
      <c r="B102"/>
      <c r="L102"/>
      <c r="M102"/>
      <c r="N102"/>
      <c r="O102"/>
      <c r="P102"/>
      <c r="Q102"/>
      <c r="R102"/>
      <c r="S102"/>
    </row>
    <row r="103" spans="2:31" s="2" customFormat="1">
      <c r="B103"/>
      <c r="L103"/>
      <c r="M103"/>
      <c r="N103"/>
      <c r="O103"/>
      <c r="P103"/>
      <c r="Q103"/>
      <c r="R103"/>
      <c r="S103"/>
    </row>
    <row r="104" spans="2:31" s="2" customFormat="1">
      <c r="B104"/>
      <c r="L104"/>
      <c r="M104"/>
      <c r="N104"/>
      <c r="O104"/>
      <c r="P104"/>
      <c r="Q104"/>
      <c r="R104"/>
      <c r="S104"/>
    </row>
    <row r="105" spans="2:31" s="2" customFormat="1">
      <c r="B105"/>
      <c r="L105"/>
      <c r="M105"/>
      <c r="N105"/>
      <c r="O105"/>
      <c r="P105"/>
      <c r="Q105"/>
      <c r="R105"/>
      <c r="S105"/>
    </row>
    <row r="106" spans="2:31" s="2" customFormat="1">
      <c r="B106"/>
      <c r="L106"/>
      <c r="M106"/>
      <c r="N106"/>
      <c r="O106"/>
      <c r="P106"/>
      <c r="Q106"/>
      <c r="R106"/>
      <c r="S106"/>
    </row>
    <row r="107" spans="2:31">
      <c r="L107" s="14"/>
      <c r="M107" s="14"/>
      <c r="N107" s="14"/>
      <c r="O107" s="14"/>
      <c r="P107" s="14"/>
      <c r="Q107" s="14"/>
      <c r="R107" s="14"/>
      <c r="S107" s="14"/>
      <c r="T107" s="14"/>
      <c r="U107" s="14"/>
      <c r="V107" s="14"/>
      <c r="W107" s="14"/>
      <c r="X107" s="14"/>
      <c r="Y107" s="14"/>
      <c r="Z107" s="14"/>
      <c r="AA107" s="14"/>
      <c r="AB107" s="14"/>
      <c r="AC107" s="14"/>
      <c r="AD107" s="14"/>
      <c r="AE107" s="14"/>
    </row>
    <row r="108" spans="2:31">
      <c r="L108" s="14"/>
      <c r="M108" s="14"/>
      <c r="N108" s="14"/>
      <c r="O108" s="14"/>
      <c r="P108" s="14"/>
      <c r="Q108" s="14"/>
      <c r="R108" s="14"/>
      <c r="S108" s="14"/>
      <c r="T108" s="14"/>
      <c r="U108" s="14"/>
      <c r="V108" s="14"/>
      <c r="W108" s="14"/>
      <c r="X108" s="14"/>
      <c r="Y108" s="14"/>
      <c r="Z108" s="14"/>
      <c r="AA108" s="14"/>
      <c r="AB108" s="14"/>
      <c r="AC108" s="14"/>
      <c r="AD108" s="14"/>
      <c r="AE108" s="14"/>
    </row>
    <row r="109" spans="2:31">
      <c r="L109" s="14"/>
      <c r="M109" s="14"/>
      <c r="N109" s="14"/>
      <c r="O109" s="14"/>
      <c r="P109" s="14"/>
      <c r="Q109" s="14"/>
      <c r="R109" s="14"/>
      <c r="S109" s="14"/>
      <c r="T109" s="14"/>
      <c r="U109" s="14"/>
      <c r="V109" s="14"/>
      <c r="W109" s="14"/>
      <c r="X109" s="14"/>
      <c r="Y109" s="14"/>
      <c r="Z109" s="14"/>
      <c r="AA109" s="14"/>
      <c r="AB109" s="14"/>
      <c r="AC109" s="14"/>
      <c r="AD109" s="14"/>
      <c r="AE109" s="14"/>
    </row>
    <row r="110" spans="2:31">
      <c r="L110" s="14"/>
      <c r="M110" s="14"/>
      <c r="N110" s="14"/>
      <c r="O110" s="14"/>
      <c r="P110" s="14"/>
      <c r="Q110" s="14"/>
      <c r="R110" s="14"/>
      <c r="S110" s="14"/>
      <c r="T110" s="14"/>
      <c r="U110" s="14"/>
      <c r="V110" s="14"/>
      <c r="W110" s="14"/>
      <c r="X110" s="14"/>
      <c r="Y110" s="14"/>
      <c r="Z110" s="14"/>
      <c r="AA110" s="14"/>
      <c r="AB110" s="14"/>
      <c r="AC110" s="14"/>
      <c r="AD110" s="14"/>
      <c r="AE110" s="14"/>
    </row>
  </sheetData>
  <mergeCells count="9">
    <mergeCell ref="R7:T7"/>
    <mergeCell ref="E10:K10"/>
    <mergeCell ref="E11:K11"/>
    <mergeCell ref="V7:W7"/>
    <mergeCell ref="F8:H8"/>
    <mergeCell ref="V8:W8"/>
    <mergeCell ref="F7:H7"/>
    <mergeCell ref="J7:K8"/>
    <mergeCell ref="L7:L8"/>
  </mergeCells>
  <dataValidations count="5">
    <dataValidation type="list" allowBlank="1" showInputMessage="1" showErrorMessage="1" sqref="X7" xr:uid="{9B006E98-FA6C-4BA5-B2CF-19D8014325AC}">
      <formula1>"Mixed,IFRS,US,Local"</formula1>
    </dataValidation>
    <dataValidation type="custom" allowBlank="1" showInputMessage="1" showErrorMessage="1" errorTitle="Adjusted" error="Please do not type here." sqref="Q7" xr:uid="{1645CD40-99EF-4306-B1D7-4B32ECB3DFBF}">
      <formula1>"Data"</formula1>
    </dataValidation>
    <dataValidation type="list" allowBlank="1" showInputMessage="1" showErrorMessage="1" sqref="T8" xr:uid="{FE07B219-0DBF-4160-AE28-23C2407EAE01}">
      <formula1>"Ascend,Descend"</formula1>
    </dataValidation>
    <dataValidation type="whole" allowBlank="1" showInputMessage="1" showErrorMessage="1" errorTitle="Invalid Number of Periods" error="Please choose between 8 and 40 periods..." sqref="R8" xr:uid="{1EDCD313-BACE-4F5F-9C51-15AE98C3ACD5}">
      <formula1>8</formula1>
      <formula2>40</formula2>
    </dataValidation>
    <dataValidation type="list" allowBlank="1" showInputMessage="1" showErrorMessage="1" sqref="L7" xr:uid="{2D75E4A8-2FBF-4443-9149-77DD9A6B4C2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1" r:id="rId4" name="Button 7">
              <controlPr defaultSize="0" print="0" autoFill="0" autoPict="0" macro="[0]!UpdataData">
                <anchor moveWithCells="1">
                  <from>
                    <xdr:col>8</xdr:col>
                    <xdr:colOff>127000</xdr:colOff>
                    <xdr:row>6</xdr:row>
                    <xdr:rowOff>0</xdr:rowOff>
                  </from>
                  <to>
                    <xdr:col>8</xdr:col>
                    <xdr:colOff>1333500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9D6D59C5-F2CF-4983-B1DE-27F98414D2D4}">
          <x14:formula1>
            <xm:f>'Labels,Validation,Overrides'!$H$6:$H$7</xm:f>
          </x14:formula1>
          <xm:sqref>X8</xm:sqref>
        </x14:dataValidation>
        <x14:dataValidation type="list" allowBlank="1" showInputMessage="1" showErrorMessage="1" xr:uid="{E0057332-999D-4EBA-9EB1-54F21047B076}">
          <x14:formula1>
            <xm:f>'Labels,Validation,Overrides'!$E$6:$E$10</xm:f>
          </x14:formula1>
          <xm:sqref>O8</xm:sqref>
        </x14:dataValidation>
        <x14:dataValidation type="list" allowBlank="1" showInputMessage="1" showErrorMessage="1" errorTitle="Adjusted" error="Please do not type here." xr:uid="{F188A477-1D0B-48B5-B4FF-F37A2C9F28F3}">
          <x14:formula1>
            <xm:f>'Labels,Validation,Overrides'!$B$6:$B$7</xm:f>
          </x14:formula1>
          <xm:sqref>R7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sBalanceSheet"/>
  <dimension ref="B1:S120"/>
  <sheetViews>
    <sheetView showGridLines="0" showRowColHeaders="0" topLeftCell="E1" zoomScaleNormal="100" workbookViewId="0">
      <pane ySplit="11" topLeftCell="A36" activePane="bottomLeft" state="frozen"/>
      <selection activeCell="L10" sqref="L10"/>
      <selection pane="bottomLeft" activeCell="V22" sqref="V22"/>
    </sheetView>
  </sheetViews>
  <sheetFormatPr baseColWidth="10" defaultColWidth="10.6640625" defaultRowHeight="15"/>
  <cols>
    <col min="1" max="1" width="1.6640625" customWidth="1"/>
    <col min="2" max="4" width="1.6640625" hidden="1" customWidth="1"/>
    <col min="5" max="8" width="9.1640625" customWidth="1"/>
    <col min="9" max="9" width="10.6640625" customWidth="1"/>
    <col min="10" max="10" width="9.1640625" customWidth="1"/>
    <col min="11" max="11" width="4.6640625" customWidth="1"/>
    <col min="12" max="31" width="13.6640625" customWidth="1"/>
  </cols>
  <sheetData>
    <row r="1" spans="3:19" ht="5" customHeight="1"/>
    <row r="2" spans="3:19" ht="15" customHeight="1"/>
    <row r="3" spans="3:19" ht="15" customHeight="1"/>
    <row r="4" spans="3:19" ht="15" customHeight="1"/>
    <row r="5" spans="3:19" ht="5" customHeight="1"/>
    <row r="6" spans="3:19" ht="5" customHeight="1">
      <c r="L6" s="4"/>
      <c r="M6" s="4"/>
      <c r="N6" s="4"/>
    </row>
    <row r="7" spans="3:19">
      <c r="E7" s="17" t="s">
        <v>748</v>
      </c>
      <c r="F7" s="172" t="s">
        <v>9051</v>
      </c>
      <c r="G7" s="173"/>
      <c r="H7" s="174"/>
      <c r="J7" s="156" t="s">
        <v>749</v>
      </c>
      <c r="K7" s="157"/>
      <c r="L7" s="19" t="s">
        <v>1462</v>
      </c>
      <c r="N7" s="15" t="s">
        <v>747</v>
      </c>
      <c r="O7" s="19" t="s">
        <v>9044</v>
      </c>
    </row>
    <row r="8" spans="3:19">
      <c r="E8" s="18" t="s">
        <v>746</v>
      </c>
      <c r="F8" s="158" t="s">
        <v>9052</v>
      </c>
      <c r="G8" s="159"/>
      <c r="H8" s="160"/>
      <c r="J8" s="161" t="s">
        <v>750</v>
      </c>
      <c r="K8" s="162"/>
      <c r="L8" s="20" t="s">
        <v>760</v>
      </c>
      <c r="N8" s="16" t="s">
        <v>751</v>
      </c>
      <c r="O8" s="20" t="s">
        <v>756</v>
      </c>
    </row>
    <row r="10" spans="3:19" ht="15" customHeight="1">
      <c r="E10" s="150" t="s">
        <v>764</v>
      </c>
      <c r="F10" s="151"/>
      <c r="G10" s="151"/>
      <c r="H10" s="151"/>
      <c r="I10" s="151"/>
      <c r="J10" s="151"/>
      <c r="K10" s="152"/>
      <c r="L10" s="95" t="s">
        <v>9053</v>
      </c>
      <c r="M10" s="95" t="s">
        <v>9054</v>
      </c>
      <c r="N10" s="95" t="s">
        <v>9055</v>
      </c>
      <c r="O10" s="95" t="s">
        <v>9056</v>
      </c>
      <c r="P10" s="95" t="s">
        <v>9057</v>
      </c>
      <c r="Q10" s="95" t="s">
        <v>9058</v>
      </c>
      <c r="R10" s="95" t="s">
        <v>9059</v>
      </c>
      <c r="S10" s="96" t="s">
        <v>9060</v>
      </c>
    </row>
    <row r="11" spans="3:19">
      <c r="E11" s="153" t="s">
        <v>1410</v>
      </c>
      <c r="F11" s="154"/>
      <c r="G11" s="154"/>
      <c r="H11" s="154"/>
      <c r="I11" s="154"/>
      <c r="J11" s="154"/>
      <c r="K11" s="155"/>
      <c r="L11" s="129">
        <v>44286</v>
      </c>
      <c r="M11" s="129">
        <v>43921</v>
      </c>
      <c r="N11" s="129">
        <v>43555</v>
      </c>
      <c r="O11" s="129">
        <v>43190</v>
      </c>
      <c r="P11" s="129">
        <v>42825</v>
      </c>
      <c r="Q11" s="129">
        <v>42460</v>
      </c>
      <c r="R11" s="129">
        <v>42094</v>
      </c>
      <c r="S11" s="130">
        <v>41729</v>
      </c>
    </row>
    <row r="12" spans="3:19" ht="15" hidden="1" customHeight="1">
      <c r="C12">
        <f>D12+1</f>
        <v>3</v>
      </c>
      <c r="D12">
        <f>MATCH($F$12,BSGridNames,0)</f>
        <v>2</v>
      </c>
      <c r="F12" t="s">
        <v>612</v>
      </c>
      <c r="H12">
        <v>5</v>
      </c>
      <c r="L12" s="4" t="s">
        <v>9038</v>
      </c>
      <c r="M12" s="4" t="s">
        <v>9039</v>
      </c>
      <c r="N12" s="4" t="s">
        <v>9045</v>
      </c>
      <c r="O12" s="4" t="s">
        <v>9046</v>
      </c>
      <c r="P12" s="4" t="s">
        <v>9047</v>
      </c>
      <c r="Q12" s="4" t="s">
        <v>9048</v>
      </c>
      <c r="R12" s="4" t="s">
        <v>9049</v>
      </c>
      <c r="S12" s="4" t="s">
        <v>9050</v>
      </c>
    </row>
    <row r="13" spans="3:19" s="2" customFormat="1">
      <c r="C13" s="2" t="s">
        <v>9029</v>
      </c>
      <c r="E13" s="2" t="s">
        <v>283</v>
      </c>
      <c r="L13" s="100" t="s">
        <v>9061</v>
      </c>
      <c r="M13" s="100" t="s">
        <v>9061</v>
      </c>
      <c r="N13" s="100" t="s">
        <v>9061</v>
      </c>
      <c r="O13" s="100" t="s">
        <v>9061</v>
      </c>
      <c r="P13" s="100" t="s">
        <v>9061</v>
      </c>
      <c r="Q13" s="100" t="s">
        <v>9061</v>
      </c>
      <c r="R13" s="100" t="s">
        <v>9061</v>
      </c>
      <c r="S13" s="100" t="s">
        <v>9061</v>
      </c>
    </row>
    <row r="14" spans="3:19">
      <c r="C14" t="s">
        <v>9030</v>
      </c>
      <c r="D14" t="s">
        <v>238</v>
      </c>
      <c r="E14" t="s">
        <v>1137</v>
      </c>
      <c r="L14" s="99">
        <v>276247.07074742403</v>
      </c>
      <c r="M14" s="99">
        <v>196819.720233411</v>
      </c>
      <c r="N14" s="99">
        <v>141780.14618605404</v>
      </c>
      <c r="O14" s="99">
        <v>100311.74715524999</v>
      </c>
      <c r="P14" s="99">
        <v>115044.28348073999</v>
      </c>
      <c r="Q14" s="99">
        <v>127537.45124971199</v>
      </c>
      <c r="R14" s="99">
        <v>102638.95944400798</v>
      </c>
      <c r="S14" s="99">
        <v>78350.00467399256</v>
      </c>
    </row>
    <row r="15" spans="3:19">
      <c r="C15" t="s">
        <v>9030</v>
      </c>
      <c r="D15" t="s">
        <v>239</v>
      </c>
      <c r="E15" t="s">
        <v>1138</v>
      </c>
      <c r="L15" s="99">
        <v>160265.30843836797</v>
      </c>
      <c r="M15" s="99">
        <v>161212.15911734998</v>
      </c>
      <c r="N15" s="99">
        <v>126413.98237002001</v>
      </c>
      <c r="O15" s="99">
        <v>93599.612983499974</v>
      </c>
      <c r="P15" s="99">
        <v>96382.644190301988</v>
      </c>
      <c r="Q15" s="99">
        <v>109659.50775819198</v>
      </c>
      <c r="R15" s="99">
        <v>86718.212148775987</v>
      </c>
      <c r="S15" s="99">
        <v>68108.959379566935</v>
      </c>
    </row>
    <row r="16" spans="3:19">
      <c r="C16" t="s">
        <v>9030</v>
      </c>
      <c r="D16" t="s">
        <v>242</v>
      </c>
      <c r="E16" t="s">
        <v>1139</v>
      </c>
      <c r="L16" s="99">
        <v>115981.76230905601</v>
      </c>
      <c r="M16" s="99">
        <v>35607.561116060999</v>
      </c>
      <c r="N16" s="99">
        <v>15366.163816033999</v>
      </c>
      <c r="O16" s="99">
        <v>6712.13417175</v>
      </c>
      <c r="P16" s="99">
        <v>18661.639290437997</v>
      </c>
      <c r="Q16" s="99">
        <v>17877.94349152</v>
      </c>
      <c r="R16" s="99">
        <v>15920.747295231999</v>
      </c>
      <c r="S16" s="99">
        <v>10241.045294425632</v>
      </c>
    </row>
    <row r="17" spans="3:19">
      <c r="C17" t="s">
        <v>9030</v>
      </c>
      <c r="D17" t="s">
        <v>247</v>
      </c>
      <c r="E17" t="s">
        <v>1140</v>
      </c>
      <c r="L17" s="99">
        <v>19746.191646719995</v>
      </c>
      <c r="M17" s="99">
        <v>16446.067849199997</v>
      </c>
      <c r="N17" s="99">
        <v>7393.958661732001</v>
      </c>
      <c r="O17" s="99">
        <v>3282.2539417499993</v>
      </c>
      <c r="P17" s="99">
        <v>8947.4281115699996</v>
      </c>
      <c r="Q17" s="99">
        <v>7863.1053374159992</v>
      </c>
      <c r="R17" s="99">
        <v>8494.033762084</v>
      </c>
      <c r="S17" s="99">
        <v>5508.5944450965117</v>
      </c>
    </row>
    <row r="18" spans="3:19">
      <c r="C18" t="s">
        <v>9030</v>
      </c>
      <c r="D18" t="s">
        <v>257</v>
      </c>
      <c r="E18" t="s">
        <v>1141</v>
      </c>
      <c r="L18" s="99">
        <v>19746.191646719995</v>
      </c>
      <c r="M18" s="99">
        <v>16446.067849199997</v>
      </c>
      <c r="N18" s="99">
        <v>7393.958661732001</v>
      </c>
      <c r="O18" s="99">
        <v>3282.2539417499993</v>
      </c>
      <c r="P18" s="99">
        <v>8947.4281115699996</v>
      </c>
      <c r="Q18" s="99">
        <v>7863.1053374159992</v>
      </c>
      <c r="R18" s="99">
        <v>8494.033762084</v>
      </c>
      <c r="S18" s="99">
        <v>5508.5944450965117</v>
      </c>
    </row>
    <row r="19" spans="3:19">
      <c r="C19" t="s">
        <v>9030</v>
      </c>
      <c r="D19" t="s">
        <v>263</v>
      </c>
      <c r="E19" t="s">
        <v>1142</v>
      </c>
      <c r="L19" s="99">
        <v>0</v>
      </c>
      <c r="M19" s="99">
        <v>0</v>
      </c>
      <c r="N19" s="99">
        <v>0</v>
      </c>
      <c r="O19" s="99">
        <v>0</v>
      </c>
      <c r="P19" s="99">
        <v>0</v>
      </c>
      <c r="Q19" s="99">
        <v>0</v>
      </c>
      <c r="R19" s="99">
        <v>0</v>
      </c>
      <c r="S19" s="99">
        <v>0</v>
      </c>
    </row>
    <row r="20" spans="3:19">
      <c r="C20" t="s">
        <v>9030</v>
      </c>
      <c r="D20" t="s">
        <v>252</v>
      </c>
      <c r="E20" t="s">
        <v>1144</v>
      </c>
      <c r="L20" s="99">
        <v>2219.7324811199996</v>
      </c>
      <c r="M20" s="99">
        <v>705.41282489699995</v>
      </c>
      <c r="N20" s="99">
        <v>620.55082260400002</v>
      </c>
      <c r="O20" s="99">
        <v>594.79881749999981</v>
      </c>
      <c r="P20" s="99">
        <v>685.58136228599994</v>
      </c>
      <c r="Q20" s="99">
        <v>677.76946490399985</v>
      </c>
      <c r="R20" s="99">
        <v>622.58090959999993</v>
      </c>
      <c r="S20" s="99">
        <v>599.77628966923191</v>
      </c>
    </row>
    <row r="21" spans="3:19">
      <c r="C21" t="s">
        <v>9030</v>
      </c>
      <c r="D21" t="s">
        <v>277</v>
      </c>
      <c r="E21" t="s">
        <v>1145</v>
      </c>
      <c r="L21" s="99">
        <v>156.44867750399999</v>
      </c>
      <c r="M21" s="99">
        <v>130.50207422999998</v>
      </c>
      <c r="N21" s="99">
        <v>94.169700602000006</v>
      </c>
      <c r="O21" s="99">
        <v>73.876286249999993</v>
      </c>
      <c r="P21" s="99">
        <v>102.782338326</v>
      </c>
      <c r="Q21" s="99">
        <v>102.85217560799998</v>
      </c>
      <c r="R21" s="99">
        <v>89.732857187999983</v>
      </c>
      <c r="S21" s="99">
        <v>72.089841887999995</v>
      </c>
    </row>
    <row r="22" spans="3:19">
      <c r="C22" t="s">
        <v>9030</v>
      </c>
      <c r="D22" t="s">
        <v>280</v>
      </c>
      <c r="E22" t="s">
        <v>1146</v>
      </c>
      <c r="L22" s="99">
        <v>562.68543273600005</v>
      </c>
      <c r="M22" s="99">
        <v>277.42215134699995</v>
      </c>
      <c r="N22" s="99">
        <v>329.39749237000007</v>
      </c>
      <c r="O22" s="99">
        <v>349.55480399999993</v>
      </c>
      <c r="P22" s="99">
        <v>344.19281268599997</v>
      </c>
      <c r="Q22" s="99">
        <v>343.09175062399999</v>
      </c>
      <c r="R22" s="99">
        <v>285.57515635999994</v>
      </c>
      <c r="S22" s="99">
        <v>290.45071108799999</v>
      </c>
    </row>
    <row r="23" spans="3:19">
      <c r="C23" t="s">
        <v>9030</v>
      </c>
      <c r="D23" t="s">
        <v>286</v>
      </c>
      <c r="E23" t="s">
        <v>1147</v>
      </c>
      <c r="L23" s="99">
        <v>1500.5983708799999</v>
      </c>
      <c r="M23" s="99">
        <v>297.48859931999999</v>
      </c>
      <c r="N23" s="99">
        <v>196.98362963200003</v>
      </c>
      <c r="O23" s="99">
        <v>171.36772724999997</v>
      </c>
      <c r="P23" s="99">
        <v>238.60621127399997</v>
      </c>
      <c r="Q23" s="99">
        <v>231.82553867199999</v>
      </c>
      <c r="R23" s="99">
        <v>247.27289605199994</v>
      </c>
      <c r="S23" s="99">
        <v>237.23573669323196</v>
      </c>
    </row>
    <row r="24" spans="3:19">
      <c r="C24" t="s">
        <v>9030</v>
      </c>
      <c r="D24" t="s">
        <v>289</v>
      </c>
      <c r="E24" t="s">
        <v>1148</v>
      </c>
      <c r="L24" s="99">
        <v>0</v>
      </c>
      <c r="M24" s="99">
        <v>0</v>
      </c>
      <c r="N24" s="99">
        <v>0</v>
      </c>
      <c r="O24" s="99">
        <v>0</v>
      </c>
      <c r="P24" s="99">
        <v>0</v>
      </c>
      <c r="Q24" s="99">
        <v>0</v>
      </c>
      <c r="R24" s="99">
        <v>0</v>
      </c>
      <c r="S24" s="99">
        <v>0</v>
      </c>
    </row>
    <row r="25" spans="3:19">
      <c r="C25" t="s">
        <v>9030</v>
      </c>
      <c r="D25" t="s">
        <v>295</v>
      </c>
      <c r="E25" t="s">
        <v>1149</v>
      </c>
      <c r="L25" s="99">
        <v>36764.815911935999</v>
      </c>
      <c r="M25" s="99">
        <v>29666.769917564994</v>
      </c>
      <c r="N25" s="99">
        <v>33432.863176870007</v>
      </c>
      <c r="O25" s="99">
        <v>19729.262093249999</v>
      </c>
      <c r="P25" s="99">
        <v>14481.946122996</v>
      </c>
      <c r="Q25" s="99">
        <v>13459.444167231999</v>
      </c>
      <c r="R25" s="99">
        <v>12094.716918388</v>
      </c>
      <c r="S25" s="99">
        <v>6719.2137993264478</v>
      </c>
    </row>
    <row r="26" spans="3:19">
      <c r="C26" t="s">
        <v>9030</v>
      </c>
      <c r="D26" t="s">
        <v>302</v>
      </c>
      <c r="E26" t="s">
        <v>1151</v>
      </c>
      <c r="L26" s="99">
        <v>0</v>
      </c>
      <c r="M26" s="99">
        <v>0</v>
      </c>
      <c r="N26" s="99">
        <v>0</v>
      </c>
      <c r="O26" s="99" t="s">
        <v>9061</v>
      </c>
      <c r="P26" s="99">
        <v>0</v>
      </c>
      <c r="Q26" s="99">
        <v>0</v>
      </c>
      <c r="R26" s="99">
        <v>5.684434392</v>
      </c>
      <c r="S26" s="99" t="s">
        <v>9061</v>
      </c>
    </row>
    <row r="27" spans="3:19">
      <c r="C27" t="s">
        <v>9030</v>
      </c>
      <c r="D27" t="s">
        <v>321</v>
      </c>
      <c r="E27" t="s">
        <v>1154</v>
      </c>
      <c r="L27" s="99">
        <v>1382.4827358719999</v>
      </c>
      <c r="M27" s="99">
        <v>742.5988998119999</v>
      </c>
      <c r="N27" s="99">
        <v>779.42126325800007</v>
      </c>
      <c r="O27" s="99">
        <v>727.9024169999999</v>
      </c>
      <c r="P27" s="99">
        <v>590.48026632599999</v>
      </c>
      <c r="Q27" s="99">
        <v>896.1576619519999</v>
      </c>
      <c r="R27" s="99">
        <v>831.14551431599989</v>
      </c>
      <c r="S27" s="99">
        <v>832.01063980622394</v>
      </c>
    </row>
    <row r="28" spans="3:19">
      <c r="C28" t="s">
        <v>9030</v>
      </c>
      <c r="D28" t="s">
        <v>332</v>
      </c>
      <c r="E28" t="s">
        <v>1155</v>
      </c>
      <c r="L28" s="99">
        <v>35382.333176063999</v>
      </c>
      <c r="M28" s="99">
        <v>28924.171017752997</v>
      </c>
      <c r="N28" s="99">
        <v>32542.507648786006</v>
      </c>
      <c r="O28" s="99">
        <v>19001.359676249998</v>
      </c>
      <c r="P28" s="99">
        <v>13891.46585667</v>
      </c>
      <c r="Q28" s="99">
        <v>12563.286505279999</v>
      </c>
      <c r="R28" s="99">
        <v>11257.886969679997</v>
      </c>
      <c r="S28" s="99">
        <v>5887.2031595202243</v>
      </c>
    </row>
    <row r="29" spans="3:19" s="2" customFormat="1">
      <c r="C29" s="2" t="s">
        <v>9029</v>
      </c>
      <c r="D29" s="2" t="s">
        <v>265</v>
      </c>
      <c r="E29" s="2" t="s">
        <v>264</v>
      </c>
      <c r="L29" s="100">
        <v>334977.8107872</v>
      </c>
      <c r="M29" s="100">
        <v>243637.97082507296</v>
      </c>
      <c r="N29" s="100">
        <v>183227.51884726001</v>
      </c>
      <c r="O29" s="100">
        <v>123918.06200774998</v>
      </c>
      <c r="P29" s="100">
        <v>139159.23907759201</v>
      </c>
      <c r="Q29" s="100">
        <v>149537.77021926397</v>
      </c>
      <c r="R29" s="100">
        <v>123850.29103408</v>
      </c>
      <c r="S29" s="100">
        <v>91177.589208084755</v>
      </c>
    </row>
    <row r="30" spans="3:19">
      <c r="C30" t="s">
        <v>9030</v>
      </c>
      <c r="D30" t="s">
        <v>251</v>
      </c>
      <c r="E30" t="s">
        <v>1156</v>
      </c>
      <c r="L30" s="99">
        <v>49140.311448480003</v>
      </c>
      <c r="M30" s="99">
        <v>25201.353781922997</v>
      </c>
      <c r="N30" s="99">
        <v>22234.789141028003</v>
      </c>
      <c r="O30" s="99">
        <v>21725.942369999993</v>
      </c>
      <c r="P30" s="99">
        <v>21828.505785905996</v>
      </c>
      <c r="Q30" s="99">
        <v>4194.8366566959994</v>
      </c>
      <c r="R30" s="99">
        <v>4225.9709394239999</v>
      </c>
      <c r="S30" s="99">
        <v>3065.3851886292955</v>
      </c>
    </row>
    <row r="31" spans="3:19">
      <c r="C31" t="s">
        <v>9030</v>
      </c>
      <c r="D31" t="s">
        <v>256</v>
      </c>
      <c r="E31" t="s">
        <v>1052</v>
      </c>
      <c r="L31" s="99">
        <v>80595.377673216004</v>
      </c>
      <c r="M31" s="99">
        <v>44262.51480891899</v>
      </c>
      <c r="N31" s="99">
        <v>37092.90807718</v>
      </c>
      <c r="O31" s="99">
        <v>34658.45984399999</v>
      </c>
      <c r="P31" s="99">
        <v>31630.502591814002</v>
      </c>
      <c r="Q31" s="99">
        <v>11421.363632503999</v>
      </c>
      <c r="R31" s="99">
        <v>10876.759178064</v>
      </c>
      <c r="S31" s="99">
        <v>8123.2380203412968</v>
      </c>
    </row>
    <row r="32" spans="3:19">
      <c r="C32" t="s">
        <v>9030</v>
      </c>
      <c r="D32" t="s">
        <v>262</v>
      </c>
      <c r="E32" t="s">
        <v>1157</v>
      </c>
      <c r="L32" s="99">
        <v>31455.066224735994</v>
      </c>
      <c r="M32" s="99">
        <v>19061.161026995997</v>
      </c>
      <c r="N32" s="99">
        <v>14858.118936151999</v>
      </c>
      <c r="O32" s="99">
        <v>12932.517473999998</v>
      </c>
      <c r="P32" s="99">
        <v>9801.9968059080002</v>
      </c>
      <c r="Q32" s="99">
        <v>7226.5269758079994</v>
      </c>
      <c r="R32" s="99">
        <v>6650.7882386399988</v>
      </c>
      <c r="S32" s="99">
        <v>5057.8528317119999</v>
      </c>
    </row>
    <row r="33" spans="3:19">
      <c r="C33" t="s">
        <v>9030</v>
      </c>
      <c r="D33" t="s">
        <v>240</v>
      </c>
      <c r="E33" t="s">
        <v>1158</v>
      </c>
      <c r="L33" s="99">
        <v>4703.277323807999</v>
      </c>
      <c r="M33" s="99">
        <v>1417.2805910999998</v>
      </c>
      <c r="N33" s="99">
        <v>2741.1372237820001</v>
      </c>
      <c r="O33" s="99">
        <v>2232.9581084999995</v>
      </c>
      <c r="P33" s="99">
        <v>2734.7661312599998</v>
      </c>
      <c r="Q33" s="99">
        <v>1582.466745832</v>
      </c>
      <c r="R33" s="99">
        <v>1381.4529009319999</v>
      </c>
      <c r="S33" s="99">
        <v>763.61829328987187</v>
      </c>
    </row>
    <row r="34" spans="3:19">
      <c r="C34" t="s">
        <v>9030</v>
      </c>
      <c r="D34" t="s">
        <v>352</v>
      </c>
      <c r="E34" t="s">
        <v>1159</v>
      </c>
      <c r="L34" s="99">
        <v>4690.4996429760004</v>
      </c>
      <c r="M34" s="99">
        <v>1396.0915446389997</v>
      </c>
      <c r="N34" s="99">
        <v>2738.9106800960003</v>
      </c>
      <c r="O34" s="99">
        <v>2218.3091354999997</v>
      </c>
      <c r="P34" s="99">
        <v>2729.2795295700002</v>
      </c>
      <c r="Q34" s="99">
        <v>1554.5874015279999</v>
      </c>
      <c r="R34" s="99">
        <v>868.9063999199999</v>
      </c>
      <c r="S34" s="99">
        <v>741.623264261136</v>
      </c>
    </row>
    <row r="35" spans="3:19">
      <c r="C35" t="s">
        <v>9030</v>
      </c>
      <c r="D35" t="s">
        <v>357</v>
      </c>
      <c r="E35" t="s">
        <v>1161</v>
      </c>
      <c r="L35" s="99">
        <v>12.777680832000001</v>
      </c>
      <c r="M35" s="99">
        <v>21.189046460999993</v>
      </c>
      <c r="N35" s="99">
        <v>2.2265436860000003</v>
      </c>
      <c r="O35" s="99">
        <v>14.648973</v>
      </c>
      <c r="P35" s="99">
        <v>5.4866016899999996</v>
      </c>
      <c r="Q35" s="99">
        <v>27.879344303999996</v>
      </c>
      <c r="R35" s="99">
        <v>512.54650101199991</v>
      </c>
      <c r="S35" s="99">
        <v>21.995029028735999</v>
      </c>
    </row>
    <row r="36" spans="3:19">
      <c r="C36" t="s">
        <v>9030</v>
      </c>
      <c r="D36" t="s">
        <v>278</v>
      </c>
      <c r="E36" t="s">
        <v>1162</v>
      </c>
      <c r="L36" s="99">
        <v>109093.50156297599</v>
      </c>
      <c r="M36" s="99">
        <v>95875.523867639975</v>
      </c>
      <c r="N36" s="99">
        <v>91441.660694018021</v>
      </c>
      <c r="O36" s="99">
        <v>81726.872935499996</v>
      </c>
      <c r="P36" s="99">
        <v>67796.717838509998</v>
      </c>
      <c r="Q36" s="99">
        <v>61328.403919831988</v>
      </c>
      <c r="R36" s="99">
        <v>60748.60294157199</v>
      </c>
      <c r="S36" s="99">
        <v>52263.492556942365</v>
      </c>
    </row>
    <row r="37" spans="3:19">
      <c r="C37" t="s">
        <v>9030</v>
      </c>
      <c r="D37" t="s">
        <v>358</v>
      </c>
      <c r="E37" t="s">
        <v>1163</v>
      </c>
      <c r="L37" s="99">
        <v>84897.404653823993</v>
      </c>
      <c r="M37" s="99">
        <v>71297.071921745999</v>
      </c>
      <c r="N37" s="99">
        <v>67644.230804892009</v>
      </c>
      <c r="O37" s="99">
        <v>63158.920805249989</v>
      </c>
      <c r="P37" s="99">
        <v>55064.875730141997</v>
      </c>
      <c r="Q37" s="99">
        <v>56632.366978823986</v>
      </c>
      <c r="R37" s="99">
        <v>55431.491286235992</v>
      </c>
      <c r="S37" s="99">
        <v>48492.044571416831</v>
      </c>
    </row>
    <row r="38" spans="3:19">
      <c r="C38" t="s">
        <v>9030</v>
      </c>
      <c r="D38" t="s">
        <v>360</v>
      </c>
      <c r="E38" t="s">
        <v>1055</v>
      </c>
      <c r="L38" s="99">
        <v>60412.251672191996</v>
      </c>
      <c r="M38" s="99">
        <v>50760.956806328992</v>
      </c>
      <c r="N38" s="99">
        <v>47496.106017120001</v>
      </c>
      <c r="O38" s="99">
        <v>44184.459674249993</v>
      </c>
      <c r="P38" s="99">
        <v>39893.934359363993</v>
      </c>
      <c r="Q38" s="99">
        <v>40282.261788215983</v>
      </c>
      <c r="R38" s="99">
        <v>40175.281440163999</v>
      </c>
      <c r="S38" s="99">
        <v>35482.265263973517</v>
      </c>
    </row>
    <row r="39" spans="3:19">
      <c r="C39" t="s">
        <v>9030</v>
      </c>
      <c r="D39" t="s">
        <v>366</v>
      </c>
      <c r="E39" t="s">
        <v>1056</v>
      </c>
      <c r="L39" s="99">
        <v>24485.152981632</v>
      </c>
      <c r="M39" s="99">
        <v>20536.115115417</v>
      </c>
      <c r="N39" s="99">
        <v>20148.124787772002</v>
      </c>
      <c r="O39" s="99">
        <v>18974.461131</v>
      </c>
      <c r="P39" s="99">
        <v>15170.941370778</v>
      </c>
      <c r="Q39" s="99">
        <v>16350.105190607997</v>
      </c>
      <c r="R39" s="99">
        <v>15256.209846071997</v>
      </c>
      <c r="S39" s="99">
        <v>13009.779307443312</v>
      </c>
    </row>
    <row r="40" spans="3:19">
      <c r="C40" t="s">
        <v>9030</v>
      </c>
      <c r="D40" t="s">
        <v>369</v>
      </c>
      <c r="E40" t="s">
        <v>1164</v>
      </c>
      <c r="L40" s="99">
        <v>301.833753312</v>
      </c>
      <c r="M40" s="99">
        <v>322.60674048899995</v>
      </c>
      <c r="N40" s="99">
        <v>3525.2735207280002</v>
      </c>
      <c r="O40" s="99">
        <v>0</v>
      </c>
      <c r="P40" s="99" t="s">
        <v>9061</v>
      </c>
      <c r="Q40" s="99" t="s">
        <v>9061</v>
      </c>
      <c r="R40" s="99" t="s">
        <v>9061</v>
      </c>
      <c r="S40" s="99" t="s">
        <v>9061</v>
      </c>
    </row>
    <row r="41" spans="3:19">
      <c r="C41" t="s">
        <v>9030</v>
      </c>
      <c r="D41" t="s">
        <v>371</v>
      </c>
      <c r="E41" t="s">
        <v>1153</v>
      </c>
      <c r="L41" s="99">
        <v>5134.7577899520002</v>
      </c>
      <c r="M41" s="99">
        <v>3558.0759077159996</v>
      </c>
      <c r="N41" s="99">
        <v>4023.1024942860004</v>
      </c>
      <c r="O41" s="99">
        <v>4164.4757122499996</v>
      </c>
      <c r="P41" s="99">
        <v>1807.7742946139999</v>
      </c>
      <c r="Q41" s="99">
        <v>2007.5639551519998</v>
      </c>
      <c r="R41" s="99">
        <v>2570.5824382679994</v>
      </c>
      <c r="S41" s="99">
        <v>1610.6686456049279</v>
      </c>
    </row>
    <row r="42" spans="3:19">
      <c r="C42" t="s">
        <v>9030</v>
      </c>
      <c r="D42" t="s">
        <v>373</v>
      </c>
      <c r="E42" t="s">
        <v>1151</v>
      </c>
      <c r="L42" s="99">
        <v>0</v>
      </c>
      <c r="M42" s="99">
        <v>0</v>
      </c>
      <c r="N42" s="99">
        <v>0</v>
      </c>
      <c r="O42" s="99" t="s">
        <v>9061</v>
      </c>
      <c r="P42" s="99">
        <v>0</v>
      </c>
      <c r="Q42" s="99">
        <v>0</v>
      </c>
      <c r="R42" s="99">
        <v>0</v>
      </c>
      <c r="S42" s="99" t="s">
        <v>9061</v>
      </c>
    </row>
    <row r="43" spans="3:19">
      <c r="C43" t="s">
        <v>9030</v>
      </c>
      <c r="D43" t="s">
        <v>246</v>
      </c>
      <c r="E43" t="s">
        <v>1166</v>
      </c>
      <c r="L43" s="99">
        <v>16865.603745984001</v>
      </c>
      <c r="M43" s="99">
        <v>18706.840879220999</v>
      </c>
      <c r="N43" s="99">
        <v>14904.090514609999</v>
      </c>
      <c r="O43" s="99">
        <v>12746.374489499998</v>
      </c>
      <c r="P43" s="99">
        <v>10773.003380556</v>
      </c>
      <c r="Q43" s="99">
        <v>2361.3302294959999</v>
      </c>
      <c r="R43" s="99">
        <v>2611.3208847439992</v>
      </c>
      <c r="S43" s="99">
        <v>2033.723700037584</v>
      </c>
    </row>
    <row r="44" spans="3:19">
      <c r="C44" t="s">
        <v>9030</v>
      </c>
      <c r="D44" t="s">
        <v>376</v>
      </c>
      <c r="E44" t="s">
        <v>1167</v>
      </c>
      <c r="L44" s="99">
        <v>1893.901619904</v>
      </c>
      <c r="M44" s="99">
        <v>1990.9284184679998</v>
      </c>
      <c r="N44" s="99">
        <v>1344.9633595020002</v>
      </c>
      <c r="O44" s="99">
        <v>1657.1019284999998</v>
      </c>
      <c r="P44" s="99">
        <v>151.06443319800002</v>
      </c>
      <c r="Q44" s="99">
        <v>327.14275635999996</v>
      </c>
      <c r="R44" s="99">
        <v>135.208332324</v>
      </c>
      <c r="S44" s="99">
        <v>127.05563988302399</v>
      </c>
    </row>
    <row r="45" spans="3:19" s="2" customFormat="1">
      <c r="C45" s="2" t="s">
        <v>9029</v>
      </c>
      <c r="D45" s="2" t="s">
        <v>291</v>
      </c>
      <c r="E45" s="2" t="s">
        <v>377</v>
      </c>
      <c r="L45" s="100">
        <v>162937.09033526402</v>
      </c>
      <c r="M45" s="100">
        <v>122494.15824066299</v>
      </c>
      <c r="N45" s="100">
        <v>116417.58705882801</v>
      </c>
      <c r="O45" s="100">
        <v>105685.77341399998</v>
      </c>
      <c r="P45" s="100">
        <v>92359.989755675982</v>
      </c>
      <c r="Q45" s="100">
        <v>67105.707322360002</v>
      </c>
      <c r="R45" s="100">
        <v>66356.026781927983</v>
      </c>
      <c r="S45" s="100">
        <v>56092.496038861529</v>
      </c>
    </row>
    <row r="46" spans="3:19" s="2" customFormat="1">
      <c r="C46" s="2" t="s">
        <v>9029</v>
      </c>
      <c r="D46" s="2" t="s">
        <v>284</v>
      </c>
      <c r="E46" s="2" t="s">
        <v>283</v>
      </c>
      <c r="L46" s="100">
        <v>497914.90112246398</v>
      </c>
      <c r="M46" s="100">
        <v>366132.12906573596</v>
      </c>
      <c r="N46" s="100">
        <v>299645.10590608802</v>
      </c>
      <c r="O46" s="100">
        <v>229603.83542174997</v>
      </c>
      <c r="P46" s="100">
        <v>231519.22883326799</v>
      </c>
      <c r="Q46" s="100">
        <v>216643.47754162399</v>
      </c>
      <c r="R46" s="100">
        <v>190206.31781600797</v>
      </c>
      <c r="S46" s="100">
        <v>147270.08524694631</v>
      </c>
    </row>
    <row r="47" spans="3:19" s="2" customFormat="1">
      <c r="C47" s="2" t="s">
        <v>9029</v>
      </c>
      <c r="L47" s="100" t="s">
        <v>9061</v>
      </c>
      <c r="M47" s="100" t="s">
        <v>9061</v>
      </c>
      <c r="N47" s="100" t="s">
        <v>9061</v>
      </c>
      <c r="O47" s="100" t="s">
        <v>9061</v>
      </c>
      <c r="P47" s="100" t="s">
        <v>9061</v>
      </c>
      <c r="Q47" s="100" t="s">
        <v>9061</v>
      </c>
      <c r="R47" s="100" t="s">
        <v>9061</v>
      </c>
      <c r="S47" s="100" t="s">
        <v>9061</v>
      </c>
    </row>
    <row r="48" spans="3:19" s="2" customFormat="1">
      <c r="C48" s="2" t="s">
        <v>9029</v>
      </c>
      <c r="E48" s="2" t="s">
        <v>287</v>
      </c>
      <c r="L48" s="100" t="s">
        <v>9061</v>
      </c>
      <c r="M48" s="100" t="s">
        <v>9061</v>
      </c>
      <c r="N48" s="100" t="s">
        <v>9061</v>
      </c>
      <c r="O48" s="100" t="s">
        <v>9061</v>
      </c>
      <c r="P48" s="100" t="s">
        <v>9061</v>
      </c>
      <c r="Q48" s="100" t="s">
        <v>9061</v>
      </c>
      <c r="R48" s="100" t="s">
        <v>9061</v>
      </c>
      <c r="S48" s="100" t="s">
        <v>9061</v>
      </c>
    </row>
    <row r="49" spans="3:19">
      <c r="C49" t="s">
        <v>9030</v>
      </c>
      <c r="D49" t="s">
        <v>381</v>
      </c>
      <c r="E49" t="s">
        <v>1168</v>
      </c>
      <c r="L49" s="99">
        <v>52911.597198431999</v>
      </c>
      <c r="M49" s="99">
        <v>38499.374821149002</v>
      </c>
      <c r="N49" s="99">
        <v>19076.371435858</v>
      </c>
      <c r="O49" s="99">
        <v>10252.765689</v>
      </c>
      <c r="P49" s="99">
        <v>19734.574732038</v>
      </c>
      <c r="Q49" s="99">
        <v>20620.668174399998</v>
      </c>
      <c r="R49" s="99">
        <v>17181.473637171999</v>
      </c>
      <c r="S49" s="99">
        <v>13476.136859990929</v>
      </c>
    </row>
    <row r="50" spans="3:19">
      <c r="C50" t="s">
        <v>9030</v>
      </c>
      <c r="D50" t="s">
        <v>303</v>
      </c>
      <c r="E50" t="s">
        <v>1169</v>
      </c>
      <c r="L50" s="99">
        <v>44138.940180384001</v>
      </c>
      <c r="M50" s="99">
        <v>32642.638184441996</v>
      </c>
      <c r="N50" s="99">
        <v>15680.499395234001</v>
      </c>
      <c r="O50" s="99">
        <v>8730.7879079999984</v>
      </c>
      <c r="P50" s="99">
        <v>17023.096176840001</v>
      </c>
      <c r="Q50" s="99">
        <v>17448.325307447998</v>
      </c>
      <c r="R50" s="99">
        <v>14060.719155963996</v>
      </c>
      <c r="S50" s="99">
        <v>9944.8698379583529</v>
      </c>
    </row>
    <row r="51" spans="3:19">
      <c r="C51" t="s">
        <v>9030</v>
      </c>
      <c r="D51" t="s">
        <v>382</v>
      </c>
      <c r="E51" t="s">
        <v>1693</v>
      </c>
      <c r="L51" s="99">
        <v>7348.7247321599998</v>
      </c>
      <c r="M51" s="99">
        <v>4712.5281278129996</v>
      </c>
      <c r="N51" s="99">
        <v>2555.024366264</v>
      </c>
      <c r="O51" s="99">
        <v>1331.2885634999998</v>
      </c>
      <c r="P51" s="99">
        <v>2584.6770939180001</v>
      </c>
      <c r="Q51" s="99">
        <v>3079.0349713759997</v>
      </c>
      <c r="R51" s="99">
        <v>3045.774084704</v>
      </c>
      <c r="S51" s="99">
        <v>3531.2670220325758</v>
      </c>
    </row>
    <row r="52" spans="3:19">
      <c r="C52" t="s">
        <v>9030</v>
      </c>
      <c r="D52" t="s">
        <v>353</v>
      </c>
      <c r="E52" t="s">
        <v>1694</v>
      </c>
      <c r="L52" s="99">
        <v>1423.932285888</v>
      </c>
      <c r="M52" s="99">
        <v>1144.2085088939998</v>
      </c>
      <c r="N52" s="99">
        <v>840.84767435999993</v>
      </c>
      <c r="O52" s="99">
        <v>190.68921749999996</v>
      </c>
      <c r="P52" s="99">
        <v>126.80146128</v>
      </c>
      <c r="Q52" s="99">
        <v>93.307895575999993</v>
      </c>
      <c r="R52" s="99">
        <v>74.980396503999984</v>
      </c>
      <c r="S52" s="99">
        <v>0</v>
      </c>
    </row>
    <row r="53" spans="3:19">
      <c r="C53" t="s">
        <v>9030</v>
      </c>
      <c r="D53" t="s">
        <v>310</v>
      </c>
      <c r="E53" t="s">
        <v>1171</v>
      </c>
      <c r="L53" s="99">
        <v>5100.3203818560005</v>
      </c>
      <c r="M53" s="99">
        <v>2829.9304634370001</v>
      </c>
      <c r="N53" s="99">
        <v>3639.2201681880006</v>
      </c>
      <c r="O53" s="99">
        <v>31044.457177499993</v>
      </c>
      <c r="P53" s="99">
        <v>12536.397163722</v>
      </c>
      <c r="Q53" s="99">
        <v>4892.6993427199986</v>
      </c>
      <c r="R53" s="99">
        <v>8041.8505405679989</v>
      </c>
      <c r="S53" s="99">
        <v>3566.0800186136639</v>
      </c>
    </row>
    <row r="54" spans="3:19">
      <c r="C54" t="s">
        <v>9030</v>
      </c>
      <c r="D54" t="s">
        <v>1071</v>
      </c>
      <c r="E54" t="s">
        <v>1070</v>
      </c>
      <c r="L54" s="99">
        <v>1811.625821376</v>
      </c>
      <c r="M54" s="99">
        <v>297.20794969799994</v>
      </c>
      <c r="N54" s="99">
        <v>1285.2395994540002</v>
      </c>
      <c r="O54" s="99">
        <v>28849.258059749998</v>
      </c>
      <c r="P54" s="99">
        <v>10466.363308326001</v>
      </c>
      <c r="Q54" s="99">
        <v>4884.4108890079997</v>
      </c>
      <c r="R54" s="99">
        <v>8024.7972373919993</v>
      </c>
      <c r="S54" s="99">
        <v>3539.7536941016642</v>
      </c>
    </row>
    <row r="55" spans="3:19">
      <c r="C55" t="s">
        <v>9030</v>
      </c>
      <c r="D55" t="s">
        <v>386</v>
      </c>
      <c r="E55" t="s">
        <v>1068</v>
      </c>
      <c r="L55" s="99" t="s">
        <v>9061</v>
      </c>
      <c r="M55" s="99" t="s">
        <v>9061</v>
      </c>
      <c r="N55" s="99" t="s">
        <v>9061</v>
      </c>
      <c r="O55" s="99" t="s">
        <v>9061</v>
      </c>
      <c r="P55" s="99" t="s">
        <v>9061</v>
      </c>
      <c r="Q55" s="99">
        <v>8.288453711999999</v>
      </c>
      <c r="R55" s="99">
        <v>17.053303176</v>
      </c>
      <c r="S55" s="99">
        <v>26.326324511999996</v>
      </c>
    </row>
    <row r="56" spans="3:19">
      <c r="C56" t="s">
        <v>9030</v>
      </c>
      <c r="D56" t="s">
        <v>389</v>
      </c>
      <c r="E56" t="s">
        <v>1172</v>
      </c>
      <c r="L56" s="99">
        <v>245187.95680310403</v>
      </c>
      <c r="M56" s="99">
        <v>182277.01812061496</v>
      </c>
      <c r="N56" s="99">
        <v>170691.81594876401</v>
      </c>
      <c r="O56" s="99">
        <v>99437.10243975</v>
      </c>
      <c r="P56" s="99">
        <v>111126.362176152</v>
      </c>
      <c r="Q56" s="99">
        <v>119554.16333347198</v>
      </c>
      <c r="R56" s="99">
        <v>95697.182301967987</v>
      </c>
      <c r="S56" s="99">
        <v>63237.251500084938</v>
      </c>
    </row>
    <row r="57" spans="3:19">
      <c r="C57" t="s">
        <v>9030</v>
      </c>
      <c r="D57" t="s">
        <v>390</v>
      </c>
      <c r="E57" t="s">
        <v>1173</v>
      </c>
      <c r="L57" s="99">
        <v>512.50966166400008</v>
      </c>
      <c r="M57" s="99">
        <v>436.1295125879999</v>
      </c>
      <c r="N57" s="99">
        <v>403.79024611400007</v>
      </c>
      <c r="O57" s="99">
        <v>398.6793772499999</v>
      </c>
      <c r="P57" s="99">
        <v>353.21522435399993</v>
      </c>
      <c r="Q57" s="99">
        <v>461.51617259999995</v>
      </c>
      <c r="R57" s="99">
        <v>455.43146974000001</v>
      </c>
      <c r="S57" s="99">
        <v>0</v>
      </c>
    </row>
    <row r="58" spans="3:19">
      <c r="C58" t="s">
        <v>9030</v>
      </c>
      <c r="D58" t="s">
        <v>392</v>
      </c>
      <c r="E58" t="s">
        <v>1174</v>
      </c>
      <c r="L58" s="99">
        <v>0</v>
      </c>
      <c r="M58" s="99">
        <v>0</v>
      </c>
      <c r="N58" s="99">
        <v>0</v>
      </c>
      <c r="O58" s="99" t="s">
        <v>9061</v>
      </c>
      <c r="P58" s="99">
        <v>0.97539585600000001</v>
      </c>
      <c r="Q58" s="99">
        <v>0.125582632</v>
      </c>
      <c r="R58" s="99">
        <v>8.526651588</v>
      </c>
      <c r="S58" s="99">
        <v>0.49208083200000002</v>
      </c>
    </row>
    <row r="59" spans="3:19">
      <c r="C59" t="s">
        <v>9030</v>
      </c>
      <c r="D59" t="s">
        <v>394</v>
      </c>
      <c r="E59" t="s">
        <v>1175</v>
      </c>
      <c r="L59" s="99">
        <v>12085.660337183999</v>
      </c>
      <c r="M59" s="99">
        <v>12907.076115779999</v>
      </c>
      <c r="N59" s="99">
        <v>6902.8093192320011</v>
      </c>
      <c r="O59" s="99">
        <v>4549.5163904999999</v>
      </c>
      <c r="P59" s="99">
        <v>8125.169404962</v>
      </c>
      <c r="Q59" s="99">
        <v>7446.6733297039991</v>
      </c>
      <c r="R59" s="99">
        <v>5084.5912199679997</v>
      </c>
      <c r="S59" s="99" t="s">
        <v>9061</v>
      </c>
    </row>
    <row r="60" spans="3:19">
      <c r="C60" t="s">
        <v>9030</v>
      </c>
      <c r="D60" t="s">
        <v>398</v>
      </c>
      <c r="E60" t="s">
        <v>1176</v>
      </c>
      <c r="L60" s="99">
        <v>232589.78680425603</v>
      </c>
      <c r="M60" s="99">
        <v>168933.81249224697</v>
      </c>
      <c r="N60" s="99">
        <v>163385.21638341801</v>
      </c>
      <c r="O60" s="99">
        <v>94488.906671999997</v>
      </c>
      <c r="P60" s="99">
        <v>102647.00215098</v>
      </c>
      <c r="Q60" s="99">
        <v>111645.848248536</v>
      </c>
      <c r="R60" s="99">
        <v>90148.632960671996</v>
      </c>
      <c r="S60" s="99">
        <v>63236.759419252936</v>
      </c>
    </row>
    <row r="61" spans="3:19" s="2" customFormat="1">
      <c r="C61" s="2" t="s">
        <v>9029</v>
      </c>
      <c r="D61" s="2" t="s">
        <v>323</v>
      </c>
      <c r="E61" s="2" t="s">
        <v>322</v>
      </c>
      <c r="L61" s="100">
        <v>303199.87438339199</v>
      </c>
      <c r="M61" s="100">
        <v>223606.32340520094</v>
      </c>
      <c r="N61" s="100">
        <v>193407.40755280998</v>
      </c>
      <c r="O61" s="100">
        <v>140734.32530624999</v>
      </c>
      <c r="P61" s="100">
        <v>143397.33407191199</v>
      </c>
      <c r="Q61" s="100">
        <v>145067.53085059198</v>
      </c>
      <c r="R61" s="100">
        <v>120920.50647970797</v>
      </c>
      <c r="S61" s="100">
        <v>80279.468378689533</v>
      </c>
    </row>
    <row r="62" spans="3:19">
      <c r="C62" t="s">
        <v>9030</v>
      </c>
      <c r="D62" t="s">
        <v>301</v>
      </c>
      <c r="E62" t="s">
        <v>1073</v>
      </c>
      <c r="L62" s="99">
        <v>24637.238548608002</v>
      </c>
      <c r="M62" s="99">
        <v>16524.930392981998</v>
      </c>
      <c r="N62" s="99">
        <v>17287.932963368003</v>
      </c>
      <c r="O62" s="99">
        <v>17619.304844249997</v>
      </c>
      <c r="P62" s="99">
        <v>16636.717493381999</v>
      </c>
      <c r="Q62" s="99">
        <v>8331.0262242479985</v>
      </c>
      <c r="R62" s="99">
        <v>11880.603222956001</v>
      </c>
      <c r="S62" s="99">
        <v>15787.584461538285</v>
      </c>
    </row>
    <row r="63" spans="3:19">
      <c r="C63" t="s">
        <v>9030</v>
      </c>
      <c r="D63" t="s">
        <v>402</v>
      </c>
      <c r="E63" t="s">
        <v>1075</v>
      </c>
      <c r="L63" s="99">
        <v>9003.7460506560001</v>
      </c>
      <c r="M63" s="99">
        <v>2087.0509140029994</v>
      </c>
      <c r="N63" s="99">
        <v>2485.346646208</v>
      </c>
      <c r="O63" s="99">
        <v>2417.5856819999995</v>
      </c>
      <c r="P63" s="99">
        <v>1740.228131586</v>
      </c>
      <c r="Q63" s="99">
        <v>8317.212134727999</v>
      </c>
      <c r="R63" s="99">
        <v>11873.971382831998</v>
      </c>
      <c r="S63" s="99">
        <v>15753.999944754287</v>
      </c>
    </row>
    <row r="64" spans="3:19">
      <c r="C64" t="s">
        <v>9030</v>
      </c>
      <c r="D64" t="s">
        <v>391</v>
      </c>
      <c r="E64" t="s">
        <v>1074</v>
      </c>
      <c r="L64" s="99" t="s">
        <v>9061</v>
      </c>
      <c r="M64" s="99" t="s">
        <v>9061</v>
      </c>
      <c r="N64" s="99" t="s">
        <v>9061</v>
      </c>
      <c r="O64" s="99" t="s">
        <v>9061</v>
      </c>
      <c r="P64" s="99" t="s">
        <v>9061</v>
      </c>
      <c r="Q64" s="99">
        <v>13.81408952</v>
      </c>
      <c r="R64" s="99">
        <v>6.6318401239999991</v>
      </c>
      <c r="S64" s="99">
        <v>33.584516784000002</v>
      </c>
    </row>
    <row r="65" spans="3:19">
      <c r="C65" t="s">
        <v>9030</v>
      </c>
      <c r="D65" t="s">
        <v>404</v>
      </c>
      <c r="E65" t="s">
        <v>1177</v>
      </c>
      <c r="L65" s="99">
        <v>11982.971414400001</v>
      </c>
      <c r="M65" s="99">
        <v>8496.8076308609998</v>
      </c>
      <c r="N65" s="99">
        <v>12225.820406668001</v>
      </c>
      <c r="O65" s="99">
        <v>9878.3328877500007</v>
      </c>
      <c r="P65" s="99">
        <v>4427.6875638299998</v>
      </c>
      <c r="Q65" s="99">
        <v>4059.2074141359999</v>
      </c>
      <c r="R65" s="99">
        <v>4106.8685045439997</v>
      </c>
      <c r="S65" s="99">
        <v>3835.6865547187676</v>
      </c>
    </row>
    <row r="66" spans="3:19">
      <c r="C66" t="s">
        <v>9030</v>
      </c>
      <c r="D66" t="s">
        <v>405</v>
      </c>
      <c r="E66" t="s">
        <v>1178</v>
      </c>
      <c r="L66" s="99">
        <v>646.2078342719999</v>
      </c>
      <c r="M66" s="99">
        <v>1691.1946221719995</v>
      </c>
      <c r="N66" s="99">
        <v>4546.9951262860004</v>
      </c>
      <c r="O66" s="99">
        <v>2725.0878307499993</v>
      </c>
      <c r="P66" s="99">
        <v>452.33982821999996</v>
      </c>
      <c r="Q66" s="99">
        <v>65.554133903999997</v>
      </c>
      <c r="R66" s="99">
        <v>153.20904123199995</v>
      </c>
      <c r="S66" s="99">
        <v>0</v>
      </c>
    </row>
    <row r="67" spans="3:19">
      <c r="C67" t="s">
        <v>9030</v>
      </c>
      <c r="D67" t="s">
        <v>395</v>
      </c>
      <c r="E67" t="s">
        <v>1179</v>
      </c>
      <c r="L67" s="99">
        <v>1554.8256017279998</v>
      </c>
      <c r="M67" s="99">
        <v>841.94886599999995</v>
      </c>
      <c r="N67" s="99">
        <v>1728.976658758</v>
      </c>
      <c r="O67" s="99">
        <v>2025.4730857499999</v>
      </c>
      <c r="P67" s="99">
        <v>1440.5377548299998</v>
      </c>
      <c r="Q67" s="99">
        <v>1112.2853716239997</v>
      </c>
      <c r="R67" s="99">
        <v>1343.2859842999999</v>
      </c>
      <c r="S67" s="99">
        <v>1506.3470171400959</v>
      </c>
    </row>
    <row r="68" spans="3:19">
      <c r="C68" t="s">
        <v>9030</v>
      </c>
      <c r="D68" t="s">
        <v>408</v>
      </c>
      <c r="E68" t="s">
        <v>1173</v>
      </c>
      <c r="L68" s="99">
        <v>0</v>
      </c>
      <c r="M68" s="99">
        <v>0</v>
      </c>
      <c r="N68" s="99">
        <v>0</v>
      </c>
      <c r="O68" s="99">
        <v>0</v>
      </c>
      <c r="P68" s="99">
        <v>0</v>
      </c>
      <c r="Q68" s="99">
        <v>0</v>
      </c>
      <c r="R68" s="99">
        <v>0</v>
      </c>
      <c r="S68" s="99">
        <v>0</v>
      </c>
    </row>
    <row r="69" spans="3:19">
      <c r="C69" t="s">
        <v>9030</v>
      </c>
      <c r="D69" t="s">
        <v>410</v>
      </c>
      <c r="E69" t="s">
        <v>1175</v>
      </c>
      <c r="L69" s="99">
        <v>5252.4059488319999</v>
      </c>
      <c r="M69" s="99">
        <v>3791.8570428419994</v>
      </c>
      <c r="N69" s="99">
        <v>2657.9692684520005</v>
      </c>
      <c r="O69" s="99">
        <v>2406.4726679999999</v>
      </c>
      <c r="P69" s="99">
        <v>2029.7987763359999</v>
      </c>
      <c r="Q69" s="99">
        <v>2339.1021036319999</v>
      </c>
      <c r="R69" s="99">
        <v>1952.8739010039999</v>
      </c>
      <c r="S69" s="99">
        <v>1616.2339567946399</v>
      </c>
    </row>
    <row r="70" spans="3:19">
      <c r="C70" t="s">
        <v>9030</v>
      </c>
      <c r="D70" t="s">
        <v>412</v>
      </c>
      <c r="E70" t="s">
        <v>1174</v>
      </c>
      <c r="L70" s="99">
        <v>0</v>
      </c>
      <c r="M70" s="99">
        <v>0</v>
      </c>
      <c r="N70" s="99">
        <v>0</v>
      </c>
      <c r="O70" s="99" t="s">
        <v>9061</v>
      </c>
      <c r="P70" s="99">
        <v>1.2192448199999999</v>
      </c>
      <c r="Q70" s="99">
        <v>4.2698094879999999</v>
      </c>
      <c r="R70" s="99">
        <v>3.3835918999999999</v>
      </c>
      <c r="S70" s="99" t="s">
        <v>9061</v>
      </c>
    </row>
    <row r="71" spans="3:19">
      <c r="C71" t="s">
        <v>9030</v>
      </c>
      <c r="D71" t="s">
        <v>414</v>
      </c>
      <c r="E71" t="s">
        <v>1181</v>
      </c>
      <c r="L71" s="99">
        <v>4529.5320295680003</v>
      </c>
      <c r="M71" s="99">
        <v>2171.8070998469998</v>
      </c>
      <c r="N71" s="99">
        <v>3291.8793531720003</v>
      </c>
      <c r="O71" s="99">
        <v>2721.2993032499994</v>
      </c>
      <c r="P71" s="99">
        <v>503.79195962399996</v>
      </c>
      <c r="Q71" s="99">
        <v>537.99599548799995</v>
      </c>
      <c r="R71" s="99">
        <v>654.11598610800002</v>
      </c>
      <c r="S71" s="99">
        <v>713.10558078403199</v>
      </c>
    </row>
    <row r="72" spans="3:19" s="2" customFormat="1">
      <c r="C72" s="2" t="s">
        <v>9029</v>
      </c>
      <c r="D72" s="2" t="s">
        <v>339</v>
      </c>
      <c r="E72" s="2" t="s">
        <v>1182</v>
      </c>
      <c r="L72" s="100">
        <v>36620.209963008005</v>
      </c>
      <c r="M72" s="100">
        <v>25021.738023842994</v>
      </c>
      <c r="N72" s="100">
        <v>29513.753370036004</v>
      </c>
      <c r="O72" s="100">
        <v>27497.637731999996</v>
      </c>
      <c r="P72" s="100">
        <v>21064.405057212</v>
      </c>
      <c r="Q72" s="100">
        <v>12390.233638383999</v>
      </c>
      <c r="R72" s="100">
        <v>15987.471727499998</v>
      </c>
      <c r="S72" s="100">
        <v>19623.271016257058</v>
      </c>
    </row>
    <row r="73" spans="3:19" s="2" customFormat="1">
      <c r="C73" s="2" t="s">
        <v>9029</v>
      </c>
      <c r="D73" s="2" t="s">
        <v>326</v>
      </c>
      <c r="E73" s="2" t="s">
        <v>325</v>
      </c>
      <c r="L73" s="100">
        <v>339820.08434640005</v>
      </c>
      <c r="M73" s="100">
        <v>248628.06142904397</v>
      </c>
      <c r="N73" s="100">
        <v>222921.16092284603</v>
      </c>
      <c r="O73" s="100">
        <v>168231.96303824996</v>
      </c>
      <c r="P73" s="100">
        <v>164461.73912912401</v>
      </c>
      <c r="Q73" s="100">
        <v>157457.76448897598</v>
      </c>
      <c r="R73" s="100">
        <v>136907.97820720798</v>
      </c>
      <c r="S73" s="100">
        <v>99902.739394946577</v>
      </c>
    </row>
    <row r="74" spans="3:19">
      <c r="C74" t="s">
        <v>9030</v>
      </c>
      <c r="D74" t="s">
        <v>330</v>
      </c>
      <c r="E74" t="s">
        <v>1081</v>
      </c>
      <c r="L74" s="99">
        <v>0</v>
      </c>
      <c r="M74" s="99">
        <v>0</v>
      </c>
      <c r="N74" s="99">
        <v>0</v>
      </c>
      <c r="O74" s="99">
        <v>0</v>
      </c>
      <c r="P74" s="99">
        <v>0</v>
      </c>
      <c r="Q74" s="99">
        <v>0</v>
      </c>
      <c r="R74" s="99">
        <v>0</v>
      </c>
      <c r="S74" s="99">
        <v>0</v>
      </c>
    </row>
    <row r="75" spans="3:19">
      <c r="C75" t="s">
        <v>9030</v>
      </c>
      <c r="D75" t="s">
        <v>341</v>
      </c>
      <c r="E75" t="s">
        <v>1082</v>
      </c>
      <c r="L75" s="99">
        <v>14959.236095999999</v>
      </c>
      <c r="M75" s="99">
        <v>13471.181855999999</v>
      </c>
      <c r="N75" s="99">
        <v>12573.423168000001</v>
      </c>
      <c r="O75" s="99">
        <v>12123.287999999997</v>
      </c>
      <c r="P75" s="99">
        <v>11704.750271999999</v>
      </c>
      <c r="Q75" s="99">
        <v>12055.932671999997</v>
      </c>
      <c r="R75" s="99">
        <v>12992.992896</v>
      </c>
      <c r="S75" s="99">
        <v>11809.939967999997</v>
      </c>
    </row>
    <row r="76" spans="3:19">
      <c r="C76" t="s">
        <v>9030</v>
      </c>
      <c r="D76" t="s">
        <v>409</v>
      </c>
      <c r="E76" t="s">
        <v>1086</v>
      </c>
      <c r="L76" s="99">
        <v>8.1029195519999995</v>
      </c>
      <c r="M76" s="99">
        <v>7.2968901719999977</v>
      </c>
      <c r="N76" s="99">
        <v>6.8106042160000007</v>
      </c>
      <c r="O76" s="99">
        <v>6.5667809999999989</v>
      </c>
      <c r="P76" s="99">
        <v>6.3400730639999994</v>
      </c>
      <c r="Q76" s="99">
        <v>6.5302968639999985</v>
      </c>
      <c r="R76" s="99">
        <v>7.0378711519999984</v>
      </c>
      <c r="S76" s="99">
        <v>6.4056622305599999</v>
      </c>
    </row>
    <row r="77" spans="3:19">
      <c r="C77" t="s">
        <v>9030</v>
      </c>
      <c r="D77" t="s">
        <v>411</v>
      </c>
      <c r="E77" t="s">
        <v>1087</v>
      </c>
      <c r="L77" s="99">
        <v>122855.99877129601</v>
      </c>
      <c r="M77" s="99">
        <v>88327.031309516984</v>
      </c>
      <c r="N77" s="99">
        <v>55612.381645222005</v>
      </c>
      <c r="O77" s="99">
        <v>42501.974611499987</v>
      </c>
      <c r="P77" s="99">
        <v>49826.024587565997</v>
      </c>
      <c r="Q77" s="99">
        <v>42082.488817935999</v>
      </c>
      <c r="R77" s="99">
        <v>36135.814086267987</v>
      </c>
      <c r="S77" s="99">
        <v>30844.745541571967</v>
      </c>
    </row>
    <row r="78" spans="3:19">
      <c r="C78" t="s">
        <v>9030</v>
      </c>
      <c r="D78" t="s">
        <v>625</v>
      </c>
      <c r="E78" t="s">
        <v>1088</v>
      </c>
      <c r="L78" s="99">
        <v>1939.2468043200001</v>
      </c>
      <c r="M78" s="99">
        <v>866.50570792499991</v>
      </c>
      <c r="N78" s="99">
        <v>1230.49281941</v>
      </c>
      <c r="O78" s="99">
        <v>800.26329224999984</v>
      </c>
      <c r="P78" s="99">
        <v>872.73544215599998</v>
      </c>
      <c r="Q78" s="99">
        <v>933.95803418399998</v>
      </c>
      <c r="R78" s="99">
        <v>921.96112091199996</v>
      </c>
      <c r="S78" s="99">
        <v>1096.02147873024</v>
      </c>
    </row>
    <row r="79" spans="3:19" s="2" customFormat="1">
      <c r="C79" s="2" t="s">
        <v>9029</v>
      </c>
      <c r="D79" s="2" t="s">
        <v>416</v>
      </c>
      <c r="E79" s="2" t="s">
        <v>415</v>
      </c>
      <c r="L79" s="100">
        <v>139746.37875206399</v>
      </c>
      <c r="M79" s="100">
        <v>102657.42198326999</v>
      </c>
      <c r="N79" s="100">
        <v>69409.487028416013</v>
      </c>
      <c r="O79" s="100">
        <v>55418.959122749999</v>
      </c>
      <c r="P79" s="100">
        <v>62397.170228657997</v>
      </c>
      <c r="Q79" s="100">
        <v>55065.849227255996</v>
      </c>
      <c r="R79" s="100">
        <v>50043.730232027992</v>
      </c>
      <c r="S79" s="100">
        <v>43744.301326071647</v>
      </c>
    </row>
    <row r="80" spans="3:19">
      <c r="C80" t="s">
        <v>9030</v>
      </c>
      <c r="D80" t="s">
        <v>334</v>
      </c>
      <c r="E80" t="s">
        <v>592</v>
      </c>
      <c r="L80" s="99">
        <v>18348.438023999999</v>
      </c>
      <c r="M80" s="99">
        <v>14846.645653421998</v>
      </c>
      <c r="N80" s="99">
        <v>7314.4579548260008</v>
      </c>
      <c r="O80" s="99">
        <v>5952.9132607499996</v>
      </c>
      <c r="P80" s="99">
        <v>4660.3194754859996</v>
      </c>
      <c r="Q80" s="99">
        <v>4119.8638253919989</v>
      </c>
      <c r="R80" s="99">
        <v>3254.6093767719999</v>
      </c>
      <c r="S80" s="99">
        <v>3623.0445259280636</v>
      </c>
    </row>
    <row r="81" spans="3:19" s="2" customFormat="1">
      <c r="C81" s="2" t="s">
        <v>9029</v>
      </c>
      <c r="D81" s="2" t="s">
        <v>346</v>
      </c>
      <c r="E81" s="2" t="s">
        <v>345</v>
      </c>
      <c r="L81" s="100">
        <v>158094.81677606402</v>
      </c>
      <c r="M81" s="100">
        <v>117504.06763669198</v>
      </c>
      <c r="N81" s="100">
        <v>76723.944983242007</v>
      </c>
      <c r="O81" s="100">
        <v>61371.872383499991</v>
      </c>
      <c r="P81" s="100">
        <v>67057.489704143998</v>
      </c>
      <c r="Q81" s="100">
        <v>59185.713052647996</v>
      </c>
      <c r="R81" s="100">
        <v>53298.339608799994</v>
      </c>
      <c r="S81" s="100">
        <v>47367.345851999708</v>
      </c>
    </row>
    <row r="82" spans="3:19" s="2" customFormat="1">
      <c r="C82" s="2" t="s">
        <v>9029</v>
      </c>
      <c r="D82" s="2" t="s">
        <v>349</v>
      </c>
      <c r="E82" s="2" t="s">
        <v>348</v>
      </c>
      <c r="L82" s="100">
        <v>497914.90112246398</v>
      </c>
      <c r="M82" s="100">
        <v>366132.12906573596</v>
      </c>
      <c r="N82" s="100">
        <v>299645.10590608808</v>
      </c>
      <c r="O82" s="100">
        <v>229603.83542174994</v>
      </c>
      <c r="P82" s="100">
        <v>231519.22883326799</v>
      </c>
      <c r="Q82" s="100">
        <v>216643.47754162399</v>
      </c>
      <c r="R82" s="100">
        <v>190206.31781600797</v>
      </c>
      <c r="S82" s="100">
        <v>147270.08524694628</v>
      </c>
    </row>
    <row r="83" spans="3:19" s="2" customFormat="1">
      <c r="C83" s="2" t="s">
        <v>9029</v>
      </c>
      <c r="L83" s="100" t="s">
        <v>9061</v>
      </c>
      <c r="M83" s="100" t="s">
        <v>9061</v>
      </c>
      <c r="N83" s="100" t="s">
        <v>9061</v>
      </c>
      <c r="O83" s="100" t="s">
        <v>9061</v>
      </c>
      <c r="P83" s="100" t="s">
        <v>9061</v>
      </c>
      <c r="Q83" s="100" t="s">
        <v>9061</v>
      </c>
      <c r="R83" s="100" t="s">
        <v>9061</v>
      </c>
      <c r="S83" s="100" t="s">
        <v>9061</v>
      </c>
    </row>
    <row r="84" spans="3:19" s="2" customFormat="1">
      <c r="C84" s="2" t="s">
        <v>9029</v>
      </c>
      <c r="E84" s="2" t="s">
        <v>798</v>
      </c>
      <c r="L84" s="100" t="s">
        <v>9061</v>
      </c>
      <c r="M84" s="100" t="s">
        <v>9061</v>
      </c>
      <c r="N84" s="100" t="s">
        <v>9061</v>
      </c>
      <c r="O84" s="100" t="s">
        <v>9061</v>
      </c>
      <c r="P84" s="100" t="s">
        <v>9061</v>
      </c>
      <c r="Q84" s="100" t="s">
        <v>9061</v>
      </c>
      <c r="R84" s="100" t="s">
        <v>9061</v>
      </c>
      <c r="S84" s="100" t="s">
        <v>9061</v>
      </c>
    </row>
    <row r="85" spans="3:19" s="2" customFormat="1">
      <c r="C85" s="2" t="s">
        <v>9029</v>
      </c>
      <c r="D85" s="2" t="s">
        <v>800</v>
      </c>
      <c r="E85" s="2" t="s">
        <v>799</v>
      </c>
      <c r="L85" s="100" t="s">
        <v>9061</v>
      </c>
      <c r="M85" s="100" t="s">
        <v>9061</v>
      </c>
      <c r="N85" s="100" t="s">
        <v>9061</v>
      </c>
      <c r="O85" s="100" t="s">
        <v>9061</v>
      </c>
      <c r="P85" s="100" t="s">
        <v>9061</v>
      </c>
      <c r="Q85" s="100" t="s">
        <v>9061</v>
      </c>
      <c r="R85" s="100" t="s">
        <v>9061</v>
      </c>
      <c r="S85" s="100" t="s">
        <v>9061</v>
      </c>
    </row>
    <row r="86" spans="3:19" s="2" customFormat="1">
      <c r="C86" s="2" t="s">
        <v>9029</v>
      </c>
      <c r="D86" s="2" t="s">
        <v>1092</v>
      </c>
      <c r="E86" s="2" t="s">
        <v>1091</v>
      </c>
      <c r="L86" s="100">
        <v>95.991299999999995</v>
      </c>
      <c r="M86" s="100">
        <v>95.991299999999995</v>
      </c>
      <c r="N86" s="100">
        <v>95.991299999999995</v>
      </c>
      <c r="O86" s="100">
        <v>95.991299999999995</v>
      </c>
      <c r="P86" s="100">
        <v>95.991299999999995</v>
      </c>
      <c r="Q86" s="100">
        <v>95.991299999999995</v>
      </c>
      <c r="R86" s="100">
        <v>95.991299999999995</v>
      </c>
      <c r="S86" s="100">
        <v>95.991299999999995</v>
      </c>
    </row>
    <row r="87" spans="3:19" s="2" customFormat="1">
      <c r="C87" s="2" t="s">
        <v>9029</v>
      </c>
      <c r="D87" s="2" t="s">
        <v>1094</v>
      </c>
      <c r="E87" s="2" t="s">
        <v>1093</v>
      </c>
      <c r="L87" s="100">
        <v>8.6999999999999994E-3</v>
      </c>
      <c r="M87" s="100">
        <v>8.6999999999999994E-3</v>
      </c>
      <c r="N87" s="100">
        <v>8.6999999999999994E-3</v>
      </c>
      <c r="O87" s="100">
        <v>8.6999999999999994E-3</v>
      </c>
      <c r="P87" s="100">
        <v>8.6999999999999994E-3</v>
      </c>
      <c r="Q87" s="100">
        <v>8.6999999999999994E-3</v>
      </c>
      <c r="R87" s="100">
        <v>8.6999999999999994E-3</v>
      </c>
      <c r="S87" s="100">
        <v>8.6999999999999994E-3</v>
      </c>
    </row>
    <row r="88" spans="3:19" s="2" customFormat="1">
      <c r="C88" s="2" t="s">
        <v>9029</v>
      </c>
      <c r="D88" s="2" t="s">
        <v>1096</v>
      </c>
      <c r="E88" s="2" t="s">
        <v>1095</v>
      </c>
      <c r="L88" s="100">
        <v>1554.8256017279998</v>
      </c>
      <c r="M88" s="100">
        <v>841.94886599999995</v>
      </c>
      <c r="N88" s="100">
        <v>1728.976658758</v>
      </c>
      <c r="O88" s="100">
        <v>2025.4730857499999</v>
      </c>
      <c r="P88" s="100">
        <v>1440.5377548299998</v>
      </c>
      <c r="Q88" s="100">
        <v>1112.2853716239997</v>
      </c>
      <c r="R88" s="100">
        <v>1343.2859842999999</v>
      </c>
      <c r="S88" s="100">
        <v>1506.3470171400959</v>
      </c>
    </row>
    <row r="89" spans="3:19" s="2" customFormat="1">
      <c r="C89" s="2" t="s">
        <v>9029</v>
      </c>
      <c r="D89" s="2" t="s">
        <v>1098</v>
      </c>
      <c r="E89" s="2" t="s">
        <v>1695</v>
      </c>
      <c r="L89" s="100" t="s">
        <v>9061</v>
      </c>
      <c r="M89" s="100" t="s">
        <v>9061</v>
      </c>
      <c r="N89" s="100" t="s">
        <v>9061</v>
      </c>
      <c r="O89" s="100" t="s">
        <v>9061</v>
      </c>
      <c r="P89" s="100" t="s">
        <v>9061</v>
      </c>
      <c r="Q89" s="100">
        <v>8238.2206591999984</v>
      </c>
      <c r="R89" s="100">
        <v>9056.2513921879981</v>
      </c>
      <c r="S89" s="100">
        <v>8241.7388349600005</v>
      </c>
    </row>
    <row r="90" spans="3:19" s="2" customFormat="1">
      <c r="C90" s="2" t="s">
        <v>9029</v>
      </c>
      <c r="D90" s="2" t="s">
        <v>1100</v>
      </c>
      <c r="E90" s="2" t="s">
        <v>1099</v>
      </c>
      <c r="L90" s="100" t="s">
        <v>9061</v>
      </c>
      <c r="M90" s="100" t="s">
        <v>9061</v>
      </c>
      <c r="N90" s="100" t="s">
        <v>9061</v>
      </c>
      <c r="O90" s="100" t="s">
        <v>9061</v>
      </c>
      <c r="P90" s="100" t="s">
        <v>9061</v>
      </c>
      <c r="Q90" s="100">
        <v>22.102543231999995</v>
      </c>
      <c r="R90" s="100">
        <v>23.685143299999996</v>
      </c>
      <c r="S90" s="100">
        <v>59.910841295999994</v>
      </c>
    </row>
    <row r="91" spans="3:19" s="2" customFormat="1">
      <c r="C91" s="2" t="s">
        <v>9029</v>
      </c>
      <c r="D91" s="2" t="s">
        <v>1116</v>
      </c>
      <c r="E91" s="2" t="s">
        <v>1115</v>
      </c>
      <c r="L91" s="100">
        <v>-246509.51181696</v>
      </c>
      <c r="M91" s="100">
        <v>-177464.85937699198</v>
      </c>
      <c r="N91" s="100">
        <v>-120852.99305449803</v>
      </c>
      <c r="O91" s="100">
        <v>-51647.985133499991</v>
      </c>
      <c r="P91" s="100">
        <v>-85871.168823635991</v>
      </c>
      <c r="Q91" s="100">
        <v>-114313.725682744</v>
      </c>
      <c r="R91" s="100">
        <v>-82716.50568048397</v>
      </c>
      <c r="S91" s="100">
        <v>-58996.340193840617</v>
      </c>
    </row>
    <row r="92" spans="3:19" s="2" customFormat="1">
      <c r="C92" s="2" t="s">
        <v>9029</v>
      </c>
      <c r="D92" s="2" t="s">
        <v>1184</v>
      </c>
      <c r="E92" s="2" t="s">
        <v>1183</v>
      </c>
      <c r="L92" s="100">
        <v>-155.92510674536055</v>
      </c>
      <c r="M92" s="100">
        <v>-151.0286945348065</v>
      </c>
      <c r="N92" s="100">
        <v>-157.51665673720851</v>
      </c>
      <c r="O92" s="100">
        <v>-84.155791778296319</v>
      </c>
      <c r="P92" s="100">
        <v>-128.05604445155566</v>
      </c>
      <c r="Q92" s="100">
        <v>-193.14412175968462</v>
      </c>
      <c r="R92" s="100">
        <v>-155.19527679024884</v>
      </c>
      <c r="S92" s="100">
        <v>-124.55065643360292</v>
      </c>
    </row>
    <row r="93" spans="3:19" s="2" customFormat="1">
      <c r="C93" s="2" t="s">
        <v>9029</v>
      </c>
      <c r="D93" s="2" t="s">
        <v>1118</v>
      </c>
      <c r="E93" s="2" t="s">
        <v>1117</v>
      </c>
      <c r="L93" s="100">
        <v>13.280060667455199</v>
      </c>
      <c r="M93" s="100">
        <v>10.636574349504301</v>
      </c>
      <c r="N93" s="100">
        <v>0.76088343319998708</v>
      </c>
      <c r="O93" s="100">
        <v>-4.6501641100500919</v>
      </c>
      <c r="P93" s="100">
        <v>4.1553491708026939</v>
      </c>
      <c r="Q93" s="100">
        <v>-0.97900561158419253</v>
      </c>
      <c r="R93" s="100">
        <v>-3.9976019208734304</v>
      </c>
      <c r="S93" s="100">
        <v>-4.8064764322880089</v>
      </c>
    </row>
    <row r="94" spans="3:19" s="2" customFormat="1">
      <c r="C94" s="2" t="s">
        <v>9029</v>
      </c>
      <c r="D94" s="2" t="s">
        <v>1186</v>
      </c>
      <c r="E94" s="2" t="s">
        <v>1185</v>
      </c>
      <c r="L94" s="100">
        <v>1.1048085407965085</v>
      </c>
      <c r="M94" s="100">
        <v>1.0895844407028341</v>
      </c>
      <c r="N94" s="100">
        <v>0.94736556973511798</v>
      </c>
      <c r="O94" s="100">
        <v>0.88051057720349069</v>
      </c>
      <c r="P94" s="100">
        <v>0.97044509215077424</v>
      </c>
      <c r="Q94" s="100">
        <v>1.030814885608524</v>
      </c>
      <c r="R94" s="100">
        <v>1.0242290132556107</v>
      </c>
      <c r="S94" s="100">
        <v>1.1357522794992523</v>
      </c>
    </row>
    <row r="95" spans="3:19" s="2" customFormat="1">
      <c r="C95" s="2" t="s">
        <v>9029</v>
      </c>
      <c r="D95" s="2" t="s">
        <v>1188</v>
      </c>
      <c r="E95" s="2" t="s">
        <v>1187</v>
      </c>
      <c r="L95" s="100">
        <v>-32.475846200800135</v>
      </c>
      <c r="M95" s="100">
        <v>-25.849432246681506</v>
      </c>
      <c r="N95" s="100">
        <v>-63.19314409932926</v>
      </c>
      <c r="O95" s="100">
        <v>-76.762921690450767</v>
      </c>
      <c r="P95" s="100">
        <v>-29.677104408187915</v>
      </c>
      <c r="Q95" s="100">
        <v>-28.683933276403959</v>
      </c>
      <c r="R95" s="100">
        <v>-24.924302884086316</v>
      </c>
      <c r="S95" s="100">
        <v>-32.870772515586914</v>
      </c>
    </row>
    <row r="96" spans="3:19" s="2" customFormat="1">
      <c r="C96" s="2" t="s">
        <v>9029</v>
      </c>
      <c r="D96" s="2" t="s">
        <v>1136</v>
      </c>
      <c r="E96" s="2" t="s">
        <v>1135</v>
      </c>
      <c r="L96" s="100">
        <v>4060</v>
      </c>
      <c r="M96" s="100">
        <v>3503</v>
      </c>
      <c r="N96" s="100">
        <v>2813</v>
      </c>
      <c r="O96" s="100">
        <v>2409</v>
      </c>
      <c r="P96" s="100">
        <v>3202</v>
      </c>
      <c r="Q96" s="100">
        <v>3141</v>
      </c>
      <c r="R96" s="100">
        <v>3020</v>
      </c>
      <c r="S96" s="100">
        <v>2328</v>
      </c>
    </row>
    <row r="97" spans="12:19" s="2" customFormat="1">
      <c r="L97"/>
      <c r="M97"/>
      <c r="N97"/>
      <c r="O97"/>
      <c r="P97"/>
      <c r="Q97"/>
      <c r="R97"/>
      <c r="S97"/>
    </row>
    <row r="98" spans="12:19" s="2" customFormat="1">
      <c r="L98"/>
      <c r="M98"/>
      <c r="N98"/>
      <c r="O98"/>
      <c r="P98"/>
      <c r="Q98"/>
      <c r="R98"/>
      <c r="S98"/>
    </row>
    <row r="99" spans="12:19" s="2" customFormat="1">
      <c r="L99"/>
      <c r="M99"/>
      <c r="N99"/>
      <c r="O99"/>
      <c r="P99"/>
      <c r="Q99"/>
      <c r="R99"/>
      <c r="S99"/>
    </row>
    <row r="100" spans="12:19" s="2" customFormat="1">
      <c r="L100"/>
      <c r="M100"/>
      <c r="N100"/>
      <c r="O100"/>
      <c r="P100"/>
      <c r="Q100"/>
      <c r="R100"/>
      <c r="S100"/>
    </row>
    <row r="101" spans="12:19" s="2" customFormat="1">
      <c r="L101"/>
      <c r="M101"/>
      <c r="N101"/>
      <c r="O101"/>
      <c r="P101"/>
      <c r="Q101"/>
      <c r="R101"/>
      <c r="S101"/>
    </row>
    <row r="102" spans="12:19" s="2" customFormat="1">
      <c r="L102"/>
      <c r="M102"/>
      <c r="N102"/>
      <c r="O102"/>
      <c r="P102"/>
      <c r="Q102"/>
      <c r="R102"/>
      <c r="S102"/>
    </row>
    <row r="103" spans="12:19" s="2" customFormat="1">
      <c r="L103"/>
      <c r="M103"/>
      <c r="N103"/>
      <c r="O103"/>
      <c r="P103"/>
      <c r="Q103"/>
      <c r="R103"/>
      <c r="S103"/>
    </row>
    <row r="104" spans="12:19" s="2" customFormat="1">
      <c r="L104"/>
      <c r="M104"/>
      <c r="N104"/>
      <c r="O104"/>
      <c r="P104"/>
      <c r="Q104"/>
      <c r="R104"/>
      <c r="S104"/>
    </row>
    <row r="105" spans="12:19" s="2" customFormat="1">
      <c r="L105"/>
      <c r="M105"/>
      <c r="N105"/>
      <c r="O105"/>
      <c r="P105"/>
      <c r="Q105"/>
      <c r="R105"/>
      <c r="S105"/>
    </row>
    <row r="106" spans="12:19" s="2" customFormat="1">
      <c r="L106"/>
      <c r="M106"/>
      <c r="N106"/>
      <c r="O106"/>
      <c r="P106"/>
      <c r="Q106"/>
      <c r="R106"/>
      <c r="S106"/>
    </row>
    <row r="107" spans="12:19" s="2" customFormat="1">
      <c r="L107"/>
      <c r="M107"/>
      <c r="N107"/>
      <c r="O107"/>
      <c r="P107"/>
      <c r="Q107"/>
      <c r="R107"/>
      <c r="S107"/>
    </row>
    <row r="108" spans="12:19" s="2" customFormat="1">
      <c r="L108"/>
      <c r="M108"/>
      <c r="N108"/>
      <c r="O108"/>
      <c r="P108"/>
      <c r="Q108"/>
      <c r="R108"/>
      <c r="S108"/>
    </row>
    <row r="109" spans="12:19" s="2" customFormat="1">
      <c r="L109"/>
      <c r="M109"/>
      <c r="N109"/>
      <c r="O109"/>
      <c r="P109"/>
      <c r="Q109"/>
      <c r="R109"/>
      <c r="S109"/>
    </row>
    <row r="110" spans="12:19" s="2" customFormat="1">
      <c r="L110"/>
      <c r="M110"/>
      <c r="N110"/>
      <c r="O110"/>
      <c r="P110"/>
      <c r="Q110"/>
      <c r="R110"/>
      <c r="S110"/>
    </row>
    <row r="111" spans="12:19" s="2" customFormat="1">
      <c r="L111"/>
      <c r="M111"/>
      <c r="N111"/>
      <c r="O111"/>
      <c r="P111"/>
      <c r="Q111"/>
      <c r="R111"/>
      <c r="S111"/>
    </row>
    <row r="112" spans="12:19" s="2" customFormat="1">
      <c r="L112"/>
      <c r="M112"/>
      <c r="N112"/>
      <c r="O112"/>
      <c r="P112"/>
      <c r="Q112"/>
      <c r="R112"/>
      <c r="S112"/>
    </row>
    <row r="113" spans="12:19" s="2" customFormat="1">
      <c r="L113"/>
      <c r="M113"/>
      <c r="N113"/>
      <c r="O113"/>
      <c r="P113"/>
      <c r="Q113"/>
      <c r="R113"/>
      <c r="S113"/>
    </row>
    <row r="114" spans="12:19" s="2" customFormat="1">
      <c r="L114"/>
      <c r="M114"/>
      <c r="N114"/>
      <c r="O114"/>
      <c r="P114"/>
      <c r="Q114"/>
      <c r="R114"/>
      <c r="S114"/>
    </row>
    <row r="115" spans="12:19" s="2" customFormat="1">
      <c r="L115"/>
      <c r="M115"/>
      <c r="N115"/>
      <c r="O115"/>
      <c r="P115"/>
      <c r="Q115"/>
      <c r="R115"/>
      <c r="S115"/>
    </row>
    <row r="116" spans="12:19" s="2" customFormat="1">
      <c r="L116"/>
      <c r="M116"/>
      <c r="N116"/>
      <c r="O116"/>
      <c r="P116"/>
      <c r="Q116"/>
      <c r="R116"/>
      <c r="S116"/>
    </row>
    <row r="117" spans="12:19" s="2" customFormat="1">
      <c r="L117"/>
      <c r="M117"/>
      <c r="N117"/>
      <c r="O117"/>
      <c r="P117"/>
      <c r="Q117"/>
      <c r="R117"/>
      <c r="S117"/>
    </row>
    <row r="118" spans="12:19" s="2" customFormat="1">
      <c r="L118"/>
      <c r="M118"/>
      <c r="N118"/>
      <c r="O118"/>
      <c r="P118"/>
      <c r="Q118"/>
      <c r="R118"/>
      <c r="S118"/>
    </row>
    <row r="119" spans="12:19" s="2" customFormat="1">
      <c r="L119"/>
      <c r="M119"/>
      <c r="N119"/>
      <c r="O119"/>
      <c r="P119"/>
      <c r="Q119"/>
      <c r="R119"/>
      <c r="S119"/>
    </row>
    <row r="120" spans="12:19" s="2" customFormat="1">
      <c r="L120"/>
      <c r="M120"/>
      <c r="N120"/>
      <c r="O120"/>
      <c r="P120"/>
      <c r="Q120"/>
      <c r="R120"/>
      <c r="S120"/>
    </row>
  </sheetData>
  <dataConsolidate link="1"/>
  <mergeCells count="6">
    <mergeCell ref="E11:K11"/>
    <mergeCell ref="J7:K7"/>
    <mergeCell ref="J8:K8"/>
    <mergeCell ref="F8:H8"/>
    <mergeCell ref="E10:K10"/>
    <mergeCell ref="F7:H7"/>
  </mergeCell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sCashFlow"/>
  <dimension ref="B1:S106"/>
  <sheetViews>
    <sheetView showGridLines="0" showRowColHeaders="0" zoomScaleNormal="100" workbookViewId="0">
      <pane ySplit="11" topLeftCell="A52" activePane="bottomLeft" state="frozen"/>
      <selection activeCell="L10" sqref="L10"/>
      <selection pane="bottomLeft" activeCell="T34" sqref="T34"/>
    </sheetView>
  </sheetViews>
  <sheetFormatPr baseColWidth="10" defaultColWidth="10.6640625" defaultRowHeight="15"/>
  <cols>
    <col min="1" max="1" width="1.6640625" customWidth="1"/>
    <col min="2" max="4" width="1.6640625" hidden="1" customWidth="1"/>
    <col min="5" max="8" width="9.1640625" customWidth="1"/>
    <col min="9" max="9" width="10.6640625" customWidth="1"/>
    <col min="10" max="10" width="9.1640625" customWidth="1"/>
    <col min="11" max="11" width="4.6640625" customWidth="1"/>
    <col min="12" max="31" width="13.6640625" customWidth="1"/>
  </cols>
  <sheetData>
    <row r="1" spans="3:19" ht="5" customHeight="1"/>
    <row r="2" spans="3:19" ht="15" customHeight="1"/>
    <row r="3" spans="3:19" ht="15" customHeight="1"/>
    <row r="4" spans="3:19" ht="15" customHeight="1"/>
    <row r="5" spans="3:19" ht="5" customHeight="1"/>
    <row r="6" spans="3:19" ht="5" customHeight="1">
      <c r="L6" s="4"/>
      <c r="M6" s="4"/>
      <c r="N6" s="4"/>
      <c r="O6" s="4"/>
      <c r="P6" s="4"/>
      <c r="Q6" s="4"/>
      <c r="R6" s="4"/>
      <c r="S6" s="4"/>
    </row>
    <row r="7" spans="3:19">
      <c r="E7" s="17" t="s">
        <v>748</v>
      </c>
      <c r="F7" s="182" t="str">
        <f>TK</f>
        <v>EVD GR</v>
      </c>
      <c r="G7" s="182"/>
      <c r="H7" s="182"/>
      <c r="J7" s="175" t="s">
        <v>749</v>
      </c>
      <c r="K7" s="176"/>
      <c r="L7" s="19" t="str">
        <f>ACC</f>
        <v>Mixed</v>
      </c>
      <c r="N7" s="15" t="s">
        <v>747</v>
      </c>
      <c r="O7" s="19" t="str">
        <f>CURR</f>
        <v>JPY</v>
      </c>
    </row>
    <row r="8" spans="3:19">
      <c r="E8" s="18" t="s">
        <v>746</v>
      </c>
      <c r="F8" s="177" t="str">
        <f>NAME</f>
        <v>CTS Eventim AG &amp; Co KGaA</v>
      </c>
      <c r="G8" s="178"/>
      <c r="H8" s="179"/>
      <c r="J8" s="180" t="s">
        <v>750</v>
      </c>
      <c r="K8" s="181"/>
      <c r="L8" s="20" t="str">
        <f>'Income Statement'!$X$8</f>
        <v>Yes</v>
      </c>
      <c r="N8" s="16" t="s">
        <v>751</v>
      </c>
      <c r="O8" s="20" t="str">
        <f>'Income Statement'!$O$8</f>
        <v>Annual</v>
      </c>
    </row>
    <row r="9" spans="3:19">
      <c r="E9" s="8"/>
    </row>
    <row r="10" spans="3:19" ht="15" customHeight="1">
      <c r="E10" s="150" t="s">
        <v>1411</v>
      </c>
      <c r="F10" s="151"/>
      <c r="G10" s="151"/>
      <c r="H10" s="151"/>
      <c r="I10" s="151"/>
      <c r="J10" s="151"/>
      <c r="K10" s="152"/>
      <c r="L10" s="95" t="s">
        <v>9053</v>
      </c>
      <c r="M10" s="95" t="s">
        <v>9054</v>
      </c>
      <c r="N10" s="95" t="s">
        <v>9055</v>
      </c>
      <c r="O10" s="95" t="s">
        <v>9056</v>
      </c>
      <c r="P10" s="95" t="s">
        <v>9057</v>
      </c>
      <c r="Q10" s="95" t="s">
        <v>9058</v>
      </c>
      <c r="R10" s="95" t="s">
        <v>9059</v>
      </c>
      <c r="S10" s="96" t="s">
        <v>9060</v>
      </c>
    </row>
    <row r="11" spans="3:19" ht="15" customHeight="1">
      <c r="E11" s="153" t="s">
        <v>1410</v>
      </c>
      <c r="F11" s="154"/>
      <c r="G11" s="154"/>
      <c r="H11" s="154"/>
      <c r="I11" s="154"/>
      <c r="J11" s="154"/>
      <c r="K11" s="155"/>
      <c r="L11" s="129">
        <v>44286</v>
      </c>
      <c r="M11" s="129">
        <v>43921</v>
      </c>
      <c r="N11" s="129">
        <v>43555</v>
      </c>
      <c r="O11" s="129">
        <v>43190</v>
      </c>
      <c r="P11" s="129">
        <v>42825</v>
      </c>
      <c r="Q11" s="129">
        <v>42460</v>
      </c>
      <c r="R11" s="129">
        <v>42094</v>
      </c>
      <c r="S11" s="130">
        <v>41729</v>
      </c>
    </row>
    <row r="12" spans="3:19" ht="18.75" hidden="1" customHeight="1">
      <c r="C12">
        <v>3</v>
      </c>
      <c r="D12">
        <v>2</v>
      </c>
      <c r="F12" t="s">
        <v>612</v>
      </c>
      <c r="G12">
        <v>5</v>
      </c>
      <c r="L12" s="4" t="s">
        <v>9038</v>
      </c>
      <c r="M12" s="4" t="s">
        <v>9039</v>
      </c>
      <c r="N12" s="4" t="s">
        <v>9045</v>
      </c>
      <c r="O12" s="4" t="s">
        <v>9046</v>
      </c>
      <c r="P12" s="4" t="s">
        <v>9047</v>
      </c>
      <c r="Q12" s="4" t="s">
        <v>9048</v>
      </c>
      <c r="R12" s="4" t="s">
        <v>9049</v>
      </c>
      <c r="S12" s="4" t="s">
        <v>9050</v>
      </c>
    </row>
    <row r="13" spans="3:19" s="2" customFormat="1">
      <c r="C13" s="2" t="s">
        <v>9029</v>
      </c>
      <c r="E13" s="2" t="s">
        <v>1203</v>
      </c>
      <c r="L13" s="100" t="s">
        <v>9061</v>
      </c>
      <c r="M13" s="100" t="s">
        <v>9061</v>
      </c>
      <c r="N13" s="100" t="s">
        <v>9061</v>
      </c>
      <c r="O13" s="100" t="s">
        <v>9061</v>
      </c>
      <c r="P13" s="100" t="s">
        <v>9061</v>
      </c>
      <c r="Q13" s="100" t="s">
        <v>9061</v>
      </c>
      <c r="R13" s="100" t="s">
        <v>9061</v>
      </c>
      <c r="S13" s="100" t="s">
        <v>9061</v>
      </c>
    </row>
    <row r="14" spans="3:19">
      <c r="C14" t="s">
        <v>9030</v>
      </c>
      <c r="D14" t="s">
        <v>417</v>
      </c>
      <c r="E14" t="s">
        <v>1204</v>
      </c>
      <c r="L14" s="99">
        <v>41744.373698989803</v>
      </c>
      <c r="M14" s="99">
        <v>28125.128983448285</v>
      </c>
      <c r="N14" s="99">
        <v>11415.654518929266</v>
      </c>
      <c r="O14" s="99">
        <v>-10020.585135480942</v>
      </c>
      <c r="P14" s="99">
        <v>16222.298138694081</v>
      </c>
      <c r="Q14" s="99">
        <v>15449.720539152317</v>
      </c>
      <c r="R14" s="99">
        <v>14289.170881363461</v>
      </c>
      <c r="S14" s="99">
        <v>11375.888701914799</v>
      </c>
    </row>
    <row r="15" spans="3:19">
      <c r="C15" t="s">
        <v>9030</v>
      </c>
      <c r="D15" t="s">
        <v>418</v>
      </c>
      <c r="E15" t="s">
        <v>927</v>
      </c>
      <c r="L15" s="99">
        <v>13928.166893897602</v>
      </c>
      <c r="M15" s="99">
        <v>8377.4366024525061</v>
      </c>
      <c r="N15" s="99">
        <v>7207.2284004492512</v>
      </c>
      <c r="O15" s="99">
        <v>6799.6088098843302</v>
      </c>
      <c r="P15" s="99">
        <v>6601.5842756583297</v>
      </c>
      <c r="Q15" s="99">
        <v>4885.5973425723505</v>
      </c>
      <c r="R15" s="99">
        <v>4547.0034672036045</v>
      </c>
      <c r="S15" s="99">
        <v>3803.4207479201732</v>
      </c>
    </row>
    <row r="16" spans="3:19">
      <c r="C16" t="s">
        <v>9030</v>
      </c>
      <c r="D16" t="s">
        <v>419</v>
      </c>
      <c r="E16" t="s">
        <v>1205</v>
      </c>
      <c r="L16" s="99">
        <v>-4514.4375502335643</v>
      </c>
      <c r="M16" s="99">
        <v>12092.612807669377</v>
      </c>
      <c r="N16" s="99">
        <v>2297.8307876605736</v>
      </c>
      <c r="O16" s="99">
        <v>-2831.6476187925273</v>
      </c>
      <c r="P16" s="99">
        <v>3168.0475988838693</v>
      </c>
      <c r="Q16" s="99">
        <v>2546.7059425150319</v>
      </c>
      <c r="R16" s="99">
        <v>-548.21937783261001</v>
      </c>
      <c r="S16" s="99">
        <v>1613.8118404150659</v>
      </c>
    </row>
    <row r="17" spans="3:19">
      <c r="C17" t="s">
        <v>9030</v>
      </c>
      <c r="D17" t="s">
        <v>426</v>
      </c>
      <c r="E17" t="s">
        <v>1208</v>
      </c>
      <c r="L17" s="99">
        <v>-4514.4375502335643</v>
      </c>
      <c r="M17" s="99">
        <v>12092.612807669377</v>
      </c>
      <c r="N17" s="99">
        <v>2189.6593807026047</v>
      </c>
      <c r="O17" s="99">
        <v>-809.23360428645981</v>
      </c>
      <c r="P17" s="99">
        <v>3216.3849206515356</v>
      </c>
      <c r="Q17" s="99">
        <v>2499.5109209531174</v>
      </c>
      <c r="R17" s="99">
        <v>419.39795748700823</v>
      </c>
      <c r="S17" s="99">
        <v>1850.971305962405</v>
      </c>
    </row>
    <row r="18" spans="3:19">
      <c r="C18" t="s">
        <v>9030</v>
      </c>
      <c r="D18" t="s">
        <v>422</v>
      </c>
      <c r="E18" t="s">
        <v>1699</v>
      </c>
      <c r="L18" s="99">
        <v>44617.556858212221</v>
      </c>
      <c r="M18" s="99">
        <v>-754.79614661982077</v>
      </c>
      <c r="N18" s="99">
        <v>43746.049293853132</v>
      </c>
      <c r="O18" s="99">
        <v>-9037.0306990803892</v>
      </c>
      <c r="P18" s="99">
        <v>-8780.6698014067624</v>
      </c>
      <c r="Q18" s="99">
        <v>21414.154355273957</v>
      </c>
      <c r="R18" s="99">
        <v>9702.0136381032607</v>
      </c>
      <c r="S18" s="99">
        <v>1718.0119399622276</v>
      </c>
    </row>
    <row r="19" spans="3:19">
      <c r="C19" t="s">
        <v>9030</v>
      </c>
      <c r="D19" t="s">
        <v>427</v>
      </c>
      <c r="E19" t="s">
        <v>1209</v>
      </c>
      <c r="L19" s="99" t="s">
        <v>9061</v>
      </c>
      <c r="M19" s="99" t="s">
        <v>9061</v>
      </c>
      <c r="N19" s="99" t="s">
        <v>9061</v>
      </c>
      <c r="O19" s="99" t="s">
        <v>9061</v>
      </c>
      <c r="P19" s="99" t="s">
        <v>9061</v>
      </c>
      <c r="Q19" s="99" t="s">
        <v>9061</v>
      </c>
      <c r="R19" s="99" t="s">
        <v>9061</v>
      </c>
      <c r="S19" s="99" t="s">
        <v>9061</v>
      </c>
    </row>
    <row r="20" spans="3:19">
      <c r="C20" t="s">
        <v>9030</v>
      </c>
      <c r="D20" t="s">
        <v>428</v>
      </c>
      <c r="E20" t="s">
        <v>1210</v>
      </c>
      <c r="L20" s="99">
        <v>-404.61374225520171</v>
      </c>
      <c r="M20" s="99">
        <v>-115.95259019031629</v>
      </c>
      <c r="N20" s="99">
        <v>43.112733625504973</v>
      </c>
      <c r="O20" s="99">
        <v>263.73487178687122</v>
      </c>
      <c r="P20" s="99">
        <v>-26.365811873272548</v>
      </c>
      <c r="Q20" s="99">
        <v>-65.838358808748396</v>
      </c>
      <c r="R20" s="99">
        <v>78.40753116413714</v>
      </c>
      <c r="S20" s="99">
        <v>-123.01985611715884</v>
      </c>
    </row>
    <row r="21" spans="3:19">
      <c r="C21" t="s">
        <v>9030</v>
      </c>
      <c r="D21" t="s">
        <v>429</v>
      </c>
      <c r="E21" t="s">
        <v>1211</v>
      </c>
      <c r="L21" s="99" t="s">
        <v>9061</v>
      </c>
      <c r="M21" s="99" t="s">
        <v>9061</v>
      </c>
      <c r="N21" s="99" t="s">
        <v>9061</v>
      </c>
      <c r="O21" s="99" t="s">
        <v>9061</v>
      </c>
      <c r="P21" s="99" t="s">
        <v>9061</v>
      </c>
      <c r="Q21" s="99" t="s">
        <v>9061</v>
      </c>
      <c r="R21" s="99" t="s">
        <v>9061</v>
      </c>
      <c r="S21" s="99" t="s">
        <v>9061</v>
      </c>
    </row>
    <row r="22" spans="3:19">
      <c r="C22" t="s">
        <v>9030</v>
      </c>
      <c r="D22" t="s">
        <v>430</v>
      </c>
      <c r="E22" t="s">
        <v>1212</v>
      </c>
      <c r="L22" s="99">
        <v>45022.170600467434</v>
      </c>
      <c r="M22" s="99">
        <v>-638.84355642950447</v>
      </c>
      <c r="N22" s="99">
        <v>43702.93656022763</v>
      </c>
      <c r="O22" s="99">
        <v>-9300.7655708672592</v>
      </c>
      <c r="P22" s="99">
        <v>-8754.3039895334896</v>
      </c>
      <c r="Q22" s="99">
        <v>21479.992714082709</v>
      </c>
      <c r="R22" s="99">
        <v>9623.6061069391271</v>
      </c>
      <c r="S22" s="99">
        <v>1841.0317960793868</v>
      </c>
    </row>
    <row r="23" spans="3:19">
      <c r="C23" t="s">
        <v>9030</v>
      </c>
      <c r="D23" t="s">
        <v>431</v>
      </c>
      <c r="E23" t="s">
        <v>1213</v>
      </c>
      <c r="L23" s="99">
        <v>0</v>
      </c>
      <c r="M23" s="99">
        <v>0</v>
      </c>
      <c r="N23" s="99">
        <v>0</v>
      </c>
      <c r="O23" s="99">
        <v>0</v>
      </c>
      <c r="P23" s="99">
        <v>0</v>
      </c>
      <c r="Q23" s="99">
        <v>0</v>
      </c>
      <c r="R23" s="99">
        <v>0</v>
      </c>
      <c r="S23" s="99">
        <v>0</v>
      </c>
    </row>
    <row r="24" spans="3:19" s="2" customFormat="1">
      <c r="C24" s="2" t="s">
        <v>9029</v>
      </c>
      <c r="D24" s="2" t="s">
        <v>425</v>
      </c>
      <c r="E24" s="2" t="s">
        <v>1203</v>
      </c>
      <c r="L24" s="100">
        <v>95775.659900866085</v>
      </c>
      <c r="M24" s="100">
        <v>47840.382246950343</v>
      </c>
      <c r="N24" s="100">
        <v>64666.763000892228</v>
      </c>
      <c r="O24" s="100">
        <v>-15089.654643469526</v>
      </c>
      <c r="P24" s="100">
        <v>17211.260211829518</v>
      </c>
      <c r="Q24" s="100">
        <v>44296.178179513656</v>
      </c>
      <c r="R24" s="100">
        <v>27989.968608837717</v>
      </c>
      <c r="S24" s="100">
        <v>18511.133230212265</v>
      </c>
    </row>
    <row r="25" spans="3:19" s="2" customFormat="1">
      <c r="C25" s="2" t="s">
        <v>9029</v>
      </c>
      <c r="L25" s="100" t="s">
        <v>9061</v>
      </c>
      <c r="M25" s="100" t="s">
        <v>9061</v>
      </c>
      <c r="N25" s="100" t="s">
        <v>9061</v>
      </c>
      <c r="O25" s="100" t="s">
        <v>9061</v>
      </c>
      <c r="P25" s="100" t="s">
        <v>9061</v>
      </c>
      <c r="Q25" s="100" t="s">
        <v>9061</v>
      </c>
      <c r="R25" s="100" t="s">
        <v>9061</v>
      </c>
      <c r="S25" s="100" t="s">
        <v>9061</v>
      </c>
    </row>
    <row r="26" spans="3:19" s="2" customFormat="1">
      <c r="C26" s="2" t="s">
        <v>9029</v>
      </c>
      <c r="E26" s="2" t="s">
        <v>432</v>
      </c>
      <c r="L26" s="100" t="s">
        <v>9061</v>
      </c>
      <c r="M26" s="100" t="s">
        <v>9061</v>
      </c>
      <c r="N26" s="100" t="s">
        <v>9061</v>
      </c>
      <c r="O26" s="100" t="s">
        <v>9061</v>
      </c>
      <c r="P26" s="100" t="s">
        <v>9061</v>
      </c>
      <c r="Q26" s="100" t="s">
        <v>9061</v>
      </c>
      <c r="R26" s="100" t="s">
        <v>9061</v>
      </c>
      <c r="S26" s="100" t="s">
        <v>9061</v>
      </c>
    </row>
    <row r="27" spans="3:19">
      <c r="C27" t="s">
        <v>9030</v>
      </c>
      <c r="D27" t="s">
        <v>433</v>
      </c>
      <c r="E27" t="s">
        <v>1214</v>
      </c>
      <c r="L27" s="99">
        <v>-25901.511346343606</v>
      </c>
      <c r="M27" s="99">
        <v>-7334.1393683353499</v>
      </c>
      <c r="N27" s="99">
        <v>-4459.1812047175163</v>
      </c>
      <c r="O27" s="99">
        <v>-1920.3309555881006</v>
      </c>
      <c r="P27" s="99">
        <v>-5069.8038441875096</v>
      </c>
      <c r="Q27" s="99">
        <v>-3807.0216149985376</v>
      </c>
      <c r="R27" s="99">
        <v>-4351.5546455779768</v>
      </c>
      <c r="S27" s="99">
        <v>-2906.1365188661443</v>
      </c>
    </row>
    <row r="28" spans="3:19">
      <c r="C28" t="s">
        <v>9030</v>
      </c>
      <c r="D28" t="s">
        <v>434</v>
      </c>
      <c r="E28" t="s">
        <v>1215</v>
      </c>
      <c r="L28" s="99">
        <v>88.157765029307683</v>
      </c>
      <c r="M28" s="99">
        <v>54.111208755480931</v>
      </c>
      <c r="N28" s="99">
        <v>90.770484350084274</v>
      </c>
      <c r="O28" s="99">
        <v>72.968678152580068</v>
      </c>
      <c r="P28" s="99">
        <v>62.008483479733592</v>
      </c>
      <c r="Q28" s="99">
        <v>22.033034928076194</v>
      </c>
      <c r="R28" s="99">
        <v>36.60707028503333</v>
      </c>
      <c r="S28" s="99">
        <v>1056.4980439030487</v>
      </c>
    </row>
    <row r="29" spans="3:19">
      <c r="C29" t="s">
        <v>9030</v>
      </c>
      <c r="D29" t="s">
        <v>1700</v>
      </c>
      <c r="E29" t="s">
        <v>1216</v>
      </c>
      <c r="L29" s="99">
        <v>82.229915311819738</v>
      </c>
      <c r="M29" s="99">
        <v>14.632112571635149</v>
      </c>
      <c r="N29" s="99">
        <v>22.465370232567345</v>
      </c>
      <c r="O29" s="99">
        <v>72.237773196126838</v>
      </c>
      <c r="P29" s="99">
        <v>59.323076714863234</v>
      </c>
      <c r="Q29" s="99">
        <v>22.033034928076191</v>
      </c>
      <c r="R29" s="99">
        <v>36.60707028503333</v>
      </c>
      <c r="S29" s="99">
        <v>1056.4980439030487</v>
      </c>
    </row>
    <row r="30" spans="3:19">
      <c r="C30" t="s">
        <v>9030</v>
      </c>
      <c r="D30" t="s">
        <v>436</v>
      </c>
      <c r="E30" t="s">
        <v>1217</v>
      </c>
      <c r="L30" s="99">
        <v>5.9278497174879288</v>
      </c>
      <c r="M30" s="99">
        <v>39.479096183845769</v>
      </c>
      <c r="N30" s="99">
        <v>68.305114117516922</v>
      </c>
      <c r="O30" s="99">
        <v>0.73090495645322284</v>
      </c>
      <c r="P30" s="99">
        <v>2.6854067648703519</v>
      </c>
      <c r="Q30" s="99">
        <v>0</v>
      </c>
      <c r="R30" s="99">
        <v>0</v>
      </c>
      <c r="S30" s="99">
        <v>0</v>
      </c>
    </row>
    <row r="31" spans="3:19">
      <c r="C31" t="s">
        <v>9030</v>
      </c>
      <c r="D31" t="s">
        <v>437</v>
      </c>
      <c r="E31" t="s">
        <v>1218</v>
      </c>
      <c r="L31" s="99">
        <v>-25989.669111372914</v>
      </c>
      <c r="M31" s="99">
        <v>-7388.250577090831</v>
      </c>
      <c r="N31" s="99">
        <v>-4549.9516890675995</v>
      </c>
      <c r="O31" s="99">
        <v>-1993.2996337406807</v>
      </c>
      <c r="P31" s="99">
        <v>-5131.8123276672432</v>
      </c>
      <c r="Q31" s="99">
        <v>-3829.0546499266138</v>
      </c>
      <c r="R31" s="99">
        <v>-4388.1617158630097</v>
      </c>
      <c r="S31" s="99">
        <v>-3962.6345627691931</v>
      </c>
    </row>
    <row r="32" spans="3:19">
      <c r="C32" t="s">
        <v>9030</v>
      </c>
      <c r="D32" t="s">
        <v>1702</v>
      </c>
      <c r="E32" t="s">
        <v>1701</v>
      </c>
      <c r="L32" s="99">
        <v>-21191.910743872748</v>
      </c>
      <c r="M32" s="99">
        <v>-3970.82405882695</v>
      </c>
      <c r="N32" s="99">
        <v>-1601.404310450986</v>
      </c>
      <c r="O32" s="99">
        <v>-427.33576453965088</v>
      </c>
      <c r="P32" s="99">
        <v>-2928.8022689226923</v>
      </c>
      <c r="Q32" s="99">
        <v>-1458.612986836192</v>
      </c>
      <c r="R32" s="99">
        <v>-1714.8322405494162</v>
      </c>
      <c r="S32" s="99">
        <v>-1864.6863883774506</v>
      </c>
    </row>
    <row r="33" spans="3:19">
      <c r="C33" t="s">
        <v>9030</v>
      </c>
      <c r="D33" t="s">
        <v>439</v>
      </c>
      <c r="E33" t="s">
        <v>1220</v>
      </c>
      <c r="L33" s="99">
        <v>-4797.758367500167</v>
      </c>
      <c r="M33" s="99">
        <v>-3417.4265182638815</v>
      </c>
      <c r="N33" s="99">
        <v>-2948.5473786166144</v>
      </c>
      <c r="O33" s="99">
        <v>-1565.9638692010296</v>
      </c>
      <c r="P33" s="99">
        <v>-2203.01005874455</v>
      </c>
      <c r="Q33" s="99">
        <v>-2370.441663090422</v>
      </c>
      <c r="R33" s="99">
        <v>-2673.3294753135938</v>
      </c>
      <c r="S33" s="99">
        <v>-2097.9481743917422</v>
      </c>
    </row>
    <row r="34" spans="3:19">
      <c r="C34" t="s">
        <v>9030</v>
      </c>
      <c r="D34" t="s">
        <v>440</v>
      </c>
      <c r="E34" t="s">
        <v>1221</v>
      </c>
      <c r="L34" s="99">
        <v>-73454.417787738566</v>
      </c>
      <c r="M34" s="99">
        <v>-18496.370678525287</v>
      </c>
      <c r="N34" s="99">
        <v>5.5838781502913069</v>
      </c>
      <c r="O34" s="99">
        <v>-269.58211143849701</v>
      </c>
      <c r="P34" s="99">
        <v>-10552.061754670334</v>
      </c>
      <c r="Q34" s="99">
        <v>669.20454606991188</v>
      </c>
      <c r="R34" s="99">
        <v>-148.3283020891835</v>
      </c>
      <c r="S34" s="99">
        <v>-73.078573909884483</v>
      </c>
    </row>
    <row r="35" spans="3:19">
      <c r="C35" t="s">
        <v>9030</v>
      </c>
      <c r="D35" t="s">
        <v>441</v>
      </c>
      <c r="E35" t="s">
        <v>1222</v>
      </c>
      <c r="L35" s="99">
        <v>25556.024105116678</v>
      </c>
      <c r="M35" s="99">
        <v>1393.3636254536336</v>
      </c>
      <c r="N35" s="99">
        <v>5.7137357816934298</v>
      </c>
      <c r="O35" s="99">
        <v>139.35921169708112</v>
      </c>
      <c r="P35" s="99">
        <v>0</v>
      </c>
      <c r="Q35" s="99">
        <v>769.4613736420456</v>
      </c>
      <c r="R35" s="99">
        <v>90.314329111518234</v>
      </c>
      <c r="S35" s="99">
        <v>52.125493744729447</v>
      </c>
    </row>
    <row r="36" spans="3:19">
      <c r="C36" t="s">
        <v>9030</v>
      </c>
      <c r="D36" t="s">
        <v>442</v>
      </c>
      <c r="E36" t="s">
        <v>1223</v>
      </c>
      <c r="L36" s="99">
        <v>-99010.441892855248</v>
      </c>
      <c r="M36" s="99">
        <v>-19889.734303978919</v>
      </c>
      <c r="N36" s="99">
        <v>-0.12985763140212342</v>
      </c>
      <c r="O36" s="99">
        <v>-408.94132313557816</v>
      </c>
      <c r="P36" s="99">
        <v>-10552.061754670334</v>
      </c>
      <c r="Q36" s="99">
        <v>-100.25682757213369</v>
      </c>
      <c r="R36" s="99">
        <v>-238.64263120070174</v>
      </c>
      <c r="S36" s="99">
        <v>-125.20406765461394</v>
      </c>
    </row>
    <row r="37" spans="3:19">
      <c r="C37" t="s">
        <v>9030</v>
      </c>
      <c r="D37" t="s">
        <v>443</v>
      </c>
      <c r="E37" t="s">
        <v>1224</v>
      </c>
      <c r="L37" s="99">
        <v>1249.2563289239306</v>
      </c>
      <c r="M37" s="99">
        <v>887.58947014730199</v>
      </c>
      <c r="N37" s="99">
        <v>-3913.7791528285975</v>
      </c>
      <c r="O37" s="99">
        <v>-277.62206595948243</v>
      </c>
      <c r="P37" s="99">
        <v>737.1441569569115</v>
      </c>
      <c r="Q37" s="99">
        <v>2684.6405635440524</v>
      </c>
      <c r="R37" s="99">
        <v>1569.543971978713</v>
      </c>
      <c r="S37" s="99">
        <v>-872.38799502441236</v>
      </c>
    </row>
    <row r="38" spans="3:19">
      <c r="C38" t="s">
        <v>9030</v>
      </c>
      <c r="D38" t="s">
        <v>444</v>
      </c>
      <c r="E38" t="s">
        <v>1225</v>
      </c>
      <c r="L38" s="99">
        <v>0</v>
      </c>
      <c r="M38" s="99">
        <v>0</v>
      </c>
      <c r="N38" s="99">
        <v>0</v>
      </c>
      <c r="O38" s="99">
        <v>0</v>
      </c>
      <c r="P38" s="99">
        <v>737.1441569569115</v>
      </c>
      <c r="Q38" s="99">
        <v>-118.63941884348719</v>
      </c>
      <c r="R38" s="99">
        <v>0</v>
      </c>
      <c r="S38" s="99">
        <v>0</v>
      </c>
    </row>
    <row r="39" spans="3:19">
      <c r="C39" t="s">
        <v>9030</v>
      </c>
      <c r="D39" t="s">
        <v>445</v>
      </c>
      <c r="E39" t="s">
        <v>1226</v>
      </c>
      <c r="L39" s="99">
        <v>1846.7531812173936</v>
      </c>
      <c r="M39" s="99">
        <v>2136.1503966608861</v>
      </c>
      <c r="N39" s="99">
        <v>-1609.5853412293197</v>
      </c>
      <c r="O39" s="99">
        <v>-277.62206595948243</v>
      </c>
      <c r="P39" s="99" t="s">
        <v>9061</v>
      </c>
      <c r="Q39" s="99">
        <v>2803.2799823875403</v>
      </c>
      <c r="R39" s="99">
        <v>1569.543971978713</v>
      </c>
      <c r="S39" s="99">
        <v>-872.38799502441236</v>
      </c>
    </row>
    <row r="40" spans="3:19">
      <c r="C40" t="s">
        <v>9030</v>
      </c>
      <c r="D40" t="s">
        <v>446</v>
      </c>
      <c r="E40" t="s">
        <v>1227</v>
      </c>
      <c r="L40" s="99">
        <v>-597.49685229346289</v>
      </c>
      <c r="M40" s="99">
        <v>-1248.5609265135843</v>
      </c>
      <c r="N40" s="99">
        <v>-2304.193811599278</v>
      </c>
      <c r="O40" s="99">
        <v>0</v>
      </c>
      <c r="P40" s="99" t="s">
        <v>9061</v>
      </c>
      <c r="Q40" s="99">
        <v>0</v>
      </c>
      <c r="R40" s="99">
        <v>0</v>
      </c>
      <c r="S40" s="99">
        <v>0</v>
      </c>
    </row>
    <row r="41" spans="3:19">
      <c r="C41" t="s">
        <v>9030</v>
      </c>
      <c r="D41" t="s">
        <v>447</v>
      </c>
      <c r="E41" t="s">
        <v>1228</v>
      </c>
      <c r="L41" s="99">
        <v>4364.721345830344</v>
      </c>
      <c r="M41" s="99">
        <v>514.88471596414252</v>
      </c>
      <c r="N41" s="99">
        <v>0</v>
      </c>
      <c r="O41" s="99">
        <v>0</v>
      </c>
      <c r="P41" s="99">
        <v>-268.90686831860842</v>
      </c>
      <c r="Q41" s="99">
        <v>0</v>
      </c>
      <c r="R41" s="99">
        <v>0</v>
      </c>
      <c r="S41" s="99">
        <v>0</v>
      </c>
    </row>
    <row r="42" spans="3:19">
      <c r="C42" t="s">
        <v>9030</v>
      </c>
      <c r="D42" t="s">
        <v>449</v>
      </c>
      <c r="E42" t="s">
        <v>1213</v>
      </c>
      <c r="L42" s="99">
        <v>0</v>
      </c>
      <c r="M42" s="99">
        <v>0</v>
      </c>
      <c r="N42" s="99">
        <v>0</v>
      </c>
      <c r="O42" s="99">
        <v>0</v>
      </c>
      <c r="P42" s="99" t="s">
        <v>9061</v>
      </c>
      <c r="Q42" s="99">
        <v>0</v>
      </c>
      <c r="R42" s="99">
        <v>0</v>
      </c>
      <c r="S42" s="99">
        <v>0</v>
      </c>
    </row>
    <row r="43" spans="3:19" s="2" customFormat="1">
      <c r="C43" s="2" t="s">
        <v>9029</v>
      </c>
      <c r="D43" s="2" t="s">
        <v>451</v>
      </c>
      <c r="E43" s="2" t="s">
        <v>432</v>
      </c>
      <c r="L43" s="100">
        <v>-93741.951459327902</v>
      </c>
      <c r="M43" s="100">
        <v>-24428.035860749191</v>
      </c>
      <c r="N43" s="100">
        <v>-8367.3764793958235</v>
      </c>
      <c r="O43" s="100">
        <v>-2467.53513298608</v>
      </c>
      <c r="P43" s="100">
        <v>-15153.628310219539</v>
      </c>
      <c r="Q43" s="100">
        <v>-453.17650538457309</v>
      </c>
      <c r="R43" s="100">
        <v>-2930.3389756884467</v>
      </c>
      <c r="S43" s="100">
        <v>-3851.6030878004403</v>
      </c>
    </row>
    <row r="44" spans="3:19" s="2" customFormat="1">
      <c r="C44" s="2" t="s">
        <v>9029</v>
      </c>
      <c r="L44" s="100" t="s">
        <v>9061</v>
      </c>
      <c r="M44" s="100" t="s">
        <v>9061</v>
      </c>
      <c r="N44" s="100" t="s">
        <v>9061</v>
      </c>
      <c r="O44" s="100" t="s">
        <v>9061</v>
      </c>
      <c r="P44" s="100" t="s">
        <v>9061</v>
      </c>
      <c r="Q44" s="100" t="s">
        <v>9061</v>
      </c>
      <c r="R44" s="100" t="s">
        <v>9061</v>
      </c>
      <c r="S44" s="100" t="s">
        <v>9061</v>
      </c>
    </row>
    <row r="45" spans="3:19" s="2" customFormat="1">
      <c r="C45" s="2" t="s">
        <v>9029</v>
      </c>
      <c r="E45" s="2" t="s">
        <v>452</v>
      </c>
      <c r="L45" s="100" t="s">
        <v>9061</v>
      </c>
      <c r="M45" s="100" t="s">
        <v>9061</v>
      </c>
      <c r="N45" s="100" t="s">
        <v>9061</v>
      </c>
      <c r="O45" s="100" t="s">
        <v>9061</v>
      </c>
      <c r="P45" s="100" t="s">
        <v>9061</v>
      </c>
      <c r="Q45" s="100" t="s">
        <v>9061</v>
      </c>
      <c r="R45" s="100" t="s">
        <v>9061</v>
      </c>
      <c r="S45" s="100" t="s">
        <v>9061</v>
      </c>
    </row>
    <row r="46" spans="3:19">
      <c r="C46" t="s">
        <v>9030</v>
      </c>
      <c r="D46" t="s">
        <v>453</v>
      </c>
      <c r="E46" t="s">
        <v>1229</v>
      </c>
      <c r="L46" s="99">
        <v>-15465.759912926007</v>
      </c>
      <c r="M46" s="99">
        <v>0</v>
      </c>
      <c r="N46" s="99">
        <v>0</v>
      </c>
      <c r="O46" s="99">
        <v>0</v>
      </c>
      <c r="P46" s="99">
        <v>-7264.6356186935918</v>
      </c>
      <c r="Q46" s="99">
        <v>-7383.6741606603255</v>
      </c>
      <c r="R46" s="99">
        <v>-11915.791379873253</v>
      </c>
      <c r="S46" s="99">
        <v>-5312.0753623840237</v>
      </c>
    </row>
    <row r="47" spans="3:19">
      <c r="C47" t="s">
        <v>9030</v>
      </c>
      <c r="D47" t="s">
        <v>454</v>
      </c>
      <c r="E47" t="s">
        <v>1230</v>
      </c>
      <c r="L47" s="99">
        <v>-3490.8954990139814</v>
      </c>
      <c r="M47" s="99">
        <v>-3251.7799608491437</v>
      </c>
      <c r="N47" s="99">
        <v>-28204.298394752794</v>
      </c>
      <c r="O47" s="99">
        <v>14334.386188467864</v>
      </c>
      <c r="P47" s="99">
        <v>-3887.8586758129813</v>
      </c>
      <c r="Q47" s="99">
        <v>-4545.1934715829602</v>
      </c>
      <c r="R47" s="99">
        <v>-962.04394053573765</v>
      </c>
      <c r="S47" s="99">
        <v>-2349.8651432051984</v>
      </c>
    </row>
    <row r="48" spans="3:19">
      <c r="C48" t="s">
        <v>9030</v>
      </c>
      <c r="D48" t="s">
        <v>495</v>
      </c>
      <c r="E48" t="s">
        <v>1231</v>
      </c>
      <c r="L48" s="99" t="s">
        <v>9061</v>
      </c>
      <c r="M48" s="99" t="s">
        <v>9061</v>
      </c>
      <c r="N48" s="99" t="s">
        <v>9061</v>
      </c>
      <c r="O48" s="99" t="s">
        <v>9061</v>
      </c>
      <c r="P48" s="99" t="s">
        <v>9061</v>
      </c>
      <c r="Q48" s="99" t="s">
        <v>9061</v>
      </c>
      <c r="R48" s="99" t="s">
        <v>9061</v>
      </c>
      <c r="S48" s="99" t="s">
        <v>9061</v>
      </c>
    </row>
    <row r="49" spans="3:19">
      <c r="C49" t="s">
        <v>9030</v>
      </c>
      <c r="D49" t="s">
        <v>497</v>
      </c>
      <c r="E49" t="s">
        <v>1232</v>
      </c>
      <c r="L49" s="99" t="s">
        <v>9061</v>
      </c>
      <c r="M49" s="99" t="s">
        <v>9061</v>
      </c>
      <c r="N49" s="99" t="s">
        <v>9061</v>
      </c>
      <c r="O49" s="99" t="s">
        <v>9061</v>
      </c>
      <c r="P49" s="99" t="s">
        <v>9061</v>
      </c>
      <c r="Q49" s="99" t="s">
        <v>9061</v>
      </c>
      <c r="R49" s="99" t="s">
        <v>9061</v>
      </c>
      <c r="S49" s="99" t="s">
        <v>9061</v>
      </c>
    </row>
    <row r="50" spans="3:19">
      <c r="C50" t="s">
        <v>9030</v>
      </c>
      <c r="D50" t="s">
        <v>498</v>
      </c>
      <c r="E50" t="s">
        <v>1233</v>
      </c>
      <c r="L50" s="99" t="s">
        <v>9061</v>
      </c>
      <c r="M50" s="99" t="s">
        <v>9061</v>
      </c>
      <c r="N50" s="99" t="s">
        <v>9061</v>
      </c>
      <c r="O50" s="99" t="s">
        <v>9061</v>
      </c>
      <c r="P50" s="99" t="s">
        <v>9061</v>
      </c>
      <c r="Q50" s="99" t="s">
        <v>9061</v>
      </c>
      <c r="R50" s="99" t="s">
        <v>9061</v>
      </c>
      <c r="S50" s="99" t="s">
        <v>9061</v>
      </c>
    </row>
    <row r="51" spans="3:19">
      <c r="C51" t="s">
        <v>9030</v>
      </c>
      <c r="D51" t="s">
        <v>458</v>
      </c>
      <c r="E51" t="s">
        <v>1234</v>
      </c>
      <c r="L51" s="99">
        <v>-336.67146472399395</v>
      </c>
      <c r="M51" s="99">
        <v>0</v>
      </c>
      <c r="N51" s="99">
        <v>0</v>
      </c>
      <c r="O51" s="99">
        <v>-5776.4636883425619</v>
      </c>
      <c r="P51" s="99">
        <v>-3133.8696946037012</v>
      </c>
      <c r="Q51" s="99">
        <v>370.25928518187214</v>
      </c>
      <c r="R51" s="99">
        <v>220.02242590001006</v>
      </c>
      <c r="S51" s="99">
        <v>391.0011738638043</v>
      </c>
    </row>
    <row r="52" spans="3:19">
      <c r="C52" t="s">
        <v>9030</v>
      </c>
      <c r="D52" t="s">
        <v>459</v>
      </c>
      <c r="E52" t="s">
        <v>1235</v>
      </c>
      <c r="L52" s="99">
        <v>1846.1451966309844</v>
      </c>
      <c r="M52" s="99">
        <v>0</v>
      </c>
      <c r="N52" s="99">
        <v>0</v>
      </c>
      <c r="O52" s="99">
        <v>5.9690571443679863</v>
      </c>
      <c r="P52" s="99">
        <v>0.61031971928871642</v>
      </c>
      <c r="Q52" s="99">
        <v>370.25928518187209</v>
      </c>
      <c r="R52" s="99">
        <v>220.02242590001003</v>
      </c>
      <c r="S52" s="99">
        <v>391.00117386380424</v>
      </c>
    </row>
    <row r="53" spans="3:19">
      <c r="C53" t="s">
        <v>9030</v>
      </c>
      <c r="D53" t="s">
        <v>460</v>
      </c>
      <c r="E53" t="s">
        <v>1236</v>
      </c>
      <c r="L53" s="99">
        <v>-2182.8166613549788</v>
      </c>
      <c r="M53" s="99">
        <v>0</v>
      </c>
      <c r="N53" s="99">
        <v>0</v>
      </c>
      <c r="O53" s="99">
        <v>-5782.4327454869299</v>
      </c>
      <c r="P53" s="99">
        <v>-3134.4800143229895</v>
      </c>
      <c r="Q53" s="99">
        <v>0</v>
      </c>
      <c r="R53" s="99">
        <v>0</v>
      </c>
      <c r="S53" s="99">
        <v>0</v>
      </c>
    </row>
    <row r="54" spans="3:19">
      <c r="C54" t="s">
        <v>9030</v>
      </c>
      <c r="D54" t="s">
        <v>461</v>
      </c>
      <c r="E54" t="s">
        <v>1237</v>
      </c>
      <c r="L54" s="99">
        <v>-2235.1033357861543</v>
      </c>
      <c r="M54" s="99">
        <v>-873.78559036274044</v>
      </c>
      <c r="N54" s="99">
        <v>-712.78853876625544</v>
      </c>
      <c r="O54" s="99">
        <v>3431.598770547881</v>
      </c>
      <c r="P54" s="99">
        <v>1829.0061347644253</v>
      </c>
      <c r="Q54" s="99">
        <v>-2046.7255345317642</v>
      </c>
      <c r="R54" s="99">
        <v>-865.64954438725886</v>
      </c>
      <c r="S54" s="99">
        <v>-1243.0548042957168</v>
      </c>
    </row>
    <row r="55" spans="3:19">
      <c r="C55" t="s">
        <v>9030</v>
      </c>
      <c r="D55" t="s">
        <v>463</v>
      </c>
      <c r="E55" t="s">
        <v>1213</v>
      </c>
      <c r="L55" s="99">
        <v>0</v>
      </c>
      <c r="M55" s="99">
        <v>0</v>
      </c>
      <c r="N55" s="99">
        <v>0</v>
      </c>
      <c r="O55" s="99">
        <v>0</v>
      </c>
      <c r="P55" s="99">
        <v>0</v>
      </c>
      <c r="Q55" s="99">
        <v>0</v>
      </c>
      <c r="R55" s="99">
        <v>0</v>
      </c>
      <c r="S55" s="99">
        <v>0</v>
      </c>
    </row>
    <row r="56" spans="3:19" s="2" customFormat="1">
      <c r="C56" s="2" t="s">
        <v>9029</v>
      </c>
      <c r="D56" s="2" t="s">
        <v>465</v>
      </c>
      <c r="E56" s="2" t="s">
        <v>452</v>
      </c>
      <c r="L56" s="100">
        <v>-21528.430212450141</v>
      </c>
      <c r="M56" s="100">
        <v>-4125.5655512118847</v>
      </c>
      <c r="N56" s="100">
        <v>-28917.086933519047</v>
      </c>
      <c r="O56" s="100">
        <v>11989.521270673182</v>
      </c>
      <c r="P56" s="100">
        <v>-12457.357854345848</v>
      </c>
      <c r="Q56" s="100">
        <v>-13605.33388159318</v>
      </c>
      <c r="R56" s="100">
        <v>-13523.462438896244</v>
      </c>
      <c r="S56" s="100">
        <v>-8513.9941360211342</v>
      </c>
    </row>
    <row r="57" spans="3:19" s="2" customFormat="1">
      <c r="C57" s="2" t="s">
        <v>9029</v>
      </c>
      <c r="L57" s="100" t="s">
        <v>9061</v>
      </c>
      <c r="M57" s="100" t="s">
        <v>9061</v>
      </c>
      <c r="N57" s="100" t="s">
        <v>9061</v>
      </c>
      <c r="O57" s="100" t="s">
        <v>9061</v>
      </c>
      <c r="P57" s="100" t="s">
        <v>9061</v>
      </c>
      <c r="Q57" s="100" t="s">
        <v>9061</v>
      </c>
      <c r="R57" s="100" t="s">
        <v>9061</v>
      </c>
      <c r="S57" s="100" t="s">
        <v>9061</v>
      </c>
    </row>
    <row r="58" spans="3:19">
      <c r="C58" t="s">
        <v>9030</v>
      </c>
      <c r="D58" t="s">
        <v>468</v>
      </c>
      <c r="E58" t="s">
        <v>1698</v>
      </c>
      <c r="L58" s="99">
        <v>1200.9215543044136</v>
      </c>
      <c r="M58" s="99">
        <v>576.58805860113227</v>
      </c>
      <c r="N58" s="99">
        <v>853.42435357475506</v>
      </c>
      <c r="O58" s="99">
        <v>-220.73329684887327</v>
      </c>
      <c r="P58" s="99">
        <v>305.64811541978918</v>
      </c>
      <c r="Q58" s="99">
        <v>71.44439728157252</v>
      </c>
      <c r="R58" s="99">
        <v>-505.15223632080603</v>
      </c>
      <c r="S58" s="99">
        <v>209.34553585689949</v>
      </c>
    </row>
    <row r="59" spans="3:19" s="2" customFormat="1">
      <c r="C59" s="2" t="s">
        <v>9029</v>
      </c>
      <c r="L59" s="100" t="s">
        <v>9061</v>
      </c>
      <c r="M59" s="100" t="s">
        <v>9061</v>
      </c>
      <c r="N59" s="100" t="s">
        <v>9061</v>
      </c>
      <c r="O59" s="100" t="s">
        <v>9061</v>
      </c>
      <c r="P59" s="100" t="s">
        <v>9061</v>
      </c>
      <c r="Q59" s="100" t="s">
        <v>9061</v>
      </c>
      <c r="R59" s="100" t="s">
        <v>9061</v>
      </c>
      <c r="S59" s="100" t="s">
        <v>9061</v>
      </c>
    </row>
    <row r="60" spans="3:19" s="2" customFormat="1">
      <c r="C60" s="2" t="s">
        <v>9029</v>
      </c>
      <c r="D60" s="2" t="s">
        <v>467</v>
      </c>
      <c r="E60" s="2" t="s">
        <v>466</v>
      </c>
      <c r="L60" s="100">
        <v>-18293.800216607553</v>
      </c>
      <c r="M60" s="100">
        <v>19863.368893590407</v>
      </c>
      <c r="N60" s="100">
        <v>28235.723941552107</v>
      </c>
      <c r="O60" s="100">
        <v>-5788.4018026312979</v>
      </c>
      <c r="P60" s="100">
        <v>-10094.077837316079</v>
      </c>
      <c r="Q60" s="100">
        <v>30309.112189817472</v>
      </c>
      <c r="R60" s="100">
        <v>11031.014957932226</v>
      </c>
      <c r="S60" s="100">
        <v>6354.88154224759</v>
      </c>
    </row>
    <row r="61" spans="3:19" s="2" customFormat="1">
      <c r="C61" s="2" t="s">
        <v>9029</v>
      </c>
      <c r="L61" s="100" t="s">
        <v>9061</v>
      </c>
      <c r="M61" s="100" t="s">
        <v>9061</v>
      </c>
      <c r="N61" s="100" t="s">
        <v>9061</v>
      </c>
      <c r="O61" s="100" t="s">
        <v>9061</v>
      </c>
      <c r="P61" s="100" t="s">
        <v>9061</v>
      </c>
      <c r="Q61" s="100" t="s">
        <v>9061</v>
      </c>
      <c r="R61" s="100" t="s">
        <v>9061</v>
      </c>
      <c r="S61" s="100" t="s">
        <v>9061</v>
      </c>
    </row>
    <row r="62" spans="3:19" s="2" customFormat="1">
      <c r="C62" s="2" t="s">
        <v>9029</v>
      </c>
      <c r="D62" s="2" t="s">
        <v>470</v>
      </c>
      <c r="E62" s="2" t="s">
        <v>469</v>
      </c>
      <c r="L62" s="100">
        <v>24600.728323721512</v>
      </c>
      <c r="M62" s="100">
        <v>5044.6278672679864</v>
      </c>
      <c r="N62" s="100">
        <v>4080.1267786547178</v>
      </c>
      <c r="O62" s="100">
        <v>4144.109285597031</v>
      </c>
      <c r="P62" s="100">
        <v>8312.3104488246026</v>
      </c>
      <c r="Q62" s="100">
        <v>5460.1510995429535</v>
      </c>
      <c r="R62" s="100">
        <v>6300.3427989871034</v>
      </c>
      <c r="S62" s="100">
        <v>6177.6105681482422</v>
      </c>
    </row>
    <row r="63" spans="3:19" s="2" customFormat="1">
      <c r="C63" s="2" t="s">
        <v>9029</v>
      </c>
      <c r="D63" s="2" t="s">
        <v>472</v>
      </c>
      <c r="E63" s="2" t="s">
        <v>471</v>
      </c>
      <c r="L63" s="100">
        <v>911.97687961352756</v>
      </c>
      <c r="M63" s="100">
        <v>284.63600115765729</v>
      </c>
      <c r="N63" s="100">
        <v>383.72930079327466</v>
      </c>
      <c r="O63" s="100">
        <v>216.95695457386492</v>
      </c>
      <c r="P63" s="100">
        <v>331.15947968605747</v>
      </c>
      <c r="Q63" s="100">
        <v>286.82057302821079</v>
      </c>
      <c r="R63" s="100">
        <v>364.29734996455318</v>
      </c>
      <c r="S63" s="100">
        <v>394.45722305129107</v>
      </c>
    </row>
    <row r="64" spans="3:19" s="2" customFormat="1">
      <c r="C64" s="2" t="s">
        <v>9029</v>
      </c>
      <c r="L64" s="100" t="s">
        <v>9061</v>
      </c>
      <c r="M64" s="100" t="s">
        <v>9061</v>
      </c>
      <c r="N64" s="100" t="s">
        <v>9061</v>
      </c>
      <c r="O64" s="100" t="s">
        <v>9061</v>
      </c>
      <c r="P64" s="100" t="s">
        <v>9061</v>
      </c>
      <c r="Q64" s="100" t="s">
        <v>9061</v>
      </c>
      <c r="R64" s="100" t="s">
        <v>9061</v>
      </c>
      <c r="S64" s="100" t="s">
        <v>9061</v>
      </c>
    </row>
    <row r="65" spans="3:19" s="2" customFormat="1">
      <c r="C65" s="2" t="s">
        <v>9029</v>
      </c>
      <c r="E65" s="2" t="s">
        <v>798</v>
      </c>
      <c r="L65" s="100" t="s">
        <v>9061</v>
      </c>
      <c r="M65" s="100" t="s">
        <v>9061</v>
      </c>
      <c r="N65" s="100" t="s">
        <v>9061</v>
      </c>
      <c r="O65" s="100" t="s">
        <v>9061</v>
      </c>
      <c r="P65" s="100" t="s">
        <v>9061</v>
      </c>
      <c r="Q65" s="100" t="s">
        <v>9061</v>
      </c>
      <c r="R65" s="100" t="s">
        <v>9061</v>
      </c>
      <c r="S65" s="100" t="s">
        <v>9061</v>
      </c>
    </row>
    <row r="66" spans="3:19" s="2" customFormat="1">
      <c r="C66" s="2" t="s">
        <v>9029</v>
      </c>
      <c r="D66" s="2" t="s">
        <v>177</v>
      </c>
      <c r="E66" s="2" t="s">
        <v>177</v>
      </c>
      <c r="L66" s="100">
        <v>75079.86457950309</v>
      </c>
      <c r="M66" s="100">
        <v>51779.457382272813</v>
      </c>
      <c r="N66" s="100">
        <v>25664.542839790061</v>
      </c>
      <c r="O66" s="100">
        <v>-197.58797322785455</v>
      </c>
      <c r="P66" s="100">
        <v>34599.146950421193</v>
      </c>
      <c r="Q66" s="100">
        <v>29681.235880861175</v>
      </c>
      <c r="R66" s="100">
        <v>25743.890510933878</v>
      </c>
      <c r="S66" s="100">
        <v>23312.243124899964</v>
      </c>
    </row>
    <row r="67" spans="3:19" s="2" customFormat="1">
      <c r="C67" s="2" t="s">
        <v>9029</v>
      </c>
      <c r="D67" s="2" t="s">
        <v>802</v>
      </c>
      <c r="E67" s="2" t="s">
        <v>1238</v>
      </c>
      <c r="L67" s="100">
        <v>20.943316068503044</v>
      </c>
      <c r="M67" s="100">
        <v>19.478004759573018</v>
      </c>
      <c r="N67" s="100">
        <v>48.461457355065086</v>
      </c>
      <c r="O67" s="100">
        <v>-0.63152402867165813</v>
      </c>
      <c r="P67" s="100">
        <v>19.641472498917281</v>
      </c>
      <c r="Q67" s="100">
        <v>18.335025920339149</v>
      </c>
      <c r="R67" s="100">
        <v>19.655989477552758</v>
      </c>
      <c r="S67" s="100">
        <v>23.349666759329384</v>
      </c>
    </row>
    <row r="68" spans="3:19" s="2" customFormat="1">
      <c r="C68" s="2" t="s">
        <v>9029</v>
      </c>
      <c r="D68" s="2" t="s">
        <v>1240</v>
      </c>
      <c r="E68" s="2" t="s">
        <v>1239</v>
      </c>
      <c r="L68" s="100">
        <v>3987.9228984033534</v>
      </c>
      <c r="M68" s="100">
        <v>501.21887497742665</v>
      </c>
      <c r="N68" s="100">
        <v>84.926890936988713</v>
      </c>
      <c r="O68" s="100">
        <v>126.32473997366532</v>
      </c>
      <c r="P68" s="100">
        <v>93.256853107315862</v>
      </c>
      <c r="Q68" s="100">
        <v>95.172281050269945</v>
      </c>
      <c r="R68" s="100">
        <v>65.99406096367602</v>
      </c>
      <c r="S68" s="100">
        <v>88.662194196694443</v>
      </c>
    </row>
    <row r="69" spans="3:19" s="2" customFormat="1">
      <c r="C69" s="2" t="s">
        <v>9029</v>
      </c>
      <c r="D69" s="2" t="s">
        <v>1242</v>
      </c>
      <c r="E69" s="2" t="s">
        <v>1241</v>
      </c>
      <c r="L69" s="100">
        <v>-1846.7531812173936</v>
      </c>
      <c r="M69" s="100">
        <v>-2136.1503966608861</v>
      </c>
      <c r="N69" s="100">
        <v>1609.5853412293197</v>
      </c>
      <c r="O69" s="100">
        <v>277.62206595948243</v>
      </c>
      <c r="P69" s="100" t="s">
        <v>9061</v>
      </c>
      <c r="Q69" s="100">
        <v>-2803.2799823875403</v>
      </c>
      <c r="R69" s="100">
        <v>-1569.543971978713</v>
      </c>
      <c r="S69" s="100">
        <v>872.38799502441236</v>
      </c>
    </row>
    <row r="70" spans="3:19" s="2" customFormat="1">
      <c r="C70" s="2" t="s">
        <v>9029</v>
      </c>
      <c r="D70" s="2" t="s">
        <v>1246</v>
      </c>
      <c r="E70" s="2" t="s">
        <v>1245</v>
      </c>
      <c r="L70" s="100">
        <v>74583.749156993334</v>
      </c>
      <c r="M70" s="100">
        <v>43869.558188123396</v>
      </c>
      <c r="N70" s="100">
        <v>63065.358690441244</v>
      </c>
      <c r="O70" s="100">
        <v>-15516.990408009176</v>
      </c>
      <c r="P70" s="100">
        <v>14282.457942906827</v>
      </c>
      <c r="Q70" s="100">
        <v>42837.565192677466</v>
      </c>
      <c r="R70" s="100">
        <v>26275.136368288302</v>
      </c>
      <c r="S70" s="100">
        <v>16646.446841834811</v>
      </c>
    </row>
    <row r="71" spans="3:19" s="2" customFormat="1">
      <c r="C71" s="2" t="s">
        <v>9029</v>
      </c>
      <c r="D71" s="2" t="s">
        <v>1248</v>
      </c>
      <c r="E71" s="2" t="s">
        <v>1247</v>
      </c>
      <c r="L71" s="100">
        <v>81442.423048894518</v>
      </c>
      <c r="M71" s="100">
        <v>45896.281057339213</v>
      </c>
      <c r="N71" s="100">
        <v>63925.255820771104</v>
      </c>
      <c r="O71" s="100" t="s">
        <v>9061</v>
      </c>
      <c r="P71" s="100">
        <v>15397.964738323964</v>
      </c>
      <c r="Q71" s="100">
        <v>43388.936123154723</v>
      </c>
      <c r="R71" s="100">
        <v>26970.467167960978</v>
      </c>
      <c r="S71" s="100">
        <v>16771.810696065226</v>
      </c>
    </row>
    <row r="72" spans="3:19" s="2" customFormat="1">
      <c r="C72" s="2" t="s">
        <v>9029</v>
      </c>
      <c r="D72" s="2" t="s">
        <v>1250</v>
      </c>
      <c r="E72" s="2" t="s">
        <v>1249</v>
      </c>
      <c r="L72" s="100">
        <v>71175.08357329118</v>
      </c>
      <c r="M72" s="100">
        <v>40632.41033984589</v>
      </c>
      <c r="N72" s="100">
        <v>34883.525665921014</v>
      </c>
      <c r="O72" s="100">
        <v>-1110.3664463451853</v>
      </c>
      <c r="P72" s="100">
        <v>10453.92234380871</v>
      </c>
      <c r="Q72" s="100">
        <v>38314.404756022581</v>
      </c>
      <c r="R72" s="100">
        <v>25349.699498037597</v>
      </c>
      <c r="S72" s="100">
        <v>15353.079742532664</v>
      </c>
    </row>
    <row r="73" spans="3:19" s="2" customFormat="1">
      <c r="C73" s="2" t="s">
        <v>9031</v>
      </c>
      <c r="D73" s="2" t="s">
        <v>1252</v>
      </c>
      <c r="E73" s="2" t="s">
        <v>1251</v>
      </c>
      <c r="L73" s="100">
        <v>776.91405371868063</v>
      </c>
      <c r="M73" s="100">
        <v>456.97456445961876</v>
      </c>
      <c r="N73" s="100">
        <v>656.93081969209629</v>
      </c>
      <c r="O73" s="100">
        <v>-161.6353167500956</v>
      </c>
      <c r="P73" s="100">
        <v>148.77560357194611</v>
      </c>
      <c r="Q73" s="100">
        <v>446.22463742372361</v>
      </c>
      <c r="R73" s="100">
        <v>273.69933716966983</v>
      </c>
      <c r="S73" s="100">
        <v>173.4004879357793</v>
      </c>
    </row>
    <row r="74" spans="3:19" s="2" customFormat="1">
      <c r="C74" s="2" t="s">
        <v>9029</v>
      </c>
      <c r="D74" s="2" t="s">
        <v>1254</v>
      </c>
      <c r="E74" s="2" t="s">
        <v>1253</v>
      </c>
      <c r="L74" s="100">
        <v>12.247118882401491</v>
      </c>
      <c r="M74" s="100">
        <v>18.003436058475927</v>
      </c>
      <c r="N74" s="100">
        <v>12.722248532894058</v>
      </c>
      <c r="O74" s="100" t="s">
        <v>9061</v>
      </c>
      <c r="P74" s="100">
        <v>45.986599206891832</v>
      </c>
      <c r="Q74" s="100">
        <v>9.5188646801206414</v>
      </c>
      <c r="R74" s="100">
        <v>17.968211422483407</v>
      </c>
      <c r="S74" s="100">
        <v>20.778827334680336</v>
      </c>
    </row>
    <row r="75" spans="3:19" s="2" customFormat="1">
      <c r="C75" s="2" t="s">
        <v>9029</v>
      </c>
      <c r="D75" s="2" t="s">
        <v>1256</v>
      </c>
      <c r="E75" s="2" t="s">
        <v>1255</v>
      </c>
      <c r="L75" s="100">
        <v>2.2943369708091654</v>
      </c>
      <c r="M75" s="100">
        <v>1.7009835679368632</v>
      </c>
      <c r="N75" s="100">
        <v>5.6647442241408728</v>
      </c>
      <c r="O75" s="100" t="s">
        <v>9061</v>
      </c>
      <c r="P75" s="100">
        <v>1.0609631301730624</v>
      </c>
      <c r="Q75" s="100">
        <v>2.8670942154339478</v>
      </c>
      <c r="R75" s="100">
        <v>1.9588238422806892</v>
      </c>
      <c r="S75" s="100">
        <v>1.6272252406175929</v>
      </c>
    </row>
    <row r="76" spans="3:19" s="2" customFormat="1">
      <c r="L76"/>
      <c r="M76"/>
      <c r="N76"/>
      <c r="O76"/>
      <c r="P76"/>
      <c r="Q76"/>
      <c r="R76"/>
      <c r="S76"/>
    </row>
    <row r="77" spans="3:19" s="2" customFormat="1">
      <c r="L77"/>
      <c r="M77"/>
      <c r="N77"/>
      <c r="O77"/>
      <c r="P77"/>
      <c r="Q77"/>
      <c r="R77"/>
      <c r="S77"/>
    </row>
    <row r="78" spans="3:19" s="2" customFormat="1">
      <c r="L78"/>
      <c r="M78"/>
      <c r="N78"/>
      <c r="O78"/>
      <c r="P78"/>
      <c r="Q78"/>
      <c r="R78"/>
      <c r="S78"/>
    </row>
    <row r="79" spans="3:19">
      <c r="E79" s="2"/>
    </row>
    <row r="80" spans="3:19">
      <c r="E80" s="2"/>
    </row>
    <row r="81" spans="5:5">
      <c r="E81" s="2"/>
    </row>
    <row r="82" spans="5:5">
      <c r="E82" s="2"/>
    </row>
    <row r="83" spans="5:5">
      <c r="E83" s="2"/>
    </row>
    <row r="84" spans="5:5">
      <c r="E84" s="2"/>
    </row>
    <row r="85" spans="5:5">
      <c r="E85" s="2"/>
    </row>
    <row r="86" spans="5:5">
      <c r="E86" s="2"/>
    </row>
    <row r="87" spans="5:5">
      <c r="E87" s="2"/>
    </row>
    <row r="88" spans="5:5">
      <c r="E88" s="2"/>
    </row>
    <row r="89" spans="5:5">
      <c r="E89" s="2"/>
    </row>
    <row r="90" spans="5:5">
      <c r="E90" s="2"/>
    </row>
    <row r="91" spans="5:5">
      <c r="E91" s="2"/>
    </row>
    <row r="92" spans="5:5">
      <c r="E92" s="2"/>
    </row>
    <row r="93" spans="5:5">
      <c r="E93" s="2"/>
    </row>
    <row r="94" spans="5:5">
      <c r="E94" s="2"/>
    </row>
    <row r="95" spans="5:5">
      <c r="E95" s="2"/>
    </row>
    <row r="96" spans="5:5">
      <c r="E96" s="2"/>
    </row>
    <row r="97" spans="5:5">
      <c r="E97" s="2"/>
    </row>
    <row r="98" spans="5:5">
      <c r="E98" s="2"/>
    </row>
    <row r="99" spans="5:5">
      <c r="E99" s="2"/>
    </row>
    <row r="100" spans="5:5">
      <c r="E100" s="2"/>
    </row>
    <row r="101" spans="5:5">
      <c r="E101" s="2"/>
    </row>
    <row r="102" spans="5:5">
      <c r="E102" s="2"/>
    </row>
    <row r="103" spans="5:5">
      <c r="E103" s="2"/>
    </row>
    <row r="104" spans="5:5">
      <c r="E104" s="2"/>
    </row>
    <row r="105" spans="5:5">
      <c r="E105" s="2"/>
    </row>
    <row r="106" spans="5:5">
      <c r="E106" s="2"/>
    </row>
  </sheetData>
  <mergeCells count="6">
    <mergeCell ref="E11:K11"/>
    <mergeCell ref="J7:K7"/>
    <mergeCell ref="F8:H8"/>
    <mergeCell ref="J8:K8"/>
    <mergeCell ref="E10:K10"/>
    <mergeCell ref="F7:H7"/>
  </mergeCell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sSegments">
    <outlinePr summaryBelow="0"/>
  </sheetPr>
  <dimension ref="A1:AZ250"/>
  <sheetViews>
    <sheetView showGridLines="0" showRowColHeaders="0" zoomScaleNormal="100" workbookViewId="0">
      <selection activeCell="P35" sqref="P35"/>
    </sheetView>
  </sheetViews>
  <sheetFormatPr baseColWidth="10" defaultColWidth="10.6640625" defaultRowHeight="15"/>
  <cols>
    <col min="1" max="1" width="1.6640625" customWidth="1"/>
    <col min="2" max="2" width="1.6640625" hidden="1" customWidth="1"/>
    <col min="3" max="4" width="5" style="92" hidden="1" customWidth="1"/>
    <col min="5" max="8" width="9.1640625" customWidth="1"/>
    <col min="9" max="9" width="10.6640625" customWidth="1"/>
    <col min="10" max="10" width="9.1640625" customWidth="1"/>
    <col min="11" max="11" width="4.6640625" customWidth="1"/>
    <col min="12" max="34" width="13.6640625" customWidth="1"/>
  </cols>
  <sheetData>
    <row r="1" spans="1:52" ht="5" customHeight="1"/>
    <row r="2" spans="1:52" ht="15" customHeight="1"/>
    <row r="3" spans="1:52" ht="15" customHeight="1"/>
    <row r="4" spans="1:52" ht="15" customHeight="1"/>
    <row r="5" spans="1:52" ht="5" customHeight="1"/>
    <row r="6" spans="1:52" ht="5" customHeight="1">
      <c r="L6" s="4"/>
      <c r="M6" s="4"/>
      <c r="N6" s="4"/>
      <c r="O6" s="4"/>
      <c r="P6" s="4"/>
      <c r="Q6" s="4"/>
      <c r="R6" s="4"/>
      <c r="S6" s="4"/>
    </row>
    <row r="7" spans="1:52">
      <c r="E7" s="17" t="s">
        <v>748</v>
      </c>
      <c r="F7" s="182" t="str">
        <f>TK</f>
        <v>EVD GR</v>
      </c>
      <c r="G7" s="182"/>
      <c r="H7" s="182"/>
      <c r="J7" s="175" t="s">
        <v>749</v>
      </c>
      <c r="K7" s="176"/>
      <c r="L7" s="19" t="str">
        <f>ACC</f>
        <v>Mixed</v>
      </c>
      <c r="N7" s="15" t="s">
        <v>747</v>
      </c>
      <c r="O7" s="19" t="str">
        <f>CURR</f>
        <v>JPY</v>
      </c>
      <c r="Q7" s="73" t="s">
        <v>9018</v>
      </c>
      <c r="R7" s="147" t="s">
        <v>9036</v>
      </c>
      <c r="S7" s="149"/>
      <c r="U7" s="94" t="s">
        <v>9025</v>
      </c>
      <c r="V7" s="147" t="s">
        <v>9017</v>
      </c>
      <c r="W7" s="149"/>
    </row>
    <row r="8" spans="1:52">
      <c r="E8" s="18" t="s">
        <v>746</v>
      </c>
      <c r="F8" s="185" t="str">
        <f>'Income Statement'!$F$8:$H$8</f>
        <v>CTS Eventim AG &amp; Co KGaA</v>
      </c>
      <c r="G8" s="186"/>
      <c r="H8" s="187"/>
      <c r="J8" s="180" t="s">
        <v>750</v>
      </c>
      <c r="K8" s="181"/>
      <c r="L8" s="20" t="str">
        <f>'Income Statement'!$X$8</f>
        <v>Yes</v>
      </c>
      <c r="N8" s="16" t="s">
        <v>751</v>
      </c>
      <c r="O8" s="20" t="str">
        <f>'Income Statement'!$O$8</f>
        <v>Annual</v>
      </c>
      <c r="Q8" s="73" t="s">
        <v>9021</v>
      </c>
      <c r="R8" s="147">
        <v>3</v>
      </c>
      <c r="S8" s="149"/>
    </row>
    <row r="10" spans="1:52" ht="15" customHeight="1">
      <c r="E10" s="150" t="s">
        <v>9027</v>
      </c>
      <c r="F10" s="151"/>
      <c r="G10" s="151"/>
      <c r="H10" s="151"/>
      <c r="I10" s="151"/>
      <c r="J10" s="151"/>
      <c r="K10" s="151"/>
      <c r="L10" s="95" t="str">
        <f>TransformPeriodHeaders('Income Statement'!L$10)</f>
        <v>FY 2023</v>
      </c>
      <c r="M10" s="95" t="str">
        <f>TransformPeriodHeaders('Income Statement'!M$10)</f>
        <v>FY 2022</v>
      </c>
      <c r="N10" s="95" t="str">
        <f>TransformPeriodHeaders('Income Statement'!N$10)</f>
        <v>FY 2021</v>
      </c>
      <c r="O10" s="95" t="str">
        <f>TransformPeriodHeaders('Income Statement'!O$10)</f>
        <v>FY 2020</v>
      </c>
      <c r="P10" s="95" t="str">
        <f>TransformPeriodHeaders('Income Statement'!P$10)</f>
        <v>FY 2019</v>
      </c>
      <c r="Q10" s="95" t="str">
        <f>TransformPeriodHeaders('Income Statement'!Q$10)</f>
        <v>FY 2018</v>
      </c>
      <c r="R10" s="95" t="str">
        <f>TransformPeriodHeaders('Income Statement'!R$10)</f>
        <v>FY 2017</v>
      </c>
      <c r="S10" s="96" t="str">
        <f>TransformPeriodHeaders('Income Statement'!S$10)</f>
        <v>FY 2016</v>
      </c>
    </row>
    <row r="11" spans="1:52" ht="15" customHeight="1">
      <c r="E11" s="183"/>
      <c r="F11" s="184"/>
      <c r="G11" s="184"/>
      <c r="H11" s="184"/>
      <c r="I11" s="184"/>
      <c r="J11" s="184"/>
      <c r="K11" s="184"/>
      <c r="L11" s="129">
        <f>'Income Statement'!L$11</f>
        <v>44286</v>
      </c>
      <c r="M11" s="129">
        <f>'Income Statement'!M$11</f>
        <v>43921</v>
      </c>
      <c r="N11" s="129">
        <f>'Income Statement'!N$11</f>
        <v>43555</v>
      </c>
      <c r="O11" s="129">
        <f>'Income Statement'!O$11</f>
        <v>43190</v>
      </c>
      <c r="P11" s="129">
        <f>'Income Statement'!P$11</f>
        <v>42825</v>
      </c>
      <c r="Q11" s="129">
        <f>'Income Statement'!Q$11</f>
        <v>42460</v>
      </c>
      <c r="R11" s="129">
        <f>'Income Statement'!R$11</f>
        <v>42094</v>
      </c>
      <c r="S11" s="130">
        <f>'Income Statement'!S$11</f>
        <v>41729</v>
      </c>
    </row>
    <row r="12" spans="1:52" hidden="1">
      <c r="L12" s="4" t="str">
        <f>'Income Statement'!L12</f>
        <v>-0FY</v>
      </c>
      <c r="M12" s="4" t="str">
        <f>'Income Statement'!M12</f>
        <v>-1FY</v>
      </c>
      <c r="N12" s="4" t="str">
        <f>'Income Statement'!N12</f>
        <v>-2FY</v>
      </c>
      <c r="O12" s="4" t="str">
        <f>'Income Statement'!O12</f>
        <v>-3FY</v>
      </c>
      <c r="P12" s="4" t="str">
        <f>'Income Statement'!P12</f>
        <v>-4FY</v>
      </c>
      <c r="Q12" s="4" t="str">
        <f>'Income Statement'!Q12</f>
        <v>-5FY</v>
      </c>
      <c r="R12" s="4" t="str">
        <f>'Income Statement'!R12</f>
        <v>-6FY</v>
      </c>
      <c r="S12" s="4" t="str">
        <f>'Income Statement'!S12</f>
        <v>-7FY</v>
      </c>
    </row>
    <row r="13" spans="1:52">
      <c r="C13"/>
      <c r="D13"/>
    </row>
    <row r="14" spans="1:52">
      <c r="C14"/>
      <c r="D14"/>
    </row>
    <row r="15" spans="1:52">
      <c r="C15"/>
      <c r="D15"/>
    </row>
    <row r="16" spans="1:52" s="2" customFormat="1">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row>
    <row r="17" spans="1:52" s="2" customFormat="1">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row>
    <row r="18" spans="1:52" s="2" customFormat="1">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row>
    <row r="19" spans="1:52" s="2" customFormat="1">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row>
    <row r="20" spans="1:52" s="2" customFormat="1">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row>
    <row r="21" spans="1:52" s="2" customFormat="1">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row>
    <row r="22" spans="1:52" s="2" customFormat="1">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row>
    <row r="23" spans="1:52" s="2" customFormat="1">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row>
    <row r="24" spans="1:52" s="2" customFormat="1">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row>
    <row r="25" spans="1:52" s="2" customFormat="1">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row>
    <row r="26" spans="1:52" s="2" customFormat="1">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row>
    <row r="27" spans="1:52" s="2" customFormat="1">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row>
    <row r="28" spans="1:52" s="2" customFormat="1">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row>
    <row r="29" spans="1:52" s="2" customFormat="1">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row>
    <row r="30" spans="1:52" s="2" customFormat="1">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row>
    <row r="31" spans="1:52" s="2" customFormat="1">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row>
    <row r="32" spans="1:52" s="2" customFormat="1">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row>
    <row r="33" spans="1:52" s="2" customFormat="1">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row>
    <row r="34" spans="1:52" s="2" customFormat="1">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row>
    <row r="35" spans="1:52" s="2" customFormat="1">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row>
    <row r="36" spans="1:52" s="2" customFormat="1">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row>
    <row r="37" spans="1:52" s="2" customFormat="1">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row>
    <row r="38" spans="1:52" s="2" customFormat="1">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row>
    <row r="39" spans="1:52" s="2" customFormat="1">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row>
    <row r="40" spans="1:52" s="2" customFormat="1">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row>
    <row r="41" spans="1:52" s="2" customFormat="1">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row>
    <row r="42" spans="1:52" s="2" customFormat="1">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row>
    <row r="43" spans="1:52" s="2" customFormat="1">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row>
    <row r="44" spans="1:52" s="2" customFormat="1">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row>
    <row r="45" spans="1:52" s="2" customFormat="1">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row>
    <row r="46" spans="1:52" s="2" customFormat="1">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row>
    <row r="47" spans="1:52" s="2" customFormat="1">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row>
    <row r="48" spans="1:52" s="2" customFormat="1">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row>
    <row r="49" spans="1:52" s="2" customFormat="1">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row>
    <row r="50" spans="1:52" s="2" customFormat="1">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row>
    <row r="51" spans="1:52" s="2" customFormat="1">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row>
    <row r="52" spans="1:52" s="2" customFormat="1">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row>
    <row r="53" spans="1:52" s="2" customFormat="1">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row>
    <row r="54" spans="1:52" s="2" customFormat="1">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row>
    <row r="55" spans="1:52" s="2" customFormat="1">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row>
    <row r="56" spans="1:52">
      <c r="C56"/>
      <c r="D56"/>
    </row>
    <row r="57" spans="1:52" s="2" customFormat="1">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row>
    <row r="58" spans="1:52">
      <c r="C58"/>
      <c r="D58"/>
    </row>
    <row r="59" spans="1:52" s="2" customFormat="1">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row>
    <row r="60" spans="1:52">
      <c r="C60"/>
      <c r="D60"/>
    </row>
    <row r="61" spans="1:52" s="2" customFormat="1">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row>
    <row r="62" spans="1:52">
      <c r="C62"/>
      <c r="D62"/>
    </row>
    <row r="63" spans="1:52" s="2" customFormat="1">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row>
    <row r="64" spans="1:52" s="2" customFormat="1">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row>
    <row r="65" spans="1:52" s="2" customFormat="1">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row>
    <row r="66" spans="1:52" s="2" customFormat="1">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row>
    <row r="67" spans="1:52" s="2" customFormat="1">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row>
    <row r="68" spans="1:52" s="2" customFormat="1">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row>
    <row r="69" spans="1:52" s="2" customFormat="1">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row>
    <row r="70" spans="1:52" s="2" customFormat="1">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row>
    <row r="71" spans="1:52" s="2" customFormat="1">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row>
    <row r="72" spans="1:52" s="2" customFormat="1">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row>
    <row r="73" spans="1:52" s="2" customFormat="1">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row>
    <row r="74" spans="1:52" s="2" customFormat="1">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row>
    <row r="75" spans="1:52" s="2" customFormat="1">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row>
    <row r="76" spans="1:52" s="2" customFormat="1">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row>
    <row r="77" spans="1:52" s="2" customFormat="1">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row>
    <row r="78" spans="1:52" s="2" customFormat="1">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row>
    <row r="79" spans="1:52" s="2" customFormat="1">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row>
    <row r="80" spans="1:52" s="2" customFormat="1">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row>
    <row r="81" spans="1:52" s="2" customFormat="1">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row>
    <row r="82" spans="1:52" s="2" customFormat="1">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row>
    <row r="83" spans="1:52" s="2" customFormat="1">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row>
    <row r="84" spans="1:52" s="2" customFormat="1">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row>
    <row r="85" spans="1:52" s="2" customFormat="1">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row>
    <row r="86" spans="1:52" s="2" customFormat="1">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row>
    <row r="87" spans="1:52" s="2" customFormat="1">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row>
    <row r="88" spans="1:52" s="2" customFormat="1">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row>
    <row r="89" spans="1:52" s="2" customFormat="1">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row>
    <row r="90" spans="1:52" s="2" customFormat="1">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row>
    <row r="91" spans="1:52" s="2" customFormat="1">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row>
    <row r="92" spans="1:52" s="2" customFormat="1">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row>
    <row r="93" spans="1:52" s="2" customFormat="1">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row>
    <row r="94" spans="1:52" s="2" customFormat="1">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row>
    <row r="95" spans="1:52" s="2" customFormat="1">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row>
    <row r="96" spans="1:52" s="2" customFormat="1">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row>
    <row r="97" spans="1:52" s="2" customFormat="1">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row>
    <row r="98" spans="1:52" s="2" customFormat="1">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row>
    <row r="99" spans="1:52" s="2" customFormat="1">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row>
    <row r="100" spans="1:52" s="2" customFormat="1">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row>
    <row r="101" spans="1:52" s="2" customFormat="1">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row>
    <row r="102" spans="1:52" s="2" customFormat="1">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row>
    <row r="103" spans="1:52" s="2" customFormat="1">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row>
    <row r="104" spans="1:52" s="2" customFormat="1">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row>
    <row r="105" spans="1:52" s="2" customFormat="1">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row>
    <row r="106" spans="1:52" s="2" customFormat="1">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row>
    <row r="107" spans="1:52" s="2" customFormat="1">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row>
    <row r="108" spans="1:52" s="2" customFormat="1">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row>
    <row r="109" spans="1:52" s="2" customFormat="1">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row>
    <row r="110" spans="1:52" s="2" customFormat="1">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row>
    <row r="111" spans="1:52" s="2" customFormat="1">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row>
    <row r="112" spans="1:52">
      <c r="C112"/>
      <c r="D112"/>
    </row>
    <row r="113" spans="1:52" s="2" customFormat="1">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row>
    <row r="114" spans="1:52" s="2" customFormat="1">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row>
    <row r="115" spans="1:52" s="2" customFormat="1">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row>
    <row r="116" spans="1:52" s="2" customFormat="1">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row>
    <row r="117" spans="1:52" s="2" customFormat="1">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row>
    <row r="118" spans="1:52" s="2" customFormat="1">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row>
    <row r="119" spans="1:52" s="2" customFormat="1">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row>
    <row r="120" spans="1:52" s="2" customFormat="1">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row>
    <row r="121" spans="1:52" s="2" customFormat="1">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row>
    <row r="122" spans="1:52" s="2" customFormat="1">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row>
    <row r="123" spans="1:52" s="2" customFormat="1">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row>
    <row r="124" spans="1:52" s="2" customFormat="1">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row>
    <row r="125" spans="1:52" s="2" customFormat="1">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row>
    <row r="126" spans="1:52" s="2" customFormat="1">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row>
    <row r="127" spans="1:52">
      <c r="C127"/>
      <c r="D127"/>
    </row>
    <row r="128" spans="1:52" s="2" customFormat="1">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row>
    <row r="129" spans="1:52" s="2" customFormat="1">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row>
    <row r="130" spans="1:52" s="2" customFormat="1">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row>
    <row r="131" spans="1:52" s="2" customFormat="1">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row>
    <row r="132" spans="1:52" s="2" customFormat="1">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row>
    <row r="133" spans="1:52" s="2" customFormat="1">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row>
    <row r="134" spans="1:52" s="2" customFormat="1">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row>
    <row r="135" spans="1:52" s="2" customFormat="1">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row>
    <row r="136" spans="1:52" s="2" customFormat="1">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row>
    <row r="137" spans="1:52" s="2" customFormat="1">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row>
    <row r="138" spans="1:52" s="2" customFormat="1">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row>
    <row r="139" spans="1:52" s="2" customFormat="1">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row>
    <row r="140" spans="1:52">
      <c r="C140"/>
      <c r="D140"/>
    </row>
    <row r="141" spans="1:52" s="2" customFormat="1">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row>
    <row r="142" spans="1:52" s="2" customFormat="1">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row>
    <row r="143" spans="1:52" s="2" customFormat="1">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row>
    <row r="144" spans="1:52" s="2" customFormat="1">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row>
    <row r="145" spans="1:52">
      <c r="C145"/>
      <c r="D145"/>
    </row>
    <row r="146" spans="1:52">
      <c r="C146"/>
      <c r="D146"/>
    </row>
    <row r="147" spans="1:52">
      <c r="C147"/>
      <c r="D147"/>
    </row>
    <row r="148" spans="1:52" s="2" customFormat="1">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row>
    <row r="149" spans="1:52">
      <c r="C149"/>
      <c r="D149"/>
    </row>
    <row r="150" spans="1:52">
      <c r="C150"/>
      <c r="D150"/>
    </row>
    <row r="151" spans="1:52">
      <c r="C151"/>
      <c r="D151"/>
    </row>
    <row r="152" spans="1:52">
      <c r="C152"/>
      <c r="D152"/>
    </row>
    <row r="153" spans="1:52">
      <c r="C153"/>
      <c r="D153"/>
    </row>
    <row r="154" spans="1:52">
      <c r="C154"/>
      <c r="D154"/>
    </row>
    <row r="155" spans="1:52">
      <c r="C155"/>
      <c r="D155"/>
    </row>
    <row r="156" spans="1:52">
      <c r="C156"/>
      <c r="D156"/>
    </row>
    <row r="157" spans="1:52">
      <c r="C157"/>
      <c r="D157"/>
    </row>
    <row r="158" spans="1:52">
      <c r="C158"/>
      <c r="D158"/>
    </row>
    <row r="159" spans="1:52">
      <c r="C159"/>
      <c r="D159"/>
    </row>
    <row r="160" spans="1:52">
      <c r="C160"/>
      <c r="D160"/>
    </row>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spans="1:52">
      <c r="C193"/>
      <c r="D193"/>
    </row>
    <row r="194" spans="1:52">
      <c r="C194"/>
      <c r="D194"/>
    </row>
    <row r="195" spans="1:52">
      <c r="C195"/>
      <c r="D195"/>
    </row>
    <row r="196" spans="1:52">
      <c r="C196"/>
      <c r="D196"/>
    </row>
    <row r="197" spans="1:52">
      <c r="C197"/>
      <c r="D197"/>
    </row>
    <row r="198" spans="1:52">
      <c r="C198"/>
      <c r="D198"/>
    </row>
    <row r="199" spans="1:52">
      <c r="C199"/>
      <c r="D199"/>
    </row>
    <row r="200" spans="1:52">
      <c r="C200"/>
      <c r="D200"/>
    </row>
    <row r="201" spans="1:52">
      <c r="C201"/>
      <c r="D201"/>
    </row>
    <row r="202" spans="1:52">
      <c r="C202"/>
      <c r="D202"/>
    </row>
    <row r="203" spans="1:52">
      <c r="C203"/>
      <c r="D203"/>
    </row>
    <row r="204" spans="1:52" s="2" customFormat="1">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row>
    <row r="205" spans="1:52">
      <c r="C205"/>
      <c r="D205"/>
    </row>
    <row r="206" spans="1:52" s="2" customFormat="1">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row>
    <row r="207" spans="1:52">
      <c r="C207"/>
      <c r="D207"/>
    </row>
    <row r="208" spans="1:52" s="2" customFormat="1">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row>
    <row r="209" spans="1:52">
      <c r="C209"/>
      <c r="D209"/>
    </row>
    <row r="210" spans="1:52">
      <c r="C210"/>
      <c r="D210"/>
    </row>
    <row r="211" spans="1:52">
      <c r="C211"/>
      <c r="D211"/>
    </row>
    <row r="212" spans="1:52">
      <c r="C212"/>
      <c r="D212"/>
    </row>
    <row r="213" spans="1:52">
      <c r="C213"/>
      <c r="D213"/>
    </row>
    <row r="214" spans="1:52">
      <c r="C214"/>
      <c r="D214"/>
    </row>
    <row r="215" spans="1:52" s="2" customFormat="1">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row>
    <row r="216" spans="1:52">
      <c r="C216"/>
      <c r="D216"/>
    </row>
    <row r="217" spans="1:52" s="2" customFormat="1">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row>
    <row r="218" spans="1:52">
      <c r="C218"/>
      <c r="D218"/>
    </row>
    <row r="219" spans="1:52" s="2" customFormat="1">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row>
    <row r="220" spans="1:52" s="2" customFormat="1">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row>
    <row r="221" spans="1:52">
      <c r="C221"/>
      <c r="D221"/>
    </row>
    <row r="222" spans="1:52" s="2" customFormat="1">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row>
    <row r="223" spans="1:52">
      <c r="C223"/>
      <c r="D223"/>
    </row>
    <row r="224" spans="1:52" s="2" customFormat="1">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row>
    <row r="225" spans="1:52" s="2" customFormat="1">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row>
    <row r="226" spans="1:52">
      <c r="C226"/>
      <c r="D226"/>
    </row>
    <row r="227" spans="1:52" s="2" customFormat="1">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row>
    <row r="228" spans="1:52">
      <c r="C228"/>
      <c r="D228"/>
    </row>
    <row r="229" spans="1:52" s="2" customFormat="1">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row>
    <row r="230" spans="1:52">
      <c r="C230"/>
      <c r="D230"/>
    </row>
    <row r="231" spans="1:52" s="2" customFormat="1">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row>
    <row r="232" spans="1:52">
      <c r="C232"/>
      <c r="D232"/>
    </row>
    <row r="233" spans="1:52" s="2" customFormat="1">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row>
    <row r="234" spans="1:52">
      <c r="C234"/>
      <c r="D234"/>
    </row>
    <row r="235" spans="1:52" s="2" customFormat="1">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row>
    <row r="236" spans="1:52">
      <c r="C236"/>
      <c r="D236"/>
    </row>
    <row r="237" spans="1:52" s="2" customFormat="1">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row>
    <row r="238" spans="1:52">
      <c r="C238"/>
      <c r="D238"/>
    </row>
    <row r="239" spans="1:52" s="2" customFormat="1">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row>
    <row r="240" spans="1:52">
      <c r="C240"/>
      <c r="D240"/>
    </row>
    <row r="241" spans="1:52" s="2" customFormat="1">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row>
    <row r="242" spans="1:52">
      <c r="C242"/>
      <c r="D242"/>
    </row>
    <row r="243" spans="1:52" s="2" customFormat="1">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row>
    <row r="244" spans="1:52" s="2" customFormat="1">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row>
    <row r="245" spans="1:52">
      <c r="C245"/>
      <c r="D245"/>
    </row>
    <row r="246" spans="1:52" s="2" customFormat="1">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row>
    <row r="247" spans="1:52" s="2" customFormat="1">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row>
    <row r="248" spans="1:52">
      <c r="C248"/>
      <c r="D248"/>
    </row>
    <row r="249" spans="1:52" s="2" customFormat="1">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row>
    <row r="250" spans="1:52" s="2" customFormat="1">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row>
  </sheetData>
  <dataConsolidate/>
  <mergeCells count="9">
    <mergeCell ref="V7:W7"/>
    <mergeCell ref="R7:S7"/>
    <mergeCell ref="E11:K11"/>
    <mergeCell ref="J7:K7"/>
    <mergeCell ref="F8:H8"/>
    <mergeCell ref="J8:K8"/>
    <mergeCell ref="E10:K10"/>
    <mergeCell ref="R8:S8"/>
    <mergeCell ref="F7:H7"/>
  </mergeCells>
  <dataValidations count="4">
    <dataValidation type="list" allowBlank="1" showInputMessage="1" showErrorMessage="1" sqref="R8:S8" xr:uid="{00000000-0002-0000-0A00-000000000000}">
      <formula1>"1, 2, 3"</formula1>
    </dataValidation>
    <dataValidation type="list" allowBlank="1" showInputMessage="1" showErrorMessage="1" sqref="R7:S7" xr:uid="{00000000-0002-0000-0A00-000001000000}">
      <formula1>"Product, Geographic"</formula1>
    </dataValidation>
    <dataValidation type="list" allowBlank="1" showInputMessage="1" showErrorMessage="1" sqref="V7:W7" xr:uid="{00000000-0002-0000-0A00-000002000000}">
      <formula1>"Measure, Segment"</formula1>
    </dataValidation>
    <dataValidation type="list" allowBlank="1" showInputMessage="1" showErrorMessage="1" sqref="G1" xr:uid="{00000000-0002-0000-0A00-000003000000}">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42" r:id="rId4" name="Button 10">
              <controlPr defaultSize="0" print="0" autoFill="0" autoPict="0" macro="[0]!wsSegments.Button10_Click">
                <anchor moveWithCells="1">
                  <from>
                    <xdr:col>20</xdr:col>
                    <xdr:colOff>0</xdr:colOff>
                    <xdr:row>7</xdr:row>
                    <xdr:rowOff>63500</xdr:rowOff>
                  </from>
                  <to>
                    <xdr:col>21</xdr:col>
                    <xdr:colOff>495300</xdr:colOff>
                    <xdr:row>8</xdr:row>
                    <xdr:rowOff>101600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sInd"/>
  <dimension ref="B1:CG300"/>
  <sheetViews>
    <sheetView showGridLines="0" showRowColHeaders="0" zoomScaleNormal="100" workbookViewId="0">
      <pane ySplit="12" topLeftCell="A13" activePane="bottomLeft" state="frozen"/>
      <selection activeCell="L10" sqref="L10"/>
      <selection pane="bottomLeft" activeCell="S27" sqref="S27"/>
    </sheetView>
  </sheetViews>
  <sheetFormatPr baseColWidth="10" defaultColWidth="10.6640625" defaultRowHeight="15"/>
  <cols>
    <col min="1" max="1" width="1.6640625" customWidth="1"/>
    <col min="2" max="2" width="8.5" hidden="1" customWidth="1"/>
    <col min="3" max="3" width="13.5" hidden="1" customWidth="1"/>
    <col min="4" max="4" width="8.1640625" hidden="1" customWidth="1"/>
    <col min="5" max="5" width="3" hidden="1" customWidth="1"/>
    <col min="6" max="6" width="18.6640625" hidden="1" customWidth="1"/>
    <col min="7" max="8" width="39.83203125" hidden="1" customWidth="1"/>
    <col min="9" max="12" width="9.1640625" customWidth="1"/>
    <col min="13" max="13" width="10.6640625" customWidth="1"/>
    <col min="14" max="14" width="9.1640625" customWidth="1"/>
    <col min="15" max="15" width="4.6640625" customWidth="1"/>
    <col min="16" max="55" width="13.6640625" customWidth="1"/>
  </cols>
  <sheetData>
    <row r="1" spans="2:55" ht="5" customHeight="1"/>
    <row r="2" spans="2:55" ht="15" customHeight="1"/>
    <row r="3" spans="2:55" ht="15" customHeight="1"/>
    <row r="4" spans="2:55" ht="15" customHeight="1"/>
    <row r="5" spans="2:55" ht="5" customHeight="1"/>
    <row r="6" spans="2:55" ht="5" customHeight="1">
      <c r="P6" s="4"/>
      <c r="Q6" s="4"/>
      <c r="R6" s="4"/>
      <c r="S6" s="4"/>
      <c r="T6" s="4"/>
      <c r="U6" s="4"/>
      <c r="V6" s="4"/>
      <c r="W6" s="4"/>
    </row>
    <row r="7" spans="2:55">
      <c r="B7" s="31" t="s">
        <v>9008</v>
      </c>
      <c r="I7" s="17" t="s">
        <v>748</v>
      </c>
      <c r="J7" s="182" t="str">
        <f>TK</f>
        <v>EVD GR</v>
      </c>
      <c r="K7" s="182"/>
      <c r="L7" s="182"/>
      <c r="N7" s="175" t="s">
        <v>749</v>
      </c>
      <c r="O7" s="176"/>
      <c r="P7" s="19" t="str">
        <f>ACC</f>
        <v>Mixed</v>
      </c>
      <c r="R7" s="15" t="s">
        <v>747</v>
      </c>
      <c r="S7" s="19" t="str">
        <f>CURR</f>
        <v>JPY</v>
      </c>
      <c r="U7" s="188" t="s">
        <v>9007</v>
      </c>
      <c r="V7" s="189"/>
      <c r="W7" s="74">
        <v>0.15</v>
      </c>
    </row>
    <row r="8" spans="2:55">
      <c r="B8" t="str">
        <f>IF(ISNUMBER(FIND("/",TKR)),SUBSTITUTE(TKR,"/","|"),TKR)</f>
        <v>EVD GR Equity</v>
      </c>
      <c r="I8" s="18" t="s">
        <v>746</v>
      </c>
      <c r="J8" s="185" t="str">
        <f>NAME</f>
        <v>CTS Eventim AG &amp; Co KGaA</v>
      </c>
      <c r="K8" s="186"/>
      <c r="L8" s="187"/>
      <c r="N8" s="180" t="s">
        <v>750</v>
      </c>
      <c r="O8" s="181"/>
      <c r="P8" s="20" t="str">
        <f>'Income Statement'!$X$8</f>
        <v>Yes</v>
      </c>
      <c r="R8" s="16" t="s">
        <v>751</v>
      </c>
      <c r="S8" s="20" t="str">
        <f>'Income Statement'!$O$8</f>
        <v>Annual</v>
      </c>
      <c r="U8" s="76" t="str">
        <f>HYPERLINK("bbg://securities/"&amp;$B$8&amp;"/ccb","CCB &lt;GO&gt;")</f>
        <v>CCB &lt;GO&gt;</v>
      </c>
      <c r="V8" s="76" t="str">
        <f>HYPERLINK("bbg://securities/"&amp;$B$8&amp;"/FA%20Industry","FA INDUSTRY &lt;GO&gt;")</f>
        <v>FA INDUSTRY &lt;GO&gt;</v>
      </c>
    </row>
    <row r="10" spans="2:55" ht="15" customHeight="1">
      <c r="I10" s="150" t="str">
        <f ca="1">Industry_Table_header</f>
        <v>No Data Available</v>
      </c>
      <c r="J10" s="151"/>
      <c r="K10" s="151"/>
      <c r="L10" s="151"/>
      <c r="M10" s="151"/>
      <c r="N10" s="151"/>
      <c r="O10" s="151"/>
      <c r="P10" s="101" t="str">
        <f>TransformPeriodHeaders('Income Statement'!L$10)</f>
        <v>FY 2023</v>
      </c>
      <c r="Q10" s="101" t="str">
        <f>TransformPeriodHeaders('Income Statement'!M$10)</f>
        <v>FY 2022</v>
      </c>
      <c r="R10" s="101" t="str">
        <f>TransformPeriodHeaders('Income Statement'!N$10)</f>
        <v>FY 2021</v>
      </c>
      <c r="S10" s="101" t="str">
        <f>TransformPeriodHeaders('Income Statement'!O$10)</f>
        <v>FY 2020</v>
      </c>
      <c r="T10" s="101" t="str">
        <f>TransformPeriodHeaders('Income Statement'!P$10)</f>
        <v>FY 2019</v>
      </c>
      <c r="U10" s="101" t="str">
        <f>TransformPeriodHeaders('Income Statement'!Q$10)</f>
        <v>FY 2018</v>
      </c>
      <c r="V10" s="101" t="str">
        <f>TransformPeriodHeaders('Income Statement'!R$10)</f>
        <v>FY 2017</v>
      </c>
      <c r="W10" s="102" t="str">
        <f>TransformPeriodHeaders('Income Statement'!S$10)</f>
        <v>FY 2016</v>
      </c>
    </row>
    <row r="11" spans="2:55" ht="15" customHeight="1">
      <c r="I11" s="190" t="s">
        <v>1410</v>
      </c>
      <c r="J11" s="191"/>
      <c r="K11" s="191"/>
      <c r="L11" s="191"/>
      <c r="M11" s="191"/>
      <c r="N11" s="191"/>
      <c r="O11" s="191"/>
      <c r="P11" s="129">
        <f>'Income Statement'!L$11</f>
        <v>44286</v>
      </c>
      <c r="Q11" s="129">
        <f>'Income Statement'!M$11</f>
        <v>43921</v>
      </c>
      <c r="R11" s="129">
        <f>'Income Statement'!N$11</f>
        <v>43555</v>
      </c>
      <c r="S11" s="129">
        <f>'Income Statement'!O$11</f>
        <v>43190</v>
      </c>
      <c r="T11" s="129">
        <f>'Income Statement'!P$11</f>
        <v>42825</v>
      </c>
      <c r="U11" s="129">
        <f>'Income Statement'!Q$11</f>
        <v>42460</v>
      </c>
      <c r="V11" s="129">
        <f>'Income Statement'!R$11</f>
        <v>42094</v>
      </c>
      <c r="W11" s="130">
        <f>'Income Statement'!S$11</f>
        <v>41729</v>
      </c>
    </row>
    <row r="12" spans="2:55" hidden="1">
      <c r="C12">
        <v>5</v>
      </c>
      <c r="D12">
        <v>4</v>
      </c>
      <c r="E12">
        <v>3</v>
      </c>
      <c r="F12">
        <v>1</v>
      </c>
      <c r="P12" s="4" t="str">
        <f>IF(LEN('Income Statement'!L$12)=0,"",'Income Statement'!L$12)</f>
        <v>-0FY</v>
      </c>
      <c r="Q12" s="4" t="str">
        <f>IF(LEN('Income Statement'!M$12)=0,"",'Income Statement'!M$12)</f>
        <v>-1FY</v>
      </c>
      <c r="R12" s="4" t="str">
        <f>IF(LEN('Income Statement'!N$12)=0,"",'Income Statement'!N$12)</f>
        <v>-2FY</v>
      </c>
      <c r="S12" s="4" t="str">
        <f>IF(LEN('Income Statement'!O$12)=0,"",'Income Statement'!O$12)</f>
        <v>-3FY</v>
      </c>
      <c r="T12" s="4" t="str">
        <f>IF(LEN('Income Statement'!P$12)=0,"",'Income Statement'!P$12)</f>
        <v>-4FY</v>
      </c>
      <c r="U12" s="4" t="str">
        <f>IF(LEN('Income Statement'!Q$12)=0,"",'Income Statement'!Q$12)</f>
        <v>-5FY</v>
      </c>
      <c r="V12" s="4" t="str">
        <f>IF(LEN('Income Statement'!R$12)=0,"",'Income Statement'!R$12)</f>
        <v>-6FY</v>
      </c>
      <c r="W12" s="4" t="str">
        <f>IF(LEN('Income Statement'!S$12)=0,"",'Income Statement'!S$12)</f>
        <v>-7FY</v>
      </c>
    </row>
    <row r="13" spans="2:55">
      <c r="B13">
        <v>1</v>
      </c>
      <c r="C13" t="str">
        <f t="shared" ref="C13:F34" ca="1" si="0">IFERROR(INDEX(Passed_Addl,$B13,C$12),"")</f>
        <v/>
      </c>
      <c r="D13" t="str">
        <f t="shared" ca="1" si="0"/>
        <v/>
      </c>
      <c r="E13" t="str">
        <f t="shared" ca="1" si="0"/>
        <v/>
      </c>
      <c r="F13" t="str">
        <f t="shared" ca="1" si="0"/>
        <v/>
      </c>
      <c r="G13" t="str">
        <f t="shared" ref="G13:G76" ca="1" si="1">IFERROR(INDEX(ADGrids,$E13,MATCH($F13,ADGridNames,0)+1),"")</f>
        <v/>
      </c>
      <c r="H13" t="str">
        <f t="shared" ref="H13:H76" ca="1" si="2">IFERROR(INDEX(ADGrids,$E13,MATCH($F13,ADGridNames,0)+3),"")</f>
        <v/>
      </c>
      <c r="I13" t="str">
        <f t="shared" ref="I13:I76" ca="1" si="3">IF(IFERROR(INDEX(ADGrids,$E13,MATCH($F13,ADGridNames,0)),"")=0,"",IFERROR(INDEX(ADGrids,$E13,MATCH($F13,ADGridNames,0)),""))</f>
        <v/>
      </c>
      <c r="P13" s="71" t="str">
        <f ca="1">IF(LEN($I13)=0,"",IF(LEN(P$12)=0,"",IF(ISNUMBER(SEARCH("LABEL",$G13)),"",IFERROR(_xll.BDP(TKR,$G13,"EQY_FUND_RELATIVE_PERIOD",P$12,ACC_O,CONS_O,CURR_O,"fill=b")*1,"-"))))</f>
        <v/>
      </c>
      <c r="Q13" s="71" t="str">
        <f ca="1">IF(LEN($I13)=0,"",IF(LEN(Q$12)=0,"",IF(ISNUMBER(SEARCH("LABEL",$G13)),"",IFERROR(_xll.BDP(TKR,$G13,"EQY_FUND_RELATIVE_PERIOD",Q$12,ACC_O,CONS_O,CURR_O,"fill=b")*1,"-"))))</f>
        <v/>
      </c>
      <c r="R13" s="71" t="str">
        <f ca="1">IF(LEN($I13)=0,"",IF(LEN(R$12)=0,"",IF(ISNUMBER(SEARCH("LABEL",$G13)),"",IFERROR(_xll.BDP(TKR,$G13,"EQY_FUND_RELATIVE_PERIOD",R$12,ACC_O,CONS_O,CURR_O,"fill=b")*1,"-"))))</f>
        <v/>
      </c>
      <c r="S13" s="71" t="str">
        <f ca="1">IF(LEN($I13)=0,"",IF(LEN(S$12)=0,"",IF(ISNUMBER(SEARCH("LABEL",$G13)),"",IFERROR(_xll.BDP(TKR,$G13,"EQY_FUND_RELATIVE_PERIOD",S$12,ACC_O,CONS_O,CURR_O,"fill=b")*1,"-"))))</f>
        <v/>
      </c>
      <c r="T13" s="71" t="str">
        <f ca="1">IF(LEN($I13)=0,"",IF(LEN(T$12)=0,"",IF(ISNUMBER(SEARCH("LABEL",$G13)),"",IFERROR(_xll.BDP(TKR,$G13,"EQY_FUND_RELATIVE_PERIOD",T$12,ACC_O,CONS_O,CURR_O,"fill=b")*1,"-"))))</f>
        <v/>
      </c>
      <c r="U13" s="71" t="str">
        <f ca="1">IF(LEN($I13)=0,"",IF(LEN(U$12)=0,"",IF(ISNUMBER(SEARCH("LABEL",$G13)),"",IFERROR(_xll.BDP(TKR,$G13,"EQY_FUND_RELATIVE_PERIOD",U$12,ACC_O,CONS_O,CURR_O,"fill=b")*1,"-"))))</f>
        <v/>
      </c>
      <c r="V13" s="71" t="str">
        <f ca="1">IF(LEN($I13)=0,"",IF(LEN(V$12)=0,"",IF(ISNUMBER(SEARCH("LABEL",$G13)),"",IFERROR(_xll.BDP(TKR,$G13,"EQY_FUND_RELATIVE_PERIOD",V$12,ACC_O,CONS_O,CURR_O,"fill=b")*1,"-"))))</f>
        <v/>
      </c>
      <c r="W13" s="71" t="str">
        <f ca="1">IF(LEN($I13)=0,"",IF(LEN(W$12)=0,"",IF(ISNUMBER(SEARCH("LABEL",$G13)),"",IFERROR(_xll.BDP(TKR,$G13,"EQY_FUND_RELATIVE_PERIOD",W$12,ACC_O,CONS_O,CURR_O,"fill=b")*1,"-"))))</f>
        <v/>
      </c>
      <c r="X13" s="71" t="str">
        <f ca="1">IF(LEN($I13)=0,"",IF(LEN(X$12)=0,"",IF(ISNUMBER(SEARCH("LABEL",$G13)),"",IFERROR(_xll.BDP(TKR,$G13,"EQY_FUND_RELATIVE_PERIOD",X$12,ACC_O,CONS_O,CURR_O,"fill=b")*1,"-"))))</f>
        <v/>
      </c>
      <c r="Y13" s="71" t="str">
        <f ca="1">IF(LEN($I13)=0,"",IF(LEN(Y$12)=0,"",IF(ISNUMBER(SEARCH("LABEL",$G13)),"",IFERROR(_xll.BDP(TKR,$G13,"EQY_FUND_RELATIVE_PERIOD",Y$12,ACC_O,CONS_O,CURR_O,"fill=b")*1,"-"))))</f>
        <v/>
      </c>
      <c r="Z13" s="71" t="str">
        <f ca="1">IF(LEN($I13)=0,"",IF(LEN(Z$12)=0,"",IF(ISNUMBER(SEARCH("LABEL",$G13)),"",IFERROR(_xll.BDP(TKR,$G13,"EQY_FUND_RELATIVE_PERIOD",Z$12,ACC_O,CONS_O,CURR_O,"fill=b")*1,"-"))))</f>
        <v/>
      </c>
      <c r="AA13" s="71" t="str">
        <f ca="1">IF(LEN($I13)=0,"",IF(LEN(AA$12)=0,"",IF(ISNUMBER(SEARCH("LABEL",$G13)),"",IFERROR(_xll.BDP(TKR,$G13,"EQY_FUND_RELATIVE_PERIOD",AA$12,ACC_O,CONS_O,CURR_O,"fill=b")*1,"-"))))</f>
        <v/>
      </c>
      <c r="AB13" s="71" t="str">
        <f ca="1">IF(LEN($I13)=0,"",IF(LEN(AB$12)=0,"",IF(ISNUMBER(SEARCH("LABEL",$G13)),"",IFERROR(_xll.BDP(TKR,$G13,"EQY_FUND_RELATIVE_PERIOD",AB$12,ACC_O,CONS_O,CURR_O,"fill=b")*1,"-"))))</f>
        <v/>
      </c>
      <c r="AC13" s="71" t="str">
        <f ca="1">IF(LEN($I13)=0,"",IF(LEN(AC$12)=0,"",IF(ISNUMBER(SEARCH("LABEL",$G13)),"",IFERROR(_xll.BDP(TKR,$G13,"EQY_FUND_RELATIVE_PERIOD",AC$12,ACC_O,CONS_O,CURR_O,"fill=b")*1,"-"))))</f>
        <v/>
      </c>
      <c r="AD13" s="71" t="str">
        <f ca="1">IF(LEN($I13)=0,"",IF(LEN(AD$12)=0,"",IF(ISNUMBER(SEARCH("LABEL",$G13)),"",IFERROR(_xll.BDP(TKR,$G13,"EQY_FUND_RELATIVE_PERIOD",AD$12,ACC_O,CONS_O,CURR_O,"fill=b")*1,"-"))))</f>
        <v/>
      </c>
      <c r="AE13" s="71" t="str">
        <f ca="1">IF(LEN($I13)=0,"",IF(LEN(AE$12)=0,"",IF(ISNUMBER(SEARCH("LABEL",$G13)),"",IFERROR(_xll.BDP(TKR,$G13,"EQY_FUND_RELATIVE_PERIOD",AE$12,ACC_O,CONS_O,CURR_O,"fill=b")*1,"-"))))</f>
        <v/>
      </c>
      <c r="AF13" s="71" t="str">
        <f ca="1">IF(LEN($I13)=0,"",IF(LEN(AF$12)=0,"",IF(ISNUMBER(SEARCH("LABEL",$G13)),"",IFERROR(_xll.BDP(TKR,$G13,"EQY_FUND_RELATIVE_PERIOD",AF$12,ACC_O,CONS_O,CURR_O,"fill=b")*1,"-"))))</f>
        <v/>
      </c>
      <c r="AG13" s="71" t="str">
        <f ca="1">IF(LEN($I13)=0,"",IF(LEN(AG$12)=0,"",IF(ISNUMBER(SEARCH("LABEL",$G13)),"",IFERROR(_xll.BDP(TKR,$G13,"EQY_FUND_RELATIVE_PERIOD",AG$12,ACC_O,CONS_O,CURR_O,"fill=b")*1,"-"))))</f>
        <v/>
      </c>
      <c r="AH13" s="71" t="str">
        <f ca="1">IF(LEN($I13)=0,"",IF(LEN(AH$12)=0,"",IF(ISNUMBER(SEARCH("LABEL",$G13)),"",IFERROR(_xll.BDP(TKR,$G13,"EQY_FUND_RELATIVE_PERIOD",AH$12,ACC_O,CONS_O,CURR_O,"fill=b")*1,"-"))))</f>
        <v/>
      </c>
      <c r="AI13" s="71" t="str">
        <f ca="1">IF(LEN($I13)=0,"",IF(LEN(AI$12)=0,"",IF(ISNUMBER(SEARCH("LABEL",$G13)),"",IFERROR(_xll.BDP(TKR,$G13,"EQY_FUND_RELATIVE_PERIOD",AI$12,ACC_O,CONS_O,CURR_O,"fill=b")*1,"-"))))</f>
        <v/>
      </c>
      <c r="AJ13" s="71" t="str">
        <f ca="1">IF(LEN($I13)=0,"",IF(LEN(AJ$12)=0,"",IF(ISNUMBER(SEARCH("LABEL",$G13)),"",IFERROR(_xll.BDP(TKR,$G13,"EQY_FUND_RELATIVE_PERIOD",AJ$12,ACC_O,CONS_O,CURR_O,"fill=b")*1,"-"))))</f>
        <v/>
      </c>
      <c r="AK13" s="71" t="str">
        <f ca="1">IF(LEN($I13)=0,"",IF(LEN(AK$12)=0,"",IF(ISNUMBER(SEARCH("LABEL",$G13)),"",IFERROR(_xll.BDP(TKR,$G13,"EQY_FUND_RELATIVE_PERIOD",AK$12,ACC_O,CONS_O,CURR_O,"fill=b")*1,"-"))))</f>
        <v/>
      </c>
      <c r="AL13" s="71" t="str">
        <f ca="1">IF(LEN($I13)=0,"",IF(LEN(AL$12)=0,"",IF(ISNUMBER(SEARCH("LABEL",$G13)),"",IFERROR(_xll.BDP(TKR,$G13,"EQY_FUND_RELATIVE_PERIOD",AL$12,ACC_O,CONS_O,CURR_O,"fill=b")*1,"-"))))</f>
        <v/>
      </c>
      <c r="AM13" s="71" t="str">
        <f ca="1">IF(LEN($I13)=0,"",IF(LEN(AM$12)=0,"",IF(ISNUMBER(SEARCH("LABEL",$G13)),"",IFERROR(_xll.BDP(TKR,$G13,"EQY_FUND_RELATIVE_PERIOD",AM$12,ACC_O,CONS_O,CURR_O,"fill=b")*1,"-"))))</f>
        <v/>
      </c>
      <c r="AN13" s="71" t="str">
        <f ca="1">IF(LEN($I13)=0,"",IF(LEN(AN$12)=0,"",IF(ISNUMBER(SEARCH("LABEL",$G13)),"",IFERROR(_xll.BDP(TKR,$G13,"EQY_FUND_RELATIVE_PERIOD",AN$12,ACC_O,CONS_O,CURR_O,"fill=b")*1,"-"))))</f>
        <v/>
      </c>
      <c r="AO13" s="71" t="str">
        <f ca="1">IF(LEN($I13)=0,"",IF(LEN(AO$12)=0,"",IF(ISNUMBER(SEARCH("LABEL",$G13)),"",IFERROR(_xll.BDP(TKR,$G13,"EQY_FUND_RELATIVE_PERIOD",AO$12,ACC_O,CONS_O,CURR_O,"fill=b")*1,"-"))))</f>
        <v/>
      </c>
      <c r="AP13" s="71" t="str">
        <f ca="1">IF(LEN($I13)=0,"",IF(LEN(AP$12)=0,"",IF(ISNUMBER(SEARCH("LABEL",$G13)),"",IFERROR(_xll.BDP(TKR,$G13,"EQY_FUND_RELATIVE_PERIOD",AP$12,ACC_O,CONS_O,CURR_O,"fill=b")*1,"-"))))</f>
        <v/>
      </c>
      <c r="AQ13" s="71" t="str">
        <f ca="1">IF(LEN($I13)=0,"",IF(LEN(AQ$12)=0,"",IF(ISNUMBER(SEARCH("LABEL",$G13)),"",IFERROR(_xll.BDP(TKR,$G13,"EQY_FUND_RELATIVE_PERIOD",AQ$12,ACC_O,CONS_O,CURR_O,"fill=b")*1,"-"))))</f>
        <v/>
      </c>
      <c r="AR13" s="71" t="str">
        <f ca="1">IF(LEN($I13)=0,"",IF(LEN(AR$12)=0,"",IF(ISNUMBER(SEARCH("LABEL",$G13)),"",IFERROR(_xll.BDP(TKR,$G13,"EQY_FUND_RELATIVE_PERIOD",AR$12,ACC_O,CONS_O,CURR_O,"fill=b")*1,"-"))))</f>
        <v/>
      </c>
      <c r="AS13" s="71" t="str">
        <f ca="1">IF(LEN($I13)=0,"",IF(LEN(AS$12)=0,"",IF(ISNUMBER(SEARCH("LABEL",$G13)),"",IFERROR(_xll.BDP(TKR,$G13,"EQY_FUND_RELATIVE_PERIOD",AS$12,ACC_O,CONS_O,CURR_O,"fill=b")*1,"-"))))</f>
        <v/>
      </c>
      <c r="AT13" s="71" t="str">
        <f ca="1">IF(LEN($I13)=0,"",IF(LEN(AT$12)=0,"",IF(ISNUMBER(SEARCH("LABEL",$G13)),"",IFERROR(_xll.BDP(TKR,$G13,"EQY_FUND_RELATIVE_PERIOD",AT$12,ACC_O,CONS_O,CURR_O,"fill=b")*1,"-"))))</f>
        <v/>
      </c>
      <c r="AU13" s="71" t="str">
        <f ca="1">IF(LEN($I13)=0,"",IF(LEN(AU$12)=0,"",IF(ISNUMBER(SEARCH("LABEL",$G13)),"",IFERROR(_xll.BDP(TKR,$G13,"EQY_FUND_RELATIVE_PERIOD",AU$12,ACC_O,CONS_O,CURR_O,"fill=b")*1,"-"))))</f>
        <v/>
      </c>
      <c r="AV13" s="71" t="str">
        <f ca="1">IF(LEN($I13)=0,"",IF(LEN(AV$12)=0,"",IF(ISNUMBER(SEARCH("LABEL",$G13)),"",IFERROR(_xll.BDP(TKR,$G13,"EQY_FUND_RELATIVE_PERIOD",AV$12,ACC_O,CONS_O,CURR_O,"fill=b")*1,"-"))))</f>
        <v/>
      </c>
      <c r="AW13" s="71" t="str">
        <f ca="1">IF(LEN($I13)=0,"",IF(LEN(AW$12)=0,"",IF(ISNUMBER(SEARCH("LABEL",$G13)),"",IFERROR(_xll.BDP(TKR,$G13,"EQY_FUND_RELATIVE_PERIOD",AW$12,ACC_O,CONS_O,CURR_O,"fill=b")*1,"-"))))</f>
        <v/>
      </c>
      <c r="AX13" s="71" t="str">
        <f ca="1">IF(LEN($I13)=0,"",IF(LEN(AX$12)=0,"",IF(ISNUMBER(SEARCH("LABEL",$G13)),"",IFERROR(_xll.BDP(TKR,$G13,"EQY_FUND_RELATIVE_PERIOD",AX$12,ACC_O,CONS_O,CURR_O,"fill=b")*1,"-"))))</f>
        <v/>
      </c>
      <c r="AY13" s="71" t="str">
        <f ca="1">IF(LEN($I13)=0,"",IF(LEN(AY$12)=0,"",IF(ISNUMBER(SEARCH("LABEL",$G13)),"",IFERROR(_xll.BDP(TKR,$G13,"EQY_FUND_RELATIVE_PERIOD",AY$12,ACC_O,CONS_O,CURR_O,"fill=b")*1,"-"))))</f>
        <v/>
      </c>
      <c r="AZ13" s="71" t="str">
        <f ca="1">IF(LEN($I13)=0,"",IF(LEN(AZ$12)=0,"",IF(ISNUMBER(SEARCH("LABEL",$G13)),"",IFERROR(_xll.BDP(TKR,$G13,"EQY_FUND_RELATIVE_PERIOD",AZ$12,ACC_O,CONS_O,CURR_O,"fill=b")*1,"-"))))</f>
        <v/>
      </c>
      <c r="BA13" s="71" t="str">
        <f ca="1">IF(LEN($I13)=0,"",IF(LEN(BA$12)=0,"",IF(ISNUMBER(SEARCH("LABEL",$G13)),"",IFERROR(_xll.BDP(TKR,$G13,"EQY_FUND_RELATIVE_PERIOD",BA$12,ACC_O,CONS_O,CURR_O,"fill=b")*1,"-"))))</f>
        <v/>
      </c>
      <c r="BB13" s="71" t="str">
        <f ca="1">IF(LEN($I13)=0,"",IF(LEN(BB$12)=0,"",IF(ISNUMBER(SEARCH("LABEL",$G13)),"",IFERROR(_xll.BDP(TKR,$G13,"EQY_FUND_RELATIVE_PERIOD",BB$12,ACC_O,CONS_O,CURR_O,"fill=b")*1,"-"))))</f>
        <v/>
      </c>
      <c r="BC13" s="71" t="str">
        <f ca="1">IF(LEN($I13)=0,"",IF(LEN(BC$12)=0,"",IF(ISNUMBER(SEARCH("LABEL",$G13)),"",IFERROR(_xll.BDP(TKR,$G13,"EQY_FUND_RELATIVE_PERIOD",BC$12,ACC_O,CONS_O,CURR_O,"fill=b")*1,"-"))))</f>
        <v/>
      </c>
    </row>
    <row r="14" spans="2:55">
      <c r="B14">
        <v>2</v>
      </c>
      <c r="C14" t="str">
        <f t="shared" ca="1" si="0"/>
        <v/>
      </c>
      <c r="D14" t="str">
        <f t="shared" ca="1" si="0"/>
        <v/>
      </c>
      <c r="E14" t="str">
        <f t="shared" ca="1" si="0"/>
        <v/>
      </c>
      <c r="F14" t="str">
        <f t="shared" ca="1" si="0"/>
        <v/>
      </c>
      <c r="G14" t="str">
        <f t="shared" ca="1" si="1"/>
        <v/>
      </c>
      <c r="H14" t="str">
        <f t="shared" ca="1" si="2"/>
        <v/>
      </c>
      <c r="I14" t="str">
        <f t="shared" ca="1" si="3"/>
        <v/>
      </c>
      <c r="P14" s="71" t="str">
        <f ca="1">IF(LEN($I14)=0,"",IF(LEN(P$12)=0,"",IF(ISNUMBER(SEARCH("LABEL",$G14)),"",IFERROR(_xll.BDP(TKR,$G14,"EQY_FUND_RELATIVE_PERIOD",P$12,ACC_O,CONS_O,CURR_O,"fill=b")*1,"-"))))</f>
        <v/>
      </c>
      <c r="Q14" s="71" t="str">
        <f ca="1">IF(LEN($I14)=0,"",IF(LEN(Q$12)=0,"",IF(ISNUMBER(SEARCH("LABEL",$G14)),"",IFERROR(_xll.BDP(TKR,$G14,"EQY_FUND_RELATIVE_PERIOD",Q$12,ACC_O,CONS_O,CURR_O,"fill=b")*1,"-"))))</f>
        <v/>
      </c>
      <c r="R14" s="71" t="str">
        <f ca="1">IF(LEN($I14)=0,"",IF(LEN(R$12)=0,"",IF(ISNUMBER(SEARCH("LABEL",$G14)),"",IFERROR(_xll.BDP(TKR,$G14,"EQY_FUND_RELATIVE_PERIOD",R$12,ACC_O,CONS_O,CURR_O,"fill=b")*1,"-"))))</f>
        <v/>
      </c>
      <c r="S14" s="71" t="str">
        <f ca="1">IF(LEN($I14)=0,"",IF(LEN(S$12)=0,"",IF(ISNUMBER(SEARCH("LABEL",$G14)),"",IFERROR(_xll.BDP(TKR,$G14,"EQY_FUND_RELATIVE_PERIOD",S$12,ACC_O,CONS_O,CURR_O,"fill=b")*1,"-"))))</f>
        <v/>
      </c>
      <c r="T14" s="71" t="str">
        <f ca="1">IF(LEN($I14)=0,"",IF(LEN(T$12)=0,"",IF(ISNUMBER(SEARCH("LABEL",$G14)),"",IFERROR(_xll.BDP(TKR,$G14,"EQY_FUND_RELATIVE_PERIOD",T$12,ACC_O,CONS_O,CURR_O,"fill=b")*1,"-"))))</f>
        <v/>
      </c>
      <c r="U14" s="71" t="str">
        <f ca="1">IF(LEN($I14)=0,"",IF(LEN(U$12)=0,"",IF(ISNUMBER(SEARCH("LABEL",$G14)),"",IFERROR(_xll.BDP(TKR,$G14,"EQY_FUND_RELATIVE_PERIOD",U$12,ACC_O,CONS_O,CURR_O,"fill=b")*1,"-"))))</f>
        <v/>
      </c>
      <c r="V14" s="71" t="str">
        <f ca="1">IF(LEN($I14)=0,"",IF(LEN(V$12)=0,"",IF(ISNUMBER(SEARCH("LABEL",$G14)),"",IFERROR(_xll.BDP(TKR,$G14,"EQY_FUND_RELATIVE_PERIOD",V$12,ACC_O,CONS_O,CURR_O,"fill=b")*1,"-"))))</f>
        <v/>
      </c>
      <c r="W14" s="71" t="str">
        <f ca="1">IF(LEN($I14)=0,"",IF(LEN(W$12)=0,"",IF(ISNUMBER(SEARCH("LABEL",$G14)),"",IFERROR(_xll.BDP(TKR,$G14,"EQY_FUND_RELATIVE_PERIOD",W$12,ACC_O,CONS_O,CURR_O,"fill=b")*1,"-"))))</f>
        <v/>
      </c>
      <c r="X14" s="71" t="str">
        <f ca="1">IF(LEN($I14)=0,"",IF(LEN(X$12)=0,"",IF(ISNUMBER(SEARCH("LABEL",$G14)),"",IFERROR(_xll.BDP(TKR,$G14,"EQY_FUND_RELATIVE_PERIOD",X$12,ACC_O,CONS_O,CURR_O,"fill=b")*1,"-"))))</f>
        <v/>
      </c>
      <c r="Y14" s="71" t="str">
        <f ca="1">IF(LEN($I14)=0,"",IF(LEN(Y$12)=0,"",IF(ISNUMBER(SEARCH("LABEL",$G14)),"",IFERROR(_xll.BDP(TKR,$G14,"EQY_FUND_RELATIVE_PERIOD",Y$12,ACC_O,CONS_O,CURR_O,"fill=b")*1,"-"))))</f>
        <v/>
      </c>
      <c r="Z14" s="71" t="str">
        <f ca="1">IF(LEN($I14)=0,"",IF(LEN(Z$12)=0,"",IF(ISNUMBER(SEARCH("LABEL",$G14)),"",IFERROR(_xll.BDP(TKR,$G14,"EQY_FUND_RELATIVE_PERIOD",Z$12,ACC_O,CONS_O,CURR_O,"fill=b")*1,"-"))))</f>
        <v/>
      </c>
      <c r="AA14" s="71" t="str">
        <f ca="1">IF(LEN($I14)=0,"",IF(LEN(AA$12)=0,"",IF(ISNUMBER(SEARCH("LABEL",$G14)),"",IFERROR(_xll.BDP(TKR,$G14,"EQY_FUND_RELATIVE_PERIOD",AA$12,ACC_O,CONS_O,CURR_O,"fill=b")*1,"-"))))</f>
        <v/>
      </c>
      <c r="AB14" s="71" t="str">
        <f ca="1">IF(LEN($I14)=0,"",IF(LEN(AB$12)=0,"",IF(ISNUMBER(SEARCH("LABEL",$G14)),"",IFERROR(_xll.BDP(TKR,$G14,"EQY_FUND_RELATIVE_PERIOD",AB$12,ACC_O,CONS_O,CURR_O,"fill=b")*1,"-"))))</f>
        <v/>
      </c>
      <c r="AC14" s="71" t="str">
        <f ca="1">IF(LEN($I14)=0,"",IF(LEN(AC$12)=0,"",IF(ISNUMBER(SEARCH("LABEL",$G14)),"",IFERROR(_xll.BDP(TKR,$G14,"EQY_FUND_RELATIVE_PERIOD",AC$12,ACC_O,CONS_O,CURR_O,"fill=b")*1,"-"))))</f>
        <v/>
      </c>
      <c r="AD14" s="71" t="str">
        <f ca="1">IF(LEN($I14)=0,"",IF(LEN(AD$12)=0,"",IF(ISNUMBER(SEARCH("LABEL",$G14)),"",IFERROR(_xll.BDP(TKR,$G14,"EQY_FUND_RELATIVE_PERIOD",AD$12,ACC_O,CONS_O,CURR_O,"fill=b")*1,"-"))))</f>
        <v/>
      </c>
      <c r="AE14" s="71" t="str">
        <f ca="1">IF(LEN($I14)=0,"",IF(LEN(AE$12)=0,"",IF(ISNUMBER(SEARCH("LABEL",$G14)),"",IFERROR(_xll.BDP(TKR,$G14,"EQY_FUND_RELATIVE_PERIOD",AE$12,ACC_O,CONS_O,CURR_O,"fill=b")*1,"-"))))</f>
        <v/>
      </c>
      <c r="AF14" s="71" t="str">
        <f ca="1">IF(LEN($I14)=0,"",IF(LEN(AF$12)=0,"",IF(ISNUMBER(SEARCH("LABEL",$G14)),"",IFERROR(_xll.BDP(TKR,$G14,"EQY_FUND_RELATIVE_PERIOD",AF$12,ACC_O,CONS_O,CURR_O,"fill=b")*1,"-"))))</f>
        <v/>
      </c>
      <c r="AG14" s="71" t="str">
        <f ca="1">IF(LEN($I14)=0,"",IF(LEN(AG$12)=0,"",IF(ISNUMBER(SEARCH("LABEL",$G14)),"",IFERROR(_xll.BDP(TKR,$G14,"EQY_FUND_RELATIVE_PERIOD",AG$12,ACC_O,CONS_O,CURR_O,"fill=b")*1,"-"))))</f>
        <v/>
      </c>
      <c r="AH14" s="71" t="str">
        <f ca="1">IF(LEN($I14)=0,"",IF(LEN(AH$12)=0,"",IF(ISNUMBER(SEARCH("LABEL",$G14)),"",IFERROR(_xll.BDP(TKR,$G14,"EQY_FUND_RELATIVE_PERIOD",AH$12,ACC_O,CONS_O,CURR_O,"fill=b")*1,"-"))))</f>
        <v/>
      </c>
      <c r="AI14" s="71" t="str">
        <f ca="1">IF(LEN($I14)=0,"",IF(LEN(AI$12)=0,"",IF(ISNUMBER(SEARCH("LABEL",$G14)),"",IFERROR(_xll.BDP(TKR,$G14,"EQY_FUND_RELATIVE_PERIOD",AI$12,ACC_O,CONS_O,CURR_O,"fill=b")*1,"-"))))</f>
        <v/>
      </c>
      <c r="AJ14" s="71" t="str">
        <f ca="1">IF(LEN($I14)=0,"",IF(LEN(AJ$12)=0,"",IF(ISNUMBER(SEARCH("LABEL",$G14)),"",IFERROR(_xll.BDP(TKR,$G14,"EQY_FUND_RELATIVE_PERIOD",AJ$12,ACC_O,CONS_O,CURR_O,"fill=b")*1,"-"))))</f>
        <v/>
      </c>
      <c r="AK14" s="71" t="str">
        <f ca="1">IF(LEN($I14)=0,"",IF(LEN(AK$12)=0,"",IF(ISNUMBER(SEARCH("LABEL",$G14)),"",IFERROR(_xll.BDP(TKR,$G14,"EQY_FUND_RELATIVE_PERIOD",AK$12,ACC_O,CONS_O,CURR_O,"fill=b")*1,"-"))))</f>
        <v/>
      </c>
      <c r="AL14" s="71" t="str">
        <f ca="1">IF(LEN($I14)=0,"",IF(LEN(AL$12)=0,"",IF(ISNUMBER(SEARCH("LABEL",$G14)),"",IFERROR(_xll.BDP(TKR,$G14,"EQY_FUND_RELATIVE_PERIOD",AL$12,ACC_O,CONS_O,CURR_O,"fill=b")*1,"-"))))</f>
        <v/>
      </c>
      <c r="AM14" s="71" t="str">
        <f ca="1">IF(LEN($I14)=0,"",IF(LEN(AM$12)=0,"",IF(ISNUMBER(SEARCH("LABEL",$G14)),"",IFERROR(_xll.BDP(TKR,$G14,"EQY_FUND_RELATIVE_PERIOD",AM$12,ACC_O,CONS_O,CURR_O,"fill=b")*1,"-"))))</f>
        <v/>
      </c>
      <c r="AN14" s="71" t="str">
        <f ca="1">IF(LEN($I14)=0,"",IF(LEN(AN$12)=0,"",IF(ISNUMBER(SEARCH("LABEL",$G14)),"",IFERROR(_xll.BDP(TKR,$G14,"EQY_FUND_RELATIVE_PERIOD",AN$12,ACC_O,CONS_O,CURR_O,"fill=b")*1,"-"))))</f>
        <v/>
      </c>
      <c r="AO14" s="71" t="str">
        <f ca="1">IF(LEN($I14)=0,"",IF(LEN(AO$12)=0,"",IF(ISNUMBER(SEARCH("LABEL",$G14)),"",IFERROR(_xll.BDP(TKR,$G14,"EQY_FUND_RELATIVE_PERIOD",AO$12,ACC_O,CONS_O,CURR_O,"fill=b")*1,"-"))))</f>
        <v/>
      </c>
      <c r="AP14" s="71" t="str">
        <f ca="1">IF(LEN($I14)=0,"",IF(LEN(AP$12)=0,"",IF(ISNUMBER(SEARCH("LABEL",$G14)),"",IFERROR(_xll.BDP(TKR,$G14,"EQY_FUND_RELATIVE_PERIOD",AP$12,ACC_O,CONS_O,CURR_O,"fill=b")*1,"-"))))</f>
        <v/>
      </c>
      <c r="AQ14" s="71" t="str">
        <f ca="1">IF(LEN($I14)=0,"",IF(LEN(AQ$12)=0,"",IF(ISNUMBER(SEARCH("LABEL",$G14)),"",IFERROR(_xll.BDP(TKR,$G14,"EQY_FUND_RELATIVE_PERIOD",AQ$12,ACC_O,CONS_O,CURR_O,"fill=b")*1,"-"))))</f>
        <v/>
      </c>
      <c r="AR14" s="71" t="str">
        <f ca="1">IF(LEN($I14)=0,"",IF(LEN(AR$12)=0,"",IF(ISNUMBER(SEARCH("LABEL",$G14)),"",IFERROR(_xll.BDP(TKR,$G14,"EQY_FUND_RELATIVE_PERIOD",AR$12,ACC_O,CONS_O,CURR_O,"fill=b")*1,"-"))))</f>
        <v/>
      </c>
      <c r="AS14" s="71" t="str">
        <f ca="1">IF(LEN($I14)=0,"",IF(LEN(AS$12)=0,"",IF(ISNUMBER(SEARCH("LABEL",$G14)),"",IFERROR(_xll.BDP(TKR,$G14,"EQY_FUND_RELATIVE_PERIOD",AS$12,ACC_O,CONS_O,CURR_O,"fill=b")*1,"-"))))</f>
        <v/>
      </c>
      <c r="AT14" s="71" t="str">
        <f ca="1">IF(LEN($I14)=0,"",IF(LEN(AT$12)=0,"",IF(ISNUMBER(SEARCH("LABEL",$G14)),"",IFERROR(_xll.BDP(TKR,$G14,"EQY_FUND_RELATIVE_PERIOD",AT$12,ACC_O,CONS_O,CURR_O,"fill=b")*1,"-"))))</f>
        <v/>
      </c>
      <c r="AU14" s="71" t="str">
        <f ca="1">IF(LEN($I14)=0,"",IF(LEN(AU$12)=0,"",IF(ISNUMBER(SEARCH("LABEL",$G14)),"",IFERROR(_xll.BDP(TKR,$G14,"EQY_FUND_RELATIVE_PERIOD",AU$12,ACC_O,CONS_O,CURR_O,"fill=b")*1,"-"))))</f>
        <v/>
      </c>
      <c r="AV14" s="71" t="str">
        <f ca="1">IF(LEN($I14)=0,"",IF(LEN(AV$12)=0,"",IF(ISNUMBER(SEARCH("LABEL",$G14)),"",IFERROR(_xll.BDP(TKR,$G14,"EQY_FUND_RELATIVE_PERIOD",AV$12,ACC_O,CONS_O,CURR_O,"fill=b")*1,"-"))))</f>
        <v/>
      </c>
      <c r="AW14" s="71" t="str">
        <f ca="1">IF(LEN($I14)=0,"",IF(LEN(AW$12)=0,"",IF(ISNUMBER(SEARCH("LABEL",$G14)),"",IFERROR(_xll.BDP(TKR,$G14,"EQY_FUND_RELATIVE_PERIOD",AW$12,ACC_O,CONS_O,CURR_O,"fill=b")*1,"-"))))</f>
        <v/>
      </c>
      <c r="AX14" s="71" t="str">
        <f ca="1">IF(LEN($I14)=0,"",IF(LEN(AX$12)=0,"",IF(ISNUMBER(SEARCH("LABEL",$G14)),"",IFERROR(_xll.BDP(TKR,$G14,"EQY_FUND_RELATIVE_PERIOD",AX$12,ACC_O,CONS_O,CURR_O,"fill=b")*1,"-"))))</f>
        <v/>
      </c>
      <c r="AY14" s="71" t="str">
        <f ca="1">IF(LEN($I14)=0,"",IF(LEN(AY$12)=0,"",IF(ISNUMBER(SEARCH("LABEL",$G14)),"",IFERROR(_xll.BDP(TKR,$G14,"EQY_FUND_RELATIVE_PERIOD",AY$12,ACC_O,CONS_O,CURR_O,"fill=b")*1,"-"))))</f>
        <v/>
      </c>
      <c r="AZ14" s="71" t="str">
        <f ca="1">IF(LEN($I14)=0,"",IF(LEN(AZ$12)=0,"",IF(ISNUMBER(SEARCH("LABEL",$G14)),"",IFERROR(_xll.BDP(TKR,$G14,"EQY_FUND_RELATIVE_PERIOD",AZ$12,ACC_O,CONS_O,CURR_O,"fill=b")*1,"-"))))</f>
        <v/>
      </c>
      <c r="BA14" s="71" t="str">
        <f ca="1">IF(LEN($I14)=0,"",IF(LEN(BA$12)=0,"",IF(ISNUMBER(SEARCH("LABEL",$G14)),"",IFERROR(_xll.BDP(TKR,$G14,"EQY_FUND_RELATIVE_PERIOD",BA$12,ACC_O,CONS_O,CURR_O,"fill=b")*1,"-"))))</f>
        <v/>
      </c>
      <c r="BB14" s="71" t="str">
        <f ca="1">IF(LEN($I14)=0,"",IF(LEN(BB$12)=0,"",IF(ISNUMBER(SEARCH("LABEL",$G14)),"",IFERROR(_xll.BDP(TKR,$G14,"EQY_FUND_RELATIVE_PERIOD",BB$12,ACC_O,CONS_O,CURR_O,"fill=b")*1,"-"))))</f>
        <v/>
      </c>
      <c r="BC14" s="71" t="str">
        <f ca="1">IF(LEN($I14)=0,"",IF(LEN(BC$12)=0,"",IF(ISNUMBER(SEARCH("LABEL",$G14)),"",IFERROR(_xll.BDP(TKR,$G14,"EQY_FUND_RELATIVE_PERIOD",BC$12,ACC_O,CONS_O,CURR_O,"fill=b")*1,"-"))))</f>
        <v/>
      </c>
    </row>
    <row r="15" spans="2:55">
      <c r="B15">
        <v>3</v>
      </c>
      <c r="C15" t="str">
        <f t="shared" ca="1" si="0"/>
        <v/>
      </c>
      <c r="D15" t="str">
        <f t="shared" ca="1" si="0"/>
        <v/>
      </c>
      <c r="E15" t="str">
        <f t="shared" ca="1" si="0"/>
        <v/>
      </c>
      <c r="F15" t="str">
        <f t="shared" ca="1" si="0"/>
        <v/>
      </c>
      <c r="G15" t="str">
        <f t="shared" ca="1" si="1"/>
        <v/>
      </c>
      <c r="H15" t="str">
        <f t="shared" ca="1" si="2"/>
        <v/>
      </c>
      <c r="I15" t="str">
        <f t="shared" ca="1" si="3"/>
        <v/>
      </c>
      <c r="P15" s="71" t="str">
        <f ca="1">IF(LEN($I15)=0,"",IF(LEN(P$12)=0,"",IF(ISNUMBER(SEARCH("LABEL",$G15)),"",IFERROR(_xll.BDP(TKR,$G15,"EQY_FUND_RELATIVE_PERIOD",P$12,ACC_O,CONS_O,CURR_O,"fill=b")*1,"-"))))</f>
        <v/>
      </c>
      <c r="Q15" s="71" t="str">
        <f ca="1">IF(LEN($I15)=0,"",IF(LEN(Q$12)=0,"",IF(ISNUMBER(SEARCH("LABEL",$G15)),"",IFERROR(_xll.BDP(TKR,$G15,"EQY_FUND_RELATIVE_PERIOD",Q$12,ACC_O,CONS_O,CURR_O,"fill=b")*1,"-"))))</f>
        <v/>
      </c>
      <c r="R15" s="71" t="str">
        <f ca="1">IF(LEN($I15)=0,"",IF(LEN(R$12)=0,"",IF(ISNUMBER(SEARCH("LABEL",$G15)),"",IFERROR(_xll.BDP(TKR,$G15,"EQY_FUND_RELATIVE_PERIOD",R$12,ACC_O,CONS_O,CURR_O,"fill=b")*1,"-"))))</f>
        <v/>
      </c>
      <c r="S15" s="71" t="str">
        <f ca="1">IF(LEN($I15)=0,"",IF(LEN(S$12)=0,"",IF(ISNUMBER(SEARCH("LABEL",$G15)),"",IFERROR(_xll.BDP(TKR,$G15,"EQY_FUND_RELATIVE_PERIOD",S$12,ACC_O,CONS_O,CURR_O,"fill=b")*1,"-"))))</f>
        <v/>
      </c>
      <c r="T15" s="71" t="str">
        <f ca="1">IF(LEN($I15)=0,"",IF(LEN(T$12)=0,"",IF(ISNUMBER(SEARCH("LABEL",$G15)),"",IFERROR(_xll.BDP(TKR,$G15,"EQY_FUND_RELATIVE_PERIOD",T$12,ACC_O,CONS_O,CURR_O,"fill=b")*1,"-"))))</f>
        <v/>
      </c>
      <c r="U15" s="71" t="str">
        <f ca="1">IF(LEN($I15)=0,"",IF(LEN(U$12)=0,"",IF(ISNUMBER(SEARCH("LABEL",$G15)),"",IFERROR(_xll.BDP(TKR,$G15,"EQY_FUND_RELATIVE_PERIOD",U$12,ACC_O,CONS_O,CURR_O,"fill=b")*1,"-"))))</f>
        <v/>
      </c>
      <c r="V15" s="71" t="str">
        <f ca="1">IF(LEN($I15)=0,"",IF(LEN(V$12)=0,"",IF(ISNUMBER(SEARCH("LABEL",$G15)),"",IFERROR(_xll.BDP(TKR,$G15,"EQY_FUND_RELATIVE_PERIOD",V$12,ACC_O,CONS_O,CURR_O,"fill=b")*1,"-"))))</f>
        <v/>
      </c>
      <c r="W15" s="71" t="str">
        <f ca="1">IF(LEN($I15)=0,"",IF(LEN(W$12)=0,"",IF(ISNUMBER(SEARCH("LABEL",$G15)),"",IFERROR(_xll.BDP(TKR,$G15,"EQY_FUND_RELATIVE_PERIOD",W$12,ACC_O,CONS_O,CURR_O,"fill=b")*1,"-"))))</f>
        <v/>
      </c>
      <c r="X15" s="71" t="str">
        <f ca="1">IF(LEN($I15)=0,"",IF(LEN(X$12)=0,"",IF(ISNUMBER(SEARCH("LABEL",$G15)),"",IFERROR(_xll.BDP(TKR,$G15,"EQY_FUND_RELATIVE_PERIOD",X$12,ACC_O,CONS_O,CURR_O,"fill=b")*1,"-"))))</f>
        <v/>
      </c>
      <c r="Y15" s="71" t="str">
        <f ca="1">IF(LEN($I15)=0,"",IF(LEN(Y$12)=0,"",IF(ISNUMBER(SEARCH("LABEL",$G15)),"",IFERROR(_xll.BDP(TKR,$G15,"EQY_FUND_RELATIVE_PERIOD",Y$12,ACC_O,CONS_O,CURR_O,"fill=b")*1,"-"))))</f>
        <v/>
      </c>
      <c r="Z15" s="71" t="str">
        <f ca="1">IF(LEN($I15)=0,"",IF(LEN(Z$12)=0,"",IF(ISNUMBER(SEARCH("LABEL",$G15)),"",IFERROR(_xll.BDP(TKR,$G15,"EQY_FUND_RELATIVE_PERIOD",Z$12,ACC_O,CONS_O,CURR_O,"fill=b")*1,"-"))))</f>
        <v/>
      </c>
      <c r="AA15" s="71" t="str">
        <f ca="1">IF(LEN($I15)=0,"",IF(LEN(AA$12)=0,"",IF(ISNUMBER(SEARCH("LABEL",$G15)),"",IFERROR(_xll.BDP(TKR,$G15,"EQY_FUND_RELATIVE_PERIOD",AA$12,ACC_O,CONS_O,CURR_O,"fill=b")*1,"-"))))</f>
        <v/>
      </c>
      <c r="AB15" s="71" t="str">
        <f ca="1">IF(LEN($I15)=0,"",IF(LEN(AB$12)=0,"",IF(ISNUMBER(SEARCH("LABEL",$G15)),"",IFERROR(_xll.BDP(TKR,$G15,"EQY_FUND_RELATIVE_PERIOD",AB$12,ACC_O,CONS_O,CURR_O,"fill=b")*1,"-"))))</f>
        <v/>
      </c>
      <c r="AC15" s="71" t="str">
        <f ca="1">IF(LEN($I15)=0,"",IF(LEN(AC$12)=0,"",IF(ISNUMBER(SEARCH("LABEL",$G15)),"",IFERROR(_xll.BDP(TKR,$G15,"EQY_FUND_RELATIVE_PERIOD",AC$12,ACC_O,CONS_O,CURR_O,"fill=b")*1,"-"))))</f>
        <v/>
      </c>
      <c r="AD15" s="71" t="str">
        <f ca="1">IF(LEN($I15)=0,"",IF(LEN(AD$12)=0,"",IF(ISNUMBER(SEARCH("LABEL",$G15)),"",IFERROR(_xll.BDP(TKR,$G15,"EQY_FUND_RELATIVE_PERIOD",AD$12,ACC_O,CONS_O,CURR_O,"fill=b")*1,"-"))))</f>
        <v/>
      </c>
      <c r="AE15" s="71" t="str">
        <f ca="1">IF(LEN($I15)=0,"",IF(LEN(AE$12)=0,"",IF(ISNUMBER(SEARCH("LABEL",$G15)),"",IFERROR(_xll.BDP(TKR,$G15,"EQY_FUND_RELATIVE_PERIOD",AE$12,ACC_O,CONS_O,CURR_O,"fill=b")*1,"-"))))</f>
        <v/>
      </c>
      <c r="AF15" s="71" t="str">
        <f ca="1">IF(LEN($I15)=0,"",IF(LEN(AF$12)=0,"",IF(ISNUMBER(SEARCH("LABEL",$G15)),"",IFERROR(_xll.BDP(TKR,$G15,"EQY_FUND_RELATIVE_PERIOD",AF$12,ACC_O,CONS_O,CURR_O,"fill=b")*1,"-"))))</f>
        <v/>
      </c>
      <c r="AG15" s="71" t="str">
        <f ca="1">IF(LEN($I15)=0,"",IF(LEN(AG$12)=0,"",IF(ISNUMBER(SEARCH("LABEL",$G15)),"",IFERROR(_xll.BDP(TKR,$G15,"EQY_FUND_RELATIVE_PERIOD",AG$12,ACC_O,CONS_O,CURR_O,"fill=b")*1,"-"))))</f>
        <v/>
      </c>
      <c r="AH15" s="71" t="str">
        <f ca="1">IF(LEN($I15)=0,"",IF(LEN(AH$12)=0,"",IF(ISNUMBER(SEARCH("LABEL",$G15)),"",IFERROR(_xll.BDP(TKR,$G15,"EQY_FUND_RELATIVE_PERIOD",AH$12,ACC_O,CONS_O,CURR_O,"fill=b")*1,"-"))))</f>
        <v/>
      </c>
      <c r="AI15" s="71" t="str">
        <f ca="1">IF(LEN($I15)=0,"",IF(LEN(AI$12)=0,"",IF(ISNUMBER(SEARCH("LABEL",$G15)),"",IFERROR(_xll.BDP(TKR,$G15,"EQY_FUND_RELATIVE_PERIOD",AI$12,ACC_O,CONS_O,CURR_O,"fill=b")*1,"-"))))</f>
        <v/>
      </c>
      <c r="AJ15" s="71" t="str">
        <f ca="1">IF(LEN($I15)=0,"",IF(LEN(AJ$12)=0,"",IF(ISNUMBER(SEARCH("LABEL",$G15)),"",IFERROR(_xll.BDP(TKR,$G15,"EQY_FUND_RELATIVE_PERIOD",AJ$12,ACC_O,CONS_O,CURR_O,"fill=b")*1,"-"))))</f>
        <v/>
      </c>
      <c r="AK15" s="71" t="str">
        <f ca="1">IF(LEN($I15)=0,"",IF(LEN(AK$12)=0,"",IF(ISNUMBER(SEARCH("LABEL",$G15)),"",IFERROR(_xll.BDP(TKR,$G15,"EQY_FUND_RELATIVE_PERIOD",AK$12,ACC_O,CONS_O,CURR_O,"fill=b")*1,"-"))))</f>
        <v/>
      </c>
      <c r="AL15" s="71" t="str">
        <f ca="1">IF(LEN($I15)=0,"",IF(LEN(AL$12)=0,"",IF(ISNUMBER(SEARCH("LABEL",$G15)),"",IFERROR(_xll.BDP(TKR,$G15,"EQY_FUND_RELATIVE_PERIOD",AL$12,ACC_O,CONS_O,CURR_O,"fill=b")*1,"-"))))</f>
        <v/>
      </c>
      <c r="AM15" s="71" t="str">
        <f ca="1">IF(LEN($I15)=0,"",IF(LEN(AM$12)=0,"",IF(ISNUMBER(SEARCH("LABEL",$G15)),"",IFERROR(_xll.BDP(TKR,$G15,"EQY_FUND_RELATIVE_PERIOD",AM$12,ACC_O,CONS_O,CURR_O,"fill=b")*1,"-"))))</f>
        <v/>
      </c>
      <c r="AN15" s="71" t="str">
        <f ca="1">IF(LEN($I15)=0,"",IF(LEN(AN$12)=0,"",IF(ISNUMBER(SEARCH("LABEL",$G15)),"",IFERROR(_xll.BDP(TKR,$G15,"EQY_FUND_RELATIVE_PERIOD",AN$12,ACC_O,CONS_O,CURR_O,"fill=b")*1,"-"))))</f>
        <v/>
      </c>
      <c r="AO15" s="71" t="str">
        <f ca="1">IF(LEN($I15)=0,"",IF(LEN(AO$12)=0,"",IF(ISNUMBER(SEARCH("LABEL",$G15)),"",IFERROR(_xll.BDP(TKR,$G15,"EQY_FUND_RELATIVE_PERIOD",AO$12,ACC_O,CONS_O,CURR_O,"fill=b")*1,"-"))))</f>
        <v/>
      </c>
      <c r="AP15" s="71" t="str">
        <f ca="1">IF(LEN($I15)=0,"",IF(LEN(AP$12)=0,"",IF(ISNUMBER(SEARCH("LABEL",$G15)),"",IFERROR(_xll.BDP(TKR,$G15,"EQY_FUND_RELATIVE_PERIOD",AP$12,ACC_O,CONS_O,CURR_O,"fill=b")*1,"-"))))</f>
        <v/>
      </c>
      <c r="AQ15" s="71" t="str">
        <f ca="1">IF(LEN($I15)=0,"",IF(LEN(AQ$12)=0,"",IF(ISNUMBER(SEARCH("LABEL",$G15)),"",IFERROR(_xll.BDP(TKR,$G15,"EQY_FUND_RELATIVE_PERIOD",AQ$12,ACC_O,CONS_O,CURR_O,"fill=b")*1,"-"))))</f>
        <v/>
      </c>
      <c r="AR15" s="71" t="str">
        <f ca="1">IF(LEN($I15)=0,"",IF(LEN(AR$12)=0,"",IF(ISNUMBER(SEARCH("LABEL",$G15)),"",IFERROR(_xll.BDP(TKR,$G15,"EQY_FUND_RELATIVE_PERIOD",AR$12,ACC_O,CONS_O,CURR_O,"fill=b")*1,"-"))))</f>
        <v/>
      </c>
      <c r="AS15" s="71" t="str">
        <f ca="1">IF(LEN($I15)=0,"",IF(LEN(AS$12)=0,"",IF(ISNUMBER(SEARCH("LABEL",$G15)),"",IFERROR(_xll.BDP(TKR,$G15,"EQY_FUND_RELATIVE_PERIOD",AS$12,ACC_O,CONS_O,CURR_O,"fill=b")*1,"-"))))</f>
        <v/>
      </c>
      <c r="AT15" s="71" t="str">
        <f ca="1">IF(LEN($I15)=0,"",IF(LEN(AT$12)=0,"",IF(ISNUMBER(SEARCH("LABEL",$G15)),"",IFERROR(_xll.BDP(TKR,$G15,"EQY_FUND_RELATIVE_PERIOD",AT$12,ACC_O,CONS_O,CURR_O,"fill=b")*1,"-"))))</f>
        <v/>
      </c>
      <c r="AU15" s="71" t="str">
        <f ca="1">IF(LEN($I15)=0,"",IF(LEN(AU$12)=0,"",IF(ISNUMBER(SEARCH("LABEL",$G15)),"",IFERROR(_xll.BDP(TKR,$G15,"EQY_FUND_RELATIVE_PERIOD",AU$12,ACC_O,CONS_O,CURR_O,"fill=b")*1,"-"))))</f>
        <v/>
      </c>
      <c r="AV15" s="71" t="str">
        <f ca="1">IF(LEN($I15)=0,"",IF(LEN(AV$12)=0,"",IF(ISNUMBER(SEARCH("LABEL",$G15)),"",IFERROR(_xll.BDP(TKR,$G15,"EQY_FUND_RELATIVE_PERIOD",AV$12,ACC_O,CONS_O,CURR_O,"fill=b")*1,"-"))))</f>
        <v/>
      </c>
      <c r="AW15" s="71" t="str">
        <f ca="1">IF(LEN($I15)=0,"",IF(LEN(AW$12)=0,"",IF(ISNUMBER(SEARCH("LABEL",$G15)),"",IFERROR(_xll.BDP(TKR,$G15,"EQY_FUND_RELATIVE_PERIOD",AW$12,ACC_O,CONS_O,CURR_O,"fill=b")*1,"-"))))</f>
        <v/>
      </c>
      <c r="AX15" s="71" t="str">
        <f ca="1">IF(LEN($I15)=0,"",IF(LEN(AX$12)=0,"",IF(ISNUMBER(SEARCH("LABEL",$G15)),"",IFERROR(_xll.BDP(TKR,$G15,"EQY_FUND_RELATIVE_PERIOD",AX$12,ACC_O,CONS_O,CURR_O,"fill=b")*1,"-"))))</f>
        <v/>
      </c>
      <c r="AY15" s="71" t="str">
        <f ca="1">IF(LEN($I15)=0,"",IF(LEN(AY$12)=0,"",IF(ISNUMBER(SEARCH("LABEL",$G15)),"",IFERROR(_xll.BDP(TKR,$G15,"EQY_FUND_RELATIVE_PERIOD",AY$12,ACC_O,CONS_O,CURR_O,"fill=b")*1,"-"))))</f>
        <v/>
      </c>
      <c r="AZ15" s="71" t="str">
        <f ca="1">IF(LEN($I15)=0,"",IF(LEN(AZ$12)=0,"",IF(ISNUMBER(SEARCH("LABEL",$G15)),"",IFERROR(_xll.BDP(TKR,$G15,"EQY_FUND_RELATIVE_PERIOD",AZ$12,ACC_O,CONS_O,CURR_O,"fill=b")*1,"-"))))</f>
        <v/>
      </c>
      <c r="BA15" s="71" t="str">
        <f ca="1">IF(LEN($I15)=0,"",IF(LEN(BA$12)=0,"",IF(ISNUMBER(SEARCH("LABEL",$G15)),"",IFERROR(_xll.BDP(TKR,$G15,"EQY_FUND_RELATIVE_PERIOD",BA$12,ACC_O,CONS_O,CURR_O,"fill=b")*1,"-"))))</f>
        <v/>
      </c>
      <c r="BB15" s="71" t="str">
        <f ca="1">IF(LEN($I15)=0,"",IF(LEN(BB$12)=0,"",IF(ISNUMBER(SEARCH("LABEL",$G15)),"",IFERROR(_xll.BDP(TKR,$G15,"EQY_FUND_RELATIVE_PERIOD",BB$12,ACC_O,CONS_O,CURR_O,"fill=b")*1,"-"))))</f>
        <v/>
      </c>
      <c r="BC15" s="71" t="str">
        <f ca="1">IF(LEN($I15)=0,"",IF(LEN(BC$12)=0,"",IF(ISNUMBER(SEARCH("LABEL",$G15)),"",IFERROR(_xll.BDP(TKR,$G15,"EQY_FUND_RELATIVE_PERIOD",BC$12,ACC_O,CONS_O,CURR_O,"fill=b")*1,"-"))))</f>
        <v/>
      </c>
    </row>
    <row r="16" spans="2:55">
      <c r="B16">
        <v>4</v>
      </c>
      <c r="C16" t="str">
        <f t="shared" ca="1" si="0"/>
        <v/>
      </c>
      <c r="D16" t="str">
        <f t="shared" ca="1" si="0"/>
        <v/>
      </c>
      <c r="E16" t="str">
        <f t="shared" ca="1" si="0"/>
        <v/>
      </c>
      <c r="F16" t="str">
        <f t="shared" ca="1" si="0"/>
        <v/>
      </c>
      <c r="G16" t="str">
        <f t="shared" ca="1" si="1"/>
        <v/>
      </c>
      <c r="H16" t="str">
        <f t="shared" ca="1" si="2"/>
        <v/>
      </c>
      <c r="I16" t="str">
        <f t="shared" ca="1" si="3"/>
        <v/>
      </c>
      <c r="P16" s="71" t="str">
        <f ca="1">IF(LEN($I16)=0,"",IF(LEN(P$12)=0,"",IF(ISNUMBER(SEARCH("LABEL",$G16)),"",IFERROR(_xll.BDP(TKR,$G16,"EQY_FUND_RELATIVE_PERIOD",P$12,ACC_O,CONS_O,CURR_O,"fill=b")*1,"-"))))</f>
        <v/>
      </c>
      <c r="Q16" s="71" t="str">
        <f ca="1">IF(LEN($I16)=0,"",IF(LEN(Q$12)=0,"",IF(ISNUMBER(SEARCH("LABEL",$G16)),"",IFERROR(_xll.BDP(TKR,$G16,"EQY_FUND_RELATIVE_PERIOD",Q$12,ACC_O,CONS_O,CURR_O,"fill=b")*1,"-"))))</f>
        <v/>
      </c>
      <c r="R16" s="71" t="str">
        <f ca="1">IF(LEN($I16)=0,"",IF(LEN(R$12)=0,"",IF(ISNUMBER(SEARCH("LABEL",$G16)),"",IFERROR(_xll.BDP(TKR,$G16,"EQY_FUND_RELATIVE_PERIOD",R$12,ACC_O,CONS_O,CURR_O,"fill=b")*1,"-"))))</f>
        <v/>
      </c>
      <c r="S16" s="71" t="str">
        <f ca="1">IF(LEN($I16)=0,"",IF(LEN(S$12)=0,"",IF(ISNUMBER(SEARCH("LABEL",$G16)),"",IFERROR(_xll.BDP(TKR,$G16,"EQY_FUND_RELATIVE_PERIOD",S$12,ACC_O,CONS_O,CURR_O,"fill=b")*1,"-"))))</f>
        <v/>
      </c>
      <c r="T16" s="71" t="str">
        <f ca="1">IF(LEN($I16)=0,"",IF(LEN(T$12)=0,"",IF(ISNUMBER(SEARCH("LABEL",$G16)),"",IFERROR(_xll.BDP(TKR,$G16,"EQY_FUND_RELATIVE_PERIOD",T$12,ACC_O,CONS_O,CURR_O,"fill=b")*1,"-"))))</f>
        <v/>
      </c>
      <c r="U16" s="71" t="str">
        <f ca="1">IF(LEN($I16)=0,"",IF(LEN(U$12)=0,"",IF(ISNUMBER(SEARCH("LABEL",$G16)),"",IFERROR(_xll.BDP(TKR,$G16,"EQY_FUND_RELATIVE_PERIOD",U$12,ACC_O,CONS_O,CURR_O,"fill=b")*1,"-"))))</f>
        <v/>
      </c>
      <c r="V16" s="71" t="str">
        <f ca="1">IF(LEN($I16)=0,"",IF(LEN(V$12)=0,"",IF(ISNUMBER(SEARCH("LABEL",$G16)),"",IFERROR(_xll.BDP(TKR,$G16,"EQY_FUND_RELATIVE_PERIOD",V$12,ACC_O,CONS_O,CURR_O,"fill=b")*1,"-"))))</f>
        <v/>
      </c>
      <c r="W16" s="71" t="str">
        <f ca="1">IF(LEN($I16)=0,"",IF(LEN(W$12)=0,"",IF(ISNUMBER(SEARCH("LABEL",$G16)),"",IFERROR(_xll.BDP(TKR,$G16,"EQY_FUND_RELATIVE_PERIOD",W$12,ACC_O,CONS_O,CURR_O,"fill=b")*1,"-"))))</f>
        <v/>
      </c>
      <c r="X16" s="71" t="str">
        <f ca="1">IF(LEN($I16)=0,"",IF(LEN(X$12)=0,"",IF(ISNUMBER(SEARCH("LABEL",$G16)),"",IFERROR(_xll.BDP(TKR,$G16,"EQY_FUND_RELATIVE_PERIOD",X$12,ACC_O,CONS_O,CURR_O,"fill=b")*1,"-"))))</f>
        <v/>
      </c>
      <c r="Y16" s="71" t="str">
        <f ca="1">IF(LEN($I16)=0,"",IF(LEN(Y$12)=0,"",IF(ISNUMBER(SEARCH("LABEL",$G16)),"",IFERROR(_xll.BDP(TKR,$G16,"EQY_FUND_RELATIVE_PERIOD",Y$12,ACC_O,CONS_O,CURR_O,"fill=b")*1,"-"))))</f>
        <v/>
      </c>
      <c r="Z16" s="71" t="str">
        <f ca="1">IF(LEN($I16)=0,"",IF(LEN(Z$12)=0,"",IF(ISNUMBER(SEARCH("LABEL",$G16)),"",IFERROR(_xll.BDP(TKR,$G16,"EQY_FUND_RELATIVE_PERIOD",Z$12,ACC_O,CONS_O,CURR_O,"fill=b")*1,"-"))))</f>
        <v/>
      </c>
      <c r="AA16" s="71" t="str">
        <f ca="1">IF(LEN($I16)=0,"",IF(LEN(AA$12)=0,"",IF(ISNUMBER(SEARCH("LABEL",$G16)),"",IFERROR(_xll.BDP(TKR,$G16,"EQY_FUND_RELATIVE_PERIOD",AA$12,ACC_O,CONS_O,CURR_O,"fill=b")*1,"-"))))</f>
        <v/>
      </c>
      <c r="AB16" s="71" t="str">
        <f ca="1">IF(LEN($I16)=0,"",IF(LEN(AB$12)=0,"",IF(ISNUMBER(SEARCH("LABEL",$G16)),"",IFERROR(_xll.BDP(TKR,$G16,"EQY_FUND_RELATIVE_PERIOD",AB$12,ACC_O,CONS_O,CURR_O,"fill=b")*1,"-"))))</f>
        <v/>
      </c>
      <c r="AC16" s="71" t="str">
        <f ca="1">IF(LEN($I16)=0,"",IF(LEN(AC$12)=0,"",IF(ISNUMBER(SEARCH("LABEL",$G16)),"",IFERROR(_xll.BDP(TKR,$G16,"EQY_FUND_RELATIVE_PERIOD",AC$12,ACC_O,CONS_O,CURR_O,"fill=b")*1,"-"))))</f>
        <v/>
      </c>
      <c r="AD16" s="71" t="str">
        <f ca="1">IF(LEN($I16)=0,"",IF(LEN(AD$12)=0,"",IF(ISNUMBER(SEARCH("LABEL",$G16)),"",IFERROR(_xll.BDP(TKR,$G16,"EQY_FUND_RELATIVE_PERIOD",AD$12,ACC_O,CONS_O,CURR_O,"fill=b")*1,"-"))))</f>
        <v/>
      </c>
      <c r="AE16" s="71" t="str">
        <f ca="1">IF(LEN($I16)=0,"",IF(LEN(AE$12)=0,"",IF(ISNUMBER(SEARCH("LABEL",$G16)),"",IFERROR(_xll.BDP(TKR,$G16,"EQY_FUND_RELATIVE_PERIOD",AE$12,ACC_O,CONS_O,CURR_O,"fill=b")*1,"-"))))</f>
        <v/>
      </c>
      <c r="AF16" s="71" t="str">
        <f ca="1">IF(LEN($I16)=0,"",IF(LEN(AF$12)=0,"",IF(ISNUMBER(SEARCH("LABEL",$G16)),"",IFERROR(_xll.BDP(TKR,$G16,"EQY_FUND_RELATIVE_PERIOD",AF$12,ACC_O,CONS_O,CURR_O,"fill=b")*1,"-"))))</f>
        <v/>
      </c>
      <c r="AG16" s="71" t="str">
        <f ca="1">IF(LEN($I16)=0,"",IF(LEN(AG$12)=0,"",IF(ISNUMBER(SEARCH("LABEL",$G16)),"",IFERROR(_xll.BDP(TKR,$G16,"EQY_FUND_RELATIVE_PERIOD",AG$12,ACC_O,CONS_O,CURR_O,"fill=b")*1,"-"))))</f>
        <v/>
      </c>
      <c r="AH16" s="71" t="str">
        <f ca="1">IF(LEN($I16)=0,"",IF(LEN(AH$12)=0,"",IF(ISNUMBER(SEARCH("LABEL",$G16)),"",IFERROR(_xll.BDP(TKR,$G16,"EQY_FUND_RELATIVE_PERIOD",AH$12,ACC_O,CONS_O,CURR_O,"fill=b")*1,"-"))))</f>
        <v/>
      </c>
      <c r="AI16" s="71" t="str">
        <f ca="1">IF(LEN($I16)=0,"",IF(LEN(AI$12)=0,"",IF(ISNUMBER(SEARCH("LABEL",$G16)),"",IFERROR(_xll.BDP(TKR,$G16,"EQY_FUND_RELATIVE_PERIOD",AI$12,ACC_O,CONS_O,CURR_O,"fill=b")*1,"-"))))</f>
        <v/>
      </c>
      <c r="AJ16" s="71" t="str">
        <f ca="1">IF(LEN($I16)=0,"",IF(LEN(AJ$12)=0,"",IF(ISNUMBER(SEARCH("LABEL",$G16)),"",IFERROR(_xll.BDP(TKR,$G16,"EQY_FUND_RELATIVE_PERIOD",AJ$12,ACC_O,CONS_O,CURR_O,"fill=b")*1,"-"))))</f>
        <v/>
      </c>
      <c r="AK16" s="71" t="str">
        <f ca="1">IF(LEN($I16)=0,"",IF(LEN(AK$12)=0,"",IF(ISNUMBER(SEARCH("LABEL",$G16)),"",IFERROR(_xll.BDP(TKR,$G16,"EQY_FUND_RELATIVE_PERIOD",AK$12,ACC_O,CONS_O,CURR_O,"fill=b")*1,"-"))))</f>
        <v/>
      </c>
      <c r="AL16" s="71" t="str">
        <f ca="1">IF(LEN($I16)=0,"",IF(LEN(AL$12)=0,"",IF(ISNUMBER(SEARCH("LABEL",$G16)),"",IFERROR(_xll.BDP(TKR,$G16,"EQY_FUND_RELATIVE_PERIOD",AL$12,ACC_O,CONS_O,CURR_O,"fill=b")*1,"-"))))</f>
        <v/>
      </c>
      <c r="AM16" s="71" t="str">
        <f ca="1">IF(LEN($I16)=0,"",IF(LEN(AM$12)=0,"",IF(ISNUMBER(SEARCH("LABEL",$G16)),"",IFERROR(_xll.BDP(TKR,$G16,"EQY_FUND_RELATIVE_PERIOD",AM$12,ACC_O,CONS_O,CURR_O,"fill=b")*1,"-"))))</f>
        <v/>
      </c>
      <c r="AN16" s="71" t="str">
        <f ca="1">IF(LEN($I16)=0,"",IF(LEN(AN$12)=0,"",IF(ISNUMBER(SEARCH("LABEL",$G16)),"",IFERROR(_xll.BDP(TKR,$G16,"EQY_FUND_RELATIVE_PERIOD",AN$12,ACC_O,CONS_O,CURR_O,"fill=b")*1,"-"))))</f>
        <v/>
      </c>
      <c r="AO16" s="71" t="str">
        <f ca="1">IF(LEN($I16)=0,"",IF(LEN(AO$12)=0,"",IF(ISNUMBER(SEARCH("LABEL",$G16)),"",IFERROR(_xll.BDP(TKR,$G16,"EQY_FUND_RELATIVE_PERIOD",AO$12,ACC_O,CONS_O,CURR_O,"fill=b")*1,"-"))))</f>
        <v/>
      </c>
      <c r="AP16" s="71" t="str">
        <f ca="1">IF(LEN($I16)=0,"",IF(LEN(AP$12)=0,"",IF(ISNUMBER(SEARCH("LABEL",$G16)),"",IFERROR(_xll.BDP(TKR,$G16,"EQY_FUND_RELATIVE_PERIOD",AP$12,ACC_O,CONS_O,CURR_O,"fill=b")*1,"-"))))</f>
        <v/>
      </c>
      <c r="AQ16" s="71" t="str">
        <f ca="1">IF(LEN($I16)=0,"",IF(LEN(AQ$12)=0,"",IF(ISNUMBER(SEARCH("LABEL",$G16)),"",IFERROR(_xll.BDP(TKR,$G16,"EQY_FUND_RELATIVE_PERIOD",AQ$12,ACC_O,CONS_O,CURR_O,"fill=b")*1,"-"))))</f>
        <v/>
      </c>
      <c r="AR16" s="71" t="str">
        <f ca="1">IF(LEN($I16)=0,"",IF(LEN(AR$12)=0,"",IF(ISNUMBER(SEARCH("LABEL",$G16)),"",IFERROR(_xll.BDP(TKR,$G16,"EQY_FUND_RELATIVE_PERIOD",AR$12,ACC_O,CONS_O,CURR_O,"fill=b")*1,"-"))))</f>
        <v/>
      </c>
      <c r="AS16" s="71" t="str">
        <f ca="1">IF(LEN($I16)=0,"",IF(LEN(AS$12)=0,"",IF(ISNUMBER(SEARCH("LABEL",$G16)),"",IFERROR(_xll.BDP(TKR,$G16,"EQY_FUND_RELATIVE_PERIOD",AS$12,ACC_O,CONS_O,CURR_O,"fill=b")*1,"-"))))</f>
        <v/>
      </c>
      <c r="AT16" s="71" t="str">
        <f ca="1">IF(LEN($I16)=0,"",IF(LEN(AT$12)=0,"",IF(ISNUMBER(SEARCH("LABEL",$G16)),"",IFERROR(_xll.BDP(TKR,$G16,"EQY_FUND_RELATIVE_PERIOD",AT$12,ACC_O,CONS_O,CURR_O,"fill=b")*1,"-"))))</f>
        <v/>
      </c>
      <c r="AU16" s="71" t="str">
        <f ca="1">IF(LEN($I16)=0,"",IF(LEN(AU$12)=0,"",IF(ISNUMBER(SEARCH("LABEL",$G16)),"",IFERROR(_xll.BDP(TKR,$G16,"EQY_FUND_RELATIVE_PERIOD",AU$12,ACC_O,CONS_O,CURR_O,"fill=b")*1,"-"))))</f>
        <v/>
      </c>
      <c r="AV16" s="71" t="str">
        <f ca="1">IF(LEN($I16)=0,"",IF(LEN(AV$12)=0,"",IF(ISNUMBER(SEARCH("LABEL",$G16)),"",IFERROR(_xll.BDP(TKR,$G16,"EQY_FUND_RELATIVE_PERIOD",AV$12,ACC_O,CONS_O,CURR_O,"fill=b")*1,"-"))))</f>
        <v/>
      </c>
      <c r="AW16" s="71" t="str">
        <f ca="1">IF(LEN($I16)=0,"",IF(LEN(AW$12)=0,"",IF(ISNUMBER(SEARCH("LABEL",$G16)),"",IFERROR(_xll.BDP(TKR,$G16,"EQY_FUND_RELATIVE_PERIOD",AW$12,ACC_O,CONS_O,CURR_O,"fill=b")*1,"-"))))</f>
        <v/>
      </c>
      <c r="AX16" s="71" t="str">
        <f ca="1">IF(LEN($I16)=0,"",IF(LEN(AX$12)=0,"",IF(ISNUMBER(SEARCH("LABEL",$G16)),"",IFERROR(_xll.BDP(TKR,$G16,"EQY_FUND_RELATIVE_PERIOD",AX$12,ACC_O,CONS_O,CURR_O,"fill=b")*1,"-"))))</f>
        <v/>
      </c>
      <c r="AY16" s="71" t="str">
        <f ca="1">IF(LEN($I16)=0,"",IF(LEN(AY$12)=0,"",IF(ISNUMBER(SEARCH("LABEL",$G16)),"",IFERROR(_xll.BDP(TKR,$G16,"EQY_FUND_RELATIVE_PERIOD",AY$12,ACC_O,CONS_O,CURR_O,"fill=b")*1,"-"))))</f>
        <v/>
      </c>
      <c r="AZ16" s="71" t="str">
        <f ca="1">IF(LEN($I16)=0,"",IF(LEN(AZ$12)=0,"",IF(ISNUMBER(SEARCH("LABEL",$G16)),"",IFERROR(_xll.BDP(TKR,$G16,"EQY_FUND_RELATIVE_PERIOD",AZ$12,ACC_O,CONS_O,CURR_O,"fill=b")*1,"-"))))</f>
        <v/>
      </c>
      <c r="BA16" s="71" t="str">
        <f ca="1">IF(LEN($I16)=0,"",IF(LEN(BA$12)=0,"",IF(ISNUMBER(SEARCH("LABEL",$G16)),"",IFERROR(_xll.BDP(TKR,$G16,"EQY_FUND_RELATIVE_PERIOD",BA$12,ACC_O,CONS_O,CURR_O,"fill=b")*1,"-"))))</f>
        <v/>
      </c>
      <c r="BB16" s="71" t="str">
        <f ca="1">IF(LEN($I16)=0,"",IF(LEN(BB$12)=0,"",IF(ISNUMBER(SEARCH("LABEL",$G16)),"",IFERROR(_xll.BDP(TKR,$G16,"EQY_FUND_RELATIVE_PERIOD",BB$12,ACC_O,CONS_O,CURR_O,"fill=b")*1,"-"))))</f>
        <v/>
      </c>
      <c r="BC16" s="71" t="str">
        <f ca="1">IF(LEN($I16)=0,"",IF(LEN(BC$12)=0,"",IF(ISNUMBER(SEARCH("LABEL",$G16)),"",IFERROR(_xll.BDP(TKR,$G16,"EQY_FUND_RELATIVE_PERIOD",BC$12,ACC_O,CONS_O,CURR_O,"fill=b")*1,"-"))))</f>
        <v/>
      </c>
    </row>
    <row r="17" spans="2:85">
      <c r="B17">
        <v>5</v>
      </c>
      <c r="C17" t="str">
        <f t="shared" ca="1" si="0"/>
        <v/>
      </c>
      <c r="D17" t="str">
        <f t="shared" ca="1" si="0"/>
        <v/>
      </c>
      <c r="E17" t="str">
        <f t="shared" ca="1" si="0"/>
        <v/>
      </c>
      <c r="F17" t="str">
        <f t="shared" ca="1" si="0"/>
        <v/>
      </c>
      <c r="G17" t="str">
        <f t="shared" ca="1" si="1"/>
        <v/>
      </c>
      <c r="H17" t="str">
        <f t="shared" ca="1" si="2"/>
        <v/>
      </c>
      <c r="I17" t="str">
        <f t="shared" ca="1" si="3"/>
        <v/>
      </c>
      <c r="P17" s="71" t="str">
        <f ca="1">IF(LEN($I17)=0,"",IF(LEN(P$12)=0,"",IF(ISNUMBER(SEARCH("LABEL",$G17)),"",IFERROR(_xll.BDP(TKR,$G17,"EQY_FUND_RELATIVE_PERIOD",P$12,ACC_O,CONS_O,CURR_O,"fill=b")*1,"-"))))</f>
        <v/>
      </c>
      <c r="Q17" s="71" t="str">
        <f ca="1">IF(LEN($I17)=0,"",IF(LEN(Q$12)=0,"",IF(ISNUMBER(SEARCH("LABEL",$G17)),"",IFERROR(_xll.BDP(TKR,$G17,"EQY_FUND_RELATIVE_PERIOD",Q$12,ACC_O,CONS_O,CURR_O,"fill=b")*1,"-"))))</f>
        <v/>
      </c>
      <c r="R17" s="71" t="str">
        <f ca="1">IF(LEN($I17)=0,"",IF(LEN(R$12)=0,"",IF(ISNUMBER(SEARCH("LABEL",$G17)),"",IFERROR(_xll.BDP(TKR,$G17,"EQY_FUND_RELATIVE_PERIOD",R$12,ACC_O,CONS_O,CURR_O,"fill=b")*1,"-"))))</f>
        <v/>
      </c>
      <c r="S17" s="71" t="str">
        <f ca="1">IF(LEN($I17)=0,"",IF(LEN(S$12)=0,"",IF(ISNUMBER(SEARCH("LABEL",$G17)),"",IFERROR(_xll.BDP(TKR,$G17,"EQY_FUND_RELATIVE_PERIOD",S$12,ACC_O,CONS_O,CURR_O,"fill=b")*1,"-"))))</f>
        <v/>
      </c>
      <c r="T17" s="71" t="str">
        <f ca="1">IF(LEN($I17)=0,"",IF(LEN(T$12)=0,"",IF(ISNUMBER(SEARCH("LABEL",$G17)),"",IFERROR(_xll.BDP(TKR,$G17,"EQY_FUND_RELATIVE_PERIOD",T$12,ACC_O,CONS_O,CURR_O,"fill=b")*1,"-"))))</f>
        <v/>
      </c>
      <c r="U17" s="71" t="str">
        <f ca="1">IF(LEN($I17)=0,"",IF(LEN(U$12)=0,"",IF(ISNUMBER(SEARCH("LABEL",$G17)),"",IFERROR(_xll.BDP(TKR,$G17,"EQY_FUND_RELATIVE_PERIOD",U$12,ACC_O,CONS_O,CURR_O,"fill=b")*1,"-"))))</f>
        <v/>
      </c>
      <c r="V17" s="71" t="str">
        <f ca="1">IF(LEN($I17)=0,"",IF(LEN(V$12)=0,"",IF(ISNUMBER(SEARCH("LABEL",$G17)),"",IFERROR(_xll.BDP(TKR,$G17,"EQY_FUND_RELATIVE_PERIOD",V$12,ACC_O,CONS_O,CURR_O,"fill=b")*1,"-"))))</f>
        <v/>
      </c>
      <c r="W17" s="71" t="str">
        <f ca="1">IF(LEN($I17)=0,"",IF(LEN(W$12)=0,"",IF(ISNUMBER(SEARCH("LABEL",$G17)),"",IFERROR(_xll.BDP(TKR,$G17,"EQY_FUND_RELATIVE_PERIOD",W$12,ACC_O,CONS_O,CURR_O,"fill=b")*1,"-"))))</f>
        <v/>
      </c>
      <c r="X17" s="71" t="str">
        <f ca="1">IF(LEN($I17)=0,"",IF(LEN(X$12)=0,"",IF(ISNUMBER(SEARCH("LABEL",$G17)),"",IFERROR(_xll.BDP(TKR,$G17,"EQY_FUND_RELATIVE_PERIOD",X$12,ACC_O,CONS_O,CURR_O,"fill=b")*1,"-"))))</f>
        <v/>
      </c>
      <c r="Y17" s="71" t="str">
        <f ca="1">IF(LEN($I17)=0,"",IF(LEN(Y$12)=0,"",IF(ISNUMBER(SEARCH("LABEL",$G17)),"",IFERROR(_xll.BDP(TKR,$G17,"EQY_FUND_RELATIVE_PERIOD",Y$12,ACC_O,CONS_O,CURR_O,"fill=b")*1,"-"))))</f>
        <v/>
      </c>
      <c r="Z17" s="71" t="str">
        <f ca="1">IF(LEN($I17)=0,"",IF(LEN(Z$12)=0,"",IF(ISNUMBER(SEARCH("LABEL",$G17)),"",IFERROR(_xll.BDP(TKR,$G17,"EQY_FUND_RELATIVE_PERIOD",Z$12,ACC_O,CONS_O,CURR_O,"fill=b")*1,"-"))))</f>
        <v/>
      </c>
      <c r="AA17" s="71" t="str">
        <f ca="1">IF(LEN($I17)=0,"",IF(LEN(AA$12)=0,"",IF(ISNUMBER(SEARCH("LABEL",$G17)),"",IFERROR(_xll.BDP(TKR,$G17,"EQY_FUND_RELATIVE_PERIOD",AA$12,ACC_O,CONS_O,CURR_O,"fill=b")*1,"-"))))</f>
        <v/>
      </c>
      <c r="AB17" s="71" t="str">
        <f ca="1">IF(LEN($I17)=0,"",IF(LEN(AB$12)=0,"",IF(ISNUMBER(SEARCH("LABEL",$G17)),"",IFERROR(_xll.BDP(TKR,$G17,"EQY_FUND_RELATIVE_PERIOD",AB$12,ACC_O,CONS_O,CURR_O,"fill=b")*1,"-"))))</f>
        <v/>
      </c>
      <c r="AC17" s="71" t="str">
        <f ca="1">IF(LEN($I17)=0,"",IF(LEN(AC$12)=0,"",IF(ISNUMBER(SEARCH("LABEL",$G17)),"",IFERROR(_xll.BDP(TKR,$G17,"EQY_FUND_RELATIVE_PERIOD",AC$12,ACC_O,CONS_O,CURR_O,"fill=b")*1,"-"))))</f>
        <v/>
      </c>
      <c r="AD17" s="71" t="str">
        <f ca="1">IF(LEN($I17)=0,"",IF(LEN(AD$12)=0,"",IF(ISNUMBER(SEARCH("LABEL",$G17)),"",IFERROR(_xll.BDP(TKR,$G17,"EQY_FUND_RELATIVE_PERIOD",AD$12,ACC_O,CONS_O,CURR_O,"fill=b")*1,"-"))))</f>
        <v/>
      </c>
      <c r="AE17" s="71" t="str">
        <f ca="1">IF(LEN($I17)=0,"",IF(LEN(AE$12)=0,"",IF(ISNUMBER(SEARCH("LABEL",$G17)),"",IFERROR(_xll.BDP(TKR,$G17,"EQY_FUND_RELATIVE_PERIOD",AE$12,ACC_O,CONS_O,CURR_O,"fill=b")*1,"-"))))</f>
        <v/>
      </c>
      <c r="AF17" s="71" t="str">
        <f ca="1">IF(LEN($I17)=0,"",IF(LEN(AF$12)=0,"",IF(ISNUMBER(SEARCH("LABEL",$G17)),"",IFERROR(_xll.BDP(TKR,$G17,"EQY_FUND_RELATIVE_PERIOD",AF$12,ACC_O,CONS_O,CURR_O,"fill=b")*1,"-"))))</f>
        <v/>
      </c>
      <c r="AG17" s="71" t="str">
        <f ca="1">IF(LEN($I17)=0,"",IF(LEN(AG$12)=0,"",IF(ISNUMBER(SEARCH("LABEL",$G17)),"",IFERROR(_xll.BDP(TKR,$G17,"EQY_FUND_RELATIVE_PERIOD",AG$12,ACC_O,CONS_O,CURR_O,"fill=b")*1,"-"))))</f>
        <v/>
      </c>
      <c r="AH17" s="71" t="str">
        <f ca="1">IF(LEN($I17)=0,"",IF(LEN(AH$12)=0,"",IF(ISNUMBER(SEARCH("LABEL",$G17)),"",IFERROR(_xll.BDP(TKR,$G17,"EQY_FUND_RELATIVE_PERIOD",AH$12,ACC_O,CONS_O,CURR_O,"fill=b")*1,"-"))))</f>
        <v/>
      </c>
      <c r="AI17" s="71" t="str">
        <f ca="1">IF(LEN($I17)=0,"",IF(LEN(AI$12)=0,"",IF(ISNUMBER(SEARCH("LABEL",$G17)),"",IFERROR(_xll.BDP(TKR,$G17,"EQY_FUND_RELATIVE_PERIOD",AI$12,ACC_O,CONS_O,CURR_O,"fill=b")*1,"-"))))</f>
        <v/>
      </c>
      <c r="AJ17" s="71" t="str">
        <f ca="1">IF(LEN($I17)=0,"",IF(LEN(AJ$12)=0,"",IF(ISNUMBER(SEARCH("LABEL",$G17)),"",IFERROR(_xll.BDP(TKR,$G17,"EQY_FUND_RELATIVE_PERIOD",AJ$12,ACC_O,CONS_O,CURR_O,"fill=b")*1,"-"))))</f>
        <v/>
      </c>
      <c r="AK17" s="71" t="str">
        <f ca="1">IF(LEN($I17)=0,"",IF(LEN(AK$12)=0,"",IF(ISNUMBER(SEARCH("LABEL",$G17)),"",IFERROR(_xll.BDP(TKR,$G17,"EQY_FUND_RELATIVE_PERIOD",AK$12,ACC_O,CONS_O,CURR_O,"fill=b")*1,"-"))))</f>
        <v/>
      </c>
      <c r="AL17" s="71" t="str">
        <f ca="1">IF(LEN($I17)=0,"",IF(LEN(AL$12)=0,"",IF(ISNUMBER(SEARCH("LABEL",$G17)),"",IFERROR(_xll.BDP(TKR,$G17,"EQY_FUND_RELATIVE_PERIOD",AL$12,ACC_O,CONS_O,CURR_O,"fill=b")*1,"-"))))</f>
        <v/>
      </c>
      <c r="AM17" s="71" t="str">
        <f ca="1">IF(LEN($I17)=0,"",IF(LEN(AM$12)=0,"",IF(ISNUMBER(SEARCH("LABEL",$G17)),"",IFERROR(_xll.BDP(TKR,$G17,"EQY_FUND_RELATIVE_PERIOD",AM$12,ACC_O,CONS_O,CURR_O,"fill=b")*1,"-"))))</f>
        <v/>
      </c>
      <c r="AN17" s="71" t="str">
        <f ca="1">IF(LEN($I17)=0,"",IF(LEN(AN$12)=0,"",IF(ISNUMBER(SEARCH("LABEL",$G17)),"",IFERROR(_xll.BDP(TKR,$G17,"EQY_FUND_RELATIVE_PERIOD",AN$12,ACC_O,CONS_O,CURR_O,"fill=b")*1,"-"))))</f>
        <v/>
      </c>
      <c r="AO17" s="71" t="str">
        <f ca="1">IF(LEN($I17)=0,"",IF(LEN(AO$12)=0,"",IF(ISNUMBER(SEARCH("LABEL",$G17)),"",IFERROR(_xll.BDP(TKR,$G17,"EQY_FUND_RELATIVE_PERIOD",AO$12,ACC_O,CONS_O,CURR_O,"fill=b")*1,"-"))))</f>
        <v/>
      </c>
      <c r="AP17" s="71" t="str">
        <f ca="1">IF(LEN($I17)=0,"",IF(LEN(AP$12)=0,"",IF(ISNUMBER(SEARCH("LABEL",$G17)),"",IFERROR(_xll.BDP(TKR,$G17,"EQY_FUND_RELATIVE_PERIOD",AP$12,ACC_O,CONS_O,CURR_O,"fill=b")*1,"-"))))</f>
        <v/>
      </c>
      <c r="AQ17" s="71" t="str">
        <f ca="1">IF(LEN($I17)=0,"",IF(LEN(AQ$12)=0,"",IF(ISNUMBER(SEARCH("LABEL",$G17)),"",IFERROR(_xll.BDP(TKR,$G17,"EQY_FUND_RELATIVE_PERIOD",AQ$12,ACC_O,CONS_O,CURR_O,"fill=b")*1,"-"))))</f>
        <v/>
      </c>
      <c r="AR17" s="71" t="str">
        <f ca="1">IF(LEN($I17)=0,"",IF(LEN(AR$12)=0,"",IF(ISNUMBER(SEARCH("LABEL",$G17)),"",IFERROR(_xll.BDP(TKR,$G17,"EQY_FUND_RELATIVE_PERIOD",AR$12,ACC_O,CONS_O,CURR_O,"fill=b")*1,"-"))))</f>
        <v/>
      </c>
      <c r="AS17" s="71" t="str">
        <f ca="1">IF(LEN($I17)=0,"",IF(LEN(AS$12)=0,"",IF(ISNUMBER(SEARCH("LABEL",$G17)),"",IFERROR(_xll.BDP(TKR,$G17,"EQY_FUND_RELATIVE_PERIOD",AS$12,ACC_O,CONS_O,CURR_O,"fill=b")*1,"-"))))</f>
        <v/>
      </c>
      <c r="AT17" s="71" t="str">
        <f ca="1">IF(LEN($I17)=0,"",IF(LEN(AT$12)=0,"",IF(ISNUMBER(SEARCH("LABEL",$G17)),"",IFERROR(_xll.BDP(TKR,$G17,"EQY_FUND_RELATIVE_PERIOD",AT$12,ACC_O,CONS_O,CURR_O,"fill=b")*1,"-"))))</f>
        <v/>
      </c>
      <c r="AU17" s="71" t="str">
        <f ca="1">IF(LEN($I17)=0,"",IF(LEN(AU$12)=0,"",IF(ISNUMBER(SEARCH("LABEL",$G17)),"",IFERROR(_xll.BDP(TKR,$G17,"EQY_FUND_RELATIVE_PERIOD",AU$12,ACC_O,CONS_O,CURR_O,"fill=b")*1,"-"))))</f>
        <v/>
      </c>
      <c r="AV17" s="71" t="str">
        <f ca="1">IF(LEN($I17)=0,"",IF(LEN(AV$12)=0,"",IF(ISNUMBER(SEARCH("LABEL",$G17)),"",IFERROR(_xll.BDP(TKR,$G17,"EQY_FUND_RELATIVE_PERIOD",AV$12,ACC_O,CONS_O,CURR_O,"fill=b")*1,"-"))))</f>
        <v/>
      </c>
      <c r="AW17" s="71" t="str">
        <f ca="1">IF(LEN($I17)=0,"",IF(LEN(AW$12)=0,"",IF(ISNUMBER(SEARCH("LABEL",$G17)),"",IFERROR(_xll.BDP(TKR,$G17,"EQY_FUND_RELATIVE_PERIOD",AW$12,ACC_O,CONS_O,CURR_O,"fill=b")*1,"-"))))</f>
        <v/>
      </c>
      <c r="AX17" s="71" t="str">
        <f ca="1">IF(LEN($I17)=0,"",IF(LEN(AX$12)=0,"",IF(ISNUMBER(SEARCH("LABEL",$G17)),"",IFERROR(_xll.BDP(TKR,$G17,"EQY_FUND_RELATIVE_PERIOD",AX$12,ACC_O,CONS_O,CURR_O,"fill=b")*1,"-"))))</f>
        <v/>
      </c>
      <c r="AY17" s="71" t="str">
        <f ca="1">IF(LEN($I17)=0,"",IF(LEN(AY$12)=0,"",IF(ISNUMBER(SEARCH("LABEL",$G17)),"",IFERROR(_xll.BDP(TKR,$G17,"EQY_FUND_RELATIVE_PERIOD",AY$12,ACC_O,CONS_O,CURR_O,"fill=b")*1,"-"))))</f>
        <v/>
      </c>
      <c r="AZ17" s="71" t="str">
        <f ca="1">IF(LEN($I17)=0,"",IF(LEN(AZ$12)=0,"",IF(ISNUMBER(SEARCH("LABEL",$G17)),"",IFERROR(_xll.BDP(TKR,$G17,"EQY_FUND_RELATIVE_PERIOD",AZ$12,ACC_O,CONS_O,CURR_O,"fill=b")*1,"-"))))</f>
        <v/>
      </c>
      <c r="BA17" s="71" t="str">
        <f ca="1">IF(LEN($I17)=0,"",IF(LEN(BA$12)=0,"",IF(ISNUMBER(SEARCH("LABEL",$G17)),"",IFERROR(_xll.BDP(TKR,$G17,"EQY_FUND_RELATIVE_PERIOD",BA$12,ACC_O,CONS_O,CURR_O,"fill=b")*1,"-"))))</f>
        <v/>
      </c>
      <c r="BB17" s="71" t="str">
        <f ca="1">IF(LEN($I17)=0,"",IF(LEN(BB$12)=0,"",IF(ISNUMBER(SEARCH("LABEL",$G17)),"",IFERROR(_xll.BDP(TKR,$G17,"EQY_FUND_RELATIVE_PERIOD",BB$12,ACC_O,CONS_O,CURR_O,"fill=b")*1,"-"))))</f>
        <v/>
      </c>
      <c r="BC17" s="71" t="str">
        <f ca="1">IF(LEN($I17)=0,"",IF(LEN(BC$12)=0,"",IF(ISNUMBER(SEARCH("LABEL",$G17)),"",IFERROR(_xll.BDP(TKR,$G17,"EQY_FUND_RELATIVE_PERIOD",BC$12,ACC_O,CONS_O,CURR_O,"fill=b")*1,"-"))))</f>
        <v/>
      </c>
    </row>
    <row r="18" spans="2:85">
      <c r="B18">
        <v>6</v>
      </c>
      <c r="C18" t="str">
        <f t="shared" ca="1" si="0"/>
        <v/>
      </c>
      <c r="D18" t="str">
        <f t="shared" ca="1" si="0"/>
        <v/>
      </c>
      <c r="E18" t="str">
        <f t="shared" ca="1" si="0"/>
        <v/>
      </c>
      <c r="F18" t="str">
        <f t="shared" ca="1" si="0"/>
        <v/>
      </c>
      <c r="G18" t="str">
        <f t="shared" ca="1" si="1"/>
        <v/>
      </c>
      <c r="H18" t="str">
        <f t="shared" ca="1" si="2"/>
        <v/>
      </c>
      <c r="I18" t="str">
        <f t="shared" ca="1" si="3"/>
        <v/>
      </c>
      <c r="P18" s="71" t="str">
        <f ca="1">IF(LEN($I18)=0,"",IF(LEN(P$12)=0,"",IF(ISNUMBER(SEARCH("LABEL",$G18)),"",IFERROR(_xll.BDP(TKR,$G18,"EQY_FUND_RELATIVE_PERIOD",P$12,ACC_O,CONS_O,CURR_O,"fill=b")*1,"-"))))</f>
        <v/>
      </c>
      <c r="Q18" s="71" t="str">
        <f ca="1">IF(LEN($I18)=0,"",IF(LEN(Q$12)=0,"",IF(ISNUMBER(SEARCH("LABEL",$G18)),"",IFERROR(_xll.BDP(TKR,$G18,"EQY_FUND_RELATIVE_PERIOD",Q$12,ACC_O,CONS_O,CURR_O,"fill=b")*1,"-"))))</f>
        <v/>
      </c>
      <c r="R18" s="71" t="str">
        <f ca="1">IF(LEN($I18)=0,"",IF(LEN(R$12)=0,"",IF(ISNUMBER(SEARCH("LABEL",$G18)),"",IFERROR(_xll.BDP(TKR,$G18,"EQY_FUND_RELATIVE_PERIOD",R$12,ACC_O,CONS_O,CURR_O,"fill=b")*1,"-"))))</f>
        <v/>
      </c>
      <c r="S18" s="71" t="str">
        <f ca="1">IF(LEN($I18)=0,"",IF(LEN(S$12)=0,"",IF(ISNUMBER(SEARCH("LABEL",$G18)),"",IFERROR(_xll.BDP(TKR,$G18,"EQY_FUND_RELATIVE_PERIOD",S$12,ACC_O,CONS_O,CURR_O,"fill=b")*1,"-"))))</f>
        <v/>
      </c>
      <c r="T18" s="71" t="str">
        <f ca="1">IF(LEN($I18)=0,"",IF(LEN(T$12)=0,"",IF(ISNUMBER(SEARCH("LABEL",$G18)),"",IFERROR(_xll.BDP(TKR,$G18,"EQY_FUND_RELATIVE_PERIOD",T$12,ACC_O,CONS_O,CURR_O,"fill=b")*1,"-"))))</f>
        <v/>
      </c>
      <c r="U18" s="71" t="str">
        <f ca="1">IF(LEN($I18)=0,"",IF(LEN(U$12)=0,"",IF(ISNUMBER(SEARCH("LABEL",$G18)),"",IFERROR(_xll.BDP(TKR,$G18,"EQY_FUND_RELATIVE_PERIOD",U$12,ACC_O,CONS_O,CURR_O,"fill=b")*1,"-"))))</f>
        <v/>
      </c>
      <c r="V18" s="71" t="str">
        <f ca="1">IF(LEN($I18)=0,"",IF(LEN(V$12)=0,"",IF(ISNUMBER(SEARCH("LABEL",$G18)),"",IFERROR(_xll.BDP(TKR,$G18,"EQY_FUND_RELATIVE_PERIOD",V$12,ACC_O,CONS_O,CURR_O,"fill=b")*1,"-"))))</f>
        <v/>
      </c>
      <c r="W18" s="71" t="str">
        <f ca="1">IF(LEN($I18)=0,"",IF(LEN(W$12)=0,"",IF(ISNUMBER(SEARCH("LABEL",$G18)),"",IFERROR(_xll.BDP(TKR,$G18,"EQY_FUND_RELATIVE_PERIOD",W$12,ACC_O,CONS_O,CURR_O,"fill=b")*1,"-"))))</f>
        <v/>
      </c>
      <c r="X18" s="71" t="str">
        <f ca="1">IF(LEN($I18)=0,"",IF(LEN(X$12)=0,"",IF(ISNUMBER(SEARCH("LABEL",$G18)),"",IFERROR(_xll.BDP(TKR,$G18,"EQY_FUND_RELATIVE_PERIOD",X$12,ACC_O,CONS_O,CURR_O,"fill=b")*1,"-"))))</f>
        <v/>
      </c>
      <c r="Y18" s="71" t="str">
        <f ca="1">IF(LEN($I18)=0,"",IF(LEN(Y$12)=0,"",IF(ISNUMBER(SEARCH("LABEL",$G18)),"",IFERROR(_xll.BDP(TKR,$G18,"EQY_FUND_RELATIVE_PERIOD",Y$12,ACC_O,CONS_O,CURR_O,"fill=b")*1,"-"))))</f>
        <v/>
      </c>
      <c r="Z18" s="71" t="str">
        <f ca="1">IF(LEN($I18)=0,"",IF(LEN(Z$12)=0,"",IF(ISNUMBER(SEARCH("LABEL",$G18)),"",IFERROR(_xll.BDP(TKR,$G18,"EQY_FUND_RELATIVE_PERIOD",Z$12,ACC_O,CONS_O,CURR_O,"fill=b")*1,"-"))))</f>
        <v/>
      </c>
      <c r="AA18" s="71" t="str">
        <f ca="1">IF(LEN($I18)=0,"",IF(LEN(AA$12)=0,"",IF(ISNUMBER(SEARCH("LABEL",$G18)),"",IFERROR(_xll.BDP(TKR,$G18,"EQY_FUND_RELATIVE_PERIOD",AA$12,ACC_O,CONS_O,CURR_O,"fill=b")*1,"-"))))</f>
        <v/>
      </c>
      <c r="AB18" s="71" t="str">
        <f ca="1">IF(LEN($I18)=0,"",IF(LEN(AB$12)=0,"",IF(ISNUMBER(SEARCH("LABEL",$G18)),"",IFERROR(_xll.BDP(TKR,$G18,"EQY_FUND_RELATIVE_PERIOD",AB$12,ACC_O,CONS_O,CURR_O,"fill=b")*1,"-"))))</f>
        <v/>
      </c>
      <c r="AC18" s="71" t="str">
        <f ca="1">IF(LEN($I18)=0,"",IF(LEN(AC$12)=0,"",IF(ISNUMBER(SEARCH("LABEL",$G18)),"",IFERROR(_xll.BDP(TKR,$G18,"EQY_FUND_RELATIVE_PERIOD",AC$12,ACC_O,CONS_O,CURR_O,"fill=b")*1,"-"))))</f>
        <v/>
      </c>
      <c r="AD18" s="71" t="str">
        <f ca="1">IF(LEN($I18)=0,"",IF(LEN(AD$12)=0,"",IF(ISNUMBER(SEARCH("LABEL",$G18)),"",IFERROR(_xll.BDP(TKR,$G18,"EQY_FUND_RELATIVE_PERIOD",AD$12,ACC_O,CONS_O,CURR_O,"fill=b")*1,"-"))))</f>
        <v/>
      </c>
      <c r="AE18" s="71" t="str">
        <f ca="1">IF(LEN($I18)=0,"",IF(LEN(AE$12)=0,"",IF(ISNUMBER(SEARCH("LABEL",$G18)),"",IFERROR(_xll.BDP(TKR,$G18,"EQY_FUND_RELATIVE_PERIOD",AE$12,ACC_O,CONS_O,CURR_O,"fill=b")*1,"-"))))</f>
        <v/>
      </c>
      <c r="AF18" s="71" t="str">
        <f ca="1">IF(LEN($I18)=0,"",IF(LEN(AF$12)=0,"",IF(ISNUMBER(SEARCH("LABEL",$G18)),"",IFERROR(_xll.BDP(TKR,$G18,"EQY_FUND_RELATIVE_PERIOD",AF$12,ACC_O,CONS_O,CURR_O,"fill=b")*1,"-"))))</f>
        <v/>
      </c>
      <c r="AG18" s="71" t="str">
        <f ca="1">IF(LEN($I18)=0,"",IF(LEN(AG$12)=0,"",IF(ISNUMBER(SEARCH("LABEL",$G18)),"",IFERROR(_xll.BDP(TKR,$G18,"EQY_FUND_RELATIVE_PERIOD",AG$12,ACC_O,CONS_O,CURR_O,"fill=b")*1,"-"))))</f>
        <v/>
      </c>
      <c r="AH18" s="71" t="str">
        <f ca="1">IF(LEN($I18)=0,"",IF(LEN(AH$12)=0,"",IF(ISNUMBER(SEARCH("LABEL",$G18)),"",IFERROR(_xll.BDP(TKR,$G18,"EQY_FUND_RELATIVE_PERIOD",AH$12,ACC_O,CONS_O,CURR_O,"fill=b")*1,"-"))))</f>
        <v/>
      </c>
      <c r="AI18" s="71" t="str">
        <f ca="1">IF(LEN($I18)=0,"",IF(LEN(AI$12)=0,"",IF(ISNUMBER(SEARCH("LABEL",$G18)),"",IFERROR(_xll.BDP(TKR,$G18,"EQY_FUND_RELATIVE_PERIOD",AI$12,ACC_O,CONS_O,CURR_O,"fill=b")*1,"-"))))</f>
        <v/>
      </c>
      <c r="AJ18" s="71" t="str">
        <f ca="1">IF(LEN($I18)=0,"",IF(LEN(AJ$12)=0,"",IF(ISNUMBER(SEARCH("LABEL",$G18)),"",IFERROR(_xll.BDP(TKR,$G18,"EQY_FUND_RELATIVE_PERIOD",AJ$12,ACC_O,CONS_O,CURR_O,"fill=b")*1,"-"))))</f>
        <v/>
      </c>
      <c r="AK18" s="71" t="str">
        <f ca="1">IF(LEN($I18)=0,"",IF(LEN(AK$12)=0,"",IF(ISNUMBER(SEARCH("LABEL",$G18)),"",IFERROR(_xll.BDP(TKR,$G18,"EQY_FUND_RELATIVE_PERIOD",AK$12,ACC_O,CONS_O,CURR_O,"fill=b")*1,"-"))))</f>
        <v/>
      </c>
      <c r="AL18" s="71" t="str">
        <f ca="1">IF(LEN($I18)=0,"",IF(LEN(AL$12)=0,"",IF(ISNUMBER(SEARCH("LABEL",$G18)),"",IFERROR(_xll.BDP(TKR,$G18,"EQY_FUND_RELATIVE_PERIOD",AL$12,ACC_O,CONS_O,CURR_O,"fill=b")*1,"-"))))</f>
        <v/>
      </c>
      <c r="AM18" s="71" t="str">
        <f ca="1">IF(LEN($I18)=0,"",IF(LEN(AM$12)=0,"",IF(ISNUMBER(SEARCH("LABEL",$G18)),"",IFERROR(_xll.BDP(TKR,$G18,"EQY_FUND_RELATIVE_PERIOD",AM$12,ACC_O,CONS_O,CURR_O,"fill=b")*1,"-"))))</f>
        <v/>
      </c>
      <c r="AN18" s="71" t="str">
        <f ca="1">IF(LEN($I18)=0,"",IF(LEN(AN$12)=0,"",IF(ISNUMBER(SEARCH("LABEL",$G18)),"",IFERROR(_xll.BDP(TKR,$G18,"EQY_FUND_RELATIVE_PERIOD",AN$12,ACC_O,CONS_O,CURR_O,"fill=b")*1,"-"))))</f>
        <v/>
      </c>
      <c r="AO18" s="71" t="str">
        <f ca="1">IF(LEN($I18)=0,"",IF(LEN(AO$12)=0,"",IF(ISNUMBER(SEARCH("LABEL",$G18)),"",IFERROR(_xll.BDP(TKR,$G18,"EQY_FUND_RELATIVE_PERIOD",AO$12,ACC_O,CONS_O,CURR_O,"fill=b")*1,"-"))))</f>
        <v/>
      </c>
      <c r="AP18" s="71" t="str">
        <f ca="1">IF(LEN($I18)=0,"",IF(LEN(AP$12)=0,"",IF(ISNUMBER(SEARCH("LABEL",$G18)),"",IFERROR(_xll.BDP(TKR,$G18,"EQY_FUND_RELATIVE_PERIOD",AP$12,ACC_O,CONS_O,CURR_O,"fill=b")*1,"-"))))</f>
        <v/>
      </c>
      <c r="AQ18" s="71" t="str">
        <f ca="1">IF(LEN($I18)=0,"",IF(LEN(AQ$12)=0,"",IF(ISNUMBER(SEARCH("LABEL",$G18)),"",IFERROR(_xll.BDP(TKR,$G18,"EQY_FUND_RELATIVE_PERIOD",AQ$12,ACC_O,CONS_O,CURR_O,"fill=b")*1,"-"))))</f>
        <v/>
      </c>
      <c r="AR18" s="71" t="str">
        <f ca="1">IF(LEN($I18)=0,"",IF(LEN(AR$12)=0,"",IF(ISNUMBER(SEARCH("LABEL",$G18)),"",IFERROR(_xll.BDP(TKR,$G18,"EQY_FUND_RELATIVE_PERIOD",AR$12,ACC_O,CONS_O,CURR_O,"fill=b")*1,"-"))))</f>
        <v/>
      </c>
      <c r="AS18" s="71" t="str">
        <f ca="1">IF(LEN($I18)=0,"",IF(LEN(AS$12)=0,"",IF(ISNUMBER(SEARCH("LABEL",$G18)),"",IFERROR(_xll.BDP(TKR,$G18,"EQY_FUND_RELATIVE_PERIOD",AS$12,ACC_O,CONS_O,CURR_O,"fill=b")*1,"-"))))</f>
        <v/>
      </c>
      <c r="AT18" s="71" t="str">
        <f ca="1">IF(LEN($I18)=0,"",IF(LEN(AT$12)=0,"",IF(ISNUMBER(SEARCH("LABEL",$G18)),"",IFERROR(_xll.BDP(TKR,$G18,"EQY_FUND_RELATIVE_PERIOD",AT$12,ACC_O,CONS_O,CURR_O,"fill=b")*1,"-"))))</f>
        <v/>
      </c>
      <c r="AU18" s="71" t="str">
        <f ca="1">IF(LEN($I18)=0,"",IF(LEN(AU$12)=0,"",IF(ISNUMBER(SEARCH("LABEL",$G18)),"",IFERROR(_xll.BDP(TKR,$G18,"EQY_FUND_RELATIVE_PERIOD",AU$12,ACC_O,CONS_O,CURR_O,"fill=b")*1,"-"))))</f>
        <v/>
      </c>
      <c r="AV18" s="71" t="str">
        <f ca="1">IF(LEN($I18)=0,"",IF(LEN(AV$12)=0,"",IF(ISNUMBER(SEARCH("LABEL",$G18)),"",IFERROR(_xll.BDP(TKR,$G18,"EQY_FUND_RELATIVE_PERIOD",AV$12,ACC_O,CONS_O,CURR_O,"fill=b")*1,"-"))))</f>
        <v/>
      </c>
      <c r="AW18" s="71" t="str">
        <f ca="1">IF(LEN($I18)=0,"",IF(LEN(AW$12)=0,"",IF(ISNUMBER(SEARCH("LABEL",$G18)),"",IFERROR(_xll.BDP(TKR,$G18,"EQY_FUND_RELATIVE_PERIOD",AW$12,ACC_O,CONS_O,CURR_O,"fill=b")*1,"-"))))</f>
        <v/>
      </c>
      <c r="AX18" s="71" t="str">
        <f ca="1">IF(LEN($I18)=0,"",IF(LEN(AX$12)=0,"",IF(ISNUMBER(SEARCH("LABEL",$G18)),"",IFERROR(_xll.BDP(TKR,$G18,"EQY_FUND_RELATIVE_PERIOD",AX$12,ACC_O,CONS_O,CURR_O,"fill=b")*1,"-"))))</f>
        <v/>
      </c>
      <c r="AY18" s="71" t="str">
        <f ca="1">IF(LEN($I18)=0,"",IF(LEN(AY$12)=0,"",IF(ISNUMBER(SEARCH("LABEL",$G18)),"",IFERROR(_xll.BDP(TKR,$G18,"EQY_FUND_RELATIVE_PERIOD",AY$12,ACC_O,CONS_O,CURR_O,"fill=b")*1,"-"))))</f>
        <v/>
      </c>
      <c r="AZ18" s="71" t="str">
        <f ca="1">IF(LEN($I18)=0,"",IF(LEN(AZ$12)=0,"",IF(ISNUMBER(SEARCH("LABEL",$G18)),"",IFERROR(_xll.BDP(TKR,$G18,"EQY_FUND_RELATIVE_PERIOD",AZ$12,ACC_O,CONS_O,CURR_O,"fill=b")*1,"-"))))</f>
        <v/>
      </c>
      <c r="BA18" s="71" t="str">
        <f ca="1">IF(LEN($I18)=0,"",IF(LEN(BA$12)=0,"",IF(ISNUMBER(SEARCH("LABEL",$G18)),"",IFERROR(_xll.BDP(TKR,$G18,"EQY_FUND_RELATIVE_PERIOD",BA$12,ACC_O,CONS_O,CURR_O,"fill=b")*1,"-"))))</f>
        <v/>
      </c>
      <c r="BB18" s="71" t="str">
        <f ca="1">IF(LEN($I18)=0,"",IF(LEN(BB$12)=0,"",IF(ISNUMBER(SEARCH("LABEL",$G18)),"",IFERROR(_xll.BDP(TKR,$G18,"EQY_FUND_RELATIVE_PERIOD",BB$12,ACC_O,CONS_O,CURR_O,"fill=b")*1,"-"))))</f>
        <v/>
      </c>
      <c r="BC18" s="71" t="str">
        <f ca="1">IF(LEN($I18)=0,"",IF(LEN(BC$12)=0,"",IF(ISNUMBER(SEARCH("LABEL",$G18)),"",IFERROR(_xll.BDP(TKR,$G18,"EQY_FUND_RELATIVE_PERIOD",BC$12,ACC_O,CONS_O,CURR_O,"fill=b")*1,"-"))))</f>
        <v/>
      </c>
    </row>
    <row r="19" spans="2:85">
      <c r="B19">
        <v>7</v>
      </c>
      <c r="C19" t="str">
        <f t="shared" ca="1" si="0"/>
        <v/>
      </c>
      <c r="D19" t="str">
        <f t="shared" ca="1" si="0"/>
        <v/>
      </c>
      <c r="E19" t="str">
        <f t="shared" ca="1" si="0"/>
        <v/>
      </c>
      <c r="F19" t="str">
        <f t="shared" ca="1" si="0"/>
        <v/>
      </c>
      <c r="G19" t="str">
        <f t="shared" ca="1" si="1"/>
        <v/>
      </c>
      <c r="H19" t="str">
        <f ca="1">IFERROR(INDEX(ADGrids,$E19,MATCH($F19,ADGridNames,0)+3),"")</f>
        <v/>
      </c>
      <c r="I19" t="str">
        <f t="shared" ca="1" si="3"/>
        <v/>
      </c>
      <c r="P19" s="71" t="str">
        <f ca="1">IF(LEN($I19)=0,"",IF(LEN(P$12)=0,"",IF(ISNUMBER(SEARCH("LABEL",$G19)),"",IFERROR(_xll.BDP(TKR,$G19,"EQY_FUND_RELATIVE_PERIOD",P$12,ACC_O,CONS_O,CURR_O,"fill=b")*1,"-"))))</f>
        <v/>
      </c>
      <c r="Q19" s="71" t="str">
        <f ca="1">IF(LEN($I19)=0,"",IF(LEN(Q$12)=0,"",IF(ISNUMBER(SEARCH("LABEL",$G19)),"",IFERROR(_xll.BDP(TKR,$G19,"EQY_FUND_RELATIVE_PERIOD",Q$12,ACC_O,CONS_O,CURR_O,"fill=b")*1,"-"))))</f>
        <v/>
      </c>
      <c r="R19" s="71" t="str">
        <f ca="1">IF(LEN($I19)=0,"",IF(LEN(R$12)=0,"",IF(ISNUMBER(SEARCH("LABEL",$G19)),"",IFERROR(_xll.BDP(TKR,$G19,"EQY_FUND_RELATIVE_PERIOD",R$12,ACC_O,CONS_O,CURR_O,"fill=b")*1,"-"))))</f>
        <v/>
      </c>
      <c r="S19" s="71" t="str">
        <f ca="1">IF(LEN($I19)=0,"",IF(LEN(S$12)=0,"",IF(ISNUMBER(SEARCH("LABEL",$G19)),"",IFERROR(_xll.BDP(TKR,$G19,"EQY_FUND_RELATIVE_PERIOD",S$12,ACC_O,CONS_O,CURR_O,"fill=b")*1,"-"))))</f>
        <v/>
      </c>
      <c r="T19" s="71" t="str">
        <f ca="1">IF(LEN($I19)=0,"",IF(LEN(T$12)=0,"",IF(ISNUMBER(SEARCH("LABEL",$G19)),"",IFERROR(_xll.BDP(TKR,$G19,"EQY_FUND_RELATIVE_PERIOD",T$12,ACC_O,CONS_O,CURR_O,"fill=b")*1,"-"))))</f>
        <v/>
      </c>
      <c r="U19" s="71" t="str">
        <f ca="1">IF(LEN($I19)=0,"",IF(LEN(U$12)=0,"",IF(ISNUMBER(SEARCH("LABEL",$G19)),"",IFERROR(_xll.BDP(TKR,$G19,"EQY_FUND_RELATIVE_PERIOD",U$12,ACC_O,CONS_O,CURR_O,"fill=b")*1,"-"))))</f>
        <v/>
      </c>
      <c r="V19" s="71" t="str">
        <f ca="1">IF(LEN($I19)=0,"",IF(LEN(V$12)=0,"",IF(ISNUMBER(SEARCH("LABEL",$G19)),"",IFERROR(_xll.BDP(TKR,$G19,"EQY_FUND_RELATIVE_PERIOD",V$12,ACC_O,CONS_O,CURR_O,"fill=b")*1,"-"))))</f>
        <v/>
      </c>
      <c r="W19" s="71" t="str">
        <f ca="1">IF(LEN($I19)=0,"",IF(LEN(W$12)=0,"",IF(ISNUMBER(SEARCH("LABEL",$G19)),"",IFERROR(_xll.BDP(TKR,$G19,"EQY_FUND_RELATIVE_PERIOD",W$12,ACC_O,CONS_O,CURR_O,"fill=b")*1,"-"))))</f>
        <v/>
      </c>
      <c r="X19" s="71" t="str">
        <f ca="1">IF(LEN($I19)=0,"",IF(LEN(X$12)=0,"",IF(ISNUMBER(SEARCH("LABEL",$G19)),"",IFERROR(_xll.BDP(TKR,$G19,"EQY_FUND_RELATIVE_PERIOD",X$12,ACC_O,CONS_O,CURR_O,"fill=b")*1,"-"))))</f>
        <v/>
      </c>
      <c r="Y19" s="71" t="str">
        <f ca="1">IF(LEN($I19)=0,"",IF(LEN(Y$12)=0,"",IF(ISNUMBER(SEARCH("LABEL",$G19)),"",IFERROR(_xll.BDP(TKR,$G19,"EQY_FUND_RELATIVE_PERIOD",Y$12,ACC_O,CONS_O,CURR_O,"fill=b")*1,"-"))))</f>
        <v/>
      </c>
      <c r="Z19" s="71" t="str">
        <f ca="1">IF(LEN($I19)=0,"",IF(LEN(Z$12)=0,"",IF(ISNUMBER(SEARCH("LABEL",$G19)),"",IFERROR(_xll.BDP(TKR,$G19,"EQY_FUND_RELATIVE_PERIOD",Z$12,ACC_O,CONS_O,CURR_O,"fill=b")*1,"-"))))</f>
        <v/>
      </c>
      <c r="AA19" s="71" t="str">
        <f ca="1">IF(LEN($I19)=0,"",IF(LEN(AA$12)=0,"",IF(ISNUMBER(SEARCH("LABEL",$G19)),"",IFERROR(_xll.BDP(TKR,$G19,"EQY_FUND_RELATIVE_PERIOD",AA$12,ACC_O,CONS_O,CURR_O,"fill=b")*1,"-"))))</f>
        <v/>
      </c>
      <c r="AB19" s="71" t="str">
        <f ca="1">IF(LEN($I19)=0,"",IF(LEN(AB$12)=0,"",IF(ISNUMBER(SEARCH("LABEL",$G19)),"",IFERROR(_xll.BDP(TKR,$G19,"EQY_FUND_RELATIVE_PERIOD",AB$12,ACC_O,CONS_O,CURR_O,"fill=b")*1,"-"))))</f>
        <v/>
      </c>
      <c r="AC19" s="71" t="str">
        <f ca="1">IF(LEN($I19)=0,"",IF(LEN(AC$12)=0,"",IF(ISNUMBER(SEARCH("LABEL",$G19)),"",IFERROR(_xll.BDP(TKR,$G19,"EQY_FUND_RELATIVE_PERIOD",AC$12,ACC_O,CONS_O,CURR_O,"fill=b")*1,"-"))))</f>
        <v/>
      </c>
      <c r="AD19" s="71" t="str">
        <f ca="1">IF(LEN($I19)=0,"",IF(LEN(AD$12)=0,"",IF(ISNUMBER(SEARCH("LABEL",$G19)),"",IFERROR(_xll.BDP(TKR,$G19,"EQY_FUND_RELATIVE_PERIOD",AD$12,ACC_O,CONS_O,CURR_O,"fill=b")*1,"-"))))</f>
        <v/>
      </c>
      <c r="AE19" s="71" t="str">
        <f ca="1">IF(LEN($I19)=0,"",IF(LEN(AE$12)=0,"",IF(ISNUMBER(SEARCH("LABEL",$G19)),"",IFERROR(_xll.BDP(TKR,$G19,"EQY_FUND_RELATIVE_PERIOD",AE$12,ACC_O,CONS_O,CURR_O,"fill=b")*1,"-"))))</f>
        <v/>
      </c>
      <c r="AF19" s="71" t="str">
        <f ca="1">IF(LEN($I19)=0,"",IF(LEN(AF$12)=0,"",IF(ISNUMBER(SEARCH("LABEL",$G19)),"",IFERROR(_xll.BDP(TKR,$G19,"EQY_FUND_RELATIVE_PERIOD",AF$12,ACC_O,CONS_O,CURR_O,"fill=b")*1,"-"))))</f>
        <v/>
      </c>
      <c r="AG19" s="71" t="str">
        <f ca="1">IF(LEN($I19)=0,"",IF(LEN(AG$12)=0,"",IF(ISNUMBER(SEARCH("LABEL",$G19)),"",IFERROR(_xll.BDP(TKR,$G19,"EQY_FUND_RELATIVE_PERIOD",AG$12,ACC_O,CONS_O,CURR_O,"fill=b")*1,"-"))))</f>
        <v/>
      </c>
      <c r="AH19" s="71" t="str">
        <f ca="1">IF(LEN($I19)=0,"",IF(LEN(AH$12)=0,"",IF(ISNUMBER(SEARCH("LABEL",$G19)),"",IFERROR(_xll.BDP(TKR,$G19,"EQY_FUND_RELATIVE_PERIOD",AH$12,ACC_O,CONS_O,CURR_O,"fill=b")*1,"-"))))</f>
        <v/>
      </c>
      <c r="AI19" s="71" t="str">
        <f ca="1">IF(LEN($I19)=0,"",IF(LEN(AI$12)=0,"",IF(ISNUMBER(SEARCH("LABEL",$G19)),"",IFERROR(_xll.BDP(TKR,$G19,"EQY_FUND_RELATIVE_PERIOD",AI$12,ACC_O,CONS_O,CURR_O,"fill=b")*1,"-"))))</f>
        <v/>
      </c>
      <c r="AJ19" s="71" t="str">
        <f ca="1">IF(LEN($I19)=0,"",IF(LEN(AJ$12)=0,"",IF(ISNUMBER(SEARCH("LABEL",$G19)),"",IFERROR(_xll.BDP(TKR,$G19,"EQY_FUND_RELATIVE_PERIOD",AJ$12,ACC_O,CONS_O,CURR_O,"fill=b")*1,"-"))))</f>
        <v/>
      </c>
      <c r="AK19" s="71" t="str">
        <f ca="1">IF(LEN($I19)=0,"",IF(LEN(AK$12)=0,"",IF(ISNUMBER(SEARCH("LABEL",$G19)),"",IFERROR(_xll.BDP(TKR,$G19,"EQY_FUND_RELATIVE_PERIOD",AK$12,ACC_O,CONS_O,CURR_O,"fill=b")*1,"-"))))</f>
        <v/>
      </c>
      <c r="AL19" s="71" t="str">
        <f ca="1">IF(LEN($I19)=0,"",IF(LEN(AL$12)=0,"",IF(ISNUMBER(SEARCH("LABEL",$G19)),"",IFERROR(_xll.BDP(TKR,$G19,"EQY_FUND_RELATIVE_PERIOD",AL$12,ACC_O,CONS_O,CURR_O,"fill=b")*1,"-"))))</f>
        <v/>
      </c>
      <c r="AM19" s="71" t="str">
        <f ca="1">IF(LEN($I19)=0,"",IF(LEN(AM$12)=0,"",IF(ISNUMBER(SEARCH("LABEL",$G19)),"",IFERROR(_xll.BDP(TKR,$G19,"EQY_FUND_RELATIVE_PERIOD",AM$12,ACC_O,CONS_O,CURR_O,"fill=b")*1,"-"))))</f>
        <v/>
      </c>
      <c r="AN19" s="71" t="str">
        <f ca="1">IF(LEN($I19)=0,"",IF(LEN(AN$12)=0,"",IF(ISNUMBER(SEARCH("LABEL",$G19)),"",IFERROR(_xll.BDP(TKR,$G19,"EQY_FUND_RELATIVE_PERIOD",AN$12,ACC_O,CONS_O,CURR_O,"fill=b")*1,"-"))))</f>
        <v/>
      </c>
      <c r="AO19" s="71" t="str">
        <f ca="1">IF(LEN($I19)=0,"",IF(LEN(AO$12)=0,"",IF(ISNUMBER(SEARCH("LABEL",$G19)),"",IFERROR(_xll.BDP(TKR,$G19,"EQY_FUND_RELATIVE_PERIOD",AO$12,ACC_O,CONS_O,CURR_O,"fill=b")*1,"-"))))</f>
        <v/>
      </c>
      <c r="AP19" s="71" t="str">
        <f ca="1">IF(LEN($I19)=0,"",IF(LEN(AP$12)=0,"",IF(ISNUMBER(SEARCH("LABEL",$G19)),"",IFERROR(_xll.BDP(TKR,$G19,"EQY_FUND_RELATIVE_PERIOD",AP$12,ACC_O,CONS_O,CURR_O,"fill=b")*1,"-"))))</f>
        <v/>
      </c>
      <c r="AQ19" s="71" t="str">
        <f ca="1">IF(LEN($I19)=0,"",IF(LEN(AQ$12)=0,"",IF(ISNUMBER(SEARCH("LABEL",$G19)),"",IFERROR(_xll.BDP(TKR,$G19,"EQY_FUND_RELATIVE_PERIOD",AQ$12,ACC_O,CONS_O,CURR_O,"fill=b")*1,"-"))))</f>
        <v/>
      </c>
      <c r="AR19" s="71" t="str">
        <f ca="1">IF(LEN($I19)=0,"",IF(LEN(AR$12)=0,"",IF(ISNUMBER(SEARCH("LABEL",$G19)),"",IFERROR(_xll.BDP(TKR,$G19,"EQY_FUND_RELATIVE_PERIOD",AR$12,ACC_O,CONS_O,CURR_O,"fill=b")*1,"-"))))</f>
        <v/>
      </c>
      <c r="AS19" s="71" t="str">
        <f ca="1">IF(LEN($I19)=0,"",IF(LEN(AS$12)=0,"",IF(ISNUMBER(SEARCH("LABEL",$G19)),"",IFERROR(_xll.BDP(TKR,$G19,"EQY_FUND_RELATIVE_PERIOD",AS$12,ACC_O,CONS_O,CURR_O,"fill=b")*1,"-"))))</f>
        <v/>
      </c>
      <c r="AT19" s="71" t="str">
        <f ca="1">IF(LEN($I19)=0,"",IF(LEN(AT$12)=0,"",IF(ISNUMBER(SEARCH("LABEL",$G19)),"",IFERROR(_xll.BDP(TKR,$G19,"EQY_FUND_RELATIVE_PERIOD",AT$12,ACC_O,CONS_O,CURR_O,"fill=b")*1,"-"))))</f>
        <v/>
      </c>
      <c r="AU19" s="71" t="str">
        <f ca="1">IF(LEN($I19)=0,"",IF(LEN(AU$12)=0,"",IF(ISNUMBER(SEARCH("LABEL",$G19)),"",IFERROR(_xll.BDP(TKR,$G19,"EQY_FUND_RELATIVE_PERIOD",AU$12,ACC_O,CONS_O,CURR_O,"fill=b")*1,"-"))))</f>
        <v/>
      </c>
      <c r="AV19" s="71" t="str">
        <f ca="1">IF(LEN($I19)=0,"",IF(LEN(AV$12)=0,"",IF(ISNUMBER(SEARCH("LABEL",$G19)),"",IFERROR(_xll.BDP(TKR,$G19,"EQY_FUND_RELATIVE_PERIOD",AV$12,ACC_O,CONS_O,CURR_O,"fill=b")*1,"-"))))</f>
        <v/>
      </c>
      <c r="AW19" s="71" t="str">
        <f ca="1">IF(LEN($I19)=0,"",IF(LEN(AW$12)=0,"",IF(ISNUMBER(SEARCH("LABEL",$G19)),"",IFERROR(_xll.BDP(TKR,$G19,"EQY_FUND_RELATIVE_PERIOD",AW$12,ACC_O,CONS_O,CURR_O,"fill=b")*1,"-"))))</f>
        <v/>
      </c>
      <c r="AX19" s="71" t="str">
        <f ca="1">IF(LEN($I19)=0,"",IF(LEN(AX$12)=0,"",IF(ISNUMBER(SEARCH("LABEL",$G19)),"",IFERROR(_xll.BDP(TKR,$G19,"EQY_FUND_RELATIVE_PERIOD",AX$12,ACC_O,CONS_O,CURR_O,"fill=b")*1,"-"))))</f>
        <v/>
      </c>
      <c r="AY19" s="71" t="str">
        <f ca="1">IF(LEN($I19)=0,"",IF(LEN(AY$12)=0,"",IF(ISNUMBER(SEARCH("LABEL",$G19)),"",IFERROR(_xll.BDP(TKR,$G19,"EQY_FUND_RELATIVE_PERIOD",AY$12,ACC_O,CONS_O,CURR_O,"fill=b")*1,"-"))))</f>
        <v/>
      </c>
      <c r="AZ19" s="71" t="str">
        <f ca="1">IF(LEN($I19)=0,"",IF(LEN(AZ$12)=0,"",IF(ISNUMBER(SEARCH("LABEL",$G19)),"",IFERROR(_xll.BDP(TKR,$G19,"EQY_FUND_RELATIVE_PERIOD",AZ$12,ACC_O,CONS_O,CURR_O,"fill=b")*1,"-"))))</f>
        <v/>
      </c>
      <c r="BA19" s="71" t="str">
        <f ca="1">IF(LEN($I19)=0,"",IF(LEN(BA$12)=0,"",IF(ISNUMBER(SEARCH("LABEL",$G19)),"",IFERROR(_xll.BDP(TKR,$G19,"EQY_FUND_RELATIVE_PERIOD",BA$12,ACC_O,CONS_O,CURR_O,"fill=b")*1,"-"))))</f>
        <v/>
      </c>
      <c r="BB19" s="71" t="str">
        <f ca="1">IF(LEN($I19)=0,"",IF(LEN(BB$12)=0,"",IF(ISNUMBER(SEARCH("LABEL",$G19)),"",IFERROR(_xll.BDP(TKR,$G19,"EQY_FUND_RELATIVE_PERIOD",BB$12,ACC_O,CONS_O,CURR_O,"fill=b")*1,"-"))))</f>
        <v/>
      </c>
      <c r="BC19" s="71" t="str">
        <f ca="1">IF(LEN($I19)=0,"",IF(LEN(BC$12)=0,"",IF(ISNUMBER(SEARCH("LABEL",$G19)),"",IFERROR(_xll.BDP(TKR,$G19,"EQY_FUND_RELATIVE_PERIOD",BC$12,ACC_O,CONS_O,CURR_O,"fill=b")*1,"-"))))</f>
        <v/>
      </c>
    </row>
    <row r="20" spans="2:85">
      <c r="B20">
        <v>8</v>
      </c>
      <c r="C20" t="str">
        <f t="shared" ca="1" si="0"/>
        <v/>
      </c>
      <c r="D20" t="str">
        <f t="shared" ca="1" si="0"/>
        <v/>
      </c>
      <c r="E20" t="str">
        <f t="shared" ca="1" si="0"/>
        <v/>
      </c>
      <c r="F20" t="str">
        <f t="shared" ca="1" si="0"/>
        <v/>
      </c>
      <c r="G20" t="str">
        <f t="shared" ca="1" si="1"/>
        <v/>
      </c>
      <c r="H20" t="str">
        <f t="shared" ca="1" si="2"/>
        <v/>
      </c>
      <c r="I20" t="str">
        <f t="shared" ca="1" si="3"/>
        <v/>
      </c>
      <c r="P20" s="71" t="str">
        <f ca="1">IF(LEN($I20)=0,"",IF(LEN(P$12)=0,"",IF(ISNUMBER(SEARCH("LABEL",$G20)),"",IFERROR(_xll.BDP(TKR,$G20,"EQY_FUND_RELATIVE_PERIOD",P$12,ACC_O,CONS_O,CURR_O,"fill=b")*1,"-"))))</f>
        <v/>
      </c>
      <c r="Q20" s="71" t="str">
        <f ca="1">IF(LEN($I20)=0,"",IF(LEN(Q$12)=0,"",IF(ISNUMBER(SEARCH("LABEL",$G20)),"",IFERROR(_xll.BDP(TKR,$G20,"EQY_FUND_RELATIVE_PERIOD",Q$12,ACC_O,CONS_O,CURR_O,"fill=b")*1,"-"))))</f>
        <v/>
      </c>
      <c r="R20" s="71" t="str">
        <f ca="1">IF(LEN($I20)=0,"",IF(LEN(R$12)=0,"",IF(ISNUMBER(SEARCH("LABEL",$G20)),"",IFERROR(_xll.BDP(TKR,$G20,"EQY_FUND_RELATIVE_PERIOD",R$12,ACC_O,CONS_O,CURR_O,"fill=b")*1,"-"))))</f>
        <v/>
      </c>
      <c r="S20" s="71" t="str">
        <f ca="1">IF(LEN($I20)=0,"",IF(LEN(S$12)=0,"",IF(ISNUMBER(SEARCH("LABEL",$G20)),"",IFERROR(_xll.BDP(TKR,$G20,"EQY_FUND_RELATIVE_PERIOD",S$12,ACC_O,CONS_O,CURR_O,"fill=b")*1,"-"))))</f>
        <v/>
      </c>
      <c r="T20" s="71" t="str">
        <f ca="1">IF(LEN($I20)=0,"",IF(LEN(T$12)=0,"",IF(ISNUMBER(SEARCH("LABEL",$G20)),"",IFERROR(_xll.BDP(TKR,$G20,"EQY_FUND_RELATIVE_PERIOD",T$12,ACC_O,CONS_O,CURR_O,"fill=b")*1,"-"))))</f>
        <v/>
      </c>
      <c r="U20" s="71" t="str">
        <f ca="1">IF(LEN($I20)=0,"",IF(LEN(U$12)=0,"",IF(ISNUMBER(SEARCH("LABEL",$G20)),"",IFERROR(_xll.BDP(TKR,$G20,"EQY_FUND_RELATIVE_PERIOD",U$12,ACC_O,CONS_O,CURR_O,"fill=b")*1,"-"))))</f>
        <v/>
      </c>
      <c r="V20" s="71" t="str">
        <f ca="1">IF(LEN($I20)=0,"",IF(LEN(V$12)=0,"",IF(ISNUMBER(SEARCH("LABEL",$G20)),"",IFERROR(_xll.BDP(TKR,$G20,"EQY_FUND_RELATIVE_PERIOD",V$12,ACC_O,CONS_O,CURR_O,"fill=b")*1,"-"))))</f>
        <v/>
      </c>
      <c r="W20" s="71" t="str">
        <f ca="1">IF(LEN($I20)=0,"",IF(LEN(W$12)=0,"",IF(ISNUMBER(SEARCH("LABEL",$G20)),"",IFERROR(_xll.BDP(TKR,$G20,"EQY_FUND_RELATIVE_PERIOD",W$12,ACC_O,CONS_O,CURR_O,"fill=b")*1,"-"))))</f>
        <v/>
      </c>
      <c r="X20" s="71" t="str">
        <f ca="1">IF(LEN($I20)=0,"",IF(LEN(X$12)=0,"",IF(ISNUMBER(SEARCH("LABEL",$G20)),"",IFERROR(_xll.BDP(TKR,$G20,"EQY_FUND_RELATIVE_PERIOD",X$12,ACC_O,CONS_O,CURR_O,"fill=b")*1,"-"))))</f>
        <v/>
      </c>
      <c r="Y20" s="71" t="str">
        <f ca="1">IF(LEN($I20)=0,"",IF(LEN(Y$12)=0,"",IF(ISNUMBER(SEARCH("LABEL",$G20)),"",IFERROR(_xll.BDP(TKR,$G20,"EQY_FUND_RELATIVE_PERIOD",Y$12,ACC_O,CONS_O,CURR_O,"fill=b")*1,"-"))))</f>
        <v/>
      </c>
      <c r="Z20" s="71" t="str">
        <f ca="1">IF(LEN($I20)=0,"",IF(LEN(Z$12)=0,"",IF(ISNUMBER(SEARCH("LABEL",$G20)),"",IFERROR(_xll.BDP(TKR,$G20,"EQY_FUND_RELATIVE_PERIOD",Z$12,ACC_O,CONS_O,CURR_O,"fill=b")*1,"-"))))</f>
        <v/>
      </c>
      <c r="AA20" s="71" t="str">
        <f ca="1">IF(LEN($I20)=0,"",IF(LEN(AA$12)=0,"",IF(ISNUMBER(SEARCH("LABEL",$G20)),"",IFERROR(_xll.BDP(TKR,$G20,"EQY_FUND_RELATIVE_PERIOD",AA$12,ACC_O,CONS_O,CURR_O,"fill=b")*1,"-"))))</f>
        <v/>
      </c>
      <c r="AB20" s="71" t="str">
        <f ca="1">IF(LEN($I20)=0,"",IF(LEN(AB$12)=0,"",IF(ISNUMBER(SEARCH("LABEL",$G20)),"",IFERROR(_xll.BDP(TKR,$G20,"EQY_FUND_RELATIVE_PERIOD",AB$12,ACC_O,CONS_O,CURR_O,"fill=b")*1,"-"))))</f>
        <v/>
      </c>
      <c r="AC20" s="71" t="str">
        <f ca="1">IF(LEN($I20)=0,"",IF(LEN(AC$12)=0,"",IF(ISNUMBER(SEARCH("LABEL",$G20)),"",IFERROR(_xll.BDP(TKR,$G20,"EQY_FUND_RELATIVE_PERIOD",AC$12,ACC_O,CONS_O,CURR_O,"fill=b")*1,"-"))))</f>
        <v/>
      </c>
      <c r="AD20" s="71" t="str">
        <f ca="1">IF(LEN($I20)=0,"",IF(LEN(AD$12)=0,"",IF(ISNUMBER(SEARCH("LABEL",$G20)),"",IFERROR(_xll.BDP(TKR,$G20,"EQY_FUND_RELATIVE_PERIOD",AD$12,ACC_O,CONS_O,CURR_O,"fill=b")*1,"-"))))</f>
        <v/>
      </c>
      <c r="AE20" s="71" t="str">
        <f ca="1">IF(LEN($I20)=0,"",IF(LEN(AE$12)=0,"",IF(ISNUMBER(SEARCH("LABEL",$G20)),"",IFERROR(_xll.BDP(TKR,$G20,"EQY_FUND_RELATIVE_PERIOD",AE$12,ACC_O,CONS_O,CURR_O,"fill=b")*1,"-"))))</f>
        <v/>
      </c>
      <c r="AF20" s="71" t="str">
        <f ca="1">IF(LEN($I20)=0,"",IF(LEN(AF$12)=0,"",IF(ISNUMBER(SEARCH("LABEL",$G20)),"",IFERROR(_xll.BDP(TKR,$G20,"EQY_FUND_RELATIVE_PERIOD",AF$12,ACC_O,CONS_O,CURR_O,"fill=b")*1,"-"))))</f>
        <v/>
      </c>
      <c r="AG20" s="71" t="str">
        <f ca="1">IF(LEN($I20)=0,"",IF(LEN(AG$12)=0,"",IF(ISNUMBER(SEARCH("LABEL",$G20)),"",IFERROR(_xll.BDP(TKR,$G20,"EQY_FUND_RELATIVE_PERIOD",AG$12,ACC_O,CONS_O,CURR_O,"fill=b")*1,"-"))))</f>
        <v/>
      </c>
      <c r="AH20" s="71" t="str">
        <f ca="1">IF(LEN($I20)=0,"",IF(LEN(AH$12)=0,"",IF(ISNUMBER(SEARCH("LABEL",$G20)),"",IFERROR(_xll.BDP(TKR,$G20,"EQY_FUND_RELATIVE_PERIOD",AH$12,ACC_O,CONS_O,CURR_O,"fill=b")*1,"-"))))</f>
        <v/>
      </c>
      <c r="AI20" s="71" t="str">
        <f ca="1">IF(LEN($I20)=0,"",IF(LEN(AI$12)=0,"",IF(ISNUMBER(SEARCH("LABEL",$G20)),"",IFERROR(_xll.BDP(TKR,$G20,"EQY_FUND_RELATIVE_PERIOD",AI$12,ACC_O,CONS_O,CURR_O,"fill=b")*1,"-"))))</f>
        <v/>
      </c>
      <c r="AJ20" s="71" t="str">
        <f ca="1">IF(LEN($I20)=0,"",IF(LEN(AJ$12)=0,"",IF(ISNUMBER(SEARCH("LABEL",$G20)),"",IFERROR(_xll.BDP(TKR,$G20,"EQY_FUND_RELATIVE_PERIOD",AJ$12,ACC_O,CONS_O,CURR_O,"fill=b")*1,"-"))))</f>
        <v/>
      </c>
      <c r="AK20" s="71" t="str">
        <f ca="1">IF(LEN($I20)=0,"",IF(LEN(AK$12)=0,"",IF(ISNUMBER(SEARCH("LABEL",$G20)),"",IFERROR(_xll.BDP(TKR,$G20,"EQY_FUND_RELATIVE_PERIOD",AK$12,ACC_O,CONS_O,CURR_O,"fill=b")*1,"-"))))</f>
        <v/>
      </c>
      <c r="AL20" s="71" t="str">
        <f ca="1">IF(LEN($I20)=0,"",IF(LEN(AL$12)=0,"",IF(ISNUMBER(SEARCH("LABEL",$G20)),"",IFERROR(_xll.BDP(TKR,$G20,"EQY_FUND_RELATIVE_PERIOD",AL$12,ACC_O,CONS_O,CURR_O,"fill=b")*1,"-"))))</f>
        <v/>
      </c>
      <c r="AM20" s="71" t="str">
        <f ca="1">IF(LEN($I20)=0,"",IF(LEN(AM$12)=0,"",IF(ISNUMBER(SEARCH("LABEL",$G20)),"",IFERROR(_xll.BDP(TKR,$G20,"EQY_FUND_RELATIVE_PERIOD",AM$12,ACC_O,CONS_O,CURR_O,"fill=b")*1,"-"))))</f>
        <v/>
      </c>
      <c r="AN20" s="71" t="str">
        <f ca="1">IF(LEN($I20)=0,"",IF(LEN(AN$12)=0,"",IF(ISNUMBER(SEARCH("LABEL",$G20)),"",IFERROR(_xll.BDP(TKR,$G20,"EQY_FUND_RELATIVE_PERIOD",AN$12,ACC_O,CONS_O,CURR_O,"fill=b")*1,"-"))))</f>
        <v/>
      </c>
      <c r="AO20" s="71" t="str">
        <f ca="1">IF(LEN($I20)=0,"",IF(LEN(AO$12)=0,"",IF(ISNUMBER(SEARCH("LABEL",$G20)),"",IFERROR(_xll.BDP(TKR,$G20,"EQY_FUND_RELATIVE_PERIOD",AO$12,ACC_O,CONS_O,CURR_O,"fill=b")*1,"-"))))</f>
        <v/>
      </c>
      <c r="AP20" s="71" t="str">
        <f ca="1">IF(LEN($I20)=0,"",IF(LEN(AP$12)=0,"",IF(ISNUMBER(SEARCH("LABEL",$G20)),"",IFERROR(_xll.BDP(TKR,$G20,"EQY_FUND_RELATIVE_PERIOD",AP$12,ACC_O,CONS_O,CURR_O,"fill=b")*1,"-"))))</f>
        <v/>
      </c>
      <c r="AQ20" s="71" t="str">
        <f ca="1">IF(LEN($I20)=0,"",IF(LEN(AQ$12)=0,"",IF(ISNUMBER(SEARCH("LABEL",$G20)),"",IFERROR(_xll.BDP(TKR,$G20,"EQY_FUND_RELATIVE_PERIOD",AQ$12,ACC_O,CONS_O,CURR_O,"fill=b")*1,"-"))))</f>
        <v/>
      </c>
      <c r="AR20" s="71" t="str">
        <f ca="1">IF(LEN($I20)=0,"",IF(LEN(AR$12)=0,"",IF(ISNUMBER(SEARCH("LABEL",$G20)),"",IFERROR(_xll.BDP(TKR,$G20,"EQY_FUND_RELATIVE_PERIOD",AR$12,ACC_O,CONS_O,CURR_O,"fill=b")*1,"-"))))</f>
        <v/>
      </c>
      <c r="AS20" s="71" t="str">
        <f ca="1">IF(LEN($I20)=0,"",IF(LEN(AS$12)=0,"",IF(ISNUMBER(SEARCH("LABEL",$G20)),"",IFERROR(_xll.BDP(TKR,$G20,"EQY_FUND_RELATIVE_PERIOD",AS$12,ACC_O,CONS_O,CURR_O,"fill=b")*1,"-"))))</f>
        <v/>
      </c>
      <c r="AT20" s="71" t="str">
        <f ca="1">IF(LEN($I20)=0,"",IF(LEN(AT$12)=0,"",IF(ISNUMBER(SEARCH("LABEL",$G20)),"",IFERROR(_xll.BDP(TKR,$G20,"EQY_FUND_RELATIVE_PERIOD",AT$12,ACC_O,CONS_O,CURR_O,"fill=b")*1,"-"))))</f>
        <v/>
      </c>
      <c r="AU20" s="71" t="str">
        <f ca="1">IF(LEN($I20)=0,"",IF(LEN(AU$12)=0,"",IF(ISNUMBER(SEARCH("LABEL",$G20)),"",IFERROR(_xll.BDP(TKR,$G20,"EQY_FUND_RELATIVE_PERIOD",AU$12,ACC_O,CONS_O,CURR_O,"fill=b")*1,"-"))))</f>
        <v/>
      </c>
      <c r="AV20" s="71" t="str">
        <f ca="1">IF(LEN($I20)=0,"",IF(LEN(AV$12)=0,"",IF(ISNUMBER(SEARCH("LABEL",$G20)),"",IFERROR(_xll.BDP(TKR,$G20,"EQY_FUND_RELATIVE_PERIOD",AV$12,ACC_O,CONS_O,CURR_O,"fill=b")*1,"-"))))</f>
        <v/>
      </c>
      <c r="AW20" s="71" t="str">
        <f ca="1">IF(LEN($I20)=0,"",IF(LEN(AW$12)=0,"",IF(ISNUMBER(SEARCH("LABEL",$G20)),"",IFERROR(_xll.BDP(TKR,$G20,"EQY_FUND_RELATIVE_PERIOD",AW$12,ACC_O,CONS_O,CURR_O,"fill=b")*1,"-"))))</f>
        <v/>
      </c>
      <c r="AX20" s="71" t="str">
        <f ca="1">IF(LEN($I20)=0,"",IF(LEN(AX$12)=0,"",IF(ISNUMBER(SEARCH("LABEL",$G20)),"",IFERROR(_xll.BDP(TKR,$G20,"EQY_FUND_RELATIVE_PERIOD",AX$12,ACC_O,CONS_O,CURR_O,"fill=b")*1,"-"))))</f>
        <v/>
      </c>
      <c r="AY20" s="71" t="str">
        <f ca="1">IF(LEN($I20)=0,"",IF(LEN(AY$12)=0,"",IF(ISNUMBER(SEARCH("LABEL",$G20)),"",IFERROR(_xll.BDP(TKR,$G20,"EQY_FUND_RELATIVE_PERIOD",AY$12,ACC_O,CONS_O,CURR_O,"fill=b")*1,"-"))))</f>
        <v/>
      </c>
      <c r="AZ20" s="71" t="str">
        <f ca="1">IF(LEN($I20)=0,"",IF(LEN(AZ$12)=0,"",IF(ISNUMBER(SEARCH("LABEL",$G20)),"",IFERROR(_xll.BDP(TKR,$G20,"EQY_FUND_RELATIVE_PERIOD",AZ$12,ACC_O,CONS_O,CURR_O,"fill=b")*1,"-"))))</f>
        <v/>
      </c>
      <c r="BA20" s="71" t="str">
        <f ca="1">IF(LEN($I20)=0,"",IF(LEN(BA$12)=0,"",IF(ISNUMBER(SEARCH("LABEL",$G20)),"",IFERROR(_xll.BDP(TKR,$G20,"EQY_FUND_RELATIVE_PERIOD",BA$12,ACC_O,CONS_O,CURR_O,"fill=b")*1,"-"))))</f>
        <v/>
      </c>
      <c r="BB20" s="71" t="str">
        <f ca="1">IF(LEN($I20)=0,"",IF(LEN(BB$12)=0,"",IF(ISNUMBER(SEARCH("LABEL",$G20)),"",IFERROR(_xll.BDP(TKR,$G20,"EQY_FUND_RELATIVE_PERIOD",BB$12,ACC_O,CONS_O,CURR_O,"fill=b")*1,"-"))))</f>
        <v/>
      </c>
      <c r="BC20" s="71" t="str">
        <f ca="1">IF(LEN($I20)=0,"",IF(LEN(BC$12)=0,"",IF(ISNUMBER(SEARCH("LABEL",$G20)),"",IFERROR(_xll.BDP(TKR,$G20,"EQY_FUND_RELATIVE_PERIOD",BC$12,ACC_O,CONS_O,CURR_O,"fill=b")*1,"-"))))</f>
        <v/>
      </c>
      <c r="BD20" s="37"/>
      <c r="BE20" s="37"/>
      <c r="BF20" s="37"/>
      <c r="BG20" s="37"/>
      <c r="BH20" s="37"/>
      <c r="BI20" s="37"/>
      <c r="BJ20" s="37"/>
      <c r="BK20" s="37"/>
      <c r="BL20" s="37"/>
      <c r="BM20" s="37"/>
      <c r="BN20" s="37"/>
      <c r="BO20" s="37"/>
      <c r="BP20" s="37"/>
      <c r="BQ20" s="37"/>
      <c r="BR20" s="37"/>
      <c r="BS20" s="37"/>
      <c r="BT20" s="37"/>
      <c r="BU20" s="37"/>
      <c r="BV20" s="37"/>
      <c r="BW20" s="37"/>
      <c r="BX20" s="37"/>
      <c r="BY20" s="37"/>
      <c r="BZ20" s="37"/>
      <c r="CA20" s="37"/>
      <c r="CB20" s="37"/>
    </row>
    <row r="21" spans="2:85">
      <c r="B21">
        <v>9</v>
      </c>
      <c r="C21" t="str">
        <f t="shared" ca="1" si="0"/>
        <v/>
      </c>
      <c r="D21" t="str">
        <f t="shared" ca="1" si="0"/>
        <v/>
      </c>
      <c r="E21" t="str">
        <f t="shared" ca="1" si="0"/>
        <v/>
      </c>
      <c r="F21" t="str">
        <f t="shared" ca="1" si="0"/>
        <v/>
      </c>
      <c r="G21" t="str">
        <f t="shared" ca="1" si="1"/>
        <v/>
      </c>
      <c r="H21" t="str">
        <f t="shared" ca="1" si="2"/>
        <v/>
      </c>
      <c r="I21" t="str">
        <f t="shared" ca="1" si="3"/>
        <v/>
      </c>
      <c r="P21" s="71" t="str">
        <f ca="1">IF(LEN($I21)=0,"",IF(LEN(P$12)=0,"",IF(ISNUMBER(SEARCH("LABEL",$G21)),"",IFERROR(_xll.BDP(TKR,$G21,"EQY_FUND_RELATIVE_PERIOD",P$12,ACC_O,CONS_O,CURR_O,"fill=b")*1,"-"))))</f>
        <v/>
      </c>
      <c r="Q21" s="71" t="str">
        <f ca="1">IF(LEN($I21)=0,"",IF(LEN(Q$12)=0,"",IF(ISNUMBER(SEARCH("LABEL",$G21)),"",IFERROR(_xll.BDP(TKR,$G21,"EQY_FUND_RELATIVE_PERIOD",Q$12,ACC_O,CONS_O,CURR_O,"fill=b")*1,"-"))))</f>
        <v/>
      </c>
      <c r="R21" s="71" t="str">
        <f ca="1">IF(LEN($I21)=0,"",IF(LEN(R$12)=0,"",IF(ISNUMBER(SEARCH("LABEL",$G21)),"",IFERROR(_xll.BDP(TKR,$G21,"EQY_FUND_RELATIVE_PERIOD",R$12,ACC_O,CONS_O,CURR_O,"fill=b")*1,"-"))))</f>
        <v/>
      </c>
      <c r="S21" s="71" t="str">
        <f ca="1">IF(LEN($I21)=0,"",IF(LEN(S$12)=0,"",IF(ISNUMBER(SEARCH("LABEL",$G21)),"",IFERROR(_xll.BDP(TKR,$G21,"EQY_FUND_RELATIVE_PERIOD",S$12,ACC_O,CONS_O,CURR_O,"fill=b")*1,"-"))))</f>
        <v/>
      </c>
      <c r="T21" s="71" t="str">
        <f ca="1">IF(LEN($I21)=0,"",IF(LEN(T$12)=0,"",IF(ISNUMBER(SEARCH("LABEL",$G21)),"",IFERROR(_xll.BDP(TKR,$G21,"EQY_FUND_RELATIVE_PERIOD",T$12,ACC_O,CONS_O,CURR_O,"fill=b")*1,"-"))))</f>
        <v/>
      </c>
      <c r="U21" s="71" t="str">
        <f ca="1">IF(LEN($I21)=0,"",IF(LEN(U$12)=0,"",IF(ISNUMBER(SEARCH("LABEL",$G21)),"",IFERROR(_xll.BDP(TKR,$G21,"EQY_FUND_RELATIVE_PERIOD",U$12,ACC_O,CONS_O,CURR_O,"fill=b")*1,"-"))))</f>
        <v/>
      </c>
      <c r="V21" s="71" t="str">
        <f ca="1">IF(LEN($I21)=0,"",IF(LEN(V$12)=0,"",IF(ISNUMBER(SEARCH("LABEL",$G21)),"",IFERROR(_xll.BDP(TKR,$G21,"EQY_FUND_RELATIVE_PERIOD",V$12,ACC_O,CONS_O,CURR_O,"fill=b")*1,"-"))))</f>
        <v/>
      </c>
      <c r="W21" s="71" t="str">
        <f ca="1">IF(LEN($I21)=0,"",IF(LEN(W$12)=0,"",IF(ISNUMBER(SEARCH("LABEL",$G21)),"",IFERROR(_xll.BDP(TKR,$G21,"EQY_FUND_RELATIVE_PERIOD",W$12,ACC_O,CONS_O,CURR_O,"fill=b")*1,"-"))))</f>
        <v/>
      </c>
      <c r="X21" s="71" t="str">
        <f ca="1">IF(LEN($I21)=0,"",IF(LEN(X$12)=0,"",IF(ISNUMBER(SEARCH("LABEL",$G21)),"",IFERROR(_xll.BDP(TKR,$G21,"EQY_FUND_RELATIVE_PERIOD",X$12,ACC_O,CONS_O,CURR_O,"fill=b")*1,"-"))))</f>
        <v/>
      </c>
      <c r="Y21" s="71" t="str">
        <f ca="1">IF(LEN($I21)=0,"",IF(LEN(Y$12)=0,"",IF(ISNUMBER(SEARCH("LABEL",$G21)),"",IFERROR(_xll.BDP(TKR,$G21,"EQY_FUND_RELATIVE_PERIOD",Y$12,ACC_O,CONS_O,CURR_O,"fill=b")*1,"-"))))</f>
        <v/>
      </c>
      <c r="Z21" s="71" t="str">
        <f ca="1">IF(LEN($I21)=0,"",IF(LEN(Z$12)=0,"",IF(ISNUMBER(SEARCH("LABEL",$G21)),"",IFERROR(_xll.BDP(TKR,$G21,"EQY_FUND_RELATIVE_PERIOD",Z$12,ACC_O,CONS_O,CURR_O,"fill=b")*1,"-"))))</f>
        <v/>
      </c>
      <c r="AA21" s="71" t="str">
        <f ca="1">IF(LEN($I21)=0,"",IF(LEN(AA$12)=0,"",IF(ISNUMBER(SEARCH("LABEL",$G21)),"",IFERROR(_xll.BDP(TKR,$G21,"EQY_FUND_RELATIVE_PERIOD",AA$12,ACC_O,CONS_O,CURR_O,"fill=b")*1,"-"))))</f>
        <v/>
      </c>
      <c r="AB21" s="71" t="str">
        <f ca="1">IF(LEN($I21)=0,"",IF(LEN(AB$12)=0,"",IF(ISNUMBER(SEARCH("LABEL",$G21)),"",IFERROR(_xll.BDP(TKR,$G21,"EQY_FUND_RELATIVE_PERIOD",AB$12,ACC_O,CONS_O,CURR_O,"fill=b")*1,"-"))))</f>
        <v/>
      </c>
      <c r="AC21" s="71" t="str">
        <f ca="1">IF(LEN($I21)=0,"",IF(LEN(AC$12)=0,"",IF(ISNUMBER(SEARCH("LABEL",$G21)),"",IFERROR(_xll.BDP(TKR,$G21,"EQY_FUND_RELATIVE_PERIOD",AC$12,ACC_O,CONS_O,CURR_O,"fill=b")*1,"-"))))</f>
        <v/>
      </c>
      <c r="AD21" s="71" t="str">
        <f ca="1">IF(LEN($I21)=0,"",IF(LEN(AD$12)=0,"",IF(ISNUMBER(SEARCH("LABEL",$G21)),"",IFERROR(_xll.BDP(TKR,$G21,"EQY_FUND_RELATIVE_PERIOD",AD$12,ACC_O,CONS_O,CURR_O,"fill=b")*1,"-"))))</f>
        <v/>
      </c>
      <c r="AE21" s="71" t="str">
        <f ca="1">IF(LEN($I21)=0,"",IF(LEN(AE$12)=0,"",IF(ISNUMBER(SEARCH("LABEL",$G21)),"",IFERROR(_xll.BDP(TKR,$G21,"EQY_FUND_RELATIVE_PERIOD",AE$12,ACC_O,CONS_O,CURR_O,"fill=b")*1,"-"))))</f>
        <v/>
      </c>
      <c r="AF21" s="71" t="str">
        <f ca="1">IF(LEN($I21)=0,"",IF(LEN(AF$12)=0,"",IF(ISNUMBER(SEARCH("LABEL",$G21)),"",IFERROR(_xll.BDP(TKR,$G21,"EQY_FUND_RELATIVE_PERIOD",AF$12,ACC_O,CONS_O,CURR_O,"fill=b")*1,"-"))))</f>
        <v/>
      </c>
      <c r="AG21" s="71" t="str">
        <f ca="1">IF(LEN($I21)=0,"",IF(LEN(AG$12)=0,"",IF(ISNUMBER(SEARCH("LABEL",$G21)),"",IFERROR(_xll.BDP(TKR,$G21,"EQY_FUND_RELATIVE_PERIOD",AG$12,ACC_O,CONS_O,CURR_O,"fill=b")*1,"-"))))</f>
        <v/>
      </c>
      <c r="AH21" s="71" t="str">
        <f ca="1">IF(LEN($I21)=0,"",IF(LEN(AH$12)=0,"",IF(ISNUMBER(SEARCH("LABEL",$G21)),"",IFERROR(_xll.BDP(TKR,$G21,"EQY_FUND_RELATIVE_PERIOD",AH$12,ACC_O,CONS_O,CURR_O,"fill=b")*1,"-"))))</f>
        <v/>
      </c>
      <c r="AI21" s="71" t="str">
        <f ca="1">IF(LEN($I21)=0,"",IF(LEN(AI$12)=0,"",IF(ISNUMBER(SEARCH("LABEL",$G21)),"",IFERROR(_xll.BDP(TKR,$G21,"EQY_FUND_RELATIVE_PERIOD",AI$12,ACC_O,CONS_O,CURR_O,"fill=b")*1,"-"))))</f>
        <v/>
      </c>
      <c r="AJ21" s="71" t="str">
        <f ca="1">IF(LEN($I21)=0,"",IF(LEN(AJ$12)=0,"",IF(ISNUMBER(SEARCH("LABEL",$G21)),"",IFERROR(_xll.BDP(TKR,$G21,"EQY_FUND_RELATIVE_PERIOD",AJ$12,ACC_O,CONS_O,CURR_O,"fill=b")*1,"-"))))</f>
        <v/>
      </c>
      <c r="AK21" s="71" t="str">
        <f ca="1">IF(LEN($I21)=0,"",IF(LEN(AK$12)=0,"",IF(ISNUMBER(SEARCH("LABEL",$G21)),"",IFERROR(_xll.BDP(TKR,$G21,"EQY_FUND_RELATIVE_PERIOD",AK$12,ACC_O,CONS_O,CURR_O,"fill=b")*1,"-"))))</f>
        <v/>
      </c>
      <c r="AL21" s="71" t="str">
        <f ca="1">IF(LEN($I21)=0,"",IF(LEN(AL$12)=0,"",IF(ISNUMBER(SEARCH("LABEL",$G21)),"",IFERROR(_xll.BDP(TKR,$G21,"EQY_FUND_RELATIVE_PERIOD",AL$12,ACC_O,CONS_O,CURR_O,"fill=b")*1,"-"))))</f>
        <v/>
      </c>
      <c r="AM21" s="71" t="str">
        <f ca="1">IF(LEN($I21)=0,"",IF(LEN(AM$12)=0,"",IF(ISNUMBER(SEARCH("LABEL",$G21)),"",IFERROR(_xll.BDP(TKR,$G21,"EQY_FUND_RELATIVE_PERIOD",AM$12,ACC_O,CONS_O,CURR_O,"fill=b")*1,"-"))))</f>
        <v/>
      </c>
      <c r="AN21" s="71" t="str">
        <f ca="1">IF(LEN($I21)=0,"",IF(LEN(AN$12)=0,"",IF(ISNUMBER(SEARCH("LABEL",$G21)),"",IFERROR(_xll.BDP(TKR,$G21,"EQY_FUND_RELATIVE_PERIOD",AN$12,ACC_O,CONS_O,CURR_O,"fill=b")*1,"-"))))</f>
        <v/>
      </c>
      <c r="AO21" s="71" t="str">
        <f ca="1">IF(LEN($I21)=0,"",IF(LEN(AO$12)=0,"",IF(ISNUMBER(SEARCH("LABEL",$G21)),"",IFERROR(_xll.BDP(TKR,$G21,"EQY_FUND_RELATIVE_PERIOD",AO$12,ACC_O,CONS_O,CURR_O,"fill=b")*1,"-"))))</f>
        <v/>
      </c>
      <c r="AP21" s="71" t="str">
        <f ca="1">IF(LEN($I21)=0,"",IF(LEN(AP$12)=0,"",IF(ISNUMBER(SEARCH("LABEL",$G21)),"",IFERROR(_xll.BDP(TKR,$G21,"EQY_FUND_RELATIVE_PERIOD",AP$12,ACC_O,CONS_O,CURR_O,"fill=b")*1,"-"))))</f>
        <v/>
      </c>
      <c r="AQ21" s="71" t="str">
        <f ca="1">IF(LEN($I21)=0,"",IF(LEN(AQ$12)=0,"",IF(ISNUMBER(SEARCH("LABEL",$G21)),"",IFERROR(_xll.BDP(TKR,$G21,"EQY_FUND_RELATIVE_PERIOD",AQ$12,ACC_O,CONS_O,CURR_O,"fill=b")*1,"-"))))</f>
        <v/>
      </c>
      <c r="AR21" s="71" t="str">
        <f ca="1">IF(LEN($I21)=0,"",IF(LEN(AR$12)=0,"",IF(ISNUMBER(SEARCH("LABEL",$G21)),"",IFERROR(_xll.BDP(TKR,$G21,"EQY_FUND_RELATIVE_PERIOD",AR$12,ACC_O,CONS_O,CURR_O,"fill=b")*1,"-"))))</f>
        <v/>
      </c>
      <c r="AS21" s="71" t="str">
        <f ca="1">IF(LEN($I21)=0,"",IF(LEN(AS$12)=0,"",IF(ISNUMBER(SEARCH("LABEL",$G21)),"",IFERROR(_xll.BDP(TKR,$G21,"EQY_FUND_RELATIVE_PERIOD",AS$12,ACC_O,CONS_O,CURR_O,"fill=b")*1,"-"))))</f>
        <v/>
      </c>
      <c r="AT21" s="71" t="str">
        <f ca="1">IF(LEN($I21)=0,"",IF(LEN(AT$12)=0,"",IF(ISNUMBER(SEARCH("LABEL",$G21)),"",IFERROR(_xll.BDP(TKR,$G21,"EQY_FUND_RELATIVE_PERIOD",AT$12,ACC_O,CONS_O,CURR_O,"fill=b")*1,"-"))))</f>
        <v/>
      </c>
      <c r="AU21" s="71" t="str">
        <f ca="1">IF(LEN($I21)=0,"",IF(LEN(AU$12)=0,"",IF(ISNUMBER(SEARCH("LABEL",$G21)),"",IFERROR(_xll.BDP(TKR,$G21,"EQY_FUND_RELATIVE_PERIOD",AU$12,ACC_O,CONS_O,CURR_O,"fill=b")*1,"-"))))</f>
        <v/>
      </c>
      <c r="AV21" s="71" t="str">
        <f ca="1">IF(LEN($I21)=0,"",IF(LEN(AV$12)=0,"",IF(ISNUMBER(SEARCH("LABEL",$G21)),"",IFERROR(_xll.BDP(TKR,$G21,"EQY_FUND_RELATIVE_PERIOD",AV$12,ACC_O,CONS_O,CURR_O,"fill=b")*1,"-"))))</f>
        <v/>
      </c>
      <c r="AW21" s="71" t="str">
        <f ca="1">IF(LEN($I21)=0,"",IF(LEN(AW$12)=0,"",IF(ISNUMBER(SEARCH("LABEL",$G21)),"",IFERROR(_xll.BDP(TKR,$G21,"EQY_FUND_RELATIVE_PERIOD",AW$12,ACC_O,CONS_O,CURR_O,"fill=b")*1,"-"))))</f>
        <v/>
      </c>
      <c r="AX21" s="71" t="str">
        <f ca="1">IF(LEN($I21)=0,"",IF(LEN(AX$12)=0,"",IF(ISNUMBER(SEARCH("LABEL",$G21)),"",IFERROR(_xll.BDP(TKR,$G21,"EQY_FUND_RELATIVE_PERIOD",AX$12,ACC_O,CONS_O,CURR_O,"fill=b")*1,"-"))))</f>
        <v/>
      </c>
      <c r="AY21" s="71" t="str">
        <f ca="1">IF(LEN($I21)=0,"",IF(LEN(AY$12)=0,"",IF(ISNUMBER(SEARCH("LABEL",$G21)),"",IFERROR(_xll.BDP(TKR,$G21,"EQY_FUND_RELATIVE_PERIOD",AY$12,ACC_O,CONS_O,CURR_O,"fill=b")*1,"-"))))</f>
        <v/>
      </c>
      <c r="AZ21" s="71" t="str">
        <f ca="1">IF(LEN($I21)=0,"",IF(LEN(AZ$12)=0,"",IF(ISNUMBER(SEARCH("LABEL",$G21)),"",IFERROR(_xll.BDP(TKR,$G21,"EQY_FUND_RELATIVE_PERIOD",AZ$12,ACC_O,CONS_O,CURR_O,"fill=b")*1,"-"))))</f>
        <v/>
      </c>
      <c r="BA21" s="71" t="str">
        <f ca="1">IF(LEN($I21)=0,"",IF(LEN(BA$12)=0,"",IF(ISNUMBER(SEARCH("LABEL",$G21)),"",IFERROR(_xll.BDP(TKR,$G21,"EQY_FUND_RELATIVE_PERIOD",BA$12,ACC_O,CONS_O,CURR_O,"fill=b")*1,"-"))))</f>
        <v/>
      </c>
      <c r="BB21" s="71" t="str">
        <f ca="1">IF(LEN($I21)=0,"",IF(LEN(BB$12)=0,"",IF(ISNUMBER(SEARCH("LABEL",$G21)),"",IFERROR(_xll.BDP(TKR,$G21,"EQY_FUND_RELATIVE_PERIOD",BB$12,ACC_O,CONS_O,CURR_O,"fill=b")*1,"-"))))</f>
        <v/>
      </c>
      <c r="BC21" s="71" t="str">
        <f ca="1">IF(LEN($I21)=0,"",IF(LEN(BC$12)=0,"",IF(ISNUMBER(SEARCH("LABEL",$G21)),"",IFERROR(_xll.BDP(TKR,$G21,"EQY_FUND_RELATIVE_PERIOD",BC$12,ACC_O,CONS_O,CURR_O,"fill=b")*1,"-"))))</f>
        <v/>
      </c>
      <c r="BD21" s="37"/>
      <c r="BE21" s="37"/>
      <c r="BF21" s="37"/>
      <c r="BG21" s="37"/>
      <c r="BH21" s="37"/>
      <c r="BI21" s="37"/>
      <c r="BJ21" s="37"/>
      <c r="BK21" s="37"/>
      <c r="BL21" s="37"/>
      <c r="BM21" s="37"/>
      <c r="BN21" s="37"/>
      <c r="BO21" s="37"/>
      <c r="BP21" s="37"/>
      <c r="BQ21" s="37"/>
      <c r="BR21" s="37"/>
      <c r="BS21" s="37"/>
      <c r="BT21" s="37"/>
      <c r="BU21" s="37"/>
      <c r="BV21" s="37"/>
      <c r="BW21" s="37"/>
      <c r="BX21" s="37"/>
      <c r="BY21" s="37"/>
      <c r="BZ21" s="37"/>
      <c r="CA21" s="37"/>
      <c r="CB21" s="37"/>
    </row>
    <row r="22" spans="2:85">
      <c r="B22">
        <v>10</v>
      </c>
      <c r="C22" t="str">
        <f t="shared" ca="1" si="0"/>
        <v/>
      </c>
      <c r="D22" t="str">
        <f t="shared" ca="1" si="0"/>
        <v/>
      </c>
      <c r="E22" t="str">
        <f t="shared" ca="1" si="0"/>
        <v/>
      </c>
      <c r="F22" t="str">
        <f t="shared" ca="1" si="0"/>
        <v/>
      </c>
      <c r="G22" t="str">
        <f t="shared" ca="1" si="1"/>
        <v/>
      </c>
      <c r="H22" t="str">
        <f t="shared" ca="1" si="2"/>
        <v/>
      </c>
      <c r="I22" t="str">
        <f t="shared" ca="1" si="3"/>
        <v/>
      </c>
      <c r="P22" s="71" t="str">
        <f ca="1">IF(LEN($I22)=0,"",IF(LEN(P$12)=0,"",IF(ISNUMBER(SEARCH("LABEL",$G22)),"",IFERROR(_xll.BDP(TKR,$G22,"EQY_FUND_RELATIVE_PERIOD",P$12,ACC_O,CONS_O,CURR_O,"fill=b")*1,"-"))))</f>
        <v/>
      </c>
      <c r="Q22" s="71" t="str">
        <f ca="1">IF(LEN($I22)=0,"",IF(LEN(Q$12)=0,"",IF(ISNUMBER(SEARCH("LABEL",$G22)),"",IFERROR(_xll.BDP(TKR,$G22,"EQY_FUND_RELATIVE_PERIOD",Q$12,ACC_O,CONS_O,CURR_O,"fill=b")*1,"-"))))</f>
        <v/>
      </c>
      <c r="R22" s="71" t="str">
        <f ca="1">IF(LEN($I22)=0,"",IF(LEN(R$12)=0,"",IF(ISNUMBER(SEARCH("LABEL",$G22)),"",IFERROR(_xll.BDP(TKR,$G22,"EQY_FUND_RELATIVE_PERIOD",R$12,ACC_O,CONS_O,CURR_O,"fill=b")*1,"-"))))</f>
        <v/>
      </c>
      <c r="S22" s="71" t="str">
        <f ca="1">IF(LEN($I22)=0,"",IF(LEN(S$12)=0,"",IF(ISNUMBER(SEARCH("LABEL",$G22)),"",IFERROR(_xll.BDP(TKR,$G22,"EQY_FUND_RELATIVE_PERIOD",S$12,ACC_O,CONS_O,CURR_O,"fill=b")*1,"-"))))</f>
        <v/>
      </c>
      <c r="T22" s="71" t="str">
        <f ca="1">IF(LEN($I22)=0,"",IF(LEN(T$12)=0,"",IF(ISNUMBER(SEARCH("LABEL",$G22)),"",IFERROR(_xll.BDP(TKR,$G22,"EQY_FUND_RELATIVE_PERIOD",T$12,ACC_O,CONS_O,CURR_O,"fill=b")*1,"-"))))</f>
        <v/>
      </c>
      <c r="U22" s="71" t="str">
        <f ca="1">IF(LEN($I22)=0,"",IF(LEN(U$12)=0,"",IF(ISNUMBER(SEARCH("LABEL",$G22)),"",IFERROR(_xll.BDP(TKR,$G22,"EQY_FUND_RELATIVE_PERIOD",U$12,ACC_O,CONS_O,CURR_O,"fill=b")*1,"-"))))</f>
        <v/>
      </c>
      <c r="V22" s="71" t="str">
        <f ca="1">IF(LEN($I22)=0,"",IF(LEN(V$12)=0,"",IF(ISNUMBER(SEARCH("LABEL",$G22)),"",IFERROR(_xll.BDP(TKR,$G22,"EQY_FUND_RELATIVE_PERIOD",V$12,ACC_O,CONS_O,CURR_O,"fill=b")*1,"-"))))</f>
        <v/>
      </c>
      <c r="W22" s="71" t="str">
        <f ca="1">IF(LEN($I22)=0,"",IF(LEN(W$12)=0,"",IF(ISNUMBER(SEARCH("LABEL",$G22)),"",IFERROR(_xll.BDP(TKR,$G22,"EQY_FUND_RELATIVE_PERIOD",W$12,ACC_O,CONS_O,CURR_O,"fill=b")*1,"-"))))</f>
        <v/>
      </c>
      <c r="X22" s="71" t="str">
        <f ca="1">IF(LEN($I22)=0,"",IF(LEN(X$12)=0,"",IF(ISNUMBER(SEARCH("LABEL",$G22)),"",IFERROR(_xll.BDP(TKR,$G22,"EQY_FUND_RELATIVE_PERIOD",X$12,ACC_O,CONS_O,CURR_O,"fill=b")*1,"-"))))</f>
        <v/>
      </c>
      <c r="Y22" s="71" t="str">
        <f ca="1">IF(LEN($I22)=0,"",IF(LEN(Y$12)=0,"",IF(ISNUMBER(SEARCH("LABEL",$G22)),"",IFERROR(_xll.BDP(TKR,$G22,"EQY_FUND_RELATIVE_PERIOD",Y$12,ACC_O,CONS_O,CURR_O,"fill=b")*1,"-"))))</f>
        <v/>
      </c>
      <c r="Z22" s="71" t="str">
        <f ca="1">IF(LEN($I22)=0,"",IF(LEN(Z$12)=0,"",IF(ISNUMBER(SEARCH("LABEL",$G22)),"",IFERROR(_xll.BDP(TKR,$G22,"EQY_FUND_RELATIVE_PERIOD",Z$12,ACC_O,CONS_O,CURR_O,"fill=b")*1,"-"))))</f>
        <v/>
      </c>
      <c r="AA22" s="71" t="str">
        <f ca="1">IF(LEN($I22)=0,"",IF(LEN(AA$12)=0,"",IF(ISNUMBER(SEARCH("LABEL",$G22)),"",IFERROR(_xll.BDP(TKR,$G22,"EQY_FUND_RELATIVE_PERIOD",AA$12,ACC_O,CONS_O,CURR_O,"fill=b")*1,"-"))))</f>
        <v/>
      </c>
      <c r="AB22" s="71" t="str">
        <f ca="1">IF(LEN($I22)=0,"",IF(LEN(AB$12)=0,"",IF(ISNUMBER(SEARCH("LABEL",$G22)),"",IFERROR(_xll.BDP(TKR,$G22,"EQY_FUND_RELATIVE_PERIOD",AB$12,ACC_O,CONS_O,CURR_O,"fill=b")*1,"-"))))</f>
        <v/>
      </c>
      <c r="AC22" s="71" t="str">
        <f ca="1">IF(LEN($I22)=0,"",IF(LEN(AC$12)=0,"",IF(ISNUMBER(SEARCH("LABEL",$G22)),"",IFERROR(_xll.BDP(TKR,$G22,"EQY_FUND_RELATIVE_PERIOD",AC$12,ACC_O,CONS_O,CURR_O,"fill=b")*1,"-"))))</f>
        <v/>
      </c>
      <c r="AD22" s="71" t="str">
        <f ca="1">IF(LEN($I22)=0,"",IF(LEN(AD$12)=0,"",IF(ISNUMBER(SEARCH("LABEL",$G22)),"",IFERROR(_xll.BDP(TKR,$G22,"EQY_FUND_RELATIVE_PERIOD",AD$12,ACC_O,CONS_O,CURR_O,"fill=b")*1,"-"))))</f>
        <v/>
      </c>
      <c r="AE22" s="71" t="str">
        <f ca="1">IF(LEN($I22)=0,"",IF(LEN(AE$12)=0,"",IF(ISNUMBER(SEARCH("LABEL",$G22)),"",IFERROR(_xll.BDP(TKR,$G22,"EQY_FUND_RELATIVE_PERIOD",AE$12,ACC_O,CONS_O,CURR_O,"fill=b")*1,"-"))))</f>
        <v/>
      </c>
      <c r="AF22" s="71" t="str">
        <f ca="1">IF(LEN($I22)=0,"",IF(LEN(AF$12)=0,"",IF(ISNUMBER(SEARCH("LABEL",$G22)),"",IFERROR(_xll.BDP(TKR,$G22,"EQY_FUND_RELATIVE_PERIOD",AF$12,ACC_O,CONS_O,CURR_O,"fill=b")*1,"-"))))</f>
        <v/>
      </c>
      <c r="AG22" s="71" t="str">
        <f ca="1">IF(LEN($I22)=0,"",IF(LEN(AG$12)=0,"",IF(ISNUMBER(SEARCH("LABEL",$G22)),"",IFERROR(_xll.BDP(TKR,$G22,"EQY_FUND_RELATIVE_PERIOD",AG$12,ACC_O,CONS_O,CURR_O,"fill=b")*1,"-"))))</f>
        <v/>
      </c>
      <c r="AH22" s="71" t="str">
        <f ca="1">IF(LEN($I22)=0,"",IF(LEN(AH$12)=0,"",IF(ISNUMBER(SEARCH("LABEL",$G22)),"",IFERROR(_xll.BDP(TKR,$G22,"EQY_FUND_RELATIVE_PERIOD",AH$12,ACC_O,CONS_O,CURR_O,"fill=b")*1,"-"))))</f>
        <v/>
      </c>
      <c r="AI22" s="71" t="str">
        <f ca="1">IF(LEN($I22)=0,"",IF(LEN(AI$12)=0,"",IF(ISNUMBER(SEARCH("LABEL",$G22)),"",IFERROR(_xll.BDP(TKR,$G22,"EQY_FUND_RELATIVE_PERIOD",AI$12,ACC_O,CONS_O,CURR_O,"fill=b")*1,"-"))))</f>
        <v/>
      </c>
      <c r="AJ22" s="71" t="str">
        <f ca="1">IF(LEN($I22)=0,"",IF(LEN(AJ$12)=0,"",IF(ISNUMBER(SEARCH("LABEL",$G22)),"",IFERROR(_xll.BDP(TKR,$G22,"EQY_FUND_RELATIVE_PERIOD",AJ$12,ACC_O,CONS_O,CURR_O,"fill=b")*1,"-"))))</f>
        <v/>
      </c>
      <c r="AK22" s="71" t="str">
        <f ca="1">IF(LEN($I22)=0,"",IF(LEN(AK$12)=0,"",IF(ISNUMBER(SEARCH("LABEL",$G22)),"",IFERROR(_xll.BDP(TKR,$G22,"EQY_FUND_RELATIVE_PERIOD",AK$12,ACC_O,CONS_O,CURR_O,"fill=b")*1,"-"))))</f>
        <v/>
      </c>
      <c r="AL22" s="71" t="str">
        <f ca="1">IF(LEN($I22)=0,"",IF(LEN(AL$12)=0,"",IF(ISNUMBER(SEARCH("LABEL",$G22)),"",IFERROR(_xll.BDP(TKR,$G22,"EQY_FUND_RELATIVE_PERIOD",AL$12,ACC_O,CONS_O,CURR_O,"fill=b")*1,"-"))))</f>
        <v/>
      </c>
      <c r="AM22" s="71" t="str">
        <f ca="1">IF(LEN($I22)=0,"",IF(LEN(AM$12)=0,"",IF(ISNUMBER(SEARCH("LABEL",$G22)),"",IFERROR(_xll.BDP(TKR,$G22,"EQY_FUND_RELATIVE_PERIOD",AM$12,ACC_O,CONS_O,CURR_O,"fill=b")*1,"-"))))</f>
        <v/>
      </c>
      <c r="AN22" s="71" t="str">
        <f ca="1">IF(LEN($I22)=0,"",IF(LEN(AN$12)=0,"",IF(ISNUMBER(SEARCH("LABEL",$G22)),"",IFERROR(_xll.BDP(TKR,$G22,"EQY_FUND_RELATIVE_PERIOD",AN$12,ACC_O,CONS_O,CURR_O,"fill=b")*1,"-"))))</f>
        <v/>
      </c>
      <c r="AO22" s="71" t="str">
        <f ca="1">IF(LEN($I22)=0,"",IF(LEN(AO$12)=0,"",IF(ISNUMBER(SEARCH("LABEL",$G22)),"",IFERROR(_xll.BDP(TKR,$G22,"EQY_FUND_RELATIVE_PERIOD",AO$12,ACC_O,CONS_O,CURR_O,"fill=b")*1,"-"))))</f>
        <v/>
      </c>
      <c r="AP22" s="71" t="str">
        <f ca="1">IF(LEN($I22)=0,"",IF(LEN(AP$12)=0,"",IF(ISNUMBER(SEARCH("LABEL",$G22)),"",IFERROR(_xll.BDP(TKR,$G22,"EQY_FUND_RELATIVE_PERIOD",AP$12,ACC_O,CONS_O,CURR_O,"fill=b")*1,"-"))))</f>
        <v/>
      </c>
      <c r="AQ22" s="71" t="str">
        <f ca="1">IF(LEN($I22)=0,"",IF(LEN(AQ$12)=0,"",IF(ISNUMBER(SEARCH("LABEL",$G22)),"",IFERROR(_xll.BDP(TKR,$G22,"EQY_FUND_RELATIVE_PERIOD",AQ$12,ACC_O,CONS_O,CURR_O,"fill=b")*1,"-"))))</f>
        <v/>
      </c>
      <c r="AR22" s="71" t="str">
        <f ca="1">IF(LEN($I22)=0,"",IF(LEN(AR$12)=0,"",IF(ISNUMBER(SEARCH("LABEL",$G22)),"",IFERROR(_xll.BDP(TKR,$G22,"EQY_FUND_RELATIVE_PERIOD",AR$12,ACC_O,CONS_O,CURR_O,"fill=b")*1,"-"))))</f>
        <v/>
      </c>
      <c r="AS22" s="71" t="str">
        <f ca="1">IF(LEN($I22)=0,"",IF(LEN(AS$12)=0,"",IF(ISNUMBER(SEARCH("LABEL",$G22)),"",IFERROR(_xll.BDP(TKR,$G22,"EQY_FUND_RELATIVE_PERIOD",AS$12,ACC_O,CONS_O,CURR_O,"fill=b")*1,"-"))))</f>
        <v/>
      </c>
      <c r="AT22" s="71" t="str">
        <f ca="1">IF(LEN($I22)=0,"",IF(LEN(AT$12)=0,"",IF(ISNUMBER(SEARCH("LABEL",$G22)),"",IFERROR(_xll.BDP(TKR,$G22,"EQY_FUND_RELATIVE_PERIOD",AT$12,ACC_O,CONS_O,CURR_O,"fill=b")*1,"-"))))</f>
        <v/>
      </c>
      <c r="AU22" s="71" t="str">
        <f ca="1">IF(LEN($I22)=0,"",IF(LEN(AU$12)=0,"",IF(ISNUMBER(SEARCH("LABEL",$G22)),"",IFERROR(_xll.BDP(TKR,$G22,"EQY_FUND_RELATIVE_PERIOD",AU$12,ACC_O,CONS_O,CURR_O,"fill=b")*1,"-"))))</f>
        <v/>
      </c>
      <c r="AV22" s="71" t="str">
        <f ca="1">IF(LEN($I22)=0,"",IF(LEN(AV$12)=0,"",IF(ISNUMBER(SEARCH("LABEL",$G22)),"",IFERROR(_xll.BDP(TKR,$G22,"EQY_FUND_RELATIVE_PERIOD",AV$12,ACC_O,CONS_O,CURR_O,"fill=b")*1,"-"))))</f>
        <v/>
      </c>
      <c r="AW22" s="71" t="str">
        <f ca="1">IF(LEN($I22)=0,"",IF(LEN(AW$12)=0,"",IF(ISNUMBER(SEARCH("LABEL",$G22)),"",IFERROR(_xll.BDP(TKR,$G22,"EQY_FUND_RELATIVE_PERIOD",AW$12,ACC_O,CONS_O,CURR_O,"fill=b")*1,"-"))))</f>
        <v/>
      </c>
      <c r="AX22" s="71" t="str">
        <f ca="1">IF(LEN($I22)=0,"",IF(LEN(AX$12)=0,"",IF(ISNUMBER(SEARCH("LABEL",$G22)),"",IFERROR(_xll.BDP(TKR,$G22,"EQY_FUND_RELATIVE_PERIOD",AX$12,ACC_O,CONS_O,CURR_O,"fill=b")*1,"-"))))</f>
        <v/>
      </c>
      <c r="AY22" s="71" t="str">
        <f ca="1">IF(LEN($I22)=0,"",IF(LEN(AY$12)=0,"",IF(ISNUMBER(SEARCH("LABEL",$G22)),"",IFERROR(_xll.BDP(TKR,$G22,"EQY_FUND_RELATIVE_PERIOD",AY$12,ACC_O,CONS_O,CURR_O,"fill=b")*1,"-"))))</f>
        <v/>
      </c>
      <c r="AZ22" s="71" t="str">
        <f ca="1">IF(LEN($I22)=0,"",IF(LEN(AZ$12)=0,"",IF(ISNUMBER(SEARCH("LABEL",$G22)),"",IFERROR(_xll.BDP(TKR,$G22,"EQY_FUND_RELATIVE_PERIOD",AZ$12,ACC_O,CONS_O,CURR_O,"fill=b")*1,"-"))))</f>
        <v/>
      </c>
      <c r="BA22" s="71" t="str">
        <f ca="1">IF(LEN($I22)=0,"",IF(LEN(BA$12)=0,"",IF(ISNUMBER(SEARCH("LABEL",$G22)),"",IFERROR(_xll.BDP(TKR,$G22,"EQY_FUND_RELATIVE_PERIOD",BA$12,ACC_O,CONS_O,CURR_O,"fill=b")*1,"-"))))</f>
        <v/>
      </c>
      <c r="BB22" s="71" t="str">
        <f ca="1">IF(LEN($I22)=0,"",IF(LEN(BB$12)=0,"",IF(ISNUMBER(SEARCH("LABEL",$G22)),"",IFERROR(_xll.BDP(TKR,$G22,"EQY_FUND_RELATIVE_PERIOD",BB$12,ACC_O,CONS_O,CURR_O,"fill=b")*1,"-"))))</f>
        <v/>
      </c>
      <c r="BC22" s="71" t="str">
        <f ca="1">IF(LEN($I22)=0,"",IF(LEN(BC$12)=0,"",IF(ISNUMBER(SEARCH("LABEL",$G22)),"",IFERROR(_xll.BDP(TKR,$G22,"EQY_FUND_RELATIVE_PERIOD",BC$12,ACC_O,CONS_O,CURR_O,"fill=b")*1,"-"))))</f>
        <v/>
      </c>
      <c r="BD22" s="37"/>
      <c r="BE22" s="37"/>
      <c r="BF22" s="37"/>
      <c r="BG22" s="37"/>
      <c r="BH22" s="37"/>
      <c r="BI22" s="37"/>
      <c r="BJ22" s="37"/>
      <c r="BK22" s="37"/>
      <c r="BL22" s="37"/>
      <c r="BM22" s="37"/>
      <c r="BN22" s="37"/>
      <c r="BO22" s="37"/>
      <c r="BP22" s="37"/>
      <c r="BQ22" s="37"/>
      <c r="BR22" s="37"/>
      <c r="BS22" s="37"/>
      <c r="BT22" s="37"/>
      <c r="BU22" s="37"/>
      <c r="BV22" s="37"/>
      <c r="BW22" s="37"/>
      <c r="BX22" s="37"/>
      <c r="BY22" s="37"/>
      <c r="BZ22" s="37"/>
      <c r="CA22" s="37"/>
      <c r="CB22" s="37"/>
    </row>
    <row r="23" spans="2:85">
      <c r="B23">
        <v>11</v>
      </c>
      <c r="C23" t="str">
        <f t="shared" ca="1" si="0"/>
        <v/>
      </c>
      <c r="D23" t="str">
        <f t="shared" ca="1" si="0"/>
        <v/>
      </c>
      <c r="E23" t="str">
        <f t="shared" ca="1" si="0"/>
        <v/>
      </c>
      <c r="F23" t="str">
        <f t="shared" ca="1" si="0"/>
        <v/>
      </c>
      <c r="G23" t="str">
        <f t="shared" ca="1" si="1"/>
        <v/>
      </c>
      <c r="H23" t="str">
        <f t="shared" ca="1" si="2"/>
        <v/>
      </c>
      <c r="I23" t="str">
        <f t="shared" ca="1" si="3"/>
        <v/>
      </c>
      <c r="P23" s="71" t="str">
        <f ca="1">IF(LEN($I23)=0,"",IF(LEN(P$12)=0,"",IF(ISNUMBER(SEARCH("LABEL",$G23)),"",IFERROR(_xll.BDP(TKR,$G23,"EQY_FUND_RELATIVE_PERIOD",P$12,ACC_O,CONS_O,CURR_O,"fill=b")*1,"-"))))</f>
        <v/>
      </c>
      <c r="Q23" s="71" t="str">
        <f ca="1">IF(LEN($I23)=0,"",IF(LEN(Q$12)=0,"",IF(ISNUMBER(SEARCH("LABEL",$G23)),"",IFERROR(_xll.BDP(TKR,$G23,"EQY_FUND_RELATIVE_PERIOD",Q$12,ACC_O,CONS_O,CURR_O,"fill=b")*1,"-"))))</f>
        <v/>
      </c>
      <c r="R23" s="71" t="str">
        <f ca="1">IF(LEN($I23)=0,"",IF(LEN(R$12)=0,"",IF(ISNUMBER(SEARCH("LABEL",$G23)),"",IFERROR(_xll.BDP(TKR,$G23,"EQY_FUND_RELATIVE_PERIOD",R$12,ACC_O,CONS_O,CURR_O,"fill=b")*1,"-"))))</f>
        <v/>
      </c>
      <c r="S23" s="71" t="str">
        <f ca="1">IF(LEN($I23)=0,"",IF(LEN(S$12)=0,"",IF(ISNUMBER(SEARCH("LABEL",$G23)),"",IFERROR(_xll.BDP(TKR,$G23,"EQY_FUND_RELATIVE_PERIOD",S$12,ACC_O,CONS_O,CURR_O,"fill=b")*1,"-"))))</f>
        <v/>
      </c>
      <c r="T23" s="71" t="str">
        <f ca="1">IF(LEN($I23)=0,"",IF(LEN(T$12)=0,"",IF(ISNUMBER(SEARCH("LABEL",$G23)),"",IFERROR(_xll.BDP(TKR,$G23,"EQY_FUND_RELATIVE_PERIOD",T$12,ACC_O,CONS_O,CURR_O,"fill=b")*1,"-"))))</f>
        <v/>
      </c>
      <c r="U23" s="71" t="str">
        <f ca="1">IF(LEN($I23)=0,"",IF(LEN(U$12)=0,"",IF(ISNUMBER(SEARCH("LABEL",$G23)),"",IFERROR(_xll.BDP(TKR,$G23,"EQY_FUND_RELATIVE_PERIOD",U$12,ACC_O,CONS_O,CURR_O,"fill=b")*1,"-"))))</f>
        <v/>
      </c>
      <c r="V23" s="71" t="str">
        <f ca="1">IF(LEN($I23)=0,"",IF(LEN(V$12)=0,"",IF(ISNUMBER(SEARCH("LABEL",$G23)),"",IFERROR(_xll.BDP(TKR,$G23,"EQY_FUND_RELATIVE_PERIOD",V$12,ACC_O,CONS_O,CURR_O,"fill=b")*1,"-"))))</f>
        <v/>
      </c>
      <c r="W23" s="71" t="str">
        <f ca="1">IF(LEN($I23)=0,"",IF(LEN(W$12)=0,"",IF(ISNUMBER(SEARCH("LABEL",$G23)),"",IFERROR(_xll.BDP(TKR,$G23,"EQY_FUND_RELATIVE_PERIOD",W$12,ACC_O,CONS_O,CURR_O,"fill=b")*1,"-"))))</f>
        <v/>
      </c>
      <c r="X23" s="71" t="str">
        <f ca="1">IF(LEN($I23)=0,"",IF(LEN(X$12)=0,"",IF(ISNUMBER(SEARCH("LABEL",$G23)),"",IFERROR(_xll.BDP(TKR,$G23,"EQY_FUND_RELATIVE_PERIOD",X$12,ACC_O,CONS_O,CURR_O,"fill=b")*1,"-"))))</f>
        <v/>
      </c>
      <c r="Y23" s="71" t="str">
        <f ca="1">IF(LEN($I23)=0,"",IF(LEN(Y$12)=0,"",IF(ISNUMBER(SEARCH("LABEL",$G23)),"",IFERROR(_xll.BDP(TKR,$G23,"EQY_FUND_RELATIVE_PERIOD",Y$12,ACC_O,CONS_O,CURR_O,"fill=b")*1,"-"))))</f>
        <v/>
      </c>
      <c r="Z23" s="71" t="str">
        <f ca="1">IF(LEN($I23)=0,"",IF(LEN(Z$12)=0,"",IF(ISNUMBER(SEARCH("LABEL",$G23)),"",IFERROR(_xll.BDP(TKR,$G23,"EQY_FUND_RELATIVE_PERIOD",Z$12,ACC_O,CONS_O,CURR_O,"fill=b")*1,"-"))))</f>
        <v/>
      </c>
      <c r="AA23" s="71" t="str">
        <f ca="1">IF(LEN($I23)=0,"",IF(LEN(AA$12)=0,"",IF(ISNUMBER(SEARCH("LABEL",$G23)),"",IFERROR(_xll.BDP(TKR,$G23,"EQY_FUND_RELATIVE_PERIOD",AA$12,ACC_O,CONS_O,CURR_O,"fill=b")*1,"-"))))</f>
        <v/>
      </c>
      <c r="AB23" s="71" t="str">
        <f ca="1">IF(LEN($I23)=0,"",IF(LEN(AB$12)=0,"",IF(ISNUMBER(SEARCH("LABEL",$G23)),"",IFERROR(_xll.BDP(TKR,$G23,"EQY_FUND_RELATIVE_PERIOD",AB$12,ACC_O,CONS_O,CURR_O,"fill=b")*1,"-"))))</f>
        <v/>
      </c>
      <c r="AC23" s="71" t="str">
        <f ca="1">IF(LEN($I23)=0,"",IF(LEN(AC$12)=0,"",IF(ISNUMBER(SEARCH("LABEL",$G23)),"",IFERROR(_xll.BDP(TKR,$G23,"EQY_FUND_RELATIVE_PERIOD",AC$12,ACC_O,CONS_O,CURR_O,"fill=b")*1,"-"))))</f>
        <v/>
      </c>
      <c r="AD23" s="71" t="str">
        <f ca="1">IF(LEN($I23)=0,"",IF(LEN(AD$12)=0,"",IF(ISNUMBER(SEARCH("LABEL",$G23)),"",IFERROR(_xll.BDP(TKR,$G23,"EQY_FUND_RELATIVE_PERIOD",AD$12,ACC_O,CONS_O,CURR_O,"fill=b")*1,"-"))))</f>
        <v/>
      </c>
      <c r="AE23" s="71" t="str">
        <f ca="1">IF(LEN($I23)=0,"",IF(LEN(AE$12)=0,"",IF(ISNUMBER(SEARCH("LABEL",$G23)),"",IFERROR(_xll.BDP(TKR,$G23,"EQY_FUND_RELATIVE_PERIOD",AE$12,ACC_O,CONS_O,CURR_O,"fill=b")*1,"-"))))</f>
        <v/>
      </c>
      <c r="AF23" s="71" t="str">
        <f ca="1">IF(LEN($I23)=0,"",IF(LEN(AF$12)=0,"",IF(ISNUMBER(SEARCH("LABEL",$G23)),"",IFERROR(_xll.BDP(TKR,$G23,"EQY_FUND_RELATIVE_PERIOD",AF$12,ACC_O,CONS_O,CURR_O,"fill=b")*1,"-"))))</f>
        <v/>
      </c>
      <c r="AG23" s="71" t="str">
        <f ca="1">IF(LEN($I23)=0,"",IF(LEN(AG$12)=0,"",IF(ISNUMBER(SEARCH("LABEL",$G23)),"",IFERROR(_xll.BDP(TKR,$G23,"EQY_FUND_RELATIVE_PERIOD",AG$12,ACC_O,CONS_O,CURR_O,"fill=b")*1,"-"))))</f>
        <v/>
      </c>
      <c r="AH23" s="71" t="str">
        <f ca="1">IF(LEN($I23)=0,"",IF(LEN(AH$12)=0,"",IF(ISNUMBER(SEARCH("LABEL",$G23)),"",IFERROR(_xll.BDP(TKR,$G23,"EQY_FUND_RELATIVE_PERIOD",AH$12,ACC_O,CONS_O,CURR_O,"fill=b")*1,"-"))))</f>
        <v/>
      </c>
      <c r="AI23" s="71" t="str">
        <f ca="1">IF(LEN($I23)=0,"",IF(LEN(AI$12)=0,"",IF(ISNUMBER(SEARCH("LABEL",$G23)),"",IFERROR(_xll.BDP(TKR,$G23,"EQY_FUND_RELATIVE_PERIOD",AI$12,ACC_O,CONS_O,CURR_O,"fill=b")*1,"-"))))</f>
        <v/>
      </c>
      <c r="AJ23" s="71" t="str">
        <f ca="1">IF(LEN($I23)=0,"",IF(LEN(AJ$12)=0,"",IF(ISNUMBER(SEARCH("LABEL",$G23)),"",IFERROR(_xll.BDP(TKR,$G23,"EQY_FUND_RELATIVE_PERIOD",AJ$12,ACC_O,CONS_O,CURR_O,"fill=b")*1,"-"))))</f>
        <v/>
      </c>
      <c r="AK23" s="71" t="str">
        <f ca="1">IF(LEN($I23)=0,"",IF(LEN(AK$12)=0,"",IF(ISNUMBER(SEARCH("LABEL",$G23)),"",IFERROR(_xll.BDP(TKR,$G23,"EQY_FUND_RELATIVE_PERIOD",AK$12,ACC_O,CONS_O,CURR_O,"fill=b")*1,"-"))))</f>
        <v/>
      </c>
      <c r="AL23" s="71" t="str">
        <f ca="1">IF(LEN($I23)=0,"",IF(LEN(AL$12)=0,"",IF(ISNUMBER(SEARCH("LABEL",$G23)),"",IFERROR(_xll.BDP(TKR,$G23,"EQY_FUND_RELATIVE_PERIOD",AL$12,ACC_O,CONS_O,CURR_O,"fill=b")*1,"-"))))</f>
        <v/>
      </c>
      <c r="AM23" s="71" t="str">
        <f ca="1">IF(LEN($I23)=0,"",IF(LEN(AM$12)=0,"",IF(ISNUMBER(SEARCH("LABEL",$G23)),"",IFERROR(_xll.BDP(TKR,$G23,"EQY_FUND_RELATIVE_PERIOD",AM$12,ACC_O,CONS_O,CURR_O,"fill=b")*1,"-"))))</f>
        <v/>
      </c>
      <c r="AN23" s="71" t="str">
        <f ca="1">IF(LEN($I23)=0,"",IF(LEN(AN$12)=0,"",IF(ISNUMBER(SEARCH("LABEL",$G23)),"",IFERROR(_xll.BDP(TKR,$G23,"EQY_FUND_RELATIVE_PERIOD",AN$12,ACC_O,CONS_O,CURR_O,"fill=b")*1,"-"))))</f>
        <v/>
      </c>
      <c r="AO23" s="71" t="str">
        <f ca="1">IF(LEN($I23)=0,"",IF(LEN(AO$12)=0,"",IF(ISNUMBER(SEARCH("LABEL",$G23)),"",IFERROR(_xll.BDP(TKR,$G23,"EQY_FUND_RELATIVE_PERIOD",AO$12,ACC_O,CONS_O,CURR_O,"fill=b")*1,"-"))))</f>
        <v/>
      </c>
      <c r="AP23" s="71" t="str">
        <f ca="1">IF(LEN($I23)=0,"",IF(LEN(AP$12)=0,"",IF(ISNUMBER(SEARCH("LABEL",$G23)),"",IFERROR(_xll.BDP(TKR,$G23,"EQY_FUND_RELATIVE_PERIOD",AP$12,ACC_O,CONS_O,CURR_O,"fill=b")*1,"-"))))</f>
        <v/>
      </c>
      <c r="AQ23" s="71" t="str">
        <f ca="1">IF(LEN($I23)=0,"",IF(LEN(AQ$12)=0,"",IF(ISNUMBER(SEARCH("LABEL",$G23)),"",IFERROR(_xll.BDP(TKR,$G23,"EQY_FUND_RELATIVE_PERIOD",AQ$12,ACC_O,CONS_O,CURR_O,"fill=b")*1,"-"))))</f>
        <v/>
      </c>
      <c r="AR23" s="71" t="str">
        <f ca="1">IF(LEN($I23)=0,"",IF(LEN(AR$12)=0,"",IF(ISNUMBER(SEARCH("LABEL",$G23)),"",IFERROR(_xll.BDP(TKR,$G23,"EQY_FUND_RELATIVE_PERIOD",AR$12,ACC_O,CONS_O,CURR_O,"fill=b")*1,"-"))))</f>
        <v/>
      </c>
      <c r="AS23" s="71" t="str">
        <f ca="1">IF(LEN($I23)=0,"",IF(LEN(AS$12)=0,"",IF(ISNUMBER(SEARCH("LABEL",$G23)),"",IFERROR(_xll.BDP(TKR,$G23,"EQY_FUND_RELATIVE_PERIOD",AS$12,ACC_O,CONS_O,CURR_O,"fill=b")*1,"-"))))</f>
        <v/>
      </c>
      <c r="AT23" s="71" t="str">
        <f ca="1">IF(LEN($I23)=0,"",IF(LEN(AT$12)=0,"",IF(ISNUMBER(SEARCH("LABEL",$G23)),"",IFERROR(_xll.BDP(TKR,$G23,"EQY_FUND_RELATIVE_PERIOD",AT$12,ACC_O,CONS_O,CURR_O,"fill=b")*1,"-"))))</f>
        <v/>
      </c>
      <c r="AU23" s="71" t="str">
        <f ca="1">IF(LEN($I23)=0,"",IF(LEN(AU$12)=0,"",IF(ISNUMBER(SEARCH("LABEL",$G23)),"",IFERROR(_xll.BDP(TKR,$G23,"EQY_FUND_RELATIVE_PERIOD",AU$12,ACC_O,CONS_O,CURR_O,"fill=b")*1,"-"))))</f>
        <v/>
      </c>
      <c r="AV23" s="71" t="str">
        <f ca="1">IF(LEN($I23)=0,"",IF(LEN(AV$12)=0,"",IF(ISNUMBER(SEARCH("LABEL",$G23)),"",IFERROR(_xll.BDP(TKR,$G23,"EQY_FUND_RELATIVE_PERIOD",AV$12,ACC_O,CONS_O,CURR_O,"fill=b")*1,"-"))))</f>
        <v/>
      </c>
      <c r="AW23" s="71" t="str">
        <f ca="1">IF(LEN($I23)=0,"",IF(LEN(AW$12)=0,"",IF(ISNUMBER(SEARCH("LABEL",$G23)),"",IFERROR(_xll.BDP(TKR,$G23,"EQY_FUND_RELATIVE_PERIOD",AW$12,ACC_O,CONS_O,CURR_O,"fill=b")*1,"-"))))</f>
        <v/>
      </c>
      <c r="AX23" s="71" t="str">
        <f ca="1">IF(LEN($I23)=0,"",IF(LEN(AX$12)=0,"",IF(ISNUMBER(SEARCH("LABEL",$G23)),"",IFERROR(_xll.BDP(TKR,$G23,"EQY_FUND_RELATIVE_PERIOD",AX$12,ACC_O,CONS_O,CURR_O,"fill=b")*1,"-"))))</f>
        <v/>
      </c>
      <c r="AY23" s="71" t="str">
        <f ca="1">IF(LEN($I23)=0,"",IF(LEN(AY$12)=0,"",IF(ISNUMBER(SEARCH("LABEL",$G23)),"",IFERROR(_xll.BDP(TKR,$G23,"EQY_FUND_RELATIVE_PERIOD",AY$12,ACC_O,CONS_O,CURR_O,"fill=b")*1,"-"))))</f>
        <v/>
      </c>
      <c r="AZ23" s="71" t="str">
        <f ca="1">IF(LEN($I23)=0,"",IF(LEN(AZ$12)=0,"",IF(ISNUMBER(SEARCH("LABEL",$G23)),"",IFERROR(_xll.BDP(TKR,$G23,"EQY_FUND_RELATIVE_PERIOD",AZ$12,ACC_O,CONS_O,CURR_O,"fill=b")*1,"-"))))</f>
        <v/>
      </c>
      <c r="BA23" s="71" t="str">
        <f ca="1">IF(LEN($I23)=0,"",IF(LEN(BA$12)=0,"",IF(ISNUMBER(SEARCH("LABEL",$G23)),"",IFERROR(_xll.BDP(TKR,$G23,"EQY_FUND_RELATIVE_PERIOD",BA$12,ACC_O,CONS_O,CURR_O,"fill=b")*1,"-"))))</f>
        <v/>
      </c>
      <c r="BB23" s="71" t="str">
        <f ca="1">IF(LEN($I23)=0,"",IF(LEN(BB$12)=0,"",IF(ISNUMBER(SEARCH("LABEL",$G23)),"",IFERROR(_xll.BDP(TKR,$G23,"EQY_FUND_RELATIVE_PERIOD",BB$12,ACC_O,CONS_O,CURR_O,"fill=b")*1,"-"))))</f>
        <v/>
      </c>
      <c r="BC23" s="71" t="str">
        <f ca="1">IF(LEN($I23)=0,"",IF(LEN(BC$12)=0,"",IF(ISNUMBER(SEARCH("LABEL",$G23)),"",IFERROR(_xll.BDP(TKR,$G23,"EQY_FUND_RELATIVE_PERIOD",BC$12,ACC_O,CONS_O,CURR_O,"fill=b")*1,"-"))))</f>
        <v/>
      </c>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7"/>
      <c r="CB23" s="37"/>
    </row>
    <row r="24" spans="2:85">
      <c r="B24">
        <v>12</v>
      </c>
      <c r="C24" t="str">
        <f t="shared" ca="1" si="0"/>
        <v/>
      </c>
      <c r="D24" t="str">
        <f t="shared" ca="1" si="0"/>
        <v/>
      </c>
      <c r="E24" t="str">
        <f t="shared" ca="1" si="0"/>
        <v/>
      </c>
      <c r="F24" t="str">
        <f t="shared" ca="1" si="0"/>
        <v/>
      </c>
      <c r="G24" t="str">
        <f t="shared" ca="1" si="1"/>
        <v/>
      </c>
      <c r="H24" t="str">
        <f t="shared" ca="1" si="2"/>
        <v/>
      </c>
      <c r="I24" t="str">
        <f t="shared" ca="1" si="3"/>
        <v/>
      </c>
      <c r="P24" s="71" t="str">
        <f ca="1">IF(LEN($I24)=0,"",IF(LEN(P$12)=0,"",IF(ISNUMBER(SEARCH("LABEL",$G24)),"",IFERROR(_xll.BDP(TKR,$G24,"EQY_FUND_RELATIVE_PERIOD",P$12,ACC_O,CONS_O,CURR_O,"fill=b")*1,"-"))))</f>
        <v/>
      </c>
      <c r="Q24" s="71" t="str">
        <f ca="1">IF(LEN($I24)=0,"",IF(LEN(Q$12)=0,"",IF(ISNUMBER(SEARCH("LABEL",$G24)),"",IFERROR(_xll.BDP(TKR,$G24,"EQY_FUND_RELATIVE_PERIOD",Q$12,ACC_O,CONS_O,CURR_O,"fill=b")*1,"-"))))</f>
        <v/>
      </c>
      <c r="R24" s="71" t="str">
        <f ca="1">IF(LEN($I24)=0,"",IF(LEN(R$12)=0,"",IF(ISNUMBER(SEARCH("LABEL",$G24)),"",IFERROR(_xll.BDP(TKR,$G24,"EQY_FUND_RELATIVE_PERIOD",R$12,ACC_O,CONS_O,CURR_O,"fill=b")*1,"-"))))</f>
        <v/>
      </c>
      <c r="S24" s="71" t="str">
        <f ca="1">IF(LEN($I24)=0,"",IF(LEN(S$12)=0,"",IF(ISNUMBER(SEARCH("LABEL",$G24)),"",IFERROR(_xll.BDP(TKR,$G24,"EQY_FUND_RELATIVE_PERIOD",S$12,ACC_O,CONS_O,CURR_O,"fill=b")*1,"-"))))</f>
        <v/>
      </c>
      <c r="T24" s="71" t="str">
        <f ca="1">IF(LEN($I24)=0,"",IF(LEN(T$12)=0,"",IF(ISNUMBER(SEARCH("LABEL",$G24)),"",IFERROR(_xll.BDP(TKR,$G24,"EQY_FUND_RELATIVE_PERIOD",T$12,ACC_O,CONS_O,CURR_O,"fill=b")*1,"-"))))</f>
        <v/>
      </c>
      <c r="U24" s="71" t="str">
        <f ca="1">IF(LEN($I24)=0,"",IF(LEN(U$12)=0,"",IF(ISNUMBER(SEARCH("LABEL",$G24)),"",IFERROR(_xll.BDP(TKR,$G24,"EQY_FUND_RELATIVE_PERIOD",U$12,ACC_O,CONS_O,CURR_O,"fill=b")*1,"-"))))</f>
        <v/>
      </c>
      <c r="V24" s="71" t="str">
        <f ca="1">IF(LEN($I24)=0,"",IF(LEN(V$12)=0,"",IF(ISNUMBER(SEARCH("LABEL",$G24)),"",IFERROR(_xll.BDP(TKR,$G24,"EQY_FUND_RELATIVE_PERIOD",V$12,ACC_O,CONS_O,CURR_O,"fill=b")*1,"-"))))</f>
        <v/>
      </c>
      <c r="W24" s="71" t="str">
        <f ca="1">IF(LEN($I24)=0,"",IF(LEN(W$12)=0,"",IF(ISNUMBER(SEARCH("LABEL",$G24)),"",IFERROR(_xll.BDP(TKR,$G24,"EQY_FUND_RELATIVE_PERIOD",W$12,ACC_O,CONS_O,CURR_O,"fill=b")*1,"-"))))</f>
        <v/>
      </c>
      <c r="X24" s="71" t="str">
        <f ca="1">IF(LEN($I24)=0,"",IF(LEN(X$12)=0,"",IF(ISNUMBER(SEARCH("LABEL",$G24)),"",IFERROR(_xll.BDP(TKR,$G24,"EQY_FUND_RELATIVE_PERIOD",X$12,ACC_O,CONS_O,CURR_O,"fill=b")*1,"-"))))</f>
        <v/>
      </c>
      <c r="Y24" s="71" t="str">
        <f ca="1">IF(LEN($I24)=0,"",IF(LEN(Y$12)=0,"",IF(ISNUMBER(SEARCH("LABEL",$G24)),"",IFERROR(_xll.BDP(TKR,$G24,"EQY_FUND_RELATIVE_PERIOD",Y$12,ACC_O,CONS_O,CURR_O,"fill=b")*1,"-"))))</f>
        <v/>
      </c>
      <c r="Z24" s="71" t="str">
        <f ca="1">IF(LEN($I24)=0,"",IF(LEN(Z$12)=0,"",IF(ISNUMBER(SEARCH("LABEL",$G24)),"",IFERROR(_xll.BDP(TKR,$G24,"EQY_FUND_RELATIVE_PERIOD",Z$12,ACC_O,CONS_O,CURR_O,"fill=b")*1,"-"))))</f>
        <v/>
      </c>
      <c r="AA24" s="71" t="str">
        <f ca="1">IF(LEN($I24)=0,"",IF(LEN(AA$12)=0,"",IF(ISNUMBER(SEARCH("LABEL",$G24)),"",IFERROR(_xll.BDP(TKR,$G24,"EQY_FUND_RELATIVE_PERIOD",AA$12,ACC_O,CONS_O,CURR_O,"fill=b")*1,"-"))))</f>
        <v/>
      </c>
      <c r="AB24" s="71" t="str">
        <f ca="1">IF(LEN($I24)=0,"",IF(LEN(AB$12)=0,"",IF(ISNUMBER(SEARCH("LABEL",$G24)),"",IFERROR(_xll.BDP(TKR,$G24,"EQY_FUND_RELATIVE_PERIOD",AB$12,ACC_O,CONS_O,CURR_O,"fill=b")*1,"-"))))</f>
        <v/>
      </c>
      <c r="AC24" s="71" t="str">
        <f ca="1">IF(LEN($I24)=0,"",IF(LEN(AC$12)=0,"",IF(ISNUMBER(SEARCH("LABEL",$G24)),"",IFERROR(_xll.BDP(TKR,$G24,"EQY_FUND_RELATIVE_PERIOD",AC$12,ACC_O,CONS_O,CURR_O,"fill=b")*1,"-"))))</f>
        <v/>
      </c>
      <c r="AD24" s="71" t="str">
        <f ca="1">IF(LEN($I24)=0,"",IF(LEN(AD$12)=0,"",IF(ISNUMBER(SEARCH("LABEL",$G24)),"",IFERROR(_xll.BDP(TKR,$G24,"EQY_FUND_RELATIVE_PERIOD",AD$12,ACC_O,CONS_O,CURR_O,"fill=b")*1,"-"))))</f>
        <v/>
      </c>
      <c r="AE24" s="71" t="str">
        <f ca="1">IF(LEN($I24)=0,"",IF(LEN(AE$12)=0,"",IF(ISNUMBER(SEARCH("LABEL",$G24)),"",IFERROR(_xll.BDP(TKR,$G24,"EQY_FUND_RELATIVE_PERIOD",AE$12,ACC_O,CONS_O,CURR_O,"fill=b")*1,"-"))))</f>
        <v/>
      </c>
      <c r="AF24" s="71" t="str">
        <f ca="1">IF(LEN($I24)=0,"",IF(LEN(AF$12)=0,"",IF(ISNUMBER(SEARCH("LABEL",$G24)),"",IFERROR(_xll.BDP(TKR,$G24,"EQY_FUND_RELATIVE_PERIOD",AF$12,ACC_O,CONS_O,CURR_O,"fill=b")*1,"-"))))</f>
        <v/>
      </c>
      <c r="AG24" s="71" t="str">
        <f ca="1">IF(LEN($I24)=0,"",IF(LEN(AG$12)=0,"",IF(ISNUMBER(SEARCH("LABEL",$G24)),"",IFERROR(_xll.BDP(TKR,$G24,"EQY_FUND_RELATIVE_PERIOD",AG$12,ACC_O,CONS_O,CURR_O,"fill=b")*1,"-"))))</f>
        <v/>
      </c>
      <c r="AH24" s="71" t="str">
        <f ca="1">IF(LEN($I24)=0,"",IF(LEN(AH$12)=0,"",IF(ISNUMBER(SEARCH("LABEL",$G24)),"",IFERROR(_xll.BDP(TKR,$G24,"EQY_FUND_RELATIVE_PERIOD",AH$12,ACC_O,CONS_O,CURR_O,"fill=b")*1,"-"))))</f>
        <v/>
      </c>
      <c r="AI24" s="71" t="str">
        <f ca="1">IF(LEN($I24)=0,"",IF(LEN(AI$12)=0,"",IF(ISNUMBER(SEARCH("LABEL",$G24)),"",IFERROR(_xll.BDP(TKR,$G24,"EQY_FUND_RELATIVE_PERIOD",AI$12,ACC_O,CONS_O,CURR_O,"fill=b")*1,"-"))))</f>
        <v/>
      </c>
      <c r="AJ24" s="71" t="str">
        <f ca="1">IF(LEN($I24)=0,"",IF(LEN(AJ$12)=0,"",IF(ISNUMBER(SEARCH("LABEL",$G24)),"",IFERROR(_xll.BDP(TKR,$G24,"EQY_FUND_RELATIVE_PERIOD",AJ$12,ACC_O,CONS_O,CURR_O,"fill=b")*1,"-"))))</f>
        <v/>
      </c>
      <c r="AK24" s="71" t="str">
        <f ca="1">IF(LEN($I24)=0,"",IF(LEN(AK$12)=0,"",IF(ISNUMBER(SEARCH("LABEL",$G24)),"",IFERROR(_xll.BDP(TKR,$G24,"EQY_FUND_RELATIVE_PERIOD",AK$12,ACC_O,CONS_O,CURR_O,"fill=b")*1,"-"))))</f>
        <v/>
      </c>
      <c r="AL24" s="71" t="str">
        <f ca="1">IF(LEN($I24)=0,"",IF(LEN(AL$12)=0,"",IF(ISNUMBER(SEARCH("LABEL",$G24)),"",IFERROR(_xll.BDP(TKR,$G24,"EQY_FUND_RELATIVE_PERIOD",AL$12,ACC_O,CONS_O,CURR_O,"fill=b")*1,"-"))))</f>
        <v/>
      </c>
      <c r="AM24" s="71" t="str">
        <f ca="1">IF(LEN($I24)=0,"",IF(LEN(AM$12)=0,"",IF(ISNUMBER(SEARCH("LABEL",$G24)),"",IFERROR(_xll.BDP(TKR,$G24,"EQY_FUND_RELATIVE_PERIOD",AM$12,ACC_O,CONS_O,CURR_O,"fill=b")*1,"-"))))</f>
        <v/>
      </c>
      <c r="AN24" s="71" t="str">
        <f ca="1">IF(LEN($I24)=0,"",IF(LEN(AN$12)=0,"",IF(ISNUMBER(SEARCH("LABEL",$G24)),"",IFERROR(_xll.BDP(TKR,$G24,"EQY_FUND_RELATIVE_PERIOD",AN$12,ACC_O,CONS_O,CURR_O,"fill=b")*1,"-"))))</f>
        <v/>
      </c>
      <c r="AO24" s="71" t="str">
        <f ca="1">IF(LEN($I24)=0,"",IF(LEN(AO$12)=0,"",IF(ISNUMBER(SEARCH("LABEL",$G24)),"",IFERROR(_xll.BDP(TKR,$G24,"EQY_FUND_RELATIVE_PERIOD",AO$12,ACC_O,CONS_O,CURR_O,"fill=b")*1,"-"))))</f>
        <v/>
      </c>
      <c r="AP24" s="71" t="str">
        <f ca="1">IF(LEN($I24)=0,"",IF(LEN(AP$12)=0,"",IF(ISNUMBER(SEARCH("LABEL",$G24)),"",IFERROR(_xll.BDP(TKR,$G24,"EQY_FUND_RELATIVE_PERIOD",AP$12,ACC_O,CONS_O,CURR_O,"fill=b")*1,"-"))))</f>
        <v/>
      </c>
      <c r="AQ24" s="71" t="str">
        <f ca="1">IF(LEN($I24)=0,"",IF(LEN(AQ$12)=0,"",IF(ISNUMBER(SEARCH("LABEL",$G24)),"",IFERROR(_xll.BDP(TKR,$G24,"EQY_FUND_RELATIVE_PERIOD",AQ$12,ACC_O,CONS_O,CURR_O,"fill=b")*1,"-"))))</f>
        <v/>
      </c>
      <c r="AR24" s="71" t="str">
        <f ca="1">IF(LEN($I24)=0,"",IF(LEN(AR$12)=0,"",IF(ISNUMBER(SEARCH("LABEL",$G24)),"",IFERROR(_xll.BDP(TKR,$G24,"EQY_FUND_RELATIVE_PERIOD",AR$12,ACC_O,CONS_O,CURR_O,"fill=b")*1,"-"))))</f>
        <v/>
      </c>
      <c r="AS24" s="71" t="str">
        <f ca="1">IF(LEN($I24)=0,"",IF(LEN(AS$12)=0,"",IF(ISNUMBER(SEARCH("LABEL",$G24)),"",IFERROR(_xll.BDP(TKR,$G24,"EQY_FUND_RELATIVE_PERIOD",AS$12,ACC_O,CONS_O,CURR_O,"fill=b")*1,"-"))))</f>
        <v/>
      </c>
      <c r="AT24" s="71" t="str">
        <f ca="1">IF(LEN($I24)=0,"",IF(LEN(AT$12)=0,"",IF(ISNUMBER(SEARCH("LABEL",$G24)),"",IFERROR(_xll.BDP(TKR,$G24,"EQY_FUND_RELATIVE_PERIOD",AT$12,ACC_O,CONS_O,CURR_O,"fill=b")*1,"-"))))</f>
        <v/>
      </c>
      <c r="AU24" s="71" t="str">
        <f ca="1">IF(LEN($I24)=0,"",IF(LEN(AU$12)=0,"",IF(ISNUMBER(SEARCH("LABEL",$G24)),"",IFERROR(_xll.BDP(TKR,$G24,"EQY_FUND_RELATIVE_PERIOD",AU$12,ACC_O,CONS_O,CURR_O,"fill=b")*1,"-"))))</f>
        <v/>
      </c>
      <c r="AV24" s="71" t="str">
        <f ca="1">IF(LEN($I24)=0,"",IF(LEN(AV$12)=0,"",IF(ISNUMBER(SEARCH("LABEL",$G24)),"",IFERROR(_xll.BDP(TKR,$G24,"EQY_FUND_RELATIVE_PERIOD",AV$12,ACC_O,CONS_O,CURR_O,"fill=b")*1,"-"))))</f>
        <v/>
      </c>
      <c r="AW24" s="71" t="str">
        <f ca="1">IF(LEN($I24)=0,"",IF(LEN(AW$12)=0,"",IF(ISNUMBER(SEARCH("LABEL",$G24)),"",IFERROR(_xll.BDP(TKR,$G24,"EQY_FUND_RELATIVE_PERIOD",AW$12,ACC_O,CONS_O,CURR_O,"fill=b")*1,"-"))))</f>
        <v/>
      </c>
      <c r="AX24" s="71" t="str">
        <f ca="1">IF(LEN($I24)=0,"",IF(LEN(AX$12)=0,"",IF(ISNUMBER(SEARCH("LABEL",$G24)),"",IFERROR(_xll.BDP(TKR,$G24,"EQY_FUND_RELATIVE_PERIOD",AX$12,ACC_O,CONS_O,CURR_O,"fill=b")*1,"-"))))</f>
        <v/>
      </c>
      <c r="AY24" s="71" t="str">
        <f ca="1">IF(LEN($I24)=0,"",IF(LEN(AY$12)=0,"",IF(ISNUMBER(SEARCH("LABEL",$G24)),"",IFERROR(_xll.BDP(TKR,$G24,"EQY_FUND_RELATIVE_PERIOD",AY$12,ACC_O,CONS_O,CURR_O,"fill=b")*1,"-"))))</f>
        <v/>
      </c>
      <c r="AZ24" s="71" t="str">
        <f ca="1">IF(LEN($I24)=0,"",IF(LEN(AZ$12)=0,"",IF(ISNUMBER(SEARCH("LABEL",$G24)),"",IFERROR(_xll.BDP(TKR,$G24,"EQY_FUND_RELATIVE_PERIOD",AZ$12,ACC_O,CONS_O,CURR_O,"fill=b")*1,"-"))))</f>
        <v/>
      </c>
      <c r="BA24" s="71" t="str">
        <f ca="1">IF(LEN($I24)=0,"",IF(LEN(BA$12)=0,"",IF(ISNUMBER(SEARCH("LABEL",$G24)),"",IFERROR(_xll.BDP(TKR,$G24,"EQY_FUND_RELATIVE_PERIOD",BA$12,ACC_O,CONS_O,CURR_O,"fill=b")*1,"-"))))</f>
        <v/>
      </c>
      <c r="BB24" s="71" t="str">
        <f ca="1">IF(LEN($I24)=0,"",IF(LEN(BB$12)=0,"",IF(ISNUMBER(SEARCH("LABEL",$G24)),"",IFERROR(_xll.BDP(TKR,$G24,"EQY_FUND_RELATIVE_PERIOD",BB$12,ACC_O,CONS_O,CURR_O,"fill=b")*1,"-"))))</f>
        <v/>
      </c>
      <c r="BC24" s="71" t="str">
        <f ca="1">IF(LEN($I24)=0,"",IF(LEN(BC$12)=0,"",IF(ISNUMBER(SEARCH("LABEL",$G24)),"",IFERROR(_xll.BDP(TKR,$G24,"EQY_FUND_RELATIVE_PERIOD",BC$12,ACC_O,CONS_O,CURR_O,"fill=b")*1,"-"))))</f>
        <v/>
      </c>
      <c r="BD24" s="37"/>
      <c r="BE24" s="37"/>
      <c r="BF24" s="37"/>
      <c r="BG24" s="37"/>
      <c r="BH24" s="37"/>
      <c r="BI24" s="37"/>
      <c r="BJ24" s="37"/>
      <c r="BK24" s="37"/>
      <c r="BL24" s="37"/>
      <c r="BM24" s="37"/>
      <c r="BN24" s="37"/>
      <c r="BO24" s="37"/>
      <c r="BP24" s="37"/>
      <c r="BQ24" s="37"/>
      <c r="BR24" s="37"/>
      <c r="BS24" s="37"/>
      <c r="BT24" s="37"/>
      <c r="BU24" s="37"/>
      <c r="BV24" s="37"/>
      <c r="BW24" s="37"/>
      <c r="BX24" s="37"/>
      <c r="BY24" s="37"/>
      <c r="BZ24" s="37"/>
      <c r="CA24" s="37"/>
      <c r="CB24" s="37"/>
    </row>
    <row r="25" spans="2:85">
      <c r="B25">
        <v>13</v>
      </c>
      <c r="C25" t="str">
        <f t="shared" ca="1" si="0"/>
        <v/>
      </c>
      <c r="D25" t="str">
        <f t="shared" ca="1" si="0"/>
        <v/>
      </c>
      <c r="E25" t="str">
        <f t="shared" ca="1" si="0"/>
        <v/>
      </c>
      <c r="F25" t="str">
        <f t="shared" ca="1" si="0"/>
        <v/>
      </c>
      <c r="G25" t="str">
        <f t="shared" ca="1" si="1"/>
        <v/>
      </c>
      <c r="H25" t="str">
        <f t="shared" ca="1" si="2"/>
        <v/>
      </c>
      <c r="I25" t="str">
        <f t="shared" ca="1" si="3"/>
        <v/>
      </c>
      <c r="P25" s="71" t="str">
        <f ca="1">IF(LEN($I25)=0,"",IF(LEN(P$12)=0,"",IF(ISNUMBER(SEARCH("LABEL",$G25)),"",IFERROR(_xll.BDP(TKR,$G25,"EQY_FUND_RELATIVE_PERIOD",P$12,ACC_O,CONS_O,CURR_O,"fill=b")*1,"-"))))</f>
        <v/>
      </c>
      <c r="Q25" s="71" t="str">
        <f ca="1">IF(LEN($I25)=0,"",IF(LEN(Q$12)=0,"",IF(ISNUMBER(SEARCH("LABEL",$G25)),"",IFERROR(_xll.BDP(TKR,$G25,"EQY_FUND_RELATIVE_PERIOD",Q$12,ACC_O,CONS_O,CURR_O,"fill=b")*1,"-"))))</f>
        <v/>
      </c>
      <c r="R25" s="71" t="str">
        <f ca="1">IF(LEN($I25)=0,"",IF(LEN(R$12)=0,"",IF(ISNUMBER(SEARCH("LABEL",$G25)),"",IFERROR(_xll.BDP(TKR,$G25,"EQY_FUND_RELATIVE_PERIOD",R$12,ACC_O,CONS_O,CURR_O,"fill=b")*1,"-"))))</f>
        <v/>
      </c>
      <c r="S25" s="71" t="str">
        <f ca="1">IF(LEN($I25)=0,"",IF(LEN(S$12)=0,"",IF(ISNUMBER(SEARCH("LABEL",$G25)),"",IFERROR(_xll.BDP(TKR,$G25,"EQY_FUND_RELATIVE_PERIOD",S$12,ACC_O,CONS_O,CURR_O,"fill=b")*1,"-"))))</f>
        <v/>
      </c>
      <c r="T25" s="71" t="str">
        <f ca="1">IF(LEN($I25)=0,"",IF(LEN(T$12)=0,"",IF(ISNUMBER(SEARCH("LABEL",$G25)),"",IFERROR(_xll.BDP(TKR,$G25,"EQY_FUND_RELATIVE_PERIOD",T$12,ACC_O,CONS_O,CURR_O,"fill=b")*1,"-"))))</f>
        <v/>
      </c>
      <c r="U25" s="71" t="str">
        <f ca="1">IF(LEN($I25)=0,"",IF(LEN(U$12)=0,"",IF(ISNUMBER(SEARCH("LABEL",$G25)),"",IFERROR(_xll.BDP(TKR,$G25,"EQY_FUND_RELATIVE_PERIOD",U$12,ACC_O,CONS_O,CURR_O,"fill=b")*1,"-"))))</f>
        <v/>
      </c>
      <c r="V25" s="71" t="str">
        <f ca="1">IF(LEN($I25)=0,"",IF(LEN(V$12)=0,"",IF(ISNUMBER(SEARCH("LABEL",$G25)),"",IFERROR(_xll.BDP(TKR,$G25,"EQY_FUND_RELATIVE_PERIOD",V$12,ACC_O,CONS_O,CURR_O,"fill=b")*1,"-"))))</f>
        <v/>
      </c>
      <c r="W25" s="71" t="str">
        <f ca="1">IF(LEN($I25)=0,"",IF(LEN(W$12)=0,"",IF(ISNUMBER(SEARCH("LABEL",$G25)),"",IFERROR(_xll.BDP(TKR,$G25,"EQY_FUND_RELATIVE_PERIOD",W$12,ACC_O,CONS_O,CURR_O,"fill=b")*1,"-"))))</f>
        <v/>
      </c>
      <c r="X25" s="71" t="str">
        <f ca="1">IF(LEN($I25)=0,"",IF(LEN(X$12)=0,"",IF(ISNUMBER(SEARCH("LABEL",$G25)),"",IFERROR(_xll.BDP(TKR,$G25,"EQY_FUND_RELATIVE_PERIOD",X$12,ACC_O,CONS_O,CURR_O,"fill=b")*1,"-"))))</f>
        <v/>
      </c>
      <c r="Y25" s="71" t="str">
        <f ca="1">IF(LEN($I25)=0,"",IF(LEN(Y$12)=0,"",IF(ISNUMBER(SEARCH("LABEL",$G25)),"",IFERROR(_xll.BDP(TKR,$G25,"EQY_FUND_RELATIVE_PERIOD",Y$12,ACC_O,CONS_O,CURR_O,"fill=b")*1,"-"))))</f>
        <v/>
      </c>
      <c r="Z25" s="71" t="str">
        <f ca="1">IF(LEN($I25)=0,"",IF(LEN(Z$12)=0,"",IF(ISNUMBER(SEARCH("LABEL",$G25)),"",IFERROR(_xll.BDP(TKR,$G25,"EQY_FUND_RELATIVE_PERIOD",Z$12,ACC_O,CONS_O,CURR_O,"fill=b")*1,"-"))))</f>
        <v/>
      </c>
      <c r="AA25" s="71" t="str">
        <f ca="1">IF(LEN($I25)=0,"",IF(LEN(AA$12)=0,"",IF(ISNUMBER(SEARCH("LABEL",$G25)),"",IFERROR(_xll.BDP(TKR,$G25,"EQY_FUND_RELATIVE_PERIOD",AA$12,ACC_O,CONS_O,CURR_O,"fill=b")*1,"-"))))</f>
        <v/>
      </c>
      <c r="AB25" s="71" t="str">
        <f ca="1">IF(LEN($I25)=0,"",IF(LEN(AB$12)=0,"",IF(ISNUMBER(SEARCH("LABEL",$G25)),"",IFERROR(_xll.BDP(TKR,$G25,"EQY_FUND_RELATIVE_PERIOD",AB$12,ACC_O,CONS_O,CURR_O,"fill=b")*1,"-"))))</f>
        <v/>
      </c>
      <c r="AC25" s="71" t="str">
        <f ca="1">IF(LEN($I25)=0,"",IF(LEN(AC$12)=0,"",IF(ISNUMBER(SEARCH("LABEL",$G25)),"",IFERROR(_xll.BDP(TKR,$G25,"EQY_FUND_RELATIVE_PERIOD",AC$12,ACC_O,CONS_O,CURR_O,"fill=b")*1,"-"))))</f>
        <v/>
      </c>
      <c r="AD25" s="71" t="str">
        <f ca="1">IF(LEN($I25)=0,"",IF(LEN(AD$12)=0,"",IF(ISNUMBER(SEARCH("LABEL",$G25)),"",IFERROR(_xll.BDP(TKR,$G25,"EQY_FUND_RELATIVE_PERIOD",AD$12,ACC_O,CONS_O,CURR_O,"fill=b")*1,"-"))))</f>
        <v/>
      </c>
      <c r="AE25" s="71" t="str">
        <f ca="1">IF(LEN($I25)=0,"",IF(LEN(AE$12)=0,"",IF(ISNUMBER(SEARCH("LABEL",$G25)),"",IFERROR(_xll.BDP(TKR,$G25,"EQY_FUND_RELATIVE_PERIOD",AE$12,ACC_O,CONS_O,CURR_O,"fill=b")*1,"-"))))</f>
        <v/>
      </c>
      <c r="AF25" s="71" t="str">
        <f ca="1">IF(LEN($I25)=0,"",IF(LEN(AF$12)=0,"",IF(ISNUMBER(SEARCH("LABEL",$G25)),"",IFERROR(_xll.BDP(TKR,$G25,"EQY_FUND_RELATIVE_PERIOD",AF$12,ACC_O,CONS_O,CURR_O,"fill=b")*1,"-"))))</f>
        <v/>
      </c>
      <c r="AG25" s="71" t="str">
        <f ca="1">IF(LEN($I25)=0,"",IF(LEN(AG$12)=0,"",IF(ISNUMBER(SEARCH("LABEL",$G25)),"",IFERROR(_xll.BDP(TKR,$G25,"EQY_FUND_RELATIVE_PERIOD",AG$12,ACC_O,CONS_O,CURR_O,"fill=b")*1,"-"))))</f>
        <v/>
      </c>
      <c r="AH25" s="71" t="str">
        <f ca="1">IF(LEN($I25)=0,"",IF(LEN(AH$12)=0,"",IF(ISNUMBER(SEARCH("LABEL",$G25)),"",IFERROR(_xll.BDP(TKR,$G25,"EQY_FUND_RELATIVE_PERIOD",AH$12,ACC_O,CONS_O,CURR_O,"fill=b")*1,"-"))))</f>
        <v/>
      </c>
      <c r="AI25" s="71" t="str">
        <f ca="1">IF(LEN($I25)=0,"",IF(LEN(AI$12)=0,"",IF(ISNUMBER(SEARCH("LABEL",$G25)),"",IFERROR(_xll.BDP(TKR,$G25,"EQY_FUND_RELATIVE_PERIOD",AI$12,ACC_O,CONS_O,CURR_O,"fill=b")*1,"-"))))</f>
        <v/>
      </c>
      <c r="AJ25" s="71" t="str">
        <f ca="1">IF(LEN($I25)=0,"",IF(LEN(AJ$12)=0,"",IF(ISNUMBER(SEARCH("LABEL",$G25)),"",IFERROR(_xll.BDP(TKR,$G25,"EQY_FUND_RELATIVE_PERIOD",AJ$12,ACC_O,CONS_O,CURR_O,"fill=b")*1,"-"))))</f>
        <v/>
      </c>
      <c r="AK25" s="71" t="str">
        <f ca="1">IF(LEN($I25)=0,"",IF(LEN(AK$12)=0,"",IF(ISNUMBER(SEARCH("LABEL",$G25)),"",IFERROR(_xll.BDP(TKR,$G25,"EQY_FUND_RELATIVE_PERIOD",AK$12,ACC_O,CONS_O,CURR_O,"fill=b")*1,"-"))))</f>
        <v/>
      </c>
      <c r="AL25" s="71" t="str">
        <f ca="1">IF(LEN($I25)=0,"",IF(LEN(AL$12)=0,"",IF(ISNUMBER(SEARCH("LABEL",$G25)),"",IFERROR(_xll.BDP(TKR,$G25,"EQY_FUND_RELATIVE_PERIOD",AL$12,ACC_O,CONS_O,CURR_O,"fill=b")*1,"-"))))</f>
        <v/>
      </c>
      <c r="AM25" s="71" t="str">
        <f ca="1">IF(LEN($I25)=0,"",IF(LEN(AM$12)=0,"",IF(ISNUMBER(SEARCH("LABEL",$G25)),"",IFERROR(_xll.BDP(TKR,$G25,"EQY_FUND_RELATIVE_PERIOD",AM$12,ACC_O,CONS_O,CURR_O,"fill=b")*1,"-"))))</f>
        <v/>
      </c>
      <c r="AN25" s="71" t="str">
        <f ca="1">IF(LEN($I25)=0,"",IF(LEN(AN$12)=0,"",IF(ISNUMBER(SEARCH("LABEL",$G25)),"",IFERROR(_xll.BDP(TKR,$G25,"EQY_FUND_RELATIVE_PERIOD",AN$12,ACC_O,CONS_O,CURR_O,"fill=b")*1,"-"))))</f>
        <v/>
      </c>
      <c r="AO25" s="71" t="str">
        <f ca="1">IF(LEN($I25)=0,"",IF(LEN(AO$12)=0,"",IF(ISNUMBER(SEARCH("LABEL",$G25)),"",IFERROR(_xll.BDP(TKR,$G25,"EQY_FUND_RELATIVE_PERIOD",AO$12,ACC_O,CONS_O,CURR_O,"fill=b")*1,"-"))))</f>
        <v/>
      </c>
      <c r="AP25" s="71" t="str">
        <f ca="1">IF(LEN($I25)=0,"",IF(LEN(AP$12)=0,"",IF(ISNUMBER(SEARCH("LABEL",$G25)),"",IFERROR(_xll.BDP(TKR,$G25,"EQY_FUND_RELATIVE_PERIOD",AP$12,ACC_O,CONS_O,CURR_O,"fill=b")*1,"-"))))</f>
        <v/>
      </c>
      <c r="AQ25" s="71" t="str">
        <f ca="1">IF(LEN($I25)=0,"",IF(LEN(AQ$12)=0,"",IF(ISNUMBER(SEARCH("LABEL",$G25)),"",IFERROR(_xll.BDP(TKR,$G25,"EQY_FUND_RELATIVE_PERIOD",AQ$12,ACC_O,CONS_O,CURR_O,"fill=b")*1,"-"))))</f>
        <v/>
      </c>
      <c r="AR25" s="71" t="str">
        <f ca="1">IF(LEN($I25)=0,"",IF(LEN(AR$12)=0,"",IF(ISNUMBER(SEARCH("LABEL",$G25)),"",IFERROR(_xll.BDP(TKR,$G25,"EQY_FUND_RELATIVE_PERIOD",AR$12,ACC_O,CONS_O,CURR_O,"fill=b")*1,"-"))))</f>
        <v/>
      </c>
      <c r="AS25" s="71" t="str">
        <f ca="1">IF(LEN($I25)=0,"",IF(LEN(AS$12)=0,"",IF(ISNUMBER(SEARCH("LABEL",$G25)),"",IFERROR(_xll.BDP(TKR,$G25,"EQY_FUND_RELATIVE_PERIOD",AS$12,ACC_O,CONS_O,CURR_O,"fill=b")*1,"-"))))</f>
        <v/>
      </c>
      <c r="AT25" s="71" t="str">
        <f ca="1">IF(LEN($I25)=0,"",IF(LEN(AT$12)=0,"",IF(ISNUMBER(SEARCH("LABEL",$G25)),"",IFERROR(_xll.BDP(TKR,$G25,"EQY_FUND_RELATIVE_PERIOD",AT$12,ACC_O,CONS_O,CURR_O,"fill=b")*1,"-"))))</f>
        <v/>
      </c>
      <c r="AU25" s="71" t="str">
        <f ca="1">IF(LEN($I25)=0,"",IF(LEN(AU$12)=0,"",IF(ISNUMBER(SEARCH("LABEL",$G25)),"",IFERROR(_xll.BDP(TKR,$G25,"EQY_FUND_RELATIVE_PERIOD",AU$12,ACC_O,CONS_O,CURR_O,"fill=b")*1,"-"))))</f>
        <v/>
      </c>
      <c r="AV25" s="71" t="str">
        <f ca="1">IF(LEN($I25)=0,"",IF(LEN(AV$12)=0,"",IF(ISNUMBER(SEARCH("LABEL",$G25)),"",IFERROR(_xll.BDP(TKR,$G25,"EQY_FUND_RELATIVE_PERIOD",AV$12,ACC_O,CONS_O,CURR_O,"fill=b")*1,"-"))))</f>
        <v/>
      </c>
      <c r="AW25" s="71" t="str">
        <f ca="1">IF(LEN($I25)=0,"",IF(LEN(AW$12)=0,"",IF(ISNUMBER(SEARCH("LABEL",$G25)),"",IFERROR(_xll.BDP(TKR,$G25,"EQY_FUND_RELATIVE_PERIOD",AW$12,ACC_O,CONS_O,CURR_O,"fill=b")*1,"-"))))</f>
        <v/>
      </c>
      <c r="AX25" s="71" t="str">
        <f ca="1">IF(LEN($I25)=0,"",IF(LEN(AX$12)=0,"",IF(ISNUMBER(SEARCH("LABEL",$G25)),"",IFERROR(_xll.BDP(TKR,$G25,"EQY_FUND_RELATIVE_PERIOD",AX$12,ACC_O,CONS_O,CURR_O,"fill=b")*1,"-"))))</f>
        <v/>
      </c>
      <c r="AY25" s="71" t="str">
        <f ca="1">IF(LEN($I25)=0,"",IF(LEN(AY$12)=0,"",IF(ISNUMBER(SEARCH("LABEL",$G25)),"",IFERROR(_xll.BDP(TKR,$G25,"EQY_FUND_RELATIVE_PERIOD",AY$12,ACC_O,CONS_O,CURR_O,"fill=b")*1,"-"))))</f>
        <v/>
      </c>
      <c r="AZ25" s="71" t="str">
        <f ca="1">IF(LEN($I25)=0,"",IF(LEN(AZ$12)=0,"",IF(ISNUMBER(SEARCH("LABEL",$G25)),"",IFERROR(_xll.BDP(TKR,$G25,"EQY_FUND_RELATIVE_PERIOD",AZ$12,ACC_O,CONS_O,CURR_O,"fill=b")*1,"-"))))</f>
        <v/>
      </c>
      <c r="BA25" s="71" t="str">
        <f ca="1">IF(LEN($I25)=0,"",IF(LEN(BA$12)=0,"",IF(ISNUMBER(SEARCH("LABEL",$G25)),"",IFERROR(_xll.BDP(TKR,$G25,"EQY_FUND_RELATIVE_PERIOD",BA$12,ACC_O,CONS_O,CURR_O,"fill=b")*1,"-"))))</f>
        <v/>
      </c>
      <c r="BB25" s="71" t="str">
        <f ca="1">IF(LEN($I25)=0,"",IF(LEN(BB$12)=0,"",IF(ISNUMBER(SEARCH("LABEL",$G25)),"",IFERROR(_xll.BDP(TKR,$G25,"EQY_FUND_RELATIVE_PERIOD",BB$12,ACC_O,CONS_O,CURR_O,"fill=b")*1,"-"))))</f>
        <v/>
      </c>
      <c r="BC25" s="71" t="str">
        <f ca="1">IF(LEN($I25)=0,"",IF(LEN(BC$12)=0,"",IF(ISNUMBER(SEARCH("LABEL",$G25)),"",IFERROR(_xll.BDP(TKR,$G25,"EQY_FUND_RELATIVE_PERIOD",BC$12,ACC_O,CONS_O,CURR_O,"fill=b")*1,"-"))))</f>
        <v/>
      </c>
      <c r="BD25" s="37"/>
      <c r="BE25" s="37"/>
      <c r="BF25" s="37"/>
      <c r="BG25" s="37"/>
      <c r="BH25" s="37"/>
      <c r="BI25" s="37"/>
      <c r="BJ25" s="37"/>
      <c r="BK25" s="37"/>
      <c r="BL25" s="37"/>
      <c r="BM25" s="37"/>
      <c r="BN25" s="37"/>
      <c r="BO25" s="37"/>
      <c r="BP25" s="37"/>
      <c r="BQ25" s="37"/>
      <c r="BR25" s="37"/>
      <c r="BS25" s="37"/>
      <c r="BT25" s="37"/>
      <c r="BU25" s="37"/>
      <c r="BV25" s="37"/>
      <c r="BW25" s="37"/>
      <c r="BX25" s="37"/>
      <c r="BY25" s="37"/>
      <c r="BZ25" s="37"/>
      <c r="CA25" s="37"/>
      <c r="CB25" s="37"/>
    </row>
    <row r="26" spans="2:85">
      <c r="B26">
        <v>14</v>
      </c>
      <c r="C26" t="str">
        <f t="shared" ca="1" si="0"/>
        <v/>
      </c>
      <c r="D26" t="str">
        <f t="shared" ca="1" si="0"/>
        <v/>
      </c>
      <c r="E26" t="str">
        <f t="shared" ca="1" si="0"/>
        <v/>
      </c>
      <c r="F26" t="str">
        <f t="shared" ca="1" si="0"/>
        <v/>
      </c>
      <c r="G26" t="str">
        <f t="shared" ca="1" si="1"/>
        <v/>
      </c>
      <c r="H26" t="str">
        <f t="shared" ca="1" si="2"/>
        <v/>
      </c>
      <c r="I26" t="str">
        <f t="shared" ca="1" si="3"/>
        <v/>
      </c>
      <c r="P26" s="71" t="str">
        <f ca="1">IF(LEN($I26)=0,"",IF(LEN(P$12)=0,"",IF(ISNUMBER(SEARCH("LABEL",$G26)),"",IFERROR(_xll.BDP(TKR,$G26,"EQY_FUND_RELATIVE_PERIOD",P$12,ACC_O,CONS_O,CURR_O,"fill=b")*1,"-"))))</f>
        <v/>
      </c>
      <c r="Q26" s="71" t="str">
        <f ca="1">IF(LEN($I26)=0,"",IF(LEN(Q$12)=0,"",IF(ISNUMBER(SEARCH("LABEL",$G26)),"",IFERROR(_xll.BDP(TKR,$G26,"EQY_FUND_RELATIVE_PERIOD",Q$12,ACC_O,CONS_O,CURR_O,"fill=b")*1,"-"))))</f>
        <v/>
      </c>
      <c r="R26" s="71" t="str">
        <f ca="1">IF(LEN($I26)=0,"",IF(LEN(R$12)=0,"",IF(ISNUMBER(SEARCH("LABEL",$G26)),"",IFERROR(_xll.BDP(TKR,$G26,"EQY_FUND_RELATIVE_PERIOD",R$12,ACC_O,CONS_O,CURR_O,"fill=b")*1,"-"))))</f>
        <v/>
      </c>
      <c r="S26" s="71" t="str">
        <f ca="1">IF(LEN($I26)=0,"",IF(LEN(S$12)=0,"",IF(ISNUMBER(SEARCH("LABEL",$G26)),"",IFERROR(_xll.BDP(TKR,$G26,"EQY_FUND_RELATIVE_PERIOD",S$12,ACC_O,CONS_O,CURR_O,"fill=b")*1,"-"))))</f>
        <v/>
      </c>
      <c r="T26" s="71" t="str">
        <f ca="1">IF(LEN($I26)=0,"",IF(LEN(T$12)=0,"",IF(ISNUMBER(SEARCH("LABEL",$G26)),"",IFERROR(_xll.BDP(TKR,$G26,"EQY_FUND_RELATIVE_PERIOD",T$12,ACC_O,CONS_O,CURR_O,"fill=b")*1,"-"))))</f>
        <v/>
      </c>
      <c r="U26" s="71" t="str">
        <f ca="1">IF(LEN($I26)=0,"",IF(LEN(U$12)=0,"",IF(ISNUMBER(SEARCH("LABEL",$G26)),"",IFERROR(_xll.BDP(TKR,$G26,"EQY_FUND_RELATIVE_PERIOD",U$12,ACC_O,CONS_O,CURR_O,"fill=b")*1,"-"))))</f>
        <v/>
      </c>
      <c r="V26" s="71" t="str">
        <f ca="1">IF(LEN($I26)=0,"",IF(LEN(V$12)=0,"",IF(ISNUMBER(SEARCH("LABEL",$G26)),"",IFERROR(_xll.BDP(TKR,$G26,"EQY_FUND_RELATIVE_PERIOD",V$12,ACC_O,CONS_O,CURR_O,"fill=b")*1,"-"))))</f>
        <v/>
      </c>
      <c r="W26" s="71" t="str">
        <f ca="1">IF(LEN($I26)=0,"",IF(LEN(W$12)=0,"",IF(ISNUMBER(SEARCH("LABEL",$G26)),"",IFERROR(_xll.BDP(TKR,$G26,"EQY_FUND_RELATIVE_PERIOD",W$12,ACC_O,CONS_O,CURR_O,"fill=b")*1,"-"))))</f>
        <v/>
      </c>
      <c r="X26" s="71" t="str">
        <f ca="1">IF(LEN($I26)=0,"",IF(LEN(X$12)=0,"",IF(ISNUMBER(SEARCH("LABEL",$G26)),"",IFERROR(_xll.BDP(TKR,$G26,"EQY_FUND_RELATIVE_PERIOD",X$12,ACC_O,CONS_O,CURR_O,"fill=b")*1,"-"))))</f>
        <v/>
      </c>
      <c r="Y26" s="71" t="str">
        <f ca="1">IF(LEN($I26)=0,"",IF(LEN(Y$12)=0,"",IF(ISNUMBER(SEARCH("LABEL",$G26)),"",IFERROR(_xll.BDP(TKR,$G26,"EQY_FUND_RELATIVE_PERIOD",Y$12,ACC_O,CONS_O,CURR_O,"fill=b")*1,"-"))))</f>
        <v/>
      </c>
      <c r="Z26" s="71" t="str">
        <f ca="1">IF(LEN($I26)=0,"",IF(LEN(Z$12)=0,"",IF(ISNUMBER(SEARCH("LABEL",$G26)),"",IFERROR(_xll.BDP(TKR,$G26,"EQY_FUND_RELATIVE_PERIOD",Z$12,ACC_O,CONS_O,CURR_O,"fill=b")*1,"-"))))</f>
        <v/>
      </c>
      <c r="AA26" s="71" t="str">
        <f ca="1">IF(LEN($I26)=0,"",IF(LEN(AA$12)=0,"",IF(ISNUMBER(SEARCH("LABEL",$G26)),"",IFERROR(_xll.BDP(TKR,$G26,"EQY_FUND_RELATIVE_PERIOD",AA$12,ACC_O,CONS_O,CURR_O,"fill=b")*1,"-"))))</f>
        <v/>
      </c>
      <c r="AB26" s="71" t="str">
        <f ca="1">IF(LEN($I26)=0,"",IF(LEN(AB$12)=0,"",IF(ISNUMBER(SEARCH("LABEL",$G26)),"",IFERROR(_xll.BDP(TKR,$G26,"EQY_FUND_RELATIVE_PERIOD",AB$12,ACC_O,CONS_O,CURR_O,"fill=b")*1,"-"))))</f>
        <v/>
      </c>
      <c r="AC26" s="71" t="str">
        <f ca="1">IF(LEN($I26)=0,"",IF(LEN(AC$12)=0,"",IF(ISNUMBER(SEARCH("LABEL",$G26)),"",IFERROR(_xll.BDP(TKR,$G26,"EQY_FUND_RELATIVE_PERIOD",AC$12,ACC_O,CONS_O,CURR_O,"fill=b")*1,"-"))))</f>
        <v/>
      </c>
      <c r="AD26" s="71" t="str">
        <f ca="1">IF(LEN($I26)=0,"",IF(LEN(AD$12)=0,"",IF(ISNUMBER(SEARCH("LABEL",$G26)),"",IFERROR(_xll.BDP(TKR,$G26,"EQY_FUND_RELATIVE_PERIOD",AD$12,ACC_O,CONS_O,CURR_O,"fill=b")*1,"-"))))</f>
        <v/>
      </c>
      <c r="AE26" s="71" t="str">
        <f ca="1">IF(LEN($I26)=0,"",IF(LEN(AE$12)=0,"",IF(ISNUMBER(SEARCH("LABEL",$G26)),"",IFERROR(_xll.BDP(TKR,$G26,"EQY_FUND_RELATIVE_PERIOD",AE$12,ACC_O,CONS_O,CURR_O,"fill=b")*1,"-"))))</f>
        <v/>
      </c>
      <c r="AF26" s="71" t="str">
        <f ca="1">IF(LEN($I26)=0,"",IF(LEN(AF$12)=0,"",IF(ISNUMBER(SEARCH("LABEL",$G26)),"",IFERROR(_xll.BDP(TKR,$G26,"EQY_FUND_RELATIVE_PERIOD",AF$12,ACC_O,CONS_O,CURR_O,"fill=b")*1,"-"))))</f>
        <v/>
      </c>
      <c r="AG26" s="71" t="str">
        <f ca="1">IF(LEN($I26)=0,"",IF(LEN(AG$12)=0,"",IF(ISNUMBER(SEARCH("LABEL",$G26)),"",IFERROR(_xll.BDP(TKR,$G26,"EQY_FUND_RELATIVE_PERIOD",AG$12,ACC_O,CONS_O,CURR_O,"fill=b")*1,"-"))))</f>
        <v/>
      </c>
      <c r="AH26" s="71" t="str">
        <f ca="1">IF(LEN($I26)=0,"",IF(LEN(AH$12)=0,"",IF(ISNUMBER(SEARCH("LABEL",$G26)),"",IFERROR(_xll.BDP(TKR,$G26,"EQY_FUND_RELATIVE_PERIOD",AH$12,ACC_O,CONS_O,CURR_O,"fill=b")*1,"-"))))</f>
        <v/>
      </c>
      <c r="AI26" s="71" t="str">
        <f ca="1">IF(LEN($I26)=0,"",IF(LEN(AI$12)=0,"",IF(ISNUMBER(SEARCH("LABEL",$G26)),"",IFERROR(_xll.BDP(TKR,$G26,"EQY_FUND_RELATIVE_PERIOD",AI$12,ACC_O,CONS_O,CURR_O,"fill=b")*1,"-"))))</f>
        <v/>
      </c>
      <c r="AJ26" s="71" t="str">
        <f ca="1">IF(LEN($I26)=0,"",IF(LEN(AJ$12)=0,"",IF(ISNUMBER(SEARCH("LABEL",$G26)),"",IFERROR(_xll.BDP(TKR,$G26,"EQY_FUND_RELATIVE_PERIOD",AJ$12,ACC_O,CONS_O,CURR_O,"fill=b")*1,"-"))))</f>
        <v/>
      </c>
      <c r="AK26" s="71" t="str">
        <f ca="1">IF(LEN($I26)=0,"",IF(LEN(AK$12)=0,"",IF(ISNUMBER(SEARCH("LABEL",$G26)),"",IFERROR(_xll.BDP(TKR,$G26,"EQY_FUND_RELATIVE_PERIOD",AK$12,ACC_O,CONS_O,CURR_O,"fill=b")*1,"-"))))</f>
        <v/>
      </c>
      <c r="AL26" s="71" t="str">
        <f ca="1">IF(LEN($I26)=0,"",IF(LEN(AL$12)=0,"",IF(ISNUMBER(SEARCH("LABEL",$G26)),"",IFERROR(_xll.BDP(TKR,$G26,"EQY_FUND_RELATIVE_PERIOD",AL$12,ACC_O,CONS_O,CURR_O,"fill=b")*1,"-"))))</f>
        <v/>
      </c>
      <c r="AM26" s="71" t="str">
        <f ca="1">IF(LEN($I26)=0,"",IF(LEN(AM$12)=0,"",IF(ISNUMBER(SEARCH("LABEL",$G26)),"",IFERROR(_xll.BDP(TKR,$G26,"EQY_FUND_RELATIVE_PERIOD",AM$12,ACC_O,CONS_O,CURR_O,"fill=b")*1,"-"))))</f>
        <v/>
      </c>
      <c r="AN26" s="71" t="str">
        <f ca="1">IF(LEN($I26)=0,"",IF(LEN(AN$12)=0,"",IF(ISNUMBER(SEARCH("LABEL",$G26)),"",IFERROR(_xll.BDP(TKR,$G26,"EQY_FUND_RELATIVE_PERIOD",AN$12,ACC_O,CONS_O,CURR_O,"fill=b")*1,"-"))))</f>
        <v/>
      </c>
      <c r="AO26" s="71" t="str">
        <f ca="1">IF(LEN($I26)=0,"",IF(LEN(AO$12)=0,"",IF(ISNUMBER(SEARCH("LABEL",$G26)),"",IFERROR(_xll.BDP(TKR,$G26,"EQY_FUND_RELATIVE_PERIOD",AO$12,ACC_O,CONS_O,CURR_O,"fill=b")*1,"-"))))</f>
        <v/>
      </c>
      <c r="AP26" s="71" t="str">
        <f ca="1">IF(LEN($I26)=0,"",IF(LEN(AP$12)=0,"",IF(ISNUMBER(SEARCH("LABEL",$G26)),"",IFERROR(_xll.BDP(TKR,$G26,"EQY_FUND_RELATIVE_PERIOD",AP$12,ACC_O,CONS_O,CURR_O,"fill=b")*1,"-"))))</f>
        <v/>
      </c>
      <c r="AQ26" s="71" t="str">
        <f ca="1">IF(LEN($I26)=0,"",IF(LEN(AQ$12)=0,"",IF(ISNUMBER(SEARCH("LABEL",$G26)),"",IFERROR(_xll.BDP(TKR,$G26,"EQY_FUND_RELATIVE_PERIOD",AQ$12,ACC_O,CONS_O,CURR_O,"fill=b")*1,"-"))))</f>
        <v/>
      </c>
      <c r="AR26" s="71" t="str">
        <f ca="1">IF(LEN($I26)=0,"",IF(LEN(AR$12)=0,"",IF(ISNUMBER(SEARCH("LABEL",$G26)),"",IFERROR(_xll.BDP(TKR,$G26,"EQY_FUND_RELATIVE_PERIOD",AR$12,ACC_O,CONS_O,CURR_O,"fill=b")*1,"-"))))</f>
        <v/>
      </c>
      <c r="AS26" s="71" t="str">
        <f ca="1">IF(LEN($I26)=0,"",IF(LEN(AS$12)=0,"",IF(ISNUMBER(SEARCH("LABEL",$G26)),"",IFERROR(_xll.BDP(TKR,$G26,"EQY_FUND_RELATIVE_PERIOD",AS$12,ACC_O,CONS_O,CURR_O,"fill=b")*1,"-"))))</f>
        <v/>
      </c>
      <c r="AT26" s="71" t="str">
        <f ca="1">IF(LEN($I26)=0,"",IF(LEN(AT$12)=0,"",IF(ISNUMBER(SEARCH("LABEL",$G26)),"",IFERROR(_xll.BDP(TKR,$G26,"EQY_FUND_RELATIVE_PERIOD",AT$12,ACC_O,CONS_O,CURR_O,"fill=b")*1,"-"))))</f>
        <v/>
      </c>
      <c r="AU26" s="71" t="str">
        <f ca="1">IF(LEN($I26)=0,"",IF(LEN(AU$12)=0,"",IF(ISNUMBER(SEARCH("LABEL",$G26)),"",IFERROR(_xll.BDP(TKR,$G26,"EQY_FUND_RELATIVE_PERIOD",AU$12,ACC_O,CONS_O,CURR_O,"fill=b")*1,"-"))))</f>
        <v/>
      </c>
      <c r="AV26" s="71" t="str">
        <f ca="1">IF(LEN($I26)=0,"",IF(LEN(AV$12)=0,"",IF(ISNUMBER(SEARCH("LABEL",$G26)),"",IFERROR(_xll.BDP(TKR,$G26,"EQY_FUND_RELATIVE_PERIOD",AV$12,ACC_O,CONS_O,CURR_O,"fill=b")*1,"-"))))</f>
        <v/>
      </c>
      <c r="AW26" s="71" t="str">
        <f ca="1">IF(LEN($I26)=0,"",IF(LEN(AW$12)=0,"",IF(ISNUMBER(SEARCH("LABEL",$G26)),"",IFERROR(_xll.BDP(TKR,$G26,"EQY_FUND_RELATIVE_PERIOD",AW$12,ACC_O,CONS_O,CURR_O,"fill=b")*1,"-"))))</f>
        <v/>
      </c>
      <c r="AX26" s="71" t="str">
        <f ca="1">IF(LEN($I26)=0,"",IF(LEN(AX$12)=0,"",IF(ISNUMBER(SEARCH("LABEL",$G26)),"",IFERROR(_xll.BDP(TKR,$G26,"EQY_FUND_RELATIVE_PERIOD",AX$12,ACC_O,CONS_O,CURR_O,"fill=b")*1,"-"))))</f>
        <v/>
      </c>
      <c r="AY26" s="71" t="str">
        <f ca="1">IF(LEN($I26)=0,"",IF(LEN(AY$12)=0,"",IF(ISNUMBER(SEARCH("LABEL",$G26)),"",IFERROR(_xll.BDP(TKR,$G26,"EQY_FUND_RELATIVE_PERIOD",AY$12,ACC_O,CONS_O,CURR_O,"fill=b")*1,"-"))))</f>
        <v/>
      </c>
      <c r="AZ26" s="71" t="str">
        <f ca="1">IF(LEN($I26)=0,"",IF(LEN(AZ$12)=0,"",IF(ISNUMBER(SEARCH("LABEL",$G26)),"",IFERROR(_xll.BDP(TKR,$G26,"EQY_FUND_RELATIVE_PERIOD",AZ$12,ACC_O,CONS_O,CURR_O,"fill=b")*1,"-"))))</f>
        <v/>
      </c>
      <c r="BA26" s="71" t="str">
        <f ca="1">IF(LEN($I26)=0,"",IF(LEN(BA$12)=0,"",IF(ISNUMBER(SEARCH("LABEL",$G26)),"",IFERROR(_xll.BDP(TKR,$G26,"EQY_FUND_RELATIVE_PERIOD",BA$12,ACC_O,CONS_O,CURR_O,"fill=b")*1,"-"))))</f>
        <v/>
      </c>
      <c r="BB26" s="71" t="str">
        <f ca="1">IF(LEN($I26)=0,"",IF(LEN(BB$12)=0,"",IF(ISNUMBER(SEARCH("LABEL",$G26)),"",IFERROR(_xll.BDP(TKR,$G26,"EQY_FUND_RELATIVE_PERIOD",BB$12,ACC_O,CONS_O,CURR_O,"fill=b")*1,"-"))))</f>
        <v/>
      </c>
      <c r="BC26" s="71" t="str">
        <f ca="1">IF(LEN($I26)=0,"",IF(LEN(BC$12)=0,"",IF(ISNUMBER(SEARCH("LABEL",$G26)),"",IFERROR(_xll.BDP(TKR,$G26,"EQY_FUND_RELATIVE_PERIOD",BC$12,ACC_O,CONS_O,CURR_O,"fill=b")*1,"-"))))</f>
        <v/>
      </c>
      <c r="BD26" s="37"/>
      <c r="BE26" s="37"/>
      <c r="BF26" s="37"/>
      <c r="BG26" s="37"/>
      <c r="BH26" s="37"/>
      <c r="BI26" s="37"/>
      <c r="BJ26" s="37"/>
      <c r="BK26" s="37"/>
      <c r="BL26" s="37"/>
      <c r="BM26" s="37"/>
      <c r="BN26" s="37"/>
      <c r="BO26" s="37"/>
      <c r="BP26" s="37"/>
      <c r="BQ26" s="37"/>
      <c r="BR26" s="37"/>
      <c r="BS26" s="37"/>
      <c r="BT26" s="37"/>
      <c r="BU26" s="37"/>
      <c r="BV26" s="37"/>
      <c r="BW26" s="37"/>
      <c r="BX26" s="37"/>
      <c r="BY26" s="37"/>
      <c r="BZ26" s="37"/>
      <c r="CA26" s="37"/>
      <c r="CB26" s="37"/>
    </row>
    <row r="27" spans="2:85">
      <c r="B27">
        <v>15</v>
      </c>
      <c r="C27" t="str">
        <f t="shared" ca="1" si="0"/>
        <v/>
      </c>
      <c r="D27" t="str">
        <f t="shared" ca="1" si="0"/>
        <v/>
      </c>
      <c r="E27" t="str">
        <f t="shared" ca="1" si="0"/>
        <v/>
      </c>
      <c r="F27" t="str">
        <f t="shared" ca="1" si="0"/>
        <v/>
      </c>
      <c r="G27" t="str">
        <f t="shared" ca="1" si="1"/>
        <v/>
      </c>
      <c r="H27" t="str">
        <f t="shared" ca="1" si="2"/>
        <v/>
      </c>
      <c r="I27" t="str">
        <f t="shared" ca="1" si="3"/>
        <v/>
      </c>
      <c r="P27" s="71" t="str">
        <f ca="1">IF(LEN($I27)=0,"",IF(LEN(P$12)=0,"",IF(ISNUMBER(SEARCH("LABEL",$G27)),"",IFERROR(_xll.BDP(TKR,$G27,"EQY_FUND_RELATIVE_PERIOD",P$12,ACC_O,CONS_O,CURR_O,"fill=b")*1,"-"))))</f>
        <v/>
      </c>
      <c r="Q27" s="71" t="str">
        <f ca="1">IF(LEN($I27)=0,"",IF(LEN(Q$12)=0,"",IF(ISNUMBER(SEARCH("LABEL",$G27)),"",IFERROR(_xll.BDP(TKR,$G27,"EQY_FUND_RELATIVE_PERIOD",Q$12,ACC_O,CONS_O,CURR_O,"fill=b")*1,"-"))))</f>
        <v/>
      </c>
      <c r="R27" s="71" t="str">
        <f ca="1">IF(LEN($I27)=0,"",IF(LEN(R$12)=0,"",IF(ISNUMBER(SEARCH("LABEL",$G27)),"",IFERROR(_xll.BDP(TKR,$G27,"EQY_FUND_RELATIVE_PERIOD",R$12,ACC_O,CONS_O,CURR_O,"fill=b")*1,"-"))))</f>
        <v/>
      </c>
      <c r="S27" s="71" t="str">
        <f ca="1">IF(LEN($I27)=0,"",IF(LEN(S$12)=0,"",IF(ISNUMBER(SEARCH("LABEL",$G27)),"",IFERROR(_xll.BDP(TKR,$G27,"EQY_FUND_RELATIVE_PERIOD",S$12,ACC_O,CONS_O,CURR_O,"fill=b")*1,"-"))))</f>
        <v/>
      </c>
      <c r="T27" s="71" t="str">
        <f ca="1">IF(LEN($I27)=0,"",IF(LEN(T$12)=0,"",IF(ISNUMBER(SEARCH("LABEL",$G27)),"",IFERROR(_xll.BDP(TKR,$G27,"EQY_FUND_RELATIVE_PERIOD",T$12,ACC_O,CONS_O,CURR_O,"fill=b")*1,"-"))))</f>
        <v/>
      </c>
      <c r="U27" s="71" t="str">
        <f ca="1">IF(LEN($I27)=0,"",IF(LEN(U$12)=0,"",IF(ISNUMBER(SEARCH("LABEL",$G27)),"",IFERROR(_xll.BDP(TKR,$G27,"EQY_FUND_RELATIVE_PERIOD",U$12,ACC_O,CONS_O,CURR_O,"fill=b")*1,"-"))))</f>
        <v/>
      </c>
      <c r="V27" s="71" t="str">
        <f ca="1">IF(LEN($I27)=0,"",IF(LEN(V$12)=0,"",IF(ISNUMBER(SEARCH("LABEL",$G27)),"",IFERROR(_xll.BDP(TKR,$G27,"EQY_FUND_RELATIVE_PERIOD",V$12,ACC_O,CONS_O,CURR_O,"fill=b")*1,"-"))))</f>
        <v/>
      </c>
      <c r="W27" s="71" t="str">
        <f ca="1">IF(LEN($I27)=0,"",IF(LEN(W$12)=0,"",IF(ISNUMBER(SEARCH("LABEL",$G27)),"",IFERROR(_xll.BDP(TKR,$G27,"EQY_FUND_RELATIVE_PERIOD",W$12,ACC_O,CONS_O,CURR_O,"fill=b")*1,"-"))))</f>
        <v/>
      </c>
      <c r="X27" s="71" t="str">
        <f ca="1">IF(LEN($I27)=0,"",IF(LEN(X$12)=0,"",IF(ISNUMBER(SEARCH("LABEL",$G27)),"",IFERROR(_xll.BDP(TKR,$G27,"EQY_FUND_RELATIVE_PERIOD",X$12,ACC_O,CONS_O,CURR_O,"fill=b")*1,"-"))))</f>
        <v/>
      </c>
      <c r="Y27" s="71" t="str">
        <f ca="1">IF(LEN($I27)=0,"",IF(LEN(Y$12)=0,"",IF(ISNUMBER(SEARCH("LABEL",$G27)),"",IFERROR(_xll.BDP(TKR,$G27,"EQY_FUND_RELATIVE_PERIOD",Y$12,ACC_O,CONS_O,CURR_O,"fill=b")*1,"-"))))</f>
        <v/>
      </c>
      <c r="Z27" s="71" t="str">
        <f ca="1">IF(LEN($I27)=0,"",IF(LEN(Z$12)=0,"",IF(ISNUMBER(SEARCH("LABEL",$G27)),"",IFERROR(_xll.BDP(TKR,$G27,"EQY_FUND_RELATIVE_PERIOD",Z$12,ACC_O,CONS_O,CURR_O,"fill=b")*1,"-"))))</f>
        <v/>
      </c>
      <c r="AA27" s="71" t="str">
        <f ca="1">IF(LEN($I27)=0,"",IF(LEN(AA$12)=0,"",IF(ISNUMBER(SEARCH("LABEL",$G27)),"",IFERROR(_xll.BDP(TKR,$G27,"EQY_FUND_RELATIVE_PERIOD",AA$12,ACC_O,CONS_O,CURR_O,"fill=b")*1,"-"))))</f>
        <v/>
      </c>
      <c r="AB27" s="71" t="str">
        <f ca="1">IF(LEN($I27)=0,"",IF(LEN(AB$12)=0,"",IF(ISNUMBER(SEARCH("LABEL",$G27)),"",IFERROR(_xll.BDP(TKR,$G27,"EQY_FUND_RELATIVE_PERIOD",AB$12,ACC_O,CONS_O,CURR_O,"fill=b")*1,"-"))))</f>
        <v/>
      </c>
      <c r="AC27" s="71" t="str">
        <f ca="1">IF(LEN($I27)=0,"",IF(LEN(AC$12)=0,"",IF(ISNUMBER(SEARCH("LABEL",$G27)),"",IFERROR(_xll.BDP(TKR,$G27,"EQY_FUND_RELATIVE_PERIOD",AC$12,ACC_O,CONS_O,CURR_O,"fill=b")*1,"-"))))</f>
        <v/>
      </c>
      <c r="AD27" s="71" t="str">
        <f ca="1">IF(LEN($I27)=0,"",IF(LEN(AD$12)=0,"",IF(ISNUMBER(SEARCH("LABEL",$G27)),"",IFERROR(_xll.BDP(TKR,$G27,"EQY_FUND_RELATIVE_PERIOD",AD$12,ACC_O,CONS_O,CURR_O,"fill=b")*1,"-"))))</f>
        <v/>
      </c>
      <c r="AE27" s="71" t="str">
        <f ca="1">IF(LEN($I27)=0,"",IF(LEN(AE$12)=0,"",IF(ISNUMBER(SEARCH("LABEL",$G27)),"",IFERROR(_xll.BDP(TKR,$G27,"EQY_FUND_RELATIVE_PERIOD",AE$12,ACC_O,CONS_O,CURR_O,"fill=b")*1,"-"))))</f>
        <v/>
      </c>
      <c r="AF27" s="71" t="str">
        <f ca="1">IF(LEN($I27)=0,"",IF(LEN(AF$12)=0,"",IF(ISNUMBER(SEARCH("LABEL",$G27)),"",IFERROR(_xll.BDP(TKR,$G27,"EQY_FUND_RELATIVE_PERIOD",AF$12,ACC_O,CONS_O,CURR_O,"fill=b")*1,"-"))))</f>
        <v/>
      </c>
      <c r="AG27" s="71" t="str">
        <f ca="1">IF(LEN($I27)=0,"",IF(LEN(AG$12)=0,"",IF(ISNUMBER(SEARCH("LABEL",$G27)),"",IFERROR(_xll.BDP(TKR,$G27,"EQY_FUND_RELATIVE_PERIOD",AG$12,ACC_O,CONS_O,CURR_O,"fill=b")*1,"-"))))</f>
        <v/>
      </c>
      <c r="AH27" s="71" t="str">
        <f ca="1">IF(LEN($I27)=0,"",IF(LEN(AH$12)=0,"",IF(ISNUMBER(SEARCH("LABEL",$G27)),"",IFERROR(_xll.BDP(TKR,$G27,"EQY_FUND_RELATIVE_PERIOD",AH$12,ACC_O,CONS_O,CURR_O,"fill=b")*1,"-"))))</f>
        <v/>
      </c>
      <c r="AI27" s="71" t="str">
        <f ca="1">IF(LEN($I27)=0,"",IF(LEN(AI$12)=0,"",IF(ISNUMBER(SEARCH("LABEL",$G27)),"",IFERROR(_xll.BDP(TKR,$G27,"EQY_FUND_RELATIVE_PERIOD",AI$12,ACC_O,CONS_O,CURR_O,"fill=b")*1,"-"))))</f>
        <v/>
      </c>
      <c r="AJ27" s="71" t="str">
        <f ca="1">IF(LEN($I27)=0,"",IF(LEN(AJ$12)=0,"",IF(ISNUMBER(SEARCH("LABEL",$G27)),"",IFERROR(_xll.BDP(TKR,$G27,"EQY_FUND_RELATIVE_PERIOD",AJ$12,ACC_O,CONS_O,CURR_O,"fill=b")*1,"-"))))</f>
        <v/>
      </c>
      <c r="AK27" s="71" t="str">
        <f ca="1">IF(LEN($I27)=0,"",IF(LEN(AK$12)=0,"",IF(ISNUMBER(SEARCH("LABEL",$G27)),"",IFERROR(_xll.BDP(TKR,$G27,"EQY_FUND_RELATIVE_PERIOD",AK$12,ACC_O,CONS_O,CURR_O,"fill=b")*1,"-"))))</f>
        <v/>
      </c>
      <c r="AL27" s="71" t="str">
        <f ca="1">IF(LEN($I27)=0,"",IF(LEN(AL$12)=0,"",IF(ISNUMBER(SEARCH("LABEL",$G27)),"",IFERROR(_xll.BDP(TKR,$G27,"EQY_FUND_RELATIVE_PERIOD",AL$12,ACC_O,CONS_O,CURR_O,"fill=b")*1,"-"))))</f>
        <v/>
      </c>
      <c r="AM27" s="71" t="str">
        <f ca="1">IF(LEN($I27)=0,"",IF(LEN(AM$12)=0,"",IF(ISNUMBER(SEARCH("LABEL",$G27)),"",IFERROR(_xll.BDP(TKR,$G27,"EQY_FUND_RELATIVE_PERIOD",AM$12,ACC_O,CONS_O,CURR_O,"fill=b")*1,"-"))))</f>
        <v/>
      </c>
      <c r="AN27" s="71" t="str">
        <f ca="1">IF(LEN($I27)=0,"",IF(LEN(AN$12)=0,"",IF(ISNUMBER(SEARCH("LABEL",$G27)),"",IFERROR(_xll.BDP(TKR,$G27,"EQY_FUND_RELATIVE_PERIOD",AN$12,ACC_O,CONS_O,CURR_O,"fill=b")*1,"-"))))</f>
        <v/>
      </c>
      <c r="AO27" s="71" t="str">
        <f ca="1">IF(LEN($I27)=0,"",IF(LEN(AO$12)=0,"",IF(ISNUMBER(SEARCH("LABEL",$G27)),"",IFERROR(_xll.BDP(TKR,$G27,"EQY_FUND_RELATIVE_PERIOD",AO$12,ACC_O,CONS_O,CURR_O,"fill=b")*1,"-"))))</f>
        <v/>
      </c>
      <c r="AP27" s="71" t="str">
        <f ca="1">IF(LEN($I27)=0,"",IF(LEN(AP$12)=0,"",IF(ISNUMBER(SEARCH("LABEL",$G27)),"",IFERROR(_xll.BDP(TKR,$G27,"EQY_FUND_RELATIVE_PERIOD",AP$12,ACC_O,CONS_O,CURR_O,"fill=b")*1,"-"))))</f>
        <v/>
      </c>
      <c r="AQ27" s="71" t="str">
        <f ca="1">IF(LEN($I27)=0,"",IF(LEN(AQ$12)=0,"",IF(ISNUMBER(SEARCH("LABEL",$G27)),"",IFERROR(_xll.BDP(TKR,$G27,"EQY_FUND_RELATIVE_PERIOD",AQ$12,ACC_O,CONS_O,CURR_O,"fill=b")*1,"-"))))</f>
        <v/>
      </c>
      <c r="AR27" s="71" t="str">
        <f ca="1">IF(LEN($I27)=0,"",IF(LEN(AR$12)=0,"",IF(ISNUMBER(SEARCH("LABEL",$G27)),"",IFERROR(_xll.BDP(TKR,$G27,"EQY_FUND_RELATIVE_PERIOD",AR$12,ACC_O,CONS_O,CURR_O,"fill=b")*1,"-"))))</f>
        <v/>
      </c>
      <c r="AS27" s="71" t="str">
        <f ca="1">IF(LEN($I27)=0,"",IF(LEN(AS$12)=0,"",IF(ISNUMBER(SEARCH("LABEL",$G27)),"",IFERROR(_xll.BDP(TKR,$G27,"EQY_FUND_RELATIVE_PERIOD",AS$12,ACC_O,CONS_O,CURR_O,"fill=b")*1,"-"))))</f>
        <v/>
      </c>
      <c r="AT27" s="71" t="str">
        <f ca="1">IF(LEN($I27)=0,"",IF(LEN(AT$12)=0,"",IF(ISNUMBER(SEARCH("LABEL",$G27)),"",IFERROR(_xll.BDP(TKR,$G27,"EQY_FUND_RELATIVE_PERIOD",AT$12,ACC_O,CONS_O,CURR_O,"fill=b")*1,"-"))))</f>
        <v/>
      </c>
      <c r="AU27" s="71" t="str">
        <f ca="1">IF(LEN($I27)=0,"",IF(LEN(AU$12)=0,"",IF(ISNUMBER(SEARCH("LABEL",$G27)),"",IFERROR(_xll.BDP(TKR,$G27,"EQY_FUND_RELATIVE_PERIOD",AU$12,ACC_O,CONS_O,CURR_O,"fill=b")*1,"-"))))</f>
        <v/>
      </c>
      <c r="AV27" s="71" t="str">
        <f ca="1">IF(LEN($I27)=0,"",IF(LEN(AV$12)=0,"",IF(ISNUMBER(SEARCH("LABEL",$G27)),"",IFERROR(_xll.BDP(TKR,$G27,"EQY_FUND_RELATIVE_PERIOD",AV$12,ACC_O,CONS_O,CURR_O,"fill=b")*1,"-"))))</f>
        <v/>
      </c>
      <c r="AW27" s="71" t="str">
        <f ca="1">IF(LEN($I27)=0,"",IF(LEN(AW$12)=0,"",IF(ISNUMBER(SEARCH("LABEL",$G27)),"",IFERROR(_xll.BDP(TKR,$G27,"EQY_FUND_RELATIVE_PERIOD",AW$12,ACC_O,CONS_O,CURR_O,"fill=b")*1,"-"))))</f>
        <v/>
      </c>
      <c r="AX27" s="71" t="str">
        <f ca="1">IF(LEN($I27)=0,"",IF(LEN(AX$12)=0,"",IF(ISNUMBER(SEARCH("LABEL",$G27)),"",IFERROR(_xll.BDP(TKR,$G27,"EQY_FUND_RELATIVE_PERIOD",AX$12,ACC_O,CONS_O,CURR_O,"fill=b")*1,"-"))))</f>
        <v/>
      </c>
      <c r="AY27" s="71" t="str">
        <f ca="1">IF(LEN($I27)=0,"",IF(LEN(AY$12)=0,"",IF(ISNUMBER(SEARCH("LABEL",$G27)),"",IFERROR(_xll.BDP(TKR,$G27,"EQY_FUND_RELATIVE_PERIOD",AY$12,ACC_O,CONS_O,CURR_O,"fill=b")*1,"-"))))</f>
        <v/>
      </c>
      <c r="AZ27" s="71" t="str">
        <f ca="1">IF(LEN($I27)=0,"",IF(LEN(AZ$12)=0,"",IF(ISNUMBER(SEARCH("LABEL",$G27)),"",IFERROR(_xll.BDP(TKR,$G27,"EQY_FUND_RELATIVE_PERIOD",AZ$12,ACC_O,CONS_O,CURR_O,"fill=b")*1,"-"))))</f>
        <v/>
      </c>
      <c r="BA27" s="71" t="str">
        <f ca="1">IF(LEN($I27)=0,"",IF(LEN(BA$12)=0,"",IF(ISNUMBER(SEARCH("LABEL",$G27)),"",IFERROR(_xll.BDP(TKR,$G27,"EQY_FUND_RELATIVE_PERIOD",BA$12,ACC_O,CONS_O,CURR_O,"fill=b")*1,"-"))))</f>
        <v/>
      </c>
      <c r="BB27" s="71" t="str">
        <f ca="1">IF(LEN($I27)=0,"",IF(LEN(BB$12)=0,"",IF(ISNUMBER(SEARCH("LABEL",$G27)),"",IFERROR(_xll.BDP(TKR,$G27,"EQY_FUND_RELATIVE_PERIOD",BB$12,ACC_O,CONS_O,CURR_O,"fill=b")*1,"-"))))</f>
        <v/>
      </c>
      <c r="BC27" s="71" t="str">
        <f ca="1">IF(LEN($I27)=0,"",IF(LEN(BC$12)=0,"",IF(ISNUMBER(SEARCH("LABEL",$G27)),"",IFERROR(_xll.BDP(TKR,$G27,"EQY_FUND_RELATIVE_PERIOD",BC$12,ACC_O,CONS_O,CURR_O,"fill=b")*1,"-"))))</f>
        <v/>
      </c>
      <c r="BD27" s="37"/>
      <c r="BE27" s="37"/>
      <c r="BF27" s="37"/>
      <c r="BG27" s="37"/>
      <c r="BH27" s="37"/>
      <c r="BI27" s="37"/>
      <c r="BJ27" s="37"/>
      <c r="BK27" s="37"/>
      <c r="BL27" s="37"/>
      <c r="BM27" s="37"/>
      <c r="BN27" s="37"/>
      <c r="BO27" s="37"/>
      <c r="BP27" s="37"/>
      <c r="BQ27" s="37"/>
      <c r="BR27" s="37"/>
      <c r="BS27" s="37"/>
      <c r="BT27" s="37"/>
      <c r="BU27" s="37"/>
      <c r="BV27" s="37"/>
      <c r="BW27" s="37"/>
      <c r="BX27" s="37"/>
      <c r="BY27" s="37"/>
      <c r="BZ27" s="37"/>
      <c r="CA27" s="37"/>
      <c r="CB27" s="37"/>
    </row>
    <row r="28" spans="2:85" s="30" customFormat="1">
      <c r="B28">
        <v>16</v>
      </c>
      <c r="C28" t="str">
        <f t="shared" ca="1" si="0"/>
        <v/>
      </c>
      <c r="D28" t="str">
        <f t="shared" ca="1" si="0"/>
        <v/>
      </c>
      <c r="E28" t="str">
        <f t="shared" ca="1" si="0"/>
        <v/>
      </c>
      <c r="F28" t="str">
        <f t="shared" ca="1" si="0"/>
        <v/>
      </c>
      <c r="G28" t="str">
        <f t="shared" ca="1" si="1"/>
        <v/>
      </c>
      <c r="H28" t="str">
        <f t="shared" ca="1" si="2"/>
        <v/>
      </c>
      <c r="I28" t="str">
        <f t="shared" ca="1" si="3"/>
        <v/>
      </c>
      <c r="J28"/>
      <c r="K28"/>
      <c r="L28"/>
      <c r="M28"/>
      <c r="N28"/>
      <c r="O28"/>
      <c r="P28" s="71" t="str">
        <f ca="1">IF(LEN($I28)=0,"",IF(LEN(P$12)=0,"",IF(ISNUMBER(SEARCH("LABEL",$G28)),"",IFERROR(_xll.BDP(TKR,$G28,"EQY_FUND_RELATIVE_PERIOD",P$12,ACC_O,CONS_O,CURR_O,"fill=b")*1,"-"))))</f>
        <v/>
      </c>
      <c r="Q28" s="71" t="str">
        <f ca="1">IF(LEN($I28)=0,"",IF(LEN(Q$12)=0,"",IF(ISNUMBER(SEARCH("LABEL",$G28)),"",IFERROR(_xll.BDP(TKR,$G28,"EQY_FUND_RELATIVE_PERIOD",Q$12,ACC_O,CONS_O,CURR_O,"fill=b")*1,"-"))))</f>
        <v/>
      </c>
      <c r="R28" s="71" t="str">
        <f ca="1">IF(LEN($I28)=0,"",IF(LEN(R$12)=0,"",IF(ISNUMBER(SEARCH("LABEL",$G28)),"",IFERROR(_xll.BDP(TKR,$G28,"EQY_FUND_RELATIVE_PERIOD",R$12,ACC_O,CONS_O,CURR_O,"fill=b")*1,"-"))))</f>
        <v/>
      </c>
      <c r="S28" s="71" t="str">
        <f ca="1">IF(LEN($I28)=0,"",IF(LEN(S$12)=0,"",IF(ISNUMBER(SEARCH("LABEL",$G28)),"",IFERROR(_xll.BDP(TKR,$G28,"EQY_FUND_RELATIVE_PERIOD",S$12,ACC_O,CONS_O,CURR_O,"fill=b")*1,"-"))))</f>
        <v/>
      </c>
      <c r="T28" s="71" t="str">
        <f ca="1">IF(LEN($I28)=0,"",IF(LEN(T$12)=0,"",IF(ISNUMBER(SEARCH("LABEL",$G28)),"",IFERROR(_xll.BDP(TKR,$G28,"EQY_FUND_RELATIVE_PERIOD",T$12,ACC_O,CONS_O,CURR_O,"fill=b")*1,"-"))))</f>
        <v/>
      </c>
      <c r="U28" s="71" t="str">
        <f ca="1">IF(LEN($I28)=0,"",IF(LEN(U$12)=0,"",IF(ISNUMBER(SEARCH("LABEL",$G28)),"",IFERROR(_xll.BDP(TKR,$G28,"EQY_FUND_RELATIVE_PERIOD",U$12,ACC_O,CONS_O,CURR_O,"fill=b")*1,"-"))))</f>
        <v/>
      </c>
      <c r="V28" s="71" t="str">
        <f ca="1">IF(LEN($I28)=0,"",IF(LEN(V$12)=0,"",IF(ISNUMBER(SEARCH("LABEL",$G28)),"",IFERROR(_xll.BDP(TKR,$G28,"EQY_FUND_RELATIVE_PERIOD",V$12,ACC_O,CONS_O,CURR_O,"fill=b")*1,"-"))))</f>
        <v/>
      </c>
      <c r="W28" s="71" t="str">
        <f ca="1">IF(LEN($I28)=0,"",IF(LEN(W$12)=0,"",IF(ISNUMBER(SEARCH("LABEL",$G28)),"",IFERROR(_xll.BDP(TKR,$G28,"EQY_FUND_RELATIVE_PERIOD",W$12,ACC_O,CONS_O,CURR_O,"fill=b")*1,"-"))))</f>
        <v/>
      </c>
      <c r="X28" s="71" t="str">
        <f ca="1">IF(LEN($I28)=0,"",IF(LEN(X$12)=0,"",IF(ISNUMBER(SEARCH("LABEL",$G28)),"",IFERROR(_xll.BDP(TKR,$G28,"EQY_FUND_RELATIVE_PERIOD",X$12,ACC_O,CONS_O,CURR_O,"fill=b")*1,"-"))))</f>
        <v/>
      </c>
      <c r="Y28" s="71" t="str">
        <f ca="1">IF(LEN($I28)=0,"",IF(LEN(Y$12)=0,"",IF(ISNUMBER(SEARCH("LABEL",$G28)),"",IFERROR(_xll.BDP(TKR,$G28,"EQY_FUND_RELATIVE_PERIOD",Y$12,ACC_O,CONS_O,CURR_O,"fill=b")*1,"-"))))</f>
        <v/>
      </c>
      <c r="Z28" s="71" t="str">
        <f ca="1">IF(LEN($I28)=0,"",IF(LEN(Z$12)=0,"",IF(ISNUMBER(SEARCH("LABEL",$G28)),"",IFERROR(_xll.BDP(TKR,$G28,"EQY_FUND_RELATIVE_PERIOD",Z$12,ACC_O,CONS_O,CURR_O,"fill=b")*1,"-"))))</f>
        <v/>
      </c>
      <c r="AA28" s="71" t="str">
        <f ca="1">IF(LEN($I28)=0,"",IF(LEN(AA$12)=0,"",IF(ISNUMBER(SEARCH("LABEL",$G28)),"",IFERROR(_xll.BDP(TKR,$G28,"EQY_FUND_RELATIVE_PERIOD",AA$12,ACC_O,CONS_O,CURR_O,"fill=b")*1,"-"))))</f>
        <v/>
      </c>
      <c r="AB28" s="71" t="str">
        <f ca="1">IF(LEN($I28)=0,"",IF(LEN(AB$12)=0,"",IF(ISNUMBER(SEARCH("LABEL",$G28)),"",IFERROR(_xll.BDP(TKR,$G28,"EQY_FUND_RELATIVE_PERIOD",AB$12,ACC_O,CONS_O,CURR_O,"fill=b")*1,"-"))))</f>
        <v/>
      </c>
      <c r="AC28" s="71" t="str">
        <f ca="1">IF(LEN($I28)=0,"",IF(LEN(AC$12)=0,"",IF(ISNUMBER(SEARCH("LABEL",$G28)),"",IFERROR(_xll.BDP(TKR,$G28,"EQY_FUND_RELATIVE_PERIOD",AC$12,ACC_O,CONS_O,CURR_O,"fill=b")*1,"-"))))</f>
        <v/>
      </c>
      <c r="AD28" s="71" t="str">
        <f ca="1">IF(LEN($I28)=0,"",IF(LEN(AD$12)=0,"",IF(ISNUMBER(SEARCH("LABEL",$G28)),"",IFERROR(_xll.BDP(TKR,$G28,"EQY_FUND_RELATIVE_PERIOD",AD$12,ACC_O,CONS_O,CURR_O,"fill=b")*1,"-"))))</f>
        <v/>
      </c>
      <c r="AE28" s="71" t="str">
        <f ca="1">IF(LEN($I28)=0,"",IF(LEN(AE$12)=0,"",IF(ISNUMBER(SEARCH("LABEL",$G28)),"",IFERROR(_xll.BDP(TKR,$G28,"EQY_FUND_RELATIVE_PERIOD",AE$12,ACC_O,CONS_O,CURR_O,"fill=b")*1,"-"))))</f>
        <v/>
      </c>
      <c r="AF28" s="71" t="str">
        <f ca="1">IF(LEN($I28)=0,"",IF(LEN(AF$12)=0,"",IF(ISNUMBER(SEARCH("LABEL",$G28)),"",IFERROR(_xll.BDP(TKR,$G28,"EQY_FUND_RELATIVE_PERIOD",AF$12,ACC_O,CONS_O,CURR_O,"fill=b")*1,"-"))))</f>
        <v/>
      </c>
      <c r="AG28" s="71" t="str">
        <f ca="1">IF(LEN($I28)=0,"",IF(LEN(AG$12)=0,"",IF(ISNUMBER(SEARCH("LABEL",$G28)),"",IFERROR(_xll.BDP(TKR,$G28,"EQY_FUND_RELATIVE_PERIOD",AG$12,ACC_O,CONS_O,CURR_O,"fill=b")*1,"-"))))</f>
        <v/>
      </c>
      <c r="AH28" s="71" t="str">
        <f ca="1">IF(LEN($I28)=0,"",IF(LEN(AH$12)=0,"",IF(ISNUMBER(SEARCH("LABEL",$G28)),"",IFERROR(_xll.BDP(TKR,$G28,"EQY_FUND_RELATIVE_PERIOD",AH$12,ACC_O,CONS_O,CURR_O,"fill=b")*1,"-"))))</f>
        <v/>
      </c>
      <c r="AI28" s="71" t="str">
        <f ca="1">IF(LEN($I28)=0,"",IF(LEN(AI$12)=0,"",IF(ISNUMBER(SEARCH("LABEL",$G28)),"",IFERROR(_xll.BDP(TKR,$G28,"EQY_FUND_RELATIVE_PERIOD",AI$12,ACC_O,CONS_O,CURR_O,"fill=b")*1,"-"))))</f>
        <v/>
      </c>
      <c r="AJ28" s="71" t="str">
        <f ca="1">IF(LEN($I28)=0,"",IF(LEN(AJ$12)=0,"",IF(ISNUMBER(SEARCH("LABEL",$G28)),"",IFERROR(_xll.BDP(TKR,$G28,"EQY_FUND_RELATIVE_PERIOD",AJ$12,ACC_O,CONS_O,CURR_O,"fill=b")*1,"-"))))</f>
        <v/>
      </c>
      <c r="AK28" s="71" t="str">
        <f ca="1">IF(LEN($I28)=0,"",IF(LEN(AK$12)=0,"",IF(ISNUMBER(SEARCH("LABEL",$G28)),"",IFERROR(_xll.BDP(TKR,$G28,"EQY_FUND_RELATIVE_PERIOD",AK$12,ACC_O,CONS_O,CURR_O,"fill=b")*1,"-"))))</f>
        <v/>
      </c>
      <c r="AL28" s="71" t="str">
        <f ca="1">IF(LEN($I28)=0,"",IF(LEN(AL$12)=0,"",IF(ISNUMBER(SEARCH("LABEL",$G28)),"",IFERROR(_xll.BDP(TKR,$G28,"EQY_FUND_RELATIVE_PERIOD",AL$12,ACC_O,CONS_O,CURR_O,"fill=b")*1,"-"))))</f>
        <v/>
      </c>
      <c r="AM28" s="71" t="str">
        <f ca="1">IF(LEN($I28)=0,"",IF(LEN(AM$12)=0,"",IF(ISNUMBER(SEARCH("LABEL",$G28)),"",IFERROR(_xll.BDP(TKR,$G28,"EQY_FUND_RELATIVE_PERIOD",AM$12,ACC_O,CONS_O,CURR_O,"fill=b")*1,"-"))))</f>
        <v/>
      </c>
      <c r="AN28" s="71" t="str">
        <f ca="1">IF(LEN($I28)=0,"",IF(LEN(AN$12)=0,"",IF(ISNUMBER(SEARCH("LABEL",$G28)),"",IFERROR(_xll.BDP(TKR,$G28,"EQY_FUND_RELATIVE_PERIOD",AN$12,ACC_O,CONS_O,CURR_O,"fill=b")*1,"-"))))</f>
        <v/>
      </c>
      <c r="AO28" s="71" t="str">
        <f ca="1">IF(LEN($I28)=0,"",IF(LEN(AO$12)=0,"",IF(ISNUMBER(SEARCH("LABEL",$G28)),"",IFERROR(_xll.BDP(TKR,$G28,"EQY_FUND_RELATIVE_PERIOD",AO$12,ACC_O,CONS_O,CURR_O,"fill=b")*1,"-"))))</f>
        <v/>
      </c>
      <c r="AP28" s="71" t="str">
        <f ca="1">IF(LEN($I28)=0,"",IF(LEN(AP$12)=0,"",IF(ISNUMBER(SEARCH("LABEL",$G28)),"",IFERROR(_xll.BDP(TKR,$G28,"EQY_FUND_RELATIVE_PERIOD",AP$12,ACC_O,CONS_O,CURR_O,"fill=b")*1,"-"))))</f>
        <v/>
      </c>
      <c r="AQ28" s="71" t="str">
        <f ca="1">IF(LEN($I28)=0,"",IF(LEN(AQ$12)=0,"",IF(ISNUMBER(SEARCH("LABEL",$G28)),"",IFERROR(_xll.BDP(TKR,$G28,"EQY_FUND_RELATIVE_PERIOD",AQ$12,ACC_O,CONS_O,CURR_O,"fill=b")*1,"-"))))</f>
        <v/>
      </c>
      <c r="AR28" s="71" t="str">
        <f ca="1">IF(LEN($I28)=0,"",IF(LEN(AR$12)=0,"",IF(ISNUMBER(SEARCH("LABEL",$G28)),"",IFERROR(_xll.BDP(TKR,$G28,"EQY_FUND_RELATIVE_PERIOD",AR$12,ACC_O,CONS_O,CURR_O,"fill=b")*1,"-"))))</f>
        <v/>
      </c>
      <c r="AS28" s="71" t="str">
        <f ca="1">IF(LEN($I28)=0,"",IF(LEN(AS$12)=0,"",IF(ISNUMBER(SEARCH("LABEL",$G28)),"",IFERROR(_xll.BDP(TKR,$G28,"EQY_FUND_RELATIVE_PERIOD",AS$12,ACC_O,CONS_O,CURR_O,"fill=b")*1,"-"))))</f>
        <v/>
      </c>
      <c r="AT28" s="71" t="str">
        <f ca="1">IF(LEN($I28)=0,"",IF(LEN(AT$12)=0,"",IF(ISNUMBER(SEARCH("LABEL",$G28)),"",IFERROR(_xll.BDP(TKR,$G28,"EQY_FUND_RELATIVE_PERIOD",AT$12,ACC_O,CONS_O,CURR_O,"fill=b")*1,"-"))))</f>
        <v/>
      </c>
      <c r="AU28" s="71" t="str">
        <f ca="1">IF(LEN($I28)=0,"",IF(LEN(AU$12)=0,"",IF(ISNUMBER(SEARCH("LABEL",$G28)),"",IFERROR(_xll.BDP(TKR,$G28,"EQY_FUND_RELATIVE_PERIOD",AU$12,ACC_O,CONS_O,CURR_O,"fill=b")*1,"-"))))</f>
        <v/>
      </c>
      <c r="AV28" s="71" t="str">
        <f ca="1">IF(LEN($I28)=0,"",IF(LEN(AV$12)=0,"",IF(ISNUMBER(SEARCH("LABEL",$G28)),"",IFERROR(_xll.BDP(TKR,$G28,"EQY_FUND_RELATIVE_PERIOD",AV$12,ACC_O,CONS_O,CURR_O,"fill=b")*1,"-"))))</f>
        <v/>
      </c>
      <c r="AW28" s="71" t="str">
        <f ca="1">IF(LEN($I28)=0,"",IF(LEN(AW$12)=0,"",IF(ISNUMBER(SEARCH("LABEL",$G28)),"",IFERROR(_xll.BDP(TKR,$G28,"EQY_FUND_RELATIVE_PERIOD",AW$12,ACC_O,CONS_O,CURR_O,"fill=b")*1,"-"))))</f>
        <v/>
      </c>
      <c r="AX28" s="71" t="str">
        <f ca="1">IF(LEN($I28)=0,"",IF(LEN(AX$12)=0,"",IF(ISNUMBER(SEARCH("LABEL",$G28)),"",IFERROR(_xll.BDP(TKR,$G28,"EQY_FUND_RELATIVE_PERIOD",AX$12,ACC_O,CONS_O,CURR_O,"fill=b")*1,"-"))))</f>
        <v/>
      </c>
      <c r="AY28" s="71" t="str">
        <f ca="1">IF(LEN($I28)=0,"",IF(LEN(AY$12)=0,"",IF(ISNUMBER(SEARCH("LABEL",$G28)),"",IFERROR(_xll.BDP(TKR,$G28,"EQY_FUND_RELATIVE_PERIOD",AY$12,ACC_O,CONS_O,CURR_O,"fill=b")*1,"-"))))</f>
        <v/>
      </c>
      <c r="AZ28" s="71" t="str">
        <f ca="1">IF(LEN($I28)=0,"",IF(LEN(AZ$12)=0,"",IF(ISNUMBER(SEARCH("LABEL",$G28)),"",IFERROR(_xll.BDP(TKR,$G28,"EQY_FUND_RELATIVE_PERIOD",AZ$12,ACC_O,CONS_O,CURR_O,"fill=b")*1,"-"))))</f>
        <v/>
      </c>
      <c r="BA28" s="71" t="str">
        <f ca="1">IF(LEN($I28)=0,"",IF(LEN(BA$12)=0,"",IF(ISNUMBER(SEARCH("LABEL",$G28)),"",IFERROR(_xll.BDP(TKR,$G28,"EQY_FUND_RELATIVE_PERIOD",BA$12,ACC_O,CONS_O,CURR_O,"fill=b")*1,"-"))))</f>
        <v/>
      </c>
      <c r="BB28" s="71" t="str">
        <f ca="1">IF(LEN($I28)=0,"",IF(LEN(BB$12)=0,"",IF(ISNUMBER(SEARCH("LABEL",$G28)),"",IFERROR(_xll.BDP(TKR,$G28,"EQY_FUND_RELATIVE_PERIOD",BB$12,ACC_O,CONS_O,CURR_O,"fill=b")*1,"-"))))</f>
        <v/>
      </c>
      <c r="BC28" s="71" t="str">
        <f ca="1">IF(LEN($I28)=0,"",IF(LEN(BC$12)=0,"",IF(ISNUMBER(SEARCH("LABEL",$G28)),"",IFERROR(_xll.BDP(TKR,$G28,"EQY_FUND_RELATIVE_PERIOD",BC$12,ACC_O,CONS_O,CURR_O,"fill=b")*1,"-"))))</f>
        <v/>
      </c>
      <c r="BD28"/>
      <c r="BE28"/>
      <c r="BF28"/>
      <c r="BG28"/>
      <c r="BH28"/>
      <c r="BI28"/>
      <c r="BJ28"/>
      <c r="BK28"/>
      <c r="BL28"/>
      <c r="BM28"/>
      <c r="BN28"/>
      <c r="BO28"/>
      <c r="BP28"/>
      <c r="BQ28"/>
      <c r="BR28"/>
      <c r="BS28"/>
      <c r="BT28"/>
      <c r="BU28"/>
      <c r="BV28"/>
      <c r="BW28"/>
      <c r="BX28"/>
      <c r="BY28"/>
      <c r="BZ28"/>
      <c r="CA28"/>
      <c r="CB28"/>
    </row>
    <row r="29" spans="2:85">
      <c r="B29">
        <v>17</v>
      </c>
      <c r="C29" t="str">
        <f t="shared" ca="1" si="0"/>
        <v/>
      </c>
      <c r="D29" t="str">
        <f t="shared" ca="1" si="0"/>
        <v/>
      </c>
      <c r="E29" t="str">
        <f t="shared" ca="1" si="0"/>
        <v/>
      </c>
      <c r="F29" t="str">
        <f t="shared" ca="1" si="0"/>
        <v/>
      </c>
      <c r="G29" t="str">
        <f t="shared" ca="1" si="1"/>
        <v/>
      </c>
      <c r="H29" t="str">
        <f t="shared" ca="1" si="2"/>
        <v/>
      </c>
      <c r="I29" t="str">
        <f t="shared" ca="1" si="3"/>
        <v/>
      </c>
      <c r="P29" s="71" t="str">
        <f ca="1">IF(LEN($I29)=0,"",IF(LEN(P$12)=0,"",IF(ISNUMBER(SEARCH("LABEL",$G29)),"",IFERROR(_xll.BDP(TKR,$G29,"EQY_FUND_RELATIVE_PERIOD",P$12,ACC_O,CONS_O,CURR_O,"fill=b")*1,"-"))))</f>
        <v/>
      </c>
      <c r="Q29" s="71" t="str">
        <f ca="1">IF(LEN($I29)=0,"",IF(LEN(Q$12)=0,"",IF(ISNUMBER(SEARCH("LABEL",$G29)),"",IFERROR(_xll.BDP(TKR,$G29,"EQY_FUND_RELATIVE_PERIOD",Q$12,ACC_O,CONS_O,CURR_O,"fill=b")*1,"-"))))</f>
        <v/>
      </c>
      <c r="R29" s="71" t="str">
        <f ca="1">IF(LEN($I29)=0,"",IF(LEN(R$12)=0,"",IF(ISNUMBER(SEARCH("LABEL",$G29)),"",IFERROR(_xll.BDP(TKR,$G29,"EQY_FUND_RELATIVE_PERIOD",R$12,ACC_O,CONS_O,CURR_O,"fill=b")*1,"-"))))</f>
        <v/>
      </c>
      <c r="S29" s="71" t="str">
        <f ca="1">IF(LEN($I29)=0,"",IF(LEN(S$12)=0,"",IF(ISNUMBER(SEARCH("LABEL",$G29)),"",IFERROR(_xll.BDP(TKR,$G29,"EQY_FUND_RELATIVE_PERIOD",S$12,ACC_O,CONS_O,CURR_O,"fill=b")*1,"-"))))</f>
        <v/>
      </c>
      <c r="T29" s="71" t="str">
        <f ca="1">IF(LEN($I29)=0,"",IF(LEN(T$12)=0,"",IF(ISNUMBER(SEARCH("LABEL",$G29)),"",IFERROR(_xll.BDP(TKR,$G29,"EQY_FUND_RELATIVE_PERIOD",T$12,ACC_O,CONS_O,CURR_O,"fill=b")*1,"-"))))</f>
        <v/>
      </c>
      <c r="U29" s="71" t="str">
        <f ca="1">IF(LEN($I29)=0,"",IF(LEN(U$12)=0,"",IF(ISNUMBER(SEARCH("LABEL",$G29)),"",IFERROR(_xll.BDP(TKR,$G29,"EQY_FUND_RELATIVE_PERIOD",U$12,ACC_O,CONS_O,CURR_O,"fill=b")*1,"-"))))</f>
        <v/>
      </c>
      <c r="V29" s="71" t="str">
        <f ca="1">IF(LEN($I29)=0,"",IF(LEN(V$12)=0,"",IF(ISNUMBER(SEARCH("LABEL",$G29)),"",IFERROR(_xll.BDP(TKR,$G29,"EQY_FUND_RELATIVE_PERIOD",V$12,ACC_O,CONS_O,CURR_O,"fill=b")*1,"-"))))</f>
        <v/>
      </c>
      <c r="W29" s="71" t="str">
        <f ca="1">IF(LEN($I29)=0,"",IF(LEN(W$12)=0,"",IF(ISNUMBER(SEARCH("LABEL",$G29)),"",IFERROR(_xll.BDP(TKR,$G29,"EQY_FUND_RELATIVE_PERIOD",W$12,ACC_O,CONS_O,CURR_O,"fill=b")*1,"-"))))</f>
        <v/>
      </c>
      <c r="X29" s="71" t="str">
        <f ca="1">IF(LEN($I29)=0,"",IF(LEN(X$12)=0,"",IF(ISNUMBER(SEARCH("LABEL",$G29)),"",IFERROR(_xll.BDP(TKR,$G29,"EQY_FUND_RELATIVE_PERIOD",X$12,ACC_O,CONS_O,CURR_O,"fill=b")*1,"-"))))</f>
        <v/>
      </c>
      <c r="Y29" s="71" t="str">
        <f ca="1">IF(LEN($I29)=0,"",IF(LEN(Y$12)=0,"",IF(ISNUMBER(SEARCH("LABEL",$G29)),"",IFERROR(_xll.BDP(TKR,$G29,"EQY_FUND_RELATIVE_PERIOD",Y$12,ACC_O,CONS_O,CURR_O,"fill=b")*1,"-"))))</f>
        <v/>
      </c>
      <c r="Z29" s="71" t="str">
        <f ca="1">IF(LEN($I29)=0,"",IF(LEN(Z$12)=0,"",IF(ISNUMBER(SEARCH("LABEL",$G29)),"",IFERROR(_xll.BDP(TKR,$G29,"EQY_FUND_RELATIVE_PERIOD",Z$12,ACC_O,CONS_O,CURR_O,"fill=b")*1,"-"))))</f>
        <v/>
      </c>
      <c r="AA29" s="71" t="str">
        <f ca="1">IF(LEN($I29)=0,"",IF(LEN(AA$12)=0,"",IF(ISNUMBER(SEARCH("LABEL",$G29)),"",IFERROR(_xll.BDP(TKR,$G29,"EQY_FUND_RELATIVE_PERIOD",AA$12,ACC_O,CONS_O,CURR_O,"fill=b")*1,"-"))))</f>
        <v/>
      </c>
      <c r="AB29" s="71" t="str">
        <f ca="1">IF(LEN($I29)=0,"",IF(LEN(AB$12)=0,"",IF(ISNUMBER(SEARCH("LABEL",$G29)),"",IFERROR(_xll.BDP(TKR,$G29,"EQY_FUND_RELATIVE_PERIOD",AB$12,ACC_O,CONS_O,CURR_O,"fill=b")*1,"-"))))</f>
        <v/>
      </c>
      <c r="AC29" s="71" t="str">
        <f ca="1">IF(LEN($I29)=0,"",IF(LEN(AC$12)=0,"",IF(ISNUMBER(SEARCH("LABEL",$G29)),"",IFERROR(_xll.BDP(TKR,$G29,"EQY_FUND_RELATIVE_PERIOD",AC$12,ACC_O,CONS_O,CURR_O,"fill=b")*1,"-"))))</f>
        <v/>
      </c>
      <c r="AD29" s="71" t="str">
        <f ca="1">IF(LEN($I29)=0,"",IF(LEN(AD$12)=0,"",IF(ISNUMBER(SEARCH("LABEL",$G29)),"",IFERROR(_xll.BDP(TKR,$G29,"EQY_FUND_RELATIVE_PERIOD",AD$12,ACC_O,CONS_O,CURR_O,"fill=b")*1,"-"))))</f>
        <v/>
      </c>
      <c r="AE29" s="71" t="str">
        <f ca="1">IF(LEN($I29)=0,"",IF(LEN(AE$12)=0,"",IF(ISNUMBER(SEARCH("LABEL",$G29)),"",IFERROR(_xll.BDP(TKR,$G29,"EQY_FUND_RELATIVE_PERIOD",AE$12,ACC_O,CONS_O,CURR_O,"fill=b")*1,"-"))))</f>
        <v/>
      </c>
      <c r="AF29" s="71" t="str">
        <f ca="1">IF(LEN($I29)=0,"",IF(LEN(AF$12)=0,"",IF(ISNUMBER(SEARCH("LABEL",$G29)),"",IFERROR(_xll.BDP(TKR,$G29,"EQY_FUND_RELATIVE_PERIOD",AF$12,ACC_O,CONS_O,CURR_O,"fill=b")*1,"-"))))</f>
        <v/>
      </c>
      <c r="AG29" s="71" t="str">
        <f ca="1">IF(LEN($I29)=0,"",IF(LEN(AG$12)=0,"",IF(ISNUMBER(SEARCH("LABEL",$G29)),"",IFERROR(_xll.BDP(TKR,$G29,"EQY_FUND_RELATIVE_PERIOD",AG$12,ACC_O,CONS_O,CURR_O,"fill=b")*1,"-"))))</f>
        <v/>
      </c>
      <c r="AH29" s="71" t="str">
        <f ca="1">IF(LEN($I29)=0,"",IF(LEN(AH$12)=0,"",IF(ISNUMBER(SEARCH("LABEL",$G29)),"",IFERROR(_xll.BDP(TKR,$G29,"EQY_FUND_RELATIVE_PERIOD",AH$12,ACC_O,CONS_O,CURR_O,"fill=b")*1,"-"))))</f>
        <v/>
      </c>
      <c r="AI29" s="71" t="str">
        <f ca="1">IF(LEN($I29)=0,"",IF(LEN(AI$12)=0,"",IF(ISNUMBER(SEARCH("LABEL",$G29)),"",IFERROR(_xll.BDP(TKR,$G29,"EQY_FUND_RELATIVE_PERIOD",AI$12,ACC_O,CONS_O,CURR_O,"fill=b")*1,"-"))))</f>
        <v/>
      </c>
      <c r="AJ29" s="71" t="str">
        <f ca="1">IF(LEN($I29)=0,"",IF(LEN(AJ$12)=0,"",IF(ISNUMBER(SEARCH("LABEL",$G29)),"",IFERROR(_xll.BDP(TKR,$G29,"EQY_FUND_RELATIVE_PERIOD",AJ$12,ACC_O,CONS_O,CURR_O,"fill=b")*1,"-"))))</f>
        <v/>
      </c>
      <c r="AK29" s="71" t="str">
        <f ca="1">IF(LEN($I29)=0,"",IF(LEN(AK$12)=0,"",IF(ISNUMBER(SEARCH("LABEL",$G29)),"",IFERROR(_xll.BDP(TKR,$G29,"EQY_FUND_RELATIVE_PERIOD",AK$12,ACC_O,CONS_O,CURR_O,"fill=b")*1,"-"))))</f>
        <v/>
      </c>
      <c r="AL29" s="71" t="str">
        <f ca="1">IF(LEN($I29)=0,"",IF(LEN(AL$12)=0,"",IF(ISNUMBER(SEARCH("LABEL",$G29)),"",IFERROR(_xll.BDP(TKR,$G29,"EQY_FUND_RELATIVE_PERIOD",AL$12,ACC_O,CONS_O,CURR_O,"fill=b")*1,"-"))))</f>
        <v/>
      </c>
      <c r="AM29" s="71" t="str">
        <f ca="1">IF(LEN($I29)=0,"",IF(LEN(AM$12)=0,"",IF(ISNUMBER(SEARCH("LABEL",$G29)),"",IFERROR(_xll.BDP(TKR,$G29,"EQY_FUND_RELATIVE_PERIOD",AM$12,ACC_O,CONS_O,CURR_O,"fill=b")*1,"-"))))</f>
        <v/>
      </c>
      <c r="AN29" s="71" t="str">
        <f ca="1">IF(LEN($I29)=0,"",IF(LEN(AN$12)=0,"",IF(ISNUMBER(SEARCH("LABEL",$G29)),"",IFERROR(_xll.BDP(TKR,$G29,"EQY_FUND_RELATIVE_PERIOD",AN$12,ACC_O,CONS_O,CURR_O,"fill=b")*1,"-"))))</f>
        <v/>
      </c>
      <c r="AO29" s="71" t="str">
        <f ca="1">IF(LEN($I29)=0,"",IF(LEN(AO$12)=0,"",IF(ISNUMBER(SEARCH("LABEL",$G29)),"",IFERROR(_xll.BDP(TKR,$G29,"EQY_FUND_RELATIVE_PERIOD",AO$12,ACC_O,CONS_O,CURR_O,"fill=b")*1,"-"))))</f>
        <v/>
      </c>
      <c r="AP29" s="71" t="str">
        <f ca="1">IF(LEN($I29)=0,"",IF(LEN(AP$12)=0,"",IF(ISNUMBER(SEARCH("LABEL",$G29)),"",IFERROR(_xll.BDP(TKR,$G29,"EQY_FUND_RELATIVE_PERIOD",AP$12,ACC_O,CONS_O,CURR_O,"fill=b")*1,"-"))))</f>
        <v/>
      </c>
      <c r="AQ29" s="71" t="str">
        <f ca="1">IF(LEN($I29)=0,"",IF(LEN(AQ$12)=0,"",IF(ISNUMBER(SEARCH("LABEL",$G29)),"",IFERROR(_xll.BDP(TKR,$G29,"EQY_FUND_RELATIVE_PERIOD",AQ$12,ACC_O,CONS_O,CURR_O,"fill=b")*1,"-"))))</f>
        <v/>
      </c>
      <c r="AR29" s="71" t="str">
        <f ca="1">IF(LEN($I29)=0,"",IF(LEN(AR$12)=0,"",IF(ISNUMBER(SEARCH("LABEL",$G29)),"",IFERROR(_xll.BDP(TKR,$G29,"EQY_FUND_RELATIVE_PERIOD",AR$12,ACC_O,CONS_O,CURR_O,"fill=b")*1,"-"))))</f>
        <v/>
      </c>
      <c r="AS29" s="71" t="str">
        <f ca="1">IF(LEN($I29)=0,"",IF(LEN(AS$12)=0,"",IF(ISNUMBER(SEARCH("LABEL",$G29)),"",IFERROR(_xll.BDP(TKR,$G29,"EQY_FUND_RELATIVE_PERIOD",AS$12,ACC_O,CONS_O,CURR_O,"fill=b")*1,"-"))))</f>
        <v/>
      </c>
      <c r="AT29" s="71" t="str">
        <f ca="1">IF(LEN($I29)=0,"",IF(LEN(AT$12)=0,"",IF(ISNUMBER(SEARCH("LABEL",$G29)),"",IFERROR(_xll.BDP(TKR,$G29,"EQY_FUND_RELATIVE_PERIOD",AT$12,ACC_O,CONS_O,CURR_O,"fill=b")*1,"-"))))</f>
        <v/>
      </c>
      <c r="AU29" s="71" t="str">
        <f ca="1">IF(LEN($I29)=0,"",IF(LEN(AU$12)=0,"",IF(ISNUMBER(SEARCH("LABEL",$G29)),"",IFERROR(_xll.BDP(TKR,$G29,"EQY_FUND_RELATIVE_PERIOD",AU$12,ACC_O,CONS_O,CURR_O,"fill=b")*1,"-"))))</f>
        <v/>
      </c>
      <c r="AV29" s="71" t="str">
        <f ca="1">IF(LEN($I29)=0,"",IF(LEN(AV$12)=0,"",IF(ISNUMBER(SEARCH("LABEL",$G29)),"",IFERROR(_xll.BDP(TKR,$G29,"EQY_FUND_RELATIVE_PERIOD",AV$12,ACC_O,CONS_O,CURR_O,"fill=b")*1,"-"))))</f>
        <v/>
      </c>
      <c r="AW29" s="71" t="str">
        <f ca="1">IF(LEN($I29)=0,"",IF(LEN(AW$12)=0,"",IF(ISNUMBER(SEARCH("LABEL",$G29)),"",IFERROR(_xll.BDP(TKR,$G29,"EQY_FUND_RELATIVE_PERIOD",AW$12,ACC_O,CONS_O,CURR_O,"fill=b")*1,"-"))))</f>
        <v/>
      </c>
      <c r="AX29" s="71" t="str">
        <f ca="1">IF(LEN($I29)=0,"",IF(LEN(AX$12)=0,"",IF(ISNUMBER(SEARCH("LABEL",$G29)),"",IFERROR(_xll.BDP(TKR,$G29,"EQY_FUND_RELATIVE_PERIOD",AX$12,ACC_O,CONS_O,CURR_O,"fill=b")*1,"-"))))</f>
        <v/>
      </c>
      <c r="AY29" s="71" t="str">
        <f ca="1">IF(LEN($I29)=0,"",IF(LEN(AY$12)=0,"",IF(ISNUMBER(SEARCH("LABEL",$G29)),"",IFERROR(_xll.BDP(TKR,$G29,"EQY_FUND_RELATIVE_PERIOD",AY$12,ACC_O,CONS_O,CURR_O,"fill=b")*1,"-"))))</f>
        <v/>
      </c>
      <c r="AZ29" s="71" t="str">
        <f ca="1">IF(LEN($I29)=0,"",IF(LEN(AZ$12)=0,"",IF(ISNUMBER(SEARCH("LABEL",$G29)),"",IFERROR(_xll.BDP(TKR,$G29,"EQY_FUND_RELATIVE_PERIOD",AZ$12,ACC_O,CONS_O,CURR_O,"fill=b")*1,"-"))))</f>
        <v/>
      </c>
      <c r="BA29" s="71" t="str">
        <f ca="1">IF(LEN($I29)=0,"",IF(LEN(BA$12)=0,"",IF(ISNUMBER(SEARCH("LABEL",$G29)),"",IFERROR(_xll.BDP(TKR,$G29,"EQY_FUND_RELATIVE_PERIOD",BA$12,ACC_O,CONS_O,CURR_O,"fill=b")*1,"-"))))</f>
        <v/>
      </c>
      <c r="BB29" s="71" t="str">
        <f ca="1">IF(LEN($I29)=0,"",IF(LEN(BB$12)=0,"",IF(ISNUMBER(SEARCH("LABEL",$G29)),"",IFERROR(_xll.BDP(TKR,$G29,"EQY_FUND_RELATIVE_PERIOD",BB$12,ACC_O,CONS_O,CURR_O,"fill=b")*1,"-"))))</f>
        <v/>
      </c>
      <c r="BC29" s="71" t="str">
        <f ca="1">IF(LEN($I29)=0,"",IF(LEN(BC$12)=0,"",IF(ISNUMBER(SEARCH("LABEL",$G29)),"",IFERROR(_xll.BDP(TKR,$G29,"EQY_FUND_RELATIVE_PERIOD",BC$12,ACC_O,CONS_O,CURR_O,"fill=b")*1,"-"))))</f>
        <v/>
      </c>
      <c r="BD29" s="30"/>
      <c r="BE29" s="30"/>
      <c r="BF29" s="30"/>
      <c r="BG29" s="30"/>
      <c r="BH29" s="30"/>
      <c r="BI29" s="30"/>
      <c r="BJ29" s="30"/>
      <c r="BK29" s="30"/>
      <c r="BL29" s="30"/>
      <c r="BM29" s="30"/>
      <c r="BN29" s="30"/>
      <c r="BO29" s="30"/>
      <c r="BP29" s="30"/>
      <c r="BQ29" s="30"/>
      <c r="BR29" s="30"/>
      <c r="BS29" s="30"/>
      <c r="BT29" s="30"/>
      <c r="BU29" s="30"/>
      <c r="BV29" s="30"/>
      <c r="BW29" s="30"/>
      <c r="BX29" s="30"/>
      <c r="BY29" s="30"/>
      <c r="BZ29" s="30"/>
      <c r="CA29" s="30"/>
      <c r="CB29" s="30"/>
      <c r="CC29" s="30"/>
      <c r="CD29" s="30"/>
      <c r="CE29" s="30"/>
      <c r="CF29" s="30"/>
      <c r="CG29" s="30"/>
    </row>
    <row r="30" spans="2:85">
      <c r="B30">
        <v>18</v>
      </c>
      <c r="C30" t="str">
        <f t="shared" ca="1" si="0"/>
        <v/>
      </c>
      <c r="D30" t="str">
        <f t="shared" ca="1" si="0"/>
        <v/>
      </c>
      <c r="E30" t="str">
        <f t="shared" ca="1" si="0"/>
        <v/>
      </c>
      <c r="F30" t="str">
        <f t="shared" ca="1" si="0"/>
        <v/>
      </c>
      <c r="G30" t="str">
        <f t="shared" ca="1" si="1"/>
        <v/>
      </c>
      <c r="H30" t="str">
        <f t="shared" ca="1" si="2"/>
        <v/>
      </c>
      <c r="I30" t="str">
        <f t="shared" ca="1" si="3"/>
        <v/>
      </c>
      <c r="P30" s="71" t="str">
        <f ca="1">IF(LEN($I30)=0,"",IF(LEN(P$12)=0,"",IF(ISNUMBER(SEARCH("LABEL",$G30)),"",IFERROR(_xll.BDP(TKR,$G30,"EQY_FUND_RELATIVE_PERIOD",P$12,ACC_O,CONS_O,CURR_O,"fill=b")*1,"-"))))</f>
        <v/>
      </c>
      <c r="Q30" s="71" t="str">
        <f ca="1">IF(LEN($I30)=0,"",IF(LEN(Q$12)=0,"",IF(ISNUMBER(SEARCH("LABEL",$G30)),"",IFERROR(_xll.BDP(TKR,$G30,"EQY_FUND_RELATIVE_PERIOD",Q$12,ACC_O,CONS_O,CURR_O,"fill=b")*1,"-"))))</f>
        <v/>
      </c>
      <c r="R30" s="71" t="str">
        <f ca="1">IF(LEN($I30)=0,"",IF(LEN(R$12)=0,"",IF(ISNUMBER(SEARCH("LABEL",$G30)),"",IFERROR(_xll.BDP(TKR,$G30,"EQY_FUND_RELATIVE_PERIOD",R$12,ACC_O,CONS_O,CURR_O,"fill=b")*1,"-"))))</f>
        <v/>
      </c>
      <c r="S30" s="71" t="str">
        <f ca="1">IF(LEN($I30)=0,"",IF(LEN(S$12)=0,"",IF(ISNUMBER(SEARCH("LABEL",$G30)),"",IFERROR(_xll.BDP(TKR,$G30,"EQY_FUND_RELATIVE_PERIOD",S$12,ACC_O,CONS_O,CURR_O,"fill=b")*1,"-"))))</f>
        <v/>
      </c>
      <c r="T30" s="71" t="str">
        <f ca="1">IF(LEN($I30)=0,"",IF(LEN(T$12)=0,"",IF(ISNUMBER(SEARCH("LABEL",$G30)),"",IFERROR(_xll.BDP(TKR,$G30,"EQY_FUND_RELATIVE_PERIOD",T$12,ACC_O,CONS_O,CURR_O,"fill=b")*1,"-"))))</f>
        <v/>
      </c>
      <c r="U30" s="71" t="str">
        <f ca="1">IF(LEN($I30)=0,"",IF(LEN(U$12)=0,"",IF(ISNUMBER(SEARCH("LABEL",$G30)),"",IFERROR(_xll.BDP(TKR,$G30,"EQY_FUND_RELATIVE_PERIOD",U$12,ACC_O,CONS_O,CURR_O,"fill=b")*1,"-"))))</f>
        <v/>
      </c>
      <c r="V30" s="71" t="str">
        <f ca="1">IF(LEN($I30)=0,"",IF(LEN(V$12)=0,"",IF(ISNUMBER(SEARCH("LABEL",$G30)),"",IFERROR(_xll.BDP(TKR,$G30,"EQY_FUND_RELATIVE_PERIOD",V$12,ACC_O,CONS_O,CURR_O,"fill=b")*1,"-"))))</f>
        <v/>
      </c>
      <c r="W30" s="71" t="str">
        <f ca="1">IF(LEN($I30)=0,"",IF(LEN(W$12)=0,"",IF(ISNUMBER(SEARCH("LABEL",$G30)),"",IFERROR(_xll.BDP(TKR,$G30,"EQY_FUND_RELATIVE_PERIOD",W$12,ACC_O,CONS_O,CURR_O,"fill=b")*1,"-"))))</f>
        <v/>
      </c>
      <c r="X30" s="71" t="str">
        <f ca="1">IF(LEN($I30)=0,"",IF(LEN(X$12)=0,"",IF(ISNUMBER(SEARCH("LABEL",$G30)),"",IFERROR(_xll.BDP(TKR,$G30,"EQY_FUND_RELATIVE_PERIOD",X$12,ACC_O,CONS_O,CURR_O,"fill=b")*1,"-"))))</f>
        <v/>
      </c>
      <c r="Y30" s="71" t="str">
        <f ca="1">IF(LEN($I30)=0,"",IF(LEN(Y$12)=0,"",IF(ISNUMBER(SEARCH("LABEL",$G30)),"",IFERROR(_xll.BDP(TKR,$G30,"EQY_FUND_RELATIVE_PERIOD",Y$12,ACC_O,CONS_O,CURR_O,"fill=b")*1,"-"))))</f>
        <v/>
      </c>
      <c r="Z30" s="71" t="str">
        <f ca="1">IF(LEN($I30)=0,"",IF(LEN(Z$12)=0,"",IF(ISNUMBER(SEARCH("LABEL",$G30)),"",IFERROR(_xll.BDP(TKR,$G30,"EQY_FUND_RELATIVE_PERIOD",Z$12,ACC_O,CONS_O,CURR_O,"fill=b")*1,"-"))))</f>
        <v/>
      </c>
      <c r="AA30" s="71" t="str">
        <f ca="1">IF(LEN($I30)=0,"",IF(LEN(AA$12)=0,"",IF(ISNUMBER(SEARCH("LABEL",$G30)),"",IFERROR(_xll.BDP(TKR,$G30,"EQY_FUND_RELATIVE_PERIOD",AA$12,ACC_O,CONS_O,CURR_O,"fill=b")*1,"-"))))</f>
        <v/>
      </c>
      <c r="AB30" s="71" t="str">
        <f ca="1">IF(LEN($I30)=0,"",IF(LEN(AB$12)=0,"",IF(ISNUMBER(SEARCH("LABEL",$G30)),"",IFERROR(_xll.BDP(TKR,$G30,"EQY_FUND_RELATIVE_PERIOD",AB$12,ACC_O,CONS_O,CURR_O,"fill=b")*1,"-"))))</f>
        <v/>
      </c>
      <c r="AC30" s="71" t="str">
        <f ca="1">IF(LEN($I30)=0,"",IF(LEN(AC$12)=0,"",IF(ISNUMBER(SEARCH("LABEL",$G30)),"",IFERROR(_xll.BDP(TKR,$G30,"EQY_FUND_RELATIVE_PERIOD",AC$12,ACC_O,CONS_O,CURR_O,"fill=b")*1,"-"))))</f>
        <v/>
      </c>
      <c r="AD30" s="71" t="str">
        <f ca="1">IF(LEN($I30)=0,"",IF(LEN(AD$12)=0,"",IF(ISNUMBER(SEARCH("LABEL",$G30)),"",IFERROR(_xll.BDP(TKR,$G30,"EQY_FUND_RELATIVE_PERIOD",AD$12,ACC_O,CONS_O,CURR_O,"fill=b")*1,"-"))))</f>
        <v/>
      </c>
      <c r="AE30" s="71" t="str">
        <f ca="1">IF(LEN($I30)=0,"",IF(LEN(AE$12)=0,"",IF(ISNUMBER(SEARCH("LABEL",$G30)),"",IFERROR(_xll.BDP(TKR,$G30,"EQY_FUND_RELATIVE_PERIOD",AE$12,ACC_O,CONS_O,CURR_O,"fill=b")*1,"-"))))</f>
        <v/>
      </c>
      <c r="AF30" s="71" t="str">
        <f ca="1">IF(LEN($I30)=0,"",IF(LEN(AF$12)=0,"",IF(ISNUMBER(SEARCH("LABEL",$G30)),"",IFERROR(_xll.BDP(TKR,$G30,"EQY_FUND_RELATIVE_PERIOD",AF$12,ACC_O,CONS_O,CURR_O,"fill=b")*1,"-"))))</f>
        <v/>
      </c>
      <c r="AG30" s="71" t="str">
        <f ca="1">IF(LEN($I30)=0,"",IF(LEN(AG$12)=0,"",IF(ISNUMBER(SEARCH("LABEL",$G30)),"",IFERROR(_xll.BDP(TKR,$G30,"EQY_FUND_RELATIVE_PERIOD",AG$12,ACC_O,CONS_O,CURR_O,"fill=b")*1,"-"))))</f>
        <v/>
      </c>
      <c r="AH30" s="71" t="str">
        <f ca="1">IF(LEN($I30)=0,"",IF(LEN(AH$12)=0,"",IF(ISNUMBER(SEARCH("LABEL",$G30)),"",IFERROR(_xll.BDP(TKR,$G30,"EQY_FUND_RELATIVE_PERIOD",AH$12,ACC_O,CONS_O,CURR_O,"fill=b")*1,"-"))))</f>
        <v/>
      </c>
      <c r="AI30" s="71" t="str">
        <f ca="1">IF(LEN($I30)=0,"",IF(LEN(AI$12)=0,"",IF(ISNUMBER(SEARCH("LABEL",$G30)),"",IFERROR(_xll.BDP(TKR,$G30,"EQY_FUND_RELATIVE_PERIOD",AI$12,ACC_O,CONS_O,CURR_O,"fill=b")*1,"-"))))</f>
        <v/>
      </c>
      <c r="AJ30" s="71" t="str">
        <f ca="1">IF(LEN($I30)=0,"",IF(LEN(AJ$12)=0,"",IF(ISNUMBER(SEARCH("LABEL",$G30)),"",IFERROR(_xll.BDP(TKR,$G30,"EQY_FUND_RELATIVE_PERIOD",AJ$12,ACC_O,CONS_O,CURR_O,"fill=b")*1,"-"))))</f>
        <v/>
      </c>
      <c r="AK30" s="71" t="str">
        <f ca="1">IF(LEN($I30)=0,"",IF(LEN(AK$12)=0,"",IF(ISNUMBER(SEARCH("LABEL",$G30)),"",IFERROR(_xll.BDP(TKR,$G30,"EQY_FUND_RELATIVE_PERIOD",AK$12,ACC_O,CONS_O,CURR_O,"fill=b")*1,"-"))))</f>
        <v/>
      </c>
      <c r="AL30" s="71" t="str">
        <f ca="1">IF(LEN($I30)=0,"",IF(LEN(AL$12)=0,"",IF(ISNUMBER(SEARCH("LABEL",$G30)),"",IFERROR(_xll.BDP(TKR,$G30,"EQY_FUND_RELATIVE_PERIOD",AL$12,ACC_O,CONS_O,CURR_O,"fill=b")*1,"-"))))</f>
        <v/>
      </c>
      <c r="AM30" s="71" t="str">
        <f ca="1">IF(LEN($I30)=0,"",IF(LEN(AM$12)=0,"",IF(ISNUMBER(SEARCH("LABEL",$G30)),"",IFERROR(_xll.BDP(TKR,$G30,"EQY_FUND_RELATIVE_PERIOD",AM$12,ACC_O,CONS_O,CURR_O,"fill=b")*1,"-"))))</f>
        <v/>
      </c>
      <c r="AN30" s="71" t="str">
        <f ca="1">IF(LEN($I30)=0,"",IF(LEN(AN$12)=0,"",IF(ISNUMBER(SEARCH("LABEL",$G30)),"",IFERROR(_xll.BDP(TKR,$G30,"EQY_FUND_RELATIVE_PERIOD",AN$12,ACC_O,CONS_O,CURR_O,"fill=b")*1,"-"))))</f>
        <v/>
      </c>
      <c r="AO30" s="71" t="str">
        <f ca="1">IF(LEN($I30)=0,"",IF(LEN(AO$12)=0,"",IF(ISNUMBER(SEARCH("LABEL",$G30)),"",IFERROR(_xll.BDP(TKR,$G30,"EQY_FUND_RELATIVE_PERIOD",AO$12,ACC_O,CONS_O,CURR_O,"fill=b")*1,"-"))))</f>
        <v/>
      </c>
      <c r="AP30" s="71" t="str">
        <f ca="1">IF(LEN($I30)=0,"",IF(LEN(AP$12)=0,"",IF(ISNUMBER(SEARCH("LABEL",$G30)),"",IFERROR(_xll.BDP(TKR,$G30,"EQY_FUND_RELATIVE_PERIOD",AP$12,ACC_O,CONS_O,CURR_O,"fill=b")*1,"-"))))</f>
        <v/>
      </c>
      <c r="AQ30" s="71" t="str">
        <f ca="1">IF(LEN($I30)=0,"",IF(LEN(AQ$12)=0,"",IF(ISNUMBER(SEARCH("LABEL",$G30)),"",IFERROR(_xll.BDP(TKR,$G30,"EQY_FUND_RELATIVE_PERIOD",AQ$12,ACC_O,CONS_O,CURR_O,"fill=b")*1,"-"))))</f>
        <v/>
      </c>
      <c r="AR30" s="71" t="str">
        <f ca="1">IF(LEN($I30)=0,"",IF(LEN(AR$12)=0,"",IF(ISNUMBER(SEARCH("LABEL",$G30)),"",IFERROR(_xll.BDP(TKR,$G30,"EQY_FUND_RELATIVE_PERIOD",AR$12,ACC_O,CONS_O,CURR_O,"fill=b")*1,"-"))))</f>
        <v/>
      </c>
      <c r="AS30" s="71" t="str">
        <f ca="1">IF(LEN($I30)=0,"",IF(LEN(AS$12)=0,"",IF(ISNUMBER(SEARCH("LABEL",$G30)),"",IFERROR(_xll.BDP(TKR,$G30,"EQY_FUND_RELATIVE_PERIOD",AS$12,ACC_O,CONS_O,CURR_O,"fill=b")*1,"-"))))</f>
        <v/>
      </c>
      <c r="AT30" s="71" t="str">
        <f ca="1">IF(LEN($I30)=0,"",IF(LEN(AT$12)=0,"",IF(ISNUMBER(SEARCH("LABEL",$G30)),"",IFERROR(_xll.BDP(TKR,$G30,"EQY_FUND_RELATIVE_PERIOD",AT$12,ACC_O,CONS_O,CURR_O,"fill=b")*1,"-"))))</f>
        <v/>
      </c>
      <c r="AU30" s="71" t="str">
        <f ca="1">IF(LEN($I30)=0,"",IF(LEN(AU$12)=0,"",IF(ISNUMBER(SEARCH("LABEL",$G30)),"",IFERROR(_xll.BDP(TKR,$G30,"EQY_FUND_RELATIVE_PERIOD",AU$12,ACC_O,CONS_O,CURR_O,"fill=b")*1,"-"))))</f>
        <v/>
      </c>
      <c r="AV30" s="71" t="str">
        <f ca="1">IF(LEN($I30)=0,"",IF(LEN(AV$12)=0,"",IF(ISNUMBER(SEARCH("LABEL",$G30)),"",IFERROR(_xll.BDP(TKR,$G30,"EQY_FUND_RELATIVE_PERIOD",AV$12,ACC_O,CONS_O,CURR_O,"fill=b")*1,"-"))))</f>
        <v/>
      </c>
      <c r="AW30" s="71" t="str">
        <f ca="1">IF(LEN($I30)=0,"",IF(LEN(AW$12)=0,"",IF(ISNUMBER(SEARCH("LABEL",$G30)),"",IFERROR(_xll.BDP(TKR,$G30,"EQY_FUND_RELATIVE_PERIOD",AW$12,ACC_O,CONS_O,CURR_O,"fill=b")*1,"-"))))</f>
        <v/>
      </c>
      <c r="AX30" s="71" t="str">
        <f ca="1">IF(LEN($I30)=0,"",IF(LEN(AX$12)=0,"",IF(ISNUMBER(SEARCH("LABEL",$G30)),"",IFERROR(_xll.BDP(TKR,$G30,"EQY_FUND_RELATIVE_PERIOD",AX$12,ACC_O,CONS_O,CURR_O,"fill=b")*1,"-"))))</f>
        <v/>
      </c>
      <c r="AY30" s="71" t="str">
        <f ca="1">IF(LEN($I30)=0,"",IF(LEN(AY$12)=0,"",IF(ISNUMBER(SEARCH("LABEL",$G30)),"",IFERROR(_xll.BDP(TKR,$G30,"EQY_FUND_RELATIVE_PERIOD",AY$12,ACC_O,CONS_O,CURR_O,"fill=b")*1,"-"))))</f>
        <v/>
      </c>
      <c r="AZ30" s="71" t="str">
        <f ca="1">IF(LEN($I30)=0,"",IF(LEN(AZ$12)=0,"",IF(ISNUMBER(SEARCH("LABEL",$G30)),"",IFERROR(_xll.BDP(TKR,$G30,"EQY_FUND_RELATIVE_PERIOD",AZ$12,ACC_O,CONS_O,CURR_O,"fill=b")*1,"-"))))</f>
        <v/>
      </c>
      <c r="BA30" s="71" t="str">
        <f ca="1">IF(LEN($I30)=0,"",IF(LEN(BA$12)=0,"",IF(ISNUMBER(SEARCH("LABEL",$G30)),"",IFERROR(_xll.BDP(TKR,$G30,"EQY_FUND_RELATIVE_PERIOD",BA$12,ACC_O,CONS_O,CURR_O,"fill=b")*1,"-"))))</f>
        <v/>
      </c>
      <c r="BB30" s="71" t="str">
        <f ca="1">IF(LEN($I30)=0,"",IF(LEN(BB$12)=0,"",IF(ISNUMBER(SEARCH("LABEL",$G30)),"",IFERROR(_xll.BDP(TKR,$G30,"EQY_FUND_RELATIVE_PERIOD",BB$12,ACC_O,CONS_O,CURR_O,"fill=b")*1,"-"))))</f>
        <v/>
      </c>
      <c r="BC30" s="71" t="str">
        <f ca="1">IF(LEN($I30)=0,"",IF(LEN(BC$12)=0,"",IF(ISNUMBER(SEARCH("LABEL",$G30)),"",IFERROR(_xll.BDP(TKR,$G30,"EQY_FUND_RELATIVE_PERIOD",BC$12,ACC_O,CONS_O,CURR_O,"fill=b")*1,"-"))))</f>
        <v/>
      </c>
      <c r="BD30" s="9"/>
      <c r="BE30" s="9"/>
      <c r="BF30" s="9"/>
      <c r="BG30" s="9"/>
      <c r="BH30" s="9"/>
      <c r="BI30" s="9"/>
      <c r="BJ30" s="9"/>
      <c r="BK30" s="9"/>
      <c r="BL30" s="9"/>
      <c r="BM30" s="9"/>
      <c r="BN30" s="9"/>
    </row>
    <row r="31" spans="2:85">
      <c r="B31">
        <v>19</v>
      </c>
      <c r="C31" t="str">
        <f t="shared" ca="1" si="0"/>
        <v/>
      </c>
      <c r="D31" t="str">
        <f t="shared" ca="1" si="0"/>
        <v/>
      </c>
      <c r="E31" t="str">
        <f t="shared" ca="1" si="0"/>
        <v/>
      </c>
      <c r="F31" t="str">
        <f t="shared" ca="1" si="0"/>
        <v/>
      </c>
      <c r="G31" t="str">
        <f t="shared" ca="1" si="1"/>
        <v/>
      </c>
      <c r="H31" t="str">
        <f t="shared" ca="1" si="2"/>
        <v/>
      </c>
      <c r="I31" t="str">
        <f t="shared" ca="1" si="3"/>
        <v/>
      </c>
      <c r="P31" s="71" t="str">
        <f ca="1">IF(LEN($I31)=0,"",IF(LEN(P$12)=0,"",IF(ISNUMBER(SEARCH("LABEL",$G31)),"",IFERROR(_xll.BDP(TKR,$G31,"EQY_FUND_RELATIVE_PERIOD",P$12,ACC_O,CONS_O,CURR_O,"fill=b")*1,"-"))))</f>
        <v/>
      </c>
      <c r="Q31" s="71" t="str">
        <f ca="1">IF(LEN($I31)=0,"",IF(LEN(Q$12)=0,"",IF(ISNUMBER(SEARCH("LABEL",$G31)),"",IFERROR(_xll.BDP(TKR,$G31,"EQY_FUND_RELATIVE_PERIOD",Q$12,ACC_O,CONS_O,CURR_O,"fill=b")*1,"-"))))</f>
        <v/>
      </c>
      <c r="R31" s="71" t="str">
        <f ca="1">IF(LEN($I31)=0,"",IF(LEN(R$12)=0,"",IF(ISNUMBER(SEARCH("LABEL",$G31)),"",IFERROR(_xll.BDP(TKR,$G31,"EQY_FUND_RELATIVE_PERIOD",R$12,ACC_O,CONS_O,CURR_O,"fill=b")*1,"-"))))</f>
        <v/>
      </c>
      <c r="S31" s="71" t="str">
        <f ca="1">IF(LEN($I31)=0,"",IF(LEN(S$12)=0,"",IF(ISNUMBER(SEARCH("LABEL",$G31)),"",IFERROR(_xll.BDP(TKR,$G31,"EQY_FUND_RELATIVE_PERIOD",S$12,ACC_O,CONS_O,CURR_O,"fill=b")*1,"-"))))</f>
        <v/>
      </c>
      <c r="T31" s="71" t="str">
        <f ca="1">IF(LEN($I31)=0,"",IF(LEN(T$12)=0,"",IF(ISNUMBER(SEARCH("LABEL",$G31)),"",IFERROR(_xll.BDP(TKR,$G31,"EQY_FUND_RELATIVE_PERIOD",T$12,ACC_O,CONS_O,CURR_O,"fill=b")*1,"-"))))</f>
        <v/>
      </c>
      <c r="U31" s="71" t="str">
        <f ca="1">IF(LEN($I31)=0,"",IF(LEN(U$12)=0,"",IF(ISNUMBER(SEARCH("LABEL",$G31)),"",IFERROR(_xll.BDP(TKR,$G31,"EQY_FUND_RELATIVE_PERIOD",U$12,ACC_O,CONS_O,CURR_O,"fill=b")*1,"-"))))</f>
        <v/>
      </c>
      <c r="V31" s="71" t="str">
        <f ca="1">IF(LEN($I31)=0,"",IF(LEN(V$12)=0,"",IF(ISNUMBER(SEARCH("LABEL",$G31)),"",IFERROR(_xll.BDP(TKR,$G31,"EQY_FUND_RELATIVE_PERIOD",V$12,ACC_O,CONS_O,CURR_O,"fill=b")*1,"-"))))</f>
        <v/>
      </c>
      <c r="W31" s="71" t="str">
        <f ca="1">IF(LEN($I31)=0,"",IF(LEN(W$12)=0,"",IF(ISNUMBER(SEARCH("LABEL",$G31)),"",IFERROR(_xll.BDP(TKR,$G31,"EQY_FUND_RELATIVE_PERIOD",W$12,ACC_O,CONS_O,CURR_O,"fill=b")*1,"-"))))</f>
        <v/>
      </c>
      <c r="X31" s="71" t="str">
        <f ca="1">IF(LEN($I31)=0,"",IF(LEN(X$12)=0,"",IF(ISNUMBER(SEARCH("LABEL",$G31)),"",IFERROR(_xll.BDP(TKR,$G31,"EQY_FUND_RELATIVE_PERIOD",X$12,ACC_O,CONS_O,CURR_O,"fill=b")*1,"-"))))</f>
        <v/>
      </c>
      <c r="Y31" s="71" t="str">
        <f ca="1">IF(LEN($I31)=0,"",IF(LEN(Y$12)=0,"",IF(ISNUMBER(SEARCH("LABEL",$G31)),"",IFERROR(_xll.BDP(TKR,$G31,"EQY_FUND_RELATIVE_PERIOD",Y$12,ACC_O,CONS_O,CURR_O,"fill=b")*1,"-"))))</f>
        <v/>
      </c>
      <c r="Z31" s="71" t="str">
        <f ca="1">IF(LEN($I31)=0,"",IF(LEN(Z$12)=0,"",IF(ISNUMBER(SEARCH("LABEL",$G31)),"",IFERROR(_xll.BDP(TKR,$G31,"EQY_FUND_RELATIVE_PERIOD",Z$12,ACC_O,CONS_O,CURR_O,"fill=b")*1,"-"))))</f>
        <v/>
      </c>
      <c r="AA31" s="71" t="str">
        <f ca="1">IF(LEN($I31)=0,"",IF(LEN(AA$12)=0,"",IF(ISNUMBER(SEARCH("LABEL",$G31)),"",IFERROR(_xll.BDP(TKR,$G31,"EQY_FUND_RELATIVE_PERIOD",AA$12,ACC_O,CONS_O,CURR_O,"fill=b")*1,"-"))))</f>
        <v/>
      </c>
      <c r="AB31" s="71" t="str">
        <f ca="1">IF(LEN($I31)=0,"",IF(LEN(AB$12)=0,"",IF(ISNUMBER(SEARCH("LABEL",$G31)),"",IFERROR(_xll.BDP(TKR,$G31,"EQY_FUND_RELATIVE_PERIOD",AB$12,ACC_O,CONS_O,CURR_O,"fill=b")*1,"-"))))</f>
        <v/>
      </c>
      <c r="AC31" s="71" t="str">
        <f ca="1">IF(LEN($I31)=0,"",IF(LEN(AC$12)=0,"",IF(ISNUMBER(SEARCH("LABEL",$G31)),"",IFERROR(_xll.BDP(TKR,$G31,"EQY_FUND_RELATIVE_PERIOD",AC$12,ACC_O,CONS_O,CURR_O,"fill=b")*1,"-"))))</f>
        <v/>
      </c>
      <c r="AD31" s="71" t="str">
        <f ca="1">IF(LEN($I31)=0,"",IF(LEN(AD$12)=0,"",IF(ISNUMBER(SEARCH("LABEL",$G31)),"",IFERROR(_xll.BDP(TKR,$G31,"EQY_FUND_RELATIVE_PERIOD",AD$12,ACC_O,CONS_O,CURR_O,"fill=b")*1,"-"))))</f>
        <v/>
      </c>
      <c r="AE31" s="71" t="str">
        <f ca="1">IF(LEN($I31)=0,"",IF(LEN(AE$12)=0,"",IF(ISNUMBER(SEARCH("LABEL",$G31)),"",IFERROR(_xll.BDP(TKR,$G31,"EQY_FUND_RELATIVE_PERIOD",AE$12,ACC_O,CONS_O,CURR_O,"fill=b")*1,"-"))))</f>
        <v/>
      </c>
      <c r="AF31" s="71" t="str">
        <f ca="1">IF(LEN($I31)=0,"",IF(LEN(AF$12)=0,"",IF(ISNUMBER(SEARCH("LABEL",$G31)),"",IFERROR(_xll.BDP(TKR,$G31,"EQY_FUND_RELATIVE_PERIOD",AF$12,ACC_O,CONS_O,CURR_O,"fill=b")*1,"-"))))</f>
        <v/>
      </c>
      <c r="AG31" s="71" t="str">
        <f ca="1">IF(LEN($I31)=0,"",IF(LEN(AG$12)=0,"",IF(ISNUMBER(SEARCH("LABEL",$G31)),"",IFERROR(_xll.BDP(TKR,$G31,"EQY_FUND_RELATIVE_PERIOD",AG$12,ACC_O,CONS_O,CURR_O,"fill=b")*1,"-"))))</f>
        <v/>
      </c>
      <c r="AH31" s="71" t="str">
        <f ca="1">IF(LEN($I31)=0,"",IF(LEN(AH$12)=0,"",IF(ISNUMBER(SEARCH("LABEL",$G31)),"",IFERROR(_xll.BDP(TKR,$G31,"EQY_FUND_RELATIVE_PERIOD",AH$12,ACC_O,CONS_O,CURR_O,"fill=b")*1,"-"))))</f>
        <v/>
      </c>
      <c r="AI31" s="71" t="str">
        <f ca="1">IF(LEN($I31)=0,"",IF(LEN(AI$12)=0,"",IF(ISNUMBER(SEARCH("LABEL",$G31)),"",IFERROR(_xll.BDP(TKR,$G31,"EQY_FUND_RELATIVE_PERIOD",AI$12,ACC_O,CONS_O,CURR_O,"fill=b")*1,"-"))))</f>
        <v/>
      </c>
      <c r="AJ31" s="71" t="str">
        <f ca="1">IF(LEN($I31)=0,"",IF(LEN(AJ$12)=0,"",IF(ISNUMBER(SEARCH("LABEL",$G31)),"",IFERROR(_xll.BDP(TKR,$G31,"EQY_FUND_RELATIVE_PERIOD",AJ$12,ACC_O,CONS_O,CURR_O,"fill=b")*1,"-"))))</f>
        <v/>
      </c>
      <c r="AK31" s="71" t="str">
        <f ca="1">IF(LEN($I31)=0,"",IF(LEN(AK$12)=0,"",IF(ISNUMBER(SEARCH("LABEL",$G31)),"",IFERROR(_xll.BDP(TKR,$G31,"EQY_FUND_RELATIVE_PERIOD",AK$12,ACC_O,CONS_O,CURR_O,"fill=b")*1,"-"))))</f>
        <v/>
      </c>
      <c r="AL31" s="71" t="str">
        <f ca="1">IF(LEN($I31)=0,"",IF(LEN(AL$12)=0,"",IF(ISNUMBER(SEARCH("LABEL",$G31)),"",IFERROR(_xll.BDP(TKR,$G31,"EQY_FUND_RELATIVE_PERIOD",AL$12,ACC_O,CONS_O,CURR_O,"fill=b")*1,"-"))))</f>
        <v/>
      </c>
      <c r="AM31" s="71" t="str">
        <f ca="1">IF(LEN($I31)=0,"",IF(LEN(AM$12)=0,"",IF(ISNUMBER(SEARCH("LABEL",$G31)),"",IFERROR(_xll.BDP(TKR,$G31,"EQY_FUND_RELATIVE_PERIOD",AM$12,ACC_O,CONS_O,CURR_O,"fill=b")*1,"-"))))</f>
        <v/>
      </c>
      <c r="AN31" s="71" t="str">
        <f ca="1">IF(LEN($I31)=0,"",IF(LEN(AN$12)=0,"",IF(ISNUMBER(SEARCH("LABEL",$G31)),"",IFERROR(_xll.BDP(TKR,$G31,"EQY_FUND_RELATIVE_PERIOD",AN$12,ACC_O,CONS_O,CURR_O,"fill=b")*1,"-"))))</f>
        <v/>
      </c>
      <c r="AO31" s="71" t="str">
        <f ca="1">IF(LEN($I31)=0,"",IF(LEN(AO$12)=0,"",IF(ISNUMBER(SEARCH("LABEL",$G31)),"",IFERROR(_xll.BDP(TKR,$G31,"EQY_FUND_RELATIVE_PERIOD",AO$12,ACC_O,CONS_O,CURR_O,"fill=b")*1,"-"))))</f>
        <v/>
      </c>
      <c r="AP31" s="71" t="str">
        <f ca="1">IF(LEN($I31)=0,"",IF(LEN(AP$12)=0,"",IF(ISNUMBER(SEARCH("LABEL",$G31)),"",IFERROR(_xll.BDP(TKR,$G31,"EQY_FUND_RELATIVE_PERIOD",AP$12,ACC_O,CONS_O,CURR_O,"fill=b")*1,"-"))))</f>
        <v/>
      </c>
      <c r="AQ31" s="71" t="str">
        <f ca="1">IF(LEN($I31)=0,"",IF(LEN(AQ$12)=0,"",IF(ISNUMBER(SEARCH("LABEL",$G31)),"",IFERROR(_xll.BDP(TKR,$G31,"EQY_FUND_RELATIVE_PERIOD",AQ$12,ACC_O,CONS_O,CURR_O,"fill=b")*1,"-"))))</f>
        <v/>
      </c>
      <c r="AR31" s="71" t="str">
        <f ca="1">IF(LEN($I31)=0,"",IF(LEN(AR$12)=0,"",IF(ISNUMBER(SEARCH("LABEL",$G31)),"",IFERROR(_xll.BDP(TKR,$G31,"EQY_FUND_RELATIVE_PERIOD",AR$12,ACC_O,CONS_O,CURR_O,"fill=b")*1,"-"))))</f>
        <v/>
      </c>
      <c r="AS31" s="71" t="str">
        <f ca="1">IF(LEN($I31)=0,"",IF(LEN(AS$12)=0,"",IF(ISNUMBER(SEARCH("LABEL",$G31)),"",IFERROR(_xll.BDP(TKR,$G31,"EQY_FUND_RELATIVE_PERIOD",AS$12,ACC_O,CONS_O,CURR_O,"fill=b")*1,"-"))))</f>
        <v/>
      </c>
      <c r="AT31" s="71" t="str">
        <f ca="1">IF(LEN($I31)=0,"",IF(LEN(AT$12)=0,"",IF(ISNUMBER(SEARCH("LABEL",$G31)),"",IFERROR(_xll.BDP(TKR,$G31,"EQY_FUND_RELATIVE_PERIOD",AT$12,ACC_O,CONS_O,CURR_O,"fill=b")*1,"-"))))</f>
        <v/>
      </c>
      <c r="AU31" s="71" t="str">
        <f ca="1">IF(LEN($I31)=0,"",IF(LEN(AU$12)=0,"",IF(ISNUMBER(SEARCH("LABEL",$G31)),"",IFERROR(_xll.BDP(TKR,$G31,"EQY_FUND_RELATIVE_PERIOD",AU$12,ACC_O,CONS_O,CURR_O,"fill=b")*1,"-"))))</f>
        <v/>
      </c>
      <c r="AV31" s="71" t="str">
        <f ca="1">IF(LEN($I31)=0,"",IF(LEN(AV$12)=0,"",IF(ISNUMBER(SEARCH("LABEL",$G31)),"",IFERROR(_xll.BDP(TKR,$G31,"EQY_FUND_RELATIVE_PERIOD",AV$12,ACC_O,CONS_O,CURR_O,"fill=b")*1,"-"))))</f>
        <v/>
      </c>
      <c r="AW31" s="71" t="str">
        <f ca="1">IF(LEN($I31)=0,"",IF(LEN(AW$12)=0,"",IF(ISNUMBER(SEARCH("LABEL",$G31)),"",IFERROR(_xll.BDP(TKR,$G31,"EQY_FUND_RELATIVE_PERIOD",AW$12,ACC_O,CONS_O,CURR_O,"fill=b")*1,"-"))))</f>
        <v/>
      </c>
      <c r="AX31" s="71" t="str">
        <f ca="1">IF(LEN($I31)=0,"",IF(LEN(AX$12)=0,"",IF(ISNUMBER(SEARCH("LABEL",$G31)),"",IFERROR(_xll.BDP(TKR,$G31,"EQY_FUND_RELATIVE_PERIOD",AX$12,ACC_O,CONS_O,CURR_O,"fill=b")*1,"-"))))</f>
        <v/>
      </c>
      <c r="AY31" s="71" t="str">
        <f ca="1">IF(LEN($I31)=0,"",IF(LEN(AY$12)=0,"",IF(ISNUMBER(SEARCH("LABEL",$G31)),"",IFERROR(_xll.BDP(TKR,$G31,"EQY_FUND_RELATIVE_PERIOD",AY$12,ACC_O,CONS_O,CURR_O,"fill=b")*1,"-"))))</f>
        <v/>
      </c>
      <c r="AZ31" s="71" t="str">
        <f ca="1">IF(LEN($I31)=0,"",IF(LEN(AZ$12)=0,"",IF(ISNUMBER(SEARCH("LABEL",$G31)),"",IFERROR(_xll.BDP(TKR,$G31,"EQY_FUND_RELATIVE_PERIOD",AZ$12,ACC_O,CONS_O,CURR_O,"fill=b")*1,"-"))))</f>
        <v/>
      </c>
      <c r="BA31" s="71" t="str">
        <f ca="1">IF(LEN($I31)=0,"",IF(LEN(BA$12)=0,"",IF(ISNUMBER(SEARCH("LABEL",$G31)),"",IFERROR(_xll.BDP(TKR,$G31,"EQY_FUND_RELATIVE_PERIOD",BA$12,ACC_O,CONS_O,CURR_O,"fill=b")*1,"-"))))</f>
        <v/>
      </c>
      <c r="BB31" s="71" t="str">
        <f ca="1">IF(LEN($I31)=0,"",IF(LEN(BB$12)=0,"",IF(ISNUMBER(SEARCH("LABEL",$G31)),"",IFERROR(_xll.BDP(TKR,$G31,"EQY_FUND_RELATIVE_PERIOD",BB$12,ACC_O,CONS_O,CURR_O,"fill=b")*1,"-"))))</f>
        <v/>
      </c>
      <c r="BC31" s="71" t="str">
        <f ca="1">IF(LEN($I31)=0,"",IF(LEN(BC$12)=0,"",IF(ISNUMBER(SEARCH("LABEL",$G31)),"",IFERROR(_xll.BDP(TKR,$G31,"EQY_FUND_RELATIVE_PERIOD",BC$12,ACC_O,CONS_O,CURR_O,"fill=b")*1,"-"))))</f>
        <v/>
      </c>
    </row>
    <row r="32" spans="2:85">
      <c r="B32">
        <v>20</v>
      </c>
      <c r="C32" t="str">
        <f t="shared" ca="1" si="0"/>
        <v/>
      </c>
      <c r="D32" t="str">
        <f t="shared" ca="1" si="0"/>
        <v/>
      </c>
      <c r="E32" t="str">
        <f t="shared" ca="1" si="0"/>
        <v/>
      </c>
      <c r="F32" t="str">
        <f t="shared" ca="1" si="0"/>
        <v/>
      </c>
      <c r="G32" t="str">
        <f t="shared" ca="1" si="1"/>
        <v/>
      </c>
      <c r="H32" t="str">
        <f t="shared" ca="1" si="2"/>
        <v/>
      </c>
      <c r="I32" t="str">
        <f t="shared" ca="1" si="3"/>
        <v/>
      </c>
      <c r="P32" s="71" t="str">
        <f ca="1">IF(LEN($I32)=0,"",IF(LEN(P$12)=0,"",IF(ISNUMBER(SEARCH("LABEL",$G32)),"",IFERROR(_xll.BDP(TKR,$G32,"EQY_FUND_RELATIVE_PERIOD",P$12,ACC_O,CONS_O,CURR_O,"fill=b")*1,"-"))))</f>
        <v/>
      </c>
      <c r="Q32" s="71" t="str">
        <f ca="1">IF(LEN($I32)=0,"",IF(LEN(Q$12)=0,"",IF(ISNUMBER(SEARCH("LABEL",$G32)),"",IFERROR(_xll.BDP(TKR,$G32,"EQY_FUND_RELATIVE_PERIOD",Q$12,ACC_O,CONS_O,CURR_O,"fill=b")*1,"-"))))</f>
        <v/>
      </c>
      <c r="R32" s="71" t="str">
        <f ca="1">IF(LEN($I32)=0,"",IF(LEN(R$12)=0,"",IF(ISNUMBER(SEARCH("LABEL",$G32)),"",IFERROR(_xll.BDP(TKR,$G32,"EQY_FUND_RELATIVE_PERIOD",R$12,ACC_O,CONS_O,CURR_O,"fill=b")*1,"-"))))</f>
        <v/>
      </c>
      <c r="S32" s="71" t="str">
        <f ca="1">IF(LEN($I32)=0,"",IF(LEN(S$12)=0,"",IF(ISNUMBER(SEARCH("LABEL",$G32)),"",IFERROR(_xll.BDP(TKR,$G32,"EQY_FUND_RELATIVE_PERIOD",S$12,ACC_O,CONS_O,CURR_O,"fill=b")*1,"-"))))</f>
        <v/>
      </c>
      <c r="T32" s="71" t="str">
        <f ca="1">IF(LEN($I32)=0,"",IF(LEN(T$12)=0,"",IF(ISNUMBER(SEARCH("LABEL",$G32)),"",IFERROR(_xll.BDP(TKR,$G32,"EQY_FUND_RELATIVE_PERIOD",T$12,ACC_O,CONS_O,CURR_O,"fill=b")*1,"-"))))</f>
        <v/>
      </c>
      <c r="U32" s="71" t="str">
        <f ca="1">IF(LEN($I32)=0,"",IF(LEN(U$12)=0,"",IF(ISNUMBER(SEARCH("LABEL",$G32)),"",IFERROR(_xll.BDP(TKR,$G32,"EQY_FUND_RELATIVE_PERIOD",U$12,ACC_O,CONS_O,CURR_O,"fill=b")*1,"-"))))</f>
        <v/>
      </c>
      <c r="V32" s="71" t="str">
        <f ca="1">IF(LEN($I32)=0,"",IF(LEN(V$12)=0,"",IF(ISNUMBER(SEARCH("LABEL",$G32)),"",IFERROR(_xll.BDP(TKR,$G32,"EQY_FUND_RELATIVE_PERIOD",V$12,ACC_O,CONS_O,CURR_O,"fill=b")*1,"-"))))</f>
        <v/>
      </c>
      <c r="W32" s="71" t="str">
        <f ca="1">IF(LEN($I32)=0,"",IF(LEN(W$12)=0,"",IF(ISNUMBER(SEARCH("LABEL",$G32)),"",IFERROR(_xll.BDP(TKR,$G32,"EQY_FUND_RELATIVE_PERIOD",W$12,ACC_O,CONS_O,CURR_O,"fill=b")*1,"-"))))</f>
        <v/>
      </c>
      <c r="X32" s="71" t="str">
        <f ca="1">IF(LEN($I32)=0,"",IF(LEN(X$12)=0,"",IF(ISNUMBER(SEARCH("LABEL",$G32)),"",IFERROR(_xll.BDP(TKR,$G32,"EQY_FUND_RELATIVE_PERIOD",X$12,ACC_O,CONS_O,CURR_O,"fill=b")*1,"-"))))</f>
        <v/>
      </c>
      <c r="Y32" s="71" t="str">
        <f ca="1">IF(LEN($I32)=0,"",IF(LEN(Y$12)=0,"",IF(ISNUMBER(SEARCH("LABEL",$G32)),"",IFERROR(_xll.BDP(TKR,$G32,"EQY_FUND_RELATIVE_PERIOD",Y$12,ACC_O,CONS_O,CURR_O,"fill=b")*1,"-"))))</f>
        <v/>
      </c>
      <c r="Z32" s="71" t="str">
        <f ca="1">IF(LEN($I32)=0,"",IF(LEN(Z$12)=0,"",IF(ISNUMBER(SEARCH("LABEL",$G32)),"",IFERROR(_xll.BDP(TKR,$G32,"EQY_FUND_RELATIVE_PERIOD",Z$12,ACC_O,CONS_O,CURR_O,"fill=b")*1,"-"))))</f>
        <v/>
      </c>
      <c r="AA32" s="71" t="str">
        <f ca="1">IF(LEN($I32)=0,"",IF(LEN(AA$12)=0,"",IF(ISNUMBER(SEARCH("LABEL",$G32)),"",IFERROR(_xll.BDP(TKR,$G32,"EQY_FUND_RELATIVE_PERIOD",AA$12,ACC_O,CONS_O,CURR_O,"fill=b")*1,"-"))))</f>
        <v/>
      </c>
      <c r="AB32" s="71" t="str">
        <f ca="1">IF(LEN($I32)=0,"",IF(LEN(AB$12)=0,"",IF(ISNUMBER(SEARCH("LABEL",$G32)),"",IFERROR(_xll.BDP(TKR,$G32,"EQY_FUND_RELATIVE_PERIOD",AB$12,ACC_O,CONS_O,CURR_O,"fill=b")*1,"-"))))</f>
        <v/>
      </c>
      <c r="AC32" s="71" t="str">
        <f ca="1">IF(LEN($I32)=0,"",IF(LEN(AC$12)=0,"",IF(ISNUMBER(SEARCH("LABEL",$G32)),"",IFERROR(_xll.BDP(TKR,$G32,"EQY_FUND_RELATIVE_PERIOD",AC$12,ACC_O,CONS_O,CURR_O,"fill=b")*1,"-"))))</f>
        <v/>
      </c>
      <c r="AD32" s="71" t="str">
        <f ca="1">IF(LEN($I32)=0,"",IF(LEN(AD$12)=0,"",IF(ISNUMBER(SEARCH("LABEL",$G32)),"",IFERROR(_xll.BDP(TKR,$G32,"EQY_FUND_RELATIVE_PERIOD",AD$12,ACC_O,CONS_O,CURR_O,"fill=b")*1,"-"))))</f>
        <v/>
      </c>
      <c r="AE32" s="71" t="str">
        <f ca="1">IF(LEN($I32)=0,"",IF(LEN(AE$12)=0,"",IF(ISNUMBER(SEARCH("LABEL",$G32)),"",IFERROR(_xll.BDP(TKR,$G32,"EQY_FUND_RELATIVE_PERIOD",AE$12,ACC_O,CONS_O,CURR_O,"fill=b")*1,"-"))))</f>
        <v/>
      </c>
      <c r="AF32" s="71" t="str">
        <f ca="1">IF(LEN($I32)=0,"",IF(LEN(AF$12)=0,"",IF(ISNUMBER(SEARCH("LABEL",$G32)),"",IFERROR(_xll.BDP(TKR,$G32,"EQY_FUND_RELATIVE_PERIOD",AF$12,ACC_O,CONS_O,CURR_O,"fill=b")*1,"-"))))</f>
        <v/>
      </c>
      <c r="AG32" s="71" t="str">
        <f ca="1">IF(LEN($I32)=0,"",IF(LEN(AG$12)=0,"",IF(ISNUMBER(SEARCH("LABEL",$G32)),"",IFERROR(_xll.BDP(TKR,$G32,"EQY_FUND_RELATIVE_PERIOD",AG$12,ACC_O,CONS_O,CURR_O,"fill=b")*1,"-"))))</f>
        <v/>
      </c>
      <c r="AH32" s="71" t="str">
        <f ca="1">IF(LEN($I32)=0,"",IF(LEN(AH$12)=0,"",IF(ISNUMBER(SEARCH("LABEL",$G32)),"",IFERROR(_xll.BDP(TKR,$G32,"EQY_FUND_RELATIVE_PERIOD",AH$12,ACC_O,CONS_O,CURR_O,"fill=b")*1,"-"))))</f>
        <v/>
      </c>
      <c r="AI32" s="71" t="str">
        <f ca="1">IF(LEN($I32)=0,"",IF(LEN(AI$12)=0,"",IF(ISNUMBER(SEARCH("LABEL",$G32)),"",IFERROR(_xll.BDP(TKR,$G32,"EQY_FUND_RELATIVE_PERIOD",AI$12,ACC_O,CONS_O,CURR_O,"fill=b")*1,"-"))))</f>
        <v/>
      </c>
      <c r="AJ32" s="71" t="str">
        <f ca="1">IF(LEN($I32)=0,"",IF(LEN(AJ$12)=0,"",IF(ISNUMBER(SEARCH("LABEL",$G32)),"",IFERROR(_xll.BDP(TKR,$G32,"EQY_FUND_RELATIVE_PERIOD",AJ$12,ACC_O,CONS_O,CURR_O,"fill=b")*1,"-"))))</f>
        <v/>
      </c>
      <c r="AK32" s="71" t="str">
        <f ca="1">IF(LEN($I32)=0,"",IF(LEN(AK$12)=0,"",IF(ISNUMBER(SEARCH("LABEL",$G32)),"",IFERROR(_xll.BDP(TKR,$G32,"EQY_FUND_RELATIVE_PERIOD",AK$12,ACC_O,CONS_O,CURR_O,"fill=b")*1,"-"))))</f>
        <v/>
      </c>
      <c r="AL32" s="71" t="str">
        <f ca="1">IF(LEN($I32)=0,"",IF(LEN(AL$12)=0,"",IF(ISNUMBER(SEARCH("LABEL",$G32)),"",IFERROR(_xll.BDP(TKR,$G32,"EQY_FUND_RELATIVE_PERIOD",AL$12,ACC_O,CONS_O,CURR_O,"fill=b")*1,"-"))))</f>
        <v/>
      </c>
      <c r="AM32" s="71" t="str">
        <f ca="1">IF(LEN($I32)=0,"",IF(LEN(AM$12)=0,"",IF(ISNUMBER(SEARCH("LABEL",$G32)),"",IFERROR(_xll.BDP(TKR,$G32,"EQY_FUND_RELATIVE_PERIOD",AM$12,ACC_O,CONS_O,CURR_O,"fill=b")*1,"-"))))</f>
        <v/>
      </c>
      <c r="AN32" s="71" t="str">
        <f ca="1">IF(LEN($I32)=0,"",IF(LEN(AN$12)=0,"",IF(ISNUMBER(SEARCH("LABEL",$G32)),"",IFERROR(_xll.BDP(TKR,$G32,"EQY_FUND_RELATIVE_PERIOD",AN$12,ACC_O,CONS_O,CURR_O,"fill=b")*1,"-"))))</f>
        <v/>
      </c>
      <c r="AO32" s="71" t="str">
        <f ca="1">IF(LEN($I32)=0,"",IF(LEN(AO$12)=0,"",IF(ISNUMBER(SEARCH("LABEL",$G32)),"",IFERROR(_xll.BDP(TKR,$G32,"EQY_FUND_RELATIVE_PERIOD",AO$12,ACC_O,CONS_O,CURR_O,"fill=b")*1,"-"))))</f>
        <v/>
      </c>
      <c r="AP32" s="71" t="str">
        <f ca="1">IF(LEN($I32)=0,"",IF(LEN(AP$12)=0,"",IF(ISNUMBER(SEARCH("LABEL",$G32)),"",IFERROR(_xll.BDP(TKR,$G32,"EQY_FUND_RELATIVE_PERIOD",AP$12,ACC_O,CONS_O,CURR_O,"fill=b")*1,"-"))))</f>
        <v/>
      </c>
      <c r="AQ32" s="71" t="str">
        <f ca="1">IF(LEN($I32)=0,"",IF(LEN(AQ$12)=0,"",IF(ISNUMBER(SEARCH("LABEL",$G32)),"",IFERROR(_xll.BDP(TKR,$G32,"EQY_FUND_RELATIVE_PERIOD",AQ$12,ACC_O,CONS_O,CURR_O,"fill=b")*1,"-"))))</f>
        <v/>
      </c>
      <c r="AR32" s="71" t="str">
        <f ca="1">IF(LEN($I32)=0,"",IF(LEN(AR$12)=0,"",IF(ISNUMBER(SEARCH("LABEL",$G32)),"",IFERROR(_xll.BDP(TKR,$G32,"EQY_FUND_RELATIVE_PERIOD",AR$12,ACC_O,CONS_O,CURR_O,"fill=b")*1,"-"))))</f>
        <v/>
      </c>
      <c r="AS32" s="71" t="str">
        <f ca="1">IF(LEN($I32)=0,"",IF(LEN(AS$12)=0,"",IF(ISNUMBER(SEARCH("LABEL",$G32)),"",IFERROR(_xll.BDP(TKR,$G32,"EQY_FUND_RELATIVE_PERIOD",AS$12,ACC_O,CONS_O,CURR_O,"fill=b")*1,"-"))))</f>
        <v/>
      </c>
      <c r="AT32" s="71" t="str">
        <f ca="1">IF(LEN($I32)=0,"",IF(LEN(AT$12)=0,"",IF(ISNUMBER(SEARCH("LABEL",$G32)),"",IFERROR(_xll.BDP(TKR,$G32,"EQY_FUND_RELATIVE_PERIOD",AT$12,ACC_O,CONS_O,CURR_O,"fill=b")*1,"-"))))</f>
        <v/>
      </c>
      <c r="AU32" s="71" t="str">
        <f ca="1">IF(LEN($I32)=0,"",IF(LEN(AU$12)=0,"",IF(ISNUMBER(SEARCH("LABEL",$G32)),"",IFERROR(_xll.BDP(TKR,$G32,"EQY_FUND_RELATIVE_PERIOD",AU$12,ACC_O,CONS_O,CURR_O,"fill=b")*1,"-"))))</f>
        <v/>
      </c>
      <c r="AV32" s="71" t="str">
        <f ca="1">IF(LEN($I32)=0,"",IF(LEN(AV$12)=0,"",IF(ISNUMBER(SEARCH("LABEL",$G32)),"",IFERROR(_xll.BDP(TKR,$G32,"EQY_FUND_RELATIVE_PERIOD",AV$12,ACC_O,CONS_O,CURR_O,"fill=b")*1,"-"))))</f>
        <v/>
      </c>
      <c r="AW32" s="71" t="str">
        <f ca="1">IF(LEN($I32)=0,"",IF(LEN(AW$12)=0,"",IF(ISNUMBER(SEARCH("LABEL",$G32)),"",IFERROR(_xll.BDP(TKR,$G32,"EQY_FUND_RELATIVE_PERIOD",AW$12,ACC_O,CONS_O,CURR_O,"fill=b")*1,"-"))))</f>
        <v/>
      </c>
      <c r="AX32" s="71" t="str">
        <f ca="1">IF(LEN($I32)=0,"",IF(LEN(AX$12)=0,"",IF(ISNUMBER(SEARCH("LABEL",$G32)),"",IFERROR(_xll.BDP(TKR,$G32,"EQY_FUND_RELATIVE_PERIOD",AX$12,ACC_O,CONS_O,CURR_O,"fill=b")*1,"-"))))</f>
        <v/>
      </c>
      <c r="AY32" s="71" t="str">
        <f ca="1">IF(LEN($I32)=0,"",IF(LEN(AY$12)=0,"",IF(ISNUMBER(SEARCH("LABEL",$G32)),"",IFERROR(_xll.BDP(TKR,$G32,"EQY_FUND_RELATIVE_PERIOD",AY$12,ACC_O,CONS_O,CURR_O,"fill=b")*1,"-"))))</f>
        <v/>
      </c>
      <c r="AZ32" s="71" t="str">
        <f ca="1">IF(LEN($I32)=0,"",IF(LEN(AZ$12)=0,"",IF(ISNUMBER(SEARCH("LABEL",$G32)),"",IFERROR(_xll.BDP(TKR,$G32,"EQY_FUND_RELATIVE_PERIOD",AZ$12,ACC_O,CONS_O,CURR_O,"fill=b")*1,"-"))))</f>
        <v/>
      </c>
      <c r="BA32" s="71" t="str">
        <f ca="1">IF(LEN($I32)=0,"",IF(LEN(BA$12)=0,"",IF(ISNUMBER(SEARCH("LABEL",$G32)),"",IFERROR(_xll.BDP(TKR,$G32,"EQY_FUND_RELATIVE_PERIOD",BA$12,ACC_O,CONS_O,CURR_O,"fill=b")*1,"-"))))</f>
        <v/>
      </c>
      <c r="BB32" s="71" t="str">
        <f ca="1">IF(LEN($I32)=0,"",IF(LEN(BB$12)=0,"",IF(ISNUMBER(SEARCH("LABEL",$G32)),"",IFERROR(_xll.BDP(TKR,$G32,"EQY_FUND_RELATIVE_PERIOD",BB$12,ACC_O,CONS_O,CURR_O,"fill=b")*1,"-"))))</f>
        <v/>
      </c>
      <c r="BC32" s="71" t="str">
        <f ca="1">IF(LEN($I32)=0,"",IF(LEN(BC$12)=0,"",IF(ISNUMBER(SEARCH("LABEL",$G32)),"",IFERROR(_xll.BDP(TKR,$G32,"EQY_FUND_RELATIVE_PERIOD",BC$12,ACC_O,CONS_O,CURR_O,"fill=b")*1,"-"))))</f>
        <v/>
      </c>
    </row>
    <row r="33" spans="2:55">
      <c r="B33">
        <v>21</v>
      </c>
      <c r="C33" t="str">
        <f t="shared" ref="C33:F48" ca="1" si="4">IFERROR(INDEX(Passed_Addl,$B33,C$12),"")</f>
        <v/>
      </c>
      <c r="D33" t="str">
        <f t="shared" ca="1" si="4"/>
        <v/>
      </c>
      <c r="E33" t="str">
        <f t="shared" ca="1" si="4"/>
        <v/>
      </c>
      <c r="F33" t="str">
        <f t="shared" ca="1" si="4"/>
        <v/>
      </c>
      <c r="G33" t="str">
        <f t="shared" ca="1" si="1"/>
        <v/>
      </c>
      <c r="H33" t="str">
        <f t="shared" ca="1" si="2"/>
        <v/>
      </c>
      <c r="I33" t="str">
        <f t="shared" ca="1" si="3"/>
        <v/>
      </c>
      <c r="P33" s="71" t="str">
        <f ca="1">IF(LEN($I33)=0,"",IF(LEN(P$12)=0,"",IF(ISNUMBER(SEARCH("LABEL",$G33)),"",IFERROR(_xll.BDP(TKR,$G33,"EQY_FUND_RELATIVE_PERIOD",P$12,ACC_O,CONS_O,CURR_O,"fill=b")*1,"-"))))</f>
        <v/>
      </c>
      <c r="Q33" s="71" t="str">
        <f ca="1">IF(LEN($I33)=0,"",IF(LEN(Q$12)=0,"",IF(ISNUMBER(SEARCH("LABEL",$G33)),"",IFERROR(_xll.BDP(TKR,$G33,"EQY_FUND_RELATIVE_PERIOD",Q$12,ACC_O,CONS_O,CURR_O,"fill=b")*1,"-"))))</f>
        <v/>
      </c>
      <c r="R33" s="71" t="str">
        <f ca="1">IF(LEN($I33)=0,"",IF(LEN(R$12)=0,"",IF(ISNUMBER(SEARCH("LABEL",$G33)),"",IFERROR(_xll.BDP(TKR,$G33,"EQY_FUND_RELATIVE_PERIOD",R$12,ACC_O,CONS_O,CURR_O,"fill=b")*1,"-"))))</f>
        <v/>
      </c>
      <c r="S33" s="71" t="str">
        <f ca="1">IF(LEN($I33)=0,"",IF(LEN(S$12)=0,"",IF(ISNUMBER(SEARCH("LABEL",$G33)),"",IFERROR(_xll.BDP(TKR,$G33,"EQY_FUND_RELATIVE_PERIOD",S$12,ACC_O,CONS_O,CURR_O,"fill=b")*1,"-"))))</f>
        <v/>
      </c>
      <c r="T33" s="71" t="str">
        <f ca="1">IF(LEN($I33)=0,"",IF(LEN(T$12)=0,"",IF(ISNUMBER(SEARCH("LABEL",$G33)),"",IFERROR(_xll.BDP(TKR,$G33,"EQY_FUND_RELATIVE_PERIOD",T$12,ACC_O,CONS_O,CURR_O,"fill=b")*1,"-"))))</f>
        <v/>
      </c>
      <c r="U33" s="71" t="str">
        <f ca="1">IF(LEN($I33)=0,"",IF(LEN(U$12)=0,"",IF(ISNUMBER(SEARCH("LABEL",$G33)),"",IFERROR(_xll.BDP(TKR,$G33,"EQY_FUND_RELATIVE_PERIOD",U$12,ACC_O,CONS_O,CURR_O,"fill=b")*1,"-"))))</f>
        <v/>
      </c>
      <c r="V33" s="71" t="str">
        <f ca="1">IF(LEN($I33)=0,"",IF(LEN(V$12)=0,"",IF(ISNUMBER(SEARCH("LABEL",$G33)),"",IFERROR(_xll.BDP(TKR,$G33,"EQY_FUND_RELATIVE_PERIOD",V$12,ACC_O,CONS_O,CURR_O,"fill=b")*1,"-"))))</f>
        <v/>
      </c>
      <c r="W33" s="71" t="str">
        <f ca="1">IF(LEN($I33)=0,"",IF(LEN(W$12)=0,"",IF(ISNUMBER(SEARCH("LABEL",$G33)),"",IFERROR(_xll.BDP(TKR,$G33,"EQY_FUND_RELATIVE_PERIOD",W$12,ACC_O,CONS_O,CURR_O,"fill=b")*1,"-"))))</f>
        <v/>
      </c>
      <c r="X33" s="71" t="str">
        <f ca="1">IF(LEN($I33)=0,"",IF(LEN(X$12)=0,"",IF(ISNUMBER(SEARCH("LABEL",$G33)),"",IFERROR(_xll.BDP(TKR,$G33,"EQY_FUND_RELATIVE_PERIOD",X$12,ACC_O,CONS_O,CURR_O,"fill=b")*1,"-"))))</f>
        <v/>
      </c>
      <c r="Y33" s="71" t="str">
        <f ca="1">IF(LEN($I33)=0,"",IF(LEN(Y$12)=0,"",IF(ISNUMBER(SEARCH("LABEL",$G33)),"",IFERROR(_xll.BDP(TKR,$G33,"EQY_FUND_RELATIVE_PERIOD",Y$12,ACC_O,CONS_O,CURR_O,"fill=b")*1,"-"))))</f>
        <v/>
      </c>
      <c r="Z33" s="71" t="str">
        <f ca="1">IF(LEN($I33)=0,"",IF(LEN(Z$12)=0,"",IF(ISNUMBER(SEARCH("LABEL",$G33)),"",IFERROR(_xll.BDP(TKR,$G33,"EQY_FUND_RELATIVE_PERIOD",Z$12,ACC_O,CONS_O,CURR_O,"fill=b")*1,"-"))))</f>
        <v/>
      </c>
      <c r="AA33" s="71" t="str">
        <f ca="1">IF(LEN($I33)=0,"",IF(LEN(AA$12)=0,"",IF(ISNUMBER(SEARCH("LABEL",$G33)),"",IFERROR(_xll.BDP(TKR,$G33,"EQY_FUND_RELATIVE_PERIOD",AA$12,ACC_O,CONS_O,CURR_O,"fill=b")*1,"-"))))</f>
        <v/>
      </c>
      <c r="AB33" s="71" t="str">
        <f ca="1">IF(LEN($I33)=0,"",IF(LEN(AB$12)=0,"",IF(ISNUMBER(SEARCH("LABEL",$G33)),"",IFERROR(_xll.BDP(TKR,$G33,"EQY_FUND_RELATIVE_PERIOD",AB$12,ACC_O,CONS_O,CURR_O,"fill=b")*1,"-"))))</f>
        <v/>
      </c>
      <c r="AC33" s="71" t="str">
        <f ca="1">IF(LEN($I33)=0,"",IF(LEN(AC$12)=0,"",IF(ISNUMBER(SEARCH("LABEL",$G33)),"",IFERROR(_xll.BDP(TKR,$G33,"EQY_FUND_RELATIVE_PERIOD",AC$12,ACC_O,CONS_O,CURR_O,"fill=b")*1,"-"))))</f>
        <v/>
      </c>
      <c r="AD33" s="71" t="str">
        <f ca="1">IF(LEN($I33)=0,"",IF(LEN(AD$12)=0,"",IF(ISNUMBER(SEARCH("LABEL",$G33)),"",IFERROR(_xll.BDP(TKR,$G33,"EQY_FUND_RELATIVE_PERIOD",AD$12,ACC_O,CONS_O,CURR_O,"fill=b")*1,"-"))))</f>
        <v/>
      </c>
      <c r="AE33" s="71" t="str">
        <f ca="1">IF(LEN($I33)=0,"",IF(LEN(AE$12)=0,"",IF(ISNUMBER(SEARCH("LABEL",$G33)),"",IFERROR(_xll.BDP(TKR,$G33,"EQY_FUND_RELATIVE_PERIOD",AE$12,ACC_O,CONS_O,CURR_O,"fill=b")*1,"-"))))</f>
        <v/>
      </c>
      <c r="AF33" s="71" t="str">
        <f ca="1">IF(LEN($I33)=0,"",IF(LEN(AF$12)=0,"",IF(ISNUMBER(SEARCH("LABEL",$G33)),"",IFERROR(_xll.BDP(TKR,$G33,"EQY_FUND_RELATIVE_PERIOD",AF$12,ACC_O,CONS_O,CURR_O,"fill=b")*1,"-"))))</f>
        <v/>
      </c>
      <c r="AG33" s="71" t="str">
        <f ca="1">IF(LEN($I33)=0,"",IF(LEN(AG$12)=0,"",IF(ISNUMBER(SEARCH("LABEL",$G33)),"",IFERROR(_xll.BDP(TKR,$G33,"EQY_FUND_RELATIVE_PERIOD",AG$12,ACC_O,CONS_O,CURR_O,"fill=b")*1,"-"))))</f>
        <v/>
      </c>
      <c r="AH33" s="71" t="str">
        <f ca="1">IF(LEN($I33)=0,"",IF(LEN(AH$12)=0,"",IF(ISNUMBER(SEARCH("LABEL",$G33)),"",IFERROR(_xll.BDP(TKR,$G33,"EQY_FUND_RELATIVE_PERIOD",AH$12,ACC_O,CONS_O,CURR_O,"fill=b")*1,"-"))))</f>
        <v/>
      </c>
      <c r="AI33" s="71" t="str">
        <f ca="1">IF(LEN($I33)=0,"",IF(LEN(AI$12)=0,"",IF(ISNUMBER(SEARCH("LABEL",$G33)),"",IFERROR(_xll.BDP(TKR,$G33,"EQY_FUND_RELATIVE_PERIOD",AI$12,ACC_O,CONS_O,CURR_O,"fill=b")*1,"-"))))</f>
        <v/>
      </c>
      <c r="AJ33" s="71" t="str">
        <f ca="1">IF(LEN($I33)=0,"",IF(LEN(AJ$12)=0,"",IF(ISNUMBER(SEARCH("LABEL",$G33)),"",IFERROR(_xll.BDP(TKR,$G33,"EQY_FUND_RELATIVE_PERIOD",AJ$12,ACC_O,CONS_O,CURR_O,"fill=b")*1,"-"))))</f>
        <v/>
      </c>
      <c r="AK33" s="71" t="str">
        <f ca="1">IF(LEN($I33)=0,"",IF(LEN(AK$12)=0,"",IF(ISNUMBER(SEARCH("LABEL",$G33)),"",IFERROR(_xll.BDP(TKR,$G33,"EQY_FUND_RELATIVE_PERIOD",AK$12,ACC_O,CONS_O,CURR_O,"fill=b")*1,"-"))))</f>
        <v/>
      </c>
      <c r="AL33" s="71" t="str">
        <f ca="1">IF(LEN($I33)=0,"",IF(LEN(AL$12)=0,"",IF(ISNUMBER(SEARCH("LABEL",$G33)),"",IFERROR(_xll.BDP(TKR,$G33,"EQY_FUND_RELATIVE_PERIOD",AL$12,ACC_O,CONS_O,CURR_O,"fill=b")*1,"-"))))</f>
        <v/>
      </c>
      <c r="AM33" s="71" t="str">
        <f ca="1">IF(LEN($I33)=0,"",IF(LEN(AM$12)=0,"",IF(ISNUMBER(SEARCH("LABEL",$G33)),"",IFERROR(_xll.BDP(TKR,$G33,"EQY_FUND_RELATIVE_PERIOD",AM$12,ACC_O,CONS_O,CURR_O,"fill=b")*1,"-"))))</f>
        <v/>
      </c>
      <c r="AN33" s="71" t="str">
        <f ca="1">IF(LEN($I33)=0,"",IF(LEN(AN$12)=0,"",IF(ISNUMBER(SEARCH("LABEL",$G33)),"",IFERROR(_xll.BDP(TKR,$G33,"EQY_FUND_RELATIVE_PERIOD",AN$12,ACC_O,CONS_O,CURR_O,"fill=b")*1,"-"))))</f>
        <v/>
      </c>
      <c r="AO33" s="71" t="str">
        <f ca="1">IF(LEN($I33)=0,"",IF(LEN(AO$12)=0,"",IF(ISNUMBER(SEARCH("LABEL",$G33)),"",IFERROR(_xll.BDP(TKR,$G33,"EQY_FUND_RELATIVE_PERIOD",AO$12,ACC_O,CONS_O,CURR_O,"fill=b")*1,"-"))))</f>
        <v/>
      </c>
      <c r="AP33" s="71" t="str">
        <f ca="1">IF(LEN($I33)=0,"",IF(LEN(AP$12)=0,"",IF(ISNUMBER(SEARCH("LABEL",$G33)),"",IFERROR(_xll.BDP(TKR,$G33,"EQY_FUND_RELATIVE_PERIOD",AP$12,ACC_O,CONS_O,CURR_O,"fill=b")*1,"-"))))</f>
        <v/>
      </c>
      <c r="AQ33" s="71" t="str">
        <f ca="1">IF(LEN($I33)=0,"",IF(LEN(AQ$12)=0,"",IF(ISNUMBER(SEARCH("LABEL",$G33)),"",IFERROR(_xll.BDP(TKR,$G33,"EQY_FUND_RELATIVE_PERIOD",AQ$12,ACC_O,CONS_O,CURR_O,"fill=b")*1,"-"))))</f>
        <v/>
      </c>
      <c r="AR33" s="71" t="str">
        <f ca="1">IF(LEN($I33)=0,"",IF(LEN(AR$12)=0,"",IF(ISNUMBER(SEARCH("LABEL",$G33)),"",IFERROR(_xll.BDP(TKR,$G33,"EQY_FUND_RELATIVE_PERIOD",AR$12,ACC_O,CONS_O,CURR_O,"fill=b")*1,"-"))))</f>
        <v/>
      </c>
      <c r="AS33" s="71" t="str">
        <f ca="1">IF(LEN($I33)=0,"",IF(LEN(AS$12)=0,"",IF(ISNUMBER(SEARCH("LABEL",$G33)),"",IFERROR(_xll.BDP(TKR,$G33,"EQY_FUND_RELATIVE_PERIOD",AS$12,ACC_O,CONS_O,CURR_O,"fill=b")*1,"-"))))</f>
        <v/>
      </c>
      <c r="AT33" s="71" t="str">
        <f ca="1">IF(LEN($I33)=0,"",IF(LEN(AT$12)=0,"",IF(ISNUMBER(SEARCH("LABEL",$G33)),"",IFERROR(_xll.BDP(TKR,$G33,"EQY_FUND_RELATIVE_PERIOD",AT$12,ACC_O,CONS_O,CURR_O,"fill=b")*1,"-"))))</f>
        <v/>
      </c>
      <c r="AU33" s="71" t="str">
        <f ca="1">IF(LEN($I33)=0,"",IF(LEN(AU$12)=0,"",IF(ISNUMBER(SEARCH("LABEL",$G33)),"",IFERROR(_xll.BDP(TKR,$G33,"EQY_FUND_RELATIVE_PERIOD",AU$12,ACC_O,CONS_O,CURR_O,"fill=b")*1,"-"))))</f>
        <v/>
      </c>
      <c r="AV33" s="71" t="str">
        <f ca="1">IF(LEN($I33)=0,"",IF(LEN(AV$12)=0,"",IF(ISNUMBER(SEARCH("LABEL",$G33)),"",IFERROR(_xll.BDP(TKR,$G33,"EQY_FUND_RELATIVE_PERIOD",AV$12,ACC_O,CONS_O,CURR_O,"fill=b")*1,"-"))))</f>
        <v/>
      </c>
      <c r="AW33" s="71" t="str">
        <f ca="1">IF(LEN($I33)=0,"",IF(LEN(AW$12)=0,"",IF(ISNUMBER(SEARCH("LABEL",$G33)),"",IFERROR(_xll.BDP(TKR,$G33,"EQY_FUND_RELATIVE_PERIOD",AW$12,ACC_O,CONS_O,CURR_O,"fill=b")*1,"-"))))</f>
        <v/>
      </c>
      <c r="AX33" s="71" t="str">
        <f ca="1">IF(LEN($I33)=0,"",IF(LEN(AX$12)=0,"",IF(ISNUMBER(SEARCH("LABEL",$G33)),"",IFERROR(_xll.BDP(TKR,$G33,"EQY_FUND_RELATIVE_PERIOD",AX$12,ACC_O,CONS_O,CURR_O,"fill=b")*1,"-"))))</f>
        <v/>
      </c>
      <c r="AY33" s="71" t="str">
        <f ca="1">IF(LEN($I33)=0,"",IF(LEN(AY$12)=0,"",IF(ISNUMBER(SEARCH("LABEL",$G33)),"",IFERROR(_xll.BDP(TKR,$G33,"EQY_FUND_RELATIVE_PERIOD",AY$12,ACC_O,CONS_O,CURR_O,"fill=b")*1,"-"))))</f>
        <v/>
      </c>
      <c r="AZ33" s="71" t="str">
        <f ca="1">IF(LEN($I33)=0,"",IF(LEN(AZ$12)=0,"",IF(ISNUMBER(SEARCH("LABEL",$G33)),"",IFERROR(_xll.BDP(TKR,$G33,"EQY_FUND_RELATIVE_PERIOD",AZ$12,ACC_O,CONS_O,CURR_O,"fill=b")*1,"-"))))</f>
        <v/>
      </c>
      <c r="BA33" s="71" t="str">
        <f ca="1">IF(LEN($I33)=0,"",IF(LEN(BA$12)=0,"",IF(ISNUMBER(SEARCH("LABEL",$G33)),"",IFERROR(_xll.BDP(TKR,$G33,"EQY_FUND_RELATIVE_PERIOD",BA$12,ACC_O,CONS_O,CURR_O,"fill=b")*1,"-"))))</f>
        <v/>
      </c>
      <c r="BB33" s="71" t="str">
        <f ca="1">IF(LEN($I33)=0,"",IF(LEN(BB$12)=0,"",IF(ISNUMBER(SEARCH("LABEL",$G33)),"",IFERROR(_xll.BDP(TKR,$G33,"EQY_FUND_RELATIVE_PERIOD",BB$12,ACC_O,CONS_O,CURR_O,"fill=b")*1,"-"))))</f>
        <v/>
      </c>
      <c r="BC33" s="71" t="str">
        <f ca="1">IF(LEN($I33)=0,"",IF(LEN(BC$12)=0,"",IF(ISNUMBER(SEARCH("LABEL",$G33)),"",IFERROR(_xll.BDP(TKR,$G33,"EQY_FUND_RELATIVE_PERIOD",BC$12,ACC_O,CONS_O,CURR_O,"fill=b")*1,"-"))))</f>
        <v/>
      </c>
    </row>
    <row r="34" spans="2:55">
      <c r="B34">
        <v>22</v>
      </c>
      <c r="C34" t="str">
        <f t="shared" ca="1" si="0"/>
        <v/>
      </c>
      <c r="D34" t="str">
        <f t="shared" ca="1" si="0"/>
        <v/>
      </c>
      <c r="E34" t="str">
        <f t="shared" ca="1" si="0"/>
        <v/>
      </c>
      <c r="F34" t="str">
        <f t="shared" ca="1" si="0"/>
        <v/>
      </c>
      <c r="G34" t="str">
        <f t="shared" ca="1" si="1"/>
        <v/>
      </c>
      <c r="H34" t="str">
        <f t="shared" ca="1" si="2"/>
        <v/>
      </c>
      <c r="I34" t="str">
        <f t="shared" ca="1" si="3"/>
        <v/>
      </c>
      <c r="P34" s="71" t="str">
        <f ca="1">IF(LEN($I34)=0,"",IF(LEN(P$12)=0,"",IF(ISNUMBER(SEARCH("LABEL",$G34)),"",IFERROR(_xll.BDP(TKR,$G34,"EQY_FUND_RELATIVE_PERIOD",P$12,ACC_O,CONS_O,CURR_O,"fill=b")*1,"-"))))</f>
        <v/>
      </c>
      <c r="Q34" s="71" t="str">
        <f ca="1">IF(LEN($I34)=0,"",IF(LEN(Q$12)=0,"",IF(ISNUMBER(SEARCH("LABEL",$G34)),"",IFERROR(_xll.BDP(TKR,$G34,"EQY_FUND_RELATIVE_PERIOD",Q$12,ACC_O,CONS_O,CURR_O,"fill=b")*1,"-"))))</f>
        <v/>
      </c>
      <c r="R34" s="71" t="str">
        <f ca="1">IF(LEN($I34)=0,"",IF(LEN(R$12)=0,"",IF(ISNUMBER(SEARCH("LABEL",$G34)),"",IFERROR(_xll.BDP(TKR,$G34,"EQY_FUND_RELATIVE_PERIOD",R$12,ACC_O,CONS_O,CURR_O,"fill=b")*1,"-"))))</f>
        <v/>
      </c>
      <c r="S34" s="71" t="str">
        <f ca="1">IF(LEN($I34)=0,"",IF(LEN(S$12)=0,"",IF(ISNUMBER(SEARCH("LABEL",$G34)),"",IFERROR(_xll.BDP(TKR,$G34,"EQY_FUND_RELATIVE_PERIOD",S$12,ACC_O,CONS_O,CURR_O,"fill=b")*1,"-"))))</f>
        <v/>
      </c>
      <c r="T34" s="71" t="str">
        <f ca="1">IF(LEN($I34)=0,"",IF(LEN(T$12)=0,"",IF(ISNUMBER(SEARCH("LABEL",$G34)),"",IFERROR(_xll.BDP(TKR,$G34,"EQY_FUND_RELATIVE_PERIOD",T$12,ACC_O,CONS_O,CURR_O,"fill=b")*1,"-"))))</f>
        <v/>
      </c>
      <c r="U34" s="71" t="str">
        <f ca="1">IF(LEN($I34)=0,"",IF(LEN(U$12)=0,"",IF(ISNUMBER(SEARCH("LABEL",$G34)),"",IFERROR(_xll.BDP(TKR,$G34,"EQY_FUND_RELATIVE_PERIOD",U$12,ACC_O,CONS_O,CURR_O,"fill=b")*1,"-"))))</f>
        <v/>
      </c>
      <c r="V34" s="71" t="str">
        <f ca="1">IF(LEN($I34)=0,"",IF(LEN(V$12)=0,"",IF(ISNUMBER(SEARCH("LABEL",$G34)),"",IFERROR(_xll.BDP(TKR,$G34,"EQY_FUND_RELATIVE_PERIOD",V$12,ACC_O,CONS_O,CURR_O,"fill=b")*1,"-"))))</f>
        <v/>
      </c>
      <c r="W34" s="71" t="str">
        <f ca="1">IF(LEN($I34)=0,"",IF(LEN(W$12)=0,"",IF(ISNUMBER(SEARCH("LABEL",$G34)),"",IFERROR(_xll.BDP(TKR,$G34,"EQY_FUND_RELATIVE_PERIOD",W$12,ACC_O,CONS_O,CURR_O,"fill=b")*1,"-"))))</f>
        <v/>
      </c>
      <c r="X34" s="71" t="str">
        <f ca="1">IF(LEN($I34)=0,"",IF(LEN(X$12)=0,"",IF(ISNUMBER(SEARCH("LABEL",$G34)),"",IFERROR(_xll.BDP(TKR,$G34,"EQY_FUND_RELATIVE_PERIOD",X$12,ACC_O,CONS_O,CURR_O,"fill=b")*1,"-"))))</f>
        <v/>
      </c>
      <c r="Y34" s="71" t="str">
        <f ca="1">IF(LEN($I34)=0,"",IF(LEN(Y$12)=0,"",IF(ISNUMBER(SEARCH("LABEL",$G34)),"",IFERROR(_xll.BDP(TKR,$G34,"EQY_FUND_RELATIVE_PERIOD",Y$12,ACC_O,CONS_O,CURR_O,"fill=b")*1,"-"))))</f>
        <v/>
      </c>
      <c r="Z34" s="71" t="str">
        <f ca="1">IF(LEN($I34)=0,"",IF(LEN(Z$12)=0,"",IF(ISNUMBER(SEARCH("LABEL",$G34)),"",IFERROR(_xll.BDP(TKR,$G34,"EQY_FUND_RELATIVE_PERIOD",Z$12,ACC_O,CONS_O,CURR_O,"fill=b")*1,"-"))))</f>
        <v/>
      </c>
      <c r="AA34" s="71" t="str">
        <f ca="1">IF(LEN($I34)=0,"",IF(LEN(AA$12)=0,"",IF(ISNUMBER(SEARCH("LABEL",$G34)),"",IFERROR(_xll.BDP(TKR,$G34,"EQY_FUND_RELATIVE_PERIOD",AA$12,ACC_O,CONS_O,CURR_O,"fill=b")*1,"-"))))</f>
        <v/>
      </c>
      <c r="AB34" s="71" t="str">
        <f ca="1">IF(LEN($I34)=0,"",IF(LEN(AB$12)=0,"",IF(ISNUMBER(SEARCH("LABEL",$G34)),"",IFERROR(_xll.BDP(TKR,$G34,"EQY_FUND_RELATIVE_PERIOD",AB$12,ACC_O,CONS_O,CURR_O,"fill=b")*1,"-"))))</f>
        <v/>
      </c>
      <c r="AC34" s="71" t="str">
        <f ca="1">IF(LEN($I34)=0,"",IF(LEN(AC$12)=0,"",IF(ISNUMBER(SEARCH("LABEL",$G34)),"",IFERROR(_xll.BDP(TKR,$G34,"EQY_FUND_RELATIVE_PERIOD",AC$12,ACC_O,CONS_O,CURR_O,"fill=b")*1,"-"))))</f>
        <v/>
      </c>
      <c r="AD34" s="71" t="str">
        <f ca="1">IF(LEN($I34)=0,"",IF(LEN(AD$12)=0,"",IF(ISNUMBER(SEARCH("LABEL",$G34)),"",IFERROR(_xll.BDP(TKR,$G34,"EQY_FUND_RELATIVE_PERIOD",AD$12,ACC_O,CONS_O,CURR_O,"fill=b")*1,"-"))))</f>
        <v/>
      </c>
      <c r="AE34" s="71" t="str">
        <f ca="1">IF(LEN($I34)=0,"",IF(LEN(AE$12)=0,"",IF(ISNUMBER(SEARCH("LABEL",$G34)),"",IFERROR(_xll.BDP(TKR,$G34,"EQY_FUND_RELATIVE_PERIOD",AE$12,ACC_O,CONS_O,CURR_O,"fill=b")*1,"-"))))</f>
        <v/>
      </c>
      <c r="AF34" s="71" t="str">
        <f ca="1">IF(LEN($I34)=0,"",IF(LEN(AF$12)=0,"",IF(ISNUMBER(SEARCH("LABEL",$G34)),"",IFERROR(_xll.BDP(TKR,$G34,"EQY_FUND_RELATIVE_PERIOD",AF$12,ACC_O,CONS_O,CURR_O,"fill=b")*1,"-"))))</f>
        <v/>
      </c>
      <c r="AG34" s="71" t="str">
        <f ca="1">IF(LEN($I34)=0,"",IF(LEN(AG$12)=0,"",IF(ISNUMBER(SEARCH("LABEL",$G34)),"",IFERROR(_xll.BDP(TKR,$G34,"EQY_FUND_RELATIVE_PERIOD",AG$12,ACC_O,CONS_O,CURR_O,"fill=b")*1,"-"))))</f>
        <v/>
      </c>
      <c r="AH34" s="71" t="str">
        <f ca="1">IF(LEN($I34)=0,"",IF(LEN(AH$12)=0,"",IF(ISNUMBER(SEARCH("LABEL",$G34)),"",IFERROR(_xll.BDP(TKR,$G34,"EQY_FUND_RELATIVE_PERIOD",AH$12,ACC_O,CONS_O,CURR_O,"fill=b")*1,"-"))))</f>
        <v/>
      </c>
      <c r="AI34" s="71" t="str">
        <f ca="1">IF(LEN($I34)=0,"",IF(LEN(AI$12)=0,"",IF(ISNUMBER(SEARCH("LABEL",$G34)),"",IFERROR(_xll.BDP(TKR,$G34,"EQY_FUND_RELATIVE_PERIOD",AI$12,ACC_O,CONS_O,CURR_O,"fill=b")*1,"-"))))</f>
        <v/>
      </c>
      <c r="AJ34" s="71" t="str">
        <f ca="1">IF(LEN($I34)=0,"",IF(LEN(AJ$12)=0,"",IF(ISNUMBER(SEARCH("LABEL",$G34)),"",IFERROR(_xll.BDP(TKR,$G34,"EQY_FUND_RELATIVE_PERIOD",AJ$12,ACC_O,CONS_O,CURR_O,"fill=b")*1,"-"))))</f>
        <v/>
      </c>
      <c r="AK34" s="71" t="str">
        <f ca="1">IF(LEN($I34)=0,"",IF(LEN(AK$12)=0,"",IF(ISNUMBER(SEARCH("LABEL",$G34)),"",IFERROR(_xll.BDP(TKR,$G34,"EQY_FUND_RELATIVE_PERIOD",AK$12,ACC_O,CONS_O,CURR_O,"fill=b")*1,"-"))))</f>
        <v/>
      </c>
      <c r="AL34" s="71" t="str">
        <f ca="1">IF(LEN($I34)=0,"",IF(LEN(AL$12)=0,"",IF(ISNUMBER(SEARCH("LABEL",$G34)),"",IFERROR(_xll.BDP(TKR,$G34,"EQY_FUND_RELATIVE_PERIOD",AL$12,ACC_O,CONS_O,CURR_O,"fill=b")*1,"-"))))</f>
        <v/>
      </c>
      <c r="AM34" s="71" t="str">
        <f ca="1">IF(LEN($I34)=0,"",IF(LEN(AM$12)=0,"",IF(ISNUMBER(SEARCH("LABEL",$G34)),"",IFERROR(_xll.BDP(TKR,$G34,"EQY_FUND_RELATIVE_PERIOD",AM$12,ACC_O,CONS_O,CURR_O,"fill=b")*1,"-"))))</f>
        <v/>
      </c>
      <c r="AN34" s="71" t="str">
        <f ca="1">IF(LEN($I34)=0,"",IF(LEN(AN$12)=0,"",IF(ISNUMBER(SEARCH("LABEL",$G34)),"",IFERROR(_xll.BDP(TKR,$G34,"EQY_FUND_RELATIVE_PERIOD",AN$12,ACC_O,CONS_O,CURR_O,"fill=b")*1,"-"))))</f>
        <v/>
      </c>
      <c r="AO34" s="71" t="str">
        <f ca="1">IF(LEN($I34)=0,"",IF(LEN(AO$12)=0,"",IF(ISNUMBER(SEARCH("LABEL",$G34)),"",IFERROR(_xll.BDP(TKR,$G34,"EQY_FUND_RELATIVE_PERIOD",AO$12,ACC_O,CONS_O,CURR_O,"fill=b")*1,"-"))))</f>
        <v/>
      </c>
      <c r="AP34" s="71" t="str">
        <f ca="1">IF(LEN($I34)=0,"",IF(LEN(AP$12)=0,"",IF(ISNUMBER(SEARCH("LABEL",$G34)),"",IFERROR(_xll.BDP(TKR,$G34,"EQY_FUND_RELATIVE_PERIOD",AP$12,ACC_O,CONS_O,CURR_O,"fill=b")*1,"-"))))</f>
        <v/>
      </c>
      <c r="AQ34" s="71" t="str">
        <f ca="1">IF(LEN($I34)=0,"",IF(LEN(AQ$12)=0,"",IF(ISNUMBER(SEARCH("LABEL",$G34)),"",IFERROR(_xll.BDP(TKR,$G34,"EQY_FUND_RELATIVE_PERIOD",AQ$12,ACC_O,CONS_O,CURR_O,"fill=b")*1,"-"))))</f>
        <v/>
      </c>
      <c r="AR34" s="71" t="str">
        <f ca="1">IF(LEN($I34)=0,"",IF(LEN(AR$12)=0,"",IF(ISNUMBER(SEARCH("LABEL",$G34)),"",IFERROR(_xll.BDP(TKR,$G34,"EQY_FUND_RELATIVE_PERIOD",AR$12,ACC_O,CONS_O,CURR_O,"fill=b")*1,"-"))))</f>
        <v/>
      </c>
      <c r="AS34" s="71" t="str">
        <f ca="1">IF(LEN($I34)=0,"",IF(LEN(AS$12)=0,"",IF(ISNUMBER(SEARCH("LABEL",$G34)),"",IFERROR(_xll.BDP(TKR,$G34,"EQY_FUND_RELATIVE_PERIOD",AS$12,ACC_O,CONS_O,CURR_O,"fill=b")*1,"-"))))</f>
        <v/>
      </c>
      <c r="AT34" s="71" t="str">
        <f ca="1">IF(LEN($I34)=0,"",IF(LEN(AT$12)=0,"",IF(ISNUMBER(SEARCH("LABEL",$G34)),"",IFERROR(_xll.BDP(TKR,$G34,"EQY_FUND_RELATIVE_PERIOD",AT$12,ACC_O,CONS_O,CURR_O,"fill=b")*1,"-"))))</f>
        <v/>
      </c>
      <c r="AU34" s="71" t="str">
        <f ca="1">IF(LEN($I34)=0,"",IF(LEN(AU$12)=0,"",IF(ISNUMBER(SEARCH("LABEL",$G34)),"",IFERROR(_xll.BDP(TKR,$G34,"EQY_FUND_RELATIVE_PERIOD",AU$12,ACC_O,CONS_O,CURR_O,"fill=b")*1,"-"))))</f>
        <v/>
      </c>
      <c r="AV34" s="71" t="str">
        <f ca="1">IF(LEN($I34)=0,"",IF(LEN(AV$12)=0,"",IF(ISNUMBER(SEARCH("LABEL",$G34)),"",IFERROR(_xll.BDP(TKR,$G34,"EQY_FUND_RELATIVE_PERIOD",AV$12,ACC_O,CONS_O,CURR_O,"fill=b")*1,"-"))))</f>
        <v/>
      </c>
      <c r="AW34" s="71" t="str">
        <f ca="1">IF(LEN($I34)=0,"",IF(LEN(AW$12)=0,"",IF(ISNUMBER(SEARCH("LABEL",$G34)),"",IFERROR(_xll.BDP(TKR,$G34,"EQY_FUND_RELATIVE_PERIOD",AW$12,ACC_O,CONS_O,CURR_O,"fill=b")*1,"-"))))</f>
        <v/>
      </c>
      <c r="AX34" s="71" t="str">
        <f ca="1">IF(LEN($I34)=0,"",IF(LEN(AX$12)=0,"",IF(ISNUMBER(SEARCH("LABEL",$G34)),"",IFERROR(_xll.BDP(TKR,$G34,"EQY_FUND_RELATIVE_PERIOD",AX$12,ACC_O,CONS_O,CURR_O,"fill=b")*1,"-"))))</f>
        <v/>
      </c>
      <c r="AY34" s="71" t="str">
        <f ca="1">IF(LEN($I34)=0,"",IF(LEN(AY$12)=0,"",IF(ISNUMBER(SEARCH("LABEL",$G34)),"",IFERROR(_xll.BDP(TKR,$G34,"EQY_FUND_RELATIVE_PERIOD",AY$12,ACC_O,CONS_O,CURR_O,"fill=b")*1,"-"))))</f>
        <v/>
      </c>
      <c r="AZ34" s="71" t="str">
        <f ca="1">IF(LEN($I34)=0,"",IF(LEN(AZ$12)=0,"",IF(ISNUMBER(SEARCH("LABEL",$G34)),"",IFERROR(_xll.BDP(TKR,$G34,"EQY_FUND_RELATIVE_PERIOD",AZ$12,ACC_O,CONS_O,CURR_O,"fill=b")*1,"-"))))</f>
        <v/>
      </c>
      <c r="BA34" s="71" t="str">
        <f ca="1">IF(LEN($I34)=0,"",IF(LEN(BA$12)=0,"",IF(ISNUMBER(SEARCH("LABEL",$G34)),"",IFERROR(_xll.BDP(TKR,$G34,"EQY_FUND_RELATIVE_PERIOD",BA$12,ACC_O,CONS_O,CURR_O,"fill=b")*1,"-"))))</f>
        <v/>
      </c>
      <c r="BB34" s="71" t="str">
        <f ca="1">IF(LEN($I34)=0,"",IF(LEN(BB$12)=0,"",IF(ISNUMBER(SEARCH("LABEL",$G34)),"",IFERROR(_xll.BDP(TKR,$G34,"EQY_FUND_RELATIVE_PERIOD",BB$12,ACC_O,CONS_O,CURR_O,"fill=b")*1,"-"))))</f>
        <v/>
      </c>
      <c r="BC34" s="71" t="str">
        <f ca="1">IF(LEN($I34)=0,"",IF(LEN(BC$12)=0,"",IF(ISNUMBER(SEARCH("LABEL",$G34)),"",IFERROR(_xll.BDP(TKR,$G34,"EQY_FUND_RELATIVE_PERIOD",BC$12,ACC_O,CONS_O,CURR_O,"fill=b")*1,"-"))))</f>
        <v/>
      </c>
    </row>
    <row r="35" spans="2:55">
      <c r="B35">
        <v>23</v>
      </c>
      <c r="C35" t="str">
        <f t="shared" ca="1" si="4"/>
        <v/>
      </c>
      <c r="D35" t="str">
        <f t="shared" ca="1" si="4"/>
        <v/>
      </c>
      <c r="E35" t="str">
        <f t="shared" ca="1" si="4"/>
        <v/>
      </c>
      <c r="F35" t="str">
        <f t="shared" ca="1" si="4"/>
        <v/>
      </c>
      <c r="G35" t="str">
        <f t="shared" ca="1" si="1"/>
        <v/>
      </c>
      <c r="H35" t="str">
        <f t="shared" ca="1" si="2"/>
        <v/>
      </c>
      <c r="I35" t="str">
        <f t="shared" ca="1" si="3"/>
        <v/>
      </c>
      <c r="P35" s="71" t="str">
        <f ca="1">IF(LEN($I35)=0,"",IF(LEN(P$12)=0,"",IF(ISNUMBER(SEARCH("LABEL",$G35)),"",IFERROR(_xll.BDP(TKR,$G35,"EQY_FUND_RELATIVE_PERIOD",P$12,ACC_O,CONS_O,CURR_O,"fill=b")*1,"-"))))</f>
        <v/>
      </c>
      <c r="Q35" s="71" t="str">
        <f ca="1">IF(LEN($I35)=0,"",IF(LEN(Q$12)=0,"",IF(ISNUMBER(SEARCH("LABEL",$G35)),"",IFERROR(_xll.BDP(TKR,$G35,"EQY_FUND_RELATIVE_PERIOD",Q$12,ACC_O,CONS_O,CURR_O,"fill=b")*1,"-"))))</f>
        <v/>
      </c>
      <c r="R35" s="71" t="str">
        <f ca="1">IF(LEN($I35)=0,"",IF(LEN(R$12)=0,"",IF(ISNUMBER(SEARCH("LABEL",$G35)),"",IFERROR(_xll.BDP(TKR,$G35,"EQY_FUND_RELATIVE_PERIOD",R$12,ACC_O,CONS_O,CURR_O,"fill=b")*1,"-"))))</f>
        <v/>
      </c>
      <c r="S35" s="71" t="str">
        <f ca="1">IF(LEN($I35)=0,"",IF(LEN(S$12)=0,"",IF(ISNUMBER(SEARCH("LABEL",$G35)),"",IFERROR(_xll.BDP(TKR,$G35,"EQY_FUND_RELATIVE_PERIOD",S$12,ACC_O,CONS_O,CURR_O,"fill=b")*1,"-"))))</f>
        <v/>
      </c>
      <c r="T35" s="71" t="str">
        <f ca="1">IF(LEN($I35)=0,"",IF(LEN(T$12)=0,"",IF(ISNUMBER(SEARCH("LABEL",$G35)),"",IFERROR(_xll.BDP(TKR,$G35,"EQY_FUND_RELATIVE_PERIOD",T$12,ACC_O,CONS_O,CURR_O,"fill=b")*1,"-"))))</f>
        <v/>
      </c>
      <c r="U35" s="71" t="str">
        <f ca="1">IF(LEN($I35)=0,"",IF(LEN(U$12)=0,"",IF(ISNUMBER(SEARCH("LABEL",$G35)),"",IFERROR(_xll.BDP(TKR,$G35,"EQY_FUND_RELATIVE_PERIOD",U$12,ACC_O,CONS_O,CURR_O,"fill=b")*1,"-"))))</f>
        <v/>
      </c>
      <c r="V35" s="71" t="str">
        <f ca="1">IF(LEN($I35)=0,"",IF(LEN(V$12)=0,"",IF(ISNUMBER(SEARCH("LABEL",$G35)),"",IFERROR(_xll.BDP(TKR,$G35,"EQY_FUND_RELATIVE_PERIOD",V$12,ACC_O,CONS_O,CURR_O,"fill=b")*1,"-"))))</f>
        <v/>
      </c>
      <c r="W35" s="71" t="str">
        <f ca="1">IF(LEN($I35)=0,"",IF(LEN(W$12)=0,"",IF(ISNUMBER(SEARCH("LABEL",$G35)),"",IFERROR(_xll.BDP(TKR,$G35,"EQY_FUND_RELATIVE_PERIOD",W$12,ACC_O,CONS_O,CURR_O,"fill=b")*1,"-"))))</f>
        <v/>
      </c>
      <c r="X35" s="71" t="str">
        <f ca="1">IF(LEN($I35)=0,"",IF(LEN(X$12)=0,"",IF(ISNUMBER(SEARCH("LABEL",$G35)),"",IFERROR(_xll.BDP(TKR,$G35,"EQY_FUND_RELATIVE_PERIOD",X$12,ACC_O,CONS_O,CURR_O,"fill=b")*1,"-"))))</f>
        <v/>
      </c>
      <c r="Y35" s="71" t="str">
        <f ca="1">IF(LEN($I35)=0,"",IF(LEN(Y$12)=0,"",IF(ISNUMBER(SEARCH("LABEL",$G35)),"",IFERROR(_xll.BDP(TKR,$G35,"EQY_FUND_RELATIVE_PERIOD",Y$12,ACC_O,CONS_O,CURR_O,"fill=b")*1,"-"))))</f>
        <v/>
      </c>
      <c r="Z35" s="71" t="str">
        <f ca="1">IF(LEN($I35)=0,"",IF(LEN(Z$12)=0,"",IF(ISNUMBER(SEARCH("LABEL",$G35)),"",IFERROR(_xll.BDP(TKR,$G35,"EQY_FUND_RELATIVE_PERIOD",Z$12,ACC_O,CONS_O,CURR_O,"fill=b")*1,"-"))))</f>
        <v/>
      </c>
      <c r="AA35" s="71" t="str">
        <f ca="1">IF(LEN($I35)=0,"",IF(LEN(AA$12)=0,"",IF(ISNUMBER(SEARCH("LABEL",$G35)),"",IFERROR(_xll.BDP(TKR,$G35,"EQY_FUND_RELATIVE_PERIOD",AA$12,ACC_O,CONS_O,CURR_O,"fill=b")*1,"-"))))</f>
        <v/>
      </c>
      <c r="AB35" s="71" t="str">
        <f ca="1">IF(LEN($I35)=0,"",IF(LEN(AB$12)=0,"",IF(ISNUMBER(SEARCH("LABEL",$G35)),"",IFERROR(_xll.BDP(TKR,$G35,"EQY_FUND_RELATIVE_PERIOD",AB$12,ACC_O,CONS_O,CURR_O,"fill=b")*1,"-"))))</f>
        <v/>
      </c>
      <c r="AC35" s="71" t="str">
        <f ca="1">IF(LEN($I35)=0,"",IF(LEN(AC$12)=0,"",IF(ISNUMBER(SEARCH("LABEL",$G35)),"",IFERROR(_xll.BDP(TKR,$G35,"EQY_FUND_RELATIVE_PERIOD",AC$12,ACC_O,CONS_O,CURR_O,"fill=b")*1,"-"))))</f>
        <v/>
      </c>
      <c r="AD35" s="71" t="str">
        <f ca="1">IF(LEN($I35)=0,"",IF(LEN(AD$12)=0,"",IF(ISNUMBER(SEARCH("LABEL",$G35)),"",IFERROR(_xll.BDP(TKR,$G35,"EQY_FUND_RELATIVE_PERIOD",AD$12,ACC_O,CONS_O,CURR_O,"fill=b")*1,"-"))))</f>
        <v/>
      </c>
      <c r="AE35" s="71" t="str">
        <f ca="1">IF(LEN($I35)=0,"",IF(LEN(AE$12)=0,"",IF(ISNUMBER(SEARCH("LABEL",$G35)),"",IFERROR(_xll.BDP(TKR,$G35,"EQY_FUND_RELATIVE_PERIOD",AE$12,ACC_O,CONS_O,CURR_O,"fill=b")*1,"-"))))</f>
        <v/>
      </c>
      <c r="AF35" s="71" t="str">
        <f ca="1">IF(LEN($I35)=0,"",IF(LEN(AF$12)=0,"",IF(ISNUMBER(SEARCH("LABEL",$G35)),"",IFERROR(_xll.BDP(TKR,$G35,"EQY_FUND_RELATIVE_PERIOD",AF$12,ACC_O,CONS_O,CURR_O,"fill=b")*1,"-"))))</f>
        <v/>
      </c>
      <c r="AG35" s="71" t="str">
        <f ca="1">IF(LEN($I35)=0,"",IF(LEN(AG$12)=0,"",IF(ISNUMBER(SEARCH("LABEL",$G35)),"",IFERROR(_xll.BDP(TKR,$G35,"EQY_FUND_RELATIVE_PERIOD",AG$12,ACC_O,CONS_O,CURR_O,"fill=b")*1,"-"))))</f>
        <v/>
      </c>
      <c r="AH35" s="71" t="str">
        <f ca="1">IF(LEN($I35)=0,"",IF(LEN(AH$12)=0,"",IF(ISNUMBER(SEARCH("LABEL",$G35)),"",IFERROR(_xll.BDP(TKR,$G35,"EQY_FUND_RELATIVE_PERIOD",AH$12,ACC_O,CONS_O,CURR_O,"fill=b")*1,"-"))))</f>
        <v/>
      </c>
      <c r="AI35" s="71" t="str">
        <f ca="1">IF(LEN($I35)=0,"",IF(LEN(AI$12)=0,"",IF(ISNUMBER(SEARCH("LABEL",$G35)),"",IFERROR(_xll.BDP(TKR,$G35,"EQY_FUND_RELATIVE_PERIOD",AI$12,ACC_O,CONS_O,CURR_O,"fill=b")*1,"-"))))</f>
        <v/>
      </c>
      <c r="AJ35" s="71" t="str">
        <f ca="1">IF(LEN($I35)=0,"",IF(LEN(AJ$12)=0,"",IF(ISNUMBER(SEARCH("LABEL",$G35)),"",IFERROR(_xll.BDP(TKR,$G35,"EQY_FUND_RELATIVE_PERIOD",AJ$12,ACC_O,CONS_O,CURR_O,"fill=b")*1,"-"))))</f>
        <v/>
      </c>
      <c r="AK35" s="71" t="str">
        <f ca="1">IF(LEN($I35)=0,"",IF(LEN(AK$12)=0,"",IF(ISNUMBER(SEARCH("LABEL",$G35)),"",IFERROR(_xll.BDP(TKR,$G35,"EQY_FUND_RELATIVE_PERIOD",AK$12,ACC_O,CONS_O,CURR_O,"fill=b")*1,"-"))))</f>
        <v/>
      </c>
      <c r="AL35" s="71" t="str">
        <f ca="1">IF(LEN($I35)=0,"",IF(LEN(AL$12)=0,"",IF(ISNUMBER(SEARCH("LABEL",$G35)),"",IFERROR(_xll.BDP(TKR,$G35,"EQY_FUND_RELATIVE_PERIOD",AL$12,ACC_O,CONS_O,CURR_O,"fill=b")*1,"-"))))</f>
        <v/>
      </c>
      <c r="AM35" s="71" t="str">
        <f ca="1">IF(LEN($I35)=0,"",IF(LEN(AM$12)=0,"",IF(ISNUMBER(SEARCH("LABEL",$G35)),"",IFERROR(_xll.BDP(TKR,$G35,"EQY_FUND_RELATIVE_PERIOD",AM$12,ACC_O,CONS_O,CURR_O,"fill=b")*1,"-"))))</f>
        <v/>
      </c>
      <c r="AN35" s="71" t="str">
        <f ca="1">IF(LEN($I35)=0,"",IF(LEN(AN$12)=0,"",IF(ISNUMBER(SEARCH("LABEL",$G35)),"",IFERROR(_xll.BDP(TKR,$G35,"EQY_FUND_RELATIVE_PERIOD",AN$12,ACC_O,CONS_O,CURR_O,"fill=b")*1,"-"))))</f>
        <v/>
      </c>
      <c r="AO35" s="71" t="str">
        <f ca="1">IF(LEN($I35)=0,"",IF(LEN(AO$12)=0,"",IF(ISNUMBER(SEARCH("LABEL",$G35)),"",IFERROR(_xll.BDP(TKR,$G35,"EQY_FUND_RELATIVE_PERIOD",AO$12,ACC_O,CONS_O,CURR_O,"fill=b")*1,"-"))))</f>
        <v/>
      </c>
      <c r="AP35" s="71" t="str">
        <f ca="1">IF(LEN($I35)=0,"",IF(LEN(AP$12)=0,"",IF(ISNUMBER(SEARCH("LABEL",$G35)),"",IFERROR(_xll.BDP(TKR,$G35,"EQY_FUND_RELATIVE_PERIOD",AP$12,ACC_O,CONS_O,CURR_O,"fill=b")*1,"-"))))</f>
        <v/>
      </c>
      <c r="AQ35" s="71" t="str">
        <f ca="1">IF(LEN($I35)=0,"",IF(LEN(AQ$12)=0,"",IF(ISNUMBER(SEARCH("LABEL",$G35)),"",IFERROR(_xll.BDP(TKR,$G35,"EQY_FUND_RELATIVE_PERIOD",AQ$12,ACC_O,CONS_O,CURR_O,"fill=b")*1,"-"))))</f>
        <v/>
      </c>
      <c r="AR35" s="71" t="str">
        <f ca="1">IF(LEN($I35)=0,"",IF(LEN(AR$12)=0,"",IF(ISNUMBER(SEARCH("LABEL",$G35)),"",IFERROR(_xll.BDP(TKR,$G35,"EQY_FUND_RELATIVE_PERIOD",AR$12,ACC_O,CONS_O,CURR_O,"fill=b")*1,"-"))))</f>
        <v/>
      </c>
      <c r="AS35" s="71" t="str">
        <f ca="1">IF(LEN($I35)=0,"",IF(LEN(AS$12)=0,"",IF(ISNUMBER(SEARCH("LABEL",$G35)),"",IFERROR(_xll.BDP(TKR,$G35,"EQY_FUND_RELATIVE_PERIOD",AS$12,ACC_O,CONS_O,CURR_O,"fill=b")*1,"-"))))</f>
        <v/>
      </c>
      <c r="AT35" s="71" t="str">
        <f ca="1">IF(LEN($I35)=0,"",IF(LEN(AT$12)=0,"",IF(ISNUMBER(SEARCH("LABEL",$G35)),"",IFERROR(_xll.BDP(TKR,$G35,"EQY_FUND_RELATIVE_PERIOD",AT$12,ACC_O,CONS_O,CURR_O,"fill=b")*1,"-"))))</f>
        <v/>
      </c>
      <c r="AU35" s="71" t="str">
        <f ca="1">IF(LEN($I35)=0,"",IF(LEN(AU$12)=0,"",IF(ISNUMBER(SEARCH("LABEL",$G35)),"",IFERROR(_xll.BDP(TKR,$G35,"EQY_FUND_RELATIVE_PERIOD",AU$12,ACC_O,CONS_O,CURR_O,"fill=b")*1,"-"))))</f>
        <v/>
      </c>
      <c r="AV35" s="71" t="str">
        <f ca="1">IF(LEN($I35)=0,"",IF(LEN(AV$12)=0,"",IF(ISNUMBER(SEARCH("LABEL",$G35)),"",IFERROR(_xll.BDP(TKR,$G35,"EQY_FUND_RELATIVE_PERIOD",AV$12,ACC_O,CONS_O,CURR_O,"fill=b")*1,"-"))))</f>
        <v/>
      </c>
      <c r="AW35" s="71" t="str">
        <f ca="1">IF(LEN($I35)=0,"",IF(LEN(AW$12)=0,"",IF(ISNUMBER(SEARCH("LABEL",$G35)),"",IFERROR(_xll.BDP(TKR,$G35,"EQY_FUND_RELATIVE_PERIOD",AW$12,ACC_O,CONS_O,CURR_O,"fill=b")*1,"-"))))</f>
        <v/>
      </c>
      <c r="AX35" s="71" t="str">
        <f ca="1">IF(LEN($I35)=0,"",IF(LEN(AX$12)=0,"",IF(ISNUMBER(SEARCH("LABEL",$G35)),"",IFERROR(_xll.BDP(TKR,$G35,"EQY_FUND_RELATIVE_PERIOD",AX$12,ACC_O,CONS_O,CURR_O,"fill=b")*1,"-"))))</f>
        <v/>
      </c>
      <c r="AY35" s="71" t="str">
        <f ca="1">IF(LEN($I35)=0,"",IF(LEN(AY$12)=0,"",IF(ISNUMBER(SEARCH("LABEL",$G35)),"",IFERROR(_xll.BDP(TKR,$G35,"EQY_FUND_RELATIVE_PERIOD",AY$12,ACC_O,CONS_O,CURR_O,"fill=b")*1,"-"))))</f>
        <v/>
      </c>
      <c r="AZ35" s="71" t="str">
        <f ca="1">IF(LEN($I35)=0,"",IF(LEN(AZ$12)=0,"",IF(ISNUMBER(SEARCH("LABEL",$G35)),"",IFERROR(_xll.BDP(TKR,$G35,"EQY_FUND_RELATIVE_PERIOD",AZ$12,ACC_O,CONS_O,CURR_O,"fill=b")*1,"-"))))</f>
        <v/>
      </c>
      <c r="BA35" s="71" t="str">
        <f ca="1">IF(LEN($I35)=0,"",IF(LEN(BA$12)=0,"",IF(ISNUMBER(SEARCH("LABEL",$G35)),"",IFERROR(_xll.BDP(TKR,$G35,"EQY_FUND_RELATIVE_PERIOD",BA$12,ACC_O,CONS_O,CURR_O,"fill=b")*1,"-"))))</f>
        <v/>
      </c>
      <c r="BB35" s="71" t="str">
        <f ca="1">IF(LEN($I35)=0,"",IF(LEN(BB$12)=0,"",IF(ISNUMBER(SEARCH("LABEL",$G35)),"",IFERROR(_xll.BDP(TKR,$G35,"EQY_FUND_RELATIVE_PERIOD",BB$12,ACC_O,CONS_O,CURR_O,"fill=b")*1,"-"))))</f>
        <v/>
      </c>
      <c r="BC35" s="71" t="str">
        <f ca="1">IF(LEN($I35)=0,"",IF(LEN(BC$12)=0,"",IF(ISNUMBER(SEARCH("LABEL",$G35)),"",IFERROR(_xll.BDP(TKR,$G35,"EQY_FUND_RELATIVE_PERIOD",BC$12,ACC_O,CONS_O,CURR_O,"fill=b")*1,"-"))))</f>
        <v/>
      </c>
    </row>
    <row r="36" spans="2:55">
      <c r="B36">
        <v>24</v>
      </c>
      <c r="C36" t="str">
        <f t="shared" ca="1" si="4"/>
        <v/>
      </c>
      <c r="D36" t="str">
        <f t="shared" ca="1" si="4"/>
        <v/>
      </c>
      <c r="E36" t="str">
        <f t="shared" ca="1" si="4"/>
        <v/>
      </c>
      <c r="F36" t="str">
        <f t="shared" ca="1" si="4"/>
        <v/>
      </c>
      <c r="G36" t="str">
        <f t="shared" ca="1" si="1"/>
        <v/>
      </c>
      <c r="H36" t="str">
        <f t="shared" ca="1" si="2"/>
        <v/>
      </c>
      <c r="I36" t="str">
        <f t="shared" ca="1" si="3"/>
        <v/>
      </c>
      <c r="P36" s="71" t="str">
        <f ca="1">IF(LEN($I36)=0,"",IF(LEN(P$12)=0,"",IF(ISNUMBER(SEARCH("LABEL",$G36)),"",IFERROR(_xll.BDP(TKR,$G36,"EQY_FUND_RELATIVE_PERIOD",P$12,ACC_O,CONS_O,CURR_O,"fill=b")*1,"-"))))</f>
        <v/>
      </c>
      <c r="Q36" s="71" t="str">
        <f ca="1">IF(LEN($I36)=0,"",IF(LEN(Q$12)=0,"",IF(ISNUMBER(SEARCH("LABEL",$G36)),"",IFERROR(_xll.BDP(TKR,$G36,"EQY_FUND_RELATIVE_PERIOD",Q$12,ACC_O,CONS_O,CURR_O,"fill=b")*1,"-"))))</f>
        <v/>
      </c>
      <c r="R36" s="71" t="str">
        <f ca="1">IF(LEN($I36)=0,"",IF(LEN(R$12)=0,"",IF(ISNUMBER(SEARCH("LABEL",$G36)),"",IFERROR(_xll.BDP(TKR,$G36,"EQY_FUND_RELATIVE_PERIOD",R$12,ACC_O,CONS_O,CURR_O,"fill=b")*1,"-"))))</f>
        <v/>
      </c>
      <c r="S36" s="71" t="str">
        <f ca="1">IF(LEN($I36)=0,"",IF(LEN(S$12)=0,"",IF(ISNUMBER(SEARCH("LABEL",$G36)),"",IFERROR(_xll.BDP(TKR,$G36,"EQY_FUND_RELATIVE_PERIOD",S$12,ACC_O,CONS_O,CURR_O,"fill=b")*1,"-"))))</f>
        <v/>
      </c>
      <c r="T36" s="71" t="str">
        <f ca="1">IF(LEN($I36)=0,"",IF(LEN(T$12)=0,"",IF(ISNUMBER(SEARCH("LABEL",$G36)),"",IFERROR(_xll.BDP(TKR,$G36,"EQY_FUND_RELATIVE_PERIOD",T$12,ACC_O,CONS_O,CURR_O,"fill=b")*1,"-"))))</f>
        <v/>
      </c>
      <c r="U36" s="71" t="str">
        <f ca="1">IF(LEN($I36)=0,"",IF(LEN(U$12)=0,"",IF(ISNUMBER(SEARCH("LABEL",$G36)),"",IFERROR(_xll.BDP(TKR,$G36,"EQY_FUND_RELATIVE_PERIOD",U$12,ACC_O,CONS_O,CURR_O,"fill=b")*1,"-"))))</f>
        <v/>
      </c>
      <c r="V36" s="71" t="str">
        <f ca="1">IF(LEN($I36)=0,"",IF(LEN(V$12)=0,"",IF(ISNUMBER(SEARCH("LABEL",$G36)),"",IFERROR(_xll.BDP(TKR,$G36,"EQY_FUND_RELATIVE_PERIOD",V$12,ACC_O,CONS_O,CURR_O,"fill=b")*1,"-"))))</f>
        <v/>
      </c>
      <c r="W36" s="71" t="str">
        <f ca="1">IF(LEN($I36)=0,"",IF(LEN(W$12)=0,"",IF(ISNUMBER(SEARCH("LABEL",$G36)),"",IFERROR(_xll.BDP(TKR,$G36,"EQY_FUND_RELATIVE_PERIOD",W$12,ACC_O,CONS_O,CURR_O,"fill=b")*1,"-"))))</f>
        <v/>
      </c>
      <c r="X36" s="71" t="str">
        <f ca="1">IF(LEN($I36)=0,"",IF(LEN(X$12)=0,"",IF(ISNUMBER(SEARCH("LABEL",$G36)),"",IFERROR(_xll.BDP(TKR,$G36,"EQY_FUND_RELATIVE_PERIOD",X$12,ACC_O,CONS_O,CURR_O,"fill=b")*1,"-"))))</f>
        <v/>
      </c>
      <c r="Y36" s="71" t="str">
        <f ca="1">IF(LEN($I36)=0,"",IF(LEN(Y$12)=0,"",IF(ISNUMBER(SEARCH("LABEL",$G36)),"",IFERROR(_xll.BDP(TKR,$G36,"EQY_FUND_RELATIVE_PERIOD",Y$12,ACC_O,CONS_O,CURR_O,"fill=b")*1,"-"))))</f>
        <v/>
      </c>
      <c r="Z36" s="71" t="str">
        <f ca="1">IF(LEN($I36)=0,"",IF(LEN(Z$12)=0,"",IF(ISNUMBER(SEARCH("LABEL",$G36)),"",IFERROR(_xll.BDP(TKR,$G36,"EQY_FUND_RELATIVE_PERIOD",Z$12,ACC_O,CONS_O,CURR_O,"fill=b")*1,"-"))))</f>
        <v/>
      </c>
      <c r="AA36" s="71" t="str">
        <f ca="1">IF(LEN($I36)=0,"",IF(LEN(AA$12)=0,"",IF(ISNUMBER(SEARCH("LABEL",$G36)),"",IFERROR(_xll.BDP(TKR,$G36,"EQY_FUND_RELATIVE_PERIOD",AA$12,ACC_O,CONS_O,CURR_O,"fill=b")*1,"-"))))</f>
        <v/>
      </c>
      <c r="AB36" s="71" t="str">
        <f ca="1">IF(LEN($I36)=0,"",IF(LEN(AB$12)=0,"",IF(ISNUMBER(SEARCH("LABEL",$G36)),"",IFERROR(_xll.BDP(TKR,$G36,"EQY_FUND_RELATIVE_PERIOD",AB$12,ACC_O,CONS_O,CURR_O,"fill=b")*1,"-"))))</f>
        <v/>
      </c>
      <c r="AC36" s="71" t="str">
        <f ca="1">IF(LEN($I36)=0,"",IF(LEN(AC$12)=0,"",IF(ISNUMBER(SEARCH("LABEL",$G36)),"",IFERROR(_xll.BDP(TKR,$G36,"EQY_FUND_RELATIVE_PERIOD",AC$12,ACC_O,CONS_O,CURR_O,"fill=b")*1,"-"))))</f>
        <v/>
      </c>
      <c r="AD36" s="71" t="str">
        <f ca="1">IF(LEN($I36)=0,"",IF(LEN(AD$12)=0,"",IF(ISNUMBER(SEARCH("LABEL",$G36)),"",IFERROR(_xll.BDP(TKR,$G36,"EQY_FUND_RELATIVE_PERIOD",AD$12,ACC_O,CONS_O,CURR_O,"fill=b")*1,"-"))))</f>
        <v/>
      </c>
      <c r="AE36" s="71" t="str">
        <f ca="1">IF(LEN($I36)=0,"",IF(LEN(AE$12)=0,"",IF(ISNUMBER(SEARCH("LABEL",$G36)),"",IFERROR(_xll.BDP(TKR,$G36,"EQY_FUND_RELATIVE_PERIOD",AE$12,ACC_O,CONS_O,CURR_O,"fill=b")*1,"-"))))</f>
        <v/>
      </c>
      <c r="AF36" s="71" t="str">
        <f ca="1">IF(LEN($I36)=0,"",IF(LEN(AF$12)=0,"",IF(ISNUMBER(SEARCH("LABEL",$G36)),"",IFERROR(_xll.BDP(TKR,$G36,"EQY_FUND_RELATIVE_PERIOD",AF$12,ACC_O,CONS_O,CURR_O,"fill=b")*1,"-"))))</f>
        <v/>
      </c>
      <c r="AG36" s="71" t="str">
        <f ca="1">IF(LEN($I36)=0,"",IF(LEN(AG$12)=0,"",IF(ISNUMBER(SEARCH("LABEL",$G36)),"",IFERROR(_xll.BDP(TKR,$G36,"EQY_FUND_RELATIVE_PERIOD",AG$12,ACC_O,CONS_O,CURR_O,"fill=b")*1,"-"))))</f>
        <v/>
      </c>
      <c r="AH36" s="71" t="str">
        <f ca="1">IF(LEN($I36)=0,"",IF(LEN(AH$12)=0,"",IF(ISNUMBER(SEARCH("LABEL",$G36)),"",IFERROR(_xll.BDP(TKR,$G36,"EQY_FUND_RELATIVE_PERIOD",AH$12,ACC_O,CONS_O,CURR_O,"fill=b")*1,"-"))))</f>
        <v/>
      </c>
      <c r="AI36" s="71" t="str">
        <f ca="1">IF(LEN($I36)=0,"",IF(LEN(AI$12)=0,"",IF(ISNUMBER(SEARCH("LABEL",$G36)),"",IFERROR(_xll.BDP(TKR,$G36,"EQY_FUND_RELATIVE_PERIOD",AI$12,ACC_O,CONS_O,CURR_O,"fill=b")*1,"-"))))</f>
        <v/>
      </c>
      <c r="AJ36" s="71" t="str">
        <f ca="1">IF(LEN($I36)=0,"",IF(LEN(AJ$12)=0,"",IF(ISNUMBER(SEARCH("LABEL",$G36)),"",IFERROR(_xll.BDP(TKR,$G36,"EQY_FUND_RELATIVE_PERIOD",AJ$12,ACC_O,CONS_O,CURR_O,"fill=b")*1,"-"))))</f>
        <v/>
      </c>
      <c r="AK36" s="71" t="str">
        <f ca="1">IF(LEN($I36)=0,"",IF(LEN(AK$12)=0,"",IF(ISNUMBER(SEARCH("LABEL",$G36)),"",IFERROR(_xll.BDP(TKR,$G36,"EQY_FUND_RELATIVE_PERIOD",AK$12,ACC_O,CONS_O,CURR_O,"fill=b")*1,"-"))))</f>
        <v/>
      </c>
      <c r="AL36" s="71" t="str">
        <f ca="1">IF(LEN($I36)=0,"",IF(LEN(AL$12)=0,"",IF(ISNUMBER(SEARCH("LABEL",$G36)),"",IFERROR(_xll.BDP(TKR,$G36,"EQY_FUND_RELATIVE_PERIOD",AL$12,ACC_O,CONS_O,CURR_O,"fill=b")*1,"-"))))</f>
        <v/>
      </c>
      <c r="AM36" s="71" t="str">
        <f ca="1">IF(LEN($I36)=0,"",IF(LEN(AM$12)=0,"",IF(ISNUMBER(SEARCH("LABEL",$G36)),"",IFERROR(_xll.BDP(TKR,$G36,"EQY_FUND_RELATIVE_PERIOD",AM$12,ACC_O,CONS_O,CURR_O,"fill=b")*1,"-"))))</f>
        <v/>
      </c>
      <c r="AN36" s="71" t="str">
        <f ca="1">IF(LEN($I36)=0,"",IF(LEN(AN$12)=0,"",IF(ISNUMBER(SEARCH("LABEL",$G36)),"",IFERROR(_xll.BDP(TKR,$G36,"EQY_FUND_RELATIVE_PERIOD",AN$12,ACC_O,CONS_O,CURR_O,"fill=b")*1,"-"))))</f>
        <v/>
      </c>
      <c r="AO36" s="71" t="str">
        <f ca="1">IF(LEN($I36)=0,"",IF(LEN(AO$12)=0,"",IF(ISNUMBER(SEARCH("LABEL",$G36)),"",IFERROR(_xll.BDP(TKR,$G36,"EQY_FUND_RELATIVE_PERIOD",AO$12,ACC_O,CONS_O,CURR_O,"fill=b")*1,"-"))))</f>
        <v/>
      </c>
      <c r="AP36" s="71" t="str">
        <f ca="1">IF(LEN($I36)=0,"",IF(LEN(AP$12)=0,"",IF(ISNUMBER(SEARCH("LABEL",$G36)),"",IFERROR(_xll.BDP(TKR,$G36,"EQY_FUND_RELATIVE_PERIOD",AP$12,ACC_O,CONS_O,CURR_O,"fill=b")*1,"-"))))</f>
        <v/>
      </c>
      <c r="AQ36" s="71" t="str">
        <f ca="1">IF(LEN($I36)=0,"",IF(LEN(AQ$12)=0,"",IF(ISNUMBER(SEARCH("LABEL",$G36)),"",IFERROR(_xll.BDP(TKR,$G36,"EQY_FUND_RELATIVE_PERIOD",AQ$12,ACC_O,CONS_O,CURR_O,"fill=b")*1,"-"))))</f>
        <v/>
      </c>
      <c r="AR36" s="71" t="str">
        <f ca="1">IF(LEN($I36)=0,"",IF(LEN(AR$12)=0,"",IF(ISNUMBER(SEARCH("LABEL",$G36)),"",IFERROR(_xll.BDP(TKR,$G36,"EQY_FUND_RELATIVE_PERIOD",AR$12,ACC_O,CONS_O,CURR_O,"fill=b")*1,"-"))))</f>
        <v/>
      </c>
      <c r="AS36" s="71" t="str">
        <f ca="1">IF(LEN($I36)=0,"",IF(LEN(AS$12)=0,"",IF(ISNUMBER(SEARCH("LABEL",$G36)),"",IFERROR(_xll.BDP(TKR,$G36,"EQY_FUND_RELATIVE_PERIOD",AS$12,ACC_O,CONS_O,CURR_O,"fill=b")*1,"-"))))</f>
        <v/>
      </c>
      <c r="AT36" s="71" t="str">
        <f ca="1">IF(LEN($I36)=0,"",IF(LEN(AT$12)=0,"",IF(ISNUMBER(SEARCH("LABEL",$G36)),"",IFERROR(_xll.BDP(TKR,$G36,"EQY_FUND_RELATIVE_PERIOD",AT$12,ACC_O,CONS_O,CURR_O,"fill=b")*1,"-"))))</f>
        <v/>
      </c>
      <c r="AU36" s="71" t="str">
        <f ca="1">IF(LEN($I36)=0,"",IF(LEN(AU$12)=0,"",IF(ISNUMBER(SEARCH("LABEL",$G36)),"",IFERROR(_xll.BDP(TKR,$G36,"EQY_FUND_RELATIVE_PERIOD",AU$12,ACC_O,CONS_O,CURR_O,"fill=b")*1,"-"))))</f>
        <v/>
      </c>
      <c r="AV36" s="71" t="str">
        <f ca="1">IF(LEN($I36)=0,"",IF(LEN(AV$12)=0,"",IF(ISNUMBER(SEARCH("LABEL",$G36)),"",IFERROR(_xll.BDP(TKR,$G36,"EQY_FUND_RELATIVE_PERIOD",AV$12,ACC_O,CONS_O,CURR_O,"fill=b")*1,"-"))))</f>
        <v/>
      </c>
      <c r="AW36" s="71" t="str">
        <f ca="1">IF(LEN($I36)=0,"",IF(LEN(AW$12)=0,"",IF(ISNUMBER(SEARCH("LABEL",$G36)),"",IFERROR(_xll.BDP(TKR,$G36,"EQY_FUND_RELATIVE_PERIOD",AW$12,ACC_O,CONS_O,CURR_O,"fill=b")*1,"-"))))</f>
        <v/>
      </c>
      <c r="AX36" s="71" t="str">
        <f ca="1">IF(LEN($I36)=0,"",IF(LEN(AX$12)=0,"",IF(ISNUMBER(SEARCH("LABEL",$G36)),"",IFERROR(_xll.BDP(TKR,$G36,"EQY_FUND_RELATIVE_PERIOD",AX$12,ACC_O,CONS_O,CURR_O,"fill=b")*1,"-"))))</f>
        <v/>
      </c>
      <c r="AY36" s="71" t="str">
        <f ca="1">IF(LEN($I36)=0,"",IF(LEN(AY$12)=0,"",IF(ISNUMBER(SEARCH("LABEL",$G36)),"",IFERROR(_xll.BDP(TKR,$G36,"EQY_FUND_RELATIVE_PERIOD",AY$12,ACC_O,CONS_O,CURR_O,"fill=b")*1,"-"))))</f>
        <v/>
      </c>
      <c r="AZ36" s="71" t="str">
        <f ca="1">IF(LEN($I36)=0,"",IF(LEN(AZ$12)=0,"",IF(ISNUMBER(SEARCH("LABEL",$G36)),"",IFERROR(_xll.BDP(TKR,$G36,"EQY_FUND_RELATIVE_PERIOD",AZ$12,ACC_O,CONS_O,CURR_O,"fill=b")*1,"-"))))</f>
        <v/>
      </c>
      <c r="BA36" s="71" t="str">
        <f ca="1">IF(LEN($I36)=0,"",IF(LEN(BA$12)=0,"",IF(ISNUMBER(SEARCH("LABEL",$G36)),"",IFERROR(_xll.BDP(TKR,$G36,"EQY_FUND_RELATIVE_PERIOD",BA$12,ACC_O,CONS_O,CURR_O,"fill=b")*1,"-"))))</f>
        <v/>
      </c>
      <c r="BB36" s="71" t="str">
        <f ca="1">IF(LEN($I36)=0,"",IF(LEN(BB$12)=0,"",IF(ISNUMBER(SEARCH("LABEL",$G36)),"",IFERROR(_xll.BDP(TKR,$G36,"EQY_FUND_RELATIVE_PERIOD",BB$12,ACC_O,CONS_O,CURR_O,"fill=b")*1,"-"))))</f>
        <v/>
      </c>
      <c r="BC36" s="71" t="str">
        <f ca="1">IF(LEN($I36)=0,"",IF(LEN(BC$12)=0,"",IF(ISNUMBER(SEARCH("LABEL",$G36)),"",IFERROR(_xll.BDP(TKR,$G36,"EQY_FUND_RELATIVE_PERIOD",BC$12,ACC_O,CONS_O,CURR_O,"fill=b")*1,"-"))))</f>
        <v/>
      </c>
    </row>
    <row r="37" spans="2:55">
      <c r="B37">
        <v>25</v>
      </c>
      <c r="C37" t="str">
        <f t="shared" ca="1" si="4"/>
        <v/>
      </c>
      <c r="D37" t="str">
        <f t="shared" ca="1" si="4"/>
        <v/>
      </c>
      <c r="E37" t="str">
        <f t="shared" ca="1" si="4"/>
        <v/>
      </c>
      <c r="F37" t="str">
        <f t="shared" ca="1" si="4"/>
        <v/>
      </c>
      <c r="G37" t="str">
        <f t="shared" ca="1" si="1"/>
        <v/>
      </c>
      <c r="H37" t="str">
        <f t="shared" ca="1" si="2"/>
        <v/>
      </c>
      <c r="I37" t="str">
        <f t="shared" ca="1" si="3"/>
        <v/>
      </c>
      <c r="P37" s="71" t="str">
        <f ca="1">IF(LEN($I37)=0,"",IF(LEN(P$12)=0,"",IF(ISNUMBER(SEARCH("LABEL",$G37)),"",IFERROR(_xll.BDP(TKR,$G37,"EQY_FUND_RELATIVE_PERIOD",P$12,ACC_O,CONS_O,CURR_O,"fill=b")*1,"-"))))</f>
        <v/>
      </c>
      <c r="Q37" s="71" t="str">
        <f ca="1">IF(LEN($I37)=0,"",IF(LEN(Q$12)=0,"",IF(ISNUMBER(SEARCH("LABEL",$G37)),"",IFERROR(_xll.BDP(TKR,$G37,"EQY_FUND_RELATIVE_PERIOD",Q$12,ACC_O,CONS_O,CURR_O,"fill=b")*1,"-"))))</f>
        <v/>
      </c>
      <c r="R37" s="71" t="str">
        <f ca="1">IF(LEN($I37)=0,"",IF(LEN(R$12)=0,"",IF(ISNUMBER(SEARCH("LABEL",$G37)),"",IFERROR(_xll.BDP(TKR,$G37,"EQY_FUND_RELATIVE_PERIOD",R$12,ACC_O,CONS_O,CURR_O,"fill=b")*1,"-"))))</f>
        <v/>
      </c>
      <c r="S37" s="71" t="str">
        <f ca="1">IF(LEN($I37)=0,"",IF(LEN(S$12)=0,"",IF(ISNUMBER(SEARCH("LABEL",$G37)),"",IFERROR(_xll.BDP(TKR,$G37,"EQY_FUND_RELATIVE_PERIOD",S$12,ACC_O,CONS_O,CURR_O,"fill=b")*1,"-"))))</f>
        <v/>
      </c>
      <c r="T37" s="71" t="str">
        <f ca="1">IF(LEN($I37)=0,"",IF(LEN(T$12)=0,"",IF(ISNUMBER(SEARCH("LABEL",$G37)),"",IFERROR(_xll.BDP(TKR,$G37,"EQY_FUND_RELATIVE_PERIOD",T$12,ACC_O,CONS_O,CURR_O,"fill=b")*1,"-"))))</f>
        <v/>
      </c>
      <c r="U37" s="71" t="str">
        <f ca="1">IF(LEN($I37)=0,"",IF(LEN(U$12)=0,"",IF(ISNUMBER(SEARCH("LABEL",$G37)),"",IFERROR(_xll.BDP(TKR,$G37,"EQY_FUND_RELATIVE_PERIOD",U$12,ACC_O,CONS_O,CURR_O,"fill=b")*1,"-"))))</f>
        <v/>
      </c>
      <c r="V37" s="71" t="str">
        <f ca="1">IF(LEN($I37)=0,"",IF(LEN(V$12)=0,"",IF(ISNUMBER(SEARCH("LABEL",$G37)),"",IFERROR(_xll.BDP(TKR,$G37,"EQY_FUND_RELATIVE_PERIOD",V$12,ACC_O,CONS_O,CURR_O,"fill=b")*1,"-"))))</f>
        <v/>
      </c>
      <c r="W37" s="71" t="str">
        <f ca="1">IF(LEN($I37)=0,"",IF(LEN(W$12)=0,"",IF(ISNUMBER(SEARCH("LABEL",$G37)),"",IFERROR(_xll.BDP(TKR,$G37,"EQY_FUND_RELATIVE_PERIOD",W$12,ACC_O,CONS_O,CURR_O,"fill=b")*1,"-"))))</f>
        <v/>
      </c>
      <c r="X37" s="71" t="str">
        <f ca="1">IF(LEN($I37)=0,"",IF(LEN(X$12)=0,"",IF(ISNUMBER(SEARCH("LABEL",$G37)),"",IFERROR(_xll.BDP(TKR,$G37,"EQY_FUND_RELATIVE_PERIOD",X$12,ACC_O,CONS_O,CURR_O,"fill=b")*1,"-"))))</f>
        <v/>
      </c>
      <c r="Y37" s="71" t="str">
        <f ca="1">IF(LEN($I37)=0,"",IF(LEN(Y$12)=0,"",IF(ISNUMBER(SEARCH("LABEL",$G37)),"",IFERROR(_xll.BDP(TKR,$G37,"EQY_FUND_RELATIVE_PERIOD",Y$12,ACC_O,CONS_O,CURR_O,"fill=b")*1,"-"))))</f>
        <v/>
      </c>
      <c r="Z37" s="71" t="str">
        <f ca="1">IF(LEN($I37)=0,"",IF(LEN(Z$12)=0,"",IF(ISNUMBER(SEARCH("LABEL",$G37)),"",IFERROR(_xll.BDP(TKR,$G37,"EQY_FUND_RELATIVE_PERIOD",Z$12,ACC_O,CONS_O,CURR_O,"fill=b")*1,"-"))))</f>
        <v/>
      </c>
      <c r="AA37" s="71" t="str">
        <f ca="1">IF(LEN($I37)=0,"",IF(LEN(AA$12)=0,"",IF(ISNUMBER(SEARCH("LABEL",$G37)),"",IFERROR(_xll.BDP(TKR,$G37,"EQY_FUND_RELATIVE_PERIOD",AA$12,ACC_O,CONS_O,CURR_O,"fill=b")*1,"-"))))</f>
        <v/>
      </c>
      <c r="AB37" s="71" t="str">
        <f ca="1">IF(LEN($I37)=0,"",IF(LEN(AB$12)=0,"",IF(ISNUMBER(SEARCH("LABEL",$G37)),"",IFERROR(_xll.BDP(TKR,$G37,"EQY_FUND_RELATIVE_PERIOD",AB$12,ACC_O,CONS_O,CURR_O,"fill=b")*1,"-"))))</f>
        <v/>
      </c>
      <c r="AC37" s="71" t="str">
        <f ca="1">IF(LEN($I37)=0,"",IF(LEN(AC$12)=0,"",IF(ISNUMBER(SEARCH("LABEL",$G37)),"",IFERROR(_xll.BDP(TKR,$G37,"EQY_FUND_RELATIVE_PERIOD",AC$12,ACC_O,CONS_O,CURR_O,"fill=b")*1,"-"))))</f>
        <v/>
      </c>
      <c r="AD37" s="71" t="str">
        <f ca="1">IF(LEN($I37)=0,"",IF(LEN(AD$12)=0,"",IF(ISNUMBER(SEARCH("LABEL",$G37)),"",IFERROR(_xll.BDP(TKR,$G37,"EQY_FUND_RELATIVE_PERIOD",AD$12,ACC_O,CONS_O,CURR_O,"fill=b")*1,"-"))))</f>
        <v/>
      </c>
      <c r="AE37" s="71" t="str">
        <f ca="1">IF(LEN($I37)=0,"",IF(LEN(AE$12)=0,"",IF(ISNUMBER(SEARCH("LABEL",$G37)),"",IFERROR(_xll.BDP(TKR,$G37,"EQY_FUND_RELATIVE_PERIOD",AE$12,ACC_O,CONS_O,CURR_O,"fill=b")*1,"-"))))</f>
        <v/>
      </c>
      <c r="AF37" s="71" t="str">
        <f ca="1">IF(LEN($I37)=0,"",IF(LEN(AF$12)=0,"",IF(ISNUMBER(SEARCH("LABEL",$G37)),"",IFERROR(_xll.BDP(TKR,$G37,"EQY_FUND_RELATIVE_PERIOD",AF$12,ACC_O,CONS_O,CURR_O,"fill=b")*1,"-"))))</f>
        <v/>
      </c>
      <c r="AG37" s="71" t="str">
        <f ca="1">IF(LEN($I37)=0,"",IF(LEN(AG$12)=0,"",IF(ISNUMBER(SEARCH("LABEL",$G37)),"",IFERROR(_xll.BDP(TKR,$G37,"EQY_FUND_RELATIVE_PERIOD",AG$12,ACC_O,CONS_O,CURR_O,"fill=b")*1,"-"))))</f>
        <v/>
      </c>
      <c r="AH37" s="71" t="str">
        <f ca="1">IF(LEN($I37)=0,"",IF(LEN(AH$12)=0,"",IF(ISNUMBER(SEARCH("LABEL",$G37)),"",IFERROR(_xll.BDP(TKR,$G37,"EQY_FUND_RELATIVE_PERIOD",AH$12,ACC_O,CONS_O,CURR_O,"fill=b")*1,"-"))))</f>
        <v/>
      </c>
      <c r="AI37" s="71" t="str">
        <f ca="1">IF(LEN($I37)=0,"",IF(LEN(AI$12)=0,"",IF(ISNUMBER(SEARCH("LABEL",$G37)),"",IFERROR(_xll.BDP(TKR,$G37,"EQY_FUND_RELATIVE_PERIOD",AI$12,ACC_O,CONS_O,CURR_O,"fill=b")*1,"-"))))</f>
        <v/>
      </c>
      <c r="AJ37" s="71" t="str">
        <f ca="1">IF(LEN($I37)=0,"",IF(LEN(AJ$12)=0,"",IF(ISNUMBER(SEARCH("LABEL",$G37)),"",IFERROR(_xll.BDP(TKR,$G37,"EQY_FUND_RELATIVE_PERIOD",AJ$12,ACC_O,CONS_O,CURR_O,"fill=b")*1,"-"))))</f>
        <v/>
      </c>
      <c r="AK37" s="71" t="str">
        <f ca="1">IF(LEN($I37)=0,"",IF(LEN(AK$12)=0,"",IF(ISNUMBER(SEARCH("LABEL",$G37)),"",IFERROR(_xll.BDP(TKR,$G37,"EQY_FUND_RELATIVE_PERIOD",AK$12,ACC_O,CONS_O,CURR_O,"fill=b")*1,"-"))))</f>
        <v/>
      </c>
      <c r="AL37" s="71" t="str">
        <f ca="1">IF(LEN($I37)=0,"",IF(LEN(AL$12)=0,"",IF(ISNUMBER(SEARCH("LABEL",$G37)),"",IFERROR(_xll.BDP(TKR,$G37,"EQY_FUND_RELATIVE_PERIOD",AL$12,ACC_O,CONS_O,CURR_O,"fill=b")*1,"-"))))</f>
        <v/>
      </c>
      <c r="AM37" s="71" t="str">
        <f ca="1">IF(LEN($I37)=0,"",IF(LEN(AM$12)=0,"",IF(ISNUMBER(SEARCH("LABEL",$G37)),"",IFERROR(_xll.BDP(TKR,$G37,"EQY_FUND_RELATIVE_PERIOD",AM$12,ACC_O,CONS_O,CURR_O,"fill=b")*1,"-"))))</f>
        <v/>
      </c>
      <c r="AN37" s="71" t="str">
        <f ca="1">IF(LEN($I37)=0,"",IF(LEN(AN$12)=0,"",IF(ISNUMBER(SEARCH("LABEL",$G37)),"",IFERROR(_xll.BDP(TKR,$G37,"EQY_FUND_RELATIVE_PERIOD",AN$12,ACC_O,CONS_O,CURR_O,"fill=b")*1,"-"))))</f>
        <v/>
      </c>
      <c r="AO37" s="71" t="str">
        <f ca="1">IF(LEN($I37)=0,"",IF(LEN(AO$12)=0,"",IF(ISNUMBER(SEARCH("LABEL",$G37)),"",IFERROR(_xll.BDP(TKR,$G37,"EQY_FUND_RELATIVE_PERIOD",AO$12,ACC_O,CONS_O,CURR_O,"fill=b")*1,"-"))))</f>
        <v/>
      </c>
      <c r="AP37" s="71" t="str">
        <f ca="1">IF(LEN($I37)=0,"",IF(LEN(AP$12)=0,"",IF(ISNUMBER(SEARCH("LABEL",$G37)),"",IFERROR(_xll.BDP(TKR,$G37,"EQY_FUND_RELATIVE_PERIOD",AP$12,ACC_O,CONS_O,CURR_O,"fill=b")*1,"-"))))</f>
        <v/>
      </c>
      <c r="AQ37" s="71" t="str">
        <f ca="1">IF(LEN($I37)=0,"",IF(LEN(AQ$12)=0,"",IF(ISNUMBER(SEARCH("LABEL",$G37)),"",IFERROR(_xll.BDP(TKR,$G37,"EQY_FUND_RELATIVE_PERIOD",AQ$12,ACC_O,CONS_O,CURR_O,"fill=b")*1,"-"))))</f>
        <v/>
      </c>
      <c r="AR37" s="71" t="str">
        <f ca="1">IF(LEN($I37)=0,"",IF(LEN(AR$12)=0,"",IF(ISNUMBER(SEARCH("LABEL",$G37)),"",IFERROR(_xll.BDP(TKR,$G37,"EQY_FUND_RELATIVE_PERIOD",AR$12,ACC_O,CONS_O,CURR_O,"fill=b")*1,"-"))))</f>
        <v/>
      </c>
      <c r="AS37" s="71" t="str">
        <f ca="1">IF(LEN($I37)=0,"",IF(LEN(AS$12)=0,"",IF(ISNUMBER(SEARCH("LABEL",$G37)),"",IFERROR(_xll.BDP(TKR,$G37,"EQY_FUND_RELATIVE_PERIOD",AS$12,ACC_O,CONS_O,CURR_O,"fill=b")*1,"-"))))</f>
        <v/>
      </c>
      <c r="AT37" s="71" t="str">
        <f ca="1">IF(LEN($I37)=0,"",IF(LEN(AT$12)=0,"",IF(ISNUMBER(SEARCH("LABEL",$G37)),"",IFERROR(_xll.BDP(TKR,$G37,"EQY_FUND_RELATIVE_PERIOD",AT$12,ACC_O,CONS_O,CURR_O,"fill=b")*1,"-"))))</f>
        <v/>
      </c>
      <c r="AU37" s="71" t="str">
        <f ca="1">IF(LEN($I37)=0,"",IF(LEN(AU$12)=0,"",IF(ISNUMBER(SEARCH("LABEL",$G37)),"",IFERROR(_xll.BDP(TKR,$G37,"EQY_FUND_RELATIVE_PERIOD",AU$12,ACC_O,CONS_O,CURR_O,"fill=b")*1,"-"))))</f>
        <v/>
      </c>
      <c r="AV37" s="71" t="str">
        <f ca="1">IF(LEN($I37)=0,"",IF(LEN(AV$12)=0,"",IF(ISNUMBER(SEARCH("LABEL",$G37)),"",IFERROR(_xll.BDP(TKR,$G37,"EQY_FUND_RELATIVE_PERIOD",AV$12,ACC_O,CONS_O,CURR_O,"fill=b")*1,"-"))))</f>
        <v/>
      </c>
      <c r="AW37" s="71" t="str">
        <f ca="1">IF(LEN($I37)=0,"",IF(LEN(AW$12)=0,"",IF(ISNUMBER(SEARCH("LABEL",$G37)),"",IFERROR(_xll.BDP(TKR,$G37,"EQY_FUND_RELATIVE_PERIOD",AW$12,ACC_O,CONS_O,CURR_O,"fill=b")*1,"-"))))</f>
        <v/>
      </c>
      <c r="AX37" s="71" t="str">
        <f ca="1">IF(LEN($I37)=0,"",IF(LEN(AX$12)=0,"",IF(ISNUMBER(SEARCH("LABEL",$G37)),"",IFERROR(_xll.BDP(TKR,$G37,"EQY_FUND_RELATIVE_PERIOD",AX$12,ACC_O,CONS_O,CURR_O,"fill=b")*1,"-"))))</f>
        <v/>
      </c>
      <c r="AY37" s="71" t="str">
        <f ca="1">IF(LEN($I37)=0,"",IF(LEN(AY$12)=0,"",IF(ISNUMBER(SEARCH("LABEL",$G37)),"",IFERROR(_xll.BDP(TKR,$G37,"EQY_FUND_RELATIVE_PERIOD",AY$12,ACC_O,CONS_O,CURR_O,"fill=b")*1,"-"))))</f>
        <v/>
      </c>
      <c r="AZ37" s="71" t="str">
        <f ca="1">IF(LEN($I37)=0,"",IF(LEN(AZ$12)=0,"",IF(ISNUMBER(SEARCH("LABEL",$G37)),"",IFERROR(_xll.BDP(TKR,$G37,"EQY_FUND_RELATIVE_PERIOD",AZ$12,ACC_O,CONS_O,CURR_O,"fill=b")*1,"-"))))</f>
        <v/>
      </c>
      <c r="BA37" s="71" t="str">
        <f ca="1">IF(LEN($I37)=0,"",IF(LEN(BA$12)=0,"",IF(ISNUMBER(SEARCH("LABEL",$G37)),"",IFERROR(_xll.BDP(TKR,$G37,"EQY_FUND_RELATIVE_PERIOD",BA$12,ACC_O,CONS_O,CURR_O,"fill=b")*1,"-"))))</f>
        <v/>
      </c>
      <c r="BB37" s="71" t="str">
        <f ca="1">IF(LEN($I37)=0,"",IF(LEN(BB$12)=0,"",IF(ISNUMBER(SEARCH("LABEL",$G37)),"",IFERROR(_xll.BDP(TKR,$G37,"EQY_FUND_RELATIVE_PERIOD",BB$12,ACC_O,CONS_O,CURR_O,"fill=b")*1,"-"))))</f>
        <v/>
      </c>
      <c r="BC37" s="71" t="str">
        <f ca="1">IF(LEN($I37)=0,"",IF(LEN(BC$12)=0,"",IF(ISNUMBER(SEARCH("LABEL",$G37)),"",IFERROR(_xll.BDP(TKR,$G37,"EQY_FUND_RELATIVE_PERIOD",BC$12,ACC_O,CONS_O,CURR_O,"fill=b")*1,"-"))))</f>
        <v/>
      </c>
    </row>
    <row r="38" spans="2:55">
      <c r="B38">
        <v>26</v>
      </c>
      <c r="C38" t="str">
        <f t="shared" ca="1" si="4"/>
        <v/>
      </c>
      <c r="D38" t="str">
        <f t="shared" ca="1" si="4"/>
        <v/>
      </c>
      <c r="E38" t="str">
        <f t="shared" ca="1" si="4"/>
        <v/>
      </c>
      <c r="F38" t="str">
        <f t="shared" ca="1" si="4"/>
        <v/>
      </c>
      <c r="G38" t="str">
        <f t="shared" ca="1" si="1"/>
        <v/>
      </c>
      <c r="H38" t="str">
        <f t="shared" ca="1" si="2"/>
        <v/>
      </c>
      <c r="I38" t="str">
        <f t="shared" ca="1" si="3"/>
        <v/>
      </c>
      <c r="P38" s="71" t="str">
        <f ca="1">IF(LEN($I38)=0,"",IF(LEN(P$12)=0,"",IF(ISNUMBER(SEARCH("LABEL",$G38)),"",IFERROR(_xll.BDP(TKR,$G38,"EQY_FUND_RELATIVE_PERIOD",P$12,ACC_O,CONS_O,CURR_O,"fill=b")*1,"-"))))</f>
        <v/>
      </c>
      <c r="Q38" s="71" t="str">
        <f ca="1">IF(LEN($I38)=0,"",IF(LEN(Q$12)=0,"",IF(ISNUMBER(SEARCH("LABEL",$G38)),"",IFERROR(_xll.BDP(TKR,$G38,"EQY_FUND_RELATIVE_PERIOD",Q$12,ACC_O,CONS_O,CURR_O,"fill=b")*1,"-"))))</f>
        <v/>
      </c>
      <c r="R38" s="71" t="str">
        <f ca="1">IF(LEN($I38)=0,"",IF(LEN(R$12)=0,"",IF(ISNUMBER(SEARCH("LABEL",$G38)),"",IFERROR(_xll.BDP(TKR,$G38,"EQY_FUND_RELATIVE_PERIOD",R$12,ACC_O,CONS_O,CURR_O,"fill=b")*1,"-"))))</f>
        <v/>
      </c>
      <c r="S38" s="71" t="str">
        <f ca="1">IF(LEN($I38)=0,"",IF(LEN(S$12)=0,"",IF(ISNUMBER(SEARCH("LABEL",$G38)),"",IFERROR(_xll.BDP(TKR,$G38,"EQY_FUND_RELATIVE_PERIOD",S$12,ACC_O,CONS_O,CURR_O,"fill=b")*1,"-"))))</f>
        <v/>
      </c>
      <c r="T38" s="71" t="str">
        <f ca="1">IF(LEN($I38)=0,"",IF(LEN(T$12)=0,"",IF(ISNUMBER(SEARCH("LABEL",$G38)),"",IFERROR(_xll.BDP(TKR,$G38,"EQY_FUND_RELATIVE_PERIOD",T$12,ACC_O,CONS_O,CURR_O,"fill=b")*1,"-"))))</f>
        <v/>
      </c>
      <c r="U38" s="71" t="str">
        <f ca="1">IF(LEN($I38)=0,"",IF(LEN(U$12)=0,"",IF(ISNUMBER(SEARCH("LABEL",$G38)),"",IFERROR(_xll.BDP(TKR,$G38,"EQY_FUND_RELATIVE_PERIOD",U$12,ACC_O,CONS_O,CURR_O,"fill=b")*1,"-"))))</f>
        <v/>
      </c>
      <c r="V38" s="71" t="str">
        <f ca="1">IF(LEN($I38)=0,"",IF(LEN(V$12)=0,"",IF(ISNUMBER(SEARCH("LABEL",$G38)),"",IFERROR(_xll.BDP(TKR,$G38,"EQY_FUND_RELATIVE_PERIOD",V$12,ACC_O,CONS_O,CURR_O,"fill=b")*1,"-"))))</f>
        <v/>
      </c>
      <c r="W38" s="71" t="str">
        <f ca="1">IF(LEN($I38)=0,"",IF(LEN(W$12)=0,"",IF(ISNUMBER(SEARCH("LABEL",$G38)),"",IFERROR(_xll.BDP(TKR,$G38,"EQY_FUND_RELATIVE_PERIOD",W$12,ACC_O,CONS_O,CURR_O,"fill=b")*1,"-"))))</f>
        <v/>
      </c>
      <c r="X38" s="71" t="str">
        <f ca="1">IF(LEN($I38)=0,"",IF(LEN(X$12)=0,"",IF(ISNUMBER(SEARCH("LABEL",$G38)),"",IFERROR(_xll.BDP(TKR,$G38,"EQY_FUND_RELATIVE_PERIOD",X$12,ACC_O,CONS_O,CURR_O,"fill=b")*1,"-"))))</f>
        <v/>
      </c>
      <c r="Y38" s="71" t="str">
        <f ca="1">IF(LEN($I38)=0,"",IF(LEN(Y$12)=0,"",IF(ISNUMBER(SEARCH("LABEL",$G38)),"",IFERROR(_xll.BDP(TKR,$G38,"EQY_FUND_RELATIVE_PERIOD",Y$12,ACC_O,CONS_O,CURR_O,"fill=b")*1,"-"))))</f>
        <v/>
      </c>
      <c r="Z38" s="71" t="str">
        <f ca="1">IF(LEN($I38)=0,"",IF(LEN(Z$12)=0,"",IF(ISNUMBER(SEARCH("LABEL",$G38)),"",IFERROR(_xll.BDP(TKR,$G38,"EQY_FUND_RELATIVE_PERIOD",Z$12,ACC_O,CONS_O,CURR_O,"fill=b")*1,"-"))))</f>
        <v/>
      </c>
      <c r="AA38" s="71" t="str">
        <f ca="1">IF(LEN($I38)=0,"",IF(LEN(AA$12)=0,"",IF(ISNUMBER(SEARCH("LABEL",$G38)),"",IFERROR(_xll.BDP(TKR,$G38,"EQY_FUND_RELATIVE_PERIOD",AA$12,ACC_O,CONS_O,CURR_O,"fill=b")*1,"-"))))</f>
        <v/>
      </c>
      <c r="AB38" s="71" t="str">
        <f ca="1">IF(LEN($I38)=0,"",IF(LEN(AB$12)=0,"",IF(ISNUMBER(SEARCH("LABEL",$G38)),"",IFERROR(_xll.BDP(TKR,$G38,"EQY_FUND_RELATIVE_PERIOD",AB$12,ACC_O,CONS_O,CURR_O,"fill=b")*1,"-"))))</f>
        <v/>
      </c>
      <c r="AC38" s="71" t="str">
        <f ca="1">IF(LEN($I38)=0,"",IF(LEN(AC$12)=0,"",IF(ISNUMBER(SEARCH("LABEL",$G38)),"",IFERROR(_xll.BDP(TKR,$G38,"EQY_FUND_RELATIVE_PERIOD",AC$12,ACC_O,CONS_O,CURR_O,"fill=b")*1,"-"))))</f>
        <v/>
      </c>
      <c r="AD38" s="71" t="str">
        <f ca="1">IF(LEN($I38)=0,"",IF(LEN(AD$12)=0,"",IF(ISNUMBER(SEARCH("LABEL",$G38)),"",IFERROR(_xll.BDP(TKR,$G38,"EQY_FUND_RELATIVE_PERIOD",AD$12,ACC_O,CONS_O,CURR_O,"fill=b")*1,"-"))))</f>
        <v/>
      </c>
      <c r="AE38" s="71" t="str">
        <f ca="1">IF(LEN($I38)=0,"",IF(LEN(AE$12)=0,"",IF(ISNUMBER(SEARCH("LABEL",$G38)),"",IFERROR(_xll.BDP(TKR,$G38,"EQY_FUND_RELATIVE_PERIOD",AE$12,ACC_O,CONS_O,CURR_O,"fill=b")*1,"-"))))</f>
        <v/>
      </c>
      <c r="AF38" s="71" t="str">
        <f ca="1">IF(LEN($I38)=0,"",IF(LEN(AF$12)=0,"",IF(ISNUMBER(SEARCH("LABEL",$G38)),"",IFERROR(_xll.BDP(TKR,$G38,"EQY_FUND_RELATIVE_PERIOD",AF$12,ACC_O,CONS_O,CURR_O,"fill=b")*1,"-"))))</f>
        <v/>
      </c>
      <c r="AG38" s="71" t="str">
        <f ca="1">IF(LEN($I38)=0,"",IF(LEN(AG$12)=0,"",IF(ISNUMBER(SEARCH("LABEL",$G38)),"",IFERROR(_xll.BDP(TKR,$G38,"EQY_FUND_RELATIVE_PERIOD",AG$12,ACC_O,CONS_O,CURR_O,"fill=b")*1,"-"))))</f>
        <v/>
      </c>
      <c r="AH38" s="71" t="str">
        <f ca="1">IF(LEN($I38)=0,"",IF(LEN(AH$12)=0,"",IF(ISNUMBER(SEARCH("LABEL",$G38)),"",IFERROR(_xll.BDP(TKR,$G38,"EQY_FUND_RELATIVE_PERIOD",AH$12,ACC_O,CONS_O,CURR_O,"fill=b")*1,"-"))))</f>
        <v/>
      </c>
      <c r="AI38" s="71" t="str">
        <f ca="1">IF(LEN($I38)=0,"",IF(LEN(AI$12)=0,"",IF(ISNUMBER(SEARCH("LABEL",$G38)),"",IFERROR(_xll.BDP(TKR,$G38,"EQY_FUND_RELATIVE_PERIOD",AI$12,ACC_O,CONS_O,CURR_O,"fill=b")*1,"-"))))</f>
        <v/>
      </c>
      <c r="AJ38" s="71" t="str">
        <f ca="1">IF(LEN($I38)=0,"",IF(LEN(AJ$12)=0,"",IF(ISNUMBER(SEARCH("LABEL",$G38)),"",IFERROR(_xll.BDP(TKR,$G38,"EQY_FUND_RELATIVE_PERIOD",AJ$12,ACC_O,CONS_O,CURR_O,"fill=b")*1,"-"))))</f>
        <v/>
      </c>
      <c r="AK38" s="71" t="str">
        <f ca="1">IF(LEN($I38)=0,"",IF(LEN(AK$12)=0,"",IF(ISNUMBER(SEARCH("LABEL",$G38)),"",IFERROR(_xll.BDP(TKR,$G38,"EQY_FUND_RELATIVE_PERIOD",AK$12,ACC_O,CONS_O,CURR_O,"fill=b")*1,"-"))))</f>
        <v/>
      </c>
      <c r="AL38" s="71" t="str">
        <f ca="1">IF(LEN($I38)=0,"",IF(LEN(AL$12)=0,"",IF(ISNUMBER(SEARCH("LABEL",$G38)),"",IFERROR(_xll.BDP(TKR,$G38,"EQY_FUND_RELATIVE_PERIOD",AL$12,ACC_O,CONS_O,CURR_O,"fill=b")*1,"-"))))</f>
        <v/>
      </c>
      <c r="AM38" s="71" t="str">
        <f ca="1">IF(LEN($I38)=0,"",IF(LEN(AM$12)=0,"",IF(ISNUMBER(SEARCH("LABEL",$G38)),"",IFERROR(_xll.BDP(TKR,$G38,"EQY_FUND_RELATIVE_PERIOD",AM$12,ACC_O,CONS_O,CURR_O,"fill=b")*1,"-"))))</f>
        <v/>
      </c>
      <c r="AN38" s="71" t="str">
        <f ca="1">IF(LEN($I38)=0,"",IF(LEN(AN$12)=0,"",IF(ISNUMBER(SEARCH("LABEL",$G38)),"",IFERROR(_xll.BDP(TKR,$G38,"EQY_FUND_RELATIVE_PERIOD",AN$12,ACC_O,CONS_O,CURR_O,"fill=b")*1,"-"))))</f>
        <v/>
      </c>
      <c r="AO38" s="71" t="str">
        <f ca="1">IF(LEN($I38)=0,"",IF(LEN(AO$12)=0,"",IF(ISNUMBER(SEARCH("LABEL",$G38)),"",IFERROR(_xll.BDP(TKR,$G38,"EQY_FUND_RELATIVE_PERIOD",AO$12,ACC_O,CONS_O,CURR_O,"fill=b")*1,"-"))))</f>
        <v/>
      </c>
      <c r="AP38" s="71" t="str">
        <f ca="1">IF(LEN($I38)=0,"",IF(LEN(AP$12)=0,"",IF(ISNUMBER(SEARCH("LABEL",$G38)),"",IFERROR(_xll.BDP(TKR,$G38,"EQY_FUND_RELATIVE_PERIOD",AP$12,ACC_O,CONS_O,CURR_O,"fill=b")*1,"-"))))</f>
        <v/>
      </c>
      <c r="AQ38" s="71" t="str">
        <f ca="1">IF(LEN($I38)=0,"",IF(LEN(AQ$12)=0,"",IF(ISNUMBER(SEARCH("LABEL",$G38)),"",IFERROR(_xll.BDP(TKR,$G38,"EQY_FUND_RELATIVE_PERIOD",AQ$12,ACC_O,CONS_O,CURR_O,"fill=b")*1,"-"))))</f>
        <v/>
      </c>
      <c r="AR38" s="71" t="str">
        <f ca="1">IF(LEN($I38)=0,"",IF(LEN(AR$12)=0,"",IF(ISNUMBER(SEARCH("LABEL",$G38)),"",IFERROR(_xll.BDP(TKR,$G38,"EQY_FUND_RELATIVE_PERIOD",AR$12,ACC_O,CONS_O,CURR_O,"fill=b")*1,"-"))))</f>
        <v/>
      </c>
      <c r="AS38" s="71" t="str">
        <f ca="1">IF(LEN($I38)=0,"",IF(LEN(AS$12)=0,"",IF(ISNUMBER(SEARCH("LABEL",$G38)),"",IFERROR(_xll.BDP(TKR,$G38,"EQY_FUND_RELATIVE_PERIOD",AS$12,ACC_O,CONS_O,CURR_O,"fill=b")*1,"-"))))</f>
        <v/>
      </c>
      <c r="AT38" s="71" t="str">
        <f ca="1">IF(LEN($I38)=0,"",IF(LEN(AT$12)=0,"",IF(ISNUMBER(SEARCH("LABEL",$G38)),"",IFERROR(_xll.BDP(TKR,$G38,"EQY_FUND_RELATIVE_PERIOD",AT$12,ACC_O,CONS_O,CURR_O,"fill=b")*1,"-"))))</f>
        <v/>
      </c>
      <c r="AU38" s="71" t="str">
        <f ca="1">IF(LEN($I38)=0,"",IF(LEN(AU$12)=0,"",IF(ISNUMBER(SEARCH("LABEL",$G38)),"",IFERROR(_xll.BDP(TKR,$G38,"EQY_FUND_RELATIVE_PERIOD",AU$12,ACC_O,CONS_O,CURR_O,"fill=b")*1,"-"))))</f>
        <v/>
      </c>
      <c r="AV38" s="71" t="str">
        <f ca="1">IF(LEN($I38)=0,"",IF(LEN(AV$12)=0,"",IF(ISNUMBER(SEARCH("LABEL",$G38)),"",IFERROR(_xll.BDP(TKR,$G38,"EQY_FUND_RELATIVE_PERIOD",AV$12,ACC_O,CONS_O,CURR_O,"fill=b")*1,"-"))))</f>
        <v/>
      </c>
      <c r="AW38" s="71" t="str">
        <f ca="1">IF(LEN($I38)=0,"",IF(LEN(AW$12)=0,"",IF(ISNUMBER(SEARCH("LABEL",$G38)),"",IFERROR(_xll.BDP(TKR,$G38,"EQY_FUND_RELATIVE_PERIOD",AW$12,ACC_O,CONS_O,CURR_O,"fill=b")*1,"-"))))</f>
        <v/>
      </c>
      <c r="AX38" s="71" t="str">
        <f ca="1">IF(LEN($I38)=0,"",IF(LEN(AX$12)=0,"",IF(ISNUMBER(SEARCH("LABEL",$G38)),"",IFERROR(_xll.BDP(TKR,$G38,"EQY_FUND_RELATIVE_PERIOD",AX$12,ACC_O,CONS_O,CURR_O,"fill=b")*1,"-"))))</f>
        <v/>
      </c>
      <c r="AY38" s="71" t="str">
        <f ca="1">IF(LEN($I38)=0,"",IF(LEN(AY$12)=0,"",IF(ISNUMBER(SEARCH("LABEL",$G38)),"",IFERROR(_xll.BDP(TKR,$G38,"EQY_FUND_RELATIVE_PERIOD",AY$12,ACC_O,CONS_O,CURR_O,"fill=b")*1,"-"))))</f>
        <v/>
      </c>
      <c r="AZ38" s="71" t="str">
        <f ca="1">IF(LEN($I38)=0,"",IF(LEN(AZ$12)=0,"",IF(ISNUMBER(SEARCH("LABEL",$G38)),"",IFERROR(_xll.BDP(TKR,$G38,"EQY_FUND_RELATIVE_PERIOD",AZ$12,ACC_O,CONS_O,CURR_O,"fill=b")*1,"-"))))</f>
        <v/>
      </c>
      <c r="BA38" s="71" t="str">
        <f ca="1">IF(LEN($I38)=0,"",IF(LEN(BA$12)=0,"",IF(ISNUMBER(SEARCH("LABEL",$G38)),"",IFERROR(_xll.BDP(TKR,$G38,"EQY_FUND_RELATIVE_PERIOD",BA$12,ACC_O,CONS_O,CURR_O,"fill=b")*1,"-"))))</f>
        <v/>
      </c>
      <c r="BB38" s="71" t="str">
        <f ca="1">IF(LEN($I38)=0,"",IF(LEN(BB$12)=0,"",IF(ISNUMBER(SEARCH("LABEL",$G38)),"",IFERROR(_xll.BDP(TKR,$G38,"EQY_FUND_RELATIVE_PERIOD",BB$12,ACC_O,CONS_O,CURR_O,"fill=b")*1,"-"))))</f>
        <v/>
      </c>
      <c r="BC38" s="71" t="str">
        <f ca="1">IF(LEN($I38)=0,"",IF(LEN(BC$12)=0,"",IF(ISNUMBER(SEARCH("LABEL",$G38)),"",IFERROR(_xll.BDP(TKR,$G38,"EQY_FUND_RELATIVE_PERIOD",BC$12,ACC_O,CONS_O,CURR_O,"fill=b")*1,"-"))))</f>
        <v/>
      </c>
    </row>
    <row r="39" spans="2:55">
      <c r="B39">
        <v>27</v>
      </c>
      <c r="C39" t="str">
        <f t="shared" ca="1" si="4"/>
        <v/>
      </c>
      <c r="D39" t="str">
        <f t="shared" ca="1" si="4"/>
        <v/>
      </c>
      <c r="E39" t="str">
        <f t="shared" ca="1" si="4"/>
        <v/>
      </c>
      <c r="F39" t="str">
        <f t="shared" ca="1" si="4"/>
        <v/>
      </c>
      <c r="G39" t="str">
        <f t="shared" ca="1" si="1"/>
        <v/>
      </c>
      <c r="H39" t="str">
        <f t="shared" ca="1" si="2"/>
        <v/>
      </c>
      <c r="I39" t="str">
        <f t="shared" ca="1" si="3"/>
        <v/>
      </c>
      <c r="P39" s="71" t="str">
        <f ca="1">IF(LEN($I39)=0,"",IF(LEN(P$12)=0,"",IF(ISNUMBER(SEARCH("LABEL",$G39)),"",IFERROR(_xll.BDP(TKR,$G39,"EQY_FUND_RELATIVE_PERIOD",P$12,ACC_O,CONS_O,CURR_O,"fill=b")*1,"-"))))</f>
        <v/>
      </c>
      <c r="Q39" s="71" t="str">
        <f ca="1">IF(LEN($I39)=0,"",IF(LEN(Q$12)=0,"",IF(ISNUMBER(SEARCH("LABEL",$G39)),"",IFERROR(_xll.BDP(TKR,$G39,"EQY_FUND_RELATIVE_PERIOD",Q$12,ACC_O,CONS_O,CURR_O,"fill=b")*1,"-"))))</f>
        <v/>
      </c>
      <c r="R39" s="71" t="str">
        <f ca="1">IF(LEN($I39)=0,"",IF(LEN(R$12)=0,"",IF(ISNUMBER(SEARCH("LABEL",$G39)),"",IFERROR(_xll.BDP(TKR,$G39,"EQY_FUND_RELATIVE_PERIOD",R$12,ACC_O,CONS_O,CURR_O,"fill=b")*1,"-"))))</f>
        <v/>
      </c>
      <c r="S39" s="71" t="str">
        <f ca="1">IF(LEN($I39)=0,"",IF(LEN(S$12)=0,"",IF(ISNUMBER(SEARCH("LABEL",$G39)),"",IFERROR(_xll.BDP(TKR,$G39,"EQY_FUND_RELATIVE_PERIOD",S$12,ACC_O,CONS_O,CURR_O,"fill=b")*1,"-"))))</f>
        <v/>
      </c>
      <c r="T39" s="71" t="str">
        <f ca="1">IF(LEN($I39)=0,"",IF(LEN(T$12)=0,"",IF(ISNUMBER(SEARCH("LABEL",$G39)),"",IFERROR(_xll.BDP(TKR,$G39,"EQY_FUND_RELATIVE_PERIOD",T$12,ACC_O,CONS_O,CURR_O,"fill=b")*1,"-"))))</f>
        <v/>
      </c>
      <c r="U39" s="71" t="str">
        <f ca="1">IF(LEN($I39)=0,"",IF(LEN(U$12)=0,"",IF(ISNUMBER(SEARCH("LABEL",$G39)),"",IFERROR(_xll.BDP(TKR,$G39,"EQY_FUND_RELATIVE_PERIOD",U$12,ACC_O,CONS_O,CURR_O,"fill=b")*1,"-"))))</f>
        <v/>
      </c>
      <c r="V39" s="71" t="str">
        <f ca="1">IF(LEN($I39)=0,"",IF(LEN(V$12)=0,"",IF(ISNUMBER(SEARCH("LABEL",$G39)),"",IFERROR(_xll.BDP(TKR,$G39,"EQY_FUND_RELATIVE_PERIOD",V$12,ACC_O,CONS_O,CURR_O,"fill=b")*1,"-"))))</f>
        <v/>
      </c>
      <c r="W39" s="71" t="str">
        <f ca="1">IF(LEN($I39)=0,"",IF(LEN(W$12)=0,"",IF(ISNUMBER(SEARCH("LABEL",$G39)),"",IFERROR(_xll.BDP(TKR,$G39,"EQY_FUND_RELATIVE_PERIOD",W$12,ACC_O,CONS_O,CURR_O,"fill=b")*1,"-"))))</f>
        <v/>
      </c>
      <c r="X39" s="71" t="str">
        <f ca="1">IF(LEN($I39)=0,"",IF(LEN(X$12)=0,"",IF(ISNUMBER(SEARCH("LABEL",$G39)),"",IFERROR(_xll.BDP(TKR,$G39,"EQY_FUND_RELATIVE_PERIOD",X$12,ACC_O,CONS_O,CURR_O,"fill=b")*1,"-"))))</f>
        <v/>
      </c>
      <c r="Y39" s="71" t="str">
        <f ca="1">IF(LEN($I39)=0,"",IF(LEN(Y$12)=0,"",IF(ISNUMBER(SEARCH("LABEL",$G39)),"",IFERROR(_xll.BDP(TKR,$G39,"EQY_FUND_RELATIVE_PERIOD",Y$12,ACC_O,CONS_O,CURR_O,"fill=b")*1,"-"))))</f>
        <v/>
      </c>
      <c r="Z39" s="71" t="str">
        <f ca="1">IF(LEN($I39)=0,"",IF(LEN(Z$12)=0,"",IF(ISNUMBER(SEARCH("LABEL",$G39)),"",IFERROR(_xll.BDP(TKR,$G39,"EQY_FUND_RELATIVE_PERIOD",Z$12,ACC_O,CONS_O,CURR_O,"fill=b")*1,"-"))))</f>
        <v/>
      </c>
      <c r="AA39" s="71" t="str">
        <f ca="1">IF(LEN($I39)=0,"",IF(LEN(AA$12)=0,"",IF(ISNUMBER(SEARCH("LABEL",$G39)),"",IFERROR(_xll.BDP(TKR,$G39,"EQY_FUND_RELATIVE_PERIOD",AA$12,ACC_O,CONS_O,CURR_O,"fill=b")*1,"-"))))</f>
        <v/>
      </c>
      <c r="AB39" s="71" t="str">
        <f ca="1">IF(LEN($I39)=0,"",IF(LEN(AB$12)=0,"",IF(ISNUMBER(SEARCH("LABEL",$G39)),"",IFERROR(_xll.BDP(TKR,$G39,"EQY_FUND_RELATIVE_PERIOD",AB$12,ACC_O,CONS_O,CURR_O,"fill=b")*1,"-"))))</f>
        <v/>
      </c>
      <c r="AC39" s="71" t="str">
        <f ca="1">IF(LEN($I39)=0,"",IF(LEN(AC$12)=0,"",IF(ISNUMBER(SEARCH("LABEL",$G39)),"",IFERROR(_xll.BDP(TKR,$G39,"EQY_FUND_RELATIVE_PERIOD",AC$12,ACC_O,CONS_O,CURR_O,"fill=b")*1,"-"))))</f>
        <v/>
      </c>
      <c r="AD39" s="71" t="str">
        <f ca="1">IF(LEN($I39)=0,"",IF(LEN(AD$12)=0,"",IF(ISNUMBER(SEARCH("LABEL",$G39)),"",IFERROR(_xll.BDP(TKR,$G39,"EQY_FUND_RELATIVE_PERIOD",AD$12,ACC_O,CONS_O,CURR_O,"fill=b")*1,"-"))))</f>
        <v/>
      </c>
      <c r="AE39" s="71" t="str">
        <f ca="1">IF(LEN($I39)=0,"",IF(LEN(AE$12)=0,"",IF(ISNUMBER(SEARCH("LABEL",$G39)),"",IFERROR(_xll.BDP(TKR,$G39,"EQY_FUND_RELATIVE_PERIOD",AE$12,ACC_O,CONS_O,CURR_O,"fill=b")*1,"-"))))</f>
        <v/>
      </c>
      <c r="AF39" s="71" t="str">
        <f ca="1">IF(LEN($I39)=0,"",IF(LEN(AF$12)=0,"",IF(ISNUMBER(SEARCH("LABEL",$G39)),"",IFERROR(_xll.BDP(TKR,$G39,"EQY_FUND_RELATIVE_PERIOD",AF$12,ACC_O,CONS_O,CURR_O,"fill=b")*1,"-"))))</f>
        <v/>
      </c>
      <c r="AG39" s="71" t="str">
        <f ca="1">IF(LEN($I39)=0,"",IF(LEN(AG$12)=0,"",IF(ISNUMBER(SEARCH("LABEL",$G39)),"",IFERROR(_xll.BDP(TKR,$G39,"EQY_FUND_RELATIVE_PERIOD",AG$12,ACC_O,CONS_O,CURR_O,"fill=b")*1,"-"))))</f>
        <v/>
      </c>
      <c r="AH39" s="71" t="str">
        <f ca="1">IF(LEN($I39)=0,"",IF(LEN(AH$12)=0,"",IF(ISNUMBER(SEARCH("LABEL",$G39)),"",IFERROR(_xll.BDP(TKR,$G39,"EQY_FUND_RELATIVE_PERIOD",AH$12,ACC_O,CONS_O,CURR_O,"fill=b")*1,"-"))))</f>
        <v/>
      </c>
      <c r="AI39" s="71" t="str">
        <f ca="1">IF(LEN($I39)=0,"",IF(LEN(AI$12)=0,"",IF(ISNUMBER(SEARCH("LABEL",$G39)),"",IFERROR(_xll.BDP(TKR,$G39,"EQY_FUND_RELATIVE_PERIOD",AI$12,ACC_O,CONS_O,CURR_O,"fill=b")*1,"-"))))</f>
        <v/>
      </c>
      <c r="AJ39" s="71" t="str">
        <f ca="1">IF(LEN($I39)=0,"",IF(LEN(AJ$12)=0,"",IF(ISNUMBER(SEARCH("LABEL",$G39)),"",IFERROR(_xll.BDP(TKR,$G39,"EQY_FUND_RELATIVE_PERIOD",AJ$12,ACC_O,CONS_O,CURR_O,"fill=b")*1,"-"))))</f>
        <v/>
      </c>
      <c r="AK39" s="71" t="str">
        <f ca="1">IF(LEN($I39)=0,"",IF(LEN(AK$12)=0,"",IF(ISNUMBER(SEARCH("LABEL",$G39)),"",IFERROR(_xll.BDP(TKR,$G39,"EQY_FUND_RELATIVE_PERIOD",AK$12,ACC_O,CONS_O,CURR_O,"fill=b")*1,"-"))))</f>
        <v/>
      </c>
      <c r="AL39" s="71" t="str">
        <f ca="1">IF(LEN($I39)=0,"",IF(LEN(AL$12)=0,"",IF(ISNUMBER(SEARCH("LABEL",$G39)),"",IFERROR(_xll.BDP(TKR,$G39,"EQY_FUND_RELATIVE_PERIOD",AL$12,ACC_O,CONS_O,CURR_O,"fill=b")*1,"-"))))</f>
        <v/>
      </c>
      <c r="AM39" s="71" t="str">
        <f ca="1">IF(LEN($I39)=0,"",IF(LEN(AM$12)=0,"",IF(ISNUMBER(SEARCH("LABEL",$G39)),"",IFERROR(_xll.BDP(TKR,$G39,"EQY_FUND_RELATIVE_PERIOD",AM$12,ACC_O,CONS_O,CURR_O,"fill=b")*1,"-"))))</f>
        <v/>
      </c>
      <c r="AN39" s="71" t="str">
        <f ca="1">IF(LEN($I39)=0,"",IF(LEN(AN$12)=0,"",IF(ISNUMBER(SEARCH("LABEL",$G39)),"",IFERROR(_xll.BDP(TKR,$G39,"EQY_FUND_RELATIVE_PERIOD",AN$12,ACC_O,CONS_O,CURR_O,"fill=b")*1,"-"))))</f>
        <v/>
      </c>
      <c r="AO39" s="71" t="str">
        <f ca="1">IF(LEN($I39)=0,"",IF(LEN(AO$12)=0,"",IF(ISNUMBER(SEARCH("LABEL",$G39)),"",IFERROR(_xll.BDP(TKR,$G39,"EQY_FUND_RELATIVE_PERIOD",AO$12,ACC_O,CONS_O,CURR_O,"fill=b")*1,"-"))))</f>
        <v/>
      </c>
      <c r="AP39" s="71" t="str">
        <f ca="1">IF(LEN($I39)=0,"",IF(LEN(AP$12)=0,"",IF(ISNUMBER(SEARCH("LABEL",$G39)),"",IFERROR(_xll.BDP(TKR,$G39,"EQY_FUND_RELATIVE_PERIOD",AP$12,ACC_O,CONS_O,CURR_O,"fill=b")*1,"-"))))</f>
        <v/>
      </c>
      <c r="AQ39" s="71" t="str">
        <f ca="1">IF(LEN($I39)=0,"",IF(LEN(AQ$12)=0,"",IF(ISNUMBER(SEARCH("LABEL",$G39)),"",IFERROR(_xll.BDP(TKR,$G39,"EQY_FUND_RELATIVE_PERIOD",AQ$12,ACC_O,CONS_O,CURR_O,"fill=b")*1,"-"))))</f>
        <v/>
      </c>
      <c r="AR39" s="71" t="str">
        <f ca="1">IF(LEN($I39)=0,"",IF(LEN(AR$12)=0,"",IF(ISNUMBER(SEARCH("LABEL",$G39)),"",IFERROR(_xll.BDP(TKR,$G39,"EQY_FUND_RELATIVE_PERIOD",AR$12,ACC_O,CONS_O,CURR_O,"fill=b")*1,"-"))))</f>
        <v/>
      </c>
      <c r="AS39" s="71" t="str">
        <f ca="1">IF(LEN($I39)=0,"",IF(LEN(AS$12)=0,"",IF(ISNUMBER(SEARCH("LABEL",$G39)),"",IFERROR(_xll.BDP(TKR,$G39,"EQY_FUND_RELATIVE_PERIOD",AS$12,ACC_O,CONS_O,CURR_O,"fill=b")*1,"-"))))</f>
        <v/>
      </c>
      <c r="AT39" s="71" t="str">
        <f ca="1">IF(LEN($I39)=0,"",IF(LEN(AT$12)=0,"",IF(ISNUMBER(SEARCH("LABEL",$G39)),"",IFERROR(_xll.BDP(TKR,$G39,"EQY_FUND_RELATIVE_PERIOD",AT$12,ACC_O,CONS_O,CURR_O,"fill=b")*1,"-"))))</f>
        <v/>
      </c>
      <c r="AU39" s="71" t="str">
        <f ca="1">IF(LEN($I39)=0,"",IF(LEN(AU$12)=0,"",IF(ISNUMBER(SEARCH("LABEL",$G39)),"",IFERROR(_xll.BDP(TKR,$G39,"EQY_FUND_RELATIVE_PERIOD",AU$12,ACC_O,CONS_O,CURR_O,"fill=b")*1,"-"))))</f>
        <v/>
      </c>
      <c r="AV39" s="71" t="str">
        <f ca="1">IF(LEN($I39)=0,"",IF(LEN(AV$12)=0,"",IF(ISNUMBER(SEARCH("LABEL",$G39)),"",IFERROR(_xll.BDP(TKR,$G39,"EQY_FUND_RELATIVE_PERIOD",AV$12,ACC_O,CONS_O,CURR_O,"fill=b")*1,"-"))))</f>
        <v/>
      </c>
      <c r="AW39" s="71" t="str">
        <f ca="1">IF(LEN($I39)=0,"",IF(LEN(AW$12)=0,"",IF(ISNUMBER(SEARCH("LABEL",$G39)),"",IFERROR(_xll.BDP(TKR,$G39,"EQY_FUND_RELATIVE_PERIOD",AW$12,ACC_O,CONS_O,CURR_O,"fill=b")*1,"-"))))</f>
        <v/>
      </c>
      <c r="AX39" s="71" t="str">
        <f ca="1">IF(LEN($I39)=0,"",IF(LEN(AX$12)=0,"",IF(ISNUMBER(SEARCH("LABEL",$G39)),"",IFERROR(_xll.BDP(TKR,$G39,"EQY_FUND_RELATIVE_PERIOD",AX$12,ACC_O,CONS_O,CURR_O,"fill=b")*1,"-"))))</f>
        <v/>
      </c>
      <c r="AY39" s="71" t="str">
        <f ca="1">IF(LEN($I39)=0,"",IF(LEN(AY$12)=0,"",IF(ISNUMBER(SEARCH("LABEL",$G39)),"",IFERROR(_xll.BDP(TKR,$G39,"EQY_FUND_RELATIVE_PERIOD",AY$12,ACC_O,CONS_O,CURR_O,"fill=b")*1,"-"))))</f>
        <v/>
      </c>
      <c r="AZ39" s="71" t="str">
        <f ca="1">IF(LEN($I39)=0,"",IF(LEN(AZ$12)=0,"",IF(ISNUMBER(SEARCH("LABEL",$G39)),"",IFERROR(_xll.BDP(TKR,$G39,"EQY_FUND_RELATIVE_PERIOD",AZ$12,ACC_O,CONS_O,CURR_O,"fill=b")*1,"-"))))</f>
        <v/>
      </c>
      <c r="BA39" s="71" t="str">
        <f ca="1">IF(LEN($I39)=0,"",IF(LEN(BA$12)=0,"",IF(ISNUMBER(SEARCH("LABEL",$G39)),"",IFERROR(_xll.BDP(TKR,$G39,"EQY_FUND_RELATIVE_PERIOD",BA$12,ACC_O,CONS_O,CURR_O,"fill=b")*1,"-"))))</f>
        <v/>
      </c>
      <c r="BB39" s="71" t="str">
        <f ca="1">IF(LEN($I39)=0,"",IF(LEN(BB$12)=0,"",IF(ISNUMBER(SEARCH("LABEL",$G39)),"",IFERROR(_xll.BDP(TKR,$G39,"EQY_FUND_RELATIVE_PERIOD",BB$12,ACC_O,CONS_O,CURR_O,"fill=b")*1,"-"))))</f>
        <v/>
      </c>
      <c r="BC39" s="71" t="str">
        <f ca="1">IF(LEN($I39)=0,"",IF(LEN(BC$12)=0,"",IF(ISNUMBER(SEARCH("LABEL",$G39)),"",IFERROR(_xll.BDP(TKR,$G39,"EQY_FUND_RELATIVE_PERIOD",BC$12,ACC_O,CONS_O,CURR_O,"fill=b")*1,"-"))))</f>
        <v/>
      </c>
    </row>
    <row r="40" spans="2:55">
      <c r="B40">
        <v>28</v>
      </c>
      <c r="C40" t="str">
        <f t="shared" ca="1" si="4"/>
        <v/>
      </c>
      <c r="D40" t="str">
        <f t="shared" ca="1" si="4"/>
        <v/>
      </c>
      <c r="E40" t="str">
        <f t="shared" ca="1" si="4"/>
        <v/>
      </c>
      <c r="F40" t="str">
        <f t="shared" ca="1" si="4"/>
        <v/>
      </c>
      <c r="G40" t="str">
        <f t="shared" ca="1" si="1"/>
        <v/>
      </c>
      <c r="H40" t="str">
        <f t="shared" ca="1" si="2"/>
        <v/>
      </c>
      <c r="I40" t="str">
        <f t="shared" ca="1" si="3"/>
        <v/>
      </c>
      <c r="P40" s="71" t="str">
        <f ca="1">IF(LEN($I40)=0,"",IF(LEN(P$12)=0,"",IF(ISNUMBER(SEARCH("LABEL",$G40)),"",IFERROR(_xll.BDP(TKR,$G40,"EQY_FUND_RELATIVE_PERIOD",P$12,ACC_O,CONS_O,CURR_O,"fill=b")*1,"-"))))</f>
        <v/>
      </c>
      <c r="Q40" s="71" t="str">
        <f ca="1">IF(LEN($I40)=0,"",IF(LEN(Q$12)=0,"",IF(ISNUMBER(SEARCH("LABEL",$G40)),"",IFERROR(_xll.BDP(TKR,$G40,"EQY_FUND_RELATIVE_PERIOD",Q$12,ACC_O,CONS_O,CURR_O,"fill=b")*1,"-"))))</f>
        <v/>
      </c>
      <c r="R40" s="71" t="str">
        <f ca="1">IF(LEN($I40)=0,"",IF(LEN(R$12)=0,"",IF(ISNUMBER(SEARCH("LABEL",$G40)),"",IFERROR(_xll.BDP(TKR,$G40,"EQY_FUND_RELATIVE_PERIOD",R$12,ACC_O,CONS_O,CURR_O,"fill=b")*1,"-"))))</f>
        <v/>
      </c>
      <c r="S40" s="71" t="str">
        <f ca="1">IF(LEN($I40)=0,"",IF(LEN(S$12)=0,"",IF(ISNUMBER(SEARCH("LABEL",$G40)),"",IFERROR(_xll.BDP(TKR,$G40,"EQY_FUND_RELATIVE_PERIOD",S$12,ACC_O,CONS_O,CURR_O,"fill=b")*1,"-"))))</f>
        <v/>
      </c>
      <c r="T40" s="71" t="str">
        <f ca="1">IF(LEN($I40)=0,"",IF(LEN(T$12)=0,"",IF(ISNUMBER(SEARCH("LABEL",$G40)),"",IFERROR(_xll.BDP(TKR,$G40,"EQY_FUND_RELATIVE_PERIOD",T$12,ACC_O,CONS_O,CURR_O,"fill=b")*1,"-"))))</f>
        <v/>
      </c>
      <c r="U40" s="71" t="str">
        <f ca="1">IF(LEN($I40)=0,"",IF(LEN(U$12)=0,"",IF(ISNUMBER(SEARCH("LABEL",$G40)),"",IFERROR(_xll.BDP(TKR,$G40,"EQY_FUND_RELATIVE_PERIOD",U$12,ACC_O,CONS_O,CURR_O,"fill=b")*1,"-"))))</f>
        <v/>
      </c>
      <c r="V40" s="71" t="str">
        <f ca="1">IF(LEN($I40)=0,"",IF(LEN(V$12)=0,"",IF(ISNUMBER(SEARCH("LABEL",$G40)),"",IFERROR(_xll.BDP(TKR,$G40,"EQY_FUND_RELATIVE_PERIOD",V$12,ACC_O,CONS_O,CURR_O,"fill=b")*1,"-"))))</f>
        <v/>
      </c>
      <c r="W40" s="71" t="str">
        <f ca="1">IF(LEN($I40)=0,"",IF(LEN(W$12)=0,"",IF(ISNUMBER(SEARCH("LABEL",$G40)),"",IFERROR(_xll.BDP(TKR,$G40,"EQY_FUND_RELATIVE_PERIOD",W$12,ACC_O,CONS_O,CURR_O,"fill=b")*1,"-"))))</f>
        <v/>
      </c>
      <c r="X40" s="71" t="str">
        <f ca="1">IF(LEN($I40)=0,"",IF(LEN(X$12)=0,"",IF(ISNUMBER(SEARCH("LABEL",$G40)),"",IFERROR(_xll.BDP(TKR,$G40,"EQY_FUND_RELATIVE_PERIOD",X$12,ACC_O,CONS_O,CURR_O,"fill=b")*1,"-"))))</f>
        <v/>
      </c>
      <c r="Y40" s="71" t="str">
        <f ca="1">IF(LEN($I40)=0,"",IF(LEN(Y$12)=0,"",IF(ISNUMBER(SEARCH("LABEL",$G40)),"",IFERROR(_xll.BDP(TKR,$G40,"EQY_FUND_RELATIVE_PERIOD",Y$12,ACC_O,CONS_O,CURR_O,"fill=b")*1,"-"))))</f>
        <v/>
      </c>
      <c r="Z40" s="71" t="str">
        <f ca="1">IF(LEN($I40)=0,"",IF(LEN(Z$12)=0,"",IF(ISNUMBER(SEARCH("LABEL",$G40)),"",IFERROR(_xll.BDP(TKR,$G40,"EQY_FUND_RELATIVE_PERIOD",Z$12,ACC_O,CONS_O,CURR_O,"fill=b")*1,"-"))))</f>
        <v/>
      </c>
      <c r="AA40" s="71" t="str">
        <f ca="1">IF(LEN($I40)=0,"",IF(LEN(AA$12)=0,"",IF(ISNUMBER(SEARCH("LABEL",$G40)),"",IFERROR(_xll.BDP(TKR,$G40,"EQY_FUND_RELATIVE_PERIOD",AA$12,ACC_O,CONS_O,CURR_O,"fill=b")*1,"-"))))</f>
        <v/>
      </c>
      <c r="AB40" s="71" t="str">
        <f ca="1">IF(LEN($I40)=0,"",IF(LEN(AB$12)=0,"",IF(ISNUMBER(SEARCH("LABEL",$G40)),"",IFERROR(_xll.BDP(TKR,$G40,"EQY_FUND_RELATIVE_PERIOD",AB$12,ACC_O,CONS_O,CURR_O,"fill=b")*1,"-"))))</f>
        <v/>
      </c>
      <c r="AC40" s="71" t="str">
        <f ca="1">IF(LEN($I40)=0,"",IF(LEN(AC$12)=0,"",IF(ISNUMBER(SEARCH("LABEL",$G40)),"",IFERROR(_xll.BDP(TKR,$G40,"EQY_FUND_RELATIVE_PERIOD",AC$12,ACC_O,CONS_O,CURR_O,"fill=b")*1,"-"))))</f>
        <v/>
      </c>
      <c r="AD40" s="71" t="str">
        <f ca="1">IF(LEN($I40)=0,"",IF(LEN(AD$12)=0,"",IF(ISNUMBER(SEARCH("LABEL",$G40)),"",IFERROR(_xll.BDP(TKR,$G40,"EQY_FUND_RELATIVE_PERIOD",AD$12,ACC_O,CONS_O,CURR_O,"fill=b")*1,"-"))))</f>
        <v/>
      </c>
      <c r="AE40" s="71" t="str">
        <f ca="1">IF(LEN($I40)=0,"",IF(LEN(AE$12)=0,"",IF(ISNUMBER(SEARCH("LABEL",$G40)),"",IFERROR(_xll.BDP(TKR,$G40,"EQY_FUND_RELATIVE_PERIOD",AE$12,ACC_O,CONS_O,CURR_O,"fill=b")*1,"-"))))</f>
        <v/>
      </c>
      <c r="AF40" s="71" t="str">
        <f ca="1">IF(LEN($I40)=0,"",IF(LEN(AF$12)=0,"",IF(ISNUMBER(SEARCH("LABEL",$G40)),"",IFERROR(_xll.BDP(TKR,$G40,"EQY_FUND_RELATIVE_PERIOD",AF$12,ACC_O,CONS_O,CURR_O,"fill=b")*1,"-"))))</f>
        <v/>
      </c>
      <c r="AG40" s="71" t="str">
        <f ca="1">IF(LEN($I40)=0,"",IF(LEN(AG$12)=0,"",IF(ISNUMBER(SEARCH("LABEL",$G40)),"",IFERROR(_xll.BDP(TKR,$G40,"EQY_FUND_RELATIVE_PERIOD",AG$12,ACC_O,CONS_O,CURR_O,"fill=b")*1,"-"))))</f>
        <v/>
      </c>
      <c r="AH40" s="71" t="str">
        <f ca="1">IF(LEN($I40)=0,"",IF(LEN(AH$12)=0,"",IF(ISNUMBER(SEARCH("LABEL",$G40)),"",IFERROR(_xll.BDP(TKR,$G40,"EQY_FUND_RELATIVE_PERIOD",AH$12,ACC_O,CONS_O,CURR_O,"fill=b")*1,"-"))))</f>
        <v/>
      </c>
      <c r="AI40" s="71" t="str">
        <f ca="1">IF(LEN($I40)=0,"",IF(LEN(AI$12)=0,"",IF(ISNUMBER(SEARCH("LABEL",$G40)),"",IFERROR(_xll.BDP(TKR,$G40,"EQY_FUND_RELATIVE_PERIOD",AI$12,ACC_O,CONS_O,CURR_O,"fill=b")*1,"-"))))</f>
        <v/>
      </c>
      <c r="AJ40" s="71" t="str">
        <f ca="1">IF(LEN($I40)=0,"",IF(LEN(AJ$12)=0,"",IF(ISNUMBER(SEARCH("LABEL",$G40)),"",IFERROR(_xll.BDP(TKR,$G40,"EQY_FUND_RELATIVE_PERIOD",AJ$12,ACC_O,CONS_O,CURR_O,"fill=b")*1,"-"))))</f>
        <v/>
      </c>
      <c r="AK40" s="71" t="str">
        <f ca="1">IF(LEN($I40)=0,"",IF(LEN(AK$12)=0,"",IF(ISNUMBER(SEARCH("LABEL",$G40)),"",IFERROR(_xll.BDP(TKR,$G40,"EQY_FUND_RELATIVE_PERIOD",AK$12,ACC_O,CONS_O,CURR_O,"fill=b")*1,"-"))))</f>
        <v/>
      </c>
      <c r="AL40" s="71" t="str">
        <f ca="1">IF(LEN($I40)=0,"",IF(LEN(AL$12)=0,"",IF(ISNUMBER(SEARCH("LABEL",$G40)),"",IFERROR(_xll.BDP(TKR,$G40,"EQY_FUND_RELATIVE_PERIOD",AL$12,ACC_O,CONS_O,CURR_O,"fill=b")*1,"-"))))</f>
        <v/>
      </c>
      <c r="AM40" s="71" t="str">
        <f ca="1">IF(LEN($I40)=0,"",IF(LEN(AM$12)=0,"",IF(ISNUMBER(SEARCH("LABEL",$G40)),"",IFERROR(_xll.BDP(TKR,$G40,"EQY_FUND_RELATIVE_PERIOD",AM$12,ACC_O,CONS_O,CURR_O,"fill=b")*1,"-"))))</f>
        <v/>
      </c>
      <c r="AN40" s="71" t="str">
        <f ca="1">IF(LEN($I40)=0,"",IF(LEN(AN$12)=0,"",IF(ISNUMBER(SEARCH("LABEL",$G40)),"",IFERROR(_xll.BDP(TKR,$G40,"EQY_FUND_RELATIVE_PERIOD",AN$12,ACC_O,CONS_O,CURR_O,"fill=b")*1,"-"))))</f>
        <v/>
      </c>
      <c r="AO40" s="71" t="str">
        <f ca="1">IF(LEN($I40)=0,"",IF(LEN(AO$12)=0,"",IF(ISNUMBER(SEARCH("LABEL",$G40)),"",IFERROR(_xll.BDP(TKR,$G40,"EQY_FUND_RELATIVE_PERIOD",AO$12,ACC_O,CONS_O,CURR_O,"fill=b")*1,"-"))))</f>
        <v/>
      </c>
      <c r="AP40" s="71" t="str">
        <f ca="1">IF(LEN($I40)=0,"",IF(LEN(AP$12)=0,"",IF(ISNUMBER(SEARCH("LABEL",$G40)),"",IFERROR(_xll.BDP(TKR,$G40,"EQY_FUND_RELATIVE_PERIOD",AP$12,ACC_O,CONS_O,CURR_O,"fill=b")*1,"-"))))</f>
        <v/>
      </c>
      <c r="AQ40" s="71" t="str">
        <f ca="1">IF(LEN($I40)=0,"",IF(LEN(AQ$12)=0,"",IF(ISNUMBER(SEARCH("LABEL",$G40)),"",IFERROR(_xll.BDP(TKR,$G40,"EQY_FUND_RELATIVE_PERIOD",AQ$12,ACC_O,CONS_O,CURR_O,"fill=b")*1,"-"))))</f>
        <v/>
      </c>
      <c r="AR40" s="71" t="str">
        <f ca="1">IF(LEN($I40)=0,"",IF(LEN(AR$12)=0,"",IF(ISNUMBER(SEARCH("LABEL",$G40)),"",IFERROR(_xll.BDP(TKR,$G40,"EQY_FUND_RELATIVE_PERIOD",AR$12,ACC_O,CONS_O,CURR_O,"fill=b")*1,"-"))))</f>
        <v/>
      </c>
      <c r="AS40" s="71" t="str">
        <f ca="1">IF(LEN($I40)=0,"",IF(LEN(AS$12)=0,"",IF(ISNUMBER(SEARCH("LABEL",$G40)),"",IFERROR(_xll.BDP(TKR,$G40,"EQY_FUND_RELATIVE_PERIOD",AS$12,ACC_O,CONS_O,CURR_O,"fill=b")*1,"-"))))</f>
        <v/>
      </c>
      <c r="AT40" s="71" t="str">
        <f ca="1">IF(LEN($I40)=0,"",IF(LEN(AT$12)=0,"",IF(ISNUMBER(SEARCH("LABEL",$G40)),"",IFERROR(_xll.BDP(TKR,$G40,"EQY_FUND_RELATIVE_PERIOD",AT$12,ACC_O,CONS_O,CURR_O,"fill=b")*1,"-"))))</f>
        <v/>
      </c>
      <c r="AU40" s="71" t="str">
        <f ca="1">IF(LEN($I40)=0,"",IF(LEN(AU$12)=0,"",IF(ISNUMBER(SEARCH("LABEL",$G40)),"",IFERROR(_xll.BDP(TKR,$G40,"EQY_FUND_RELATIVE_PERIOD",AU$12,ACC_O,CONS_O,CURR_O,"fill=b")*1,"-"))))</f>
        <v/>
      </c>
      <c r="AV40" s="71" t="str">
        <f ca="1">IF(LEN($I40)=0,"",IF(LEN(AV$12)=0,"",IF(ISNUMBER(SEARCH("LABEL",$G40)),"",IFERROR(_xll.BDP(TKR,$G40,"EQY_FUND_RELATIVE_PERIOD",AV$12,ACC_O,CONS_O,CURR_O,"fill=b")*1,"-"))))</f>
        <v/>
      </c>
      <c r="AW40" s="71" t="str">
        <f ca="1">IF(LEN($I40)=0,"",IF(LEN(AW$12)=0,"",IF(ISNUMBER(SEARCH("LABEL",$G40)),"",IFERROR(_xll.BDP(TKR,$G40,"EQY_FUND_RELATIVE_PERIOD",AW$12,ACC_O,CONS_O,CURR_O,"fill=b")*1,"-"))))</f>
        <v/>
      </c>
      <c r="AX40" s="71" t="str">
        <f ca="1">IF(LEN($I40)=0,"",IF(LEN(AX$12)=0,"",IF(ISNUMBER(SEARCH("LABEL",$G40)),"",IFERROR(_xll.BDP(TKR,$G40,"EQY_FUND_RELATIVE_PERIOD",AX$12,ACC_O,CONS_O,CURR_O,"fill=b")*1,"-"))))</f>
        <v/>
      </c>
      <c r="AY40" s="71" t="str">
        <f ca="1">IF(LEN($I40)=0,"",IF(LEN(AY$12)=0,"",IF(ISNUMBER(SEARCH("LABEL",$G40)),"",IFERROR(_xll.BDP(TKR,$G40,"EQY_FUND_RELATIVE_PERIOD",AY$12,ACC_O,CONS_O,CURR_O,"fill=b")*1,"-"))))</f>
        <v/>
      </c>
      <c r="AZ40" s="71" t="str">
        <f ca="1">IF(LEN($I40)=0,"",IF(LEN(AZ$12)=0,"",IF(ISNUMBER(SEARCH("LABEL",$G40)),"",IFERROR(_xll.BDP(TKR,$G40,"EQY_FUND_RELATIVE_PERIOD",AZ$12,ACC_O,CONS_O,CURR_O,"fill=b")*1,"-"))))</f>
        <v/>
      </c>
      <c r="BA40" s="71" t="str">
        <f ca="1">IF(LEN($I40)=0,"",IF(LEN(BA$12)=0,"",IF(ISNUMBER(SEARCH("LABEL",$G40)),"",IFERROR(_xll.BDP(TKR,$G40,"EQY_FUND_RELATIVE_PERIOD",BA$12,ACC_O,CONS_O,CURR_O,"fill=b")*1,"-"))))</f>
        <v/>
      </c>
      <c r="BB40" s="71" t="str">
        <f ca="1">IF(LEN($I40)=0,"",IF(LEN(BB$12)=0,"",IF(ISNUMBER(SEARCH("LABEL",$G40)),"",IFERROR(_xll.BDP(TKR,$G40,"EQY_FUND_RELATIVE_PERIOD",BB$12,ACC_O,CONS_O,CURR_O,"fill=b")*1,"-"))))</f>
        <v/>
      </c>
      <c r="BC40" s="71" t="str">
        <f ca="1">IF(LEN($I40)=0,"",IF(LEN(BC$12)=0,"",IF(ISNUMBER(SEARCH("LABEL",$G40)),"",IFERROR(_xll.BDP(TKR,$G40,"EQY_FUND_RELATIVE_PERIOD",BC$12,ACC_O,CONS_O,CURR_O,"fill=b")*1,"-"))))</f>
        <v/>
      </c>
    </row>
    <row r="41" spans="2:55">
      <c r="B41">
        <v>29</v>
      </c>
      <c r="C41" t="str">
        <f t="shared" ca="1" si="4"/>
        <v/>
      </c>
      <c r="D41" t="str">
        <f t="shared" ca="1" si="4"/>
        <v/>
      </c>
      <c r="E41" t="str">
        <f t="shared" ca="1" si="4"/>
        <v/>
      </c>
      <c r="F41" t="str">
        <f t="shared" ca="1" si="4"/>
        <v/>
      </c>
      <c r="G41" t="str">
        <f t="shared" ca="1" si="1"/>
        <v/>
      </c>
      <c r="H41" t="str">
        <f t="shared" ca="1" si="2"/>
        <v/>
      </c>
      <c r="I41" t="str">
        <f t="shared" ca="1" si="3"/>
        <v/>
      </c>
      <c r="P41" s="71" t="str">
        <f ca="1">IF(LEN($I41)=0,"",IF(LEN(P$12)=0,"",IF(ISNUMBER(SEARCH("LABEL",$G41)),"",IFERROR(_xll.BDP(TKR,$G41,"EQY_FUND_RELATIVE_PERIOD",P$12,ACC_O,CONS_O,CURR_O,"fill=b")*1,"-"))))</f>
        <v/>
      </c>
      <c r="Q41" s="71" t="str">
        <f ca="1">IF(LEN($I41)=0,"",IF(LEN(Q$12)=0,"",IF(ISNUMBER(SEARCH("LABEL",$G41)),"",IFERROR(_xll.BDP(TKR,$G41,"EQY_FUND_RELATIVE_PERIOD",Q$12,ACC_O,CONS_O,CURR_O,"fill=b")*1,"-"))))</f>
        <v/>
      </c>
      <c r="R41" s="71" t="str">
        <f ca="1">IF(LEN($I41)=0,"",IF(LEN(R$12)=0,"",IF(ISNUMBER(SEARCH("LABEL",$G41)),"",IFERROR(_xll.BDP(TKR,$G41,"EQY_FUND_RELATIVE_PERIOD",R$12,ACC_O,CONS_O,CURR_O,"fill=b")*1,"-"))))</f>
        <v/>
      </c>
      <c r="S41" s="71" t="str">
        <f ca="1">IF(LEN($I41)=0,"",IF(LEN(S$12)=0,"",IF(ISNUMBER(SEARCH("LABEL",$G41)),"",IFERROR(_xll.BDP(TKR,$G41,"EQY_FUND_RELATIVE_PERIOD",S$12,ACC_O,CONS_O,CURR_O,"fill=b")*1,"-"))))</f>
        <v/>
      </c>
      <c r="T41" s="71" t="str">
        <f ca="1">IF(LEN($I41)=0,"",IF(LEN(T$12)=0,"",IF(ISNUMBER(SEARCH("LABEL",$G41)),"",IFERROR(_xll.BDP(TKR,$G41,"EQY_FUND_RELATIVE_PERIOD",T$12,ACC_O,CONS_O,CURR_O,"fill=b")*1,"-"))))</f>
        <v/>
      </c>
      <c r="U41" s="71" t="str">
        <f ca="1">IF(LEN($I41)=0,"",IF(LEN(U$12)=0,"",IF(ISNUMBER(SEARCH("LABEL",$G41)),"",IFERROR(_xll.BDP(TKR,$G41,"EQY_FUND_RELATIVE_PERIOD",U$12,ACC_O,CONS_O,CURR_O,"fill=b")*1,"-"))))</f>
        <v/>
      </c>
      <c r="V41" s="71" t="str">
        <f ca="1">IF(LEN($I41)=0,"",IF(LEN(V$12)=0,"",IF(ISNUMBER(SEARCH("LABEL",$G41)),"",IFERROR(_xll.BDP(TKR,$G41,"EQY_FUND_RELATIVE_PERIOD",V$12,ACC_O,CONS_O,CURR_O,"fill=b")*1,"-"))))</f>
        <v/>
      </c>
      <c r="W41" s="71" t="str">
        <f ca="1">IF(LEN($I41)=0,"",IF(LEN(W$12)=0,"",IF(ISNUMBER(SEARCH("LABEL",$G41)),"",IFERROR(_xll.BDP(TKR,$G41,"EQY_FUND_RELATIVE_PERIOD",W$12,ACC_O,CONS_O,CURR_O,"fill=b")*1,"-"))))</f>
        <v/>
      </c>
      <c r="X41" s="71" t="str">
        <f ca="1">IF(LEN($I41)=0,"",IF(LEN(X$12)=0,"",IF(ISNUMBER(SEARCH("LABEL",$G41)),"",IFERROR(_xll.BDP(TKR,$G41,"EQY_FUND_RELATIVE_PERIOD",X$12,ACC_O,CONS_O,CURR_O,"fill=b")*1,"-"))))</f>
        <v/>
      </c>
      <c r="Y41" s="71" t="str">
        <f ca="1">IF(LEN($I41)=0,"",IF(LEN(Y$12)=0,"",IF(ISNUMBER(SEARCH("LABEL",$G41)),"",IFERROR(_xll.BDP(TKR,$G41,"EQY_FUND_RELATIVE_PERIOD",Y$12,ACC_O,CONS_O,CURR_O,"fill=b")*1,"-"))))</f>
        <v/>
      </c>
      <c r="Z41" s="71" t="str">
        <f ca="1">IF(LEN($I41)=0,"",IF(LEN(Z$12)=0,"",IF(ISNUMBER(SEARCH("LABEL",$G41)),"",IFERROR(_xll.BDP(TKR,$G41,"EQY_FUND_RELATIVE_PERIOD",Z$12,ACC_O,CONS_O,CURR_O,"fill=b")*1,"-"))))</f>
        <v/>
      </c>
      <c r="AA41" s="71" t="str">
        <f ca="1">IF(LEN($I41)=0,"",IF(LEN(AA$12)=0,"",IF(ISNUMBER(SEARCH("LABEL",$G41)),"",IFERROR(_xll.BDP(TKR,$G41,"EQY_FUND_RELATIVE_PERIOD",AA$12,ACC_O,CONS_O,CURR_O,"fill=b")*1,"-"))))</f>
        <v/>
      </c>
      <c r="AB41" s="71" t="str">
        <f ca="1">IF(LEN($I41)=0,"",IF(LEN(AB$12)=0,"",IF(ISNUMBER(SEARCH("LABEL",$G41)),"",IFERROR(_xll.BDP(TKR,$G41,"EQY_FUND_RELATIVE_PERIOD",AB$12,ACC_O,CONS_O,CURR_O,"fill=b")*1,"-"))))</f>
        <v/>
      </c>
      <c r="AC41" s="71" t="str">
        <f ca="1">IF(LEN($I41)=0,"",IF(LEN(AC$12)=0,"",IF(ISNUMBER(SEARCH("LABEL",$G41)),"",IFERROR(_xll.BDP(TKR,$G41,"EQY_FUND_RELATIVE_PERIOD",AC$12,ACC_O,CONS_O,CURR_O,"fill=b")*1,"-"))))</f>
        <v/>
      </c>
      <c r="AD41" s="71" t="str">
        <f ca="1">IF(LEN($I41)=0,"",IF(LEN(AD$12)=0,"",IF(ISNUMBER(SEARCH("LABEL",$G41)),"",IFERROR(_xll.BDP(TKR,$G41,"EQY_FUND_RELATIVE_PERIOD",AD$12,ACC_O,CONS_O,CURR_O,"fill=b")*1,"-"))))</f>
        <v/>
      </c>
      <c r="AE41" s="71" t="str">
        <f ca="1">IF(LEN($I41)=0,"",IF(LEN(AE$12)=0,"",IF(ISNUMBER(SEARCH("LABEL",$G41)),"",IFERROR(_xll.BDP(TKR,$G41,"EQY_FUND_RELATIVE_PERIOD",AE$12,ACC_O,CONS_O,CURR_O,"fill=b")*1,"-"))))</f>
        <v/>
      </c>
      <c r="AF41" s="71" t="str">
        <f ca="1">IF(LEN($I41)=0,"",IF(LEN(AF$12)=0,"",IF(ISNUMBER(SEARCH("LABEL",$G41)),"",IFERROR(_xll.BDP(TKR,$G41,"EQY_FUND_RELATIVE_PERIOD",AF$12,ACC_O,CONS_O,CURR_O,"fill=b")*1,"-"))))</f>
        <v/>
      </c>
      <c r="AG41" s="71" t="str">
        <f ca="1">IF(LEN($I41)=0,"",IF(LEN(AG$12)=0,"",IF(ISNUMBER(SEARCH("LABEL",$G41)),"",IFERROR(_xll.BDP(TKR,$G41,"EQY_FUND_RELATIVE_PERIOD",AG$12,ACC_O,CONS_O,CURR_O,"fill=b")*1,"-"))))</f>
        <v/>
      </c>
      <c r="AH41" s="71" t="str">
        <f ca="1">IF(LEN($I41)=0,"",IF(LEN(AH$12)=0,"",IF(ISNUMBER(SEARCH("LABEL",$G41)),"",IFERROR(_xll.BDP(TKR,$G41,"EQY_FUND_RELATIVE_PERIOD",AH$12,ACC_O,CONS_O,CURR_O,"fill=b")*1,"-"))))</f>
        <v/>
      </c>
      <c r="AI41" s="71" t="str">
        <f ca="1">IF(LEN($I41)=0,"",IF(LEN(AI$12)=0,"",IF(ISNUMBER(SEARCH("LABEL",$G41)),"",IFERROR(_xll.BDP(TKR,$G41,"EQY_FUND_RELATIVE_PERIOD",AI$12,ACC_O,CONS_O,CURR_O,"fill=b")*1,"-"))))</f>
        <v/>
      </c>
      <c r="AJ41" s="71" t="str">
        <f ca="1">IF(LEN($I41)=0,"",IF(LEN(AJ$12)=0,"",IF(ISNUMBER(SEARCH("LABEL",$G41)),"",IFERROR(_xll.BDP(TKR,$G41,"EQY_FUND_RELATIVE_PERIOD",AJ$12,ACC_O,CONS_O,CURR_O,"fill=b")*1,"-"))))</f>
        <v/>
      </c>
      <c r="AK41" s="71" t="str">
        <f ca="1">IF(LEN($I41)=0,"",IF(LEN(AK$12)=0,"",IF(ISNUMBER(SEARCH("LABEL",$G41)),"",IFERROR(_xll.BDP(TKR,$G41,"EQY_FUND_RELATIVE_PERIOD",AK$12,ACC_O,CONS_O,CURR_O,"fill=b")*1,"-"))))</f>
        <v/>
      </c>
      <c r="AL41" s="71" t="str">
        <f ca="1">IF(LEN($I41)=0,"",IF(LEN(AL$12)=0,"",IF(ISNUMBER(SEARCH("LABEL",$G41)),"",IFERROR(_xll.BDP(TKR,$G41,"EQY_FUND_RELATIVE_PERIOD",AL$12,ACC_O,CONS_O,CURR_O,"fill=b")*1,"-"))))</f>
        <v/>
      </c>
      <c r="AM41" s="71" t="str">
        <f ca="1">IF(LEN($I41)=0,"",IF(LEN(AM$12)=0,"",IF(ISNUMBER(SEARCH("LABEL",$G41)),"",IFERROR(_xll.BDP(TKR,$G41,"EQY_FUND_RELATIVE_PERIOD",AM$12,ACC_O,CONS_O,CURR_O,"fill=b")*1,"-"))))</f>
        <v/>
      </c>
      <c r="AN41" s="71" t="str">
        <f ca="1">IF(LEN($I41)=0,"",IF(LEN(AN$12)=0,"",IF(ISNUMBER(SEARCH("LABEL",$G41)),"",IFERROR(_xll.BDP(TKR,$G41,"EQY_FUND_RELATIVE_PERIOD",AN$12,ACC_O,CONS_O,CURR_O,"fill=b")*1,"-"))))</f>
        <v/>
      </c>
      <c r="AO41" s="71" t="str">
        <f ca="1">IF(LEN($I41)=0,"",IF(LEN(AO$12)=0,"",IF(ISNUMBER(SEARCH("LABEL",$G41)),"",IFERROR(_xll.BDP(TKR,$G41,"EQY_FUND_RELATIVE_PERIOD",AO$12,ACC_O,CONS_O,CURR_O,"fill=b")*1,"-"))))</f>
        <v/>
      </c>
      <c r="AP41" s="71" t="str">
        <f ca="1">IF(LEN($I41)=0,"",IF(LEN(AP$12)=0,"",IF(ISNUMBER(SEARCH("LABEL",$G41)),"",IFERROR(_xll.BDP(TKR,$G41,"EQY_FUND_RELATIVE_PERIOD",AP$12,ACC_O,CONS_O,CURR_O,"fill=b")*1,"-"))))</f>
        <v/>
      </c>
      <c r="AQ41" s="71" t="str">
        <f ca="1">IF(LEN($I41)=0,"",IF(LEN(AQ$12)=0,"",IF(ISNUMBER(SEARCH("LABEL",$G41)),"",IFERROR(_xll.BDP(TKR,$G41,"EQY_FUND_RELATIVE_PERIOD",AQ$12,ACC_O,CONS_O,CURR_O,"fill=b")*1,"-"))))</f>
        <v/>
      </c>
      <c r="AR41" s="71" t="str">
        <f ca="1">IF(LEN($I41)=0,"",IF(LEN(AR$12)=0,"",IF(ISNUMBER(SEARCH("LABEL",$G41)),"",IFERROR(_xll.BDP(TKR,$G41,"EQY_FUND_RELATIVE_PERIOD",AR$12,ACC_O,CONS_O,CURR_O,"fill=b")*1,"-"))))</f>
        <v/>
      </c>
      <c r="AS41" s="71" t="str">
        <f ca="1">IF(LEN($I41)=0,"",IF(LEN(AS$12)=0,"",IF(ISNUMBER(SEARCH("LABEL",$G41)),"",IFERROR(_xll.BDP(TKR,$G41,"EQY_FUND_RELATIVE_PERIOD",AS$12,ACC_O,CONS_O,CURR_O,"fill=b")*1,"-"))))</f>
        <v/>
      </c>
      <c r="AT41" s="71" t="str">
        <f ca="1">IF(LEN($I41)=0,"",IF(LEN(AT$12)=0,"",IF(ISNUMBER(SEARCH("LABEL",$G41)),"",IFERROR(_xll.BDP(TKR,$G41,"EQY_FUND_RELATIVE_PERIOD",AT$12,ACC_O,CONS_O,CURR_O,"fill=b")*1,"-"))))</f>
        <v/>
      </c>
      <c r="AU41" s="71" t="str">
        <f ca="1">IF(LEN($I41)=0,"",IF(LEN(AU$12)=0,"",IF(ISNUMBER(SEARCH("LABEL",$G41)),"",IFERROR(_xll.BDP(TKR,$G41,"EQY_FUND_RELATIVE_PERIOD",AU$12,ACC_O,CONS_O,CURR_O,"fill=b")*1,"-"))))</f>
        <v/>
      </c>
      <c r="AV41" s="71" t="str">
        <f ca="1">IF(LEN($I41)=0,"",IF(LEN(AV$12)=0,"",IF(ISNUMBER(SEARCH("LABEL",$G41)),"",IFERROR(_xll.BDP(TKR,$G41,"EQY_FUND_RELATIVE_PERIOD",AV$12,ACC_O,CONS_O,CURR_O,"fill=b")*1,"-"))))</f>
        <v/>
      </c>
      <c r="AW41" s="71" t="str">
        <f ca="1">IF(LEN($I41)=0,"",IF(LEN(AW$12)=0,"",IF(ISNUMBER(SEARCH("LABEL",$G41)),"",IFERROR(_xll.BDP(TKR,$G41,"EQY_FUND_RELATIVE_PERIOD",AW$12,ACC_O,CONS_O,CURR_O,"fill=b")*1,"-"))))</f>
        <v/>
      </c>
      <c r="AX41" s="71" t="str">
        <f ca="1">IF(LEN($I41)=0,"",IF(LEN(AX$12)=0,"",IF(ISNUMBER(SEARCH("LABEL",$G41)),"",IFERROR(_xll.BDP(TKR,$G41,"EQY_FUND_RELATIVE_PERIOD",AX$12,ACC_O,CONS_O,CURR_O,"fill=b")*1,"-"))))</f>
        <v/>
      </c>
      <c r="AY41" s="71" t="str">
        <f ca="1">IF(LEN($I41)=0,"",IF(LEN(AY$12)=0,"",IF(ISNUMBER(SEARCH("LABEL",$G41)),"",IFERROR(_xll.BDP(TKR,$G41,"EQY_FUND_RELATIVE_PERIOD",AY$12,ACC_O,CONS_O,CURR_O,"fill=b")*1,"-"))))</f>
        <v/>
      </c>
      <c r="AZ41" s="71" t="str">
        <f ca="1">IF(LEN($I41)=0,"",IF(LEN(AZ$12)=0,"",IF(ISNUMBER(SEARCH("LABEL",$G41)),"",IFERROR(_xll.BDP(TKR,$G41,"EQY_FUND_RELATIVE_PERIOD",AZ$12,ACC_O,CONS_O,CURR_O,"fill=b")*1,"-"))))</f>
        <v/>
      </c>
      <c r="BA41" s="71" t="str">
        <f ca="1">IF(LEN($I41)=0,"",IF(LEN(BA$12)=0,"",IF(ISNUMBER(SEARCH("LABEL",$G41)),"",IFERROR(_xll.BDP(TKR,$G41,"EQY_FUND_RELATIVE_PERIOD",BA$12,ACC_O,CONS_O,CURR_O,"fill=b")*1,"-"))))</f>
        <v/>
      </c>
      <c r="BB41" s="71" t="str">
        <f ca="1">IF(LEN($I41)=0,"",IF(LEN(BB$12)=0,"",IF(ISNUMBER(SEARCH("LABEL",$G41)),"",IFERROR(_xll.BDP(TKR,$G41,"EQY_FUND_RELATIVE_PERIOD",BB$12,ACC_O,CONS_O,CURR_O,"fill=b")*1,"-"))))</f>
        <v/>
      </c>
      <c r="BC41" s="71" t="str">
        <f ca="1">IF(LEN($I41)=0,"",IF(LEN(BC$12)=0,"",IF(ISNUMBER(SEARCH("LABEL",$G41)),"",IFERROR(_xll.BDP(TKR,$G41,"EQY_FUND_RELATIVE_PERIOD",BC$12,ACC_O,CONS_O,CURR_O,"fill=b")*1,"-"))))</f>
        <v/>
      </c>
    </row>
    <row r="42" spans="2:55">
      <c r="B42">
        <v>30</v>
      </c>
      <c r="C42" t="str">
        <f t="shared" ca="1" si="4"/>
        <v/>
      </c>
      <c r="D42" t="str">
        <f t="shared" ca="1" si="4"/>
        <v/>
      </c>
      <c r="E42" t="str">
        <f t="shared" ca="1" si="4"/>
        <v/>
      </c>
      <c r="F42" t="str">
        <f t="shared" ca="1" si="4"/>
        <v/>
      </c>
      <c r="G42" t="str">
        <f t="shared" ca="1" si="1"/>
        <v/>
      </c>
      <c r="H42" t="str">
        <f t="shared" ca="1" si="2"/>
        <v/>
      </c>
      <c r="I42" t="str">
        <f t="shared" ca="1" si="3"/>
        <v/>
      </c>
      <c r="P42" s="71" t="str">
        <f ca="1">IF(LEN($I42)=0,"",IF(LEN(P$12)=0,"",IF(ISNUMBER(SEARCH("LABEL",$G42)),"",IFERROR(_xll.BDP(TKR,$G42,"EQY_FUND_RELATIVE_PERIOD",P$12,ACC_O,CONS_O,CURR_O,"fill=b")*1,"-"))))</f>
        <v/>
      </c>
      <c r="Q42" s="71" t="str">
        <f ca="1">IF(LEN($I42)=0,"",IF(LEN(Q$12)=0,"",IF(ISNUMBER(SEARCH("LABEL",$G42)),"",IFERROR(_xll.BDP(TKR,$G42,"EQY_FUND_RELATIVE_PERIOD",Q$12,ACC_O,CONS_O,CURR_O,"fill=b")*1,"-"))))</f>
        <v/>
      </c>
      <c r="R42" s="71" t="str">
        <f ca="1">IF(LEN($I42)=0,"",IF(LEN(R$12)=0,"",IF(ISNUMBER(SEARCH("LABEL",$G42)),"",IFERROR(_xll.BDP(TKR,$G42,"EQY_FUND_RELATIVE_PERIOD",R$12,ACC_O,CONS_O,CURR_O,"fill=b")*1,"-"))))</f>
        <v/>
      </c>
      <c r="S42" s="71" t="str">
        <f ca="1">IF(LEN($I42)=0,"",IF(LEN(S$12)=0,"",IF(ISNUMBER(SEARCH("LABEL",$G42)),"",IFERROR(_xll.BDP(TKR,$G42,"EQY_FUND_RELATIVE_PERIOD",S$12,ACC_O,CONS_O,CURR_O,"fill=b")*1,"-"))))</f>
        <v/>
      </c>
      <c r="T42" s="71" t="str">
        <f ca="1">IF(LEN($I42)=0,"",IF(LEN(T$12)=0,"",IF(ISNUMBER(SEARCH("LABEL",$G42)),"",IFERROR(_xll.BDP(TKR,$G42,"EQY_FUND_RELATIVE_PERIOD",T$12,ACC_O,CONS_O,CURR_O,"fill=b")*1,"-"))))</f>
        <v/>
      </c>
      <c r="U42" s="71" t="str">
        <f ca="1">IF(LEN($I42)=0,"",IF(LEN(U$12)=0,"",IF(ISNUMBER(SEARCH("LABEL",$G42)),"",IFERROR(_xll.BDP(TKR,$G42,"EQY_FUND_RELATIVE_PERIOD",U$12,ACC_O,CONS_O,CURR_O,"fill=b")*1,"-"))))</f>
        <v/>
      </c>
      <c r="V42" s="71" t="str">
        <f ca="1">IF(LEN($I42)=0,"",IF(LEN(V$12)=0,"",IF(ISNUMBER(SEARCH("LABEL",$G42)),"",IFERROR(_xll.BDP(TKR,$G42,"EQY_FUND_RELATIVE_PERIOD",V$12,ACC_O,CONS_O,CURR_O,"fill=b")*1,"-"))))</f>
        <v/>
      </c>
      <c r="W42" s="71" t="str">
        <f ca="1">IF(LEN($I42)=0,"",IF(LEN(W$12)=0,"",IF(ISNUMBER(SEARCH("LABEL",$G42)),"",IFERROR(_xll.BDP(TKR,$G42,"EQY_FUND_RELATIVE_PERIOD",W$12,ACC_O,CONS_O,CURR_O,"fill=b")*1,"-"))))</f>
        <v/>
      </c>
      <c r="X42" s="71" t="str">
        <f ca="1">IF(LEN($I42)=0,"",IF(LEN(X$12)=0,"",IF(ISNUMBER(SEARCH("LABEL",$G42)),"",IFERROR(_xll.BDP(TKR,$G42,"EQY_FUND_RELATIVE_PERIOD",X$12,ACC_O,CONS_O,CURR_O,"fill=b")*1,"-"))))</f>
        <v/>
      </c>
      <c r="Y42" s="71" t="str">
        <f ca="1">IF(LEN($I42)=0,"",IF(LEN(Y$12)=0,"",IF(ISNUMBER(SEARCH("LABEL",$G42)),"",IFERROR(_xll.BDP(TKR,$G42,"EQY_FUND_RELATIVE_PERIOD",Y$12,ACC_O,CONS_O,CURR_O,"fill=b")*1,"-"))))</f>
        <v/>
      </c>
      <c r="Z42" s="71" t="str">
        <f ca="1">IF(LEN($I42)=0,"",IF(LEN(Z$12)=0,"",IF(ISNUMBER(SEARCH("LABEL",$G42)),"",IFERROR(_xll.BDP(TKR,$G42,"EQY_FUND_RELATIVE_PERIOD",Z$12,ACC_O,CONS_O,CURR_O,"fill=b")*1,"-"))))</f>
        <v/>
      </c>
      <c r="AA42" s="71" t="str">
        <f ca="1">IF(LEN($I42)=0,"",IF(LEN(AA$12)=0,"",IF(ISNUMBER(SEARCH("LABEL",$G42)),"",IFERROR(_xll.BDP(TKR,$G42,"EQY_FUND_RELATIVE_PERIOD",AA$12,ACC_O,CONS_O,CURR_O,"fill=b")*1,"-"))))</f>
        <v/>
      </c>
      <c r="AB42" s="71" t="str">
        <f ca="1">IF(LEN($I42)=0,"",IF(LEN(AB$12)=0,"",IF(ISNUMBER(SEARCH("LABEL",$G42)),"",IFERROR(_xll.BDP(TKR,$G42,"EQY_FUND_RELATIVE_PERIOD",AB$12,ACC_O,CONS_O,CURR_O,"fill=b")*1,"-"))))</f>
        <v/>
      </c>
      <c r="AC42" s="71" t="str">
        <f ca="1">IF(LEN($I42)=0,"",IF(LEN(AC$12)=0,"",IF(ISNUMBER(SEARCH("LABEL",$G42)),"",IFERROR(_xll.BDP(TKR,$G42,"EQY_FUND_RELATIVE_PERIOD",AC$12,ACC_O,CONS_O,CURR_O,"fill=b")*1,"-"))))</f>
        <v/>
      </c>
      <c r="AD42" s="71" t="str">
        <f ca="1">IF(LEN($I42)=0,"",IF(LEN(AD$12)=0,"",IF(ISNUMBER(SEARCH("LABEL",$G42)),"",IFERROR(_xll.BDP(TKR,$G42,"EQY_FUND_RELATIVE_PERIOD",AD$12,ACC_O,CONS_O,CURR_O,"fill=b")*1,"-"))))</f>
        <v/>
      </c>
      <c r="AE42" s="71" t="str">
        <f ca="1">IF(LEN($I42)=0,"",IF(LEN(AE$12)=0,"",IF(ISNUMBER(SEARCH("LABEL",$G42)),"",IFERROR(_xll.BDP(TKR,$G42,"EQY_FUND_RELATIVE_PERIOD",AE$12,ACC_O,CONS_O,CURR_O,"fill=b")*1,"-"))))</f>
        <v/>
      </c>
      <c r="AF42" s="71" t="str">
        <f ca="1">IF(LEN($I42)=0,"",IF(LEN(AF$12)=0,"",IF(ISNUMBER(SEARCH("LABEL",$G42)),"",IFERROR(_xll.BDP(TKR,$G42,"EQY_FUND_RELATIVE_PERIOD",AF$12,ACC_O,CONS_O,CURR_O,"fill=b")*1,"-"))))</f>
        <v/>
      </c>
      <c r="AG42" s="71" t="str">
        <f ca="1">IF(LEN($I42)=0,"",IF(LEN(AG$12)=0,"",IF(ISNUMBER(SEARCH("LABEL",$G42)),"",IFERROR(_xll.BDP(TKR,$G42,"EQY_FUND_RELATIVE_PERIOD",AG$12,ACC_O,CONS_O,CURR_O,"fill=b")*1,"-"))))</f>
        <v/>
      </c>
      <c r="AH42" s="71" t="str">
        <f ca="1">IF(LEN($I42)=0,"",IF(LEN(AH$12)=0,"",IF(ISNUMBER(SEARCH("LABEL",$G42)),"",IFERROR(_xll.BDP(TKR,$G42,"EQY_FUND_RELATIVE_PERIOD",AH$12,ACC_O,CONS_O,CURR_O,"fill=b")*1,"-"))))</f>
        <v/>
      </c>
      <c r="AI42" s="71" t="str">
        <f ca="1">IF(LEN($I42)=0,"",IF(LEN(AI$12)=0,"",IF(ISNUMBER(SEARCH("LABEL",$G42)),"",IFERROR(_xll.BDP(TKR,$G42,"EQY_FUND_RELATIVE_PERIOD",AI$12,ACC_O,CONS_O,CURR_O,"fill=b")*1,"-"))))</f>
        <v/>
      </c>
      <c r="AJ42" s="71" t="str">
        <f ca="1">IF(LEN($I42)=0,"",IF(LEN(AJ$12)=0,"",IF(ISNUMBER(SEARCH("LABEL",$G42)),"",IFERROR(_xll.BDP(TKR,$G42,"EQY_FUND_RELATIVE_PERIOD",AJ$12,ACC_O,CONS_O,CURR_O,"fill=b")*1,"-"))))</f>
        <v/>
      </c>
      <c r="AK42" s="71" t="str">
        <f ca="1">IF(LEN($I42)=0,"",IF(LEN(AK$12)=0,"",IF(ISNUMBER(SEARCH("LABEL",$G42)),"",IFERROR(_xll.BDP(TKR,$G42,"EQY_FUND_RELATIVE_PERIOD",AK$12,ACC_O,CONS_O,CURR_O,"fill=b")*1,"-"))))</f>
        <v/>
      </c>
      <c r="AL42" s="71" t="str">
        <f ca="1">IF(LEN($I42)=0,"",IF(LEN(AL$12)=0,"",IF(ISNUMBER(SEARCH("LABEL",$G42)),"",IFERROR(_xll.BDP(TKR,$G42,"EQY_FUND_RELATIVE_PERIOD",AL$12,ACC_O,CONS_O,CURR_O,"fill=b")*1,"-"))))</f>
        <v/>
      </c>
      <c r="AM42" s="71" t="str">
        <f ca="1">IF(LEN($I42)=0,"",IF(LEN(AM$12)=0,"",IF(ISNUMBER(SEARCH("LABEL",$G42)),"",IFERROR(_xll.BDP(TKR,$G42,"EQY_FUND_RELATIVE_PERIOD",AM$12,ACC_O,CONS_O,CURR_O,"fill=b")*1,"-"))))</f>
        <v/>
      </c>
      <c r="AN42" s="71" t="str">
        <f ca="1">IF(LEN($I42)=0,"",IF(LEN(AN$12)=0,"",IF(ISNUMBER(SEARCH("LABEL",$G42)),"",IFERROR(_xll.BDP(TKR,$G42,"EQY_FUND_RELATIVE_PERIOD",AN$12,ACC_O,CONS_O,CURR_O,"fill=b")*1,"-"))))</f>
        <v/>
      </c>
      <c r="AO42" s="71" t="str">
        <f ca="1">IF(LEN($I42)=0,"",IF(LEN(AO$12)=0,"",IF(ISNUMBER(SEARCH("LABEL",$G42)),"",IFERROR(_xll.BDP(TKR,$G42,"EQY_FUND_RELATIVE_PERIOD",AO$12,ACC_O,CONS_O,CURR_O,"fill=b")*1,"-"))))</f>
        <v/>
      </c>
      <c r="AP42" s="71" t="str">
        <f ca="1">IF(LEN($I42)=0,"",IF(LEN(AP$12)=0,"",IF(ISNUMBER(SEARCH("LABEL",$G42)),"",IFERROR(_xll.BDP(TKR,$G42,"EQY_FUND_RELATIVE_PERIOD",AP$12,ACC_O,CONS_O,CURR_O,"fill=b")*1,"-"))))</f>
        <v/>
      </c>
      <c r="AQ42" s="71" t="str">
        <f ca="1">IF(LEN($I42)=0,"",IF(LEN(AQ$12)=0,"",IF(ISNUMBER(SEARCH("LABEL",$G42)),"",IFERROR(_xll.BDP(TKR,$G42,"EQY_FUND_RELATIVE_PERIOD",AQ$12,ACC_O,CONS_O,CURR_O,"fill=b")*1,"-"))))</f>
        <v/>
      </c>
      <c r="AR42" s="71" t="str">
        <f ca="1">IF(LEN($I42)=0,"",IF(LEN(AR$12)=0,"",IF(ISNUMBER(SEARCH("LABEL",$G42)),"",IFERROR(_xll.BDP(TKR,$G42,"EQY_FUND_RELATIVE_PERIOD",AR$12,ACC_O,CONS_O,CURR_O,"fill=b")*1,"-"))))</f>
        <v/>
      </c>
      <c r="AS42" s="71" t="str">
        <f ca="1">IF(LEN($I42)=0,"",IF(LEN(AS$12)=0,"",IF(ISNUMBER(SEARCH("LABEL",$G42)),"",IFERROR(_xll.BDP(TKR,$G42,"EQY_FUND_RELATIVE_PERIOD",AS$12,ACC_O,CONS_O,CURR_O,"fill=b")*1,"-"))))</f>
        <v/>
      </c>
      <c r="AT42" s="71" t="str">
        <f ca="1">IF(LEN($I42)=0,"",IF(LEN(AT$12)=0,"",IF(ISNUMBER(SEARCH("LABEL",$G42)),"",IFERROR(_xll.BDP(TKR,$G42,"EQY_FUND_RELATIVE_PERIOD",AT$12,ACC_O,CONS_O,CURR_O,"fill=b")*1,"-"))))</f>
        <v/>
      </c>
      <c r="AU42" s="71" t="str">
        <f ca="1">IF(LEN($I42)=0,"",IF(LEN(AU$12)=0,"",IF(ISNUMBER(SEARCH("LABEL",$G42)),"",IFERROR(_xll.BDP(TKR,$G42,"EQY_FUND_RELATIVE_PERIOD",AU$12,ACC_O,CONS_O,CURR_O,"fill=b")*1,"-"))))</f>
        <v/>
      </c>
      <c r="AV42" s="71" t="str">
        <f ca="1">IF(LEN($I42)=0,"",IF(LEN(AV$12)=0,"",IF(ISNUMBER(SEARCH("LABEL",$G42)),"",IFERROR(_xll.BDP(TKR,$G42,"EQY_FUND_RELATIVE_PERIOD",AV$12,ACC_O,CONS_O,CURR_O,"fill=b")*1,"-"))))</f>
        <v/>
      </c>
      <c r="AW42" s="71" t="str">
        <f ca="1">IF(LEN($I42)=0,"",IF(LEN(AW$12)=0,"",IF(ISNUMBER(SEARCH("LABEL",$G42)),"",IFERROR(_xll.BDP(TKR,$G42,"EQY_FUND_RELATIVE_PERIOD",AW$12,ACC_O,CONS_O,CURR_O,"fill=b")*1,"-"))))</f>
        <v/>
      </c>
      <c r="AX42" s="71" t="str">
        <f ca="1">IF(LEN($I42)=0,"",IF(LEN(AX$12)=0,"",IF(ISNUMBER(SEARCH("LABEL",$G42)),"",IFERROR(_xll.BDP(TKR,$G42,"EQY_FUND_RELATIVE_PERIOD",AX$12,ACC_O,CONS_O,CURR_O,"fill=b")*1,"-"))))</f>
        <v/>
      </c>
      <c r="AY42" s="71" t="str">
        <f ca="1">IF(LEN($I42)=0,"",IF(LEN(AY$12)=0,"",IF(ISNUMBER(SEARCH("LABEL",$G42)),"",IFERROR(_xll.BDP(TKR,$G42,"EQY_FUND_RELATIVE_PERIOD",AY$12,ACC_O,CONS_O,CURR_O,"fill=b")*1,"-"))))</f>
        <v/>
      </c>
      <c r="AZ42" s="71" t="str">
        <f ca="1">IF(LEN($I42)=0,"",IF(LEN(AZ$12)=0,"",IF(ISNUMBER(SEARCH("LABEL",$G42)),"",IFERROR(_xll.BDP(TKR,$G42,"EQY_FUND_RELATIVE_PERIOD",AZ$12,ACC_O,CONS_O,CURR_O,"fill=b")*1,"-"))))</f>
        <v/>
      </c>
      <c r="BA42" s="71" t="str">
        <f ca="1">IF(LEN($I42)=0,"",IF(LEN(BA$12)=0,"",IF(ISNUMBER(SEARCH("LABEL",$G42)),"",IFERROR(_xll.BDP(TKR,$G42,"EQY_FUND_RELATIVE_PERIOD",BA$12,ACC_O,CONS_O,CURR_O,"fill=b")*1,"-"))))</f>
        <v/>
      </c>
      <c r="BB42" s="71" t="str">
        <f ca="1">IF(LEN($I42)=0,"",IF(LEN(BB$12)=0,"",IF(ISNUMBER(SEARCH("LABEL",$G42)),"",IFERROR(_xll.BDP(TKR,$G42,"EQY_FUND_RELATIVE_PERIOD",BB$12,ACC_O,CONS_O,CURR_O,"fill=b")*1,"-"))))</f>
        <v/>
      </c>
      <c r="BC42" s="71" t="str">
        <f ca="1">IF(LEN($I42)=0,"",IF(LEN(BC$12)=0,"",IF(ISNUMBER(SEARCH("LABEL",$G42)),"",IFERROR(_xll.BDP(TKR,$G42,"EQY_FUND_RELATIVE_PERIOD",BC$12,ACC_O,CONS_O,CURR_O,"fill=b")*1,"-"))))</f>
        <v/>
      </c>
    </row>
    <row r="43" spans="2:55">
      <c r="B43">
        <v>31</v>
      </c>
      <c r="C43" t="str">
        <f t="shared" ca="1" si="4"/>
        <v/>
      </c>
      <c r="D43" t="str">
        <f t="shared" ca="1" si="4"/>
        <v/>
      </c>
      <c r="E43" t="str">
        <f t="shared" ca="1" si="4"/>
        <v/>
      </c>
      <c r="F43" t="str">
        <f t="shared" ca="1" si="4"/>
        <v/>
      </c>
      <c r="G43" t="str">
        <f t="shared" ca="1" si="1"/>
        <v/>
      </c>
      <c r="H43" t="str">
        <f t="shared" ca="1" si="2"/>
        <v/>
      </c>
      <c r="I43" t="str">
        <f t="shared" ca="1" si="3"/>
        <v/>
      </c>
      <c r="P43" s="71" t="str">
        <f ca="1">IF(LEN($I43)=0,"",IF(LEN(P$12)=0,"",IF(ISNUMBER(SEARCH("LABEL",$G43)),"",IFERROR(_xll.BDP(TKR,$G43,"EQY_FUND_RELATIVE_PERIOD",P$12,ACC_O,CONS_O,CURR_O,"fill=b")*1,"-"))))</f>
        <v/>
      </c>
      <c r="Q43" s="71" t="str">
        <f ca="1">IF(LEN($I43)=0,"",IF(LEN(Q$12)=0,"",IF(ISNUMBER(SEARCH("LABEL",$G43)),"",IFERROR(_xll.BDP(TKR,$G43,"EQY_FUND_RELATIVE_PERIOD",Q$12,ACC_O,CONS_O,CURR_O,"fill=b")*1,"-"))))</f>
        <v/>
      </c>
      <c r="R43" s="71" t="str">
        <f ca="1">IF(LEN($I43)=0,"",IF(LEN(R$12)=0,"",IF(ISNUMBER(SEARCH("LABEL",$G43)),"",IFERROR(_xll.BDP(TKR,$G43,"EQY_FUND_RELATIVE_PERIOD",R$12,ACC_O,CONS_O,CURR_O,"fill=b")*1,"-"))))</f>
        <v/>
      </c>
      <c r="S43" s="71" t="str">
        <f ca="1">IF(LEN($I43)=0,"",IF(LEN(S$12)=0,"",IF(ISNUMBER(SEARCH("LABEL",$G43)),"",IFERROR(_xll.BDP(TKR,$G43,"EQY_FUND_RELATIVE_PERIOD",S$12,ACC_O,CONS_O,CURR_O,"fill=b")*1,"-"))))</f>
        <v/>
      </c>
      <c r="T43" s="71" t="str">
        <f ca="1">IF(LEN($I43)=0,"",IF(LEN(T$12)=0,"",IF(ISNUMBER(SEARCH("LABEL",$G43)),"",IFERROR(_xll.BDP(TKR,$G43,"EQY_FUND_RELATIVE_PERIOD",T$12,ACC_O,CONS_O,CURR_O,"fill=b")*1,"-"))))</f>
        <v/>
      </c>
      <c r="U43" s="71" t="str">
        <f ca="1">IF(LEN($I43)=0,"",IF(LEN(U$12)=0,"",IF(ISNUMBER(SEARCH("LABEL",$G43)),"",IFERROR(_xll.BDP(TKR,$G43,"EQY_FUND_RELATIVE_PERIOD",U$12,ACC_O,CONS_O,CURR_O,"fill=b")*1,"-"))))</f>
        <v/>
      </c>
      <c r="V43" s="71" t="str">
        <f ca="1">IF(LEN($I43)=0,"",IF(LEN(V$12)=0,"",IF(ISNUMBER(SEARCH("LABEL",$G43)),"",IFERROR(_xll.BDP(TKR,$G43,"EQY_FUND_RELATIVE_PERIOD",V$12,ACC_O,CONS_O,CURR_O,"fill=b")*1,"-"))))</f>
        <v/>
      </c>
      <c r="W43" s="71" t="str">
        <f ca="1">IF(LEN($I43)=0,"",IF(LEN(W$12)=0,"",IF(ISNUMBER(SEARCH("LABEL",$G43)),"",IFERROR(_xll.BDP(TKR,$G43,"EQY_FUND_RELATIVE_PERIOD",W$12,ACC_O,CONS_O,CURR_O,"fill=b")*1,"-"))))</f>
        <v/>
      </c>
      <c r="X43" s="71" t="str">
        <f ca="1">IF(LEN($I43)=0,"",IF(LEN(X$12)=0,"",IF(ISNUMBER(SEARCH("LABEL",$G43)),"",IFERROR(_xll.BDP(TKR,$G43,"EQY_FUND_RELATIVE_PERIOD",X$12,ACC_O,CONS_O,CURR_O,"fill=b")*1,"-"))))</f>
        <v/>
      </c>
      <c r="Y43" s="71" t="str">
        <f ca="1">IF(LEN($I43)=0,"",IF(LEN(Y$12)=0,"",IF(ISNUMBER(SEARCH("LABEL",$G43)),"",IFERROR(_xll.BDP(TKR,$G43,"EQY_FUND_RELATIVE_PERIOD",Y$12,ACC_O,CONS_O,CURR_O,"fill=b")*1,"-"))))</f>
        <v/>
      </c>
      <c r="Z43" s="71" t="str">
        <f ca="1">IF(LEN($I43)=0,"",IF(LEN(Z$12)=0,"",IF(ISNUMBER(SEARCH("LABEL",$G43)),"",IFERROR(_xll.BDP(TKR,$G43,"EQY_FUND_RELATIVE_PERIOD",Z$12,ACC_O,CONS_O,CURR_O,"fill=b")*1,"-"))))</f>
        <v/>
      </c>
      <c r="AA43" s="71" t="str">
        <f ca="1">IF(LEN($I43)=0,"",IF(LEN(AA$12)=0,"",IF(ISNUMBER(SEARCH("LABEL",$G43)),"",IFERROR(_xll.BDP(TKR,$G43,"EQY_FUND_RELATIVE_PERIOD",AA$12,ACC_O,CONS_O,CURR_O,"fill=b")*1,"-"))))</f>
        <v/>
      </c>
      <c r="AB43" s="71" t="str">
        <f ca="1">IF(LEN($I43)=0,"",IF(LEN(AB$12)=0,"",IF(ISNUMBER(SEARCH("LABEL",$G43)),"",IFERROR(_xll.BDP(TKR,$G43,"EQY_FUND_RELATIVE_PERIOD",AB$12,ACC_O,CONS_O,CURR_O,"fill=b")*1,"-"))))</f>
        <v/>
      </c>
      <c r="AC43" s="71" t="str">
        <f ca="1">IF(LEN($I43)=0,"",IF(LEN(AC$12)=0,"",IF(ISNUMBER(SEARCH("LABEL",$G43)),"",IFERROR(_xll.BDP(TKR,$G43,"EQY_FUND_RELATIVE_PERIOD",AC$12,ACC_O,CONS_O,CURR_O,"fill=b")*1,"-"))))</f>
        <v/>
      </c>
      <c r="AD43" s="71" t="str">
        <f ca="1">IF(LEN($I43)=0,"",IF(LEN(AD$12)=0,"",IF(ISNUMBER(SEARCH("LABEL",$G43)),"",IFERROR(_xll.BDP(TKR,$G43,"EQY_FUND_RELATIVE_PERIOD",AD$12,ACC_O,CONS_O,CURR_O,"fill=b")*1,"-"))))</f>
        <v/>
      </c>
      <c r="AE43" s="71" t="str">
        <f ca="1">IF(LEN($I43)=0,"",IF(LEN(AE$12)=0,"",IF(ISNUMBER(SEARCH("LABEL",$G43)),"",IFERROR(_xll.BDP(TKR,$G43,"EQY_FUND_RELATIVE_PERIOD",AE$12,ACC_O,CONS_O,CURR_O,"fill=b")*1,"-"))))</f>
        <v/>
      </c>
      <c r="AF43" s="71" t="str">
        <f ca="1">IF(LEN($I43)=0,"",IF(LEN(AF$12)=0,"",IF(ISNUMBER(SEARCH("LABEL",$G43)),"",IFERROR(_xll.BDP(TKR,$G43,"EQY_FUND_RELATIVE_PERIOD",AF$12,ACC_O,CONS_O,CURR_O,"fill=b")*1,"-"))))</f>
        <v/>
      </c>
      <c r="AG43" s="71" t="str">
        <f ca="1">IF(LEN($I43)=0,"",IF(LEN(AG$12)=0,"",IF(ISNUMBER(SEARCH("LABEL",$G43)),"",IFERROR(_xll.BDP(TKR,$G43,"EQY_FUND_RELATIVE_PERIOD",AG$12,ACC_O,CONS_O,CURR_O,"fill=b")*1,"-"))))</f>
        <v/>
      </c>
      <c r="AH43" s="71" t="str">
        <f ca="1">IF(LEN($I43)=0,"",IF(LEN(AH$12)=0,"",IF(ISNUMBER(SEARCH("LABEL",$G43)),"",IFERROR(_xll.BDP(TKR,$G43,"EQY_FUND_RELATIVE_PERIOD",AH$12,ACC_O,CONS_O,CURR_O,"fill=b")*1,"-"))))</f>
        <v/>
      </c>
      <c r="AI43" s="71" t="str">
        <f ca="1">IF(LEN($I43)=0,"",IF(LEN(AI$12)=0,"",IF(ISNUMBER(SEARCH("LABEL",$G43)),"",IFERROR(_xll.BDP(TKR,$G43,"EQY_FUND_RELATIVE_PERIOD",AI$12,ACC_O,CONS_O,CURR_O,"fill=b")*1,"-"))))</f>
        <v/>
      </c>
      <c r="AJ43" s="71" t="str">
        <f ca="1">IF(LEN($I43)=0,"",IF(LEN(AJ$12)=0,"",IF(ISNUMBER(SEARCH("LABEL",$G43)),"",IFERROR(_xll.BDP(TKR,$G43,"EQY_FUND_RELATIVE_PERIOD",AJ$12,ACC_O,CONS_O,CURR_O,"fill=b")*1,"-"))))</f>
        <v/>
      </c>
      <c r="AK43" s="71" t="str">
        <f ca="1">IF(LEN($I43)=0,"",IF(LEN(AK$12)=0,"",IF(ISNUMBER(SEARCH("LABEL",$G43)),"",IFERROR(_xll.BDP(TKR,$G43,"EQY_FUND_RELATIVE_PERIOD",AK$12,ACC_O,CONS_O,CURR_O,"fill=b")*1,"-"))))</f>
        <v/>
      </c>
      <c r="AL43" s="71" t="str">
        <f ca="1">IF(LEN($I43)=0,"",IF(LEN(AL$12)=0,"",IF(ISNUMBER(SEARCH("LABEL",$G43)),"",IFERROR(_xll.BDP(TKR,$G43,"EQY_FUND_RELATIVE_PERIOD",AL$12,ACC_O,CONS_O,CURR_O,"fill=b")*1,"-"))))</f>
        <v/>
      </c>
      <c r="AM43" s="71" t="str">
        <f ca="1">IF(LEN($I43)=0,"",IF(LEN(AM$12)=0,"",IF(ISNUMBER(SEARCH("LABEL",$G43)),"",IFERROR(_xll.BDP(TKR,$G43,"EQY_FUND_RELATIVE_PERIOD",AM$12,ACC_O,CONS_O,CURR_O,"fill=b")*1,"-"))))</f>
        <v/>
      </c>
      <c r="AN43" s="71" t="str">
        <f ca="1">IF(LEN($I43)=0,"",IF(LEN(AN$12)=0,"",IF(ISNUMBER(SEARCH("LABEL",$G43)),"",IFERROR(_xll.BDP(TKR,$G43,"EQY_FUND_RELATIVE_PERIOD",AN$12,ACC_O,CONS_O,CURR_O,"fill=b")*1,"-"))))</f>
        <v/>
      </c>
      <c r="AO43" s="71" t="str">
        <f ca="1">IF(LEN($I43)=0,"",IF(LEN(AO$12)=0,"",IF(ISNUMBER(SEARCH("LABEL",$G43)),"",IFERROR(_xll.BDP(TKR,$G43,"EQY_FUND_RELATIVE_PERIOD",AO$12,ACC_O,CONS_O,CURR_O,"fill=b")*1,"-"))))</f>
        <v/>
      </c>
      <c r="AP43" s="71" t="str">
        <f ca="1">IF(LEN($I43)=0,"",IF(LEN(AP$12)=0,"",IF(ISNUMBER(SEARCH("LABEL",$G43)),"",IFERROR(_xll.BDP(TKR,$G43,"EQY_FUND_RELATIVE_PERIOD",AP$12,ACC_O,CONS_O,CURR_O,"fill=b")*1,"-"))))</f>
        <v/>
      </c>
      <c r="AQ43" s="71" t="str">
        <f ca="1">IF(LEN($I43)=0,"",IF(LEN(AQ$12)=0,"",IF(ISNUMBER(SEARCH("LABEL",$G43)),"",IFERROR(_xll.BDP(TKR,$G43,"EQY_FUND_RELATIVE_PERIOD",AQ$12,ACC_O,CONS_O,CURR_O,"fill=b")*1,"-"))))</f>
        <v/>
      </c>
      <c r="AR43" s="71" t="str">
        <f ca="1">IF(LEN($I43)=0,"",IF(LEN(AR$12)=0,"",IF(ISNUMBER(SEARCH("LABEL",$G43)),"",IFERROR(_xll.BDP(TKR,$G43,"EQY_FUND_RELATIVE_PERIOD",AR$12,ACC_O,CONS_O,CURR_O,"fill=b")*1,"-"))))</f>
        <v/>
      </c>
      <c r="AS43" s="71" t="str">
        <f ca="1">IF(LEN($I43)=0,"",IF(LEN(AS$12)=0,"",IF(ISNUMBER(SEARCH("LABEL",$G43)),"",IFERROR(_xll.BDP(TKR,$G43,"EQY_FUND_RELATIVE_PERIOD",AS$12,ACC_O,CONS_O,CURR_O,"fill=b")*1,"-"))))</f>
        <v/>
      </c>
      <c r="AT43" s="71" t="str">
        <f ca="1">IF(LEN($I43)=0,"",IF(LEN(AT$12)=0,"",IF(ISNUMBER(SEARCH("LABEL",$G43)),"",IFERROR(_xll.BDP(TKR,$G43,"EQY_FUND_RELATIVE_PERIOD",AT$12,ACC_O,CONS_O,CURR_O,"fill=b")*1,"-"))))</f>
        <v/>
      </c>
      <c r="AU43" s="71" t="str">
        <f ca="1">IF(LEN($I43)=0,"",IF(LEN(AU$12)=0,"",IF(ISNUMBER(SEARCH("LABEL",$G43)),"",IFERROR(_xll.BDP(TKR,$G43,"EQY_FUND_RELATIVE_PERIOD",AU$12,ACC_O,CONS_O,CURR_O,"fill=b")*1,"-"))))</f>
        <v/>
      </c>
      <c r="AV43" s="71" t="str">
        <f ca="1">IF(LEN($I43)=0,"",IF(LEN(AV$12)=0,"",IF(ISNUMBER(SEARCH("LABEL",$G43)),"",IFERROR(_xll.BDP(TKR,$G43,"EQY_FUND_RELATIVE_PERIOD",AV$12,ACC_O,CONS_O,CURR_O,"fill=b")*1,"-"))))</f>
        <v/>
      </c>
      <c r="AW43" s="71" t="str">
        <f ca="1">IF(LEN($I43)=0,"",IF(LEN(AW$12)=0,"",IF(ISNUMBER(SEARCH("LABEL",$G43)),"",IFERROR(_xll.BDP(TKR,$G43,"EQY_FUND_RELATIVE_PERIOD",AW$12,ACC_O,CONS_O,CURR_O,"fill=b")*1,"-"))))</f>
        <v/>
      </c>
      <c r="AX43" s="71" t="str">
        <f ca="1">IF(LEN($I43)=0,"",IF(LEN(AX$12)=0,"",IF(ISNUMBER(SEARCH("LABEL",$G43)),"",IFERROR(_xll.BDP(TKR,$G43,"EQY_FUND_RELATIVE_PERIOD",AX$12,ACC_O,CONS_O,CURR_O,"fill=b")*1,"-"))))</f>
        <v/>
      </c>
      <c r="AY43" s="71" t="str">
        <f ca="1">IF(LEN($I43)=0,"",IF(LEN(AY$12)=0,"",IF(ISNUMBER(SEARCH("LABEL",$G43)),"",IFERROR(_xll.BDP(TKR,$G43,"EQY_FUND_RELATIVE_PERIOD",AY$12,ACC_O,CONS_O,CURR_O,"fill=b")*1,"-"))))</f>
        <v/>
      </c>
      <c r="AZ43" s="71" t="str">
        <f ca="1">IF(LEN($I43)=0,"",IF(LEN(AZ$12)=0,"",IF(ISNUMBER(SEARCH("LABEL",$G43)),"",IFERROR(_xll.BDP(TKR,$G43,"EQY_FUND_RELATIVE_PERIOD",AZ$12,ACC_O,CONS_O,CURR_O,"fill=b")*1,"-"))))</f>
        <v/>
      </c>
      <c r="BA43" s="71" t="str">
        <f ca="1">IF(LEN($I43)=0,"",IF(LEN(BA$12)=0,"",IF(ISNUMBER(SEARCH("LABEL",$G43)),"",IFERROR(_xll.BDP(TKR,$G43,"EQY_FUND_RELATIVE_PERIOD",BA$12,ACC_O,CONS_O,CURR_O,"fill=b")*1,"-"))))</f>
        <v/>
      </c>
      <c r="BB43" s="71" t="str">
        <f ca="1">IF(LEN($I43)=0,"",IF(LEN(BB$12)=0,"",IF(ISNUMBER(SEARCH("LABEL",$G43)),"",IFERROR(_xll.BDP(TKR,$G43,"EQY_FUND_RELATIVE_PERIOD",BB$12,ACC_O,CONS_O,CURR_O,"fill=b")*1,"-"))))</f>
        <v/>
      </c>
      <c r="BC43" s="71" t="str">
        <f ca="1">IF(LEN($I43)=0,"",IF(LEN(BC$12)=0,"",IF(ISNUMBER(SEARCH("LABEL",$G43)),"",IFERROR(_xll.BDP(TKR,$G43,"EQY_FUND_RELATIVE_PERIOD",BC$12,ACC_O,CONS_O,CURR_O,"fill=b")*1,"-"))))</f>
        <v/>
      </c>
    </row>
    <row r="44" spans="2:55">
      <c r="B44">
        <v>32</v>
      </c>
      <c r="C44" t="str">
        <f t="shared" ca="1" si="4"/>
        <v/>
      </c>
      <c r="D44" t="str">
        <f t="shared" ca="1" si="4"/>
        <v/>
      </c>
      <c r="E44" t="str">
        <f t="shared" ca="1" si="4"/>
        <v/>
      </c>
      <c r="F44" t="str">
        <f t="shared" ca="1" si="4"/>
        <v/>
      </c>
      <c r="G44" t="str">
        <f t="shared" ca="1" si="1"/>
        <v/>
      </c>
      <c r="H44" t="str">
        <f t="shared" ca="1" si="2"/>
        <v/>
      </c>
      <c r="I44" t="str">
        <f t="shared" ca="1" si="3"/>
        <v/>
      </c>
      <c r="P44" s="71" t="str">
        <f ca="1">IF(LEN($I44)=0,"",IF(LEN(P$12)=0,"",IF(ISNUMBER(SEARCH("LABEL",$G44)),"",IFERROR(_xll.BDP(TKR,$G44,"EQY_FUND_RELATIVE_PERIOD",P$12,ACC_O,CONS_O,CURR_O,"fill=b")*1,"-"))))</f>
        <v/>
      </c>
      <c r="Q44" s="71" t="str">
        <f ca="1">IF(LEN($I44)=0,"",IF(LEN(Q$12)=0,"",IF(ISNUMBER(SEARCH("LABEL",$G44)),"",IFERROR(_xll.BDP(TKR,$G44,"EQY_FUND_RELATIVE_PERIOD",Q$12,ACC_O,CONS_O,CURR_O,"fill=b")*1,"-"))))</f>
        <v/>
      </c>
      <c r="R44" s="71" t="str">
        <f ca="1">IF(LEN($I44)=0,"",IF(LEN(R$12)=0,"",IF(ISNUMBER(SEARCH("LABEL",$G44)),"",IFERROR(_xll.BDP(TKR,$G44,"EQY_FUND_RELATIVE_PERIOD",R$12,ACC_O,CONS_O,CURR_O,"fill=b")*1,"-"))))</f>
        <v/>
      </c>
      <c r="S44" s="71" t="str">
        <f ca="1">IF(LEN($I44)=0,"",IF(LEN(S$12)=0,"",IF(ISNUMBER(SEARCH("LABEL",$G44)),"",IFERROR(_xll.BDP(TKR,$G44,"EQY_FUND_RELATIVE_PERIOD",S$12,ACC_O,CONS_O,CURR_O,"fill=b")*1,"-"))))</f>
        <v/>
      </c>
      <c r="T44" s="71" t="str">
        <f ca="1">IF(LEN($I44)=0,"",IF(LEN(T$12)=0,"",IF(ISNUMBER(SEARCH("LABEL",$G44)),"",IFERROR(_xll.BDP(TKR,$G44,"EQY_FUND_RELATIVE_PERIOD",T$12,ACC_O,CONS_O,CURR_O,"fill=b")*1,"-"))))</f>
        <v/>
      </c>
      <c r="U44" s="71" t="str">
        <f ca="1">IF(LEN($I44)=0,"",IF(LEN(U$12)=0,"",IF(ISNUMBER(SEARCH("LABEL",$G44)),"",IFERROR(_xll.BDP(TKR,$G44,"EQY_FUND_RELATIVE_PERIOD",U$12,ACC_O,CONS_O,CURR_O,"fill=b")*1,"-"))))</f>
        <v/>
      </c>
      <c r="V44" s="71" t="str">
        <f ca="1">IF(LEN($I44)=0,"",IF(LEN(V$12)=0,"",IF(ISNUMBER(SEARCH("LABEL",$G44)),"",IFERROR(_xll.BDP(TKR,$G44,"EQY_FUND_RELATIVE_PERIOD",V$12,ACC_O,CONS_O,CURR_O,"fill=b")*1,"-"))))</f>
        <v/>
      </c>
      <c r="W44" s="71" t="str">
        <f ca="1">IF(LEN($I44)=0,"",IF(LEN(W$12)=0,"",IF(ISNUMBER(SEARCH("LABEL",$G44)),"",IFERROR(_xll.BDP(TKR,$G44,"EQY_FUND_RELATIVE_PERIOD",W$12,ACC_O,CONS_O,CURR_O,"fill=b")*1,"-"))))</f>
        <v/>
      </c>
      <c r="X44" s="71" t="str">
        <f ca="1">IF(LEN($I44)=0,"",IF(LEN(X$12)=0,"",IF(ISNUMBER(SEARCH("LABEL",$G44)),"",IFERROR(_xll.BDP(TKR,$G44,"EQY_FUND_RELATIVE_PERIOD",X$12,ACC_O,CONS_O,CURR_O,"fill=b")*1,"-"))))</f>
        <v/>
      </c>
      <c r="Y44" s="71" t="str">
        <f ca="1">IF(LEN($I44)=0,"",IF(LEN(Y$12)=0,"",IF(ISNUMBER(SEARCH("LABEL",$G44)),"",IFERROR(_xll.BDP(TKR,$G44,"EQY_FUND_RELATIVE_PERIOD",Y$12,ACC_O,CONS_O,CURR_O,"fill=b")*1,"-"))))</f>
        <v/>
      </c>
      <c r="Z44" s="71" t="str">
        <f ca="1">IF(LEN($I44)=0,"",IF(LEN(Z$12)=0,"",IF(ISNUMBER(SEARCH("LABEL",$G44)),"",IFERROR(_xll.BDP(TKR,$G44,"EQY_FUND_RELATIVE_PERIOD",Z$12,ACC_O,CONS_O,CURR_O,"fill=b")*1,"-"))))</f>
        <v/>
      </c>
      <c r="AA44" s="71" t="str">
        <f ca="1">IF(LEN($I44)=0,"",IF(LEN(AA$12)=0,"",IF(ISNUMBER(SEARCH("LABEL",$G44)),"",IFERROR(_xll.BDP(TKR,$G44,"EQY_FUND_RELATIVE_PERIOD",AA$12,ACC_O,CONS_O,CURR_O,"fill=b")*1,"-"))))</f>
        <v/>
      </c>
      <c r="AB44" s="71" t="str">
        <f ca="1">IF(LEN($I44)=0,"",IF(LEN(AB$12)=0,"",IF(ISNUMBER(SEARCH("LABEL",$G44)),"",IFERROR(_xll.BDP(TKR,$G44,"EQY_FUND_RELATIVE_PERIOD",AB$12,ACC_O,CONS_O,CURR_O,"fill=b")*1,"-"))))</f>
        <v/>
      </c>
      <c r="AC44" s="71" t="str">
        <f ca="1">IF(LEN($I44)=0,"",IF(LEN(AC$12)=0,"",IF(ISNUMBER(SEARCH("LABEL",$G44)),"",IFERROR(_xll.BDP(TKR,$G44,"EQY_FUND_RELATIVE_PERIOD",AC$12,ACC_O,CONS_O,CURR_O,"fill=b")*1,"-"))))</f>
        <v/>
      </c>
      <c r="AD44" s="71" t="str">
        <f ca="1">IF(LEN($I44)=0,"",IF(LEN(AD$12)=0,"",IF(ISNUMBER(SEARCH("LABEL",$G44)),"",IFERROR(_xll.BDP(TKR,$G44,"EQY_FUND_RELATIVE_PERIOD",AD$12,ACC_O,CONS_O,CURR_O,"fill=b")*1,"-"))))</f>
        <v/>
      </c>
      <c r="AE44" s="71" t="str">
        <f ca="1">IF(LEN($I44)=0,"",IF(LEN(AE$12)=0,"",IF(ISNUMBER(SEARCH("LABEL",$G44)),"",IFERROR(_xll.BDP(TKR,$G44,"EQY_FUND_RELATIVE_PERIOD",AE$12,ACC_O,CONS_O,CURR_O,"fill=b")*1,"-"))))</f>
        <v/>
      </c>
      <c r="AF44" s="71" t="str">
        <f ca="1">IF(LEN($I44)=0,"",IF(LEN(AF$12)=0,"",IF(ISNUMBER(SEARCH("LABEL",$G44)),"",IFERROR(_xll.BDP(TKR,$G44,"EQY_FUND_RELATIVE_PERIOD",AF$12,ACC_O,CONS_O,CURR_O,"fill=b")*1,"-"))))</f>
        <v/>
      </c>
      <c r="AG44" s="71" t="str">
        <f ca="1">IF(LEN($I44)=0,"",IF(LEN(AG$12)=0,"",IF(ISNUMBER(SEARCH("LABEL",$G44)),"",IFERROR(_xll.BDP(TKR,$G44,"EQY_FUND_RELATIVE_PERIOD",AG$12,ACC_O,CONS_O,CURR_O,"fill=b")*1,"-"))))</f>
        <v/>
      </c>
      <c r="AH44" s="71" t="str">
        <f ca="1">IF(LEN($I44)=0,"",IF(LEN(AH$12)=0,"",IF(ISNUMBER(SEARCH("LABEL",$G44)),"",IFERROR(_xll.BDP(TKR,$G44,"EQY_FUND_RELATIVE_PERIOD",AH$12,ACC_O,CONS_O,CURR_O,"fill=b")*1,"-"))))</f>
        <v/>
      </c>
      <c r="AI44" s="71" t="str">
        <f ca="1">IF(LEN($I44)=0,"",IF(LEN(AI$12)=0,"",IF(ISNUMBER(SEARCH("LABEL",$G44)),"",IFERROR(_xll.BDP(TKR,$G44,"EQY_FUND_RELATIVE_PERIOD",AI$12,ACC_O,CONS_O,CURR_O,"fill=b")*1,"-"))))</f>
        <v/>
      </c>
      <c r="AJ44" s="71" t="str">
        <f ca="1">IF(LEN($I44)=0,"",IF(LEN(AJ$12)=0,"",IF(ISNUMBER(SEARCH("LABEL",$G44)),"",IFERROR(_xll.BDP(TKR,$G44,"EQY_FUND_RELATIVE_PERIOD",AJ$12,ACC_O,CONS_O,CURR_O,"fill=b")*1,"-"))))</f>
        <v/>
      </c>
      <c r="AK44" s="71" t="str">
        <f ca="1">IF(LEN($I44)=0,"",IF(LEN(AK$12)=0,"",IF(ISNUMBER(SEARCH("LABEL",$G44)),"",IFERROR(_xll.BDP(TKR,$G44,"EQY_FUND_RELATIVE_PERIOD",AK$12,ACC_O,CONS_O,CURR_O,"fill=b")*1,"-"))))</f>
        <v/>
      </c>
      <c r="AL44" s="71" t="str">
        <f ca="1">IF(LEN($I44)=0,"",IF(LEN(AL$12)=0,"",IF(ISNUMBER(SEARCH("LABEL",$G44)),"",IFERROR(_xll.BDP(TKR,$G44,"EQY_FUND_RELATIVE_PERIOD",AL$12,ACC_O,CONS_O,CURR_O,"fill=b")*1,"-"))))</f>
        <v/>
      </c>
      <c r="AM44" s="71" t="str">
        <f ca="1">IF(LEN($I44)=0,"",IF(LEN(AM$12)=0,"",IF(ISNUMBER(SEARCH("LABEL",$G44)),"",IFERROR(_xll.BDP(TKR,$G44,"EQY_FUND_RELATIVE_PERIOD",AM$12,ACC_O,CONS_O,CURR_O,"fill=b")*1,"-"))))</f>
        <v/>
      </c>
      <c r="AN44" s="71" t="str">
        <f ca="1">IF(LEN($I44)=0,"",IF(LEN(AN$12)=0,"",IF(ISNUMBER(SEARCH("LABEL",$G44)),"",IFERROR(_xll.BDP(TKR,$G44,"EQY_FUND_RELATIVE_PERIOD",AN$12,ACC_O,CONS_O,CURR_O,"fill=b")*1,"-"))))</f>
        <v/>
      </c>
      <c r="AO44" s="71" t="str">
        <f ca="1">IF(LEN($I44)=0,"",IF(LEN(AO$12)=0,"",IF(ISNUMBER(SEARCH("LABEL",$G44)),"",IFERROR(_xll.BDP(TKR,$G44,"EQY_FUND_RELATIVE_PERIOD",AO$12,ACC_O,CONS_O,CURR_O,"fill=b")*1,"-"))))</f>
        <v/>
      </c>
      <c r="AP44" s="71" t="str">
        <f ca="1">IF(LEN($I44)=0,"",IF(LEN(AP$12)=0,"",IF(ISNUMBER(SEARCH("LABEL",$G44)),"",IFERROR(_xll.BDP(TKR,$G44,"EQY_FUND_RELATIVE_PERIOD",AP$12,ACC_O,CONS_O,CURR_O,"fill=b")*1,"-"))))</f>
        <v/>
      </c>
      <c r="AQ44" s="71" t="str">
        <f ca="1">IF(LEN($I44)=0,"",IF(LEN(AQ$12)=0,"",IF(ISNUMBER(SEARCH("LABEL",$G44)),"",IFERROR(_xll.BDP(TKR,$G44,"EQY_FUND_RELATIVE_PERIOD",AQ$12,ACC_O,CONS_O,CURR_O,"fill=b")*1,"-"))))</f>
        <v/>
      </c>
      <c r="AR44" s="71" t="str">
        <f ca="1">IF(LEN($I44)=0,"",IF(LEN(AR$12)=0,"",IF(ISNUMBER(SEARCH("LABEL",$G44)),"",IFERROR(_xll.BDP(TKR,$G44,"EQY_FUND_RELATIVE_PERIOD",AR$12,ACC_O,CONS_O,CURR_O,"fill=b")*1,"-"))))</f>
        <v/>
      </c>
      <c r="AS44" s="71" t="str">
        <f ca="1">IF(LEN($I44)=0,"",IF(LEN(AS$12)=0,"",IF(ISNUMBER(SEARCH("LABEL",$G44)),"",IFERROR(_xll.BDP(TKR,$G44,"EQY_FUND_RELATIVE_PERIOD",AS$12,ACC_O,CONS_O,CURR_O,"fill=b")*1,"-"))))</f>
        <v/>
      </c>
      <c r="AT44" s="71" t="str">
        <f ca="1">IF(LEN($I44)=0,"",IF(LEN(AT$12)=0,"",IF(ISNUMBER(SEARCH("LABEL",$G44)),"",IFERROR(_xll.BDP(TKR,$G44,"EQY_FUND_RELATIVE_PERIOD",AT$12,ACC_O,CONS_O,CURR_O,"fill=b")*1,"-"))))</f>
        <v/>
      </c>
      <c r="AU44" s="71" t="str">
        <f ca="1">IF(LEN($I44)=0,"",IF(LEN(AU$12)=0,"",IF(ISNUMBER(SEARCH("LABEL",$G44)),"",IFERROR(_xll.BDP(TKR,$G44,"EQY_FUND_RELATIVE_PERIOD",AU$12,ACC_O,CONS_O,CURR_O,"fill=b")*1,"-"))))</f>
        <v/>
      </c>
      <c r="AV44" s="71" t="str">
        <f ca="1">IF(LEN($I44)=0,"",IF(LEN(AV$12)=0,"",IF(ISNUMBER(SEARCH("LABEL",$G44)),"",IFERROR(_xll.BDP(TKR,$G44,"EQY_FUND_RELATIVE_PERIOD",AV$12,ACC_O,CONS_O,CURR_O,"fill=b")*1,"-"))))</f>
        <v/>
      </c>
      <c r="AW44" s="71" t="str">
        <f ca="1">IF(LEN($I44)=0,"",IF(LEN(AW$12)=0,"",IF(ISNUMBER(SEARCH("LABEL",$G44)),"",IFERROR(_xll.BDP(TKR,$G44,"EQY_FUND_RELATIVE_PERIOD",AW$12,ACC_O,CONS_O,CURR_O,"fill=b")*1,"-"))))</f>
        <v/>
      </c>
      <c r="AX44" s="71" t="str">
        <f ca="1">IF(LEN($I44)=0,"",IF(LEN(AX$12)=0,"",IF(ISNUMBER(SEARCH("LABEL",$G44)),"",IFERROR(_xll.BDP(TKR,$G44,"EQY_FUND_RELATIVE_PERIOD",AX$12,ACC_O,CONS_O,CURR_O,"fill=b")*1,"-"))))</f>
        <v/>
      </c>
      <c r="AY44" s="71" t="str">
        <f ca="1">IF(LEN($I44)=0,"",IF(LEN(AY$12)=0,"",IF(ISNUMBER(SEARCH("LABEL",$G44)),"",IFERROR(_xll.BDP(TKR,$G44,"EQY_FUND_RELATIVE_PERIOD",AY$12,ACC_O,CONS_O,CURR_O,"fill=b")*1,"-"))))</f>
        <v/>
      </c>
      <c r="AZ44" s="71" t="str">
        <f ca="1">IF(LEN($I44)=0,"",IF(LEN(AZ$12)=0,"",IF(ISNUMBER(SEARCH("LABEL",$G44)),"",IFERROR(_xll.BDP(TKR,$G44,"EQY_FUND_RELATIVE_PERIOD",AZ$12,ACC_O,CONS_O,CURR_O,"fill=b")*1,"-"))))</f>
        <v/>
      </c>
      <c r="BA44" s="71" t="str">
        <f ca="1">IF(LEN($I44)=0,"",IF(LEN(BA$12)=0,"",IF(ISNUMBER(SEARCH("LABEL",$G44)),"",IFERROR(_xll.BDP(TKR,$G44,"EQY_FUND_RELATIVE_PERIOD",BA$12,ACC_O,CONS_O,CURR_O,"fill=b")*1,"-"))))</f>
        <v/>
      </c>
      <c r="BB44" s="71" t="str">
        <f ca="1">IF(LEN($I44)=0,"",IF(LEN(BB$12)=0,"",IF(ISNUMBER(SEARCH("LABEL",$G44)),"",IFERROR(_xll.BDP(TKR,$G44,"EQY_FUND_RELATIVE_PERIOD",BB$12,ACC_O,CONS_O,CURR_O,"fill=b")*1,"-"))))</f>
        <v/>
      </c>
      <c r="BC44" s="71" t="str">
        <f ca="1">IF(LEN($I44)=0,"",IF(LEN(BC$12)=0,"",IF(ISNUMBER(SEARCH("LABEL",$G44)),"",IFERROR(_xll.BDP(TKR,$G44,"EQY_FUND_RELATIVE_PERIOD",BC$12,ACC_O,CONS_O,CURR_O,"fill=b")*1,"-"))))</f>
        <v/>
      </c>
    </row>
    <row r="45" spans="2:55">
      <c r="B45">
        <v>33</v>
      </c>
      <c r="C45" t="str">
        <f t="shared" ca="1" si="4"/>
        <v/>
      </c>
      <c r="D45" t="str">
        <f t="shared" ca="1" si="4"/>
        <v/>
      </c>
      <c r="E45" t="str">
        <f t="shared" ca="1" si="4"/>
        <v/>
      </c>
      <c r="F45" t="str">
        <f t="shared" ca="1" si="4"/>
        <v/>
      </c>
      <c r="G45" t="str">
        <f t="shared" ca="1" si="1"/>
        <v/>
      </c>
      <c r="H45" t="str">
        <f t="shared" ca="1" si="2"/>
        <v/>
      </c>
      <c r="I45" t="str">
        <f t="shared" ca="1" si="3"/>
        <v/>
      </c>
      <c r="P45" s="71" t="str">
        <f ca="1">IF(LEN($I45)=0,"",IF(LEN(P$12)=0,"",IF(ISNUMBER(SEARCH("LABEL",$G45)),"",IFERROR(_xll.BDP(TKR,$G45,"EQY_FUND_RELATIVE_PERIOD",P$12,ACC_O,CONS_O,CURR_O,"fill=b")*1,"-"))))</f>
        <v/>
      </c>
      <c r="Q45" s="71" t="str">
        <f ca="1">IF(LEN($I45)=0,"",IF(LEN(Q$12)=0,"",IF(ISNUMBER(SEARCH("LABEL",$G45)),"",IFERROR(_xll.BDP(TKR,$G45,"EQY_FUND_RELATIVE_PERIOD",Q$12,ACC_O,CONS_O,CURR_O,"fill=b")*1,"-"))))</f>
        <v/>
      </c>
      <c r="R45" s="71" t="str">
        <f ca="1">IF(LEN($I45)=0,"",IF(LEN(R$12)=0,"",IF(ISNUMBER(SEARCH("LABEL",$G45)),"",IFERROR(_xll.BDP(TKR,$G45,"EQY_FUND_RELATIVE_PERIOD",R$12,ACC_O,CONS_O,CURR_O,"fill=b")*1,"-"))))</f>
        <v/>
      </c>
      <c r="S45" s="71" t="str">
        <f ca="1">IF(LEN($I45)=0,"",IF(LEN(S$12)=0,"",IF(ISNUMBER(SEARCH("LABEL",$G45)),"",IFERROR(_xll.BDP(TKR,$G45,"EQY_FUND_RELATIVE_PERIOD",S$12,ACC_O,CONS_O,CURR_O,"fill=b")*1,"-"))))</f>
        <v/>
      </c>
      <c r="T45" s="71" t="str">
        <f ca="1">IF(LEN($I45)=0,"",IF(LEN(T$12)=0,"",IF(ISNUMBER(SEARCH("LABEL",$G45)),"",IFERROR(_xll.BDP(TKR,$G45,"EQY_FUND_RELATIVE_PERIOD",T$12,ACC_O,CONS_O,CURR_O,"fill=b")*1,"-"))))</f>
        <v/>
      </c>
      <c r="U45" s="71" t="str">
        <f ca="1">IF(LEN($I45)=0,"",IF(LEN(U$12)=0,"",IF(ISNUMBER(SEARCH("LABEL",$G45)),"",IFERROR(_xll.BDP(TKR,$G45,"EQY_FUND_RELATIVE_PERIOD",U$12,ACC_O,CONS_O,CURR_O,"fill=b")*1,"-"))))</f>
        <v/>
      </c>
      <c r="V45" s="71" t="str">
        <f ca="1">IF(LEN($I45)=0,"",IF(LEN(V$12)=0,"",IF(ISNUMBER(SEARCH("LABEL",$G45)),"",IFERROR(_xll.BDP(TKR,$G45,"EQY_FUND_RELATIVE_PERIOD",V$12,ACC_O,CONS_O,CURR_O,"fill=b")*1,"-"))))</f>
        <v/>
      </c>
      <c r="W45" s="71" t="str">
        <f ca="1">IF(LEN($I45)=0,"",IF(LEN(W$12)=0,"",IF(ISNUMBER(SEARCH("LABEL",$G45)),"",IFERROR(_xll.BDP(TKR,$G45,"EQY_FUND_RELATIVE_PERIOD",W$12,ACC_O,CONS_O,CURR_O,"fill=b")*1,"-"))))</f>
        <v/>
      </c>
      <c r="X45" s="71" t="str">
        <f ca="1">IF(LEN($I45)=0,"",IF(LEN(X$12)=0,"",IF(ISNUMBER(SEARCH("LABEL",$G45)),"",IFERROR(_xll.BDP(TKR,$G45,"EQY_FUND_RELATIVE_PERIOD",X$12,ACC_O,CONS_O,CURR_O,"fill=b")*1,"-"))))</f>
        <v/>
      </c>
      <c r="Y45" s="71" t="str">
        <f ca="1">IF(LEN($I45)=0,"",IF(LEN(Y$12)=0,"",IF(ISNUMBER(SEARCH("LABEL",$G45)),"",IFERROR(_xll.BDP(TKR,$G45,"EQY_FUND_RELATIVE_PERIOD",Y$12,ACC_O,CONS_O,CURR_O,"fill=b")*1,"-"))))</f>
        <v/>
      </c>
      <c r="Z45" s="71" t="str">
        <f ca="1">IF(LEN($I45)=0,"",IF(LEN(Z$12)=0,"",IF(ISNUMBER(SEARCH("LABEL",$G45)),"",IFERROR(_xll.BDP(TKR,$G45,"EQY_FUND_RELATIVE_PERIOD",Z$12,ACC_O,CONS_O,CURR_O,"fill=b")*1,"-"))))</f>
        <v/>
      </c>
      <c r="AA45" s="71" t="str">
        <f ca="1">IF(LEN($I45)=0,"",IF(LEN(AA$12)=0,"",IF(ISNUMBER(SEARCH("LABEL",$G45)),"",IFERROR(_xll.BDP(TKR,$G45,"EQY_FUND_RELATIVE_PERIOD",AA$12,ACC_O,CONS_O,CURR_O,"fill=b")*1,"-"))))</f>
        <v/>
      </c>
      <c r="AB45" s="71" t="str">
        <f ca="1">IF(LEN($I45)=0,"",IF(LEN(AB$12)=0,"",IF(ISNUMBER(SEARCH("LABEL",$G45)),"",IFERROR(_xll.BDP(TKR,$G45,"EQY_FUND_RELATIVE_PERIOD",AB$12,ACC_O,CONS_O,CURR_O,"fill=b")*1,"-"))))</f>
        <v/>
      </c>
      <c r="AC45" s="71" t="str">
        <f ca="1">IF(LEN($I45)=0,"",IF(LEN(AC$12)=0,"",IF(ISNUMBER(SEARCH("LABEL",$G45)),"",IFERROR(_xll.BDP(TKR,$G45,"EQY_FUND_RELATIVE_PERIOD",AC$12,ACC_O,CONS_O,CURR_O,"fill=b")*1,"-"))))</f>
        <v/>
      </c>
      <c r="AD45" s="71" t="str">
        <f ca="1">IF(LEN($I45)=0,"",IF(LEN(AD$12)=0,"",IF(ISNUMBER(SEARCH("LABEL",$G45)),"",IFERROR(_xll.BDP(TKR,$G45,"EQY_FUND_RELATIVE_PERIOD",AD$12,ACC_O,CONS_O,CURR_O,"fill=b")*1,"-"))))</f>
        <v/>
      </c>
      <c r="AE45" s="71" t="str">
        <f ca="1">IF(LEN($I45)=0,"",IF(LEN(AE$12)=0,"",IF(ISNUMBER(SEARCH("LABEL",$G45)),"",IFERROR(_xll.BDP(TKR,$G45,"EQY_FUND_RELATIVE_PERIOD",AE$12,ACC_O,CONS_O,CURR_O,"fill=b")*1,"-"))))</f>
        <v/>
      </c>
      <c r="AF45" s="71" t="str">
        <f ca="1">IF(LEN($I45)=0,"",IF(LEN(AF$12)=0,"",IF(ISNUMBER(SEARCH("LABEL",$G45)),"",IFERROR(_xll.BDP(TKR,$G45,"EQY_FUND_RELATIVE_PERIOD",AF$12,ACC_O,CONS_O,CURR_O,"fill=b")*1,"-"))))</f>
        <v/>
      </c>
      <c r="AG45" s="71" t="str">
        <f ca="1">IF(LEN($I45)=0,"",IF(LEN(AG$12)=0,"",IF(ISNUMBER(SEARCH("LABEL",$G45)),"",IFERROR(_xll.BDP(TKR,$G45,"EQY_FUND_RELATIVE_PERIOD",AG$12,ACC_O,CONS_O,CURR_O,"fill=b")*1,"-"))))</f>
        <v/>
      </c>
      <c r="AH45" s="71" t="str">
        <f ca="1">IF(LEN($I45)=0,"",IF(LEN(AH$12)=0,"",IF(ISNUMBER(SEARCH("LABEL",$G45)),"",IFERROR(_xll.BDP(TKR,$G45,"EQY_FUND_RELATIVE_PERIOD",AH$12,ACC_O,CONS_O,CURR_O,"fill=b")*1,"-"))))</f>
        <v/>
      </c>
      <c r="AI45" s="71" t="str">
        <f ca="1">IF(LEN($I45)=0,"",IF(LEN(AI$12)=0,"",IF(ISNUMBER(SEARCH("LABEL",$G45)),"",IFERROR(_xll.BDP(TKR,$G45,"EQY_FUND_RELATIVE_PERIOD",AI$12,ACC_O,CONS_O,CURR_O,"fill=b")*1,"-"))))</f>
        <v/>
      </c>
      <c r="AJ45" s="71" t="str">
        <f ca="1">IF(LEN($I45)=0,"",IF(LEN(AJ$12)=0,"",IF(ISNUMBER(SEARCH("LABEL",$G45)),"",IFERROR(_xll.BDP(TKR,$G45,"EQY_FUND_RELATIVE_PERIOD",AJ$12,ACC_O,CONS_O,CURR_O,"fill=b")*1,"-"))))</f>
        <v/>
      </c>
      <c r="AK45" s="71" t="str">
        <f ca="1">IF(LEN($I45)=0,"",IF(LEN(AK$12)=0,"",IF(ISNUMBER(SEARCH("LABEL",$G45)),"",IFERROR(_xll.BDP(TKR,$G45,"EQY_FUND_RELATIVE_PERIOD",AK$12,ACC_O,CONS_O,CURR_O,"fill=b")*1,"-"))))</f>
        <v/>
      </c>
      <c r="AL45" s="71" t="str">
        <f ca="1">IF(LEN($I45)=0,"",IF(LEN(AL$12)=0,"",IF(ISNUMBER(SEARCH("LABEL",$G45)),"",IFERROR(_xll.BDP(TKR,$G45,"EQY_FUND_RELATIVE_PERIOD",AL$12,ACC_O,CONS_O,CURR_O,"fill=b")*1,"-"))))</f>
        <v/>
      </c>
      <c r="AM45" s="71" t="str">
        <f ca="1">IF(LEN($I45)=0,"",IF(LEN(AM$12)=0,"",IF(ISNUMBER(SEARCH("LABEL",$G45)),"",IFERROR(_xll.BDP(TKR,$G45,"EQY_FUND_RELATIVE_PERIOD",AM$12,ACC_O,CONS_O,CURR_O,"fill=b")*1,"-"))))</f>
        <v/>
      </c>
      <c r="AN45" s="71" t="str">
        <f ca="1">IF(LEN($I45)=0,"",IF(LEN(AN$12)=0,"",IF(ISNUMBER(SEARCH("LABEL",$G45)),"",IFERROR(_xll.BDP(TKR,$G45,"EQY_FUND_RELATIVE_PERIOD",AN$12,ACC_O,CONS_O,CURR_O,"fill=b")*1,"-"))))</f>
        <v/>
      </c>
      <c r="AO45" s="71" t="str">
        <f ca="1">IF(LEN($I45)=0,"",IF(LEN(AO$12)=0,"",IF(ISNUMBER(SEARCH("LABEL",$G45)),"",IFERROR(_xll.BDP(TKR,$G45,"EQY_FUND_RELATIVE_PERIOD",AO$12,ACC_O,CONS_O,CURR_O,"fill=b")*1,"-"))))</f>
        <v/>
      </c>
      <c r="AP45" s="71" t="str">
        <f ca="1">IF(LEN($I45)=0,"",IF(LEN(AP$12)=0,"",IF(ISNUMBER(SEARCH("LABEL",$G45)),"",IFERROR(_xll.BDP(TKR,$G45,"EQY_FUND_RELATIVE_PERIOD",AP$12,ACC_O,CONS_O,CURR_O,"fill=b")*1,"-"))))</f>
        <v/>
      </c>
      <c r="AQ45" s="71" t="str">
        <f ca="1">IF(LEN($I45)=0,"",IF(LEN(AQ$12)=0,"",IF(ISNUMBER(SEARCH("LABEL",$G45)),"",IFERROR(_xll.BDP(TKR,$G45,"EQY_FUND_RELATIVE_PERIOD",AQ$12,ACC_O,CONS_O,CURR_O,"fill=b")*1,"-"))))</f>
        <v/>
      </c>
      <c r="AR45" s="71" t="str">
        <f ca="1">IF(LEN($I45)=0,"",IF(LEN(AR$12)=0,"",IF(ISNUMBER(SEARCH("LABEL",$G45)),"",IFERROR(_xll.BDP(TKR,$G45,"EQY_FUND_RELATIVE_PERIOD",AR$12,ACC_O,CONS_O,CURR_O,"fill=b")*1,"-"))))</f>
        <v/>
      </c>
      <c r="AS45" s="71" t="str">
        <f ca="1">IF(LEN($I45)=0,"",IF(LEN(AS$12)=0,"",IF(ISNUMBER(SEARCH("LABEL",$G45)),"",IFERROR(_xll.BDP(TKR,$G45,"EQY_FUND_RELATIVE_PERIOD",AS$12,ACC_O,CONS_O,CURR_O,"fill=b")*1,"-"))))</f>
        <v/>
      </c>
      <c r="AT45" s="71" t="str">
        <f ca="1">IF(LEN($I45)=0,"",IF(LEN(AT$12)=0,"",IF(ISNUMBER(SEARCH("LABEL",$G45)),"",IFERROR(_xll.BDP(TKR,$G45,"EQY_FUND_RELATIVE_PERIOD",AT$12,ACC_O,CONS_O,CURR_O,"fill=b")*1,"-"))))</f>
        <v/>
      </c>
      <c r="AU45" s="71" t="str">
        <f ca="1">IF(LEN($I45)=0,"",IF(LEN(AU$12)=0,"",IF(ISNUMBER(SEARCH("LABEL",$G45)),"",IFERROR(_xll.BDP(TKR,$G45,"EQY_FUND_RELATIVE_PERIOD",AU$12,ACC_O,CONS_O,CURR_O,"fill=b")*1,"-"))))</f>
        <v/>
      </c>
      <c r="AV45" s="71" t="str">
        <f ca="1">IF(LEN($I45)=0,"",IF(LEN(AV$12)=0,"",IF(ISNUMBER(SEARCH("LABEL",$G45)),"",IFERROR(_xll.BDP(TKR,$G45,"EQY_FUND_RELATIVE_PERIOD",AV$12,ACC_O,CONS_O,CURR_O,"fill=b")*1,"-"))))</f>
        <v/>
      </c>
      <c r="AW45" s="71" t="str">
        <f ca="1">IF(LEN($I45)=0,"",IF(LEN(AW$12)=0,"",IF(ISNUMBER(SEARCH("LABEL",$G45)),"",IFERROR(_xll.BDP(TKR,$G45,"EQY_FUND_RELATIVE_PERIOD",AW$12,ACC_O,CONS_O,CURR_O,"fill=b")*1,"-"))))</f>
        <v/>
      </c>
      <c r="AX45" s="71" t="str">
        <f ca="1">IF(LEN($I45)=0,"",IF(LEN(AX$12)=0,"",IF(ISNUMBER(SEARCH("LABEL",$G45)),"",IFERROR(_xll.BDP(TKR,$G45,"EQY_FUND_RELATIVE_PERIOD",AX$12,ACC_O,CONS_O,CURR_O,"fill=b")*1,"-"))))</f>
        <v/>
      </c>
      <c r="AY45" s="71" t="str">
        <f ca="1">IF(LEN($I45)=0,"",IF(LEN(AY$12)=0,"",IF(ISNUMBER(SEARCH("LABEL",$G45)),"",IFERROR(_xll.BDP(TKR,$G45,"EQY_FUND_RELATIVE_PERIOD",AY$12,ACC_O,CONS_O,CURR_O,"fill=b")*1,"-"))))</f>
        <v/>
      </c>
      <c r="AZ45" s="71" t="str">
        <f ca="1">IF(LEN($I45)=0,"",IF(LEN(AZ$12)=0,"",IF(ISNUMBER(SEARCH("LABEL",$G45)),"",IFERROR(_xll.BDP(TKR,$G45,"EQY_FUND_RELATIVE_PERIOD",AZ$12,ACC_O,CONS_O,CURR_O,"fill=b")*1,"-"))))</f>
        <v/>
      </c>
      <c r="BA45" s="71" t="str">
        <f ca="1">IF(LEN($I45)=0,"",IF(LEN(BA$12)=0,"",IF(ISNUMBER(SEARCH("LABEL",$G45)),"",IFERROR(_xll.BDP(TKR,$G45,"EQY_FUND_RELATIVE_PERIOD",BA$12,ACC_O,CONS_O,CURR_O,"fill=b")*1,"-"))))</f>
        <v/>
      </c>
      <c r="BB45" s="71" t="str">
        <f ca="1">IF(LEN($I45)=0,"",IF(LEN(BB$12)=0,"",IF(ISNUMBER(SEARCH("LABEL",$G45)),"",IFERROR(_xll.BDP(TKR,$G45,"EQY_FUND_RELATIVE_PERIOD",BB$12,ACC_O,CONS_O,CURR_O,"fill=b")*1,"-"))))</f>
        <v/>
      </c>
      <c r="BC45" s="71" t="str">
        <f ca="1">IF(LEN($I45)=0,"",IF(LEN(BC$12)=0,"",IF(ISNUMBER(SEARCH("LABEL",$G45)),"",IFERROR(_xll.BDP(TKR,$G45,"EQY_FUND_RELATIVE_PERIOD",BC$12,ACC_O,CONS_O,CURR_O,"fill=b")*1,"-"))))</f>
        <v/>
      </c>
    </row>
    <row r="46" spans="2:55">
      <c r="B46">
        <v>34</v>
      </c>
      <c r="C46" t="str">
        <f t="shared" ca="1" si="4"/>
        <v/>
      </c>
      <c r="D46" t="str">
        <f t="shared" ca="1" si="4"/>
        <v/>
      </c>
      <c r="E46" t="str">
        <f t="shared" ca="1" si="4"/>
        <v/>
      </c>
      <c r="F46" t="str">
        <f t="shared" ca="1" si="4"/>
        <v/>
      </c>
      <c r="G46" t="str">
        <f t="shared" ca="1" si="1"/>
        <v/>
      </c>
      <c r="H46" t="str">
        <f t="shared" ca="1" si="2"/>
        <v/>
      </c>
      <c r="I46" t="str">
        <f t="shared" ca="1" si="3"/>
        <v/>
      </c>
      <c r="P46" s="71" t="str">
        <f ca="1">IF(LEN($I46)=0,"",IF(LEN(P$12)=0,"",IF(ISNUMBER(SEARCH("LABEL",$G46)),"",IFERROR(_xll.BDP(TKR,$G46,"EQY_FUND_RELATIVE_PERIOD",P$12,ACC_O,CONS_O,CURR_O,"fill=b")*1,"-"))))</f>
        <v/>
      </c>
      <c r="Q46" s="71" t="str">
        <f ca="1">IF(LEN($I46)=0,"",IF(LEN(Q$12)=0,"",IF(ISNUMBER(SEARCH("LABEL",$G46)),"",IFERROR(_xll.BDP(TKR,$G46,"EQY_FUND_RELATIVE_PERIOD",Q$12,ACC_O,CONS_O,CURR_O,"fill=b")*1,"-"))))</f>
        <v/>
      </c>
      <c r="R46" s="71" t="str">
        <f ca="1">IF(LEN($I46)=0,"",IF(LEN(R$12)=0,"",IF(ISNUMBER(SEARCH("LABEL",$G46)),"",IFERROR(_xll.BDP(TKR,$G46,"EQY_FUND_RELATIVE_PERIOD",R$12,ACC_O,CONS_O,CURR_O,"fill=b")*1,"-"))))</f>
        <v/>
      </c>
      <c r="S46" s="71" t="str">
        <f ca="1">IF(LEN($I46)=0,"",IF(LEN(S$12)=0,"",IF(ISNUMBER(SEARCH("LABEL",$G46)),"",IFERROR(_xll.BDP(TKR,$G46,"EQY_FUND_RELATIVE_PERIOD",S$12,ACC_O,CONS_O,CURR_O,"fill=b")*1,"-"))))</f>
        <v/>
      </c>
      <c r="T46" s="71" t="str">
        <f ca="1">IF(LEN($I46)=0,"",IF(LEN(T$12)=0,"",IF(ISNUMBER(SEARCH("LABEL",$G46)),"",IFERROR(_xll.BDP(TKR,$G46,"EQY_FUND_RELATIVE_PERIOD",T$12,ACC_O,CONS_O,CURR_O,"fill=b")*1,"-"))))</f>
        <v/>
      </c>
      <c r="U46" s="71" t="str">
        <f ca="1">IF(LEN($I46)=0,"",IF(LEN(U$12)=0,"",IF(ISNUMBER(SEARCH("LABEL",$G46)),"",IFERROR(_xll.BDP(TKR,$G46,"EQY_FUND_RELATIVE_PERIOD",U$12,ACC_O,CONS_O,CURR_O,"fill=b")*1,"-"))))</f>
        <v/>
      </c>
      <c r="V46" s="71" t="str">
        <f ca="1">IF(LEN($I46)=0,"",IF(LEN(V$12)=0,"",IF(ISNUMBER(SEARCH("LABEL",$G46)),"",IFERROR(_xll.BDP(TKR,$G46,"EQY_FUND_RELATIVE_PERIOD",V$12,ACC_O,CONS_O,CURR_O,"fill=b")*1,"-"))))</f>
        <v/>
      </c>
      <c r="W46" s="71" t="str">
        <f ca="1">IF(LEN($I46)=0,"",IF(LEN(W$12)=0,"",IF(ISNUMBER(SEARCH("LABEL",$G46)),"",IFERROR(_xll.BDP(TKR,$G46,"EQY_FUND_RELATIVE_PERIOD",W$12,ACC_O,CONS_O,CURR_O,"fill=b")*1,"-"))))</f>
        <v/>
      </c>
      <c r="X46" s="71" t="str">
        <f ca="1">IF(LEN($I46)=0,"",IF(LEN(X$12)=0,"",IF(ISNUMBER(SEARCH("LABEL",$G46)),"",IFERROR(_xll.BDP(TKR,$G46,"EQY_FUND_RELATIVE_PERIOD",X$12,ACC_O,CONS_O,CURR_O,"fill=b")*1,"-"))))</f>
        <v/>
      </c>
      <c r="Y46" s="71" t="str">
        <f ca="1">IF(LEN($I46)=0,"",IF(LEN(Y$12)=0,"",IF(ISNUMBER(SEARCH("LABEL",$G46)),"",IFERROR(_xll.BDP(TKR,$G46,"EQY_FUND_RELATIVE_PERIOD",Y$12,ACC_O,CONS_O,CURR_O,"fill=b")*1,"-"))))</f>
        <v/>
      </c>
      <c r="Z46" s="71" t="str">
        <f ca="1">IF(LEN($I46)=0,"",IF(LEN(Z$12)=0,"",IF(ISNUMBER(SEARCH("LABEL",$G46)),"",IFERROR(_xll.BDP(TKR,$G46,"EQY_FUND_RELATIVE_PERIOD",Z$12,ACC_O,CONS_O,CURR_O,"fill=b")*1,"-"))))</f>
        <v/>
      </c>
      <c r="AA46" s="71" t="str">
        <f ca="1">IF(LEN($I46)=0,"",IF(LEN(AA$12)=0,"",IF(ISNUMBER(SEARCH("LABEL",$G46)),"",IFERROR(_xll.BDP(TKR,$G46,"EQY_FUND_RELATIVE_PERIOD",AA$12,ACC_O,CONS_O,CURR_O,"fill=b")*1,"-"))))</f>
        <v/>
      </c>
      <c r="AB46" s="71" t="str">
        <f ca="1">IF(LEN($I46)=0,"",IF(LEN(AB$12)=0,"",IF(ISNUMBER(SEARCH("LABEL",$G46)),"",IFERROR(_xll.BDP(TKR,$G46,"EQY_FUND_RELATIVE_PERIOD",AB$12,ACC_O,CONS_O,CURR_O,"fill=b")*1,"-"))))</f>
        <v/>
      </c>
      <c r="AC46" s="71" t="str">
        <f ca="1">IF(LEN($I46)=0,"",IF(LEN(AC$12)=0,"",IF(ISNUMBER(SEARCH("LABEL",$G46)),"",IFERROR(_xll.BDP(TKR,$G46,"EQY_FUND_RELATIVE_PERIOD",AC$12,ACC_O,CONS_O,CURR_O,"fill=b")*1,"-"))))</f>
        <v/>
      </c>
      <c r="AD46" s="71" t="str">
        <f ca="1">IF(LEN($I46)=0,"",IF(LEN(AD$12)=0,"",IF(ISNUMBER(SEARCH("LABEL",$G46)),"",IFERROR(_xll.BDP(TKR,$G46,"EQY_FUND_RELATIVE_PERIOD",AD$12,ACC_O,CONS_O,CURR_O,"fill=b")*1,"-"))))</f>
        <v/>
      </c>
      <c r="AE46" s="71" t="str">
        <f ca="1">IF(LEN($I46)=0,"",IF(LEN(AE$12)=0,"",IF(ISNUMBER(SEARCH("LABEL",$G46)),"",IFERROR(_xll.BDP(TKR,$G46,"EQY_FUND_RELATIVE_PERIOD",AE$12,ACC_O,CONS_O,CURR_O,"fill=b")*1,"-"))))</f>
        <v/>
      </c>
      <c r="AF46" s="71" t="str">
        <f ca="1">IF(LEN($I46)=0,"",IF(LEN(AF$12)=0,"",IF(ISNUMBER(SEARCH("LABEL",$G46)),"",IFERROR(_xll.BDP(TKR,$G46,"EQY_FUND_RELATIVE_PERIOD",AF$12,ACC_O,CONS_O,CURR_O,"fill=b")*1,"-"))))</f>
        <v/>
      </c>
      <c r="AG46" s="71" t="str">
        <f ca="1">IF(LEN($I46)=0,"",IF(LEN(AG$12)=0,"",IF(ISNUMBER(SEARCH("LABEL",$G46)),"",IFERROR(_xll.BDP(TKR,$G46,"EQY_FUND_RELATIVE_PERIOD",AG$12,ACC_O,CONS_O,CURR_O,"fill=b")*1,"-"))))</f>
        <v/>
      </c>
      <c r="AH46" s="71" t="str">
        <f ca="1">IF(LEN($I46)=0,"",IF(LEN(AH$12)=0,"",IF(ISNUMBER(SEARCH("LABEL",$G46)),"",IFERROR(_xll.BDP(TKR,$G46,"EQY_FUND_RELATIVE_PERIOD",AH$12,ACC_O,CONS_O,CURR_O,"fill=b")*1,"-"))))</f>
        <v/>
      </c>
      <c r="AI46" s="71" t="str">
        <f ca="1">IF(LEN($I46)=0,"",IF(LEN(AI$12)=0,"",IF(ISNUMBER(SEARCH("LABEL",$G46)),"",IFERROR(_xll.BDP(TKR,$G46,"EQY_FUND_RELATIVE_PERIOD",AI$12,ACC_O,CONS_O,CURR_O,"fill=b")*1,"-"))))</f>
        <v/>
      </c>
      <c r="AJ46" s="71" t="str">
        <f ca="1">IF(LEN($I46)=0,"",IF(LEN(AJ$12)=0,"",IF(ISNUMBER(SEARCH("LABEL",$G46)),"",IFERROR(_xll.BDP(TKR,$G46,"EQY_FUND_RELATIVE_PERIOD",AJ$12,ACC_O,CONS_O,CURR_O,"fill=b")*1,"-"))))</f>
        <v/>
      </c>
      <c r="AK46" s="71" t="str">
        <f ca="1">IF(LEN($I46)=0,"",IF(LEN(AK$12)=0,"",IF(ISNUMBER(SEARCH("LABEL",$G46)),"",IFERROR(_xll.BDP(TKR,$G46,"EQY_FUND_RELATIVE_PERIOD",AK$12,ACC_O,CONS_O,CURR_O,"fill=b")*1,"-"))))</f>
        <v/>
      </c>
      <c r="AL46" s="71" t="str">
        <f ca="1">IF(LEN($I46)=0,"",IF(LEN(AL$12)=0,"",IF(ISNUMBER(SEARCH("LABEL",$G46)),"",IFERROR(_xll.BDP(TKR,$G46,"EQY_FUND_RELATIVE_PERIOD",AL$12,ACC_O,CONS_O,CURR_O,"fill=b")*1,"-"))))</f>
        <v/>
      </c>
      <c r="AM46" s="71" t="str">
        <f ca="1">IF(LEN($I46)=0,"",IF(LEN(AM$12)=0,"",IF(ISNUMBER(SEARCH("LABEL",$G46)),"",IFERROR(_xll.BDP(TKR,$G46,"EQY_FUND_RELATIVE_PERIOD",AM$12,ACC_O,CONS_O,CURR_O,"fill=b")*1,"-"))))</f>
        <v/>
      </c>
      <c r="AN46" s="71" t="str">
        <f ca="1">IF(LEN($I46)=0,"",IF(LEN(AN$12)=0,"",IF(ISNUMBER(SEARCH("LABEL",$G46)),"",IFERROR(_xll.BDP(TKR,$G46,"EQY_FUND_RELATIVE_PERIOD",AN$12,ACC_O,CONS_O,CURR_O,"fill=b")*1,"-"))))</f>
        <v/>
      </c>
      <c r="AO46" s="71" t="str">
        <f ca="1">IF(LEN($I46)=0,"",IF(LEN(AO$12)=0,"",IF(ISNUMBER(SEARCH("LABEL",$G46)),"",IFERROR(_xll.BDP(TKR,$G46,"EQY_FUND_RELATIVE_PERIOD",AO$12,ACC_O,CONS_O,CURR_O,"fill=b")*1,"-"))))</f>
        <v/>
      </c>
      <c r="AP46" s="71" t="str">
        <f ca="1">IF(LEN($I46)=0,"",IF(LEN(AP$12)=0,"",IF(ISNUMBER(SEARCH("LABEL",$G46)),"",IFERROR(_xll.BDP(TKR,$G46,"EQY_FUND_RELATIVE_PERIOD",AP$12,ACC_O,CONS_O,CURR_O,"fill=b")*1,"-"))))</f>
        <v/>
      </c>
      <c r="AQ46" s="71" t="str">
        <f ca="1">IF(LEN($I46)=0,"",IF(LEN(AQ$12)=0,"",IF(ISNUMBER(SEARCH("LABEL",$G46)),"",IFERROR(_xll.BDP(TKR,$G46,"EQY_FUND_RELATIVE_PERIOD",AQ$12,ACC_O,CONS_O,CURR_O,"fill=b")*1,"-"))))</f>
        <v/>
      </c>
      <c r="AR46" s="71" t="str">
        <f ca="1">IF(LEN($I46)=0,"",IF(LEN(AR$12)=0,"",IF(ISNUMBER(SEARCH("LABEL",$G46)),"",IFERROR(_xll.BDP(TKR,$G46,"EQY_FUND_RELATIVE_PERIOD",AR$12,ACC_O,CONS_O,CURR_O,"fill=b")*1,"-"))))</f>
        <v/>
      </c>
      <c r="AS46" s="71" t="str">
        <f ca="1">IF(LEN($I46)=0,"",IF(LEN(AS$12)=0,"",IF(ISNUMBER(SEARCH("LABEL",$G46)),"",IFERROR(_xll.BDP(TKR,$G46,"EQY_FUND_RELATIVE_PERIOD",AS$12,ACC_O,CONS_O,CURR_O,"fill=b")*1,"-"))))</f>
        <v/>
      </c>
      <c r="AT46" s="71" t="str">
        <f ca="1">IF(LEN($I46)=0,"",IF(LEN(AT$12)=0,"",IF(ISNUMBER(SEARCH("LABEL",$G46)),"",IFERROR(_xll.BDP(TKR,$G46,"EQY_FUND_RELATIVE_PERIOD",AT$12,ACC_O,CONS_O,CURR_O,"fill=b")*1,"-"))))</f>
        <v/>
      </c>
      <c r="AU46" s="71" t="str">
        <f ca="1">IF(LEN($I46)=0,"",IF(LEN(AU$12)=0,"",IF(ISNUMBER(SEARCH("LABEL",$G46)),"",IFERROR(_xll.BDP(TKR,$G46,"EQY_FUND_RELATIVE_PERIOD",AU$12,ACC_O,CONS_O,CURR_O,"fill=b")*1,"-"))))</f>
        <v/>
      </c>
      <c r="AV46" s="71" t="str">
        <f ca="1">IF(LEN($I46)=0,"",IF(LEN(AV$12)=0,"",IF(ISNUMBER(SEARCH("LABEL",$G46)),"",IFERROR(_xll.BDP(TKR,$G46,"EQY_FUND_RELATIVE_PERIOD",AV$12,ACC_O,CONS_O,CURR_O,"fill=b")*1,"-"))))</f>
        <v/>
      </c>
      <c r="AW46" s="71" t="str">
        <f ca="1">IF(LEN($I46)=0,"",IF(LEN(AW$12)=0,"",IF(ISNUMBER(SEARCH("LABEL",$G46)),"",IFERROR(_xll.BDP(TKR,$G46,"EQY_FUND_RELATIVE_PERIOD",AW$12,ACC_O,CONS_O,CURR_O,"fill=b")*1,"-"))))</f>
        <v/>
      </c>
      <c r="AX46" s="71" t="str">
        <f ca="1">IF(LEN($I46)=0,"",IF(LEN(AX$12)=0,"",IF(ISNUMBER(SEARCH("LABEL",$G46)),"",IFERROR(_xll.BDP(TKR,$G46,"EQY_FUND_RELATIVE_PERIOD",AX$12,ACC_O,CONS_O,CURR_O,"fill=b")*1,"-"))))</f>
        <v/>
      </c>
      <c r="AY46" s="71" t="str">
        <f ca="1">IF(LEN($I46)=0,"",IF(LEN(AY$12)=0,"",IF(ISNUMBER(SEARCH("LABEL",$G46)),"",IFERROR(_xll.BDP(TKR,$G46,"EQY_FUND_RELATIVE_PERIOD",AY$12,ACC_O,CONS_O,CURR_O,"fill=b")*1,"-"))))</f>
        <v/>
      </c>
      <c r="AZ46" s="71" t="str">
        <f ca="1">IF(LEN($I46)=0,"",IF(LEN(AZ$12)=0,"",IF(ISNUMBER(SEARCH("LABEL",$G46)),"",IFERROR(_xll.BDP(TKR,$G46,"EQY_FUND_RELATIVE_PERIOD",AZ$12,ACC_O,CONS_O,CURR_O,"fill=b")*1,"-"))))</f>
        <v/>
      </c>
      <c r="BA46" s="71" t="str">
        <f ca="1">IF(LEN($I46)=0,"",IF(LEN(BA$12)=0,"",IF(ISNUMBER(SEARCH("LABEL",$G46)),"",IFERROR(_xll.BDP(TKR,$G46,"EQY_FUND_RELATIVE_PERIOD",BA$12,ACC_O,CONS_O,CURR_O,"fill=b")*1,"-"))))</f>
        <v/>
      </c>
      <c r="BB46" s="71" t="str">
        <f ca="1">IF(LEN($I46)=0,"",IF(LEN(BB$12)=0,"",IF(ISNUMBER(SEARCH("LABEL",$G46)),"",IFERROR(_xll.BDP(TKR,$G46,"EQY_FUND_RELATIVE_PERIOD",BB$12,ACC_O,CONS_O,CURR_O,"fill=b")*1,"-"))))</f>
        <v/>
      </c>
      <c r="BC46" s="71" t="str">
        <f ca="1">IF(LEN($I46)=0,"",IF(LEN(BC$12)=0,"",IF(ISNUMBER(SEARCH("LABEL",$G46)),"",IFERROR(_xll.BDP(TKR,$G46,"EQY_FUND_RELATIVE_PERIOD",BC$12,ACC_O,CONS_O,CURR_O,"fill=b")*1,"-"))))</f>
        <v/>
      </c>
    </row>
    <row r="47" spans="2:55">
      <c r="B47">
        <v>35</v>
      </c>
      <c r="C47" t="str">
        <f t="shared" ca="1" si="4"/>
        <v/>
      </c>
      <c r="D47" t="str">
        <f t="shared" ca="1" si="4"/>
        <v/>
      </c>
      <c r="E47" t="str">
        <f t="shared" ca="1" si="4"/>
        <v/>
      </c>
      <c r="F47" t="str">
        <f t="shared" ca="1" si="4"/>
        <v/>
      </c>
      <c r="G47" t="str">
        <f t="shared" ca="1" si="1"/>
        <v/>
      </c>
      <c r="H47" t="str">
        <f t="shared" ca="1" si="2"/>
        <v/>
      </c>
      <c r="I47" t="str">
        <f t="shared" ca="1" si="3"/>
        <v/>
      </c>
      <c r="P47" s="71" t="str">
        <f ca="1">IF(LEN($I47)=0,"",IF(LEN(P$12)=0,"",IF(ISNUMBER(SEARCH("LABEL",$G47)),"",IFERROR(_xll.BDP(TKR,$G47,"EQY_FUND_RELATIVE_PERIOD",P$12,ACC_O,CONS_O,CURR_O,"fill=b")*1,"-"))))</f>
        <v/>
      </c>
      <c r="Q47" s="71" t="str">
        <f ca="1">IF(LEN($I47)=0,"",IF(LEN(Q$12)=0,"",IF(ISNUMBER(SEARCH("LABEL",$G47)),"",IFERROR(_xll.BDP(TKR,$G47,"EQY_FUND_RELATIVE_PERIOD",Q$12,ACC_O,CONS_O,CURR_O,"fill=b")*1,"-"))))</f>
        <v/>
      </c>
      <c r="R47" s="71" t="str">
        <f ca="1">IF(LEN($I47)=0,"",IF(LEN(R$12)=0,"",IF(ISNUMBER(SEARCH("LABEL",$G47)),"",IFERROR(_xll.BDP(TKR,$G47,"EQY_FUND_RELATIVE_PERIOD",R$12,ACC_O,CONS_O,CURR_O,"fill=b")*1,"-"))))</f>
        <v/>
      </c>
      <c r="S47" s="71" t="str">
        <f ca="1">IF(LEN($I47)=0,"",IF(LEN(S$12)=0,"",IF(ISNUMBER(SEARCH("LABEL",$G47)),"",IFERROR(_xll.BDP(TKR,$G47,"EQY_FUND_RELATIVE_PERIOD",S$12,ACC_O,CONS_O,CURR_O,"fill=b")*1,"-"))))</f>
        <v/>
      </c>
      <c r="T47" s="71" t="str">
        <f ca="1">IF(LEN($I47)=0,"",IF(LEN(T$12)=0,"",IF(ISNUMBER(SEARCH("LABEL",$G47)),"",IFERROR(_xll.BDP(TKR,$G47,"EQY_FUND_RELATIVE_PERIOD",T$12,ACC_O,CONS_O,CURR_O,"fill=b")*1,"-"))))</f>
        <v/>
      </c>
      <c r="U47" s="71" t="str">
        <f ca="1">IF(LEN($I47)=0,"",IF(LEN(U$12)=0,"",IF(ISNUMBER(SEARCH("LABEL",$G47)),"",IFERROR(_xll.BDP(TKR,$G47,"EQY_FUND_RELATIVE_PERIOD",U$12,ACC_O,CONS_O,CURR_O,"fill=b")*1,"-"))))</f>
        <v/>
      </c>
      <c r="V47" s="71" t="str">
        <f ca="1">IF(LEN($I47)=0,"",IF(LEN(V$12)=0,"",IF(ISNUMBER(SEARCH("LABEL",$G47)),"",IFERROR(_xll.BDP(TKR,$G47,"EQY_FUND_RELATIVE_PERIOD",V$12,ACC_O,CONS_O,CURR_O,"fill=b")*1,"-"))))</f>
        <v/>
      </c>
      <c r="W47" s="71" t="str">
        <f ca="1">IF(LEN($I47)=0,"",IF(LEN(W$12)=0,"",IF(ISNUMBER(SEARCH("LABEL",$G47)),"",IFERROR(_xll.BDP(TKR,$G47,"EQY_FUND_RELATIVE_PERIOD",W$12,ACC_O,CONS_O,CURR_O,"fill=b")*1,"-"))))</f>
        <v/>
      </c>
      <c r="X47" s="71" t="str">
        <f ca="1">IF(LEN($I47)=0,"",IF(LEN(X$12)=0,"",IF(ISNUMBER(SEARCH("LABEL",$G47)),"",IFERROR(_xll.BDP(TKR,$G47,"EQY_FUND_RELATIVE_PERIOD",X$12,ACC_O,CONS_O,CURR_O,"fill=b")*1,"-"))))</f>
        <v/>
      </c>
      <c r="Y47" s="71" t="str">
        <f ca="1">IF(LEN($I47)=0,"",IF(LEN(Y$12)=0,"",IF(ISNUMBER(SEARCH("LABEL",$G47)),"",IFERROR(_xll.BDP(TKR,$G47,"EQY_FUND_RELATIVE_PERIOD",Y$12,ACC_O,CONS_O,CURR_O,"fill=b")*1,"-"))))</f>
        <v/>
      </c>
      <c r="Z47" s="71" t="str">
        <f ca="1">IF(LEN($I47)=0,"",IF(LEN(Z$12)=0,"",IF(ISNUMBER(SEARCH("LABEL",$G47)),"",IFERROR(_xll.BDP(TKR,$G47,"EQY_FUND_RELATIVE_PERIOD",Z$12,ACC_O,CONS_O,CURR_O,"fill=b")*1,"-"))))</f>
        <v/>
      </c>
      <c r="AA47" s="71" t="str">
        <f ca="1">IF(LEN($I47)=0,"",IF(LEN(AA$12)=0,"",IF(ISNUMBER(SEARCH("LABEL",$G47)),"",IFERROR(_xll.BDP(TKR,$G47,"EQY_FUND_RELATIVE_PERIOD",AA$12,ACC_O,CONS_O,CURR_O,"fill=b")*1,"-"))))</f>
        <v/>
      </c>
      <c r="AB47" s="71" t="str">
        <f ca="1">IF(LEN($I47)=0,"",IF(LEN(AB$12)=0,"",IF(ISNUMBER(SEARCH("LABEL",$G47)),"",IFERROR(_xll.BDP(TKR,$G47,"EQY_FUND_RELATIVE_PERIOD",AB$12,ACC_O,CONS_O,CURR_O,"fill=b")*1,"-"))))</f>
        <v/>
      </c>
      <c r="AC47" s="71" t="str">
        <f ca="1">IF(LEN($I47)=0,"",IF(LEN(AC$12)=0,"",IF(ISNUMBER(SEARCH("LABEL",$G47)),"",IFERROR(_xll.BDP(TKR,$G47,"EQY_FUND_RELATIVE_PERIOD",AC$12,ACC_O,CONS_O,CURR_O,"fill=b")*1,"-"))))</f>
        <v/>
      </c>
      <c r="AD47" s="71" t="str">
        <f ca="1">IF(LEN($I47)=0,"",IF(LEN(AD$12)=0,"",IF(ISNUMBER(SEARCH("LABEL",$G47)),"",IFERROR(_xll.BDP(TKR,$G47,"EQY_FUND_RELATIVE_PERIOD",AD$12,ACC_O,CONS_O,CURR_O,"fill=b")*1,"-"))))</f>
        <v/>
      </c>
      <c r="AE47" s="71" t="str">
        <f ca="1">IF(LEN($I47)=0,"",IF(LEN(AE$12)=0,"",IF(ISNUMBER(SEARCH("LABEL",$G47)),"",IFERROR(_xll.BDP(TKR,$G47,"EQY_FUND_RELATIVE_PERIOD",AE$12,ACC_O,CONS_O,CURR_O,"fill=b")*1,"-"))))</f>
        <v/>
      </c>
      <c r="AF47" s="71" t="str">
        <f ca="1">IF(LEN($I47)=0,"",IF(LEN(AF$12)=0,"",IF(ISNUMBER(SEARCH("LABEL",$G47)),"",IFERROR(_xll.BDP(TKR,$G47,"EQY_FUND_RELATIVE_PERIOD",AF$12,ACC_O,CONS_O,CURR_O,"fill=b")*1,"-"))))</f>
        <v/>
      </c>
      <c r="AG47" s="71" t="str">
        <f ca="1">IF(LEN($I47)=0,"",IF(LEN(AG$12)=0,"",IF(ISNUMBER(SEARCH("LABEL",$G47)),"",IFERROR(_xll.BDP(TKR,$G47,"EQY_FUND_RELATIVE_PERIOD",AG$12,ACC_O,CONS_O,CURR_O,"fill=b")*1,"-"))))</f>
        <v/>
      </c>
      <c r="AH47" s="71" t="str">
        <f ca="1">IF(LEN($I47)=0,"",IF(LEN(AH$12)=0,"",IF(ISNUMBER(SEARCH("LABEL",$G47)),"",IFERROR(_xll.BDP(TKR,$G47,"EQY_FUND_RELATIVE_PERIOD",AH$12,ACC_O,CONS_O,CURR_O,"fill=b")*1,"-"))))</f>
        <v/>
      </c>
      <c r="AI47" s="71" t="str">
        <f ca="1">IF(LEN($I47)=0,"",IF(LEN(AI$12)=0,"",IF(ISNUMBER(SEARCH("LABEL",$G47)),"",IFERROR(_xll.BDP(TKR,$G47,"EQY_FUND_RELATIVE_PERIOD",AI$12,ACC_O,CONS_O,CURR_O,"fill=b")*1,"-"))))</f>
        <v/>
      </c>
      <c r="AJ47" s="71" t="str">
        <f ca="1">IF(LEN($I47)=0,"",IF(LEN(AJ$12)=0,"",IF(ISNUMBER(SEARCH("LABEL",$G47)),"",IFERROR(_xll.BDP(TKR,$G47,"EQY_FUND_RELATIVE_PERIOD",AJ$12,ACC_O,CONS_O,CURR_O,"fill=b")*1,"-"))))</f>
        <v/>
      </c>
      <c r="AK47" s="71" t="str">
        <f ca="1">IF(LEN($I47)=0,"",IF(LEN(AK$12)=0,"",IF(ISNUMBER(SEARCH("LABEL",$G47)),"",IFERROR(_xll.BDP(TKR,$G47,"EQY_FUND_RELATIVE_PERIOD",AK$12,ACC_O,CONS_O,CURR_O,"fill=b")*1,"-"))))</f>
        <v/>
      </c>
      <c r="AL47" s="71" t="str">
        <f ca="1">IF(LEN($I47)=0,"",IF(LEN(AL$12)=0,"",IF(ISNUMBER(SEARCH("LABEL",$G47)),"",IFERROR(_xll.BDP(TKR,$G47,"EQY_FUND_RELATIVE_PERIOD",AL$12,ACC_O,CONS_O,CURR_O,"fill=b")*1,"-"))))</f>
        <v/>
      </c>
      <c r="AM47" s="71" t="str">
        <f ca="1">IF(LEN($I47)=0,"",IF(LEN(AM$12)=0,"",IF(ISNUMBER(SEARCH("LABEL",$G47)),"",IFERROR(_xll.BDP(TKR,$G47,"EQY_FUND_RELATIVE_PERIOD",AM$12,ACC_O,CONS_O,CURR_O,"fill=b")*1,"-"))))</f>
        <v/>
      </c>
      <c r="AN47" s="71" t="str">
        <f ca="1">IF(LEN($I47)=0,"",IF(LEN(AN$12)=0,"",IF(ISNUMBER(SEARCH("LABEL",$G47)),"",IFERROR(_xll.BDP(TKR,$G47,"EQY_FUND_RELATIVE_PERIOD",AN$12,ACC_O,CONS_O,CURR_O,"fill=b")*1,"-"))))</f>
        <v/>
      </c>
      <c r="AO47" s="71" t="str">
        <f ca="1">IF(LEN($I47)=0,"",IF(LEN(AO$12)=0,"",IF(ISNUMBER(SEARCH("LABEL",$G47)),"",IFERROR(_xll.BDP(TKR,$G47,"EQY_FUND_RELATIVE_PERIOD",AO$12,ACC_O,CONS_O,CURR_O,"fill=b")*1,"-"))))</f>
        <v/>
      </c>
      <c r="AP47" s="71" t="str">
        <f ca="1">IF(LEN($I47)=0,"",IF(LEN(AP$12)=0,"",IF(ISNUMBER(SEARCH("LABEL",$G47)),"",IFERROR(_xll.BDP(TKR,$G47,"EQY_FUND_RELATIVE_PERIOD",AP$12,ACC_O,CONS_O,CURR_O,"fill=b")*1,"-"))))</f>
        <v/>
      </c>
      <c r="AQ47" s="71" t="str">
        <f ca="1">IF(LEN($I47)=0,"",IF(LEN(AQ$12)=0,"",IF(ISNUMBER(SEARCH("LABEL",$G47)),"",IFERROR(_xll.BDP(TKR,$G47,"EQY_FUND_RELATIVE_PERIOD",AQ$12,ACC_O,CONS_O,CURR_O,"fill=b")*1,"-"))))</f>
        <v/>
      </c>
      <c r="AR47" s="71" t="str">
        <f ca="1">IF(LEN($I47)=0,"",IF(LEN(AR$12)=0,"",IF(ISNUMBER(SEARCH("LABEL",$G47)),"",IFERROR(_xll.BDP(TKR,$G47,"EQY_FUND_RELATIVE_PERIOD",AR$12,ACC_O,CONS_O,CURR_O,"fill=b")*1,"-"))))</f>
        <v/>
      </c>
      <c r="AS47" s="71" t="str">
        <f ca="1">IF(LEN($I47)=0,"",IF(LEN(AS$12)=0,"",IF(ISNUMBER(SEARCH("LABEL",$G47)),"",IFERROR(_xll.BDP(TKR,$G47,"EQY_FUND_RELATIVE_PERIOD",AS$12,ACC_O,CONS_O,CURR_O,"fill=b")*1,"-"))))</f>
        <v/>
      </c>
      <c r="AT47" s="71" t="str">
        <f ca="1">IF(LEN($I47)=0,"",IF(LEN(AT$12)=0,"",IF(ISNUMBER(SEARCH("LABEL",$G47)),"",IFERROR(_xll.BDP(TKR,$G47,"EQY_FUND_RELATIVE_PERIOD",AT$12,ACC_O,CONS_O,CURR_O,"fill=b")*1,"-"))))</f>
        <v/>
      </c>
      <c r="AU47" s="71" t="str">
        <f ca="1">IF(LEN($I47)=0,"",IF(LEN(AU$12)=0,"",IF(ISNUMBER(SEARCH("LABEL",$G47)),"",IFERROR(_xll.BDP(TKR,$G47,"EQY_FUND_RELATIVE_PERIOD",AU$12,ACC_O,CONS_O,CURR_O,"fill=b")*1,"-"))))</f>
        <v/>
      </c>
      <c r="AV47" s="71" t="str">
        <f ca="1">IF(LEN($I47)=0,"",IF(LEN(AV$12)=0,"",IF(ISNUMBER(SEARCH("LABEL",$G47)),"",IFERROR(_xll.BDP(TKR,$G47,"EQY_FUND_RELATIVE_PERIOD",AV$12,ACC_O,CONS_O,CURR_O,"fill=b")*1,"-"))))</f>
        <v/>
      </c>
      <c r="AW47" s="71" t="str">
        <f ca="1">IF(LEN($I47)=0,"",IF(LEN(AW$12)=0,"",IF(ISNUMBER(SEARCH("LABEL",$G47)),"",IFERROR(_xll.BDP(TKR,$G47,"EQY_FUND_RELATIVE_PERIOD",AW$12,ACC_O,CONS_O,CURR_O,"fill=b")*1,"-"))))</f>
        <v/>
      </c>
      <c r="AX47" s="71" t="str">
        <f ca="1">IF(LEN($I47)=0,"",IF(LEN(AX$12)=0,"",IF(ISNUMBER(SEARCH("LABEL",$G47)),"",IFERROR(_xll.BDP(TKR,$G47,"EQY_FUND_RELATIVE_PERIOD",AX$12,ACC_O,CONS_O,CURR_O,"fill=b")*1,"-"))))</f>
        <v/>
      </c>
      <c r="AY47" s="71" t="str">
        <f ca="1">IF(LEN($I47)=0,"",IF(LEN(AY$12)=0,"",IF(ISNUMBER(SEARCH("LABEL",$G47)),"",IFERROR(_xll.BDP(TKR,$G47,"EQY_FUND_RELATIVE_PERIOD",AY$12,ACC_O,CONS_O,CURR_O,"fill=b")*1,"-"))))</f>
        <v/>
      </c>
      <c r="AZ47" s="71" t="str">
        <f ca="1">IF(LEN($I47)=0,"",IF(LEN(AZ$12)=0,"",IF(ISNUMBER(SEARCH("LABEL",$G47)),"",IFERROR(_xll.BDP(TKR,$G47,"EQY_FUND_RELATIVE_PERIOD",AZ$12,ACC_O,CONS_O,CURR_O,"fill=b")*1,"-"))))</f>
        <v/>
      </c>
      <c r="BA47" s="71" t="str">
        <f ca="1">IF(LEN($I47)=0,"",IF(LEN(BA$12)=0,"",IF(ISNUMBER(SEARCH("LABEL",$G47)),"",IFERROR(_xll.BDP(TKR,$G47,"EQY_FUND_RELATIVE_PERIOD",BA$12,ACC_O,CONS_O,CURR_O,"fill=b")*1,"-"))))</f>
        <v/>
      </c>
      <c r="BB47" s="71" t="str">
        <f ca="1">IF(LEN($I47)=0,"",IF(LEN(BB$12)=0,"",IF(ISNUMBER(SEARCH("LABEL",$G47)),"",IFERROR(_xll.BDP(TKR,$G47,"EQY_FUND_RELATIVE_PERIOD",BB$12,ACC_O,CONS_O,CURR_O,"fill=b")*1,"-"))))</f>
        <v/>
      </c>
      <c r="BC47" s="71" t="str">
        <f ca="1">IF(LEN($I47)=0,"",IF(LEN(BC$12)=0,"",IF(ISNUMBER(SEARCH("LABEL",$G47)),"",IFERROR(_xll.BDP(TKR,$G47,"EQY_FUND_RELATIVE_PERIOD",BC$12,ACC_O,CONS_O,CURR_O,"fill=b")*1,"-"))))</f>
        <v/>
      </c>
    </row>
    <row r="48" spans="2:55">
      <c r="B48">
        <v>36</v>
      </c>
      <c r="C48" t="str">
        <f t="shared" ca="1" si="4"/>
        <v/>
      </c>
      <c r="D48" t="str">
        <f t="shared" ca="1" si="4"/>
        <v/>
      </c>
      <c r="E48" t="str">
        <f t="shared" ca="1" si="4"/>
        <v/>
      </c>
      <c r="F48" t="str">
        <f t="shared" ca="1" si="4"/>
        <v/>
      </c>
      <c r="G48" t="str">
        <f t="shared" ca="1" si="1"/>
        <v/>
      </c>
      <c r="H48" t="str">
        <f t="shared" ca="1" si="2"/>
        <v/>
      </c>
      <c r="I48" t="str">
        <f t="shared" ca="1" si="3"/>
        <v/>
      </c>
      <c r="P48" s="71" t="str">
        <f ca="1">IF(LEN($I48)=0,"",IF(LEN(P$12)=0,"",IF(ISNUMBER(SEARCH("LABEL",$G48)),"",IFERROR(_xll.BDP(TKR,$G48,"EQY_FUND_RELATIVE_PERIOD",P$12,ACC_O,CONS_O,CURR_O,"fill=b")*1,"-"))))</f>
        <v/>
      </c>
      <c r="Q48" s="71" t="str">
        <f ca="1">IF(LEN($I48)=0,"",IF(LEN(Q$12)=0,"",IF(ISNUMBER(SEARCH("LABEL",$G48)),"",IFERROR(_xll.BDP(TKR,$G48,"EQY_FUND_RELATIVE_PERIOD",Q$12,ACC_O,CONS_O,CURR_O,"fill=b")*1,"-"))))</f>
        <v/>
      </c>
      <c r="R48" s="71" t="str">
        <f ca="1">IF(LEN($I48)=0,"",IF(LEN(R$12)=0,"",IF(ISNUMBER(SEARCH("LABEL",$G48)),"",IFERROR(_xll.BDP(TKR,$G48,"EQY_FUND_RELATIVE_PERIOD",R$12,ACC_O,CONS_O,CURR_O,"fill=b")*1,"-"))))</f>
        <v/>
      </c>
      <c r="S48" s="71" t="str">
        <f ca="1">IF(LEN($I48)=0,"",IF(LEN(S$12)=0,"",IF(ISNUMBER(SEARCH("LABEL",$G48)),"",IFERROR(_xll.BDP(TKR,$G48,"EQY_FUND_RELATIVE_PERIOD",S$12,ACC_O,CONS_O,CURR_O,"fill=b")*1,"-"))))</f>
        <v/>
      </c>
      <c r="T48" s="71" t="str">
        <f ca="1">IF(LEN($I48)=0,"",IF(LEN(T$12)=0,"",IF(ISNUMBER(SEARCH("LABEL",$G48)),"",IFERROR(_xll.BDP(TKR,$G48,"EQY_FUND_RELATIVE_PERIOD",T$12,ACC_O,CONS_O,CURR_O,"fill=b")*1,"-"))))</f>
        <v/>
      </c>
      <c r="U48" s="71" t="str">
        <f ca="1">IF(LEN($I48)=0,"",IF(LEN(U$12)=0,"",IF(ISNUMBER(SEARCH("LABEL",$G48)),"",IFERROR(_xll.BDP(TKR,$G48,"EQY_FUND_RELATIVE_PERIOD",U$12,ACC_O,CONS_O,CURR_O,"fill=b")*1,"-"))))</f>
        <v/>
      </c>
      <c r="V48" s="71" t="str">
        <f ca="1">IF(LEN($I48)=0,"",IF(LEN(V$12)=0,"",IF(ISNUMBER(SEARCH("LABEL",$G48)),"",IFERROR(_xll.BDP(TKR,$G48,"EQY_FUND_RELATIVE_PERIOD",V$12,ACC_O,CONS_O,CURR_O,"fill=b")*1,"-"))))</f>
        <v/>
      </c>
      <c r="W48" s="71" t="str">
        <f ca="1">IF(LEN($I48)=0,"",IF(LEN(W$12)=0,"",IF(ISNUMBER(SEARCH("LABEL",$G48)),"",IFERROR(_xll.BDP(TKR,$G48,"EQY_FUND_RELATIVE_PERIOD",W$12,ACC_O,CONS_O,CURR_O,"fill=b")*1,"-"))))</f>
        <v/>
      </c>
      <c r="X48" s="71" t="str">
        <f ca="1">IF(LEN($I48)=0,"",IF(LEN(X$12)=0,"",IF(ISNUMBER(SEARCH("LABEL",$G48)),"",IFERROR(_xll.BDP(TKR,$G48,"EQY_FUND_RELATIVE_PERIOD",X$12,ACC_O,CONS_O,CURR_O,"fill=b")*1,"-"))))</f>
        <v/>
      </c>
      <c r="Y48" s="71" t="str">
        <f ca="1">IF(LEN($I48)=0,"",IF(LEN(Y$12)=0,"",IF(ISNUMBER(SEARCH("LABEL",$G48)),"",IFERROR(_xll.BDP(TKR,$G48,"EQY_FUND_RELATIVE_PERIOD",Y$12,ACC_O,CONS_O,CURR_O,"fill=b")*1,"-"))))</f>
        <v/>
      </c>
      <c r="Z48" s="71" t="str">
        <f ca="1">IF(LEN($I48)=0,"",IF(LEN(Z$12)=0,"",IF(ISNUMBER(SEARCH("LABEL",$G48)),"",IFERROR(_xll.BDP(TKR,$G48,"EQY_FUND_RELATIVE_PERIOD",Z$12,ACC_O,CONS_O,CURR_O,"fill=b")*1,"-"))))</f>
        <v/>
      </c>
      <c r="AA48" s="71" t="str">
        <f ca="1">IF(LEN($I48)=0,"",IF(LEN(AA$12)=0,"",IF(ISNUMBER(SEARCH("LABEL",$G48)),"",IFERROR(_xll.BDP(TKR,$G48,"EQY_FUND_RELATIVE_PERIOD",AA$12,ACC_O,CONS_O,CURR_O,"fill=b")*1,"-"))))</f>
        <v/>
      </c>
      <c r="AB48" s="71" t="str">
        <f ca="1">IF(LEN($I48)=0,"",IF(LEN(AB$12)=0,"",IF(ISNUMBER(SEARCH("LABEL",$G48)),"",IFERROR(_xll.BDP(TKR,$G48,"EQY_FUND_RELATIVE_PERIOD",AB$12,ACC_O,CONS_O,CURR_O,"fill=b")*1,"-"))))</f>
        <v/>
      </c>
      <c r="AC48" s="71" t="str">
        <f ca="1">IF(LEN($I48)=0,"",IF(LEN(AC$12)=0,"",IF(ISNUMBER(SEARCH("LABEL",$G48)),"",IFERROR(_xll.BDP(TKR,$G48,"EQY_FUND_RELATIVE_PERIOD",AC$12,ACC_O,CONS_O,CURR_O,"fill=b")*1,"-"))))</f>
        <v/>
      </c>
      <c r="AD48" s="71" t="str">
        <f ca="1">IF(LEN($I48)=0,"",IF(LEN(AD$12)=0,"",IF(ISNUMBER(SEARCH("LABEL",$G48)),"",IFERROR(_xll.BDP(TKR,$G48,"EQY_FUND_RELATIVE_PERIOD",AD$12,ACC_O,CONS_O,CURR_O,"fill=b")*1,"-"))))</f>
        <v/>
      </c>
      <c r="AE48" s="71" t="str">
        <f ca="1">IF(LEN($I48)=0,"",IF(LEN(AE$12)=0,"",IF(ISNUMBER(SEARCH("LABEL",$G48)),"",IFERROR(_xll.BDP(TKR,$G48,"EQY_FUND_RELATIVE_PERIOD",AE$12,ACC_O,CONS_O,CURR_O,"fill=b")*1,"-"))))</f>
        <v/>
      </c>
      <c r="AF48" s="71" t="str">
        <f ca="1">IF(LEN($I48)=0,"",IF(LEN(AF$12)=0,"",IF(ISNUMBER(SEARCH("LABEL",$G48)),"",IFERROR(_xll.BDP(TKR,$G48,"EQY_FUND_RELATIVE_PERIOD",AF$12,ACC_O,CONS_O,CURR_O,"fill=b")*1,"-"))))</f>
        <v/>
      </c>
      <c r="AG48" s="71" t="str">
        <f ca="1">IF(LEN($I48)=0,"",IF(LEN(AG$12)=0,"",IF(ISNUMBER(SEARCH("LABEL",$G48)),"",IFERROR(_xll.BDP(TKR,$G48,"EQY_FUND_RELATIVE_PERIOD",AG$12,ACC_O,CONS_O,CURR_O,"fill=b")*1,"-"))))</f>
        <v/>
      </c>
      <c r="AH48" s="71" t="str">
        <f ca="1">IF(LEN($I48)=0,"",IF(LEN(AH$12)=0,"",IF(ISNUMBER(SEARCH("LABEL",$G48)),"",IFERROR(_xll.BDP(TKR,$G48,"EQY_FUND_RELATIVE_PERIOD",AH$12,ACC_O,CONS_O,CURR_O,"fill=b")*1,"-"))))</f>
        <v/>
      </c>
      <c r="AI48" s="71" t="str">
        <f ca="1">IF(LEN($I48)=0,"",IF(LEN(AI$12)=0,"",IF(ISNUMBER(SEARCH("LABEL",$G48)),"",IFERROR(_xll.BDP(TKR,$G48,"EQY_FUND_RELATIVE_PERIOD",AI$12,ACC_O,CONS_O,CURR_O,"fill=b")*1,"-"))))</f>
        <v/>
      </c>
      <c r="AJ48" s="71" t="str">
        <f ca="1">IF(LEN($I48)=0,"",IF(LEN(AJ$12)=0,"",IF(ISNUMBER(SEARCH("LABEL",$G48)),"",IFERROR(_xll.BDP(TKR,$G48,"EQY_FUND_RELATIVE_PERIOD",AJ$12,ACC_O,CONS_O,CURR_O,"fill=b")*1,"-"))))</f>
        <v/>
      </c>
      <c r="AK48" s="71" t="str">
        <f ca="1">IF(LEN($I48)=0,"",IF(LEN(AK$12)=0,"",IF(ISNUMBER(SEARCH("LABEL",$G48)),"",IFERROR(_xll.BDP(TKR,$G48,"EQY_FUND_RELATIVE_PERIOD",AK$12,ACC_O,CONS_O,CURR_O,"fill=b")*1,"-"))))</f>
        <v/>
      </c>
      <c r="AL48" s="71" t="str">
        <f ca="1">IF(LEN($I48)=0,"",IF(LEN(AL$12)=0,"",IF(ISNUMBER(SEARCH("LABEL",$G48)),"",IFERROR(_xll.BDP(TKR,$G48,"EQY_FUND_RELATIVE_PERIOD",AL$12,ACC_O,CONS_O,CURR_O,"fill=b")*1,"-"))))</f>
        <v/>
      </c>
      <c r="AM48" s="71" t="str">
        <f ca="1">IF(LEN($I48)=0,"",IF(LEN(AM$12)=0,"",IF(ISNUMBER(SEARCH("LABEL",$G48)),"",IFERROR(_xll.BDP(TKR,$G48,"EQY_FUND_RELATIVE_PERIOD",AM$12,ACC_O,CONS_O,CURR_O,"fill=b")*1,"-"))))</f>
        <v/>
      </c>
      <c r="AN48" s="71" t="str">
        <f ca="1">IF(LEN($I48)=0,"",IF(LEN(AN$12)=0,"",IF(ISNUMBER(SEARCH("LABEL",$G48)),"",IFERROR(_xll.BDP(TKR,$G48,"EQY_FUND_RELATIVE_PERIOD",AN$12,ACC_O,CONS_O,CURR_O,"fill=b")*1,"-"))))</f>
        <v/>
      </c>
      <c r="AO48" s="71" t="str">
        <f ca="1">IF(LEN($I48)=0,"",IF(LEN(AO$12)=0,"",IF(ISNUMBER(SEARCH("LABEL",$G48)),"",IFERROR(_xll.BDP(TKR,$G48,"EQY_FUND_RELATIVE_PERIOD",AO$12,ACC_O,CONS_O,CURR_O,"fill=b")*1,"-"))))</f>
        <v/>
      </c>
      <c r="AP48" s="71" t="str">
        <f ca="1">IF(LEN($I48)=0,"",IF(LEN(AP$12)=0,"",IF(ISNUMBER(SEARCH("LABEL",$G48)),"",IFERROR(_xll.BDP(TKR,$G48,"EQY_FUND_RELATIVE_PERIOD",AP$12,ACC_O,CONS_O,CURR_O,"fill=b")*1,"-"))))</f>
        <v/>
      </c>
      <c r="AQ48" s="71" t="str">
        <f ca="1">IF(LEN($I48)=0,"",IF(LEN(AQ$12)=0,"",IF(ISNUMBER(SEARCH("LABEL",$G48)),"",IFERROR(_xll.BDP(TKR,$G48,"EQY_FUND_RELATIVE_PERIOD",AQ$12,ACC_O,CONS_O,CURR_O,"fill=b")*1,"-"))))</f>
        <v/>
      </c>
      <c r="AR48" s="71" t="str">
        <f ca="1">IF(LEN($I48)=0,"",IF(LEN(AR$12)=0,"",IF(ISNUMBER(SEARCH("LABEL",$G48)),"",IFERROR(_xll.BDP(TKR,$G48,"EQY_FUND_RELATIVE_PERIOD",AR$12,ACC_O,CONS_O,CURR_O,"fill=b")*1,"-"))))</f>
        <v/>
      </c>
      <c r="AS48" s="71" t="str">
        <f ca="1">IF(LEN($I48)=0,"",IF(LEN(AS$12)=0,"",IF(ISNUMBER(SEARCH("LABEL",$G48)),"",IFERROR(_xll.BDP(TKR,$G48,"EQY_FUND_RELATIVE_PERIOD",AS$12,ACC_O,CONS_O,CURR_O,"fill=b")*1,"-"))))</f>
        <v/>
      </c>
      <c r="AT48" s="71" t="str">
        <f ca="1">IF(LEN($I48)=0,"",IF(LEN(AT$12)=0,"",IF(ISNUMBER(SEARCH("LABEL",$G48)),"",IFERROR(_xll.BDP(TKR,$G48,"EQY_FUND_RELATIVE_PERIOD",AT$12,ACC_O,CONS_O,CURR_O,"fill=b")*1,"-"))))</f>
        <v/>
      </c>
      <c r="AU48" s="71" t="str">
        <f ca="1">IF(LEN($I48)=0,"",IF(LEN(AU$12)=0,"",IF(ISNUMBER(SEARCH("LABEL",$G48)),"",IFERROR(_xll.BDP(TKR,$G48,"EQY_FUND_RELATIVE_PERIOD",AU$12,ACC_O,CONS_O,CURR_O,"fill=b")*1,"-"))))</f>
        <v/>
      </c>
      <c r="AV48" s="71" t="str">
        <f ca="1">IF(LEN($I48)=0,"",IF(LEN(AV$12)=0,"",IF(ISNUMBER(SEARCH("LABEL",$G48)),"",IFERROR(_xll.BDP(TKR,$G48,"EQY_FUND_RELATIVE_PERIOD",AV$12,ACC_O,CONS_O,CURR_O,"fill=b")*1,"-"))))</f>
        <v/>
      </c>
      <c r="AW48" s="71" t="str">
        <f ca="1">IF(LEN($I48)=0,"",IF(LEN(AW$12)=0,"",IF(ISNUMBER(SEARCH("LABEL",$G48)),"",IFERROR(_xll.BDP(TKR,$G48,"EQY_FUND_RELATIVE_PERIOD",AW$12,ACC_O,CONS_O,CURR_O,"fill=b")*1,"-"))))</f>
        <v/>
      </c>
      <c r="AX48" s="71" t="str">
        <f ca="1">IF(LEN($I48)=0,"",IF(LEN(AX$12)=0,"",IF(ISNUMBER(SEARCH("LABEL",$G48)),"",IFERROR(_xll.BDP(TKR,$G48,"EQY_FUND_RELATIVE_PERIOD",AX$12,ACC_O,CONS_O,CURR_O,"fill=b")*1,"-"))))</f>
        <v/>
      </c>
      <c r="AY48" s="71" t="str">
        <f ca="1">IF(LEN($I48)=0,"",IF(LEN(AY$12)=0,"",IF(ISNUMBER(SEARCH("LABEL",$G48)),"",IFERROR(_xll.BDP(TKR,$G48,"EQY_FUND_RELATIVE_PERIOD",AY$12,ACC_O,CONS_O,CURR_O,"fill=b")*1,"-"))))</f>
        <v/>
      </c>
      <c r="AZ48" s="71" t="str">
        <f ca="1">IF(LEN($I48)=0,"",IF(LEN(AZ$12)=0,"",IF(ISNUMBER(SEARCH("LABEL",$G48)),"",IFERROR(_xll.BDP(TKR,$G48,"EQY_FUND_RELATIVE_PERIOD",AZ$12,ACC_O,CONS_O,CURR_O,"fill=b")*1,"-"))))</f>
        <v/>
      </c>
      <c r="BA48" s="71" t="str">
        <f ca="1">IF(LEN($I48)=0,"",IF(LEN(BA$12)=0,"",IF(ISNUMBER(SEARCH("LABEL",$G48)),"",IFERROR(_xll.BDP(TKR,$G48,"EQY_FUND_RELATIVE_PERIOD",BA$12,ACC_O,CONS_O,CURR_O,"fill=b")*1,"-"))))</f>
        <v/>
      </c>
      <c r="BB48" s="71" t="str">
        <f ca="1">IF(LEN($I48)=0,"",IF(LEN(BB$12)=0,"",IF(ISNUMBER(SEARCH("LABEL",$G48)),"",IFERROR(_xll.BDP(TKR,$G48,"EQY_FUND_RELATIVE_PERIOD",BB$12,ACC_O,CONS_O,CURR_O,"fill=b")*1,"-"))))</f>
        <v/>
      </c>
      <c r="BC48" s="71" t="str">
        <f ca="1">IF(LEN($I48)=0,"",IF(LEN(BC$12)=0,"",IF(ISNUMBER(SEARCH("LABEL",$G48)),"",IFERROR(_xll.BDP(TKR,$G48,"EQY_FUND_RELATIVE_PERIOD",BC$12,ACC_O,CONS_O,CURR_O,"fill=b")*1,"-"))))</f>
        <v/>
      </c>
    </row>
    <row r="49" spans="2:55">
      <c r="B49">
        <v>37</v>
      </c>
      <c r="C49" t="str">
        <f t="shared" ref="C49:F112" ca="1" si="5">IFERROR(INDEX(Passed_Addl,$B49,C$12),"")</f>
        <v/>
      </c>
      <c r="D49" t="str">
        <f t="shared" ca="1" si="5"/>
        <v/>
      </c>
      <c r="E49" t="str">
        <f t="shared" ca="1" si="5"/>
        <v/>
      </c>
      <c r="F49" t="str">
        <f t="shared" ca="1" si="5"/>
        <v/>
      </c>
      <c r="G49" t="str">
        <f t="shared" ca="1" si="1"/>
        <v/>
      </c>
      <c r="H49" t="str">
        <f t="shared" ca="1" si="2"/>
        <v/>
      </c>
      <c r="I49" t="str">
        <f t="shared" ca="1" si="3"/>
        <v/>
      </c>
      <c r="P49" s="71" t="str">
        <f ca="1">IF(LEN($I49)=0,"",IF(LEN(P$12)=0,"",IF(ISNUMBER(SEARCH("LABEL",$G49)),"",IFERROR(_xll.BDP(TKR,$G49,"EQY_FUND_RELATIVE_PERIOD",P$12,ACC_O,CONS_O,CURR_O,"fill=b")*1,"-"))))</f>
        <v/>
      </c>
      <c r="Q49" s="71" t="str">
        <f ca="1">IF(LEN($I49)=0,"",IF(LEN(Q$12)=0,"",IF(ISNUMBER(SEARCH("LABEL",$G49)),"",IFERROR(_xll.BDP(TKR,$G49,"EQY_FUND_RELATIVE_PERIOD",Q$12,ACC_O,CONS_O,CURR_O,"fill=b")*1,"-"))))</f>
        <v/>
      </c>
      <c r="R49" s="71" t="str">
        <f ca="1">IF(LEN($I49)=0,"",IF(LEN(R$12)=0,"",IF(ISNUMBER(SEARCH("LABEL",$G49)),"",IFERROR(_xll.BDP(TKR,$G49,"EQY_FUND_RELATIVE_PERIOD",R$12,ACC_O,CONS_O,CURR_O,"fill=b")*1,"-"))))</f>
        <v/>
      </c>
      <c r="S49" s="71" t="str">
        <f ca="1">IF(LEN($I49)=0,"",IF(LEN(S$12)=0,"",IF(ISNUMBER(SEARCH("LABEL",$G49)),"",IFERROR(_xll.BDP(TKR,$G49,"EQY_FUND_RELATIVE_PERIOD",S$12,ACC_O,CONS_O,CURR_O,"fill=b")*1,"-"))))</f>
        <v/>
      </c>
      <c r="T49" s="71" t="str">
        <f ca="1">IF(LEN($I49)=0,"",IF(LEN(T$12)=0,"",IF(ISNUMBER(SEARCH("LABEL",$G49)),"",IFERROR(_xll.BDP(TKR,$G49,"EQY_FUND_RELATIVE_PERIOD",T$12,ACC_O,CONS_O,CURR_O,"fill=b")*1,"-"))))</f>
        <v/>
      </c>
      <c r="U49" s="71" t="str">
        <f ca="1">IF(LEN($I49)=0,"",IF(LEN(U$12)=0,"",IF(ISNUMBER(SEARCH("LABEL",$G49)),"",IFERROR(_xll.BDP(TKR,$G49,"EQY_FUND_RELATIVE_PERIOD",U$12,ACC_O,CONS_O,CURR_O,"fill=b")*1,"-"))))</f>
        <v/>
      </c>
      <c r="V49" s="71" t="str">
        <f ca="1">IF(LEN($I49)=0,"",IF(LEN(V$12)=0,"",IF(ISNUMBER(SEARCH("LABEL",$G49)),"",IFERROR(_xll.BDP(TKR,$G49,"EQY_FUND_RELATIVE_PERIOD",V$12,ACC_O,CONS_O,CURR_O,"fill=b")*1,"-"))))</f>
        <v/>
      </c>
      <c r="W49" s="71" t="str">
        <f ca="1">IF(LEN($I49)=0,"",IF(LEN(W$12)=0,"",IF(ISNUMBER(SEARCH("LABEL",$G49)),"",IFERROR(_xll.BDP(TKR,$G49,"EQY_FUND_RELATIVE_PERIOD",W$12,ACC_O,CONS_O,CURR_O,"fill=b")*1,"-"))))</f>
        <v/>
      </c>
      <c r="X49" s="71" t="str">
        <f ca="1">IF(LEN($I49)=0,"",IF(LEN(X$12)=0,"",IF(ISNUMBER(SEARCH("LABEL",$G49)),"",IFERROR(_xll.BDP(TKR,$G49,"EQY_FUND_RELATIVE_PERIOD",X$12,ACC_O,CONS_O,CURR_O,"fill=b")*1,"-"))))</f>
        <v/>
      </c>
      <c r="Y49" s="71" t="str">
        <f ca="1">IF(LEN($I49)=0,"",IF(LEN(Y$12)=0,"",IF(ISNUMBER(SEARCH("LABEL",$G49)),"",IFERROR(_xll.BDP(TKR,$G49,"EQY_FUND_RELATIVE_PERIOD",Y$12,ACC_O,CONS_O,CURR_O,"fill=b")*1,"-"))))</f>
        <v/>
      </c>
      <c r="Z49" s="71" t="str">
        <f ca="1">IF(LEN($I49)=0,"",IF(LEN(Z$12)=0,"",IF(ISNUMBER(SEARCH("LABEL",$G49)),"",IFERROR(_xll.BDP(TKR,$G49,"EQY_FUND_RELATIVE_PERIOD",Z$12,ACC_O,CONS_O,CURR_O,"fill=b")*1,"-"))))</f>
        <v/>
      </c>
      <c r="AA49" s="71" t="str">
        <f ca="1">IF(LEN($I49)=0,"",IF(LEN(AA$12)=0,"",IF(ISNUMBER(SEARCH("LABEL",$G49)),"",IFERROR(_xll.BDP(TKR,$G49,"EQY_FUND_RELATIVE_PERIOD",AA$12,ACC_O,CONS_O,CURR_O,"fill=b")*1,"-"))))</f>
        <v/>
      </c>
      <c r="AB49" s="71" t="str">
        <f ca="1">IF(LEN($I49)=0,"",IF(LEN(AB$12)=0,"",IF(ISNUMBER(SEARCH("LABEL",$G49)),"",IFERROR(_xll.BDP(TKR,$G49,"EQY_FUND_RELATIVE_PERIOD",AB$12,ACC_O,CONS_O,CURR_O,"fill=b")*1,"-"))))</f>
        <v/>
      </c>
      <c r="AC49" s="71" t="str">
        <f ca="1">IF(LEN($I49)=0,"",IF(LEN(AC$12)=0,"",IF(ISNUMBER(SEARCH("LABEL",$G49)),"",IFERROR(_xll.BDP(TKR,$G49,"EQY_FUND_RELATIVE_PERIOD",AC$12,ACC_O,CONS_O,CURR_O,"fill=b")*1,"-"))))</f>
        <v/>
      </c>
      <c r="AD49" s="71" t="str">
        <f ca="1">IF(LEN($I49)=0,"",IF(LEN(AD$12)=0,"",IF(ISNUMBER(SEARCH("LABEL",$G49)),"",IFERROR(_xll.BDP(TKR,$G49,"EQY_FUND_RELATIVE_PERIOD",AD$12,ACC_O,CONS_O,CURR_O,"fill=b")*1,"-"))))</f>
        <v/>
      </c>
      <c r="AE49" s="71" t="str">
        <f ca="1">IF(LEN($I49)=0,"",IF(LEN(AE$12)=0,"",IF(ISNUMBER(SEARCH("LABEL",$G49)),"",IFERROR(_xll.BDP(TKR,$G49,"EQY_FUND_RELATIVE_PERIOD",AE$12,ACC_O,CONS_O,CURR_O,"fill=b")*1,"-"))))</f>
        <v/>
      </c>
      <c r="AF49" s="71" t="str">
        <f ca="1">IF(LEN($I49)=0,"",IF(LEN(AF$12)=0,"",IF(ISNUMBER(SEARCH("LABEL",$G49)),"",IFERROR(_xll.BDP(TKR,$G49,"EQY_FUND_RELATIVE_PERIOD",AF$12,ACC_O,CONS_O,CURR_O,"fill=b")*1,"-"))))</f>
        <v/>
      </c>
      <c r="AG49" s="71" t="str">
        <f ca="1">IF(LEN($I49)=0,"",IF(LEN(AG$12)=0,"",IF(ISNUMBER(SEARCH("LABEL",$G49)),"",IFERROR(_xll.BDP(TKR,$G49,"EQY_FUND_RELATIVE_PERIOD",AG$12,ACC_O,CONS_O,CURR_O,"fill=b")*1,"-"))))</f>
        <v/>
      </c>
      <c r="AH49" s="71" t="str">
        <f ca="1">IF(LEN($I49)=0,"",IF(LEN(AH$12)=0,"",IF(ISNUMBER(SEARCH("LABEL",$G49)),"",IFERROR(_xll.BDP(TKR,$G49,"EQY_FUND_RELATIVE_PERIOD",AH$12,ACC_O,CONS_O,CURR_O,"fill=b")*1,"-"))))</f>
        <v/>
      </c>
      <c r="AI49" s="71" t="str">
        <f ca="1">IF(LEN($I49)=0,"",IF(LEN(AI$12)=0,"",IF(ISNUMBER(SEARCH("LABEL",$G49)),"",IFERROR(_xll.BDP(TKR,$G49,"EQY_FUND_RELATIVE_PERIOD",AI$12,ACC_O,CONS_O,CURR_O,"fill=b")*1,"-"))))</f>
        <v/>
      </c>
      <c r="AJ49" s="71" t="str">
        <f ca="1">IF(LEN($I49)=0,"",IF(LEN(AJ$12)=0,"",IF(ISNUMBER(SEARCH("LABEL",$G49)),"",IFERROR(_xll.BDP(TKR,$G49,"EQY_FUND_RELATIVE_PERIOD",AJ$12,ACC_O,CONS_O,CURR_O,"fill=b")*1,"-"))))</f>
        <v/>
      </c>
      <c r="AK49" s="71" t="str">
        <f ca="1">IF(LEN($I49)=0,"",IF(LEN(AK$12)=0,"",IF(ISNUMBER(SEARCH("LABEL",$G49)),"",IFERROR(_xll.BDP(TKR,$G49,"EQY_FUND_RELATIVE_PERIOD",AK$12,ACC_O,CONS_O,CURR_O,"fill=b")*1,"-"))))</f>
        <v/>
      </c>
      <c r="AL49" s="71" t="str">
        <f ca="1">IF(LEN($I49)=0,"",IF(LEN(AL$12)=0,"",IF(ISNUMBER(SEARCH("LABEL",$G49)),"",IFERROR(_xll.BDP(TKR,$G49,"EQY_FUND_RELATIVE_PERIOD",AL$12,ACC_O,CONS_O,CURR_O,"fill=b")*1,"-"))))</f>
        <v/>
      </c>
      <c r="AM49" s="71" t="str">
        <f ca="1">IF(LEN($I49)=0,"",IF(LEN(AM$12)=0,"",IF(ISNUMBER(SEARCH("LABEL",$G49)),"",IFERROR(_xll.BDP(TKR,$G49,"EQY_FUND_RELATIVE_PERIOD",AM$12,ACC_O,CONS_O,CURR_O,"fill=b")*1,"-"))))</f>
        <v/>
      </c>
      <c r="AN49" s="71" t="str">
        <f ca="1">IF(LEN($I49)=0,"",IF(LEN(AN$12)=0,"",IF(ISNUMBER(SEARCH("LABEL",$G49)),"",IFERROR(_xll.BDP(TKR,$G49,"EQY_FUND_RELATIVE_PERIOD",AN$12,ACC_O,CONS_O,CURR_O,"fill=b")*1,"-"))))</f>
        <v/>
      </c>
      <c r="AO49" s="71" t="str">
        <f ca="1">IF(LEN($I49)=0,"",IF(LEN(AO$12)=0,"",IF(ISNUMBER(SEARCH("LABEL",$G49)),"",IFERROR(_xll.BDP(TKR,$G49,"EQY_FUND_RELATIVE_PERIOD",AO$12,ACC_O,CONS_O,CURR_O,"fill=b")*1,"-"))))</f>
        <v/>
      </c>
      <c r="AP49" s="71" t="str">
        <f ca="1">IF(LEN($I49)=0,"",IF(LEN(AP$12)=0,"",IF(ISNUMBER(SEARCH("LABEL",$G49)),"",IFERROR(_xll.BDP(TKR,$G49,"EQY_FUND_RELATIVE_PERIOD",AP$12,ACC_O,CONS_O,CURR_O,"fill=b")*1,"-"))))</f>
        <v/>
      </c>
      <c r="AQ49" s="71" t="str">
        <f ca="1">IF(LEN($I49)=0,"",IF(LEN(AQ$12)=0,"",IF(ISNUMBER(SEARCH("LABEL",$G49)),"",IFERROR(_xll.BDP(TKR,$G49,"EQY_FUND_RELATIVE_PERIOD",AQ$12,ACC_O,CONS_O,CURR_O,"fill=b")*1,"-"))))</f>
        <v/>
      </c>
      <c r="AR49" s="71" t="str">
        <f ca="1">IF(LEN($I49)=0,"",IF(LEN(AR$12)=0,"",IF(ISNUMBER(SEARCH("LABEL",$G49)),"",IFERROR(_xll.BDP(TKR,$G49,"EQY_FUND_RELATIVE_PERIOD",AR$12,ACC_O,CONS_O,CURR_O,"fill=b")*1,"-"))))</f>
        <v/>
      </c>
      <c r="AS49" s="71" t="str">
        <f ca="1">IF(LEN($I49)=0,"",IF(LEN(AS$12)=0,"",IF(ISNUMBER(SEARCH("LABEL",$G49)),"",IFERROR(_xll.BDP(TKR,$G49,"EQY_FUND_RELATIVE_PERIOD",AS$12,ACC_O,CONS_O,CURR_O,"fill=b")*1,"-"))))</f>
        <v/>
      </c>
      <c r="AT49" s="71" t="str">
        <f ca="1">IF(LEN($I49)=0,"",IF(LEN(AT$12)=0,"",IF(ISNUMBER(SEARCH("LABEL",$G49)),"",IFERROR(_xll.BDP(TKR,$G49,"EQY_FUND_RELATIVE_PERIOD",AT$12,ACC_O,CONS_O,CURR_O,"fill=b")*1,"-"))))</f>
        <v/>
      </c>
      <c r="AU49" s="71" t="str">
        <f ca="1">IF(LEN($I49)=0,"",IF(LEN(AU$12)=0,"",IF(ISNUMBER(SEARCH("LABEL",$G49)),"",IFERROR(_xll.BDP(TKR,$G49,"EQY_FUND_RELATIVE_PERIOD",AU$12,ACC_O,CONS_O,CURR_O,"fill=b")*1,"-"))))</f>
        <v/>
      </c>
      <c r="AV49" s="71" t="str">
        <f ca="1">IF(LEN($I49)=0,"",IF(LEN(AV$12)=0,"",IF(ISNUMBER(SEARCH("LABEL",$G49)),"",IFERROR(_xll.BDP(TKR,$G49,"EQY_FUND_RELATIVE_PERIOD",AV$12,ACC_O,CONS_O,CURR_O,"fill=b")*1,"-"))))</f>
        <v/>
      </c>
      <c r="AW49" s="71" t="str">
        <f ca="1">IF(LEN($I49)=0,"",IF(LEN(AW$12)=0,"",IF(ISNUMBER(SEARCH("LABEL",$G49)),"",IFERROR(_xll.BDP(TKR,$G49,"EQY_FUND_RELATIVE_PERIOD",AW$12,ACC_O,CONS_O,CURR_O,"fill=b")*1,"-"))))</f>
        <v/>
      </c>
      <c r="AX49" s="71" t="str">
        <f ca="1">IF(LEN($I49)=0,"",IF(LEN(AX$12)=0,"",IF(ISNUMBER(SEARCH("LABEL",$G49)),"",IFERROR(_xll.BDP(TKR,$G49,"EQY_FUND_RELATIVE_PERIOD",AX$12,ACC_O,CONS_O,CURR_O,"fill=b")*1,"-"))))</f>
        <v/>
      </c>
      <c r="AY49" s="71" t="str">
        <f ca="1">IF(LEN($I49)=0,"",IF(LEN(AY$12)=0,"",IF(ISNUMBER(SEARCH("LABEL",$G49)),"",IFERROR(_xll.BDP(TKR,$G49,"EQY_FUND_RELATIVE_PERIOD",AY$12,ACC_O,CONS_O,CURR_O,"fill=b")*1,"-"))))</f>
        <v/>
      </c>
      <c r="AZ49" s="71" t="str">
        <f ca="1">IF(LEN($I49)=0,"",IF(LEN(AZ$12)=0,"",IF(ISNUMBER(SEARCH("LABEL",$G49)),"",IFERROR(_xll.BDP(TKR,$G49,"EQY_FUND_RELATIVE_PERIOD",AZ$12,ACC_O,CONS_O,CURR_O,"fill=b")*1,"-"))))</f>
        <v/>
      </c>
      <c r="BA49" s="71" t="str">
        <f ca="1">IF(LEN($I49)=0,"",IF(LEN(BA$12)=0,"",IF(ISNUMBER(SEARCH("LABEL",$G49)),"",IFERROR(_xll.BDP(TKR,$G49,"EQY_FUND_RELATIVE_PERIOD",BA$12,ACC_O,CONS_O,CURR_O,"fill=b")*1,"-"))))</f>
        <v/>
      </c>
      <c r="BB49" s="71" t="str">
        <f ca="1">IF(LEN($I49)=0,"",IF(LEN(BB$12)=0,"",IF(ISNUMBER(SEARCH("LABEL",$G49)),"",IFERROR(_xll.BDP(TKR,$G49,"EQY_FUND_RELATIVE_PERIOD",BB$12,ACC_O,CONS_O,CURR_O,"fill=b")*1,"-"))))</f>
        <v/>
      </c>
      <c r="BC49" s="71" t="str">
        <f ca="1">IF(LEN($I49)=0,"",IF(LEN(BC$12)=0,"",IF(ISNUMBER(SEARCH("LABEL",$G49)),"",IFERROR(_xll.BDP(TKR,$G49,"EQY_FUND_RELATIVE_PERIOD",BC$12,ACC_O,CONS_O,CURR_O,"fill=b")*1,"-"))))</f>
        <v/>
      </c>
    </row>
    <row r="50" spans="2:55">
      <c r="B50">
        <v>38</v>
      </c>
      <c r="C50" t="str">
        <f t="shared" ca="1" si="5"/>
        <v/>
      </c>
      <c r="D50" t="str">
        <f t="shared" ca="1" si="5"/>
        <v/>
      </c>
      <c r="E50" t="str">
        <f t="shared" ca="1" si="5"/>
        <v/>
      </c>
      <c r="F50" t="str">
        <f t="shared" ca="1" si="5"/>
        <v/>
      </c>
      <c r="G50" t="str">
        <f t="shared" ca="1" si="1"/>
        <v/>
      </c>
      <c r="H50" t="str">
        <f t="shared" ca="1" si="2"/>
        <v/>
      </c>
      <c r="I50" t="str">
        <f t="shared" ca="1" si="3"/>
        <v/>
      </c>
      <c r="P50" s="71" t="str">
        <f ca="1">IF(LEN($I50)=0,"",IF(LEN(P$12)=0,"",IF(ISNUMBER(SEARCH("LABEL",$G50)),"",IFERROR(_xll.BDP(TKR,$G50,"EQY_FUND_RELATIVE_PERIOD",P$12,ACC_O,CONS_O,CURR_O,"fill=b")*1,"-"))))</f>
        <v/>
      </c>
      <c r="Q50" s="71" t="str">
        <f ca="1">IF(LEN($I50)=0,"",IF(LEN(Q$12)=0,"",IF(ISNUMBER(SEARCH("LABEL",$G50)),"",IFERROR(_xll.BDP(TKR,$G50,"EQY_FUND_RELATIVE_PERIOD",Q$12,ACC_O,CONS_O,CURR_O,"fill=b")*1,"-"))))</f>
        <v/>
      </c>
      <c r="R50" s="71" t="str">
        <f ca="1">IF(LEN($I50)=0,"",IF(LEN(R$12)=0,"",IF(ISNUMBER(SEARCH("LABEL",$G50)),"",IFERROR(_xll.BDP(TKR,$G50,"EQY_FUND_RELATIVE_PERIOD",R$12,ACC_O,CONS_O,CURR_O,"fill=b")*1,"-"))))</f>
        <v/>
      </c>
      <c r="S50" s="71" t="str">
        <f ca="1">IF(LEN($I50)=0,"",IF(LEN(S$12)=0,"",IF(ISNUMBER(SEARCH("LABEL",$G50)),"",IFERROR(_xll.BDP(TKR,$G50,"EQY_FUND_RELATIVE_PERIOD",S$12,ACC_O,CONS_O,CURR_O,"fill=b")*1,"-"))))</f>
        <v/>
      </c>
      <c r="T50" s="71" t="str">
        <f ca="1">IF(LEN($I50)=0,"",IF(LEN(T$12)=0,"",IF(ISNUMBER(SEARCH("LABEL",$G50)),"",IFERROR(_xll.BDP(TKR,$G50,"EQY_FUND_RELATIVE_PERIOD",T$12,ACC_O,CONS_O,CURR_O,"fill=b")*1,"-"))))</f>
        <v/>
      </c>
      <c r="U50" s="71" t="str">
        <f ca="1">IF(LEN($I50)=0,"",IF(LEN(U$12)=0,"",IF(ISNUMBER(SEARCH("LABEL",$G50)),"",IFERROR(_xll.BDP(TKR,$G50,"EQY_FUND_RELATIVE_PERIOD",U$12,ACC_O,CONS_O,CURR_O,"fill=b")*1,"-"))))</f>
        <v/>
      </c>
      <c r="V50" s="71" t="str">
        <f ca="1">IF(LEN($I50)=0,"",IF(LEN(V$12)=0,"",IF(ISNUMBER(SEARCH("LABEL",$G50)),"",IFERROR(_xll.BDP(TKR,$G50,"EQY_FUND_RELATIVE_PERIOD",V$12,ACC_O,CONS_O,CURR_O,"fill=b")*1,"-"))))</f>
        <v/>
      </c>
      <c r="W50" s="71" t="str">
        <f ca="1">IF(LEN($I50)=0,"",IF(LEN(W$12)=0,"",IF(ISNUMBER(SEARCH("LABEL",$G50)),"",IFERROR(_xll.BDP(TKR,$G50,"EQY_FUND_RELATIVE_PERIOD",W$12,ACC_O,CONS_O,CURR_O,"fill=b")*1,"-"))))</f>
        <v/>
      </c>
      <c r="X50" s="71" t="str">
        <f ca="1">IF(LEN($I50)=0,"",IF(LEN(X$12)=0,"",IF(ISNUMBER(SEARCH("LABEL",$G50)),"",IFERROR(_xll.BDP(TKR,$G50,"EQY_FUND_RELATIVE_PERIOD",X$12,ACC_O,CONS_O,CURR_O,"fill=b")*1,"-"))))</f>
        <v/>
      </c>
      <c r="Y50" s="71" t="str">
        <f ca="1">IF(LEN($I50)=0,"",IF(LEN(Y$12)=0,"",IF(ISNUMBER(SEARCH("LABEL",$G50)),"",IFERROR(_xll.BDP(TKR,$G50,"EQY_FUND_RELATIVE_PERIOD",Y$12,ACC_O,CONS_O,CURR_O,"fill=b")*1,"-"))))</f>
        <v/>
      </c>
      <c r="Z50" s="71" t="str">
        <f ca="1">IF(LEN($I50)=0,"",IF(LEN(Z$12)=0,"",IF(ISNUMBER(SEARCH("LABEL",$G50)),"",IFERROR(_xll.BDP(TKR,$G50,"EQY_FUND_RELATIVE_PERIOD",Z$12,ACC_O,CONS_O,CURR_O,"fill=b")*1,"-"))))</f>
        <v/>
      </c>
      <c r="AA50" s="71" t="str">
        <f ca="1">IF(LEN($I50)=0,"",IF(LEN(AA$12)=0,"",IF(ISNUMBER(SEARCH("LABEL",$G50)),"",IFERROR(_xll.BDP(TKR,$G50,"EQY_FUND_RELATIVE_PERIOD",AA$12,ACC_O,CONS_O,CURR_O,"fill=b")*1,"-"))))</f>
        <v/>
      </c>
      <c r="AB50" s="71" t="str">
        <f ca="1">IF(LEN($I50)=0,"",IF(LEN(AB$12)=0,"",IF(ISNUMBER(SEARCH("LABEL",$G50)),"",IFERROR(_xll.BDP(TKR,$G50,"EQY_FUND_RELATIVE_PERIOD",AB$12,ACC_O,CONS_O,CURR_O,"fill=b")*1,"-"))))</f>
        <v/>
      </c>
      <c r="AC50" s="71" t="str">
        <f ca="1">IF(LEN($I50)=0,"",IF(LEN(AC$12)=0,"",IF(ISNUMBER(SEARCH("LABEL",$G50)),"",IFERROR(_xll.BDP(TKR,$G50,"EQY_FUND_RELATIVE_PERIOD",AC$12,ACC_O,CONS_O,CURR_O,"fill=b")*1,"-"))))</f>
        <v/>
      </c>
      <c r="AD50" s="71" t="str">
        <f ca="1">IF(LEN($I50)=0,"",IF(LEN(AD$12)=0,"",IF(ISNUMBER(SEARCH("LABEL",$G50)),"",IFERROR(_xll.BDP(TKR,$G50,"EQY_FUND_RELATIVE_PERIOD",AD$12,ACC_O,CONS_O,CURR_O,"fill=b")*1,"-"))))</f>
        <v/>
      </c>
      <c r="AE50" s="71" t="str">
        <f ca="1">IF(LEN($I50)=0,"",IF(LEN(AE$12)=0,"",IF(ISNUMBER(SEARCH("LABEL",$G50)),"",IFERROR(_xll.BDP(TKR,$G50,"EQY_FUND_RELATIVE_PERIOD",AE$12,ACC_O,CONS_O,CURR_O,"fill=b")*1,"-"))))</f>
        <v/>
      </c>
      <c r="AF50" s="71" t="str">
        <f ca="1">IF(LEN($I50)=0,"",IF(LEN(AF$12)=0,"",IF(ISNUMBER(SEARCH("LABEL",$G50)),"",IFERROR(_xll.BDP(TKR,$G50,"EQY_FUND_RELATIVE_PERIOD",AF$12,ACC_O,CONS_O,CURR_O,"fill=b")*1,"-"))))</f>
        <v/>
      </c>
      <c r="AG50" s="71" t="str">
        <f ca="1">IF(LEN($I50)=0,"",IF(LEN(AG$12)=0,"",IF(ISNUMBER(SEARCH("LABEL",$G50)),"",IFERROR(_xll.BDP(TKR,$G50,"EQY_FUND_RELATIVE_PERIOD",AG$12,ACC_O,CONS_O,CURR_O,"fill=b")*1,"-"))))</f>
        <v/>
      </c>
      <c r="AH50" s="71" t="str">
        <f ca="1">IF(LEN($I50)=0,"",IF(LEN(AH$12)=0,"",IF(ISNUMBER(SEARCH("LABEL",$G50)),"",IFERROR(_xll.BDP(TKR,$G50,"EQY_FUND_RELATIVE_PERIOD",AH$12,ACC_O,CONS_O,CURR_O,"fill=b")*1,"-"))))</f>
        <v/>
      </c>
      <c r="AI50" s="71" t="str">
        <f ca="1">IF(LEN($I50)=0,"",IF(LEN(AI$12)=0,"",IF(ISNUMBER(SEARCH("LABEL",$G50)),"",IFERROR(_xll.BDP(TKR,$G50,"EQY_FUND_RELATIVE_PERIOD",AI$12,ACC_O,CONS_O,CURR_O,"fill=b")*1,"-"))))</f>
        <v/>
      </c>
      <c r="AJ50" s="71" t="str">
        <f ca="1">IF(LEN($I50)=0,"",IF(LEN(AJ$12)=0,"",IF(ISNUMBER(SEARCH("LABEL",$G50)),"",IFERROR(_xll.BDP(TKR,$G50,"EQY_FUND_RELATIVE_PERIOD",AJ$12,ACC_O,CONS_O,CURR_O,"fill=b")*1,"-"))))</f>
        <v/>
      </c>
      <c r="AK50" s="71" t="str">
        <f ca="1">IF(LEN($I50)=0,"",IF(LEN(AK$12)=0,"",IF(ISNUMBER(SEARCH("LABEL",$G50)),"",IFERROR(_xll.BDP(TKR,$G50,"EQY_FUND_RELATIVE_PERIOD",AK$12,ACC_O,CONS_O,CURR_O,"fill=b")*1,"-"))))</f>
        <v/>
      </c>
      <c r="AL50" s="71" t="str">
        <f ca="1">IF(LEN($I50)=0,"",IF(LEN(AL$12)=0,"",IF(ISNUMBER(SEARCH("LABEL",$G50)),"",IFERROR(_xll.BDP(TKR,$G50,"EQY_FUND_RELATIVE_PERIOD",AL$12,ACC_O,CONS_O,CURR_O,"fill=b")*1,"-"))))</f>
        <v/>
      </c>
      <c r="AM50" s="71" t="str">
        <f ca="1">IF(LEN($I50)=0,"",IF(LEN(AM$12)=0,"",IF(ISNUMBER(SEARCH("LABEL",$G50)),"",IFERROR(_xll.BDP(TKR,$G50,"EQY_FUND_RELATIVE_PERIOD",AM$12,ACC_O,CONS_O,CURR_O,"fill=b")*1,"-"))))</f>
        <v/>
      </c>
      <c r="AN50" s="71" t="str">
        <f ca="1">IF(LEN($I50)=0,"",IF(LEN(AN$12)=0,"",IF(ISNUMBER(SEARCH("LABEL",$G50)),"",IFERROR(_xll.BDP(TKR,$G50,"EQY_FUND_RELATIVE_PERIOD",AN$12,ACC_O,CONS_O,CURR_O,"fill=b")*1,"-"))))</f>
        <v/>
      </c>
      <c r="AO50" s="71" t="str">
        <f ca="1">IF(LEN($I50)=0,"",IF(LEN(AO$12)=0,"",IF(ISNUMBER(SEARCH("LABEL",$G50)),"",IFERROR(_xll.BDP(TKR,$G50,"EQY_FUND_RELATIVE_PERIOD",AO$12,ACC_O,CONS_O,CURR_O,"fill=b")*1,"-"))))</f>
        <v/>
      </c>
      <c r="AP50" s="71" t="str">
        <f ca="1">IF(LEN($I50)=0,"",IF(LEN(AP$12)=0,"",IF(ISNUMBER(SEARCH("LABEL",$G50)),"",IFERROR(_xll.BDP(TKR,$G50,"EQY_FUND_RELATIVE_PERIOD",AP$12,ACC_O,CONS_O,CURR_O,"fill=b")*1,"-"))))</f>
        <v/>
      </c>
      <c r="AQ50" s="71" t="str">
        <f ca="1">IF(LEN($I50)=0,"",IF(LEN(AQ$12)=0,"",IF(ISNUMBER(SEARCH("LABEL",$G50)),"",IFERROR(_xll.BDP(TKR,$G50,"EQY_FUND_RELATIVE_PERIOD",AQ$12,ACC_O,CONS_O,CURR_O,"fill=b")*1,"-"))))</f>
        <v/>
      </c>
      <c r="AR50" s="71" t="str">
        <f ca="1">IF(LEN($I50)=0,"",IF(LEN(AR$12)=0,"",IF(ISNUMBER(SEARCH("LABEL",$G50)),"",IFERROR(_xll.BDP(TKR,$G50,"EQY_FUND_RELATIVE_PERIOD",AR$12,ACC_O,CONS_O,CURR_O,"fill=b")*1,"-"))))</f>
        <v/>
      </c>
      <c r="AS50" s="71" t="str">
        <f ca="1">IF(LEN($I50)=0,"",IF(LEN(AS$12)=0,"",IF(ISNUMBER(SEARCH("LABEL",$G50)),"",IFERROR(_xll.BDP(TKR,$G50,"EQY_FUND_RELATIVE_PERIOD",AS$12,ACC_O,CONS_O,CURR_O,"fill=b")*1,"-"))))</f>
        <v/>
      </c>
      <c r="AT50" s="71" t="str">
        <f ca="1">IF(LEN($I50)=0,"",IF(LEN(AT$12)=0,"",IF(ISNUMBER(SEARCH("LABEL",$G50)),"",IFERROR(_xll.BDP(TKR,$G50,"EQY_FUND_RELATIVE_PERIOD",AT$12,ACC_O,CONS_O,CURR_O,"fill=b")*1,"-"))))</f>
        <v/>
      </c>
      <c r="AU50" s="71" t="str">
        <f ca="1">IF(LEN($I50)=0,"",IF(LEN(AU$12)=0,"",IF(ISNUMBER(SEARCH("LABEL",$G50)),"",IFERROR(_xll.BDP(TKR,$G50,"EQY_FUND_RELATIVE_PERIOD",AU$12,ACC_O,CONS_O,CURR_O,"fill=b")*1,"-"))))</f>
        <v/>
      </c>
      <c r="AV50" s="71" t="str">
        <f ca="1">IF(LEN($I50)=0,"",IF(LEN(AV$12)=0,"",IF(ISNUMBER(SEARCH("LABEL",$G50)),"",IFERROR(_xll.BDP(TKR,$G50,"EQY_FUND_RELATIVE_PERIOD",AV$12,ACC_O,CONS_O,CURR_O,"fill=b")*1,"-"))))</f>
        <v/>
      </c>
      <c r="AW50" s="71" t="str">
        <f ca="1">IF(LEN($I50)=0,"",IF(LEN(AW$12)=0,"",IF(ISNUMBER(SEARCH("LABEL",$G50)),"",IFERROR(_xll.BDP(TKR,$G50,"EQY_FUND_RELATIVE_PERIOD",AW$12,ACC_O,CONS_O,CURR_O,"fill=b")*1,"-"))))</f>
        <v/>
      </c>
      <c r="AX50" s="71" t="str">
        <f ca="1">IF(LEN($I50)=0,"",IF(LEN(AX$12)=0,"",IF(ISNUMBER(SEARCH("LABEL",$G50)),"",IFERROR(_xll.BDP(TKR,$G50,"EQY_FUND_RELATIVE_PERIOD",AX$12,ACC_O,CONS_O,CURR_O,"fill=b")*1,"-"))))</f>
        <v/>
      </c>
      <c r="AY50" s="71" t="str">
        <f ca="1">IF(LEN($I50)=0,"",IF(LEN(AY$12)=0,"",IF(ISNUMBER(SEARCH("LABEL",$G50)),"",IFERROR(_xll.BDP(TKR,$G50,"EQY_FUND_RELATIVE_PERIOD",AY$12,ACC_O,CONS_O,CURR_O,"fill=b")*1,"-"))))</f>
        <v/>
      </c>
      <c r="AZ50" s="71" t="str">
        <f ca="1">IF(LEN($I50)=0,"",IF(LEN(AZ$12)=0,"",IF(ISNUMBER(SEARCH("LABEL",$G50)),"",IFERROR(_xll.BDP(TKR,$G50,"EQY_FUND_RELATIVE_PERIOD",AZ$12,ACC_O,CONS_O,CURR_O,"fill=b")*1,"-"))))</f>
        <v/>
      </c>
      <c r="BA50" s="71" t="str">
        <f ca="1">IF(LEN($I50)=0,"",IF(LEN(BA$12)=0,"",IF(ISNUMBER(SEARCH("LABEL",$G50)),"",IFERROR(_xll.BDP(TKR,$G50,"EQY_FUND_RELATIVE_PERIOD",BA$12,ACC_O,CONS_O,CURR_O,"fill=b")*1,"-"))))</f>
        <v/>
      </c>
      <c r="BB50" s="71" t="str">
        <f ca="1">IF(LEN($I50)=0,"",IF(LEN(BB$12)=0,"",IF(ISNUMBER(SEARCH("LABEL",$G50)),"",IFERROR(_xll.BDP(TKR,$G50,"EQY_FUND_RELATIVE_PERIOD",BB$12,ACC_O,CONS_O,CURR_O,"fill=b")*1,"-"))))</f>
        <v/>
      </c>
      <c r="BC50" s="71" t="str">
        <f ca="1">IF(LEN($I50)=0,"",IF(LEN(BC$12)=0,"",IF(ISNUMBER(SEARCH("LABEL",$G50)),"",IFERROR(_xll.BDP(TKR,$G50,"EQY_FUND_RELATIVE_PERIOD",BC$12,ACC_O,CONS_O,CURR_O,"fill=b")*1,"-"))))</f>
        <v/>
      </c>
    </row>
    <row r="51" spans="2:55">
      <c r="B51">
        <v>39</v>
      </c>
      <c r="C51" t="str">
        <f t="shared" ca="1" si="5"/>
        <v/>
      </c>
      <c r="D51" t="str">
        <f t="shared" ca="1" si="5"/>
        <v/>
      </c>
      <c r="E51" t="str">
        <f t="shared" ca="1" si="5"/>
        <v/>
      </c>
      <c r="F51" t="str">
        <f t="shared" ca="1" si="5"/>
        <v/>
      </c>
      <c r="G51" t="str">
        <f t="shared" ca="1" si="1"/>
        <v/>
      </c>
      <c r="H51" t="str">
        <f t="shared" ca="1" si="2"/>
        <v/>
      </c>
      <c r="I51" t="str">
        <f t="shared" ca="1" si="3"/>
        <v/>
      </c>
      <c r="P51" s="71" t="str">
        <f ca="1">IF(LEN($I51)=0,"",IF(LEN(P$12)=0,"",IF(ISNUMBER(SEARCH("LABEL",$G51)),"",IFERROR(_xll.BDP(TKR,$G51,"EQY_FUND_RELATIVE_PERIOD",P$12,ACC_O,CONS_O,CURR_O,"fill=b")*1,"-"))))</f>
        <v/>
      </c>
      <c r="Q51" s="71" t="str">
        <f ca="1">IF(LEN($I51)=0,"",IF(LEN(Q$12)=0,"",IF(ISNUMBER(SEARCH("LABEL",$G51)),"",IFERROR(_xll.BDP(TKR,$G51,"EQY_FUND_RELATIVE_PERIOD",Q$12,ACC_O,CONS_O,CURR_O,"fill=b")*1,"-"))))</f>
        <v/>
      </c>
      <c r="R51" s="71" t="str">
        <f ca="1">IF(LEN($I51)=0,"",IF(LEN(R$12)=0,"",IF(ISNUMBER(SEARCH("LABEL",$G51)),"",IFERROR(_xll.BDP(TKR,$G51,"EQY_FUND_RELATIVE_PERIOD",R$12,ACC_O,CONS_O,CURR_O,"fill=b")*1,"-"))))</f>
        <v/>
      </c>
      <c r="S51" s="71" t="str">
        <f ca="1">IF(LEN($I51)=0,"",IF(LEN(S$12)=0,"",IF(ISNUMBER(SEARCH("LABEL",$G51)),"",IFERROR(_xll.BDP(TKR,$G51,"EQY_FUND_RELATIVE_PERIOD",S$12,ACC_O,CONS_O,CURR_O,"fill=b")*1,"-"))))</f>
        <v/>
      </c>
      <c r="T51" s="71" t="str">
        <f ca="1">IF(LEN($I51)=0,"",IF(LEN(T$12)=0,"",IF(ISNUMBER(SEARCH("LABEL",$G51)),"",IFERROR(_xll.BDP(TKR,$G51,"EQY_FUND_RELATIVE_PERIOD",T$12,ACC_O,CONS_O,CURR_O,"fill=b")*1,"-"))))</f>
        <v/>
      </c>
      <c r="U51" s="71" t="str">
        <f ca="1">IF(LEN($I51)=0,"",IF(LEN(U$12)=0,"",IF(ISNUMBER(SEARCH("LABEL",$G51)),"",IFERROR(_xll.BDP(TKR,$G51,"EQY_FUND_RELATIVE_PERIOD",U$12,ACC_O,CONS_O,CURR_O,"fill=b")*1,"-"))))</f>
        <v/>
      </c>
      <c r="V51" s="71" t="str">
        <f ca="1">IF(LEN($I51)=0,"",IF(LEN(V$12)=0,"",IF(ISNUMBER(SEARCH("LABEL",$G51)),"",IFERROR(_xll.BDP(TKR,$G51,"EQY_FUND_RELATIVE_PERIOD",V$12,ACC_O,CONS_O,CURR_O,"fill=b")*1,"-"))))</f>
        <v/>
      </c>
      <c r="W51" s="71" t="str">
        <f ca="1">IF(LEN($I51)=0,"",IF(LEN(W$12)=0,"",IF(ISNUMBER(SEARCH("LABEL",$G51)),"",IFERROR(_xll.BDP(TKR,$G51,"EQY_FUND_RELATIVE_PERIOD",W$12,ACC_O,CONS_O,CURR_O,"fill=b")*1,"-"))))</f>
        <v/>
      </c>
      <c r="X51" s="71" t="str">
        <f ca="1">IF(LEN($I51)=0,"",IF(LEN(X$12)=0,"",IF(ISNUMBER(SEARCH("LABEL",$G51)),"",IFERROR(_xll.BDP(TKR,$G51,"EQY_FUND_RELATIVE_PERIOD",X$12,ACC_O,CONS_O,CURR_O,"fill=b")*1,"-"))))</f>
        <v/>
      </c>
      <c r="Y51" s="71" t="str">
        <f ca="1">IF(LEN($I51)=0,"",IF(LEN(Y$12)=0,"",IF(ISNUMBER(SEARCH("LABEL",$G51)),"",IFERROR(_xll.BDP(TKR,$G51,"EQY_FUND_RELATIVE_PERIOD",Y$12,ACC_O,CONS_O,CURR_O,"fill=b")*1,"-"))))</f>
        <v/>
      </c>
      <c r="Z51" s="71" t="str">
        <f ca="1">IF(LEN($I51)=0,"",IF(LEN(Z$12)=0,"",IF(ISNUMBER(SEARCH("LABEL",$G51)),"",IFERROR(_xll.BDP(TKR,$G51,"EQY_FUND_RELATIVE_PERIOD",Z$12,ACC_O,CONS_O,CURR_O,"fill=b")*1,"-"))))</f>
        <v/>
      </c>
      <c r="AA51" s="71" t="str">
        <f ca="1">IF(LEN($I51)=0,"",IF(LEN(AA$12)=0,"",IF(ISNUMBER(SEARCH("LABEL",$G51)),"",IFERROR(_xll.BDP(TKR,$G51,"EQY_FUND_RELATIVE_PERIOD",AA$12,ACC_O,CONS_O,CURR_O,"fill=b")*1,"-"))))</f>
        <v/>
      </c>
      <c r="AB51" s="71" t="str">
        <f ca="1">IF(LEN($I51)=0,"",IF(LEN(AB$12)=0,"",IF(ISNUMBER(SEARCH("LABEL",$G51)),"",IFERROR(_xll.BDP(TKR,$G51,"EQY_FUND_RELATIVE_PERIOD",AB$12,ACC_O,CONS_O,CURR_O,"fill=b")*1,"-"))))</f>
        <v/>
      </c>
      <c r="AC51" s="71" t="str">
        <f ca="1">IF(LEN($I51)=0,"",IF(LEN(AC$12)=0,"",IF(ISNUMBER(SEARCH("LABEL",$G51)),"",IFERROR(_xll.BDP(TKR,$G51,"EQY_FUND_RELATIVE_PERIOD",AC$12,ACC_O,CONS_O,CURR_O,"fill=b")*1,"-"))))</f>
        <v/>
      </c>
      <c r="AD51" s="71" t="str">
        <f ca="1">IF(LEN($I51)=0,"",IF(LEN(AD$12)=0,"",IF(ISNUMBER(SEARCH("LABEL",$G51)),"",IFERROR(_xll.BDP(TKR,$G51,"EQY_FUND_RELATIVE_PERIOD",AD$12,ACC_O,CONS_O,CURR_O,"fill=b")*1,"-"))))</f>
        <v/>
      </c>
      <c r="AE51" s="71" t="str">
        <f ca="1">IF(LEN($I51)=0,"",IF(LEN(AE$12)=0,"",IF(ISNUMBER(SEARCH("LABEL",$G51)),"",IFERROR(_xll.BDP(TKR,$G51,"EQY_FUND_RELATIVE_PERIOD",AE$12,ACC_O,CONS_O,CURR_O,"fill=b")*1,"-"))))</f>
        <v/>
      </c>
      <c r="AF51" s="71" t="str">
        <f ca="1">IF(LEN($I51)=0,"",IF(LEN(AF$12)=0,"",IF(ISNUMBER(SEARCH("LABEL",$G51)),"",IFERROR(_xll.BDP(TKR,$G51,"EQY_FUND_RELATIVE_PERIOD",AF$12,ACC_O,CONS_O,CURR_O,"fill=b")*1,"-"))))</f>
        <v/>
      </c>
      <c r="AG51" s="71" t="str">
        <f ca="1">IF(LEN($I51)=0,"",IF(LEN(AG$12)=0,"",IF(ISNUMBER(SEARCH("LABEL",$G51)),"",IFERROR(_xll.BDP(TKR,$G51,"EQY_FUND_RELATIVE_PERIOD",AG$12,ACC_O,CONS_O,CURR_O,"fill=b")*1,"-"))))</f>
        <v/>
      </c>
      <c r="AH51" s="71" t="str">
        <f ca="1">IF(LEN($I51)=0,"",IF(LEN(AH$12)=0,"",IF(ISNUMBER(SEARCH("LABEL",$G51)),"",IFERROR(_xll.BDP(TKR,$G51,"EQY_FUND_RELATIVE_PERIOD",AH$12,ACC_O,CONS_O,CURR_O,"fill=b")*1,"-"))))</f>
        <v/>
      </c>
      <c r="AI51" s="71" t="str">
        <f ca="1">IF(LEN($I51)=0,"",IF(LEN(AI$12)=0,"",IF(ISNUMBER(SEARCH("LABEL",$G51)),"",IFERROR(_xll.BDP(TKR,$G51,"EQY_FUND_RELATIVE_PERIOD",AI$12,ACC_O,CONS_O,CURR_O,"fill=b")*1,"-"))))</f>
        <v/>
      </c>
      <c r="AJ51" s="71" t="str">
        <f ca="1">IF(LEN($I51)=0,"",IF(LEN(AJ$12)=0,"",IF(ISNUMBER(SEARCH("LABEL",$G51)),"",IFERROR(_xll.BDP(TKR,$G51,"EQY_FUND_RELATIVE_PERIOD",AJ$12,ACC_O,CONS_O,CURR_O,"fill=b")*1,"-"))))</f>
        <v/>
      </c>
      <c r="AK51" s="71" t="str">
        <f ca="1">IF(LEN($I51)=0,"",IF(LEN(AK$12)=0,"",IF(ISNUMBER(SEARCH("LABEL",$G51)),"",IFERROR(_xll.BDP(TKR,$G51,"EQY_FUND_RELATIVE_PERIOD",AK$12,ACC_O,CONS_O,CURR_O,"fill=b")*1,"-"))))</f>
        <v/>
      </c>
      <c r="AL51" s="71" t="str">
        <f ca="1">IF(LEN($I51)=0,"",IF(LEN(AL$12)=0,"",IF(ISNUMBER(SEARCH("LABEL",$G51)),"",IFERROR(_xll.BDP(TKR,$G51,"EQY_FUND_RELATIVE_PERIOD",AL$12,ACC_O,CONS_O,CURR_O,"fill=b")*1,"-"))))</f>
        <v/>
      </c>
      <c r="AM51" s="71" t="str">
        <f ca="1">IF(LEN($I51)=0,"",IF(LEN(AM$12)=0,"",IF(ISNUMBER(SEARCH("LABEL",$G51)),"",IFERROR(_xll.BDP(TKR,$G51,"EQY_FUND_RELATIVE_PERIOD",AM$12,ACC_O,CONS_O,CURR_O,"fill=b")*1,"-"))))</f>
        <v/>
      </c>
      <c r="AN51" s="71" t="str">
        <f ca="1">IF(LEN($I51)=0,"",IF(LEN(AN$12)=0,"",IF(ISNUMBER(SEARCH("LABEL",$G51)),"",IFERROR(_xll.BDP(TKR,$G51,"EQY_FUND_RELATIVE_PERIOD",AN$12,ACC_O,CONS_O,CURR_O,"fill=b")*1,"-"))))</f>
        <v/>
      </c>
      <c r="AO51" s="71" t="str">
        <f ca="1">IF(LEN($I51)=0,"",IF(LEN(AO$12)=0,"",IF(ISNUMBER(SEARCH("LABEL",$G51)),"",IFERROR(_xll.BDP(TKR,$G51,"EQY_FUND_RELATIVE_PERIOD",AO$12,ACC_O,CONS_O,CURR_O,"fill=b")*1,"-"))))</f>
        <v/>
      </c>
      <c r="AP51" s="71" t="str">
        <f ca="1">IF(LEN($I51)=0,"",IF(LEN(AP$12)=0,"",IF(ISNUMBER(SEARCH("LABEL",$G51)),"",IFERROR(_xll.BDP(TKR,$G51,"EQY_FUND_RELATIVE_PERIOD",AP$12,ACC_O,CONS_O,CURR_O,"fill=b")*1,"-"))))</f>
        <v/>
      </c>
      <c r="AQ51" s="71" t="str">
        <f ca="1">IF(LEN($I51)=0,"",IF(LEN(AQ$12)=0,"",IF(ISNUMBER(SEARCH("LABEL",$G51)),"",IFERROR(_xll.BDP(TKR,$G51,"EQY_FUND_RELATIVE_PERIOD",AQ$12,ACC_O,CONS_O,CURR_O,"fill=b")*1,"-"))))</f>
        <v/>
      </c>
      <c r="AR51" s="71" t="str">
        <f ca="1">IF(LEN($I51)=0,"",IF(LEN(AR$12)=0,"",IF(ISNUMBER(SEARCH("LABEL",$G51)),"",IFERROR(_xll.BDP(TKR,$G51,"EQY_FUND_RELATIVE_PERIOD",AR$12,ACC_O,CONS_O,CURR_O,"fill=b")*1,"-"))))</f>
        <v/>
      </c>
      <c r="AS51" s="71" t="str">
        <f ca="1">IF(LEN($I51)=0,"",IF(LEN(AS$12)=0,"",IF(ISNUMBER(SEARCH("LABEL",$G51)),"",IFERROR(_xll.BDP(TKR,$G51,"EQY_FUND_RELATIVE_PERIOD",AS$12,ACC_O,CONS_O,CURR_O,"fill=b")*1,"-"))))</f>
        <v/>
      </c>
      <c r="AT51" s="71" t="str">
        <f ca="1">IF(LEN($I51)=0,"",IF(LEN(AT$12)=0,"",IF(ISNUMBER(SEARCH("LABEL",$G51)),"",IFERROR(_xll.BDP(TKR,$G51,"EQY_FUND_RELATIVE_PERIOD",AT$12,ACC_O,CONS_O,CURR_O,"fill=b")*1,"-"))))</f>
        <v/>
      </c>
      <c r="AU51" s="71" t="str">
        <f ca="1">IF(LEN($I51)=0,"",IF(LEN(AU$12)=0,"",IF(ISNUMBER(SEARCH("LABEL",$G51)),"",IFERROR(_xll.BDP(TKR,$G51,"EQY_FUND_RELATIVE_PERIOD",AU$12,ACC_O,CONS_O,CURR_O,"fill=b")*1,"-"))))</f>
        <v/>
      </c>
      <c r="AV51" s="71" t="str">
        <f ca="1">IF(LEN($I51)=0,"",IF(LEN(AV$12)=0,"",IF(ISNUMBER(SEARCH("LABEL",$G51)),"",IFERROR(_xll.BDP(TKR,$G51,"EQY_FUND_RELATIVE_PERIOD",AV$12,ACC_O,CONS_O,CURR_O,"fill=b")*1,"-"))))</f>
        <v/>
      </c>
      <c r="AW51" s="71" t="str">
        <f ca="1">IF(LEN($I51)=0,"",IF(LEN(AW$12)=0,"",IF(ISNUMBER(SEARCH("LABEL",$G51)),"",IFERROR(_xll.BDP(TKR,$G51,"EQY_FUND_RELATIVE_PERIOD",AW$12,ACC_O,CONS_O,CURR_O,"fill=b")*1,"-"))))</f>
        <v/>
      </c>
      <c r="AX51" s="71" t="str">
        <f ca="1">IF(LEN($I51)=0,"",IF(LEN(AX$12)=0,"",IF(ISNUMBER(SEARCH("LABEL",$G51)),"",IFERROR(_xll.BDP(TKR,$G51,"EQY_FUND_RELATIVE_PERIOD",AX$12,ACC_O,CONS_O,CURR_O,"fill=b")*1,"-"))))</f>
        <v/>
      </c>
      <c r="AY51" s="71" t="str">
        <f ca="1">IF(LEN($I51)=0,"",IF(LEN(AY$12)=0,"",IF(ISNUMBER(SEARCH("LABEL",$G51)),"",IFERROR(_xll.BDP(TKR,$G51,"EQY_FUND_RELATIVE_PERIOD",AY$12,ACC_O,CONS_O,CURR_O,"fill=b")*1,"-"))))</f>
        <v/>
      </c>
      <c r="AZ51" s="71" t="str">
        <f ca="1">IF(LEN($I51)=0,"",IF(LEN(AZ$12)=0,"",IF(ISNUMBER(SEARCH("LABEL",$G51)),"",IFERROR(_xll.BDP(TKR,$G51,"EQY_FUND_RELATIVE_PERIOD",AZ$12,ACC_O,CONS_O,CURR_O,"fill=b")*1,"-"))))</f>
        <v/>
      </c>
      <c r="BA51" s="71" t="str">
        <f ca="1">IF(LEN($I51)=0,"",IF(LEN(BA$12)=0,"",IF(ISNUMBER(SEARCH("LABEL",$G51)),"",IFERROR(_xll.BDP(TKR,$G51,"EQY_FUND_RELATIVE_PERIOD",BA$12,ACC_O,CONS_O,CURR_O,"fill=b")*1,"-"))))</f>
        <v/>
      </c>
      <c r="BB51" s="71" t="str">
        <f ca="1">IF(LEN($I51)=0,"",IF(LEN(BB$12)=0,"",IF(ISNUMBER(SEARCH("LABEL",$G51)),"",IFERROR(_xll.BDP(TKR,$G51,"EQY_FUND_RELATIVE_PERIOD",BB$12,ACC_O,CONS_O,CURR_O,"fill=b")*1,"-"))))</f>
        <v/>
      </c>
      <c r="BC51" s="71" t="str">
        <f ca="1">IF(LEN($I51)=0,"",IF(LEN(BC$12)=0,"",IF(ISNUMBER(SEARCH("LABEL",$G51)),"",IFERROR(_xll.BDP(TKR,$G51,"EQY_FUND_RELATIVE_PERIOD",BC$12,ACC_O,CONS_O,CURR_O,"fill=b")*1,"-"))))</f>
        <v/>
      </c>
    </row>
    <row r="52" spans="2:55">
      <c r="B52">
        <v>40</v>
      </c>
      <c r="C52" t="str">
        <f t="shared" ca="1" si="5"/>
        <v/>
      </c>
      <c r="D52" t="str">
        <f t="shared" ca="1" si="5"/>
        <v/>
      </c>
      <c r="E52" t="str">
        <f t="shared" ca="1" si="5"/>
        <v/>
      </c>
      <c r="F52" t="str">
        <f t="shared" ca="1" si="5"/>
        <v/>
      </c>
      <c r="G52" t="str">
        <f t="shared" ca="1" si="1"/>
        <v/>
      </c>
      <c r="H52" t="str">
        <f t="shared" ca="1" si="2"/>
        <v/>
      </c>
      <c r="I52" t="str">
        <f t="shared" ca="1" si="3"/>
        <v/>
      </c>
      <c r="P52" s="71" t="str">
        <f ca="1">IF(LEN($I52)=0,"",IF(LEN(P$12)=0,"",IF(ISNUMBER(SEARCH("LABEL",$G52)),"",IFERROR(_xll.BDP(TKR,$G52,"EQY_FUND_RELATIVE_PERIOD",P$12,ACC_O,CONS_O,CURR_O,"fill=b")*1,"-"))))</f>
        <v/>
      </c>
      <c r="Q52" s="71" t="str">
        <f ca="1">IF(LEN($I52)=0,"",IF(LEN(Q$12)=0,"",IF(ISNUMBER(SEARCH("LABEL",$G52)),"",IFERROR(_xll.BDP(TKR,$G52,"EQY_FUND_RELATIVE_PERIOD",Q$12,ACC_O,CONS_O,CURR_O,"fill=b")*1,"-"))))</f>
        <v/>
      </c>
      <c r="R52" s="71" t="str">
        <f ca="1">IF(LEN($I52)=0,"",IF(LEN(R$12)=0,"",IF(ISNUMBER(SEARCH("LABEL",$G52)),"",IFERROR(_xll.BDP(TKR,$G52,"EQY_FUND_RELATIVE_PERIOD",R$12,ACC_O,CONS_O,CURR_O,"fill=b")*1,"-"))))</f>
        <v/>
      </c>
      <c r="S52" s="71" t="str">
        <f ca="1">IF(LEN($I52)=0,"",IF(LEN(S$12)=0,"",IF(ISNUMBER(SEARCH("LABEL",$G52)),"",IFERROR(_xll.BDP(TKR,$G52,"EQY_FUND_RELATIVE_PERIOD",S$12,ACC_O,CONS_O,CURR_O,"fill=b")*1,"-"))))</f>
        <v/>
      </c>
      <c r="T52" s="71" t="str">
        <f ca="1">IF(LEN($I52)=0,"",IF(LEN(T$12)=0,"",IF(ISNUMBER(SEARCH("LABEL",$G52)),"",IFERROR(_xll.BDP(TKR,$G52,"EQY_FUND_RELATIVE_PERIOD",T$12,ACC_O,CONS_O,CURR_O,"fill=b")*1,"-"))))</f>
        <v/>
      </c>
      <c r="U52" s="71" t="str">
        <f ca="1">IF(LEN($I52)=0,"",IF(LEN(U$12)=0,"",IF(ISNUMBER(SEARCH("LABEL",$G52)),"",IFERROR(_xll.BDP(TKR,$G52,"EQY_FUND_RELATIVE_PERIOD",U$12,ACC_O,CONS_O,CURR_O,"fill=b")*1,"-"))))</f>
        <v/>
      </c>
      <c r="V52" s="71" t="str">
        <f ca="1">IF(LEN($I52)=0,"",IF(LEN(V$12)=0,"",IF(ISNUMBER(SEARCH("LABEL",$G52)),"",IFERROR(_xll.BDP(TKR,$G52,"EQY_FUND_RELATIVE_PERIOD",V$12,ACC_O,CONS_O,CURR_O,"fill=b")*1,"-"))))</f>
        <v/>
      </c>
      <c r="W52" s="71" t="str">
        <f ca="1">IF(LEN($I52)=0,"",IF(LEN(W$12)=0,"",IF(ISNUMBER(SEARCH("LABEL",$G52)),"",IFERROR(_xll.BDP(TKR,$G52,"EQY_FUND_RELATIVE_PERIOD",W$12,ACC_O,CONS_O,CURR_O,"fill=b")*1,"-"))))</f>
        <v/>
      </c>
      <c r="X52" s="71" t="str">
        <f ca="1">IF(LEN($I52)=0,"",IF(LEN(X$12)=0,"",IF(ISNUMBER(SEARCH("LABEL",$G52)),"",IFERROR(_xll.BDP(TKR,$G52,"EQY_FUND_RELATIVE_PERIOD",X$12,ACC_O,CONS_O,CURR_O,"fill=b")*1,"-"))))</f>
        <v/>
      </c>
      <c r="Y52" s="71" t="str">
        <f ca="1">IF(LEN($I52)=0,"",IF(LEN(Y$12)=0,"",IF(ISNUMBER(SEARCH("LABEL",$G52)),"",IFERROR(_xll.BDP(TKR,$G52,"EQY_FUND_RELATIVE_PERIOD",Y$12,ACC_O,CONS_O,CURR_O,"fill=b")*1,"-"))))</f>
        <v/>
      </c>
      <c r="Z52" s="71" t="str">
        <f ca="1">IF(LEN($I52)=0,"",IF(LEN(Z$12)=0,"",IF(ISNUMBER(SEARCH("LABEL",$G52)),"",IFERROR(_xll.BDP(TKR,$G52,"EQY_FUND_RELATIVE_PERIOD",Z$12,ACC_O,CONS_O,CURR_O,"fill=b")*1,"-"))))</f>
        <v/>
      </c>
      <c r="AA52" s="71" t="str">
        <f ca="1">IF(LEN($I52)=0,"",IF(LEN(AA$12)=0,"",IF(ISNUMBER(SEARCH("LABEL",$G52)),"",IFERROR(_xll.BDP(TKR,$G52,"EQY_FUND_RELATIVE_PERIOD",AA$12,ACC_O,CONS_O,CURR_O,"fill=b")*1,"-"))))</f>
        <v/>
      </c>
      <c r="AB52" s="71" t="str">
        <f ca="1">IF(LEN($I52)=0,"",IF(LEN(AB$12)=0,"",IF(ISNUMBER(SEARCH("LABEL",$G52)),"",IFERROR(_xll.BDP(TKR,$G52,"EQY_FUND_RELATIVE_PERIOD",AB$12,ACC_O,CONS_O,CURR_O,"fill=b")*1,"-"))))</f>
        <v/>
      </c>
      <c r="AC52" s="71" t="str">
        <f ca="1">IF(LEN($I52)=0,"",IF(LEN(AC$12)=0,"",IF(ISNUMBER(SEARCH("LABEL",$G52)),"",IFERROR(_xll.BDP(TKR,$G52,"EQY_FUND_RELATIVE_PERIOD",AC$12,ACC_O,CONS_O,CURR_O,"fill=b")*1,"-"))))</f>
        <v/>
      </c>
      <c r="AD52" s="71" t="str">
        <f ca="1">IF(LEN($I52)=0,"",IF(LEN(AD$12)=0,"",IF(ISNUMBER(SEARCH("LABEL",$G52)),"",IFERROR(_xll.BDP(TKR,$G52,"EQY_FUND_RELATIVE_PERIOD",AD$12,ACC_O,CONS_O,CURR_O,"fill=b")*1,"-"))))</f>
        <v/>
      </c>
      <c r="AE52" s="71" t="str">
        <f ca="1">IF(LEN($I52)=0,"",IF(LEN(AE$12)=0,"",IF(ISNUMBER(SEARCH("LABEL",$G52)),"",IFERROR(_xll.BDP(TKR,$G52,"EQY_FUND_RELATIVE_PERIOD",AE$12,ACC_O,CONS_O,CURR_O,"fill=b")*1,"-"))))</f>
        <v/>
      </c>
      <c r="AF52" s="71" t="str">
        <f ca="1">IF(LEN($I52)=0,"",IF(LEN(AF$12)=0,"",IF(ISNUMBER(SEARCH("LABEL",$G52)),"",IFERROR(_xll.BDP(TKR,$G52,"EQY_FUND_RELATIVE_PERIOD",AF$12,ACC_O,CONS_O,CURR_O,"fill=b")*1,"-"))))</f>
        <v/>
      </c>
      <c r="AG52" s="71" t="str">
        <f ca="1">IF(LEN($I52)=0,"",IF(LEN(AG$12)=0,"",IF(ISNUMBER(SEARCH("LABEL",$G52)),"",IFERROR(_xll.BDP(TKR,$G52,"EQY_FUND_RELATIVE_PERIOD",AG$12,ACC_O,CONS_O,CURR_O,"fill=b")*1,"-"))))</f>
        <v/>
      </c>
      <c r="AH52" s="71" t="str">
        <f ca="1">IF(LEN($I52)=0,"",IF(LEN(AH$12)=0,"",IF(ISNUMBER(SEARCH("LABEL",$G52)),"",IFERROR(_xll.BDP(TKR,$G52,"EQY_FUND_RELATIVE_PERIOD",AH$12,ACC_O,CONS_O,CURR_O,"fill=b")*1,"-"))))</f>
        <v/>
      </c>
      <c r="AI52" s="71" t="str">
        <f ca="1">IF(LEN($I52)=0,"",IF(LEN(AI$12)=0,"",IF(ISNUMBER(SEARCH("LABEL",$G52)),"",IFERROR(_xll.BDP(TKR,$G52,"EQY_FUND_RELATIVE_PERIOD",AI$12,ACC_O,CONS_O,CURR_O,"fill=b")*1,"-"))))</f>
        <v/>
      </c>
      <c r="AJ52" s="71" t="str">
        <f ca="1">IF(LEN($I52)=0,"",IF(LEN(AJ$12)=0,"",IF(ISNUMBER(SEARCH("LABEL",$G52)),"",IFERROR(_xll.BDP(TKR,$G52,"EQY_FUND_RELATIVE_PERIOD",AJ$12,ACC_O,CONS_O,CURR_O,"fill=b")*1,"-"))))</f>
        <v/>
      </c>
      <c r="AK52" s="71" t="str">
        <f ca="1">IF(LEN($I52)=0,"",IF(LEN(AK$12)=0,"",IF(ISNUMBER(SEARCH("LABEL",$G52)),"",IFERROR(_xll.BDP(TKR,$G52,"EQY_FUND_RELATIVE_PERIOD",AK$12,ACC_O,CONS_O,CURR_O,"fill=b")*1,"-"))))</f>
        <v/>
      </c>
      <c r="AL52" s="71" t="str">
        <f ca="1">IF(LEN($I52)=0,"",IF(LEN(AL$12)=0,"",IF(ISNUMBER(SEARCH("LABEL",$G52)),"",IFERROR(_xll.BDP(TKR,$G52,"EQY_FUND_RELATIVE_PERIOD",AL$12,ACC_O,CONS_O,CURR_O,"fill=b")*1,"-"))))</f>
        <v/>
      </c>
      <c r="AM52" s="71" t="str">
        <f ca="1">IF(LEN($I52)=0,"",IF(LEN(AM$12)=0,"",IF(ISNUMBER(SEARCH("LABEL",$G52)),"",IFERROR(_xll.BDP(TKR,$G52,"EQY_FUND_RELATIVE_PERIOD",AM$12,ACC_O,CONS_O,CURR_O,"fill=b")*1,"-"))))</f>
        <v/>
      </c>
      <c r="AN52" s="71" t="str">
        <f ca="1">IF(LEN($I52)=0,"",IF(LEN(AN$12)=0,"",IF(ISNUMBER(SEARCH("LABEL",$G52)),"",IFERROR(_xll.BDP(TKR,$G52,"EQY_FUND_RELATIVE_PERIOD",AN$12,ACC_O,CONS_O,CURR_O,"fill=b")*1,"-"))))</f>
        <v/>
      </c>
      <c r="AO52" s="71" t="str">
        <f ca="1">IF(LEN($I52)=0,"",IF(LEN(AO$12)=0,"",IF(ISNUMBER(SEARCH("LABEL",$G52)),"",IFERROR(_xll.BDP(TKR,$G52,"EQY_FUND_RELATIVE_PERIOD",AO$12,ACC_O,CONS_O,CURR_O,"fill=b")*1,"-"))))</f>
        <v/>
      </c>
      <c r="AP52" s="71" t="str">
        <f ca="1">IF(LEN($I52)=0,"",IF(LEN(AP$12)=0,"",IF(ISNUMBER(SEARCH("LABEL",$G52)),"",IFERROR(_xll.BDP(TKR,$G52,"EQY_FUND_RELATIVE_PERIOD",AP$12,ACC_O,CONS_O,CURR_O,"fill=b")*1,"-"))))</f>
        <v/>
      </c>
      <c r="AQ52" s="71" t="str">
        <f ca="1">IF(LEN($I52)=0,"",IF(LEN(AQ$12)=0,"",IF(ISNUMBER(SEARCH("LABEL",$G52)),"",IFERROR(_xll.BDP(TKR,$G52,"EQY_FUND_RELATIVE_PERIOD",AQ$12,ACC_O,CONS_O,CURR_O,"fill=b")*1,"-"))))</f>
        <v/>
      </c>
      <c r="AR52" s="71" t="str">
        <f ca="1">IF(LEN($I52)=0,"",IF(LEN(AR$12)=0,"",IF(ISNUMBER(SEARCH("LABEL",$G52)),"",IFERROR(_xll.BDP(TKR,$G52,"EQY_FUND_RELATIVE_PERIOD",AR$12,ACC_O,CONS_O,CURR_O,"fill=b")*1,"-"))))</f>
        <v/>
      </c>
      <c r="AS52" s="71" t="str">
        <f ca="1">IF(LEN($I52)=0,"",IF(LEN(AS$12)=0,"",IF(ISNUMBER(SEARCH("LABEL",$G52)),"",IFERROR(_xll.BDP(TKR,$G52,"EQY_FUND_RELATIVE_PERIOD",AS$12,ACC_O,CONS_O,CURR_O,"fill=b")*1,"-"))))</f>
        <v/>
      </c>
      <c r="AT52" s="71" t="str">
        <f ca="1">IF(LEN($I52)=0,"",IF(LEN(AT$12)=0,"",IF(ISNUMBER(SEARCH("LABEL",$G52)),"",IFERROR(_xll.BDP(TKR,$G52,"EQY_FUND_RELATIVE_PERIOD",AT$12,ACC_O,CONS_O,CURR_O,"fill=b")*1,"-"))))</f>
        <v/>
      </c>
      <c r="AU52" s="71" t="str">
        <f ca="1">IF(LEN($I52)=0,"",IF(LEN(AU$12)=0,"",IF(ISNUMBER(SEARCH("LABEL",$G52)),"",IFERROR(_xll.BDP(TKR,$G52,"EQY_FUND_RELATIVE_PERIOD",AU$12,ACC_O,CONS_O,CURR_O,"fill=b")*1,"-"))))</f>
        <v/>
      </c>
      <c r="AV52" s="71" t="str">
        <f ca="1">IF(LEN($I52)=0,"",IF(LEN(AV$12)=0,"",IF(ISNUMBER(SEARCH("LABEL",$G52)),"",IFERROR(_xll.BDP(TKR,$G52,"EQY_FUND_RELATIVE_PERIOD",AV$12,ACC_O,CONS_O,CURR_O,"fill=b")*1,"-"))))</f>
        <v/>
      </c>
      <c r="AW52" s="71" t="str">
        <f ca="1">IF(LEN($I52)=0,"",IF(LEN(AW$12)=0,"",IF(ISNUMBER(SEARCH("LABEL",$G52)),"",IFERROR(_xll.BDP(TKR,$G52,"EQY_FUND_RELATIVE_PERIOD",AW$12,ACC_O,CONS_O,CURR_O,"fill=b")*1,"-"))))</f>
        <v/>
      </c>
      <c r="AX52" s="71" t="str">
        <f ca="1">IF(LEN($I52)=0,"",IF(LEN(AX$12)=0,"",IF(ISNUMBER(SEARCH("LABEL",$G52)),"",IFERROR(_xll.BDP(TKR,$G52,"EQY_FUND_RELATIVE_PERIOD",AX$12,ACC_O,CONS_O,CURR_O,"fill=b")*1,"-"))))</f>
        <v/>
      </c>
      <c r="AY52" s="71" t="str">
        <f ca="1">IF(LEN($I52)=0,"",IF(LEN(AY$12)=0,"",IF(ISNUMBER(SEARCH("LABEL",$G52)),"",IFERROR(_xll.BDP(TKR,$G52,"EQY_FUND_RELATIVE_PERIOD",AY$12,ACC_O,CONS_O,CURR_O,"fill=b")*1,"-"))))</f>
        <v/>
      </c>
      <c r="AZ52" s="71" t="str">
        <f ca="1">IF(LEN($I52)=0,"",IF(LEN(AZ$12)=0,"",IF(ISNUMBER(SEARCH("LABEL",$G52)),"",IFERROR(_xll.BDP(TKR,$G52,"EQY_FUND_RELATIVE_PERIOD",AZ$12,ACC_O,CONS_O,CURR_O,"fill=b")*1,"-"))))</f>
        <v/>
      </c>
      <c r="BA52" s="71" t="str">
        <f ca="1">IF(LEN($I52)=0,"",IF(LEN(BA$12)=0,"",IF(ISNUMBER(SEARCH("LABEL",$G52)),"",IFERROR(_xll.BDP(TKR,$G52,"EQY_FUND_RELATIVE_PERIOD",BA$12,ACC_O,CONS_O,CURR_O,"fill=b")*1,"-"))))</f>
        <v/>
      </c>
      <c r="BB52" s="71" t="str">
        <f ca="1">IF(LEN($I52)=0,"",IF(LEN(BB$12)=0,"",IF(ISNUMBER(SEARCH("LABEL",$G52)),"",IFERROR(_xll.BDP(TKR,$G52,"EQY_FUND_RELATIVE_PERIOD",BB$12,ACC_O,CONS_O,CURR_O,"fill=b")*1,"-"))))</f>
        <v/>
      </c>
      <c r="BC52" s="71" t="str">
        <f ca="1">IF(LEN($I52)=0,"",IF(LEN(BC$12)=0,"",IF(ISNUMBER(SEARCH("LABEL",$G52)),"",IFERROR(_xll.BDP(TKR,$G52,"EQY_FUND_RELATIVE_PERIOD",BC$12,ACC_O,CONS_O,CURR_O,"fill=b")*1,"-"))))</f>
        <v/>
      </c>
    </row>
    <row r="53" spans="2:55">
      <c r="B53">
        <v>41</v>
      </c>
      <c r="C53" t="str">
        <f t="shared" ca="1" si="5"/>
        <v/>
      </c>
      <c r="D53" t="str">
        <f t="shared" ca="1" si="5"/>
        <v/>
      </c>
      <c r="E53" t="str">
        <f t="shared" ca="1" si="5"/>
        <v/>
      </c>
      <c r="F53" t="str">
        <f t="shared" ca="1" si="5"/>
        <v/>
      </c>
      <c r="G53" t="str">
        <f t="shared" ca="1" si="1"/>
        <v/>
      </c>
      <c r="H53" t="str">
        <f t="shared" ca="1" si="2"/>
        <v/>
      </c>
      <c r="I53" t="str">
        <f t="shared" ca="1" si="3"/>
        <v/>
      </c>
      <c r="P53" s="71" t="str">
        <f ca="1">IF(LEN($I53)=0,"",IF(LEN(P$12)=0,"",IF(ISNUMBER(SEARCH("LABEL",$G53)),"",IFERROR(_xll.BDP(TKR,$G53,"EQY_FUND_RELATIVE_PERIOD",P$12,ACC_O,CONS_O,CURR_O,"fill=b")*1,"-"))))</f>
        <v/>
      </c>
      <c r="Q53" s="71" t="str">
        <f ca="1">IF(LEN($I53)=0,"",IF(LEN(Q$12)=0,"",IF(ISNUMBER(SEARCH("LABEL",$G53)),"",IFERROR(_xll.BDP(TKR,$G53,"EQY_FUND_RELATIVE_PERIOD",Q$12,ACC_O,CONS_O,CURR_O,"fill=b")*1,"-"))))</f>
        <v/>
      </c>
      <c r="R53" s="71" t="str">
        <f ca="1">IF(LEN($I53)=0,"",IF(LEN(R$12)=0,"",IF(ISNUMBER(SEARCH("LABEL",$G53)),"",IFERROR(_xll.BDP(TKR,$G53,"EQY_FUND_RELATIVE_PERIOD",R$12,ACC_O,CONS_O,CURR_O,"fill=b")*1,"-"))))</f>
        <v/>
      </c>
      <c r="S53" s="71" t="str">
        <f ca="1">IF(LEN($I53)=0,"",IF(LEN(S$12)=0,"",IF(ISNUMBER(SEARCH("LABEL",$G53)),"",IFERROR(_xll.BDP(TKR,$G53,"EQY_FUND_RELATIVE_PERIOD",S$12,ACC_O,CONS_O,CURR_O,"fill=b")*1,"-"))))</f>
        <v/>
      </c>
      <c r="T53" s="71" t="str">
        <f ca="1">IF(LEN($I53)=0,"",IF(LEN(T$12)=0,"",IF(ISNUMBER(SEARCH("LABEL",$G53)),"",IFERROR(_xll.BDP(TKR,$G53,"EQY_FUND_RELATIVE_PERIOD",T$12,ACC_O,CONS_O,CURR_O,"fill=b")*1,"-"))))</f>
        <v/>
      </c>
      <c r="U53" s="71" t="str">
        <f ca="1">IF(LEN($I53)=0,"",IF(LEN(U$12)=0,"",IF(ISNUMBER(SEARCH("LABEL",$G53)),"",IFERROR(_xll.BDP(TKR,$G53,"EQY_FUND_RELATIVE_PERIOD",U$12,ACC_O,CONS_O,CURR_O,"fill=b")*1,"-"))))</f>
        <v/>
      </c>
      <c r="V53" s="71" t="str">
        <f ca="1">IF(LEN($I53)=0,"",IF(LEN(V$12)=0,"",IF(ISNUMBER(SEARCH("LABEL",$G53)),"",IFERROR(_xll.BDP(TKR,$G53,"EQY_FUND_RELATIVE_PERIOD",V$12,ACC_O,CONS_O,CURR_O,"fill=b")*1,"-"))))</f>
        <v/>
      </c>
      <c r="W53" s="71" t="str">
        <f ca="1">IF(LEN($I53)=0,"",IF(LEN(W$12)=0,"",IF(ISNUMBER(SEARCH("LABEL",$G53)),"",IFERROR(_xll.BDP(TKR,$G53,"EQY_FUND_RELATIVE_PERIOD",W$12,ACC_O,CONS_O,CURR_O,"fill=b")*1,"-"))))</f>
        <v/>
      </c>
      <c r="X53" s="71" t="str">
        <f ca="1">IF(LEN($I53)=0,"",IF(LEN(X$12)=0,"",IF(ISNUMBER(SEARCH("LABEL",$G53)),"",IFERROR(_xll.BDP(TKR,$G53,"EQY_FUND_RELATIVE_PERIOD",X$12,ACC_O,CONS_O,CURR_O,"fill=b")*1,"-"))))</f>
        <v/>
      </c>
      <c r="Y53" s="71" t="str">
        <f ca="1">IF(LEN($I53)=0,"",IF(LEN(Y$12)=0,"",IF(ISNUMBER(SEARCH("LABEL",$G53)),"",IFERROR(_xll.BDP(TKR,$G53,"EQY_FUND_RELATIVE_PERIOD",Y$12,ACC_O,CONS_O,CURR_O,"fill=b")*1,"-"))))</f>
        <v/>
      </c>
      <c r="Z53" s="71" t="str">
        <f ca="1">IF(LEN($I53)=0,"",IF(LEN(Z$12)=0,"",IF(ISNUMBER(SEARCH("LABEL",$G53)),"",IFERROR(_xll.BDP(TKR,$G53,"EQY_FUND_RELATIVE_PERIOD",Z$12,ACC_O,CONS_O,CURR_O,"fill=b")*1,"-"))))</f>
        <v/>
      </c>
      <c r="AA53" s="71" t="str">
        <f ca="1">IF(LEN($I53)=0,"",IF(LEN(AA$12)=0,"",IF(ISNUMBER(SEARCH("LABEL",$G53)),"",IFERROR(_xll.BDP(TKR,$G53,"EQY_FUND_RELATIVE_PERIOD",AA$12,ACC_O,CONS_O,CURR_O,"fill=b")*1,"-"))))</f>
        <v/>
      </c>
      <c r="AB53" s="71" t="str">
        <f ca="1">IF(LEN($I53)=0,"",IF(LEN(AB$12)=0,"",IF(ISNUMBER(SEARCH("LABEL",$G53)),"",IFERROR(_xll.BDP(TKR,$G53,"EQY_FUND_RELATIVE_PERIOD",AB$12,ACC_O,CONS_O,CURR_O,"fill=b")*1,"-"))))</f>
        <v/>
      </c>
      <c r="AC53" s="71" t="str">
        <f ca="1">IF(LEN($I53)=0,"",IF(LEN(AC$12)=0,"",IF(ISNUMBER(SEARCH("LABEL",$G53)),"",IFERROR(_xll.BDP(TKR,$G53,"EQY_FUND_RELATIVE_PERIOD",AC$12,ACC_O,CONS_O,CURR_O,"fill=b")*1,"-"))))</f>
        <v/>
      </c>
      <c r="AD53" s="71" t="str">
        <f ca="1">IF(LEN($I53)=0,"",IF(LEN(AD$12)=0,"",IF(ISNUMBER(SEARCH("LABEL",$G53)),"",IFERROR(_xll.BDP(TKR,$G53,"EQY_FUND_RELATIVE_PERIOD",AD$12,ACC_O,CONS_O,CURR_O,"fill=b")*1,"-"))))</f>
        <v/>
      </c>
      <c r="AE53" s="71" t="str">
        <f ca="1">IF(LEN($I53)=0,"",IF(LEN(AE$12)=0,"",IF(ISNUMBER(SEARCH("LABEL",$G53)),"",IFERROR(_xll.BDP(TKR,$G53,"EQY_FUND_RELATIVE_PERIOD",AE$12,ACC_O,CONS_O,CURR_O,"fill=b")*1,"-"))))</f>
        <v/>
      </c>
      <c r="AF53" s="71" t="str">
        <f ca="1">IF(LEN($I53)=0,"",IF(LEN(AF$12)=0,"",IF(ISNUMBER(SEARCH("LABEL",$G53)),"",IFERROR(_xll.BDP(TKR,$G53,"EQY_FUND_RELATIVE_PERIOD",AF$12,ACC_O,CONS_O,CURR_O,"fill=b")*1,"-"))))</f>
        <v/>
      </c>
      <c r="AG53" s="71" t="str">
        <f ca="1">IF(LEN($I53)=0,"",IF(LEN(AG$12)=0,"",IF(ISNUMBER(SEARCH("LABEL",$G53)),"",IFERROR(_xll.BDP(TKR,$G53,"EQY_FUND_RELATIVE_PERIOD",AG$12,ACC_O,CONS_O,CURR_O,"fill=b")*1,"-"))))</f>
        <v/>
      </c>
      <c r="AH53" s="71" t="str">
        <f ca="1">IF(LEN($I53)=0,"",IF(LEN(AH$12)=0,"",IF(ISNUMBER(SEARCH("LABEL",$G53)),"",IFERROR(_xll.BDP(TKR,$G53,"EQY_FUND_RELATIVE_PERIOD",AH$12,ACC_O,CONS_O,CURR_O,"fill=b")*1,"-"))))</f>
        <v/>
      </c>
      <c r="AI53" s="71" t="str">
        <f ca="1">IF(LEN($I53)=0,"",IF(LEN(AI$12)=0,"",IF(ISNUMBER(SEARCH("LABEL",$G53)),"",IFERROR(_xll.BDP(TKR,$G53,"EQY_FUND_RELATIVE_PERIOD",AI$12,ACC_O,CONS_O,CURR_O,"fill=b")*1,"-"))))</f>
        <v/>
      </c>
      <c r="AJ53" s="71" t="str">
        <f ca="1">IF(LEN($I53)=0,"",IF(LEN(AJ$12)=0,"",IF(ISNUMBER(SEARCH("LABEL",$G53)),"",IFERROR(_xll.BDP(TKR,$G53,"EQY_FUND_RELATIVE_PERIOD",AJ$12,ACC_O,CONS_O,CURR_O,"fill=b")*1,"-"))))</f>
        <v/>
      </c>
      <c r="AK53" s="71" t="str">
        <f ca="1">IF(LEN($I53)=0,"",IF(LEN(AK$12)=0,"",IF(ISNUMBER(SEARCH("LABEL",$G53)),"",IFERROR(_xll.BDP(TKR,$G53,"EQY_FUND_RELATIVE_PERIOD",AK$12,ACC_O,CONS_O,CURR_O,"fill=b")*1,"-"))))</f>
        <v/>
      </c>
      <c r="AL53" s="71" t="str">
        <f ca="1">IF(LEN($I53)=0,"",IF(LEN(AL$12)=0,"",IF(ISNUMBER(SEARCH("LABEL",$G53)),"",IFERROR(_xll.BDP(TKR,$G53,"EQY_FUND_RELATIVE_PERIOD",AL$12,ACC_O,CONS_O,CURR_O,"fill=b")*1,"-"))))</f>
        <v/>
      </c>
      <c r="AM53" s="71" t="str">
        <f ca="1">IF(LEN($I53)=0,"",IF(LEN(AM$12)=0,"",IF(ISNUMBER(SEARCH("LABEL",$G53)),"",IFERROR(_xll.BDP(TKR,$G53,"EQY_FUND_RELATIVE_PERIOD",AM$12,ACC_O,CONS_O,CURR_O,"fill=b")*1,"-"))))</f>
        <v/>
      </c>
      <c r="AN53" s="71" t="str">
        <f ca="1">IF(LEN($I53)=0,"",IF(LEN(AN$12)=0,"",IF(ISNUMBER(SEARCH("LABEL",$G53)),"",IFERROR(_xll.BDP(TKR,$G53,"EQY_FUND_RELATIVE_PERIOD",AN$12,ACC_O,CONS_O,CURR_O,"fill=b")*1,"-"))))</f>
        <v/>
      </c>
      <c r="AO53" s="71" t="str">
        <f ca="1">IF(LEN($I53)=0,"",IF(LEN(AO$12)=0,"",IF(ISNUMBER(SEARCH("LABEL",$G53)),"",IFERROR(_xll.BDP(TKR,$G53,"EQY_FUND_RELATIVE_PERIOD",AO$12,ACC_O,CONS_O,CURR_O,"fill=b")*1,"-"))))</f>
        <v/>
      </c>
      <c r="AP53" s="71" t="str">
        <f ca="1">IF(LEN($I53)=0,"",IF(LEN(AP$12)=0,"",IF(ISNUMBER(SEARCH("LABEL",$G53)),"",IFERROR(_xll.BDP(TKR,$G53,"EQY_FUND_RELATIVE_PERIOD",AP$12,ACC_O,CONS_O,CURR_O,"fill=b")*1,"-"))))</f>
        <v/>
      </c>
      <c r="AQ53" s="71" t="str">
        <f ca="1">IF(LEN($I53)=0,"",IF(LEN(AQ$12)=0,"",IF(ISNUMBER(SEARCH("LABEL",$G53)),"",IFERROR(_xll.BDP(TKR,$G53,"EQY_FUND_RELATIVE_PERIOD",AQ$12,ACC_O,CONS_O,CURR_O,"fill=b")*1,"-"))))</f>
        <v/>
      </c>
      <c r="AR53" s="71" t="str">
        <f ca="1">IF(LEN($I53)=0,"",IF(LEN(AR$12)=0,"",IF(ISNUMBER(SEARCH("LABEL",$G53)),"",IFERROR(_xll.BDP(TKR,$G53,"EQY_FUND_RELATIVE_PERIOD",AR$12,ACC_O,CONS_O,CURR_O,"fill=b")*1,"-"))))</f>
        <v/>
      </c>
      <c r="AS53" s="71" t="str">
        <f ca="1">IF(LEN($I53)=0,"",IF(LEN(AS$12)=0,"",IF(ISNUMBER(SEARCH("LABEL",$G53)),"",IFERROR(_xll.BDP(TKR,$G53,"EQY_FUND_RELATIVE_PERIOD",AS$12,ACC_O,CONS_O,CURR_O,"fill=b")*1,"-"))))</f>
        <v/>
      </c>
      <c r="AT53" s="71" t="str">
        <f ca="1">IF(LEN($I53)=0,"",IF(LEN(AT$12)=0,"",IF(ISNUMBER(SEARCH("LABEL",$G53)),"",IFERROR(_xll.BDP(TKR,$G53,"EQY_FUND_RELATIVE_PERIOD",AT$12,ACC_O,CONS_O,CURR_O,"fill=b")*1,"-"))))</f>
        <v/>
      </c>
      <c r="AU53" s="71" t="str">
        <f ca="1">IF(LEN($I53)=0,"",IF(LEN(AU$12)=0,"",IF(ISNUMBER(SEARCH("LABEL",$G53)),"",IFERROR(_xll.BDP(TKR,$G53,"EQY_FUND_RELATIVE_PERIOD",AU$12,ACC_O,CONS_O,CURR_O,"fill=b")*1,"-"))))</f>
        <v/>
      </c>
      <c r="AV53" s="71" t="str">
        <f ca="1">IF(LEN($I53)=0,"",IF(LEN(AV$12)=0,"",IF(ISNUMBER(SEARCH("LABEL",$G53)),"",IFERROR(_xll.BDP(TKR,$G53,"EQY_FUND_RELATIVE_PERIOD",AV$12,ACC_O,CONS_O,CURR_O,"fill=b")*1,"-"))))</f>
        <v/>
      </c>
      <c r="AW53" s="71" t="str">
        <f ca="1">IF(LEN($I53)=0,"",IF(LEN(AW$12)=0,"",IF(ISNUMBER(SEARCH("LABEL",$G53)),"",IFERROR(_xll.BDP(TKR,$G53,"EQY_FUND_RELATIVE_PERIOD",AW$12,ACC_O,CONS_O,CURR_O,"fill=b")*1,"-"))))</f>
        <v/>
      </c>
      <c r="AX53" s="71" t="str">
        <f ca="1">IF(LEN($I53)=0,"",IF(LEN(AX$12)=0,"",IF(ISNUMBER(SEARCH("LABEL",$G53)),"",IFERROR(_xll.BDP(TKR,$G53,"EQY_FUND_RELATIVE_PERIOD",AX$12,ACC_O,CONS_O,CURR_O,"fill=b")*1,"-"))))</f>
        <v/>
      </c>
      <c r="AY53" s="71" t="str">
        <f ca="1">IF(LEN($I53)=0,"",IF(LEN(AY$12)=0,"",IF(ISNUMBER(SEARCH("LABEL",$G53)),"",IFERROR(_xll.BDP(TKR,$G53,"EQY_FUND_RELATIVE_PERIOD",AY$12,ACC_O,CONS_O,CURR_O,"fill=b")*1,"-"))))</f>
        <v/>
      </c>
      <c r="AZ53" s="71" t="str">
        <f ca="1">IF(LEN($I53)=0,"",IF(LEN(AZ$12)=0,"",IF(ISNUMBER(SEARCH("LABEL",$G53)),"",IFERROR(_xll.BDP(TKR,$G53,"EQY_FUND_RELATIVE_PERIOD",AZ$12,ACC_O,CONS_O,CURR_O,"fill=b")*1,"-"))))</f>
        <v/>
      </c>
      <c r="BA53" s="71" t="str">
        <f ca="1">IF(LEN($I53)=0,"",IF(LEN(BA$12)=0,"",IF(ISNUMBER(SEARCH("LABEL",$G53)),"",IFERROR(_xll.BDP(TKR,$G53,"EQY_FUND_RELATIVE_PERIOD",BA$12,ACC_O,CONS_O,CURR_O,"fill=b")*1,"-"))))</f>
        <v/>
      </c>
      <c r="BB53" s="71" t="str">
        <f ca="1">IF(LEN($I53)=0,"",IF(LEN(BB$12)=0,"",IF(ISNUMBER(SEARCH("LABEL",$G53)),"",IFERROR(_xll.BDP(TKR,$G53,"EQY_FUND_RELATIVE_PERIOD",BB$12,ACC_O,CONS_O,CURR_O,"fill=b")*1,"-"))))</f>
        <v/>
      </c>
      <c r="BC53" s="71" t="str">
        <f ca="1">IF(LEN($I53)=0,"",IF(LEN(BC$12)=0,"",IF(ISNUMBER(SEARCH("LABEL",$G53)),"",IFERROR(_xll.BDP(TKR,$G53,"EQY_FUND_RELATIVE_PERIOD",BC$12,ACC_O,CONS_O,CURR_O,"fill=b")*1,"-"))))</f>
        <v/>
      </c>
    </row>
    <row r="54" spans="2:55">
      <c r="B54">
        <v>42</v>
      </c>
      <c r="C54" t="str">
        <f t="shared" ca="1" si="5"/>
        <v/>
      </c>
      <c r="D54" t="str">
        <f t="shared" ca="1" si="5"/>
        <v/>
      </c>
      <c r="E54" t="str">
        <f t="shared" ca="1" si="5"/>
        <v/>
      </c>
      <c r="F54" t="str">
        <f t="shared" ca="1" si="5"/>
        <v/>
      </c>
      <c r="G54" t="str">
        <f t="shared" ca="1" si="1"/>
        <v/>
      </c>
      <c r="H54" t="str">
        <f t="shared" ca="1" si="2"/>
        <v/>
      </c>
      <c r="I54" t="str">
        <f t="shared" ca="1" si="3"/>
        <v/>
      </c>
      <c r="P54" s="71" t="str">
        <f ca="1">IF(LEN($I54)=0,"",IF(LEN(P$12)=0,"",IF(ISNUMBER(SEARCH("LABEL",$G54)),"",IFERROR(_xll.BDP(TKR,$G54,"EQY_FUND_RELATIVE_PERIOD",P$12,ACC_O,CONS_O,CURR_O,"fill=b")*1,"-"))))</f>
        <v/>
      </c>
      <c r="Q54" s="71" t="str">
        <f ca="1">IF(LEN($I54)=0,"",IF(LEN(Q$12)=0,"",IF(ISNUMBER(SEARCH("LABEL",$G54)),"",IFERROR(_xll.BDP(TKR,$G54,"EQY_FUND_RELATIVE_PERIOD",Q$12,ACC_O,CONS_O,CURR_O,"fill=b")*1,"-"))))</f>
        <v/>
      </c>
      <c r="R54" s="71" t="str">
        <f ca="1">IF(LEN($I54)=0,"",IF(LEN(R$12)=0,"",IF(ISNUMBER(SEARCH("LABEL",$G54)),"",IFERROR(_xll.BDP(TKR,$G54,"EQY_FUND_RELATIVE_PERIOD",R$12,ACC_O,CONS_O,CURR_O,"fill=b")*1,"-"))))</f>
        <v/>
      </c>
      <c r="S54" s="71" t="str">
        <f ca="1">IF(LEN($I54)=0,"",IF(LEN(S$12)=0,"",IF(ISNUMBER(SEARCH("LABEL",$G54)),"",IFERROR(_xll.BDP(TKR,$G54,"EQY_FUND_RELATIVE_PERIOD",S$12,ACC_O,CONS_O,CURR_O,"fill=b")*1,"-"))))</f>
        <v/>
      </c>
      <c r="T54" s="71" t="str">
        <f ca="1">IF(LEN($I54)=0,"",IF(LEN(T$12)=0,"",IF(ISNUMBER(SEARCH("LABEL",$G54)),"",IFERROR(_xll.BDP(TKR,$G54,"EQY_FUND_RELATIVE_PERIOD",T$12,ACC_O,CONS_O,CURR_O,"fill=b")*1,"-"))))</f>
        <v/>
      </c>
      <c r="U54" s="71" t="str">
        <f ca="1">IF(LEN($I54)=0,"",IF(LEN(U$12)=0,"",IF(ISNUMBER(SEARCH("LABEL",$G54)),"",IFERROR(_xll.BDP(TKR,$G54,"EQY_FUND_RELATIVE_PERIOD",U$12,ACC_O,CONS_O,CURR_O,"fill=b")*1,"-"))))</f>
        <v/>
      </c>
      <c r="V54" s="71" t="str">
        <f ca="1">IF(LEN($I54)=0,"",IF(LEN(V$12)=0,"",IF(ISNUMBER(SEARCH("LABEL",$G54)),"",IFERROR(_xll.BDP(TKR,$G54,"EQY_FUND_RELATIVE_PERIOD",V$12,ACC_O,CONS_O,CURR_O,"fill=b")*1,"-"))))</f>
        <v/>
      </c>
      <c r="W54" s="71" t="str">
        <f ca="1">IF(LEN($I54)=0,"",IF(LEN(W$12)=0,"",IF(ISNUMBER(SEARCH("LABEL",$G54)),"",IFERROR(_xll.BDP(TKR,$G54,"EQY_FUND_RELATIVE_PERIOD",W$12,ACC_O,CONS_O,CURR_O,"fill=b")*1,"-"))))</f>
        <v/>
      </c>
      <c r="X54" s="71" t="str">
        <f ca="1">IF(LEN($I54)=0,"",IF(LEN(X$12)=0,"",IF(ISNUMBER(SEARCH("LABEL",$G54)),"",IFERROR(_xll.BDP(TKR,$G54,"EQY_FUND_RELATIVE_PERIOD",X$12,ACC_O,CONS_O,CURR_O,"fill=b")*1,"-"))))</f>
        <v/>
      </c>
      <c r="Y54" s="71" t="str">
        <f ca="1">IF(LEN($I54)=0,"",IF(LEN(Y$12)=0,"",IF(ISNUMBER(SEARCH("LABEL",$G54)),"",IFERROR(_xll.BDP(TKR,$G54,"EQY_FUND_RELATIVE_PERIOD",Y$12,ACC_O,CONS_O,CURR_O,"fill=b")*1,"-"))))</f>
        <v/>
      </c>
      <c r="Z54" s="71" t="str">
        <f ca="1">IF(LEN($I54)=0,"",IF(LEN(Z$12)=0,"",IF(ISNUMBER(SEARCH("LABEL",$G54)),"",IFERROR(_xll.BDP(TKR,$G54,"EQY_FUND_RELATIVE_PERIOD",Z$12,ACC_O,CONS_O,CURR_O,"fill=b")*1,"-"))))</f>
        <v/>
      </c>
      <c r="AA54" s="71" t="str">
        <f ca="1">IF(LEN($I54)=0,"",IF(LEN(AA$12)=0,"",IF(ISNUMBER(SEARCH("LABEL",$G54)),"",IFERROR(_xll.BDP(TKR,$G54,"EQY_FUND_RELATIVE_PERIOD",AA$12,ACC_O,CONS_O,CURR_O,"fill=b")*1,"-"))))</f>
        <v/>
      </c>
      <c r="AB54" s="71" t="str">
        <f ca="1">IF(LEN($I54)=0,"",IF(LEN(AB$12)=0,"",IF(ISNUMBER(SEARCH("LABEL",$G54)),"",IFERROR(_xll.BDP(TKR,$G54,"EQY_FUND_RELATIVE_PERIOD",AB$12,ACC_O,CONS_O,CURR_O,"fill=b")*1,"-"))))</f>
        <v/>
      </c>
      <c r="AC54" s="71" t="str">
        <f ca="1">IF(LEN($I54)=0,"",IF(LEN(AC$12)=0,"",IF(ISNUMBER(SEARCH("LABEL",$G54)),"",IFERROR(_xll.BDP(TKR,$G54,"EQY_FUND_RELATIVE_PERIOD",AC$12,ACC_O,CONS_O,CURR_O,"fill=b")*1,"-"))))</f>
        <v/>
      </c>
      <c r="AD54" s="71" t="str">
        <f ca="1">IF(LEN($I54)=0,"",IF(LEN(AD$12)=0,"",IF(ISNUMBER(SEARCH("LABEL",$G54)),"",IFERROR(_xll.BDP(TKR,$G54,"EQY_FUND_RELATIVE_PERIOD",AD$12,ACC_O,CONS_O,CURR_O,"fill=b")*1,"-"))))</f>
        <v/>
      </c>
      <c r="AE54" s="71" t="str">
        <f ca="1">IF(LEN($I54)=0,"",IF(LEN(AE$12)=0,"",IF(ISNUMBER(SEARCH("LABEL",$G54)),"",IFERROR(_xll.BDP(TKR,$G54,"EQY_FUND_RELATIVE_PERIOD",AE$12,ACC_O,CONS_O,CURR_O,"fill=b")*1,"-"))))</f>
        <v/>
      </c>
      <c r="AF54" s="71" t="str">
        <f ca="1">IF(LEN($I54)=0,"",IF(LEN(AF$12)=0,"",IF(ISNUMBER(SEARCH("LABEL",$G54)),"",IFERROR(_xll.BDP(TKR,$G54,"EQY_FUND_RELATIVE_PERIOD",AF$12,ACC_O,CONS_O,CURR_O,"fill=b")*1,"-"))))</f>
        <v/>
      </c>
      <c r="AG54" s="71" t="str">
        <f ca="1">IF(LEN($I54)=0,"",IF(LEN(AG$12)=0,"",IF(ISNUMBER(SEARCH("LABEL",$G54)),"",IFERROR(_xll.BDP(TKR,$G54,"EQY_FUND_RELATIVE_PERIOD",AG$12,ACC_O,CONS_O,CURR_O,"fill=b")*1,"-"))))</f>
        <v/>
      </c>
      <c r="AH54" s="71" t="str">
        <f ca="1">IF(LEN($I54)=0,"",IF(LEN(AH$12)=0,"",IF(ISNUMBER(SEARCH("LABEL",$G54)),"",IFERROR(_xll.BDP(TKR,$G54,"EQY_FUND_RELATIVE_PERIOD",AH$12,ACC_O,CONS_O,CURR_O,"fill=b")*1,"-"))))</f>
        <v/>
      </c>
      <c r="AI54" s="71" t="str">
        <f ca="1">IF(LEN($I54)=0,"",IF(LEN(AI$12)=0,"",IF(ISNUMBER(SEARCH("LABEL",$G54)),"",IFERROR(_xll.BDP(TKR,$G54,"EQY_FUND_RELATIVE_PERIOD",AI$12,ACC_O,CONS_O,CURR_O,"fill=b")*1,"-"))))</f>
        <v/>
      </c>
      <c r="AJ54" s="71" t="str">
        <f ca="1">IF(LEN($I54)=0,"",IF(LEN(AJ$12)=0,"",IF(ISNUMBER(SEARCH("LABEL",$G54)),"",IFERROR(_xll.BDP(TKR,$G54,"EQY_FUND_RELATIVE_PERIOD",AJ$12,ACC_O,CONS_O,CURR_O,"fill=b")*1,"-"))))</f>
        <v/>
      </c>
      <c r="AK54" s="71" t="str">
        <f ca="1">IF(LEN($I54)=0,"",IF(LEN(AK$12)=0,"",IF(ISNUMBER(SEARCH("LABEL",$G54)),"",IFERROR(_xll.BDP(TKR,$G54,"EQY_FUND_RELATIVE_PERIOD",AK$12,ACC_O,CONS_O,CURR_O,"fill=b")*1,"-"))))</f>
        <v/>
      </c>
      <c r="AL54" s="71" t="str">
        <f ca="1">IF(LEN($I54)=0,"",IF(LEN(AL$12)=0,"",IF(ISNUMBER(SEARCH("LABEL",$G54)),"",IFERROR(_xll.BDP(TKR,$G54,"EQY_FUND_RELATIVE_PERIOD",AL$12,ACC_O,CONS_O,CURR_O,"fill=b")*1,"-"))))</f>
        <v/>
      </c>
      <c r="AM54" s="71" t="str">
        <f ca="1">IF(LEN($I54)=0,"",IF(LEN(AM$12)=0,"",IF(ISNUMBER(SEARCH("LABEL",$G54)),"",IFERROR(_xll.BDP(TKR,$G54,"EQY_FUND_RELATIVE_PERIOD",AM$12,ACC_O,CONS_O,CURR_O,"fill=b")*1,"-"))))</f>
        <v/>
      </c>
      <c r="AN54" s="71" t="str">
        <f ca="1">IF(LEN($I54)=0,"",IF(LEN(AN$12)=0,"",IF(ISNUMBER(SEARCH("LABEL",$G54)),"",IFERROR(_xll.BDP(TKR,$G54,"EQY_FUND_RELATIVE_PERIOD",AN$12,ACC_O,CONS_O,CURR_O,"fill=b")*1,"-"))))</f>
        <v/>
      </c>
      <c r="AO54" s="71" t="str">
        <f ca="1">IF(LEN($I54)=0,"",IF(LEN(AO$12)=0,"",IF(ISNUMBER(SEARCH("LABEL",$G54)),"",IFERROR(_xll.BDP(TKR,$G54,"EQY_FUND_RELATIVE_PERIOD",AO$12,ACC_O,CONS_O,CURR_O,"fill=b")*1,"-"))))</f>
        <v/>
      </c>
      <c r="AP54" s="71" t="str">
        <f ca="1">IF(LEN($I54)=0,"",IF(LEN(AP$12)=0,"",IF(ISNUMBER(SEARCH("LABEL",$G54)),"",IFERROR(_xll.BDP(TKR,$G54,"EQY_FUND_RELATIVE_PERIOD",AP$12,ACC_O,CONS_O,CURR_O,"fill=b")*1,"-"))))</f>
        <v/>
      </c>
      <c r="AQ54" s="71" t="str">
        <f ca="1">IF(LEN($I54)=0,"",IF(LEN(AQ$12)=0,"",IF(ISNUMBER(SEARCH("LABEL",$G54)),"",IFERROR(_xll.BDP(TKR,$G54,"EQY_FUND_RELATIVE_PERIOD",AQ$12,ACC_O,CONS_O,CURR_O,"fill=b")*1,"-"))))</f>
        <v/>
      </c>
      <c r="AR54" s="71" t="str">
        <f ca="1">IF(LEN($I54)=0,"",IF(LEN(AR$12)=0,"",IF(ISNUMBER(SEARCH("LABEL",$G54)),"",IFERROR(_xll.BDP(TKR,$G54,"EQY_FUND_RELATIVE_PERIOD",AR$12,ACC_O,CONS_O,CURR_O,"fill=b")*1,"-"))))</f>
        <v/>
      </c>
      <c r="AS54" s="71" t="str">
        <f ca="1">IF(LEN($I54)=0,"",IF(LEN(AS$12)=0,"",IF(ISNUMBER(SEARCH("LABEL",$G54)),"",IFERROR(_xll.BDP(TKR,$G54,"EQY_FUND_RELATIVE_PERIOD",AS$12,ACC_O,CONS_O,CURR_O,"fill=b")*1,"-"))))</f>
        <v/>
      </c>
      <c r="AT54" s="71" t="str">
        <f ca="1">IF(LEN($I54)=0,"",IF(LEN(AT$12)=0,"",IF(ISNUMBER(SEARCH("LABEL",$G54)),"",IFERROR(_xll.BDP(TKR,$G54,"EQY_FUND_RELATIVE_PERIOD",AT$12,ACC_O,CONS_O,CURR_O,"fill=b")*1,"-"))))</f>
        <v/>
      </c>
      <c r="AU54" s="71" t="str">
        <f ca="1">IF(LEN($I54)=0,"",IF(LEN(AU$12)=0,"",IF(ISNUMBER(SEARCH("LABEL",$G54)),"",IFERROR(_xll.BDP(TKR,$G54,"EQY_FUND_RELATIVE_PERIOD",AU$12,ACC_O,CONS_O,CURR_O,"fill=b")*1,"-"))))</f>
        <v/>
      </c>
      <c r="AV54" s="71" t="str">
        <f ca="1">IF(LEN($I54)=0,"",IF(LEN(AV$12)=0,"",IF(ISNUMBER(SEARCH("LABEL",$G54)),"",IFERROR(_xll.BDP(TKR,$G54,"EQY_FUND_RELATIVE_PERIOD",AV$12,ACC_O,CONS_O,CURR_O,"fill=b")*1,"-"))))</f>
        <v/>
      </c>
      <c r="AW54" s="71" t="str">
        <f ca="1">IF(LEN($I54)=0,"",IF(LEN(AW$12)=0,"",IF(ISNUMBER(SEARCH("LABEL",$G54)),"",IFERROR(_xll.BDP(TKR,$G54,"EQY_FUND_RELATIVE_PERIOD",AW$12,ACC_O,CONS_O,CURR_O,"fill=b")*1,"-"))))</f>
        <v/>
      </c>
      <c r="AX54" s="71" t="str">
        <f ca="1">IF(LEN($I54)=0,"",IF(LEN(AX$12)=0,"",IF(ISNUMBER(SEARCH("LABEL",$G54)),"",IFERROR(_xll.BDP(TKR,$G54,"EQY_FUND_RELATIVE_PERIOD",AX$12,ACC_O,CONS_O,CURR_O,"fill=b")*1,"-"))))</f>
        <v/>
      </c>
      <c r="AY54" s="71" t="str">
        <f ca="1">IF(LEN($I54)=0,"",IF(LEN(AY$12)=0,"",IF(ISNUMBER(SEARCH("LABEL",$G54)),"",IFERROR(_xll.BDP(TKR,$G54,"EQY_FUND_RELATIVE_PERIOD",AY$12,ACC_O,CONS_O,CURR_O,"fill=b")*1,"-"))))</f>
        <v/>
      </c>
      <c r="AZ54" s="71" t="str">
        <f ca="1">IF(LEN($I54)=0,"",IF(LEN(AZ$12)=0,"",IF(ISNUMBER(SEARCH("LABEL",$G54)),"",IFERROR(_xll.BDP(TKR,$G54,"EQY_FUND_RELATIVE_PERIOD",AZ$12,ACC_O,CONS_O,CURR_O,"fill=b")*1,"-"))))</f>
        <v/>
      </c>
      <c r="BA54" s="71" t="str">
        <f ca="1">IF(LEN($I54)=0,"",IF(LEN(BA$12)=0,"",IF(ISNUMBER(SEARCH("LABEL",$G54)),"",IFERROR(_xll.BDP(TKR,$G54,"EQY_FUND_RELATIVE_PERIOD",BA$12,ACC_O,CONS_O,CURR_O,"fill=b")*1,"-"))))</f>
        <v/>
      </c>
      <c r="BB54" s="71" t="str">
        <f ca="1">IF(LEN($I54)=0,"",IF(LEN(BB$12)=0,"",IF(ISNUMBER(SEARCH("LABEL",$G54)),"",IFERROR(_xll.BDP(TKR,$G54,"EQY_FUND_RELATIVE_PERIOD",BB$12,ACC_O,CONS_O,CURR_O,"fill=b")*1,"-"))))</f>
        <v/>
      </c>
      <c r="BC54" s="71" t="str">
        <f ca="1">IF(LEN($I54)=0,"",IF(LEN(BC$12)=0,"",IF(ISNUMBER(SEARCH("LABEL",$G54)),"",IFERROR(_xll.BDP(TKR,$G54,"EQY_FUND_RELATIVE_PERIOD",BC$12,ACC_O,CONS_O,CURR_O,"fill=b")*1,"-"))))</f>
        <v/>
      </c>
    </row>
    <row r="55" spans="2:55">
      <c r="B55">
        <v>43</v>
      </c>
      <c r="C55" t="str">
        <f t="shared" ca="1" si="5"/>
        <v/>
      </c>
      <c r="D55" t="str">
        <f t="shared" ca="1" si="5"/>
        <v/>
      </c>
      <c r="E55" t="str">
        <f t="shared" ca="1" si="5"/>
        <v/>
      </c>
      <c r="F55" t="str">
        <f t="shared" ca="1" si="5"/>
        <v/>
      </c>
      <c r="G55" t="str">
        <f t="shared" ca="1" si="1"/>
        <v/>
      </c>
      <c r="H55" t="str">
        <f t="shared" ca="1" si="2"/>
        <v/>
      </c>
      <c r="I55" t="str">
        <f t="shared" ca="1" si="3"/>
        <v/>
      </c>
      <c r="P55" s="71" t="str">
        <f ca="1">IF(LEN($I55)=0,"",IF(LEN(P$12)=0,"",IF(ISNUMBER(SEARCH("LABEL",$G55)),"",IFERROR(_xll.BDP(TKR,$G55,"EQY_FUND_RELATIVE_PERIOD",P$12,ACC_O,CONS_O,CURR_O,"fill=b")*1,"-"))))</f>
        <v/>
      </c>
      <c r="Q55" s="71" t="str">
        <f ca="1">IF(LEN($I55)=0,"",IF(LEN(Q$12)=0,"",IF(ISNUMBER(SEARCH("LABEL",$G55)),"",IFERROR(_xll.BDP(TKR,$G55,"EQY_FUND_RELATIVE_PERIOD",Q$12,ACC_O,CONS_O,CURR_O,"fill=b")*1,"-"))))</f>
        <v/>
      </c>
      <c r="R55" s="71" t="str">
        <f ca="1">IF(LEN($I55)=0,"",IF(LEN(R$12)=0,"",IF(ISNUMBER(SEARCH("LABEL",$G55)),"",IFERROR(_xll.BDP(TKR,$G55,"EQY_FUND_RELATIVE_PERIOD",R$12,ACC_O,CONS_O,CURR_O,"fill=b")*1,"-"))))</f>
        <v/>
      </c>
      <c r="S55" s="71" t="str">
        <f ca="1">IF(LEN($I55)=0,"",IF(LEN(S$12)=0,"",IF(ISNUMBER(SEARCH("LABEL",$G55)),"",IFERROR(_xll.BDP(TKR,$G55,"EQY_FUND_RELATIVE_PERIOD",S$12,ACC_O,CONS_O,CURR_O,"fill=b")*1,"-"))))</f>
        <v/>
      </c>
      <c r="T55" s="71" t="str">
        <f ca="1">IF(LEN($I55)=0,"",IF(LEN(T$12)=0,"",IF(ISNUMBER(SEARCH("LABEL",$G55)),"",IFERROR(_xll.BDP(TKR,$G55,"EQY_FUND_RELATIVE_PERIOD",T$12,ACC_O,CONS_O,CURR_O,"fill=b")*1,"-"))))</f>
        <v/>
      </c>
      <c r="U55" s="71" t="str">
        <f ca="1">IF(LEN($I55)=0,"",IF(LEN(U$12)=0,"",IF(ISNUMBER(SEARCH("LABEL",$G55)),"",IFERROR(_xll.BDP(TKR,$G55,"EQY_FUND_RELATIVE_PERIOD",U$12,ACC_O,CONS_O,CURR_O,"fill=b")*1,"-"))))</f>
        <v/>
      </c>
      <c r="V55" s="71" t="str">
        <f ca="1">IF(LEN($I55)=0,"",IF(LEN(V$12)=0,"",IF(ISNUMBER(SEARCH("LABEL",$G55)),"",IFERROR(_xll.BDP(TKR,$G55,"EQY_FUND_RELATIVE_PERIOD",V$12,ACC_O,CONS_O,CURR_O,"fill=b")*1,"-"))))</f>
        <v/>
      </c>
      <c r="W55" s="71" t="str">
        <f ca="1">IF(LEN($I55)=0,"",IF(LEN(W$12)=0,"",IF(ISNUMBER(SEARCH("LABEL",$G55)),"",IFERROR(_xll.BDP(TKR,$G55,"EQY_FUND_RELATIVE_PERIOD",W$12,ACC_O,CONS_O,CURR_O,"fill=b")*1,"-"))))</f>
        <v/>
      </c>
      <c r="X55" s="71" t="str">
        <f ca="1">IF(LEN($I55)=0,"",IF(LEN(X$12)=0,"",IF(ISNUMBER(SEARCH("LABEL",$G55)),"",IFERROR(_xll.BDP(TKR,$G55,"EQY_FUND_RELATIVE_PERIOD",X$12,ACC_O,CONS_O,CURR_O,"fill=b")*1,"-"))))</f>
        <v/>
      </c>
      <c r="Y55" s="71" t="str">
        <f ca="1">IF(LEN($I55)=0,"",IF(LEN(Y$12)=0,"",IF(ISNUMBER(SEARCH("LABEL",$G55)),"",IFERROR(_xll.BDP(TKR,$G55,"EQY_FUND_RELATIVE_PERIOD",Y$12,ACC_O,CONS_O,CURR_O,"fill=b")*1,"-"))))</f>
        <v/>
      </c>
      <c r="Z55" s="71" t="str">
        <f ca="1">IF(LEN($I55)=0,"",IF(LEN(Z$12)=0,"",IF(ISNUMBER(SEARCH("LABEL",$G55)),"",IFERROR(_xll.BDP(TKR,$G55,"EQY_FUND_RELATIVE_PERIOD",Z$12,ACC_O,CONS_O,CURR_O,"fill=b")*1,"-"))))</f>
        <v/>
      </c>
      <c r="AA55" s="71" t="str">
        <f ca="1">IF(LEN($I55)=0,"",IF(LEN(AA$12)=0,"",IF(ISNUMBER(SEARCH("LABEL",$G55)),"",IFERROR(_xll.BDP(TKR,$G55,"EQY_FUND_RELATIVE_PERIOD",AA$12,ACC_O,CONS_O,CURR_O,"fill=b")*1,"-"))))</f>
        <v/>
      </c>
      <c r="AB55" s="71" t="str">
        <f ca="1">IF(LEN($I55)=0,"",IF(LEN(AB$12)=0,"",IF(ISNUMBER(SEARCH("LABEL",$G55)),"",IFERROR(_xll.BDP(TKR,$G55,"EQY_FUND_RELATIVE_PERIOD",AB$12,ACC_O,CONS_O,CURR_O,"fill=b")*1,"-"))))</f>
        <v/>
      </c>
      <c r="AC55" s="71" t="str">
        <f ca="1">IF(LEN($I55)=0,"",IF(LEN(AC$12)=0,"",IF(ISNUMBER(SEARCH("LABEL",$G55)),"",IFERROR(_xll.BDP(TKR,$G55,"EQY_FUND_RELATIVE_PERIOD",AC$12,ACC_O,CONS_O,CURR_O,"fill=b")*1,"-"))))</f>
        <v/>
      </c>
      <c r="AD55" s="71" t="str">
        <f ca="1">IF(LEN($I55)=0,"",IF(LEN(AD$12)=0,"",IF(ISNUMBER(SEARCH("LABEL",$G55)),"",IFERROR(_xll.BDP(TKR,$G55,"EQY_FUND_RELATIVE_PERIOD",AD$12,ACC_O,CONS_O,CURR_O,"fill=b")*1,"-"))))</f>
        <v/>
      </c>
      <c r="AE55" s="71" t="str">
        <f ca="1">IF(LEN($I55)=0,"",IF(LEN(AE$12)=0,"",IF(ISNUMBER(SEARCH("LABEL",$G55)),"",IFERROR(_xll.BDP(TKR,$G55,"EQY_FUND_RELATIVE_PERIOD",AE$12,ACC_O,CONS_O,CURR_O,"fill=b")*1,"-"))))</f>
        <v/>
      </c>
      <c r="AF55" s="71" t="str">
        <f ca="1">IF(LEN($I55)=0,"",IF(LEN(AF$12)=0,"",IF(ISNUMBER(SEARCH("LABEL",$G55)),"",IFERROR(_xll.BDP(TKR,$G55,"EQY_FUND_RELATIVE_PERIOD",AF$12,ACC_O,CONS_O,CURR_O,"fill=b")*1,"-"))))</f>
        <v/>
      </c>
      <c r="AG55" s="71" t="str">
        <f ca="1">IF(LEN($I55)=0,"",IF(LEN(AG$12)=0,"",IF(ISNUMBER(SEARCH("LABEL",$G55)),"",IFERROR(_xll.BDP(TKR,$G55,"EQY_FUND_RELATIVE_PERIOD",AG$12,ACC_O,CONS_O,CURR_O,"fill=b")*1,"-"))))</f>
        <v/>
      </c>
      <c r="AH55" s="71" t="str">
        <f ca="1">IF(LEN($I55)=0,"",IF(LEN(AH$12)=0,"",IF(ISNUMBER(SEARCH("LABEL",$G55)),"",IFERROR(_xll.BDP(TKR,$G55,"EQY_FUND_RELATIVE_PERIOD",AH$12,ACC_O,CONS_O,CURR_O,"fill=b")*1,"-"))))</f>
        <v/>
      </c>
      <c r="AI55" s="71" t="str">
        <f ca="1">IF(LEN($I55)=0,"",IF(LEN(AI$12)=0,"",IF(ISNUMBER(SEARCH("LABEL",$G55)),"",IFERROR(_xll.BDP(TKR,$G55,"EQY_FUND_RELATIVE_PERIOD",AI$12,ACC_O,CONS_O,CURR_O,"fill=b")*1,"-"))))</f>
        <v/>
      </c>
      <c r="AJ55" s="71" t="str">
        <f ca="1">IF(LEN($I55)=0,"",IF(LEN(AJ$12)=0,"",IF(ISNUMBER(SEARCH("LABEL",$G55)),"",IFERROR(_xll.BDP(TKR,$G55,"EQY_FUND_RELATIVE_PERIOD",AJ$12,ACC_O,CONS_O,CURR_O,"fill=b")*1,"-"))))</f>
        <v/>
      </c>
      <c r="AK55" s="71" t="str">
        <f ca="1">IF(LEN($I55)=0,"",IF(LEN(AK$12)=0,"",IF(ISNUMBER(SEARCH("LABEL",$G55)),"",IFERROR(_xll.BDP(TKR,$G55,"EQY_FUND_RELATIVE_PERIOD",AK$12,ACC_O,CONS_O,CURR_O,"fill=b")*1,"-"))))</f>
        <v/>
      </c>
      <c r="AL55" s="71" t="str">
        <f ca="1">IF(LEN($I55)=0,"",IF(LEN(AL$12)=0,"",IF(ISNUMBER(SEARCH("LABEL",$G55)),"",IFERROR(_xll.BDP(TKR,$G55,"EQY_FUND_RELATIVE_PERIOD",AL$12,ACC_O,CONS_O,CURR_O,"fill=b")*1,"-"))))</f>
        <v/>
      </c>
      <c r="AM55" s="71" t="str">
        <f ca="1">IF(LEN($I55)=0,"",IF(LEN(AM$12)=0,"",IF(ISNUMBER(SEARCH("LABEL",$G55)),"",IFERROR(_xll.BDP(TKR,$G55,"EQY_FUND_RELATIVE_PERIOD",AM$12,ACC_O,CONS_O,CURR_O,"fill=b")*1,"-"))))</f>
        <v/>
      </c>
      <c r="AN55" s="71" t="str">
        <f ca="1">IF(LEN($I55)=0,"",IF(LEN(AN$12)=0,"",IF(ISNUMBER(SEARCH("LABEL",$G55)),"",IFERROR(_xll.BDP(TKR,$G55,"EQY_FUND_RELATIVE_PERIOD",AN$12,ACC_O,CONS_O,CURR_O,"fill=b")*1,"-"))))</f>
        <v/>
      </c>
      <c r="AO55" s="71" t="str">
        <f ca="1">IF(LEN($I55)=0,"",IF(LEN(AO$12)=0,"",IF(ISNUMBER(SEARCH("LABEL",$G55)),"",IFERROR(_xll.BDP(TKR,$G55,"EQY_FUND_RELATIVE_PERIOD",AO$12,ACC_O,CONS_O,CURR_O,"fill=b")*1,"-"))))</f>
        <v/>
      </c>
      <c r="AP55" s="71" t="str">
        <f ca="1">IF(LEN($I55)=0,"",IF(LEN(AP$12)=0,"",IF(ISNUMBER(SEARCH("LABEL",$G55)),"",IFERROR(_xll.BDP(TKR,$G55,"EQY_FUND_RELATIVE_PERIOD",AP$12,ACC_O,CONS_O,CURR_O,"fill=b")*1,"-"))))</f>
        <v/>
      </c>
      <c r="AQ55" s="71" t="str">
        <f ca="1">IF(LEN($I55)=0,"",IF(LEN(AQ$12)=0,"",IF(ISNUMBER(SEARCH("LABEL",$G55)),"",IFERROR(_xll.BDP(TKR,$G55,"EQY_FUND_RELATIVE_PERIOD",AQ$12,ACC_O,CONS_O,CURR_O,"fill=b")*1,"-"))))</f>
        <v/>
      </c>
      <c r="AR55" s="71" t="str">
        <f ca="1">IF(LEN($I55)=0,"",IF(LEN(AR$12)=0,"",IF(ISNUMBER(SEARCH("LABEL",$G55)),"",IFERROR(_xll.BDP(TKR,$G55,"EQY_FUND_RELATIVE_PERIOD",AR$12,ACC_O,CONS_O,CURR_O,"fill=b")*1,"-"))))</f>
        <v/>
      </c>
      <c r="AS55" s="71" t="str">
        <f ca="1">IF(LEN($I55)=0,"",IF(LEN(AS$12)=0,"",IF(ISNUMBER(SEARCH("LABEL",$G55)),"",IFERROR(_xll.BDP(TKR,$G55,"EQY_FUND_RELATIVE_PERIOD",AS$12,ACC_O,CONS_O,CURR_O,"fill=b")*1,"-"))))</f>
        <v/>
      </c>
      <c r="AT55" s="71" t="str">
        <f ca="1">IF(LEN($I55)=0,"",IF(LEN(AT$12)=0,"",IF(ISNUMBER(SEARCH("LABEL",$G55)),"",IFERROR(_xll.BDP(TKR,$G55,"EQY_FUND_RELATIVE_PERIOD",AT$12,ACC_O,CONS_O,CURR_O,"fill=b")*1,"-"))))</f>
        <v/>
      </c>
      <c r="AU55" s="71" t="str">
        <f ca="1">IF(LEN($I55)=0,"",IF(LEN(AU$12)=0,"",IF(ISNUMBER(SEARCH("LABEL",$G55)),"",IFERROR(_xll.BDP(TKR,$G55,"EQY_FUND_RELATIVE_PERIOD",AU$12,ACC_O,CONS_O,CURR_O,"fill=b")*1,"-"))))</f>
        <v/>
      </c>
      <c r="AV55" s="71" t="str">
        <f ca="1">IF(LEN($I55)=0,"",IF(LEN(AV$12)=0,"",IF(ISNUMBER(SEARCH("LABEL",$G55)),"",IFERROR(_xll.BDP(TKR,$G55,"EQY_FUND_RELATIVE_PERIOD",AV$12,ACC_O,CONS_O,CURR_O,"fill=b")*1,"-"))))</f>
        <v/>
      </c>
      <c r="AW55" s="71" t="str">
        <f ca="1">IF(LEN($I55)=0,"",IF(LEN(AW$12)=0,"",IF(ISNUMBER(SEARCH("LABEL",$G55)),"",IFERROR(_xll.BDP(TKR,$G55,"EQY_FUND_RELATIVE_PERIOD",AW$12,ACC_O,CONS_O,CURR_O,"fill=b")*1,"-"))))</f>
        <v/>
      </c>
      <c r="AX55" s="71" t="str">
        <f ca="1">IF(LEN($I55)=0,"",IF(LEN(AX$12)=0,"",IF(ISNUMBER(SEARCH("LABEL",$G55)),"",IFERROR(_xll.BDP(TKR,$G55,"EQY_FUND_RELATIVE_PERIOD",AX$12,ACC_O,CONS_O,CURR_O,"fill=b")*1,"-"))))</f>
        <v/>
      </c>
      <c r="AY55" s="71" t="str">
        <f ca="1">IF(LEN($I55)=0,"",IF(LEN(AY$12)=0,"",IF(ISNUMBER(SEARCH("LABEL",$G55)),"",IFERROR(_xll.BDP(TKR,$G55,"EQY_FUND_RELATIVE_PERIOD",AY$12,ACC_O,CONS_O,CURR_O,"fill=b")*1,"-"))))</f>
        <v/>
      </c>
      <c r="AZ55" s="71" t="str">
        <f ca="1">IF(LEN($I55)=0,"",IF(LEN(AZ$12)=0,"",IF(ISNUMBER(SEARCH("LABEL",$G55)),"",IFERROR(_xll.BDP(TKR,$G55,"EQY_FUND_RELATIVE_PERIOD",AZ$12,ACC_O,CONS_O,CURR_O,"fill=b")*1,"-"))))</f>
        <v/>
      </c>
      <c r="BA55" s="71" t="str">
        <f ca="1">IF(LEN($I55)=0,"",IF(LEN(BA$12)=0,"",IF(ISNUMBER(SEARCH("LABEL",$G55)),"",IFERROR(_xll.BDP(TKR,$G55,"EQY_FUND_RELATIVE_PERIOD",BA$12,ACC_O,CONS_O,CURR_O,"fill=b")*1,"-"))))</f>
        <v/>
      </c>
      <c r="BB55" s="71" t="str">
        <f ca="1">IF(LEN($I55)=0,"",IF(LEN(BB$12)=0,"",IF(ISNUMBER(SEARCH("LABEL",$G55)),"",IFERROR(_xll.BDP(TKR,$G55,"EQY_FUND_RELATIVE_PERIOD",BB$12,ACC_O,CONS_O,CURR_O,"fill=b")*1,"-"))))</f>
        <v/>
      </c>
      <c r="BC55" s="71" t="str">
        <f ca="1">IF(LEN($I55)=0,"",IF(LEN(BC$12)=0,"",IF(ISNUMBER(SEARCH("LABEL",$G55)),"",IFERROR(_xll.BDP(TKR,$G55,"EQY_FUND_RELATIVE_PERIOD",BC$12,ACC_O,CONS_O,CURR_O,"fill=b")*1,"-"))))</f>
        <v/>
      </c>
    </row>
    <row r="56" spans="2:55">
      <c r="B56">
        <v>44</v>
      </c>
      <c r="C56" t="str">
        <f t="shared" ca="1" si="5"/>
        <v/>
      </c>
      <c r="D56" t="str">
        <f t="shared" ca="1" si="5"/>
        <v/>
      </c>
      <c r="E56" t="str">
        <f t="shared" ca="1" si="5"/>
        <v/>
      </c>
      <c r="F56" t="str">
        <f t="shared" ca="1" si="5"/>
        <v/>
      </c>
      <c r="G56" t="str">
        <f t="shared" ca="1" si="1"/>
        <v/>
      </c>
      <c r="H56" t="str">
        <f t="shared" ca="1" si="2"/>
        <v/>
      </c>
      <c r="I56" t="str">
        <f t="shared" ca="1" si="3"/>
        <v/>
      </c>
      <c r="P56" s="71" t="str">
        <f ca="1">IF(LEN($I56)=0,"",IF(LEN(P$12)=0,"",IF(ISNUMBER(SEARCH("LABEL",$G56)),"",IFERROR(_xll.BDP(TKR,$G56,"EQY_FUND_RELATIVE_PERIOD",P$12,ACC_O,CONS_O,CURR_O,"fill=b")*1,"-"))))</f>
        <v/>
      </c>
      <c r="Q56" s="71" t="str">
        <f ca="1">IF(LEN($I56)=0,"",IF(LEN(Q$12)=0,"",IF(ISNUMBER(SEARCH("LABEL",$G56)),"",IFERROR(_xll.BDP(TKR,$G56,"EQY_FUND_RELATIVE_PERIOD",Q$12,ACC_O,CONS_O,CURR_O,"fill=b")*1,"-"))))</f>
        <v/>
      </c>
      <c r="R56" s="71" t="str">
        <f ca="1">IF(LEN($I56)=0,"",IF(LEN(R$12)=0,"",IF(ISNUMBER(SEARCH("LABEL",$G56)),"",IFERROR(_xll.BDP(TKR,$G56,"EQY_FUND_RELATIVE_PERIOD",R$12,ACC_O,CONS_O,CURR_O,"fill=b")*1,"-"))))</f>
        <v/>
      </c>
      <c r="S56" s="71" t="str">
        <f ca="1">IF(LEN($I56)=0,"",IF(LEN(S$12)=0,"",IF(ISNUMBER(SEARCH("LABEL",$G56)),"",IFERROR(_xll.BDP(TKR,$G56,"EQY_FUND_RELATIVE_PERIOD",S$12,ACC_O,CONS_O,CURR_O,"fill=b")*1,"-"))))</f>
        <v/>
      </c>
      <c r="T56" s="71" t="str">
        <f ca="1">IF(LEN($I56)=0,"",IF(LEN(T$12)=0,"",IF(ISNUMBER(SEARCH("LABEL",$G56)),"",IFERROR(_xll.BDP(TKR,$G56,"EQY_FUND_RELATIVE_PERIOD",T$12,ACC_O,CONS_O,CURR_O,"fill=b")*1,"-"))))</f>
        <v/>
      </c>
      <c r="U56" s="71" t="str">
        <f ca="1">IF(LEN($I56)=0,"",IF(LEN(U$12)=0,"",IF(ISNUMBER(SEARCH("LABEL",$G56)),"",IFERROR(_xll.BDP(TKR,$G56,"EQY_FUND_RELATIVE_PERIOD",U$12,ACC_O,CONS_O,CURR_O,"fill=b")*1,"-"))))</f>
        <v/>
      </c>
      <c r="V56" s="71" t="str">
        <f ca="1">IF(LEN($I56)=0,"",IF(LEN(V$12)=0,"",IF(ISNUMBER(SEARCH("LABEL",$G56)),"",IFERROR(_xll.BDP(TKR,$G56,"EQY_FUND_RELATIVE_PERIOD",V$12,ACC_O,CONS_O,CURR_O,"fill=b")*1,"-"))))</f>
        <v/>
      </c>
      <c r="W56" s="71" t="str">
        <f ca="1">IF(LEN($I56)=0,"",IF(LEN(W$12)=0,"",IF(ISNUMBER(SEARCH("LABEL",$G56)),"",IFERROR(_xll.BDP(TKR,$G56,"EQY_FUND_RELATIVE_PERIOD",W$12,ACC_O,CONS_O,CURR_O,"fill=b")*1,"-"))))</f>
        <v/>
      </c>
      <c r="X56" s="71" t="str">
        <f ca="1">IF(LEN($I56)=0,"",IF(LEN(X$12)=0,"",IF(ISNUMBER(SEARCH("LABEL",$G56)),"",IFERROR(_xll.BDP(TKR,$G56,"EQY_FUND_RELATIVE_PERIOD",X$12,ACC_O,CONS_O,CURR_O,"fill=b")*1,"-"))))</f>
        <v/>
      </c>
      <c r="Y56" s="71" t="str">
        <f ca="1">IF(LEN($I56)=0,"",IF(LEN(Y$12)=0,"",IF(ISNUMBER(SEARCH("LABEL",$G56)),"",IFERROR(_xll.BDP(TKR,$G56,"EQY_FUND_RELATIVE_PERIOD",Y$12,ACC_O,CONS_O,CURR_O,"fill=b")*1,"-"))))</f>
        <v/>
      </c>
      <c r="Z56" s="71" t="str">
        <f ca="1">IF(LEN($I56)=0,"",IF(LEN(Z$12)=0,"",IF(ISNUMBER(SEARCH("LABEL",$G56)),"",IFERROR(_xll.BDP(TKR,$G56,"EQY_FUND_RELATIVE_PERIOD",Z$12,ACC_O,CONS_O,CURR_O,"fill=b")*1,"-"))))</f>
        <v/>
      </c>
      <c r="AA56" s="71" t="str">
        <f ca="1">IF(LEN($I56)=0,"",IF(LEN(AA$12)=0,"",IF(ISNUMBER(SEARCH("LABEL",$G56)),"",IFERROR(_xll.BDP(TKR,$G56,"EQY_FUND_RELATIVE_PERIOD",AA$12,ACC_O,CONS_O,CURR_O,"fill=b")*1,"-"))))</f>
        <v/>
      </c>
      <c r="AB56" s="71" t="str">
        <f ca="1">IF(LEN($I56)=0,"",IF(LEN(AB$12)=0,"",IF(ISNUMBER(SEARCH("LABEL",$G56)),"",IFERROR(_xll.BDP(TKR,$G56,"EQY_FUND_RELATIVE_PERIOD",AB$12,ACC_O,CONS_O,CURR_O,"fill=b")*1,"-"))))</f>
        <v/>
      </c>
      <c r="AC56" s="71" t="str">
        <f ca="1">IF(LEN($I56)=0,"",IF(LEN(AC$12)=0,"",IF(ISNUMBER(SEARCH("LABEL",$G56)),"",IFERROR(_xll.BDP(TKR,$G56,"EQY_FUND_RELATIVE_PERIOD",AC$12,ACC_O,CONS_O,CURR_O,"fill=b")*1,"-"))))</f>
        <v/>
      </c>
      <c r="AD56" s="71" t="str">
        <f ca="1">IF(LEN($I56)=0,"",IF(LEN(AD$12)=0,"",IF(ISNUMBER(SEARCH("LABEL",$G56)),"",IFERROR(_xll.BDP(TKR,$G56,"EQY_FUND_RELATIVE_PERIOD",AD$12,ACC_O,CONS_O,CURR_O,"fill=b")*1,"-"))))</f>
        <v/>
      </c>
      <c r="AE56" s="71" t="str">
        <f ca="1">IF(LEN($I56)=0,"",IF(LEN(AE$12)=0,"",IF(ISNUMBER(SEARCH("LABEL",$G56)),"",IFERROR(_xll.BDP(TKR,$G56,"EQY_FUND_RELATIVE_PERIOD",AE$12,ACC_O,CONS_O,CURR_O,"fill=b")*1,"-"))))</f>
        <v/>
      </c>
      <c r="AF56" s="71" t="str">
        <f ca="1">IF(LEN($I56)=0,"",IF(LEN(AF$12)=0,"",IF(ISNUMBER(SEARCH("LABEL",$G56)),"",IFERROR(_xll.BDP(TKR,$G56,"EQY_FUND_RELATIVE_PERIOD",AF$12,ACC_O,CONS_O,CURR_O,"fill=b")*1,"-"))))</f>
        <v/>
      </c>
      <c r="AG56" s="71" t="str">
        <f ca="1">IF(LEN($I56)=0,"",IF(LEN(AG$12)=0,"",IF(ISNUMBER(SEARCH("LABEL",$G56)),"",IFERROR(_xll.BDP(TKR,$G56,"EQY_FUND_RELATIVE_PERIOD",AG$12,ACC_O,CONS_O,CURR_O,"fill=b")*1,"-"))))</f>
        <v/>
      </c>
      <c r="AH56" s="71" t="str">
        <f ca="1">IF(LEN($I56)=0,"",IF(LEN(AH$12)=0,"",IF(ISNUMBER(SEARCH("LABEL",$G56)),"",IFERROR(_xll.BDP(TKR,$G56,"EQY_FUND_RELATIVE_PERIOD",AH$12,ACC_O,CONS_O,CURR_O,"fill=b")*1,"-"))))</f>
        <v/>
      </c>
      <c r="AI56" s="71" t="str">
        <f ca="1">IF(LEN($I56)=0,"",IF(LEN(AI$12)=0,"",IF(ISNUMBER(SEARCH("LABEL",$G56)),"",IFERROR(_xll.BDP(TKR,$G56,"EQY_FUND_RELATIVE_PERIOD",AI$12,ACC_O,CONS_O,CURR_O,"fill=b")*1,"-"))))</f>
        <v/>
      </c>
      <c r="AJ56" s="71" t="str">
        <f ca="1">IF(LEN($I56)=0,"",IF(LEN(AJ$12)=0,"",IF(ISNUMBER(SEARCH("LABEL",$G56)),"",IFERROR(_xll.BDP(TKR,$G56,"EQY_FUND_RELATIVE_PERIOD",AJ$12,ACC_O,CONS_O,CURR_O,"fill=b")*1,"-"))))</f>
        <v/>
      </c>
      <c r="AK56" s="71" t="str">
        <f ca="1">IF(LEN($I56)=0,"",IF(LEN(AK$12)=0,"",IF(ISNUMBER(SEARCH("LABEL",$G56)),"",IFERROR(_xll.BDP(TKR,$G56,"EQY_FUND_RELATIVE_PERIOD",AK$12,ACC_O,CONS_O,CURR_O,"fill=b")*1,"-"))))</f>
        <v/>
      </c>
      <c r="AL56" s="71" t="str">
        <f ca="1">IF(LEN($I56)=0,"",IF(LEN(AL$12)=0,"",IF(ISNUMBER(SEARCH("LABEL",$G56)),"",IFERROR(_xll.BDP(TKR,$G56,"EQY_FUND_RELATIVE_PERIOD",AL$12,ACC_O,CONS_O,CURR_O,"fill=b")*1,"-"))))</f>
        <v/>
      </c>
      <c r="AM56" s="71" t="str">
        <f ca="1">IF(LEN($I56)=0,"",IF(LEN(AM$12)=0,"",IF(ISNUMBER(SEARCH("LABEL",$G56)),"",IFERROR(_xll.BDP(TKR,$G56,"EQY_FUND_RELATIVE_PERIOD",AM$12,ACC_O,CONS_O,CURR_O,"fill=b")*1,"-"))))</f>
        <v/>
      </c>
      <c r="AN56" s="71" t="str">
        <f ca="1">IF(LEN($I56)=0,"",IF(LEN(AN$12)=0,"",IF(ISNUMBER(SEARCH("LABEL",$G56)),"",IFERROR(_xll.BDP(TKR,$G56,"EQY_FUND_RELATIVE_PERIOD",AN$12,ACC_O,CONS_O,CURR_O,"fill=b")*1,"-"))))</f>
        <v/>
      </c>
      <c r="AO56" s="71" t="str">
        <f ca="1">IF(LEN($I56)=0,"",IF(LEN(AO$12)=0,"",IF(ISNUMBER(SEARCH("LABEL",$G56)),"",IFERROR(_xll.BDP(TKR,$G56,"EQY_FUND_RELATIVE_PERIOD",AO$12,ACC_O,CONS_O,CURR_O,"fill=b")*1,"-"))))</f>
        <v/>
      </c>
      <c r="AP56" s="71" t="str">
        <f ca="1">IF(LEN($I56)=0,"",IF(LEN(AP$12)=0,"",IF(ISNUMBER(SEARCH("LABEL",$G56)),"",IFERROR(_xll.BDP(TKR,$G56,"EQY_FUND_RELATIVE_PERIOD",AP$12,ACC_O,CONS_O,CURR_O,"fill=b")*1,"-"))))</f>
        <v/>
      </c>
      <c r="AQ56" s="71" t="str">
        <f ca="1">IF(LEN($I56)=0,"",IF(LEN(AQ$12)=0,"",IF(ISNUMBER(SEARCH("LABEL",$G56)),"",IFERROR(_xll.BDP(TKR,$G56,"EQY_FUND_RELATIVE_PERIOD",AQ$12,ACC_O,CONS_O,CURR_O,"fill=b")*1,"-"))))</f>
        <v/>
      </c>
      <c r="AR56" s="71" t="str">
        <f ca="1">IF(LEN($I56)=0,"",IF(LEN(AR$12)=0,"",IF(ISNUMBER(SEARCH("LABEL",$G56)),"",IFERROR(_xll.BDP(TKR,$G56,"EQY_FUND_RELATIVE_PERIOD",AR$12,ACC_O,CONS_O,CURR_O,"fill=b")*1,"-"))))</f>
        <v/>
      </c>
      <c r="AS56" s="71" t="str">
        <f ca="1">IF(LEN($I56)=0,"",IF(LEN(AS$12)=0,"",IF(ISNUMBER(SEARCH("LABEL",$G56)),"",IFERROR(_xll.BDP(TKR,$G56,"EQY_FUND_RELATIVE_PERIOD",AS$12,ACC_O,CONS_O,CURR_O,"fill=b")*1,"-"))))</f>
        <v/>
      </c>
      <c r="AT56" s="71" t="str">
        <f ca="1">IF(LEN($I56)=0,"",IF(LEN(AT$12)=0,"",IF(ISNUMBER(SEARCH("LABEL",$G56)),"",IFERROR(_xll.BDP(TKR,$G56,"EQY_FUND_RELATIVE_PERIOD",AT$12,ACC_O,CONS_O,CURR_O,"fill=b")*1,"-"))))</f>
        <v/>
      </c>
      <c r="AU56" s="71" t="str">
        <f ca="1">IF(LEN($I56)=0,"",IF(LEN(AU$12)=0,"",IF(ISNUMBER(SEARCH("LABEL",$G56)),"",IFERROR(_xll.BDP(TKR,$G56,"EQY_FUND_RELATIVE_PERIOD",AU$12,ACC_O,CONS_O,CURR_O,"fill=b")*1,"-"))))</f>
        <v/>
      </c>
      <c r="AV56" s="71" t="str">
        <f ca="1">IF(LEN($I56)=0,"",IF(LEN(AV$12)=0,"",IF(ISNUMBER(SEARCH("LABEL",$G56)),"",IFERROR(_xll.BDP(TKR,$G56,"EQY_FUND_RELATIVE_PERIOD",AV$12,ACC_O,CONS_O,CURR_O,"fill=b")*1,"-"))))</f>
        <v/>
      </c>
      <c r="AW56" s="71" t="str">
        <f ca="1">IF(LEN($I56)=0,"",IF(LEN(AW$12)=0,"",IF(ISNUMBER(SEARCH("LABEL",$G56)),"",IFERROR(_xll.BDP(TKR,$G56,"EQY_FUND_RELATIVE_PERIOD",AW$12,ACC_O,CONS_O,CURR_O,"fill=b")*1,"-"))))</f>
        <v/>
      </c>
      <c r="AX56" s="71" t="str">
        <f ca="1">IF(LEN($I56)=0,"",IF(LEN(AX$12)=0,"",IF(ISNUMBER(SEARCH("LABEL",$G56)),"",IFERROR(_xll.BDP(TKR,$G56,"EQY_FUND_RELATIVE_PERIOD",AX$12,ACC_O,CONS_O,CURR_O,"fill=b")*1,"-"))))</f>
        <v/>
      </c>
      <c r="AY56" s="71" t="str">
        <f ca="1">IF(LEN($I56)=0,"",IF(LEN(AY$12)=0,"",IF(ISNUMBER(SEARCH("LABEL",$G56)),"",IFERROR(_xll.BDP(TKR,$G56,"EQY_FUND_RELATIVE_PERIOD",AY$12,ACC_O,CONS_O,CURR_O,"fill=b")*1,"-"))))</f>
        <v/>
      </c>
      <c r="AZ56" s="71" t="str">
        <f ca="1">IF(LEN($I56)=0,"",IF(LEN(AZ$12)=0,"",IF(ISNUMBER(SEARCH("LABEL",$G56)),"",IFERROR(_xll.BDP(TKR,$G56,"EQY_FUND_RELATIVE_PERIOD",AZ$12,ACC_O,CONS_O,CURR_O,"fill=b")*1,"-"))))</f>
        <v/>
      </c>
      <c r="BA56" s="71" t="str">
        <f ca="1">IF(LEN($I56)=0,"",IF(LEN(BA$12)=0,"",IF(ISNUMBER(SEARCH("LABEL",$G56)),"",IFERROR(_xll.BDP(TKR,$G56,"EQY_FUND_RELATIVE_PERIOD",BA$12,ACC_O,CONS_O,CURR_O,"fill=b")*1,"-"))))</f>
        <v/>
      </c>
      <c r="BB56" s="71" t="str">
        <f ca="1">IF(LEN($I56)=0,"",IF(LEN(BB$12)=0,"",IF(ISNUMBER(SEARCH("LABEL",$G56)),"",IFERROR(_xll.BDP(TKR,$G56,"EQY_FUND_RELATIVE_PERIOD",BB$12,ACC_O,CONS_O,CURR_O,"fill=b")*1,"-"))))</f>
        <v/>
      </c>
      <c r="BC56" s="71" t="str">
        <f ca="1">IF(LEN($I56)=0,"",IF(LEN(BC$12)=0,"",IF(ISNUMBER(SEARCH("LABEL",$G56)),"",IFERROR(_xll.BDP(TKR,$G56,"EQY_FUND_RELATIVE_PERIOD",BC$12,ACC_O,CONS_O,CURR_O,"fill=b")*1,"-"))))</f>
        <v/>
      </c>
    </row>
    <row r="57" spans="2:55">
      <c r="B57">
        <v>45</v>
      </c>
      <c r="C57" t="str">
        <f t="shared" ca="1" si="5"/>
        <v/>
      </c>
      <c r="D57" t="str">
        <f t="shared" ca="1" si="5"/>
        <v/>
      </c>
      <c r="E57" t="str">
        <f t="shared" ca="1" si="5"/>
        <v/>
      </c>
      <c r="F57" t="str">
        <f t="shared" ca="1" si="5"/>
        <v/>
      </c>
      <c r="G57" t="str">
        <f t="shared" ca="1" si="1"/>
        <v/>
      </c>
      <c r="H57" t="str">
        <f t="shared" ca="1" si="2"/>
        <v/>
      </c>
      <c r="I57" t="str">
        <f t="shared" ca="1" si="3"/>
        <v/>
      </c>
      <c r="P57" s="71" t="str">
        <f ca="1">IF(LEN($I57)=0,"",IF(LEN(P$12)=0,"",IF(ISNUMBER(SEARCH("LABEL",$G57)),"",IFERROR(_xll.BDP(TKR,$G57,"EQY_FUND_RELATIVE_PERIOD",P$12,ACC_O,CONS_O,CURR_O,"fill=b")*1,"-"))))</f>
        <v/>
      </c>
      <c r="Q57" s="71" t="str">
        <f ca="1">IF(LEN($I57)=0,"",IF(LEN(Q$12)=0,"",IF(ISNUMBER(SEARCH("LABEL",$G57)),"",IFERROR(_xll.BDP(TKR,$G57,"EQY_FUND_RELATIVE_PERIOD",Q$12,ACC_O,CONS_O,CURR_O,"fill=b")*1,"-"))))</f>
        <v/>
      </c>
      <c r="R57" s="71" t="str">
        <f ca="1">IF(LEN($I57)=0,"",IF(LEN(R$12)=0,"",IF(ISNUMBER(SEARCH("LABEL",$G57)),"",IFERROR(_xll.BDP(TKR,$G57,"EQY_FUND_RELATIVE_PERIOD",R$12,ACC_O,CONS_O,CURR_O,"fill=b")*1,"-"))))</f>
        <v/>
      </c>
      <c r="S57" s="71" t="str">
        <f ca="1">IF(LEN($I57)=0,"",IF(LEN(S$12)=0,"",IF(ISNUMBER(SEARCH("LABEL",$G57)),"",IFERROR(_xll.BDP(TKR,$G57,"EQY_FUND_RELATIVE_PERIOD",S$12,ACC_O,CONS_O,CURR_O,"fill=b")*1,"-"))))</f>
        <v/>
      </c>
      <c r="T57" s="71" t="str">
        <f ca="1">IF(LEN($I57)=0,"",IF(LEN(T$12)=0,"",IF(ISNUMBER(SEARCH("LABEL",$G57)),"",IFERROR(_xll.BDP(TKR,$G57,"EQY_FUND_RELATIVE_PERIOD",T$12,ACC_O,CONS_O,CURR_O,"fill=b")*1,"-"))))</f>
        <v/>
      </c>
      <c r="U57" s="71" t="str">
        <f ca="1">IF(LEN($I57)=0,"",IF(LEN(U$12)=0,"",IF(ISNUMBER(SEARCH("LABEL",$G57)),"",IFERROR(_xll.BDP(TKR,$G57,"EQY_FUND_RELATIVE_PERIOD",U$12,ACC_O,CONS_O,CURR_O,"fill=b")*1,"-"))))</f>
        <v/>
      </c>
      <c r="V57" s="71" t="str">
        <f ca="1">IF(LEN($I57)=0,"",IF(LEN(V$12)=0,"",IF(ISNUMBER(SEARCH("LABEL",$G57)),"",IFERROR(_xll.BDP(TKR,$G57,"EQY_FUND_RELATIVE_PERIOD",V$12,ACC_O,CONS_O,CURR_O,"fill=b")*1,"-"))))</f>
        <v/>
      </c>
      <c r="W57" s="71" t="str">
        <f ca="1">IF(LEN($I57)=0,"",IF(LEN(W$12)=0,"",IF(ISNUMBER(SEARCH("LABEL",$G57)),"",IFERROR(_xll.BDP(TKR,$G57,"EQY_FUND_RELATIVE_PERIOD",W$12,ACC_O,CONS_O,CURR_O,"fill=b")*1,"-"))))</f>
        <v/>
      </c>
      <c r="X57" s="71" t="str">
        <f ca="1">IF(LEN($I57)=0,"",IF(LEN(X$12)=0,"",IF(ISNUMBER(SEARCH("LABEL",$G57)),"",IFERROR(_xll.BDP(TKR,$G57,"EQY_FUND_RELATIVE_PERIOD",X$12,ACC_O,CONS_O,CURR_O,"fill=b")*1,"-"))))</f>
        <v/>
      </c>
      <c r="Y57" s="71" t="str">
        <f ca="1">IF(LEN($I57)=0,"",IF(LEN(Y$12)=0,"",IF(ISNUMBER(SEARCH("LABEL",$G57)),"",IFERROR(_xll.BDP(TKR,$G57,"EQY_FUND_RELATIVE_PERIOD",Y$12,ACC_O,CONS_O,CURR_O,"fill=b")*1,"-"))))</f>
        <v/>
      </c>
      <c r="Z57" s="71" t="str">
        <f ca="1">IF(LEN($I57)=0,"",IF(LEN(Z$12)=0,"",IF(ISNUMBER(SEARCH("LABEL",$G57)),"",IFERROR(_xll.BDP(TKR,$G57,"EQY_FUND_RELATIVE_PERIOD",Z$12,ACC_O,CONS_O,CURR_O,"fill=b")*1,"-"))))</f>
        <v/>
      </c>
      <c r="AA57" s="71" t="str">
        <f ca="1">IF(LEN($I57)=0,"",IF(LEN(AA$12)=0,"",IF(ISNUMBER(SEARCH("LABEL",$G57)),"",IFERROR(_xll.BDP(TKR,$G57,"EQY_FUND_RELATIVE_PERIOD",AA$12,ACC_O,CONS_O,CURR_O,"fill=b")*1,"-"))))</f>
        <v/>
      </c>
      <c r="AB57" s="71" t="str">
        <f ca="1">IF(LEN($I57)=0,"",IF(LEN(AB$12)=0,"",IF(ISNUMBER(SEARCH("LABEL",$G57)),"",IFERROR(_xll.BDP(TKR,$G57,"EQY_FUND_RELATIVE_PERIOD",AB$12,ACC_O,CONS_O,CURR_O,"fill=b")*1,"-"))))</f>
        <v/>
      </c>
      <c r="AC57" s="71" t="str">
        <f ca="1">IF(LEN($I57)=0,"",IF(LEN(AC$12)=0,"",IF(ISNUMBER(SEARCH("LABEL",$G57)),"",IFERROR(_xll.BDP(TKR,$G57,"EQY_FUND_RELATIVE_PERIOD",AC$12,ACC_O,CONS_O,CURR_O,"fill=b")*1,"-"))))</f>
        <v/>
      </c>
      <c r="AD57" s="71" t="str">
        <f ca="1">IF(LEN($I57)=0,"",IF(LEN(AD$12)=0,"",IF(ISNUMBER(SEARCH("LABEL",$G57)),"",IFERROR(_xll.BDP(TKR,$G57,"EQY_FUND_RELATIVE_PERIOD",AD$12,ACC_O,CONS_O,CURR_O,"fill=b")*1,"-"))))</f>
        <v/>
      </c>
      <c r="AE57" s="71" t="str">
        <f ca="1">IF(LEN($I57)=0,"",IF(LEN(AE$12)=0,"",IF(ISNUMBER(SEARCH("LABEL",$G57)),"",IFERROR(_xll.BDP(TKR,$G57,"EQY_FUND_RELATIVE_PERIOD",AE$12,ACC_O,CONS_O,CURR_O,"fill=b")*1,"-"))))</f>
        <v/>
      </c>
      <c r="AF57" s="71" t="str">
        <f ca="1">IF(LEN($I57)=0,"",IF(LEN(AF$12)=0,"",IF(ISNUMBER(SEARCH("LABEL",$G57)),"",IFERROR(_xll.BDP(TKR,$G57,"EQY_FUND_RELATIVE_PERIOD",AF$12,ACC_O,CONS_O,CURR_O,"fill=b")*1,"-"))))</f>
        <v/>
      </c>
      <c r="AG57" s="71" t="str">
        <f ca="1">IF(LEN($I57)=0,"",IF(LEN(AG$12)=0,"",IF(ISNUMBER(SEARCH("LABEL",$G57)),"",IFERROR(_xll.BDP(TKR,$G57,"EQY_FUND_RELATIVE_PERIOD",AG$12,ACC_O,CONS_O,CURR_O,"fill=b")*1,"-"))))</f>
        <v/>
      </c>
      <c r="AH57" s="71" t="str">
        <f ca="1">IF(LEN($I57)=0,"",IF(LEN(AH$12)=0,"",IF(ISNUMBER(SEARCH("LABEL",$G57)),"",IFERROR(_xll.BDP(TKR,$G57,"EQY_FUND_RELATIVE_PERIOD",AH$12,ACC_O,CONS_O,CURR_O,"fill=b")*1,"-"))))</f>
        <v/>
      </c>
      <c r="AI57" s="71" t="str">
        <f ca="1">IF(LEN($I57)=0,"",IF(LEN(AI$12)=0,"",IF(ISNUMBER(SEARCH("LABEL",$G57)),"",IFERROR(_xll.BDP(TKR,$G57,"EQY_FUND_RELATIVE_PERIOD",AI$12,ACC_O,CONS_O,CURR_O,"fill=b")*1,"-"))))</f>
        <v/>
      </c>
      <c r="AJ57" s="71" t="str">
        <f ca="1">IF(LEN($I57)=0,"",IF(LEN(AJ$12)=0,"",IF(ISNUMBER(SEARCH("LABEL",$G57)),"",IFERROR(_xll.BDP(TKR,$G57,"EQY_FUND_RELATIVE_PERIOD",AJ$12,ACC_O,CONS_O,CURR_O,"fill=b")*1,"-"))))</f>
        <v/>
      </c>
      <c r="AK57" s="71" t="str">
        <f ca="1">IF(LEN($I57)=0,"",IF(LEN(AK$12)=0,"",IF(ISNUMBER(SEARCH("LABEL",$G57)),"",IFERROR(_xll.BDP(TKR,$G57,"EQY_FUND_RELATIVE_PERIOD",AK$12,ACC_O,CONS_O,CURR_O,"fill=b")*1,"-"))))</f>
        <v/>
      </c>
      <c r="AL57" s="71" t="str">
        <f ca="1">IF(LEN($I57)=0,"",IF(LEN(AL$12)=0,"",IF(ISNUMBER(SEARCH("LABEL",$G57)),"",IFERROR(_xll.BDP(TKR,$G57,"EQY_FUND_RELATIVE_PERIOD",AL$12,ACC_O,CONS_O,CURR_O,"fill=b")*1,"-"))))</f>
        <v/>
      </c>
      <c r="AM57" s="71" t="str">
        <f ca="1">IF(LEN($I57)=0,"",IF(LEN(AM$12)=0,"",IF(ISNUMBER(SEARCH("LABEL",$G57)),"",IFERROR(_xll.BDP(TKR,$G57,"EQY_FUND_RELATIVE_PERIOD",AM$12,ACC_O,CONS_O,CURR_O,"fill=b")*1,"-"))))</f>
        <v/>
      </c>
      <c r="AN57" s="71" t="str">
        <f ca="1">IF(LEN($I57)=0,"",IF(LEN(AN$12)=0,"",IF(ISNUMBER(SEARCH("LABEL",$G57)),"",IFERROR(_xll.BDP(TKR,$G57,"EQY_FUND_RELATIVE_PERIOD",AN$12,ACC_O,CONS_O,CURR_O,"fill=b")*1,"-"))))</f>
        <v/>
      </c>
      <c r="AO57" s="71" t="str">
        <f ca="1">IF(LEN($I57)=0,"",IF(LEN(AO$12)=0,"",IF(ISNUMBER(SEARCH("LABEL",$G57)),"",IFERROR(_xll.BDP(TKR,$G57,"EQY_FUND_RELATIVE_PERIOD",AO$12,ACC_O,CONS_O,CURR_O,"fill=b")*1,"-"))))</f>
        <v/>
      </c>
      <c r="AP57" s="71" t="str">
        <f ca="1">IF(LEN($I57)=0,"",IF(LEN(AP$12)=0,"",IF(ISNUMBER(SEARCH("LABEL",$G57)),"",IFERROR(_xll.BDP(TKR,$G57,"EQY_FUND_RELATIVE_PERIOD",AP$12,ACC_O,CONS_O,CURR_O,"fill=b")*1,"-"))))</f>
        <v/>
      </c>
      <c r="AQ57" s="71" t="str">
        <f ca="1">IF(LEN($I57)=0,"",IF(LEN(AQ$12)=0,"",IF(ISNUMBER(SEARCH("LABEL",$G57)),"",IFERROR(_xll.BDP(TKR,$G57,"EQY_FUND_RELATIVE_PERIOD",AQ$12,ACC_O,CONS_O,CURR_O,"fill=b")*1,"-"))))</f>
        <v/>
      </c>
      <c r="AR57" s="71" t="str">
        <f ca="1">IF(LEN($I57)=0,"",IF(LEN(AR$12)=0,"",IF(ISNUMBER(SEARCH("LABEL",$G57)),"",IFERROR(_xll.BDP(TKR,$G57,"EQY_FUND_RELATIVE_PERIOD",AR$12,ACC_O,CONS_O,CURR_O,"fill=b")*1,"-"))))</f>
        <v/>
      </c>
      <c r="AS57" s="71" t="str">
        <f ca="1">IF(LEN($I57)=0,"",IF(LEN(AS$12)=0,"",IF(ISNUMBER(SEARCH("LABEL",$G57)),"",IFERROR(_xll.BDP(TKR,$G57,"EQY_FUND_RELATIVE_PERIOD",AS$12,ACC_O,CONS_O,CURR_O,"fill=b")*1,"-"))))</f>
        <v/>
      </c>
      <c r="AT57" s="71" t="str">
        <f ca="1">IF(LEN($I57)=0,"",IF(LEN(AT$12)=0,"",IF(ISNUMBER(SEARCH("LABEL",$G57)),"",IFERROR(_xll.BDP(TKR,$G57,"EQY_FUND_RELATIVE_PERIOD",AT$12,ACC_O,CONS_O,CURR_O,"fill=b")*1,"-"))))</f>
        <v/>
      </c>
      <c r="AU57" s="71" t="str">
        <f ca="1">IF(LEN($I57)=0,"",IF(LEN(AU$12)=0,"",IF(ISNUMBER(SEARCH("LABEL",$G57)),"",IFERROR(_xll.BDP(TKR,$G57,"EQY_FUND_RELATIVE_PERIOD",AU$12,ACC_O,CONS_O,CURR_O,"fill=b")*1,"-"))))</f>
        <v/>
      </c>
      <c r="AV57" s="71" t="str">
        <f ca="1">IF(LEN($I57)=0,"",IF(LEN(AV$12)=0,"",IF(ISNUMBER(SEARCH("LABEL",$G57)),"",IFERROR(_xll.BDP(TKR,$G57,"EQY_FUND_RELATIVE_PERIOD",AV$12,ACC_O,CONS_O,CURR_O,"fill=b")*1,"-"))))</f>
        <v/>
      </c>
      <c r="AW57" s="71" t="str">
        <f ca="1">IF(LEN($I57)=0,"",IF(LEN(AW$12)=0,"",IF(ISNUMBER(SEARCH("LABEL",$G57)),"",IFERROR(_xll.BDP(TKR,$G57,"EQY_FUND_RELATIVE_PERIOD",AW$12,ACC_O,CONS_O,CURR_O,"fill=b")*1,"-"))))</f>
        <v/>
      </c>
      <c r="AX57" s="71" t="str">
        <f ca="1">IF(LEN($I57)=0,"",IF(LEN(AX$12)=0,"",IF(ISNUMBER(SEARCH("LABEL",$G57)),"",IFERROR(_xll.BDP(TKR,$G57,"EQY_FUND_RELATIVE_PERIOD",AX$12,ACC_O,CONS_O,CURR_O,"fill=b")*1,"-"))))</f>
        <v/>
      </c>
      <c r="AY57" s="71" t="str">
        <f ca="1">IF(LEN($I57)=0,"",IF(LEN(AY$12)=0,"",IF(ISNUMBER(SEARCH("LABEL",$G57)),"",IFERROR(_xll.BDP(TKR,$G57,"EQY_FUND_RELATIVE_PERIOD",AY$12,ACC_O,CONS_O,CURR_O,"fill=b")*1,"-"))))</f>
        <v/>
      </c>
      <c r="AZ57" s="71" t="str">
        <f ca="1">IF(LEN($I57)=0,"",IF(LEN(AZ$12)=0,"",IF(ISNUMBER(SEARCH("LABEL",$G57)),"",IFERROR(_xll.BDP(TKR,$G57,"EQY_FUND_RELATIVE_PERIOD",AZ$12,ACC_O,CONS_O,CURR_O,"fill=b")*1,"-"))))</f>
        <v/>
      </c>
      <c r="BA57" s="71" t="str">
        <f ca="1">IF(LEN($I57)=0,"",IF(LEN(BA$12)=0,"",IF(ISNUMBER(SEARCH("LABEL",$G57)),"",IFERROR(_xll.BDP(TKR,$G57,"EQY_FUND_RELATIVE_PERIOD",BA$12,ACC_O,CONS_O,CURR_O,"fill=b")*1,"-"))))</f>
        <v/>
      </c>
      <c r="BB57" s="71" t="str">
        <f ca="1">IF(LEN($I57)=0,"",IF(LEN(BB$12)=0,"",IF(ISNUMBER(SEARCH("LABEL",$G57)),"",IFERROR(_xll.BDP(TKR,$G57,"EQY_FUND_RELATIVE_PERIOD",BB$12,ACC_O,CONS_O,CURR_O,"fill=b")*1,"-"))))</f>
        <v/>
      </c>
      <c r="BC57" s="71" t="str">
        <f ca="1">IF(LEN($I57)=0,"",IF(LEN(BC$12)=0,"",IF(ISNUMBER(SEARCH("LABEL",$G57)),"",IFERROR(_xll.BDP(TKR,$G57,"EQY_FUND_RELATIVE_PERIOD",BC$12,ACC_O,CONS_O,CURR_O,"fill=b")*1,"-"))))</f>
        <v/>
      </c>
    </row>
    <row r="58" spans="2:55">
      <c r="B58">
        <v>46</v>
      </c>
      <c r="C58" t="str">
        <f t="shared" ca="1" si="5"/>
        <v/>
      </c>
      <c r="D58" t="str">
        <f t="shared" ca="1" si="5"/>
        <v/>
      </c>
      <c r="E58" t="str">
        <f t="shared" ca="1" si="5"/>
        <v/>
      </c>
      <c r="F58" t="str">
        <f t="shared" ca="1" si="5"/>
        <v/>
      </c>
      <c r="G58" t="str">
        <f t="shared" ca="1" si="1"/>
        <v/>
      </c>
      <c r="H58" t="str">
        <f t="shared" ca="1" si="2"/>
        <v/>
      </c>
      <c r="I58" t="str">
        <f t="shared" ca="1" si="3"/>
        <v/>
      </c>
      <c r="P58" s="71" t="str">
        <f ca="1">IF(LEN($I58)=0,"",IF(LEN(P$12)=0,"",IF(ISNUMBER(SEARCH("LABEL",$G58)),"",IFERROR(_xll.BDP(TKR,$G58,"EQY_FUND_RELATIVE_PERIOD",P$12,ACC_O,CONS_O,CURR_O,"fill=b")*1,"-"))))</f>
        <v/>
      </c>
      <c r="Q58" s="71" t="str">
        <f ca="1">IF(LEN($I58)=0,"",IF(LEN(Q$12)=0,"",IF(ISNUMBER(SEARCH("LABEL",$G58)),"",IFERROR(_xll.BDP(TKR,$G58,"EQY_FUND_RELATIVE_PERIOD",Q$12,ACC_O,CONS_O,CURR_O,"fill=b")*1,"-"))))</f>
        <v/>
      </c>
      <c r="R58" s="71" t="str">
        <f ca="1">IF(LEN($I58)=0,"",IF(LEN(R$12)=0,"",IF(ISNUMBER(SEARCH("LABEL",$G58)),"",IFERROR(_xll.BDP(TKR,$G58,"EQY_FUND_RELATIVE_PERIOD",R$12,ACC_O,CONS_O,CURR_O,"fill=b")*1,"-"))))</f>
        <v/>
      </c>
      <c r="S58" s="71" t="str">
        <f ca="1">IF(LEN($I58)=0,"",IF(LEN(S$12)=0,"",IF(ISNUMBER(SEARCH("LABEL",$G58)),"",IFERROR(_xll.BDP(TKR,$G58,"EQY_FUND_RELATIVE_PERIOD",S$12,ACC_O,CONS_O,CURR_O,"fill=b")*1,"-"))))</f>
        <v/>
      </c>
      <c r="T58" s="71" t="str">
        <f ca="1">IF(LEN($I58)=0,"",IF(LEN(T$12)=0,"",IF(ISNUMBER(SEARCH("LABEL",$G58)),"",IFERROR(_xll.BDP(TKR,$G58,"EQY_FUND_RELATIVE_PERIOD",T$12,ACC_O,CONS_O,CURR_O,"fill=b")*1,"-"))))</f>
        <v/>
      </c>
      <c r="U58" s="71" t="str">
        <f ca="1">IF(LEN($I58)=0,"",IF(LEN(U$12)=0,"",IF(ISNUMBER(SEARCH("LABEL",$G58)),"",IFERROR(_xll.BDP(TKR,$G58,"EQY_FUND_RELATIVE_PERIOD",U$12,ACC_O,CONS_O,CURR_O,"fill=b")*1,"-"))))</f>
        <v/>
      </c>
      <c r="V58" s="71" t="str">
        <f ca="1">IF(LEN($I58)=0,"",IF(LEN(V$12)=0,"",IF(ISNUMBER(SEARCH("LABEL",$G58)),"",IFERROR(_xll.BDP(TKR,$G58,"EQY_FUND_RELATIVE_PERIOD",V$12,ACC_O,CONS_O,CURR_O,"fill=b")*1,"-"))))</f>
        <v/>
      </c>
      <c r="W58" s="71" t="str">
        <f ca="1">IF(LEN($I58)=0,"",IF(LEN(W$12)=0,"",IF(ISNUMBER(SEARCH("LABEL",$G58)),"",IFERROR(_xll.BDP(TKR,$G58,"EQY_FUND_RELATIVE_PERIOD",W$12,ACC_O,CONS_O,CURR_O,"fill=b")*1,"-"))))</f>
        <v/>
      </c>
      <c r="X58" s="71" t="str">
        <f ca="1">IF(LEN($I58)=0,"",IF(LEN(X$12)=0,"",IF(ISNUMBER(SEARCH("LABEL",$G58)),"",IFERROR(_xll.BDP(TKR,$G58,"EQY_FUND_RELATIVE_PERIOD",X$12,ACC_O,CONS_O,CURR_O,"fill=b")*1,"-"))))</f>
        <v/>
      </c>
      <c r="Y58" s="71" t="str">
        <f ca="1">IF(LEN($I58)=0,"",IF(LEN(Y$12)=0,"",IF(ISNUMBER(SEARCH("LABEL",$G58)),"",IFERROR(_xll.BDP(TKR,$G58,"EQY_FUND_RELATIVE_PERIOD",Y$12,ACC_O,CONS_O,CURR_O,"fill=b")*1,"-"))))</f>
        <v/>
      </c>
      <c r="Z58" s="71" t="str">
        <f ca="1">IF(LEN($I58)=0,"",IF(LEN(Z$12)=0,"",IF(ISNUMBER(SEARCH("LABEL",$G58)),"",IFERROR(_xll.BDP(TKR,$G58,"EQY_FUND_RELATIVE_PERIOD",Z$12,ACC_O,CONS_O,CURR_O,"fill=b")*1,"-"))))</f>
        <v/>
      </c>
      <c r="AA58" s="71" t="str">
        <f ca="1">IF(LEN($I58)=0,"",IF(LEN(AA$12)=0,"",IF(ISNUMBER(SEARCH("LABEL",$G58)),"",IFERROR(_xll.BDP(TKR,$G58,"EQY_FUND_RELATIVE_PERIOD",AA$12,ACC_O,CONS_O,CURR_O,"fill=b")*1,"-"))))</f>
        <v/>
      </c>
      <c r="AB58" s="71" t="str">
        <f ca="1">IF(LEN($I58)=0,"",IF(LEN(AB$12)=0,"",IF(ISNUMBER(SEARCH("LABEL",$G58)),"",IFERROR(_xll.BDP(TKR,$G58,"EQY_FUND_RELATIVE_PERIOD",AB$12,ACC_O,CONS_O,CURR_O,"fill=b")*1,"-"))))</f>
        <v/>
      </c>
      <c r="AC58" s="71" t="str">
        <f ca="1">IF(LEN($I58)=0,"",IF(LEN(AC$12)=0,"",IF(ISNUMBER(SEARCH("LABEL",$G58)),"",IFERROR(_xll.BDP(TKR,$G58,"EQY_FUND_RELATIVE_PERIOD",AC$12,ACC_O,CONS_O,CURR_O,"fill=b")*1,"-"))))</f>
        <v/>
      </c>
      <c r="AD58" s="71" t="str">
        <f ca="1">IF(LEN($I58)=0,"",IF(LEN(AD$12)=0,"",IF(ISNUMBER(SEARCH("LABEL",$G58)),"",IFERROR(_xll.BDP(TKR,$G58,"EQY_FUND_RELATIVE_PERIOD",AD$12,ACC_O,CONS_O,CURR_O,"fill=b")*1,"-"))))</f>
        <v/>
      </c>
      <c r="AE58" s="71" t="str">
        <f ca="1">IF(LEN($I58)=0,"",IF(LEN(AE$12)=0,"",IF(ISNUMBER(SEARCH("LABEL",$G58)),"",IFERROR(_xll.BDP(TKR,$G58,"EQY_FUND_RELATIVE_PERIOD",AE$12,ACC_O,CONS_O,CURR_O,"fill=b")*1,"-"))))</f>
        <v/>
      </c>
      <c r="AF58" s="71" t="str">
        <f ca="1">IF(LEN($I58)=0,"",IF(LEN(AF$12)=0,"",IF(ISNUMBER(SEARCH("LABEL",$G58)),"",IFERROR(_xll.BDP(TKR,$G58,"EQY_FUND_RELATIVE_PERIOD",AF$12,ACC_O,CONS_O,CURR_O,"fill=b")*1,"-"))))</f>
        <v/>
      </c>
      <c r="AG58" s="71" t="str">
        <f ca="1">IF(LEN($I58)=0,"",IF(LEN(AG$12)=0,"",IF(ISNUMBER(SEARCH("LABEL",$G58)),"",IFERROR(_xll.BDP(TKR,$G58,"EQY_FUND_RELATIVE_PERIOD",AG$12,ACC_O,CONS_O,CURR_O,"fill=b")*1,"-"))))</f>
        <v/>
      </c>
      <c r="AH58" s="71" t="str">
        <f ca="1">IF(LEN($I58)=0,"",IF(LEN(AH$12)=0,"",IF(ISNUMBER(SEARCH("LABEL",$G58)),"",IFERROR(_xll.BDP(TKR,$G58,"EQY_FUND_RELATIVE_PERIOD",AH$12,ACC_O,CONS_O,CURR_O,"fill=b")*1,"-"))))</f>
        <v/>
      </c>
      <c r="AI58" s="71" t="str">
        <f ca="1">IF(LEN($I58)=0,"",IF(LEN(AI$12)=0,"",IF(ISNUMBER(SEARCH("LABEL",$G58)),"",IFERROR(_xll.BDP(TKR,$G58,"EQY_FUND_RELATIVE_PERIOD",AI$12,ACC_O,CONS_O,CURR_O,"fill=b")*1,"-"))))</f>
        <v/>
      </c>
      <c r="AJ58" s="71" t="str">
        <f ca="1">IF(LEN($I58)=0,"",IF(LEN(AJ$12)=0,"",IF(ISNUMBER(SEARCH("LABEL",$G58)),"",IFERROR(_xll.BDP(TKR,$G58,"EQY_FUND_RELATIVE_PERIOD",AJ$12,ACC_O,CONS_O,CURR_O,"fill=b")*1,"-"))))</f>
        <v/>
      </c>
      <c r="AK58" s="71" t="str">
        <f ca="1">IF(LEN($I58)=0,"",IF(LEN(AK$12)=0,"",IF(ISNUMBER(SEARCH("LABEL",$G58)),"",IFERROR(_xll.BDP(TKR,$G58,"EQY_FUND_RELATIVE_PERIOD",AK$12,ACC_O,CONS_O,CURR_O,"fill=b")*1,"-"))))</f>
        <v/>
      </c>
      <c r="AL58" s="71" t="str">
        <f ca="1">IF(LEN($I58)=0,"",IF(LEN(AL$12)=0,"",IF(ISNUMBER(SEARCH("LABEL",$G58)),"",IFERROR(_xll.BDP(TKR,$G58,"EQY_FUND_RELATIVE_PERIOD",AL$12,ACC_O,CONS_O,CURR_O,"fill=b")*1,"-"))))</f>
        <v/>
      </c>
      <c r="AM58" s="71" t="str">
        <f ca="1">IF(LEN($I58)=0,"",IF(LEN(AM$12)=0,"",IF(ISNUMBER(SEARCH("LABEL",$G58)),"",IFERROR(_xll.BDP(TKR,$G58,"EQY_FUND_RELATIVE_PERIOD",AM$12,ACC_O,CONS_O,CURR_O,"fill=b")*1,"-"))))</f>
        <v/>
      </c>
      <c r="AN58" s="71" t="str">
        <f ca="1">IF(LEN($I58)=0,"",IF(LEN(AN$12)=0,"",IF(ISNUMBER(SEARCH("LABEL",$G58)),"",IFERROR(_xll.BDP(TKR,$G58,"EQY_FUND_RELATIVE_PERIOD",AN$12,ACC_O,CONS_O,CURR_O,"fill=b")*1,"-"))))</f>
        <v/>
      </c>
      <c r="AO58" s="71" t="str">
        <f ca="1">IF(LEN($I58)=0,"",IF(LEN(AO$12)=0,"",IF(ISNUMBER(SEARCH("LABEL",$G58)),"",IFERROR(_xll.BDP(TKR,$G58,"EQY_FUND_RELATIVE_PERIOD",AO$12,ACC_O,CONS_O,CURR_O,"fill=b")*1,"-"))))</f>
        <v/>
      </c>
      <c r="AP58" s="71" t="str">
        <f ca="1">IF(LEN($I58)=0,"",IF(LEN(AP$12)=0,"",IF(ISNUMBER(SEARCH("LABEL",$G58)),"",IFERROR(_xll.BDP(TKR,$G58,"EQY_FUND_RELATIVE_PERIOD",AP$12,ACC_O,CONS_O,CURR_O,"fill=b")*1,"-"))))</f>
        <v/>
      </c>
      <c r="AQ58" s="71" t="str">
        <f ca="1">IF(LEN($I58)=0,"",IF(LEN(AQ$12)=0,"",IF(ISNUMBER(SEARCH("LABEL",$G58)),"",IFERROR(_xll.BDP(TKR,$G58,"EQY_FUND_RELATIVE_PERIOD",AQ$12,ACC_O,CONS_O,CURR_O,"fill=b")*1,"-"))))</f>
        <v/>
      </c>
      <c r="AR58" s="71" t="str">
        <f ca="1">IF(LEN($I58)=0,"",IF(LEN(AR$12)=0,"",IF(ISNUMBER(SEARCH("LABEL",$G58)),"",IFERROR(_xll.BDP(TKR,$G58,"EQY_FUND_RELATIVE_PERIOD",AR$12,ACC_O,CONS_O,CURR_O,"fill=b")*1,"-"))))</f>
        <v/>
      </c>
      <c r="AS58" s="71" t="str">
        <f ca="1">IF(LEN($I58)=0,"",IF(LEN(AS$12)=0,"",IF(ISNUMBER(SEARCH("LABEL",$G58)),"",IFERROR(_xll.BDP(TKR,$G58,"EQY_FUND_RELATIVE_PERIOD",AS$12,ACC_O,CONS_O,CURR_O,"fill=b")*1,"-"))))</f>
        <v/>
      </c>
      <c r="AT58" s="71" t="str">
        <f ca="1">IF(LEN($I58)=0,"",IF(LEN(AT$12)=0,"",IF(ISNUMBER(SEARCH("LABEL",$G58)),"",IFERROR(_xll.BDP(TKR,$G58,"EQY_FUND_RELATIVE_PERIOD",AT$12,ACC_O,CONS_O,CURR_O,"fill=b")*1,"-"))))</f>
        <v/>
      </c>
      <c r="AU58" s="71" t="str">
        <f ca="1">IF(LEN($I58)=0,"",IF(LEN(AU$12)=0,"",IF(ISNUMBER(SEARCH("LABEL",$G58)),"",IFERROR(_xll.BDP(TKR,$G58,"EQY_FUND_RELATIVE_PERIOD",AU$12,ACC_O,CONS_O,CURR_O,"fill=b")*1,"-"))))</f>
        <v/>
      </c>
      <c r="AV58" s="71" t="str">
        <f ca="1">IF(LEN($I58)=0,"",IF(LEN(AV$12)=0,"",IF(ISNUMBER(SEARCH("LABEL",$G58)),"",IFERROR(_xll.BDP(TKR,$G58,"EQY_FUND_RELATIVE_PERIOD",AV$12,ACC_O,CONS_O,CURR_O,"fill=b")*1,"-"))))</f>
        <v/>
      </c>
      <c r="AW58" s="71" t="str">
        <f ca="1">IF(LEN($I58)=0,"",IF(LEN(AW$12)=0,"",IF(ISNUMBER(SEARCH("LABEL",$G58)),"",IFERROR(_xll.BDP(TKR,$G58,"EQY_FUND_RELATIVE_PERIOD",AW$12,ACC_O,CONS_O,CURR_O,"fill=b")*1,"-"))))</f>
        <v/>
      </c>
      <c r="AX58" s="71" t="str">
        <f ca="1">IF(LEN($I58)=0,"",IF(LEN(AX$12)=0,"",IF(ISNUMBER(SEARCH("LABEL",$G58)),"",IFERROR(_xll.BDP(TKR,$G58,"EQY_FUND_RELATIVE_PERIOD",AX$12,ACC_O,CONS_O,CURR_O,"fill=b")*1,"-"))))</f>
        <v/>
      </c>
      <c r="AY58" s="71" t="str">
        <f ca="1">IF(LEN($I58)=0,"",IF(LEN(AY$12)=0,"",IF(ISNUMBER(SEARCH("LABEL",$G58)),"",IFERROR(_xll.BDP(TKR,$G58,"EQY_FUND_RELATIVE_PERIOD",AY$12,ACC_O,CONS_O,CURR_O,"fill=b")*1,"-"))))</f>
        <v/>
      </c>
      <c r="AZ58" s="71" t="str">
        <f ca="1">IF(LEN($I58)=0,"",IF(LEN(AZ$12)=0,"",IF(ISNUMBER(SEARCH("LABEL",$G58)),"",IFERROR(_xll.BDP(TKR,$G58,"EQY_FUND_RELATIVE_PERIOD",AZ$12,ACC_O,CONS_O,CURR_O,"fill=b")*1,"-"))))</f>
        <v/>
      </c>
      <c r="BA58" s="71" t="str">
        <f ca="1">IF(LEN($I58)=0,"",IF(LEN(BA$12)=0,"",IF(ISNUMBER(SEARCH("LABEL",$G58)),"",IFERROR(_xll.BDP(TKR,$G58,"EQY_FUND_RELATIVE_PERIOD",BA$12,ACC_O,CONS_O,CURR_O,"fill=b")*1,"-"))))</f>
        <v/>
      </c>
      <c r="BB58" s="71" t="str">
        <f ca="1">IF(LEN($I58)=0,"",IF(LEN(BB$12)=0,"",IF(ISNUMBER(SEARCH("LABEL",$G58)),"",IFERROR(_xll.BDP(TKR,$G58,"EQY_FUND_RELATIVE_PERIOD",BB$12,ACC_O,CONS_O,CURR_O,"fill=b")*1,"-"))))</f>
        <v/>
      </c>
      <c r="BC58" s="71" t="str">
        <f ca="1">IF(LEN($I58)=0,"",IF(LEN(BC$12)=0,"",IF(ISNUMBER(SEARCH("LABEL",$G58)),"",IFERROR(_xll.BDP(TKR,$G58,"EQY_FUND_RELATIVE_PERIOD",BC$12,ACC_O,CONS_O,CURR_O,"fill=b")*1,"-"))))</f>
        <v/>
      </c>
    </row>
    <row r="59" spans="2:55">
      <c r="B59">
        <v>47</v>
      </c>
      <c r="C59" t="str">
        <f t="shared" ca="1" si="5"/>
        <v/>
      </c>
      <c r="D59" t="str">
        <f t="shared" ca="1" si="5"/>
        <v/>
      </c>
      <c r="E59" t="str">
        <f t="shared" ca="1" si="5"/>
        <v/>
      </c>
      <c r="F59" t="str">
        <f t="shared" ca="1" si="5"/>
        <v/>
      </c>
      <c r="G59" t="str">
        <f t="shared" ca="1" si="1"/>
        <v/>
      </c>
      <c r="H59" t="str">
        <f t="shared" ca="1" si="2"/>
        <v/>
      </c>
      <c r="I59" t="str">
        <f t="shared" ca="1" si="3"/>
        <v/>
      </c>
      <c r="P59" s="71" t="str">
        <f ca="1">IF(LEN($I59)=0,"",IF(LEN(P$12)=0,"",IF(ISNUMBER(SEARCH("LABEL",$G59)),"",IFERROR(_xll.BDP(TKR,$G59,"EQY_FUND_RELATIVE_PERIOD",P$12,ACC_O,CONS_O,CURR_O,"fill=b")*1,"-"))))</f>
        <v/>
      </c>
      <c r="Q59" s="71" t="str">
        <f ca="1">IF(LEN($I59)=0,"",IF(LEN(Q$12)=0,"",IF(ISNUMBER(SEARCH("LABEL",$G59)),"",IFERROR(_xll.BDP(TKR,$G59,"EQY_FUND_RELATIVE_PERIOD",Q$12,ACC_O,CONS_O,CURR_O,"fill=b")*1,"-"))))</f>
        <v/>
      </c>
      <c r="R59" s="71" t="str">
        <f ca="1">IF(LEN($I59)=0,"",IF(LEN(R$12)=0,"",IF(ISNUMBER(SEARCH("LABEL",$G59)),"",IFERROR(_xll.BDP(TKR,$G59,"EQY_FUND_RELATIVE_PERIOD",R$12,ACC_O,CONS_O,CURR_O,"fill=b")*1,"-"))))</f>
        <v/>
      </c>
      <c r="S59" s="71" t="str">
        <f ca="1">IF(LEN($I59)=0,"",IF(LEN(S$12)=0,"",IF(ISNUMBER(SEARCH("LABEL",$G59)),"",IFERROR(_xll.BDP(TKR,$G59,"EQY_FUND_RELATIVE_PERIOD",S$12,ACC_O,CONS_O,CURR_O,"fill=b")*1,"-"))))</f>
        <v/>
      </c>
      <c r="T59" s="71" t="str">
        <f ca="1">IF(LEN($I59)=0,"",IF(LEN(T$12)=0,"",IF(ISNUMBER(SEARCH("LABEL",$G59)),"",IFERROR(_xll.BDP(TKR,$G59,"EQY_FUND_RELATIVE_PERIOD",T$12,ACC_O,CONS_O,CURR_O,"fill=b")*1,"-"))))</f>
        <v/>
      </c>
      <c r="U59" s="71" t="str">
        <f ca="1">IF(LEN($I59)=0,"",IF(LEN(U$12)=0,"",IF(ISNUMBER(SEARCH("LABEL",$G59)),"",IFERROR(_xll.BDP(TKR,$G59,"EQY_FUND_RELATIVE_PERIOD",U$12,ACC_O,CONS_O,CURR_O,"fill=b")*1,"-"))))</f>
        <v/>
      </c>
      <c r="V59" s="71" t="str">
        <f ca="1">IF(LEN($I59)=0,"",IF(LEN(V$12)=0,"",IF(ISNUMBER(SEARCH("LABEL",$G59)),"",IFERROR(_xll.BDP(TKR,$G59,"EQY_FUND_RELATIVE_PERIOD",V$12,ACC_O,CONS_O,CURR_O,"fill=b")*1,"-"))))</f>
        <v/>
      </c>
      <c r="W59" s="71" t="str">
        <f ca="1">IF(LEN($I59)=0,"",IF(LEN(W$12)=0,"",IF(ISNUMBER(SEARCH("LABEL",$G59)),"",IFERROR(_xll.BDP(TKR,$G59,"EQY_FUND_RELATIVE_PERIOD",W$12,ACC_O,CONS_O,CURR_O,"fill=b")*1,"-"))))</f>
        <v/>
      </c>
      <c r="X59" s="71" t="str">
        <f ca="1">IF(LEN($I59)=0,"",IF(LEN(X$12)=0,"",IF(ISNUMBER(SEARCH("LABEL",$G59)),"",IFERROR(_xll.BDP(TKR,$G59,"EQY_FUND_RELATIVE_PERIOD",X$12,ACC_O,CONS_O,CURR_O,"fill=b")*1,"-"))))</f>
        <v/>
      </c>
      <c r="Y59" s="71" t="str">
        <f ca="1">IF(LEN($I59)=0,"",IF(LEN(Y$12)=0,"",IF(ISNUMBER(SEARCH("LABEL",$G59)),"",IFERROR(_xll.BDP(TKR,$G59,"EQY_FUND_RELATIVE_PERIOD",Y$12,ACC_O,CONS_O,CURR_O,"fill=b")*1,"-"))))</f>
        <v/>
      </c>
      <c r="Z59" s="71" t="str">
        <f ca="1">IF(LEN($I59)=0,"",IF(LEN(Z$12)=0,"",IF(ISNUMBER(SEARCH("LABEL",$G59)),"",IFERROR(_xll.BDP(TKR,$G59,"EQY_FUND_RELATIVE_PERIOD",Z$12,ACC_O,CONS_O,CURR_O,"fill=b")*1,"-"))))</f>
        <v/>
      </c>
      <c r="AA59" s="71" t="str">
        <f ca="1">IF(LEN($I59)=0,"",IF(LEN(AA$12)=0,"",IF(ISNUMBER(SEARCH("LABEL",$G59)),"",IFERROR(_xll.BDP(TKR,$G59,"EQY_FUND_RELATIVE_PERIOD",AA$12,ACC_O,CONS_O,CURR_O,"fill=b")*1,"-"))))</f>
        <v/>
      </c>
      <c r="AB59" s="71" t="str">
        <f ca="1">IF(LEN($I59)=0,"",IF(LEN(AB$12)=0,"",IF(ISNUMBER(SEARCH("LABEL",$G59)),"",IFERROR(_xll.BDP(TKR,$G59,"EQY_FUND_RELATIVE_PERIOD",AB$12,ACC_O,CONS_O,CURR_O,"fill=b")*1,"-"))))</f>
        <v/>
      </c>
      <c r="AC59" s="71" t="str">
        <f ca="1">IF(LEN($I59)=0,"",IF(LEN(AC$12)=0,"",IF(ISNUMBER(SEARCH("LABEL",$G59)),"",IFERROR(_xll.BDP(TKR,$G59,"EQY_FUND_RELATIVE_PERIOD",AC$12,ACC_O,CONS_O,CURR_O,"fill=b")*1,"-"))))</f>
        <v/>
      </c>
      <c r="AD59" s="71" t="str">
        <f ca="1">IF(LEN($I59)=0,"",IF(LEN(AD$12)=0,"",IF(ISNUMBER(SEARCH("LABEL",$G59)),"",IFERROR(_xll.BDP(TKR,$G59,"EQY_FUND_RELATIVE_PERIOD",AD$12,ACC_O,CONS_O,CURR_O,"fill=b")*1,"-"))))</f>
        <v/>
      </c>
      <c r="AE59" s="71" t="str">
        <f ca="1">IF(LEN($I59)=0,"",IF(LEN(AE$12)=0,"",IF(ISNUMBER(SEARCH("LABEL",$G59)),"",IFERROR(_xll.BDP(TKR,$G59,"EQY_FUND_RELATIVE_PERIOD",AE$12,ACC_O,CONS_O,CURR_O,"fill=b")*1,"-"))))</f>
        <v/>
      </c>
      <c r="AF59" s="71" t="str">
        <f ca="1">IF(LEN($I59)=0,"",IF(LEN(AF$12)=0,"",IF(ISNUMBER(SEARCH("LABEL",$G59)),"",IFERROR(_xll.BDP(TKR,$G59,"EQY_FUND_RELATIVE_PERIOD",AF$12,ACC_O,CONS_O,CURR_O,"fill=b")*1,"-"))))</f>
        <v/>
      </c>
      <c r="AG59" s="71" t="str">
        <f ca="1">IF(LEN($I59)=0,"",IF(LEN(AG$12)=0,"",IF(ISNUMBER(SEARCH("LABEL",$G59)),"",IFERROR(_xll.BDP(TKR,$G59,"EQY_FUND_RELATIVE_PERIOD",AG$12,ACC_O,CONS_O,CURR_O,"fill=b")*1,"-"))))</f>
        <v/>
      </c>
      <c r="AH59" s="71" t="str">
        <f ca="1">IF(LEN($I59)=0,"",IF(LEN(AH$12)=0,"",IF(ISNUMBER(SEARCH("LABEL",$G59)),"",IFERROR(_xll.BDP(TKR,$G59,"EQY_FUND_RELATIVE_PERIOD",AH$12,ACC_O,CONS_O,CURR_O,"fill=b")*1,"-"))))</f>
        <v/>
      </c>
      <c r="AI59" s="71" t="str">
        <f ca="1">IF(LEN($I59)=0,"",IF(LEN(AI$12)=0,"",IF(ISNUMBER(SEARCH("LABEL",$G59)),"",IFERROR(_xll.BDP(TKR,$G59,"EQY_FUND_RELATIVE_PERIOD",AI$12,ACC_O,CONS_O,CURR_O,"fill=b")*1,"-"))))</f>
        <v/>
      </c>
      <c r="AJ59" s="71" t="str">
        <f ca="1">IF(LEN($I59)=0,"",IF(LEN(AJ$12)=0,"",IF(ISNUMBER(SEARCH("LABEL",$G59)),"",IFERROR(_xll.BDP(TKR,$G59,"EQY_FUND_RELATIVE_PERIOD",AJ$12,ACC_O,CONS_O,CURR_O,"fill=b")*1,"-"))))</f>
        <v/>
      </c>
      <c r="AK59" s="71" t="str">
        <f ca="1">IF(LEN($I59)=0,"",IF(LEN(AK$12)=0,"",IF(ISNUMBER(SEARCH("LABEL",$G59)),"",IFERROR(_xll.BDP(TKR,$G59,"EQY_FUND_RELATIVE_PERIOD",AK$12,ACC_O,CONS_O,CURR_O,"fill=b")*1,"-"))))</f>
        <v/>
      </c>
      <c r="AL59" s="71" t="str">
        <f ca="1">IF(LEN($I59)=0,"",IF(LEN(AL$12)=0,"",IF(ISNUMBER(SEARCH("LABEL",$G59)),"",IFERROR(_xll.BDP(TKR,$G59,"EQY_FUND_RELATIVE_PERIOD",AL$12,ACC_O,CONS_O,CURR_O,"fill=b")*1,"-"))))</f>
        <v/>
      </c>
      <c r="AM59" s="71" t="str">
        <f ca="1">IF(LEN($I59)=0,"",IF(LEN(AM$12)=0,"",IF(ISNUMBER(SEARCH("LABEL",$G59)),"",IFERROR(_xll.BDP(TKR,$G59,"EQY_FUND_RELATIVE_PERIOD",AM$12,ACC_O,CONS_O,CURR_O,"fill=b")*1,"-"))))</f>
        <v/>
      </c>
      <c r="AN59" s="71" t="str">
        <f ca="1">IF(LEN($I59)=0,"",IF(LEN(AN$12)=0,"",IF(ISNUMBER(SEARCH("LABEL",$G59)),"",IFERROR(_xll.BDP(TKR,$G59,"EQY_FUND_RELATIVE_PERIOD",AN$12,ACC_O,CONS_O,CURR_O,"fill=b")*1,"-"))))</f>
        <v/>
      </c>
      <c r="AO59" s="71" t="str">
        <f ca="1">IF(LEN($I59)=0,"",IF(LEN(AO$12)=0,"",IF(ISNUMBER(SEARCH("LABEL",$G59)),"",IFERROR(_xll.BDP(TKR,$G59,"EQY_FUND_RELATIVE_PERIOD",AO$12,ACC_O,CONS_O,CURR_O,"fill=b")*1,"-"))))</f>
        <v/>
      </c>
      <c r="AP59" s="71" t="str">
        <f ca="1">IF(LEN($I59)=0,"",IF(LEN(AP$12)=0,"",IF(ISNUMBER(SEARCH("LABEL",$G59)),"",IFERROR(_xll.BDP(TKR,$G59,"EQY_FUND_RELATIVE_PERIOD",AP$12,ACC_O,CONS_O,CURR_O,"fill=b")*1,"-"))))</f>
        <v/>
      </c>
      <c r="AQ59" s="71" t="str">
        <f ca="1">IF(LEN($I59)=0,"",IF(LEN(AQ$12)=0,"",IF(ISNUMBER(SEARCH("LABEL",$G59)),"",IFERROR(_xll.BDP(TKR,$G59,"EQY_FUND_RELATIVE_PERIOD",AQ$12,ACC_O,CONS_O,CURR_O,"fill=b")*1,"-"))))</f>
        <v/>
      </c>
      <c r="AR59" s="71" t="str">
        <f ca="1">IF(LEN($I59)=0,"",IF(LEN(AR$12)=0,"",IF(ISNUMBER(SEARCH("LABEL",$G59)),"",IFERROR(_xll.BDP(TKR,$G59,"EQY_FUND_RELATIVE_PERIOD",AR$12,ACC_O,CONS_O,CURR_O,"fill=b")*1,"-"))))</f>
        <v/>
      </c>
      <c r="AS59" s="71" t="str">
        <f ca="1">IF(LEN($I59)=0,"",IF(LEN(AS$12)=0,"",IF(ISNUMBER(SEARCH("LABEL",$G59)),"",IFERROR(_xll.BDP(TKR,$G59,"EQY_FUND_RELATIVE_PERIOD",AS$12,ACC_O,CONS_O,CURR_O,"fill=b")*1,"-"))))</f>
        <v/>
      </c>
      <c r="AT59" s="71" t="str">
        <f ca="1">IF(LEN($I59)=0,"",IF(LEN(AT$12)=0,"",IF(ISNUMBER(SEARCH("LABEL",$G59)),"",IFERROR(_xll.BDP(TKR,$G59,"EQY_FUND_RELATIVE_PERIOD",AT$12,ACC_O,CONS_O,CURR_O,"fill=b")*1,"-"))))</f>
        <v/>
      </c>
      <c r="AU59" s="71" t="str">
        <f ca="1">IF(LEN($I59)=0,"",IF(LEN(AU$12)=0,"",IF(ISNUMBER(SEARCH("LABEL",$G59)),"",IFERROR(_xll.BDP(TKR,$G59,"EQY_FUND_RELATIVE_PERIOD",AU$12,ACC_O,CONS_O,CURR_O,"fill=b")*1,"-"))))</f>
        <v/>
      </c>
      <c r="AV59" s="71" t="str">
        <f ca="1">IF(LEN($I59)=0,"",IF(LEN(AV$12)=0,"",IF(ISNUMBER(SEARCH("LABEL",$G59)),"",IFERROR(_xll.BDP(TKR,$G59,"EQY_FUND_RELATIVE_PERIOD",AV$12,ACC_O,CONS_O,CURR_O,"fill=b")*1,"-"))))</f>
        <v/>
      </c>
      <c r="AW59" s="71" t="str">
        <f ca="1">IF(LEN($I59)=0,"",IF(LEN(AW$12)=0,"",IF(ISNUMBER(SEARCH("LABEL",$G59)),"",IFERROR(_xll.BDP(TKR,$G59,"EQY_FUND_RELATIVE_PERIOD",AW$12,ACC_O,CONS_O,CURR_O,"fill=b")*1,"-"))))</f>
        <v/>
      </c>
      <c r="AX59" s="71" t="str">
        <f ca="1">IF(LEN($I59)=0,"",IF(LEN(AX$12)=0,"",IF(ISNUMBER(SEARCH("LABEL",$G59)),"",IFERROR(_xll.BDP(TKR,$G59,"EQY_FUND_RELATIVE_PERIOD",AX$12,ACC_O,CONS_O,CURR_O,"fill=b")*1,"-"))))</f>
        <v/>
      </c>
      <c r="AY59" s="71" t="str">
        <f ca="1">IF(LEN($I59)=0,"",IF(LEN(AY$12)=0,"",IF(ISNUMBER(SEARCH("LABEL",$G59)),"",IFERROR(_xll.BDP(TKR,$G59,"EQY_FUND_RELATIVE_PERIOD",AY$12,ACC_O,CONS_O,CURR_O,"fill=b")*1,"-"))))</f>
        <v/>
      </c>
      <c r="AZ59" s="71" t="str">
        <f ca="1">IF(LEN($I59)=0,"",IF(LEN(AZ$12)=0,"",IF(ISNUMBER(SEARCH("LABEL",$G59)),"",IFERROR(_xll.BDP(TKR,$G59,"EQY_FUND_RELATIVE_PERIOD",AZ$12,ACC_O,CONS_O,CURR_O,"fill=b")*1,"-"))))</f>
        <v/>
      </c>
      <c r="BA59" s="71" t="str">
        <f ca="1">IF(LEN($I59)=0,"",IF(LEN(BA$12)=0,"",IF(ISNUMBER(SEARCH("LABEL",$G59)),"",IFERROR(_xll.BDP(TKR,$G59,"EQY_FUND_RELATIVE_PERIOD",BA$12,ACC_O,CONS_O,CURR_O,"fill=b")*1,"-"))))</f>
        <v/>
      </c>
      <c r="BB59" s="71" t="str">
        <f ca="1">IF(LEN($I59)=0,"",IF(LEN(BB$12)=0,"",IF(ISNUMBER(SEARCH("LABEL",$G59)),"",IFERROR(_xll.BDP(TKR,$G59,"EQY_FUND_RELATIVE_PERIOD",BB$12,ACC_O,CONS_O,CURR_O,"fill=b")*1,"-"))))</f>
        <v/>
      </c>
      <c r="BC59" s="71" t="str">
        <f ca="1">IF(LEN($I59)=0,"",IF(LEN(BC$12)=0,"",IF(ISNUMBER(SEARCH("LABEL",$G59)),"",IFERROR(_xll.BDP(TKR,$G59,"EQY_FUND_RELATIVE_PERIOD",BC$12,ACC_O,CONS_O,CURR_O,"fill=b")*1,"-"))))</f>
        <v/>
      </c>
    </row>
    <row r="60" spans="2:55">
      <c r="B60">
        <v>48</v>
      </c>
      <c r="C60" t="str">
        <f t="shared" ca="1" si="5"/>
        <v/>
      </c>
      <c r="D60" t="str">
        <f t="shared" ca="1" si="5"/>
        <v/>
      </c>
      <c r="E60" t="str">
        <f t="shared" ca="1" si="5"/>
        <v/>
      </c>
      <c r="F60" t="str">
        <f t="shared" ca="1" si="5"/>
        <v/>
      </c>
      <c r="G60" t="str">
        <f t="shared" ca="1" si="1"/>
        <v/>
      </c>
      <c r="H60" t="str">
        <f t="shared" ca="1" si="2"/>
        <v/>
      </c>
      <c r="I60" t="str">
        <f t="shared" ca="1" si="3"/>
        <v/>
      </c>
      <c r="P60" s="71" t="str">
        <f ca="1">IF(LEN($I60)=0,"",IF(LEN(P$12)=0,"",IF(ISNUMBER(SEARCH("LABEL",$G60)),"",IFERROR(_xll.BDP(TKR,$G60,"EQY_FUND_RELATIVE_PERIOD",P$12,ACC_O,CONS_O,CURR_O,"fill=b")*1,"-"))))</f>
        <v/>
      </c>
      <c r="Q60" s="71" t="str">
        <f ca="1">IF(LEN($I60)=0,"",IF(LEN(Q$12)=0,"",IF(ISNUMBER(SEARCH("LABEL",$G60)),"",IFERROR(_xll.BDP(TKR,$G60,"EQY_FUND_RELATIVE_PERIOD",Q$12,ACC_O,CONS_O,CURR_O,"fill=b")*1,"-"))))</f>
        <v/>
      </c>
      <c r="R60" s="71" t="str">
        <f ca="1">IF(LEN($I60)=0,"",IF(LEN(R$12)=0,"",IF(ISNUMBER(SEARCH("LABEL",$G60)),"",IFERROR(_xll.BDP(TKR,$G60,"EQY_FUND_RELATIVE_PERIOD",R$12,ACC_O,CONS_O,CURR_O,"fill=b")*1,"-"))))</f>
        <v/>
      </c>
      <c r="S60" s="71" t="str">
        <f ca="1">IF(LEN($I60)=0,"",IF(LEN(S$12)=0,"",IF(ISNUMBER(SEARCH("LABEL",$G60)),"",IFERROR(_xll.BDP(TKR,$G60,"EQY_FUND_RELATIVE_PERIOD",S$12,ACC_O,CONS_O,CURR_O,"fill=b")*1,"-"))))</f>
        <v/>
      </c>
      <c r="T60" s="71" t="str">
        <f ca="1">IF(LEN($I60)=0,"",IF(LEN(T$12)=0,"",IF(ISNUMBER(SEARCH("LABEL",$G60)),"",IFERROR(_xll.BDP(TKR,$G60,"EQY_FUND_RELATIVE_PERIOD",T$12,ACC_O,CONS_O,CURR_O,"fill=b")*1,"-"))))</f>
        <v/>
      </c>
      <c r="U60" s="71" t="str">
        <f ca="1">IF(LEN($I60)=0,"",IF(LEN(U$12)=0,"",IF(ISNUMBER(SEARCH("LABEL",$G60)),"",IFERROR(_xll.BDP(TKR,$G60,"EQY_FUND_RELATIVE_PERIOD",U$12,ACC_O,CONS_O,CURR_O,"fill=b")*1,"-"))))</f>
        <v/>
      </c>
      <c r="V60" s="71" t="str">
        <f ca="1">IF(LEN($I60)=0,"",IF(LEN(V$12)=0,"",IF(ISNUMBER(SEARCH("LABEL",$G60)),"",IFERROR(_xll.BDP(TKR,$G60,"EQY_FUND_RELATIVE_PERIOD",V$12,ACC_O,CONS_O,CURR_O,"fill=b")*1,"-"))))</f>
        <v/>
      </c>
      <c r="W60" s="71" t="str">
        <f ca="1">IF(LEN($I60)=0,"",IF(LEN(W$12)=0,"",IF(ISNUMBER(SEARCH("LABEL",$G60)),"",IFERROR(_xll.BDP(TKR,$G60,"EQY_FUND_RELATIVE_PERIOD",W$12,ACC_O,CONS_O,CURR_O,"fill=b")*1,"-"))))</f>
        <v/>
      </c>
      <c r="X60" s="71" t="str">
        <f ca="1">IF(LEN($I60)=0,"",IF(LEN(X$12)=0,"",IF(ISNUMBER(SEARCH("LABEL",$G60)),"",IFERROR(_xll.BDP(TKR,$G60,"EQY_FUND_RELATIVE_PERIOD",X$12,ACC_O,CONS_O,CURR_O,"fill=b")*1,"-"))))</f>
        <v/>
      </c>
      <c r="Y60" s="71" t="str">
        <f ca="1">IF(LEN($I60)=0,"",IF(LEN(Y$12)=0,"",IF(ISNUMBER(SEARCH("LABEL",$G60)),"",IFERROR(_xll.BDP(TKR,$G60,"EQY_FUND_RELATIVE_PERIOD",Y$12,ACC_O,CONS_O,CURR_O,"fill=b")*1,"-"))))</f>
        <v/>
      </c>
      <c r="Z60" s="71" t="str">
        <f ca="1">IF(LEN($I60)=0,"",IF(LEN(Z$12)=0,"",IF(ISNUMBER(SEARCH("LABEL",$G60)),"",IFERROR(_xll.BDP(TKR,$G60,"EQY_FUND_RELATIVE_PERIOD",Z$12,ACC_O,CONS_O,CURR_O,"fill=b")*1,"-"))))</f>
        <v/>
      </c>
      <c r="AA60" s="71" t="str">
        <f ca="1">IF(LEN($I60)=0,"",IF(LEN(AA$12)=0,"",IF(ISNUMBER(SEARCH("LABEL",$G60)),"",IFERROR(_xll.BDP(TKR,$G60,"EQY_FUND_RELATIVE_PERIOD",AA$12,ACC_O,CONS_O,CURR_O,"fill=b")*1,"-"))))</f>
        <v/>
      </c>
      <c r="AB60" s="71" t="str">
        <f ca="1">IF(LEN($I60)=0,"",IF(LEN(AB$12)=0,"",IF(ISNUMBER(SEARCH("LABEL",$G60)),"",IFERROR(_xll.BDP(TKR,$G60,"EQY_FUND_RELATIVE_PERIOD",AB$12,ACC_O,CONS_O,CURR_O,"fill=b")*1,"-"))))</f>
        <v/>
      </c>
      <c r="AC60" s="71" t="str">
        <f ca="1">IF(LEN($I60)=0,"",IF(LEN(AC$12)=0,"",IF(ISNUMBER(SEARCH("LABEL",$G60)),"",IFERROR(_xll.BDP(TKR,$G60,"EQY_FUND_RELATIVE_PERIOD",AC$12,ACC_O,CONS_O,CURR_O,"fill=b")*1,"-"))))</f>
        <v/>
      </c>
      <c r="AD60" s="71" t="str">
        <f ca="1">IF(LEN($I60)=0,"",IF(LEN(AD$12)=0,"",IF(ISNUMBER(SEARCH("LABEL",$G60)),"",IFERROR(_xll.BDP(TKR,$G60,"EQY_FUND_RELATIVE_PERIOD",AD$12,ACC_O,CONS_O,CURR_O,"fill=b")*1,"-"))))</f>
        <v/>
      </c>
      <c r="AE60" s="71" t="str">
        <f ca="1">IF(LEN($I60)=0,"",IF(LEN(AE$12)=0,"",IF(ISNUMBER(SEARCH("LABEL",$G60)),"",IFERROR(_xll.BDP(TKR,$G60,"EQY_FUND_RELATIVE_PERIOD",AE$12,ACC_O,CONS_O,CURR_O,"fill=b")*1,"-"))))</f>
        <v/>
      </c>
      <c r="AF60" s="71" t="str">
        <f ca="1">IF(LEN($I60)=0,"",IF(LEN(AF$12)=0,"",IF(ISNUMBER(SEARCH("LABEL",$G60)),"",IFERROR(_xll.BDP(TKR,$G60,"EQY_FUND_RELATIVE_PERIOD",AF$12,ACC_O,CONS_O,CURR_O,"fill=b")*1,"-"))))</f>
        <v/>
      </c>
      <c r="AG60" s="71" t="str">
        <f ca="1">IF(LEN($I60)=0,"",IF(LEN(AG$12)=0,"",IF(ISNUMBER(SEARCH("LABEL",$G60)),"",IFERROR(_xll.BDP(TKR,$G60,"EQY_FUND_RELATIVE_PERIOD",AG$12,ACC_O,CONS_O,CURR_O,"fill=b")*1,"-"))))</f>
        <v/>
      </c>
      <c r="AH60" s="71" t="str">
        <f ca="1">IF(LEN($I60)=0,"",IF(LEN(AH$12)=0,"",IF(ISNUMBER(SEARCH("LABEL",$G60)),"",IFERROR(_xll.BDP(TKR,$G60,"EQY_FUND_RELATIVE_PERIOD",AH$12,ACC_O,CONS_O,CURR_O,"fill=b")*1,"-"))))</f>
        <v/>
      </c>
      <c r="AI60" s="71" t="str">
        <f ca="1">IF(LEN($I60)=0,"",IF(LEN(AI$12)=0,"",IF(ISNUMBER(SEARCH("LABEL",$G60)),"",IFERROR(_xll.BDP(TKR,$G60,"EQY_FUND_RELATIVE_PERIOD",AI$12,ACC_O,CONS_O,CURR_O,"fill=b")*1,"-"))))</f>
        <v/>
      </c>
      <c r="AJ60" s="71" t="str">
        <f ca="1">IF(LEN($I60)=0,"",IF(LEN(AJ$12)=0,"",IF(ISNUMBER(SEARCH("LABEL",$G60)),"",IFERROR(_xll.BDP(TKR,$G60,"EQY_FUND_RELATIVE_PERIOD",AJ$12,ACC_O,CONS_O,CURR_O,"fill=b")*1,"-"))))</f>
        <v/>
      </c>
      <c r="AK60" s="71" t="str">
        <f ca="1">IF(LEN($I60)=0,"",IF(LEN(AK$12)=0,"",IF(ISNUMBER(SEARCH("LABEL",$G60)),"",IFERROR(_xll.BDP(TKR,$G60,"EQY_FUND_RELATIVE_PERIOD",AK$12,ACC_O,CONS_O,CURR_O,"fill=b")*1,"-"))))</f>
        <v/>
      </c>
      <c r="AL60" s="71" t="str">
        <f ca="1">IF(LEN($I60)=0,"",IF(LEN(AL$12)=0,"",IF(ISNUMBER(SEARCH("LABEL",$G60)),"",IFERROR(_xll.BDP(TKR,$G60,"EQY_FUND_RELATIVE_PERIOD",AL$12,ACC_O,CONS_O,CURR_O,"fill=b")*1,"-"))))</f>
        <v/>
      </c>
      <c r="AM60" s="71" t="str">
        <f ca="1">IF(LEN($I60)=0,"",IF(LEN(AM$12)=0,"",IF(ISNUMBER(SEARCH("LABEL",$G60)),"",IFERROR(_xll.BDP(TKR,$G60,"EQY_FUND_RELATIVE_PERIOD",AM$12,ACC_O,CONS_O,CURR_O,"fill=b")*1,"-"))))</f>
        <v/>
      </c>
      <c r="AN60" s="71" t="str">
        <f ca="1">IF(LEN($I60)=0,"",IF(LEN(AN$12)=0,"",IF(ISNUMBER(SEARCH("LABEL",$G60)),"",IFERROR(_xll.BDP(TKR,$G60,"EQY_FUND_RELATIVE_PERIOD",AN$12,ACC_O,CONS_O,CURR_O,"fill=b")*1,"-"))))</f>
        <v/>
      </c>
      <c r="AO60" s="71" t="str">
        <f ca="1">IF(LEN($I60)=0,"",IF(LEN(AO$12)=0,"",IF(ISNUMBER(SEARCH("LABEL",$G60)),"",IFERROR(_xll.BDP(TKR,$G60,"EQY_FUND_RELATIVE_PERIOD",AO$12,ACC_O,CONS_O,CURR_O,"fill=b")*1,"-"))))</f>
        <v/>
      </c>
      <c r="AP60" s="71" t="str">
        <f ca="1">IF(LEN($I60)=0,"",IF(LEN(AP$12)=0,"",IF(ISNUMBER(SEARCH("LABEL",$G60)),"",IFERROR(_xll.BDP(TKR,$G60,"EQY_FUND_RELATIVE_PERIOD",AP$12,ACC_O,CONS_O,CURR_O,"fill=b")*1,"-"))))</f>
        <v/>
      </c>
      <c r="AQ60" s="71" t="str">
        <f ca="1">IF(LEN($I60)=0,"",IF(LEN(AQ$12)=0,"",IF(ISNUMBER(SEARCH("LABEL",$G60)),"",IFERROR(_xll.BDP(TKR,$G60,"EQY_FUND_RELATIVE_PERIOD",AQ$12,ACC_O,CONS_O,CURR_O,"fill=b")*1,"-"))))</f>
        <v/>
      </c>
      <c r="AR60" s="71" t="str">
        <f ca="1">IF(LEN($I60)=0,"",IF(LEN(AR$12)=0,"",IF(ISNUMBER(SEARCH("LABEL",$G60)),"",IFERROR(_xll.BDP(TKR,$G60,"EQY_FUND_RELATIVE_PERIOD",AR$12,ACC_O,CONS_O,CURR_O,"fill=b")*1,"-"))))</f>
        <v/>
      </c>
      <c r="AS60" s="71" t="str">
        <f ca="1">IF(LEN($I60)=0,"",IF(LEN(AS$12)=0,"",IF(ISNUMBER(SEARCH("LABEL",$G60)),"",IFERROR(_xll.BDP(TKR,$G60,"EQY_FUND_RELATIVE_PERIOD",AS$12,ACC_O,CONS_O,CURR_O,"fill=b")*1,"-"))))</f>
        <v/>
      </c>
      <c r="AT60" s="71" t="str">
        <f ca="1">IF(LEN($I60)=0,"",IF(LEN(AT$12)=0,"",IF(ISNUMBER(SEARCH("LABEL",$G60)),"",IFERROR(_xll.BDP(TKR,$G60,"EQY_FUND_RELATIVE_PERIOD",AT$12,ACC_O,CONS_O,CURR_O,"fill=b")*1,"-"))))</f>
        <v/>
      </c>
      <c r="AU60" s="71" t="str">
        <f ca="1">IF(LEN($I60)=0,"",IF(LEN(AU$12)=0,"",IF(ISNUMBER(SEARCH("LABEL",$G60)),"",IFERROR(_xll.BDP(TKR,$G60,"EQY_FUND_RELATIVE_PERIOD",AU$12,ACC_O,CONS_O,CURR_O,"fill=b")*1,"-"))))</f>
        <v/>
      </c>
      <c r="AV60" s="71" t="str">
        <f ca="1">IF(LEN($I60)=0,"",IF(LEN(AV$12)=0,"",IF(ISNUMBER(SEARCH("LABEL",$G60)),"",IFERROR(_xll.BDP(TKR,$G60,"EQY_FUND_RELATIVE_PERIOD",AV$12,ACC_O,CONS_O,CURR_O,"fill=b")*1,"-"))))</f>
        <v/>
      </c>
      <c r="AW60" s="71" t="str">
        <f ca="1">IF(LEN($I60)=0,"",IF(LEN(AW$12)=0,"",IF(ISNUMBER(SEARCH("LABEL",$G60)),"",IFERROR(_xll.BDP(TKR,$G60,"EQY_FUND_RELATIVE_PERIOD",AW$12,ACC_O,CONS_O,CURR_O,"fill=b")*1,"-"))))</f>
        <v/>
      </c>
      <c r="AX60" s="71" t="str">
        <f ca="1">IF(LEN($I60)=0,"",IF(LEN(AX$12)=0,"",IF(ISNUMBER(SEARCH("LABEL",$G60)),"",IFERROR(_xll.BDP(TKR,$G60,"EQY_FUND_RELATIVE_PERIOD",AX$12,ACC_O,CONS_O,CURR_O,"fill=b")*1,"-"))))</f>
        <v/>
      </c>
      <c r="AY60" s="71" t="str">
        <f ca="1">IF(LEN($I60)=0,"",IF(LEN(AY$12)=0,"",IF(ISNUMBER(SEARCH("LABEL",$G60)),"",IFERROR(_xll.BDP(TKR,$G60,"EQY_FUND_RELATIVE_PERIOD",AY$12,ACC_O,CONS_O,CURR_O,"fill=b")*1,"-"))))</f>
        <v/>
      </c>
      <c r="AZ60" s="71" t="str">
        <f ca="1">IF(LEN($I60)=0,"",IF(LEN(AZ$12)=0,"",IF(ISNUMBER(SEARCH("LABEL",$G60)),"",IFERROR(_xll.BDP(TKR,$G60,"EQY_FUND_RELATIVE_PERIOD",AZ$12,ACC_O,CONS_O,CURR_O,"fill=b")*1,"-"))))</f>
        <v/>
      </c>
      <c r="BA60" s="71" t="str">
        <f ca="1">IF(LEN($I60)=0,"",IF(LEN(BA$12)=0,"",IF(ISNUMBER(SEARCH("LABEL",$G60)),"",IFERROR(_xll.BDP(TKR,$G60,"EQY_FUND_RELATIVE_PERIOD",BA$12,ACC_O,CONS_O,CURR_O,"fill=b")*1,"-"))))</f>
        <v/>
      </c>
      <c r="BB60" s="71" t="str">
        <f ca="1">IF(LEN($I60)=0,"",IF(LEN(BB$12)=0,"",IF(ISNUMBER(SEARCH("LABEL",$G60)),"",IFERROR(_xll.BDP(TKR,$G60,"EQY_FUND_RELATIVE_PERIOD",BB$12,ACC_O,CONS_O,CURR_O,"fill=b")*1,"-"))))</f>
        <v/>
      </c>
      <c r="BC60" s="71" t="str">
        <f ca="1">IF(LEN($I60)=0,"",IF(LEN(BC$12)=0,"",IF(ISNUMBER(SEARCH("LABEL",$G60)),"",IFERROR(_xll.BDP(TKR,$G60,"EQY_FUND_RELATIVE_PERIOD",BC$12,ACC_O,CONS_O,CURR_O,"fill=b")*1,"-"))))</f>
        <v/>
      </c>
    </row>
    <row r="61" spans="2:55">
      <c r="B61">
        <v>49</v>
      </c>
      <c r="C61" t="str">
        <f t="shared" ca="1" si="5"/>
        <v/>
      </c>
      <c r="D61" t="str">
        <f t="shared" ca="1" si="5"/>
        <v/>
      </c>
      <c r="E61" t="str">
        <f t="shared" ca="1" si="5"/>
        <v/>
      </c>
      <c r="F61" t="str">
        <f t="shared" ca="1" si="5"/>
        <v/>
      </c>
      <c r="G61" t="str">
        <f t="shared" ca="1" si="1"/>
        <v/>
      </c>
      <c r="H61" t="str">
        <f t="shared" ca="1" si="2"/>
        <v/>
      </c>
      <c r="I61" t="str">
        <f t="shared" ca="1" si="3"/>
        <v/>
      </c>
      <c r="P61" s="71" t="str">
        <f ca="1">IF(LEN($I61)=0,"",IF(LEN(P$12)=0,"",IF(ISNUMBER(SEARCH("LABEL",$G61)),"",IFERROR(_xll.BDP(TKR,$G61,"EQY_FUND_RELATIVE_PERIOD",P$12,ACC_O,CONS_O,CURR_O,"fill=b")*1,"-"))))</f>
        <v/>
      </c>
      <c r="Q61" s="71" t="str">
        <f ca="1">IF(LEN($I61)=0,"",IF(LEN(Q$12)=0,"",IF(ISNUMBER(SEARCH("LABEL",$G61)),"",IFERROR(_xll.BDP(TKR,$G61,"EQY_FUND_RELATIVE_PERIOD",Q$12,ACC_O,CONS_O,CURR_O,"fill=b")*1,"-"))))</f>
        <v/>
      </c>
      <c r="R61" s="71" t="str">
        <f ca="1">IF(LEN($I61)=0,"",IF(LEN(R$12)=0,"",IF(ISNUMBER(SEARCH("LABEL",$G61)),"",IFERROR(_xll.BDP(TKR,$G61,"EQY_FUND_RELATIVE_PERIOD",R$12,ACC_O,CONS_O,CURR_O,"fill=b")*1,"-"))))</f>
        <v/>
      </c>
      <c r="S61" s="71" t="str">
        <f ca="1">IF(LEN($I61)=0,"",IF(LEN(S$12)=0,"",IF(ISNUMBER(SEARCH("LABEL",$G61)),"",IFERROR(_xll.BDP(TKR,$G61,"EQY_FUND_RELATIVE_PERIOD",S$12,ACC_O,CONS_O,CURR_O,"fill=b")*1,"-"))))</f>
        <v/>
      </c>
      <c r="T61" s="71" t="str">
        <f ca="1">IF(LEN($I61)=0,"",IF(LEN(T$12)=0,"",IF(ISNUMBER(SEARCH("LABEL",$G61)),"",IFERROR(_xll.BDP(TKR,$G61,"EQY_FUND_RELATIVE_PERIOD",T$12,ACC_O,CONS_O,CURR_O,"fill=b")*1,"-"))))</f>
        <v/>
      </c>
      <c r="U61" s="71" t="str">
        <f ca="1">IF(LEN($I61)=0,"",IF(LEN(U$12)=0,"",IF(ISNUMBER(SEARCH("LABEL",$G61)),"",IFERROR(_xll.BDP(TKR,$G61,"EQY_FUND_RELATIVE_PERIOD",U$12,ACC_O,CONS_O,CURR_O,"fill=b")*1,"-"))))</f>
        <v/>
      </c>
      <c r="V61" s="71" t="str">
        <f ca="1">IF(LEN($I61)=0,"",IF(LEN(V$12)=0,"",IF(ISNUMBER(SEARCH("LABEL",$G61)),"",IFERROR(_xll.BDP(TKR,$G61,"EQY_FUND_RELATIVE_PERIOD",V$12,ACC_O,CONS_O,CURR_O,"fill=b")*1,"-"))))</f>
        <v/>
      </c>
      <c r="W61" s="71" t="str">
        <f ca="1">IF(LEN($I61)=0,"",IF(LEN(W$12)=0,"",IF(ISNUMBER(SEARCH("LABEL",$G61)),"",IFERROR(_xll.BDP(TKR,$G61,"EQY_FUND_RELATIVE_PERIOD",W$12,ACC_O,CONS_O,CURR_O,"fill=b")*1,"-"))))</f>
        <v/>
      </c>
      <c r="X61" s="71" t="str">
        <f ca="1">IF(LEN($I61)=0,"",IF(LEN(X$12)=0,"",IF(ISNUMBER(SEARCH("LABEL",$G61)),"",IFERROR(_xll.BDP(TKR,$G61,"EQY_FUND_RELATIVE_PERIOD",X$12,ACC_O,CONS_O,CURR_O,"fill=b")*1,"-"))))</f>
        <v/>
      </c>
      <c r="Y61" s="71" t="str">
        <f ca="1">IF(LEN($I61)=0,"",IF(LEN(Y$12)=0,"",IF(ISNUMBER(SEARCH("LABEL",$G61)),"",IFERROR(_xll.BDP(TKR,$G61,"EQY_FUND_RELATIVE_PERIOD",Y$12,ACC_O,CONS_O,CURR_O,"fill=b")*1,"-"))))</f>
        <v/>
      </c>
      <c r="Z61" s="71" t="str">
        <f ca="1">IF(LEN($I61)=0,"",IF(LEN(Z$12)=0,"",IF(ISNUMBER(SEARCH("LABEL",$G61)),"",IFERROR(_xll.BDP(TKR,$G61,"EQY_FUND_RELATIVE_PERIOD",Z$12,ACC_O,CONS_O,CURR_O,"fill=b")*1,"-"))))</f>
        <v/>
      </c>
      <c r="AA61" s="71" t="str">
        <f ca="1">IF(LEN($I61)=0,"",IF(LEN(AA$12)=0,"",IF(ISNUMBER(SEARCH("LABEL",$G61)),"",IFERROR(_xll.BDP(TKR,$G61,"EQY_FUND_RELATIVE_PERIOD",AA$12,ACC_O,CONS_O,CURR_O,"fill=b")*1,"-"))))</f>
        <v/>
      </c>
      <c r="AB61" s="71" t="str">
        <f ca="1">IF(LEN($I61)=0,"",IF(LEN(AB$12)=0,"",IF(ISNUMBER(SEARCH("LABEL",$G61)),"",IFERROR(_xll.BDP(TKR,$G61,"EQY_FUND_RELATIVE_PERIOD",AB$12,ACC_O,CONS_O,CURR_O,"fill=b")*1,"-"))))</f>
        <v/>
      </c>
      <c r="AC61" s="71" t="str">
        <f ca="1">IF(LEN($I61)=0,"",IF(LEN(AC$12)=0,"",IF(ISNUMBER(SEARCH("LABEL",$G61)),"",IFERROR(_xll.BDP(TKR,$G61,"EQY_FUND_RELATIVE_PERIOD",AC$12,ACC_O,CONS_O,CURR_O,"fill=b")*1,"-"))))</f>
        <v/>
      </c>
      <c r="AD61" s="71" t="str">
        <f ca="1">IF(LEN($I61)=0,"",IF(LEN(AD$12)=0,"",IF(ISNUMBER(SEARCH("LABEL",$G61)),"",IFERROR(_xll.BDP(TKR,$G61,"EQY_FUND_RELATIVE_PERIOD",AD$12,ACC_O,CONS_O,CURR_O,"fill=b")*1,"-"))))</f>
        <v/>
      </c>
      <c r="AE61" s="71" t="str">
        <f ca="1">IF(LEN($I61)=0,"",IF(LEN(AE$12)=0,"",IF(ISNUMBER(SEARCH("LABEL",$G61)),"",IFERROR(_xll.BDP(TKR,$G61,"EQY_FUND_RELATIVE_PERIOD",AE$12,ACC_O,CONS_O,CURR_O,"fill=b")*1,"-"))))</f>
        <v/>
      </c>
      <c r="AF61" s="71" t="str">
        <f ca="1">IF(LEN($I61)=0,"",IF(LEN(AF$12)=0,"",IF(ISNUMBER(SEARCH("LABEL",$G61)),"",IFERROR(_xll.BDP(TKR,$G61,"EQY_FUND_RELATIVE_PERIOD",AF$12,ACC_O,CONS_O,CURR_O,"fill=b")*1,"-"))))</f>
        <v/>
      </c>
      <c r="AG61" s="71" t="str">
        <f ca="1">IF(LEN($I61)=0,"",IF(LEN(AG$12)=0,"",IF(ISNUMBER(SEARCH("LABEL",$G61)),"",IFERROR(_xll.BDP(TKR,$G61,"EQY_FUND_RELATIVE_PERIOD",AG$12,ACC_O,CONS_O,CURR_O,"fill=b")*1,"-"))))</f>
        <v/>
      </c>
      <c r="AH61" s="71" t="str">
        <f ca="1">IF(LEN($I61)=0,"",IF(LEN(AH$12)=0,"",IF(ISNUMBER(SEARCH("LABEL",$G61)),"",IFERROR(_xll.BDP(TKR,$G61,"EQY_FUND_RELATIVE_PERIOD",AH$12,ACC_O,CONS_O,CURR_O,"fill=b")*1,"-"))))</f>
        <v/>
      </c>
      <c r="AI61" s="71" t="str">
        <f ca="1">IF(LEN($I61)=0,"",IF(LEN(AI$12)=0,"",IF(ISNUMBER(SEARCH("LABEL",$G61)),"",IFERROR(_xll.BDP(TKR,$G61,"EQY_FUND_RELATIVE_PERIOD",AI$12,ACC_O,CONS_O,CURR_O,"fill=b")*1,"-"))))</f>
        <v/>
      </c>
      <c r="AJ61" s="71" t="str">
        <f ca="1">IF(LEN($I61)=0,"",IF(LEN(AJ$12)=0,"",IF(ISNUMBER(SEARCH("LABEL",$G61)),"",IFERROR(_xll.BDP(TKR,$G61,"EQY_FUND_RELATIVE_PERIOD",AJ$12,ACC_O,CONS_O,CURR_O,"fill=b")*1,"-"))))</f>
        <v/>
      </c>
      <c r="AK61" s="71" t="str">
        <f ca="1">IF(LEN($I61)=0,"",IF(LEN(AK$12)=0,"",IF(ISNUMBER(SEARCH("LABEL",$G61)),"",IFERROR(_xll.BDP(TKR,$G61,"EQY_FUND_RELATIVE_PERIOD",AK$12,ACC_O,CONS_O,CURR_O,"fill=b")*1,"-"))))</f>
        <v/>
      </c>
      <c r="AL61" s="71" t="str">
        <f ca="1">IF(LEN($I61)=0,"",IF(LEN(AL$12)=0,"",IF(ISNUMBER(SEARCH("LABEL",$G61)),"",IFERROR(_xll.BDP(TKR,$G61,"EQY_FUND_RELATIVE_PERIOD",AL$12,ACC_O,CONS_O,CURR_O,"fill=b")*1,"-"))))</f>
        <v/>
      </c>
      <c r="AM61" s="71" t="str">
        <f ca="1">IF(LEN($I61)=0,"",IF(LEN(AM$12)=0,"",IF(ISNUMBER(SEARCH("LABEL",$G61)),"",IFERROR(_xll.BDP(TKR,$G61,"EQY_FUND_RELATIVE_PERIOD",AM$12,ACC_O,CONS_O,CURR_O,"fill=b")*1,"-"))))</f>
        <v/>
      </c>
      <c r="AN61" s="71" t="str">
        <f ca="1">IF(LEN($I61)=0,"",IF(LEN(AN$12)=0,"",IF(ISNUMBER(SEARCH("LABEL",$G61)),"",IFERROR(_xll.BDP(TKR,$G61,"EQY_FUND_RELATIVE_PERIOD",AN$12,ACC_O,CONS_O,CURR_O,"fill=b")*1,"-"))))</f>
        <v/>
      </c>
      <c r="AO61" s="71" t="str">
        <f ca="1">IF(LEN($I61)=0,"",IF(LEN(AO$12)=0,"",IF(ISNUMBER(SEARCH("LABEL",$G61)),"",IFERROR(_xll.BDP(TKR,$G61,"EQY_FUND_RELATIVE_PERIOD",AO$12,ACC_O,CONS_O,CURR_O,"fill=b")*1,"-"))))</f>
        <v/>
      </c>
      <c r="AP61" s="71" t="str">
        <f ca="1">IF(LEN($I61)=0,"",IF(LEN(AP$12)=0,"",IF(ISNUMBER(SEARCH("LABEL",$G61)),"",IFERROR(_xll.BDP(TKR,$G61,"EQY_FUND_RELATIVE_PERIOD",AP$12,ACC_O,CONS_O,CURR_O,"fill=b")*1,"-"))))</f>
        <v/>
      </c>
      <c r="AQ61" s="71" t="str">
        <f ca="1">IF(LEN($I61)=0,"",IF(LEN(AQ$12)=0,"",IF(ISNUMBER(SEARCH("LABEL",$G61)),"",IFERROR(_xll.BDP(TKR,$G61,"EQY_FUND_RELATIVE_PERIOD",AQ$12,ACC_O,CONS_O,CURR_O,"fill=b")*1,"-"))))</f>
        <v/>
      </c>
      <c r="AR61" s="71" t="str">
        <f ca="1">IF(LEN($I61)=0,"",IF(LEN(AR$12)=0,"",IF(ISNUMBER(SEARCH("LABEL",$G61)),"",IFERROR(_xll.BDP(TKR,$G61,"EQY_FUND_RELATIVE_PERIOD",AR$12,ACC_O,CONS_O,CURR_O,"fill=b")*1,"-"))))</f>
        <v/>
      </c>
      <c r="AS61" s="71" t="str">
        <f ca="1">IF(LEN($I61)=0,"",IF(LEN(AS$12)=0,"",IF(ISNUMBER(SEARCH("LABEL",$G61)),"",IFERROR(_xll.BDP(TKR,$G61,"EQY_FUND_RELATIVE_PERIOD",AS$12,ACC_O,CONS_O,CURR_O,"fill=b")*1,"-"))))</f>
        <v/>
      </c>
      <c r="AT61" s="71" t="str">
        <f ca="1">IF(LEN($I61)=0,"",IF(LEN(AT$12)=0,"",IF(ISNUMBER(SEARCH("LABEL",$G61)),"",IFERROR(_xll.BDP(TKR,$G61,"EQY_FUND_RELATIVE_PERIOD",AT$12,ACC_O,CONS_O,CURR_O,"fill=b")*1,"-"))))</f>
        <v/>
      </c>
      <c r="AU61" s="71" t="str">
        <f ca="1">IF(LEN($I61)=0,"",IF(LEN(AU$12)=0,"",IF(ISNUMBER(SEARCH("LABEL",$G61)),"",IFERROR(_xll.BDP(TKR,$G61,"EQY_FUND_RELATIVE_PERIOD",AU$12,ACC_O,CONS_O,CURR_O,"fill=b")*1,"-"))))</f>
        <v/>
      </c>
      <c r="AV61" s="71" t="str">
        <f ca="1">IF(LEN($I61)=0,"",IF(LEN(AV$12)=0,"",IF(ISNUMBER(SEARCH("LABEL",$G61)),"",IFERROR(_xll.BDP(TKR,$G61,"EQY_FUND_RELATIVE_PERIOD",AV$12,ACC_O,CONS_O,CURR_O,"fill=b")*1,"-"))))</f>
        <v/>
      </c>
      <c r="AW61" s="71" t="str">
        <f ca="1">IF(LEN($I61)=0,"",IF(LEN(AW$12)=0,"",IF(ISNUMBER(SEARCH("LABEL",$G61)),"",IFERROR(_xll.BDP(TKR,$G61,"EQY_FUND_RELATIVE_PERIOD",AW$12,ACC_O,CONS_O,CURR_O,"fill=b")*1,"-"))))</f>
        <v/>
      </c>
      <c r="AX61" s="71" t="str">
        <f ca="1">IF(LEN($I61)=0,"",IF(LEN(AX$12)=0,"",IF(ISNUMBER(SEARCH("LABEL",$G61)),"",IFERROR(_xll.BDP(TKR,$G61,"EQY_FUND_RELATIVE_PERIOD",AX$12,ACC_O,CONS_O,CURR_O,"fill=b")*1,"-"))))</f>
        <v/>
      </c>
      <c r="AY61" s="71" t="str">
        <f ca="1">IF(LEN($I61)=0,"",IF(LEN(AY$12)=0,"",IF(ISNUMBER(SEARCH("LABEL",$G61)),"",IFERROR(_xll.BDP(TKR,$G61,"EQY_FUND_RELATIVE_PERIOD",AY$12,ACC_O,CONS_O,CURR_O,"fill=b")*1,"-"))))</f>
        <v/>
      </c>
      <c r="AZ61" s="71" t="str">
        <f ca="1">IF(LEN($I61)=0,"",IF(LEN(AZ$12)=0,"",IF(ISNUMBER(SEARCH("LABEL",$G61)),"",IFERROR(_xll.BDP(TKR,$G61,"EQY_FUND_RELATIVE_PERIOD",AZ$12,ACC_O,CONS_O,CURR_O,"fill=b")*1,"-"))))</f>
        <v/>
      </c>
      <c r="BA61" s="71" t="str">
        <f ca="1">IF(LEN($I61)=0,"",IF(LEN(BA$12)=0,"",IF(ISNUMBER(SEARCH("LABEL",$G61)),"",IFERROR(_xll.BDP(TKR,$G61,"EQY_FUND_RELATIVE_PERIOD",BA$12,ACC_O,CONS_O,CURR_O,"fill=b")*1,"-"))))</f>
        <v/>
      </c>
      <c r="BB61" s="71" t="str">
        <f ca="1">IF(LEN($I61)=0,"",IF(LEN(BB$12)=0,"",IF(ISNUMBER(SEARCH("LABEL",$G61)),"",IFERROR(_xll.BDP(TKR,$G61,"EQY_FUND_RELATIVE_PERIOD",BB$12,ACC_O,CONS_O,CURR_O,"fill=b")*1,"-"))))</f>
        <v/>
      </c>
      <c r="BC61" s="71" t="str">
        <f ca="1">IF(LEN($I61)=0,"",IF(LEN(BC$12)=0,"",IF(ISNUMBER(SEARCH("LABEL",$G61)),"",IFERROR(_xll.BDP(TKR,$G61,"EQY_FUND_RELATIVE_PERIOD",BC$12,ACC_O,CONS_O,CURR_O,"fill=b")*1,"-"))))</f>
        <v/>
      </c>
    </row>
    <row r="62" spans="2:55">
      <c r="B62">
        <v>50</v>
      </c>
      <c r="C62" t="str">
        <f t="shared" ca="1" si="5"/>
        <v/>
      </c>
      <c r="D62" t="str">
        <f t="shared" ca="1" si="5"/>
        <v/>
      </c>
      <c r="E62" t="str">
        <f t="shared" ca="1" si="5"/>
        <v/>
      </c>
      <c r="F62" t="str">
        <f t="shared" ca="1" si="5"/>
        <v/>
      </c>
      <c r="G62" t="str">
        <f t="shared" ca="1" si="1"/>
        <v/>
      </c>
      <c r="H62" t="str">
        <f t="shared" ca="1" si="2"/>
        <v/>
      </c>
      <c r="I62" t="str">
        <f t="shared" ca="1" si="3"/>
        <v/>
      </c>
      <c r="P62" s="71" t="str">
        <f ca="1">IF(LEN($I62)=0,"",IF(LEN(P$12)=0,"",IF(ISNUMBER(SEARCH("LABEL",$G62)),"",IFERROR(_xll.BDP(TKR,$G62,"EQY_FUND_RELATIVE_PERIOD",P$12,ACC_O,CONS_O,CURR_O,"fill=b")*1,"-"))))</f>
        <v/>
      </c>
      <c r="Q62" s="71" t="str">
        <f ca="1">IF(LEN($I62)=0,"",IF(LEN(Q$12)=0,"",IF(ISNUMBER(SEARCH("LABEL",$G62)),"",IFERROR(_xll.BDP(TKR,$G62,"EQY_FUND_RELATIVE_PERIOD",Q$12,ACC_O,CONS_O,CURR_O,"fill=b")*1,"-"))))</f>
        <v/>
      </c>
      <c r="R62" s="71" t="str">
        <f ca="1">IF(LEN($I62)=0,"",IF(LEN(R$12)=0,"",IF(ISNUMBER(SEARCH("LABEL",$G62)),"",IFERROR(_xll.BDP(TKR,$G62,"EQY_FUND_RELATIVE_PERIOD",R$12,ACC_O,CONS_O,CURR_O,"fill=b")*1,"-"))))</f>
        <v/>
      </c>
      <c r="S62" s="71" t="str">
        <f ca="1">IF(LEN($I62)=0,"",IF(LEN(S$12)=0,"",IF(ISNUMBER(SEARCH("LABEL",$G62)),"",IFERROR(_xll.BDP(TKR,$G62,"EQY_FUND_RELATIVE_PERIOD",S$12,ACC_O,CONS_O,CURR_O,"fill=b")*1,"-"))))</f>
        <v/>
      </c>
      <c r="T62" s="71" t="str">
        <f ca="1">IF(LEN($I62)=0,"",IF(LEN(T$12)=0,"",IF(ISNUMBER(SEARCH("LABEL",$G62)),"",IFERROR(_xll.BDP(TKR,$G62,"EQY_FUND_RELATIVE_PERIOD",T$12,ACC_O,CONS_O,CURR_O,"fill=b")*1,"-"))))</f>
        <v/>
      </c>
      <c r="U62" s="71" t="str">
        <f ca="1">IF(LEN($I62)=0,"",IF(LEN(U$12)=0,"",IF(ISNUMBER(SEARCH("LABEL",$G62)),"",IFERROR(_xll.BDP(TKR,$G62,"EQY_FUND_RELATIVE_PERIOD",U$12,ACC_O,CONS_O,CURR_O,"fill=b")*1,"-"))))</f>
        <v/>
      </c>
      <c r="V62" s="71" t="str">
        <f ca="1">IF(LEN($I62)=0,"",IF(LEN(V$12)=0,"",IF(ISNUMBER(SEARCH("LABEL",$G62)),"",IFERROR(_xll.BDP(TKR,$G62,"EQY_FUND_RELATIVE_PERIOD",V$12,ACC_O,CONS_O,CURR_O,"fill=b")*1,"-"))))</f>
        <v/>
      </c>
      <c r="W62" s="71" t="str">
        <f ca="1">IF(LEN($I62)=0,"",IF(LEN(W$12)=0,"",IF(ISNUMBER(SEARCH("LABEL",$G62)),"",IFERROR(_xll.BDP(TKR,$G62,"EQY_FUND_RELATIVE_PERIOD",W$12,ACC_O,CONS_O,CURR_O,"fill=b")*1,"-"))))</f>
        <v/>
      </c>
      <c r="X62" s="71" t="str">
        <f ca="1">IF(LEN($I62)=0,"",IF(LEN(X$12)=0,"",IF(ISNUMBER(SEARCH("LABEL",$G62)),"",IFERROR(_xll.BDP(TKR,$G62,"EQY_FUND_RELATIVE_PERIOD",X$12,ACC_O,CONS_O,CURR_O,"fill=b")*1,"-"))))</f>
        <v/>
      </c>
      <c r="Y62" s="71" t="str">
        <f ca="1">IF(LEN($I62)=0,"",IF(LEN(Y$12)=0,"",IF(ISNUMBER(SEARCH("LABEL",$G62)),"",IFERROR(_xll.BDP(TKR,$G62,"EQY_FUND_RELATIVE_PERIOD",Y$12,ACC_O,CONS_O,CURR_O,"fill=b")*1,"-"))))</f>
        <v/>
      </c>
      <c r="Z62" s="71" t="str">
        <f ca="1">IF(LEN($I62)=0,"",IF(LEN(Z$12)=0,"",IF(ISNUMBER(SEARCH("LABEL",$G62)),"",IFERROR(_xll.BDP(TKR,$G62,"EQY_FUND_RELATIVE_PERIOD",Z$12,ACC_O,CONS_O,CURR_O,"fill=b")*1,"-"))))</f>
        <v/>
      </c>
      <c r="AA62" s="71" t="str">
        <f ca="1">IF(LEN($I62)=0,"",IF(LEN(AA$12)=0,"",IF(ISNUMBER(SEARCH("LABEL",$G62)),"",IFERROR(_xll.BDP(TKR,$G62,"EQY_FUND_RELATIVE_PERIOD",AA$12,ACC_O,CONS_O,CURR_O,"fill=b")*1,"-"))))</f>
        <v/>
      </c>
      <c r="AB62" s="71" t="str">
        <f ca="1">IF(LEN($I62)=0,"",IF(LEN(AB$12)=0,"",IF(ISNUMBER(SEARCH("LABEL",$G62)),"",IFERROR(_xll.BDP(TKR,$G62,"EQY_FUND_RELATIVE_PERIOD",AB$12,ACC_O,CONS_O,CURR_O,"fill=b")*1,"-"))))</f>
        <v/>
      </c>
      <c r="AC62" s="71" t="str">
        <f ca="1">IF(LEN($I62)=0,"",IF(LEN(AC$12)=0,"",IF(ISNUMBER(SEARCH("LABEL",$G62)),"",IFERROR(_xll.BDP(TKR,$G62,"EQY_FUND_RELATIVE_PERIOD",AC$12,ACC_O,CONS_O,CURR_O,"fill=b")*1,"-"))))</f>
        <v/>
      </c>
      <c r="AD62" s="71" t="str">
        <f ca="1">IF(LEN($I62)=0,"",IF(LEN(AD$12)=0,"",IF(ISNUMBER(SEARCH("LABEL",$G62)),"",IFERROR(_xll.BDP(TKR,$G62,"EQY_FUND_RELATIVE_PERIOD",AD$12,ACC_O,CONS_O,CURR_O,"fill=b")*1,"-"))))</f>
        <v/>
      </c>
      <c r="AE62" s="71" t="str">
        <f ca="1">IF(LEN($I62)=0,"",IF(LEN(AE$12)=0,"",IF(ISNUMBER(SEARCH("LABEL",$G62)),"",IFERROR(_xll.BDP(TKR,$G62,"EQY_FUND_RELATIVE_PERIOD",AE$12,ACC_O,CONS_O,CURR_O,"fill=b")*1,"-"))))</f>
        <v/>
      </c>
      <c r="AF62" s="71" t="str">
        <f ca="1">IF(LEN($I62)=0,"",IF(LEN(AF$12)=0,"",IF(ISNUMBER(SEARCH("LABEL",$G62)),"",IFERROR(_xll.BDP(TKR,$G62,"EQY_FUND_RELATIVE_PERIOD",AF$12,ACC_O,CONS_O,CURR_O,"fill=b")*1,"-"))))</f>
        <v/>
      </c>
      <c r="AG62" s="71" t="str">
        <f ca="1">IF(LEN($I62)=0,"",IF(LEN(AG$12)=0,"",IF(ISNUMBER(SEARCH("LABEL",$G62)),"",IFERROR(_xll.BDP(TKR,$G62,"EQY_FUND_RELATIVE_PERIOD",AG$12,ACC_O,CONS_O,CURR_O,"fill=b")*1,"-"))))</f>
        <v/>
      </c>
      <c r="AH62" s="71" t="str">
        <f ca="1">IF(LEN($I62)=0,"",IF(LEN(AH$12)=0,"",IF(ISNUMBER(SEARCH("LABEL",$G62)),"",IFERROR(_xll.BDP(TKR,$G62,"EQY_FUND_RELATIVE_PERIOD",AH$12,ACC_O,CONS_O,CURR_O,"fill=b")*1,"-"))))</f>
        <v/>
      </c>
      <c r="AI62" s="71" t="str">
        <f ca="1">IF(LEN($I62)=0,"",IF(LEN(AI$12)=0,"",IF(ISNUMBER(SEARCH("LABEL",$G62)),"",IFERROR(_xll.BDP(TKR,$G62,"EQY_FUND_RELATIVE_PERIOD",AI$12,ACC_O,CONS_O,CURR_O,"fill=b")*1,"-"))))</f>
        <v/>
      </c>
      <c r="AJ62" s="71" t="str">
        <f ca="1">IF(LEN($I62)=0,"",IF(LEN(AJ$12)=0,"",IF(ISNUMBER(SEARCH("LABEL",$G62)),"",IFERROR(_xll.BDP(TKR,$G62,"EQY_FUND_RELATIVE_PERIOD",AJ$12,ACC_O,CONS_O,CURR_O,"fill=b")*1,"-"))))</f>
        <v/>
      </c>
      <c r="AK62" s="71" t="str">
        <f ca="1">IF(LEN($I62)=0,"",IF(LEN(AK$12)=0,"",IF(ISNUMBER(SEARCH("LABEL",$G62)),"",IFERROR(_xll.BDP(TKR,$G62,"EQY_FUND_RELATIVE_PERIOD",AK$12,ACC_O,CONS_O,CURR_O,"fill=b")*1,"-"))))</f>
        <v/>
      </c>
      <c r="AL62" s="71" t="str">
        <f ca="1">IF(LEN($I62)=0,"",IF(LEN(AL$12)=0,"",IF(ISNUMBER(SEARCH("LABEL",$G62)),"",IFERROR(_xll.BDP(TKR,$G62,"EQY_FUND_RELATIVE_PERIOD",AL$12,ACC_O,CONS_O,CURR_O,"fill=b")*1,"-"))))</f>
        <v/>
      </c>
      <c r="AM62" s="71" t="str">
        <f ca="1">IF(LEN($I62)=0,"",IF(LEN(AM$12)=0,"",IF(ISNUMBER(SEARCH("LABEL",$G62)),"",IFERROR(_xll.BDP(TKR,$G62,"EQY_FUND_RELATIVE_PERIOD",AM$12,ACC_O,CONS_O,CURR_O,"fill=b")*1,"-"))))</f>
        <v/>
      </c>
      <c r="AN62" s="71" t="str">
        <f ca="1">IF(LEN($I62)=0,"",IF(LEN(AN$12)=0,"",IF(ISNUMBER(SEARCH("LABEL",$G62)),"",IFERROR(_xll.BDP(TKR,$G62,"EQY_FUND_RELATIVE_PERIOD",AN$12,ACC_O,CONS_O,CURR_O,"fill=b")*1,"-"))))</f>
        <v/>
      </c>
      <c r="AO62" s="71" t="str">
        <f ca="1">IF(LEN($I62)=0,"",IF(LEN(AO$12)=0,"",IF(ISNUMBER(SEARCH("LABEL",$G62)),"",IFERROR(_xll.BDP(TKR,$G62,"EQY_FUND_RELATIVE_PERIOD",AO$12,ACC_O,CONS_O,CURR_O,"fill=b")*1,"-"))))</f>
        <v/>
      </c>
      <c r="AP62" s="71" t="str">
        <f ca="1">IF(LEN($I62)=0,"",IF(LEN(AP$12)=0,"",IF(ISNUMBER(SEARCH("LABEL",$G62)),"",IFERROR(_xll.BDP(TKR,$G62,"EQY_FUND_RELATIVE_PERIOD",AP$12,ACC_O,CONS_O,CURR_O,"fill=b")*1,"-"))))</f>
        <v/>
      </c>
      <c r="AQ62" s="71" t="str">
        <f ca="1">IF(LEN($I62)=0,"",IF(LEN(AQ$12)=0,"",IF(ISNUMBER(SEARCH("LABEL",$G62)),"",IFERROR(_xll.BDP(TKR,$G62,"EQY_FUND_RELATIVE_PERIOD",AQ$12,ACC_O,CONS_O,CURR_O,"fill=b")*1,"-"))))</f>
        <v/>
      </c>
      <c r="AR62" s="71" t="str">
        <f ca="1">IF(LEN($I62)=0,"",IF(LEN(AR$12)=0,"",IF(ISNUMBER(SEARCH("LABEL",$G62)),"",IFERROR(_xll.BDP(TKR,$G62,"EQY_FUND_RELATIVE_PERIOD",AR$12,ACC_O,CONS_O,CURR_O,"fill=b")*1,"-"))))</f>
        <v/>
      </c>
      <c r="AS62" s="71" t="str">
        <f ca="1">IF(LEN($I62)=0,"",IF(LEN(AS$12)=0,"",IF(ISNUMBER(SEARCH("LABEL",$G62)),"",IFERROR(_xll.BDP(TKR,$G62,"EQY_FUND_RELATIVE_PERIOD",AS$12,ACC_O,CONS_O,CURR_O,"fill=b")*1,"-"))))</f>
        <v/>
      </c>
      <c r="AT62" s="71" t="str">
        <f ca="1">IF(LEN($I62)=0,"",IF(LEN(AT$12)=0,"",IF(ISNUMBER(SEARCH("LABEL",$G62)),"",IFERROR(_xll.BDP(TKR,$G62,"EQY_FUND_RELATIVE_PERIOD",AT$12,ACC_O,CONS_O,CURR_O,"fill=b")*1,"-"))))</f>
        <v/>
      </c>
      <c r="AU62" s="71" t="str">
        <f ca="1">IF(LEN($I62)=0,"",IF(LEN(AU$12)=0,"",IF(ISNUMBER(SEARCH("LABEL",$G62)),"",IFERROR(_xll.BDP(TKR,$G62,"EQY_FUND_RELATIVE_PERIOD",AU$12,ACC_O,CONS_O,CURR_O,"fill=b")*1,"-"))))</f>
        <v/>
      </c>
      <c r="AV62" s="71" t="str">
        <f ca="1">IF(LEN($I62)=0,"",IF(LEN(AV$12)=0,"",IF(ISNUMBER(SEARCH("LABEL",$G62)),"",IFERROR(_xll.BDP(TKR,$G62,"EQY_FUND_RELATIVE_PERIOD",AV$12,ACC_O,CONS_O,CURR_O,"fill=b")*1,"-"))))</f>
        <v/>
      </c>
      <c r="AW62" s="71" t="str">
        <f ca="1">IF(LEN($I62)=0,"",IF(LEN(AW$12)=0,"",IF(ISNUMBER(SEARCH("LABEL",$G62)),"",IFERROR(_xll.BDP(TKR,$G62,"EQY_FUND_RELATIVE_PERIOD",AW$12,ACC_O,CONS_O,CURR_O,"fill=b")*1,"-"))))</f>
        <v/>
      </c>
      <c r="AX62" s="71" t="str">
        <f ca="1">IF(LEN($I62)=0,"",IF(LEN(AX$12)=0,"",IF(ISNUMBER(SEARCH("LABEL",$G62)),"",IFERROR(_xll.BDP(TKR,$G62,"EQY_FUND_RELATIVE_PERIOD",AX$12,ACC_O,CONS_O,CURR_O,"fill=b")*1,"-"))))</f>
        <v/>
      </c>
      <c r="AY62" s="71" t="str">
        <f ca="1">IF(LEN($I62)=0,"",IF(LEN(AY$12)=0,"",IF(ISNUMBER(SEARCH("LABEL",$G62)),"",IFERROR(_xll.BDP(TKR,$G62,"EQY_FUND_RELATIVE_PERIOD",AY$12,ACC_O,CONS_O,CURR_O,"fill=b")*1,"-"))))</f>
        <v/>
      </c>
      <c r="AZ62" s="71" t="str">
        <f ca="1">IF(LEN($I62)=0,"",IF(LEN(AZ$12)=0,"",IF(ISNUMBER(SEARCH("LABEL",$G62)),"",IFERROR(_xll.BDP(TKR,$G62,"EQY_FUND_RELATIVE_PERIOD",AZ$12,ACC_O,CONS_O,CURR_O,"fill=b")*1,"-"))))</f>
        <v/>
      </c>
      <c r="BA62" s="71" t="str">
        <f ca="1">IF(LEN($I62)=0,"",IF(LEN(BA$12)=0,"",IF(ISNUMBER(SEARCH("LABEL",$G62)),"",IFERROR(_xll.BDP(TKR,$G62,"EQY_FUND_RELATIVE_PERIOD",BA$12,ACC_O,CONS_O,CURR_O,"fill=b")*1,"-"))))</f>
        <v/>
      </c>
      <c r="BB62" s="71" t="str">
        <f ca="1">IF(LEN($I62)=0,"",IF(LEN(BB$12)=0,"",IF(ISNUMBER(SEARCH("LABEL",$G62)),"",IFERROR(_xll.BDP(TKR,$G62,"EQY_FUND_RELATIVE_PERIOD",BB$12,ACC_O,CONS_O,CURR_O,"fill=b")*1,"-"))))</f>
        <v/>
      </c>
      <c r="BC62" s="71" t="str">
        <f ca="1">IF(LEN($I62)=0,"",IF(LEN(BC$12)=0,"",IF(ISNUMBER(SEARCH("LABEL",$G62)),"",IFERROR(_xll.BDP(TKR,$G62,"EQY_FUND_RELATIVE_PERIOD",BC$12,ACC_O,CONS_O,CURR_O,"fill=b")*1,"-"))))</f>
        <v/>
      </c>
    </row>
    <row r="63" spans="2:55">
      <c r="B63">
        <v>51</v>
      </c>
      <c r="C63" t="str">
        <f t="shared" ca="1" si="5"/>
        <v/>
      </c>
      <c r="D63" t="str">
        <f t="shared" ca="1" si="5"/>
        <v/>
      </c>
      <c r="E63" t="str">
        <f t="shared" ca="1" si="5"/>
        <v/>
      </c>
      <c r="F63" t="str">
        <f t="shared" ca="1" si="5"/>
        <v/>
      </c>
      <c r="G63" t="str">
        <f t="shared" ca="1" si="1"/>
        <v/>
      </c>
      <c r="H63" t="str">
        <f t="shared" ca="1" si="2"/>
        <v/>
      </c>
      <c r="I63" t="str">
        <f t="shared" ca="1" si="3"/>
        <v/>
      </c>
      <c r="P63" s="71" t="str">
        <f ca="1">IF(LEN($I63)=0,"",IF(LEN(P$12)=0,"",IF(ISNUMBER(SEARCH("LABEL",$G63)),"",IFERROR(_xll.BDP(TKR,$G63,"EQY_FUND_RELATIVE_PERIOD",P$12,ACC_O,CONS_O,CURR_O,"fill=b")*1,"-"))))</f>
        <v/>
      </c>
      <c r="Q63" s="71" t="str">
        <f ca="1">IF(LEN($I63)=0,"",IF(LEN(Q$12)=0,"",IF(ISNUMBER(SEARCH("LABEL",$G63)),"",IFERROR(_xll.BDP(TKR,$G63,"EQY_FUND_RELATIVE_PERIOD",Q$12,ACC_O,CONS_O,CURR_O,"fill=b")*1,"-"))))</f>
        <v/>
      </c>
      <c r="R63" s="71" t="str">
        <f ca="1">IF(LEN($I63)=0,"",IF(LEN(R$12)=0,"",IF(ISNUMBER(SEARCH("LABEL",$G63)),"",IFERROR(_xll.BDP(TKR,$G63,"EQY_FUND_RELATIVE_PERIOD",R$12,ACC_O,CONS_O,CURR_O,"fill=b")*1,"-"))))</f>
        <v/>
      </c>
      <c r="S63" s="71" t="str">
        <f ca="1">IF(LEN($I63)=0,"",IF(LEN(S$12)=0,"",IF(ISNUMBER(SEARCH("LABEL",$G63)),"",IFERROR(_xll.BDP(TKR,$G63,"EQY_FUND_RELATIVE_PERIOD",S$12,ACC_O,CONS_O,CURR_O,"fill=b")*1,"-"))))</f>
        <v/>
      </c>
      <c r="T63" s="71" t="str">
        <f ca="1">IF(LEN($I63)=0,"",IF(LEN(T$12)=0,"",IF(ISNUMBER(SEARCH("LABEL",$G63)),"",IFERROR(_xll.BDP(TKR,$G63,"EQY_FUND_RELATIVE_PERIOD",T$12,ACC_O,CONS_O,CURR_O,"fill=b")*1,"-"))))</f>
        <v/>
      </c>
      <c r="U63" s="71" t="str">
        <f ca="1">IF(LEN($I63)=0,"",IF(LEN(U$12)=0,"",IF(ISNUMBER(SEARCH("LABEL",$G63)),"",IFERROR(_xll.BDP(TKR,$G63,"EQY_FUND_RELATIVE_PERIOD",U$12,ACC_O,CONS_O,CURR_O,"fill=b")*1,"-"))))</f>
        <v/>
      </c>
      <c r="V63" s="71" t="str">
        <f ca="1">IF(LEN($I63)=0,"",IF(LEN(V$12)=0,"",IF(ISNUMBER(SEARCH("LABEL",$G63)),"",IFERROR(_xll.BDP(TKR,$G63,"EQY_FUND_RELATIVE_PERIOD",V$12,ACC_O,CONS_O,CURR_O,"fill=b")*1,"-"))))</f>
        <v/>
      </c>
      <c r="W63" s="71" t="str">
        <f ca="1">IF(LEN($I63)=0,"",IF(LEN(W$12)=0,"",IF(ISNUMBER(SEARCH("LABEL",$G63)),"",IFERROR(_xll.BDP(TKR,$G63,"EQY_FUND_RELATIVE_PERIOD",W$12,ACC_O,CONS_O,CURR_O,"fill=b")*1,"-"))))</f>
        <v/>
      </c>
      <c r="X63" s="71" t="str">
        <f ca="1">IF(LEN($I63)=0,"",IF(LEN(X$12)=0,"",IF(ISNUMBER(SEARCH("LABEL",$G63)),"",IFERROR(_xll.BDP(TKR,$G63,"EQY_FUND_RELATIVE_PERIOD",X$12,ACC_O,CONS_O,CURR_O,"fill=b")*1,"-"))))</f>
        <v/>
      </c>
      <c r="Y63" s="71" t="str">
        <f ca="1">IF(LEN($I63)=0,"",IF(LEN(Y$12)=0,"",IF(ISNUMBER(SEARCH("LABEL",$G63)),"",IFERROR(_xll.BDP(TKR,$G63,"EQY_FUND_RELATIVE_PERIOD",Y$12,ACC_O,CONS_O,CURR_O,"fill=b")*1,"-"))))</f>
        <v/>
      </c>
      <c r="Z63" s="71" t="str">
        <f ca="1">IF(LEN($I63)=0,"",IF(LEN(Z$12)=0,"",IF(ISNUMBER(SEARCH("LABEL",$G63)),"",IFERROR(_xll.BDP(TKR,$G63,"EQY_FUND_RELATIVE_PERIOD",Z$12,ACC_O,CONS_O,CURR_O,"fill=b")*1,"-"))))</f>
        <v/>
      </c>
      <c r="AA63" s="71" t="str">
        <f ca="1">IF(LEN($I63)=0,"",IF(LEN(AA$12)=0,"",IF(ISNUMBER(SEARCH("LABEL",$G63)),"",IFERROR(_xll.BDP(TKR,$G63,"EQY_FUND_RELATIVE_PERIOD",AA$12,ACC_O,CONS_O,CURR_O,"fill=b")*1,"-"))))</f>
        <v/>
      </c>
      <c r="AB63" s="71" t="str">
        <f ca="1">IF(LEN($I63)=0,"",IF(LEN(AB$12)=0,"",IF(ISNUMBER(SEARCH("LABEL",$G63)),"",IFERROR(_xll.BDP(TKR,$G63,"EQY_FUND_RELATIVE_PERIOD",AB$12,ACC_O,CONS_O,CURR_O,"fill=b")*1,"-"))))</f>
        <v/>
      </c>
      <c r="AC63" s="71" t="str">
        <f ca="1">IF(LEN($I63)=0,"",IF(LEN(AC$12)=0,"",IF(ISNUMBER(SEARCH("LABEL",$G63)),"",IFERROR(_xll.BDP(TKR,$G63,"EQY_FUND_RELATIVE_PERIOD",AC$12,ACC_O,CONS_O,CURR_O,"fill=b")*1,"-"))))</f>
        <v/>
      </c>
      <c r="AD63" s="71" t="str">
        <f ca="1">IF(LEN($I63)=0,"",IF(LEN(AD$12)=0,"",IF(ISNUMBER(SEARCH("LABEL",$G63)),"",IFERROR(_xll.BDP(TKR,$G63,"EQY_FUND_RELATIVE_PERIOD",AD$12,ACC_O,CONS_O,CURR_O,"fill=b")*1,"-"))))</f>
        <v/>
      </c>
      <c r="AE63" s="71" t="str">
        <f ca="1">IF(LEN($I63)=0,"",IF(LEN(AE$12)=0,"",IF(ISNUMBER(SEARCH("LABEL",$G63)),"",IFERROR(_xll.BDP(TKR,$G63,"EQY_FUND_RELATIVE_PERIOD",AE$12,ACC_O,CONS_O,CURR_O,"fill=b")*1,"-"))))</f>
        <v/>
      </c>
      <c r="AF63" s="71" t="str">
        <f ca="1">IF(LEN($I63)=0,"",IF(LEN(AF$12)=0,"",IF(ISNUMBER(SEARCH("LABEL",$G63)),"",IFERROR(_xll.BDP(TKR,$G63,"EQY_FUND_RELATIVE_PERIOD",AF$12,ACC_O,CONS_O,CURR_O,"fill=b")*1,"-"))))</f>
        <v/>
      </c>
      <c r="AG63" s="71" t="str">
        <f ca="1">IF(LEN($I63)=0,"",IF(LEN(AG$12)=0,"",IF(ISNUMBER(SEARCH("LABEL",$G63)),"",IFERROR(_xll.BDP(TKR,$G63,"EQY_FUND_RELATIVE_PERIOD",AG$12,ACC_O,CONS_O,CURR_O,"fill=b")*1,"-"))))</f>
        <v/>
      </c>
      <c r="AH63" s="71" t="str">
        <f ca="1">IF(LEN($I63)=0,"",IF(LEN(AH$12)=0,"",IF(ISNUMBER(SEARCH("LABEL",$G63)),"",IFERROR(_xll.BDP(TKR,$G63,"EQY_FUND_RELATIVE_PERIOD",AH$12,ACC_O,CONS_O,CURR_O,"fill=b")*1,"-"))))</f>
        <v/>
      </c>
      <c r="AI63" s="71" t="str">
        <f ca="1">IF(LEN($I63)=0,"",IF(LEN(AI$12)=0,"",IF(ISNUMBER(SEARCH("LABEL",$G63)),"",IFERROR(_xll.BDP(TKR,$G63,"EQY_FUND_RELATIVE_PERIOD",AI$12,ACC_O,CONS_O,CURR_O,"fill=b")*1,"-"))))</f>
        <v/>
      </c>
      <c r="AJ63" s="71" t="str">
        <f ca="1">IF(LEN($I63)=0,"",IF(LEN(AJ$12)=0,"",IF(ISNUMBER(SEARCH("LABEL",$G63)),"",IFERROR(_xll.BDP(TKR,$G63,"EQY_FUND_RELATIVE_PERIOD",AJ$12,ACC_O,CONS_O,CURR_O,"fill=b")*1,"-"))))</f>
        <v/>
      </c>
      <c r="AK63" s="71" t="str">
        <f ca="1">IF(LEN($I63)=0,"",IF(LEN(AK$12)=0,"",IF(ISNUMBER(SEARCH("LABEL",$G63)),"",IFERROR(_xll.BDP(TKR,$G63,"EQY_FUND_RELATIVE_PERIOD",AK$12,ACC_O,CONS_O,CURR_O,"fill=b")*1,"-"))))</f>
        <v/>
      </c>
      <c r="AL63" s="71" t="str">
        <f ca="1">IF(LEN($I63)=0,"",IF(LEN(AL$12)=0,"",IF(ISNUMBER(SEARCH("LABEL",$G63)),"",IFERROR(_xll.BDP(TKR,$G63,"EQY_FUND_RELATIVE_PERIOD",AL$12,ACC_O,CONS_O,CURR_O,"fill=b")*1,"-"))))</f>
        <v/>
      </c>
      <c r="AM63" s="71" t="str">
        <f ca="1">IF(LEN($I63)=0,"",IF(LEN(AM$12)=0,"",IF(ISNUMBER(SEARCH("LABEL",$G63)),"",IFERROR(_xll.BDP(TKR,$G63,"EQY_FUND_RELATIVE_PERIOD",AM$12,ACC_O,CONS_O,CURR_O,"fill=b")*1,"-"))))</f>
        <v/>
      </c>
      <c r="AN63" s="71" t="str">
        <f ca="1">IF(LEN($I63)=0,"",IF(LEN(AN$12)=0,"",IF(ISNUMBER(SEARCH("LABEL",$G63)),"",IFERROR(_xll.BDP(TKR,$G63,"EQY_FUND_RELATIVE_PERIOD",AN$12,ACC_O,CONS_O,CURR_O,"fill=b")*1,"-"))))</f>
        <v/>
      </c>
      <c r="AO63" s="71" t="str">
        <f ca="1">IF(LEN($I63)=0,"",IF(LEN(AO$12)=0,"",IF(ISNUMBER(SEARCH("LABEL",$G63)),"",IFERROR(_xll.BDP(TKR,$G63,"EQY_FUND_RELATIVE_PERIOD",AO$12,ACC_O,CONS_O,CURR_O,"fill=b")*1,"-"))))</f>
        <v/>
      </c>
      <c r="AP63" s="71" t="str">
        <f ca="1">IF(LEN($I63)=0,"",IF(LEN(AP$12)=0,"",IF(ISNUMBER(SEARCH("LABEL",$G63)),"",IFERROR(_xll.BDP(TKR,$G63,"EQY_FUND_RELATIVE_PERIOD",AP$12,ACC_O,CONS_O,CURR_O,"fill=b")*1,"-"))))</f>
        <v/>
      </c>
      <c r="AQ63" s="71" t="str">
        <f ca="1">IF(LEN($I63)=0,"",IF(LEN(AQ$12)=0,"",IF(ISNUMBER(SEARCH("LABEL",$G63)),"",IFERROR(_xll.BDP(TKR,$G63,"EQY_FUND_RELATIVE_PERIOD",AQ$12,ACC_O,CONS_O,CURR_O,"fill=b")*1,"-"))))</f>
        <v/>
      </c>
      <c r="AR63" s="71" t="str">
        <f ca="1">IF(LEN($I63)=0,"",IF(LEN(AR$12)=0,"",IF(ISNUMBER(SEARCH("LABEL",$G63)),"",IFERROR(_xll.BDP(TKR,$G63,"EQY_FUND_RELATIVE_PERIOD",AR$12,ACC_O,CONS_O,CURR_O,"fill=b")*1,"-"))))</f>
        <v/>
      </c>
      <c r="AS63" s="71" t="str">
        <f ca="1">IF(LEN($I63)=0,"",IF(LEN(AS$12)=0,"",IF(ISNUMBER(SEARCH("LABEL",$G63)),"",IFERROR(_xll.BDP(TKR,$G63,"EQY_FUND_RELATIVE_PERIOD",AS$12,ACC_O,CONS_O,CURR_O,"fill=b")*1,"-"))))</f>
        <v/>
      </c>
      <c r="AT63" s="71" t="str">
        <f ca="1">IF(LEN($I63)=0,"",IF(LEN(AT$12)=0,"",IF(ISNUMBER(SEARCH("LABEL",$G63)),"",IFERROR(_xll.BDP(TKR,$G63,"EQY_FUND_RELATIVE_PERIOD",AT$12,ACC_O,CONS_O,CURR_O,"fill=b")*1,"-"))))</f>
        <v/>
      </c>
      <c r="AU63" s="71" t="str">
        <f ca="1">IF(LEN($I63)=0,"",IF(LEN(AU$12)=0,"",IF(ISNUMBER(SEARCH("LABEL",$G63)),"",IFERROR(_xll.BDP(TKR,$G63,"EQY_FUND_RELATIVE_PERIOD",AU$12,ACC_O,CONS_O,CURR_O,"fill=b")*1,"-"))))</f>
        <v/>
      </c>
      <c r="AV63" s="71" t="str">
        <f ca="1">IF(LEN($I63)=0,"",IF(LEN(AV$12)=0,"",IF(ISNUMBER(SEARCH("LABEL",$G63)),"",IFERROR(_xll.BDP(TKR,$G63,"EQY_FUND_RELATIVE_PERIOD",AV$12,ACC_O,CONS_O,CURR_O,"fill=b")*1,"-"))))</f>
        <v/>
      </c>
      <c r="AW63" s="71" t="str">
        <f ca="1">IF(LEN($I63)=0,"",IF(LEN(AW$12)=0,"",IF(ISNUMBER(SEARCH("LABEL",$G63)),"",IFERROR(_xll.BDP(TKR,$G63,"EQY_FUND_RELATIVE_PERIOD",AW$12,ACC_O,CONS_O,CURR_O,"fill=b")*1,"-"))))</f>
        <v/>
      </c>
      <c r="AX63" s="71" t="str">
        <f ca="1">IF(LEN($I63)=0,"",IF(LEN(AX$12)=0,"",IF(ISNUMBER(SEARCH("LABEL",$G63)),"",IFERROR(_xll.BDP(TKR,$G63,"EQY_FUND_RELATIVE_PERIOD",AX$12,ACC_O,CONS_O,CURR_O,"fill=b")*1,"-"))))</f>
        <v/>
      </c>
      <c r="AY63" s="71" t="str">
        <f ca="1">IF(LEN($I63)=0,"",IF(LEN(AY$12)=0,"",IF(ISNUMBER(SEARCH("LABEL",$G63)),"",IFERROR(_xll.BDP(TKR,$G63,"EQY_FUND_RELATIVE_PERIOD",AY$12,ACC_O,CONS_O,CURR_O,"fill=b")*1,"-"))))</f>
        <v/>
      </c>
      <c r="AZ63" s="71" t="str">
        <f ca="1">IF(LEN($I63)=0,"",IF(LEN(AZ$12)=0,"",IF(ISNUMBER(SEARCH("LABEL",$G63)),"",IFERROR(_xll.BDP(TKR,$G63,"EQY_FUND_RELATIVE_PERIOD",AZ$12,ACC_O,CONS_O,CURR_O,"fill=b")*1,"-"))))</f>
        <v/>
      </c>
      <c r="BA63" s="71" t="str">
        <f ca="1">IF(LEN($I63)=0,"",IF(LEN(BA$12)=0,"",IF(ISNUMBER(SEARCH("LABEL",$G63)),"",IFERROR(_xll.BDP(TKR,$G63,"EQY_FUND_RELATIVE_PERIOD",BA$12,ACC_O,CONS_O,CURR_O,"fill=b")*1,"-"))))</f>
        <v/>
      </c>
      <c r="BB63" s="71" t="str">
        <f ca="1">IF(LEN($I63)=0,"",IF(LEN(BB$12)=0,"",IF(ISNUMBER(SEARCH("LABEL",$G63)),"",IFERROR(_xll.BDP(TKR,$G63,"EQY_FUND_RELATIVE_PERIOD",BB$12,ACC_O,CONS_O,CURR_O,"fill=b")*1,"-"))))</f>
        <v/>
      </c>
      <c r="BC63" s="71" t="str">
        <f ca="1">IF(LEN($I63)=0,"",IF(LEN(BC$12)=0,"",IF(ISNUMBER(SEARCH("LABEL",$G63)),"",IFERROR(_xll.BDP(TKR,$G63,"EQY_FUND_RELATIVE_PERIOD",BC$12,ACC_O,CONS_O,CURR_O,"fill=b")*1,"-"))))</f>
        <v/>
      </c>
    </row>
    <row r="64" spans="2:55">
      <c r="B64">
        <v>52</v>
      </c>
      <c r="C64" t="str">
        <f t="shared" ca="1" si="5"/>
        <v/>
      </c>
      <c r="D64" t="str">
        <f t="shared" ca="1" si="5"/>
        <v/>
      </c>
      <c r="E64" t="str">
        <f t="shared" ca="1" si="5"/>
        <v/>
      </c>
      <c r="F64" t="str">
        <f t="shared" ca="1" si="5"/>
        <v/>
      </c>
      <c r="G64" t="str">
        <f t="shared" ca="1" si="1"/>
        <v/>
      </c>
      <c r="H64" t="str">
        <f t="shared" ca="1" si="2"/>
        <v/>
      </c>
      <c r="I64" t="str">
        <f t="shared" ca="1" si="3"/>
        <v/>
      </c>
      <c r="P64" s="71" t="str">
        <f ca="1">IF(LEN($I64)=0,"",IF(LEN(P$12)=0,"",IF(ISNUMBER(SEARCH("LABEL",$G64)),"",IFERROR(_xll.BDP(TKR,$G64,"EQY_FUND_RELATIVE_PERIOD",P$12,ACC_O,CONS_O,CURR_O,"fill=b")*1,"-"))))</f>
        <v/>
      </c>
      <c r="Q64" s="71" t="str">
        <f ca="1">IF(LEN($I64)=0,"",IF(LEN(Q$12)=0,"",IF(ISNUMBER(SEARCH("LABEL",$G64)),"",IFERROR(_xll.BDP(TKR,$G64,"EQY_FUND_RELATIVE_PERIOD",Q$12,ACC_O,CONS_O,CURR_O,"fill=b")*1,"-"))))</f>
        <v/>
      </c>
      <c r="R64" s="71" t="str">
        <f ca="1">IF(LEN($I64)=0,"",IF(LEN(R$12)=0,"",IF(ISNUMBER(SEARCH("LABEL",$G64)),"",IFERROR(_xll.BDP(TKR,$G64,"EQY_FUND_RELATIVE_PERIOD",R$12,ACC_O,CONS_O,CURR_O,"fill=b")*1,"-"))))</f>
        <v/>
      </c>
      <c r="S64" s="71" t="str">
        <f ca="1">IF(LEN($I64)=0,"",IF(LEN(S$12)=0,"",IF(ISNUMBER(SEARCH("LABEL",$G64)),"",IFERROR(_xll.BDP(TKR,$G64,"EQY_FUND_RELATIVE_PERIOD",S$12,ACC_O,CONS_O,CURR_O,"fill=b")*1,"-"))))</f>
        <v/>
      </c>
      <c r="T64" s="71" t="str">
        <f ca="1">IF(LEN($I64)=0,"",IF(LEN(T$12)=0,"",IF(ISNUMBER(SEARCH("LABEL",$G64)),"",IFERROR(_xll.BDP(TKR,$G64,"EQY_FUND_RELATIVE_PERIOD",T$12,ACC_O,CONS_O,CURR_O,"fill=b")*1,"-"))))</f>
        <v/>
      </c>
      <c r="U64" s="71" t="str">
        <f ca="1">IF(LEN($I64)=0,"",IF(LEN(U$12)=0,"",IF(ISNUMBER(SEARCH("LABEL",$G64)),"",IFERROR(_xll.BDP(TKR,$G64,"EQY_FUND_RELATIVE_PERIOD",U$12,ACC_O,CONS_O,CURR_O,"fill=b")*1,"-"))))</f>
        <v/>
      </c>
      <c r="V64" s="71" t="str">
        <f ca="1">IF(LEN($I64)=0,"",IF(LEN(V$12)=0,"",IF(ISNUMBER(SEARCH("LABEL",$G64)),"",IFERROR(_xll.BDP(TKR,$G64,"EQY_FUND_RELATIVE_PERIOD",V$12,ACC_O,CONS_O,CURR_O,"fill=b")*1,"-"))))</f>
        <v/>
      </c>
      <c r="W64" s="71" t="str">
        <f ca="1">IF(LEN($I64)=0,"",IF(LEN(W$12)=0,"",IF(ISNUMBER(SEARCH("LABEL",$G64)),"",IFERROR(_xll.BDP(TKR,$G64,"EQY_FUND_RELATIVE_PERIOD",W$12,ACC_O,CONS_O,CURR_O,"fill=b")*1,"-"))))</f>
        <v/>
      </c>
      <c r="X64" s="71" t="str">
        <f ca="1">IF(LEN($I64)=0,"",IF(LEN(X$12)=0,"",IF(ISNUMBER(SEARCH("LABEL",$G64)),"",IFERROR(_xll.BDP(TKR,$G64,"EQY_FUND_RELATIVE_PERIOD",X$12,ACC_O,CONS_O,CURR_O,"fill=b")*1,"-"))))</f>
        <v/>
      </c>
      <c r="Y64" s="71" t="str">
        <f ca="1">IF(LEN($I64)=0,"",IF(LEN(Y$12)=0,"",IF(ISNUMBER(SEARCH("LABEL",$G64)),"",IFERROR(_xll.BDP(TKR,$G64,"EQY_FUND_RELATIVE_PERIOD",Y$12,ACC_O,CONS_O,CURR_O,"fill=b")*1,"-"))))</f>
        <v/>
      </c>
      <c r="Z64" s="71" t="str">
        <f ca="1">IF(LEN($I64)=0,"",IF(LEN(Z$12)=0,"",IF(ISNUMBER(SEARCH("LABEL",$G64)),"",IFERROR(_xll.BDP(TKR,$G64,"EQY_FUND_RELATIVE_PERIOD",Z$12,ACC_O,CONS_O,CURR_O,"fill=b")*1,"-"))))</f>
        <v/>
      </c>
      <c r="AA64" s="71" t="str">
        <f ca="1">IF(LEN($I64)=0,"",IF(LEN(AA$12)=0,"",IF(ISNUMBER(SEARCH("LABEL",$G64)),"",IFERROR(_xll.BDP(TKR,$G64,"EQY_FUND_RELATIVE_PERIOD",AA$12,ACC_O,CONS_O,CURR_O,"fill=b")*1,"-"))))</f>
        <v/>
      </c>
      <c r="AB64" s="71" t="str">
        <f ca="1">IF(LEN($I64)=0,"",IF(LEN(AB$12)=0,"",IF(ISNUMBER(SEARCH("LABEL",$G64)),"",IFERROR(_xll.BDP(TKR,$G64,"EQY_FUND_RELATIVE_PERIOD",AB$12,ACC_O,CONS_O,CURR_O,"fill=b")*1,"-"))))</f>
        <v/>
      </c>
      <c r="AC64" s="71" t="str">
        <f ca="1">IF(LEN($I64)=0,"",IF(LEN(AC$12)=0,"",IF(ISNUMBER(SEARCH("LABEL",$G64)),"",IFERROR(_xll.BDP(TKR,$G64,"EQY_FUND_RELATIVE_PERIOD",AC$12,ACC_O,CONS_O,CURR_O,"fill=b")*1,"-"))))</f>
        <v/>
      </c>
      <c r="AD64" s="71" t="str">
        <f ca="1">IF(LEN($I64)=0,"",IF(LEN(AD$12)=0,"",IF(ISNUMBER(SEARCH("LABEL",$G64)),"",IFERROR(_xll.BDP(TKR,$G64,"EQY_FUND_RELATIVE_PERIOD",AD$12,ACC_O,CONS_O,CURR_O,"fill=b")*1,"-"))))</f>
        <v/>
      </c>
      <c r="AE64" s="71" t="str">
        <f ca="1">IF(LEN($I64)=0,"",IF(LEN(AE$12)=0,"",IF(ISNUMBER(SEARCH("LABEL",$G64)),"",IFERROR(_xll.BDP(TKR,$G64,"EQY_FUND_RELATIVE_PERIOD",AE$12,ACC_O,CONS_O,CURR_O,"fill=b")*1,"-"))))</f>
        <v/>
      </c>
      <c r="AF64" s="71" t="str">
        <f ca="1">IF(LEN($I64)=0,"",IF(LEN(AF$12)=0,"",IF(ISNUMBER(SEARCH("LABEL",$G64)),"",IFERROR(_xll.BDP(TKR,$G64,"EQY_FUND_RELATIVE_PERIOD",AF$12,ACC_O,CONS_O,CURR_O,"fill=b")*1,"-"))))</f>
        <v/>
      </c>
      <c r="AG64" s="71" t="str">
        <f ca="1">IF(LEN($I64)=0,"",IF(LEN(AG$12)=0,"",IF(ISNUMBER(SEARCH("LABEL",$G64)),"",IFERROR(_xll.BDP(TKR,$G64,"EQY_FUND_RELATIVE_PERIOD",AG$12,ACC_O,CONS_O,CURR_O,"fill=b")*1,"-"))))</f>
        <v/>
      </c>
      <c r="AH64" s="71" t="str">
        <f ca="1">IF(LEN($I64)=0,"",IF(LEN(AH$12)=0,"",IF(ISNUMBER(SEARCH("LABEL",$G64)),"",IFERROR(_xll.BDP(TKR,$G64,"EQY_FUND_RELATIVE_PERIOD",AH$12,ACC_O,CONS_O,CURR_O,"fill=b")*1,"-"))))</f>
        <v/>
      </c>
      <c r="AI64" s="71" t="str">
        <f ca="1">IF(LEN($I64)=0,"",IF(LEN(AI$12)=0,"",IF(ISNUMBER(SEARCH("LABEL",$G64)),"",IFERROR(_xll.BDP(TKR,$G64,"EQY_FUND_RELATIVE_PERIOD",AI$12,ACC_O,CONS_O,CURR_O,"fill=b")*1,"-"))))</f>
        <v/>
      </c>
      <c r="AJ64" s="71" t="str">
        <f ca="1">IF(LEN($I64)=0,"",IF(LEN(AJ$12)=0,"",IF(ISNUMBER(SEARCH("LABEL",$G64)),"",IFERROR(_xll.BDP(TKR,$G64,"EQY_FUND_RELATIVE_PERIOD",AJ$12,ACC_O,CONS_O,CURR_O,"fill=b")*1,"-"))))</f>
        <v/>
      </c>
      <c r="AK64" s="71" t="str">
        <f ca="1">IF(LEN($I64)=0,"",IF(LEN(AK$12)=0,"",IF(ISNUMBER(SEARCH("LABEL",$G64)),"",IFERROR(_xll.BDP(TKR,$G64,"EQY_FUND_RELATIVE_PERIOD",AK$12,ACC_O,CONS_O,CURR_O,"fill=b")*1,"-"))))</f>
        <v/>
      </c>
      <c r="AL64" s="71" t="str">
        <f ca="1">IF(LEN($I64)=0,"",IF(LEN(AL$12)=0,"",IF(ISNUMBER(SEARCH("LABEL",$G64)),"",IFERROR(_xll.BDP(TKR,$G64,"EQY_FUND_RELATIVE_PERIOD",AL$12,ACC_O,CONS_O,CURR_O,"fill=b")*1,"-"))))</f>
        <v/>
      </c>
      <c r="AM64" s="71" t="str">
        <f ca="1">IF(LEN($I64)=0,"",IF(LEN(AM$12)=0,"",IF(ISNUMBER(SEARCH("LABEL",$G64)),"",IFERROR(_xll.BDP(TKR,$G64,"EQY_FUND_RELATIVE_PERIOD",AM$12,ACC_O,CONS_O,CURR_O,"fill=b")*1,"-"))))</f>
        <v/>
      </c>
      <c r="AN64" s="71" t="str">
        <f ca="1">IF(LEN($I64)=0,"",IF(LEN(AN$12)=0,"",IF(ISNUMBER(SEARCH("LABEL",$G64)),"",IFERROR(_xll.BDP(TKR,$G64,"EQY_FUND_RELATIVE_PERIOD",AN$12,ACC_O,CONS_O,CURR_O,"fill=b")*1,"-"))))</f>
        <v/>
      </c>
      <c r="AO64" s="71" t="str">
        <f ca="1">IF(LEN($I64)=0,"",IF(LEN(AO$12)=0,"",IF(ISNUMBER(SEARCH("LABEL",$G64)),"",IFERROR(_xll.BDP(TKR,$G64,"EQY_FUND_RELATIVE_PERIOD",AO$12,ACC_O,CONS_O,CURR_O,"fill=b")*1,"-"))))</f>
        <v/>
      </c>
      <c r="AP64" s="71" t="str">
        <f ca="1">IF(LEN($I64)=0,"",IF(LEN(AP$12)=0,"",IF(ISNUMBER(SEARCH("LABEL",$G64)),"",IFERROR(_xll.BDP(TKR,$G64,"EQY_FUND_RELATIVE_PERIOD",AP$12,ACC_O,CONS_O,CURR_O,"fill=b")*1,"-"))))</f>
        <v/>
      </c>
      <c r="AQ64" s="71" t="str">
        <f ca="1">IF(LEN($I64)=0,"",IF(LEN(AQ$12)=0,"",IF(ISNUMBER(SEARCH("LABEL",$G64)),"",IFERROR(_xll.BDP(TKR,$G64,"EQY_FUND_RELATIVE_PERIOD",AQ$12,ACC_O,CONS_O,CURR_O,"fill=b")*1,"-"))))</f>
        <v/>
      </c>
      <c r="AR64" s="71" t="str">
        <f ca="1">IF(LEN($I64)=0,"",IF(LEN(AR$12)=0,"",IF(ISNUMBER(SEARCH("LABEL",$G64)),"",IFERROR(_xll.BDP(TKR,$G64,"EQY_FUND_RELATIVE_PERIOD",AR$12,ACC_O,CONS_O,CURR_O,"fill=b")*1,"-"))))</f>
        <v/>
      </c>
      <c r="AS64" s="71" t="str">
        <f ca="1">IF(LEN($I64)=0,"",IF(LEN(AS$12)=0,"",IF(ISNUMBER(SEARCH("LABEL",$G64)),"",IFERROR(_xll.BDP(TKR,$G64,"EQY_FUND_RELATIVE_PERIOD",AS$12,ACC_O,CONS_O,CURR_O,"fill=b")*1,"-"))))</f>
        <v/>
      </c>
      <c r="AT64" s="71" t="str">
        <f ca="1">IF(LEN($I64)=0,"",IF(LEN(AT$12)=0,"",IF(ISNUMBER(SEARCH("LABEL",$G64)),"",IFERROR(_xll.BDP(TKR,$G64,"EQY_FUND_RELATIVE_PERIOD",AT$12,ACC_O,CONS_O,CURR_O,"fill=b")*1,"-"))))</f>
        <v/>
      </c>
      <c r="AU64" s="71" t="str">
        <f ca="1">IF(LEN($I64)=0,"",IF(LEN(AU$12)=0,"",IF(ISNUMBER(SEARCH("LABEL",$G64)),"",IFERROR(_xll.BDP(TKR,$G64,"EQY_FUND_RELATIVE_PERIOD",AU$12,ACC_O,CONS_O,CURR_O,"fill=b")*1,"-"))))</f>
        <v/>
      </c>
      <c r="AV64" s="71" t="str">
        <f ca="1">IF(LEN($I64)=0,"",IF(LEN(AV$12)=0,"",IF(ISNUMBER(SEARCH("LABEL",$G64)),"",IFERROR(_xll.BDP(TKR,$G64,"EQY_FUND_RELATIVE_PERIOD",AV$12,ACC_O,CONS_O,CURR_O,"fill=b")*1,"-"))))</f>
        <v/>
      </c>
      <c r="AW64" s="71" t="str">
        <f ca="1">IF(LEN($I64)=0,"",IF(LEN(AW$12)=0,"",IF(ISNUMBER(SEARCH("LABEL",$G64)),"",IFERROR(_xll.BDP(TKR,$G64,"EQY_FUND_RELATIVE_PERIOD",AW$12,ACC_O,CONS_O,CURR_O,"fill=b")*1,"-"))))</f>
        <v/>
      </c>
      <c r="AX64" s="71" t="str">
        <f ca="1">IF(LEN($I64)=0,"",IF(LEN(AX$12)=0,"",IF(ISNUMBER(SEARCH("LABEL",$G64)),"",IFERROR(_xll.BDP(TKR,$G64,"EQY_FUND_RELATIVE_PERIOD",AX$12,ACC_O,CONS_O,CURR_O,"fill=b")*1,"-"))))</f>
        <v/>
      </c>
      <c r="AY64" s="71" t="str">
        <f ca="1">IF(LEN($I64)=0,"",IF(LEN(AY$12)=0,"",IF(ISNUMBER(SEARCH("LABEL",$G64)),"",IFERROR(_xll.BDP(TKR,$G64,"EQY_FUND_RELATIVE_PERIOD",AY$12,ACC_O,CONS_O,CURR_O,"fill=b")*1,"-"))))</f>
        <v/>
      </c>
      <c r="AZ64" s="71" t="str">
        <f ca="1">IF(LEN($I64)=0,"",IF(LEN(AZ$12)=0,"",IF(ISNUMBER(SEARCH("LABEL",$G64)),"",IFERROR(_xll.BDP(TKR,$G64,"EQY_FUND_RELATIVE_PERIOD",AZ$12,ACC_O,CONS_O,CURR_O,"fill=b")*1,"-"))))</f>
        <v/>
      </c>
      <c r="BA64" s="71" t="str">
        <f ca="1">IF(LEN($I64)=0,"",IF(LEN(BA$12)=0,"",IF(ISNUMBER(SEARCH("LABEL",$G64)),"",IFERROR(_xll.BDP(TKR,$G64,"EQY_FUND_RELATIVE_PERIOD",BA$12,ACC_O,CONS_O,CURR_O,"fill=b")*1,"-"))))</f>
        <v/>
      </c>
      <c r="BB64" s="71" t="str">
        <f ca="1">IF(LEN($I64)=0,"",IF(LEN(BB$12)=0,"",IF(ISNUMBER(SEARCH("LABEL",$G64)),"",IFERROR(_xll.BDP(TKR,$G64,"EQY_FUND_RELATIVE_PERIOD",BB$12,ACC_O,CONS_O,CURR_O,"fill=b")*1,"-"))))</f>
        <v/>
      </c>
      <c r="BC64" s="71" t="str">
        <f ca="1">IF(LEN($I64)=0,"",IF(LEN(BC$12)=0,"",IF(ISNUMBER(SEARCH("LABEL",$G64)),"",IFERROR(_xll.BDP(TKR,$G64,"EQY_FUND_RELATIVE_PERIOD",BC$12,ACC_O,CONS_O,CURR_O,"fill=b")*1,"-"))))</f>
        <v/>
      </c>
    </row>
    <row r="65" spans="2:55">
      <c r="B65">
        <v>53</v>
      </c>
      <c r="C65" t="str">
        <f t="shared" ca="1" si="5"/>
        <v/>
      </c>
      <c r="D65" t="str">
        <f t="shared" ca="1" si="5"/>
        <v/>
      </c>
      <c r="E65" t="str">
        <f t="shared" ca="1" si="5"/>
        <v/>
      </c>
      <c r="F65" t="str">
        <f t="shared" ca="1" si="5"/>
        <v/>
      </c>
      <c r="G65" t="str">
        <f t="shared" ca="1" si="1"/>
        <v/>
      </c>
      <c r="H65" t="str">
        <f t="shared" ca="1" si="2"/>
        <v/>
      </c>
      <c r="I65" t="str">
        <f t="shared" ca="1" si="3"/>
        <v/>
      </c>
      <c r="P65" s="71" t="str">
        <f ca="1">IF(LEN($I65)=0,"",IF(LEN(P$12)=0,"",IF(ISNUMBER(SEARCH("LABEL",$G65)),"",IFERROR(_xll.BDP(TKR,$G65,"EQY_FUND_RELATIVE_PERIOD",P$12,ACC_O,CONS_O,CURR_O,"fill=b")*1,"-"))))</f>
        <v/>
      </c>
      <c r="Q65" s="71" t="str">
        <f ca="1">IF(LEN($I65)=0,"",IF(LEN(Q$12)=0,"",IF(ISNUMBER(SEARCH("LABEL",$G65)),"",IFERROR(_xll.BDP(TKR,$G65,"EQY_FUND_RELATIVE_PERIOD",Q$12,ACC_O,CONS_O,CURR_O,"fill=b")*1,"-"))))</f>
        <v/>
      </c>
      <c r="R65" s="71" t="str">
        <f ca="1">IF(LEN($I65)=0,"",IF(LEN(R$12)=0,"",IF(ISNUMBER(SEARCH("LABEL",$G65)),"",IFERROR(_xll.BDP(TKR,$G65,"EQY_FUND_RELATIVE_PERIOD",R$12,ACC_O,CONS_O,CURR_O,"fill=b")*1,"-"))))</f>
        <v/>
      </c>
      <c r="S65" s="71" t="str">
        <f ca="1">IF(LEN($I65)=0,"",IF(LEN(S$12)=0,"",IF(ISNUMBER(SEARCH("LABEL",$G65)),"",IFERROR(_xll.BDP(TKR,$G65,"EQY_FUND_RELATIVE_PERIOD",S$12,ACC_O,CONS_O,CURR_O,"fill=b")*1,"-"))))</f>
        <v/>
      </c>
      <c r="T65" s="71" t="str">
        <f ca="1">IF(LEN($I65)=0,"",IF(LEN(T$12)=0,"",IF(ISNUMBER(SEARCH("LABEL",$G65)),"",IFERROR(_xll.BDP(TKR,$G65,"EQY_FUND_RELATIVE_PERIOD",T$12,ACC_O,CONS_O,CURR_O,"fill=b")*1,"-"))))</f>
        <v/>
      </c>
      <c r="U65" s="71" t="str">
        <f ca="1">IF(LEN($I65)=0,"",IF(LEN(U$12)=0,"",IF(ISNUMBER(SEARCH("LABEL",$G65)),"",IFERROR(_xll.BDP(TKR,$G65,"EQY_FUND_RELATIVE_PERIOD",U$12,ACC_O,CONS_O,CURR_O,"fill=b")*1,"-"))))</f>
        <v/>
      </c>
      <c r="V65" s="71" t="str">
        <f ca="1">IF(LEN($I65)=0,"",IF(LEN(V$12)=0,"",IF(ISNUMBER(SEARCH("LABEL",$G65)),"",IFERROR(_xll.BDP(TKR,$G65,"EQY_FUND_RELATIVE_PERIOD",V$12,ACC_O,CONS_O,CURR_O,"fill=b")*1,"-"))))</f>
        <v/>
      </c>
      <c r="W65" s="71" t="str">
        <f ca="1">IF(LEN($I65)=0,"",IF(LEN(W$12)=0,"",IF(ISNUMBER(SEARCH("LABEL",$G65)),"",IFERROR(_xll.BDP(TKR,$G65,"EQY_FUND_RELATIVE_PERIOD",W$12,ACC_O,CONS_O,CURR_O,"fill=b")*1,"-"))))</f>
        <v/>
      </c>
      <c r="X65" s="71" t="str">
        <f ca="1">IF(LEN($I65)=0,"",IF(LEN(X$12)=0,"",IF(ISNUMBER(SEARCH("LABEL",$G65)),"",IFERROR(_xll.BDP(TKR,$G65,"EQY_FUND_RELATIVE_PERIOD",X$12,ACC_O,CONS_O,CURR_O,"fill=b")*1,"-"))))</f>
        <v/>
      </c>
      <c r="Y65" s="71" t="str">
        <f ca="1">IF(LEN($I65)=0,"",IF(LEN(Y$12)=0,"",IF(ISNUMBER(SEARCH("LABEL",$G65)),"",IFERROR(_xll.BDP(TKR,$G65,"EQY_FUND_RELATIVE_PERIOD",Y$12,ACC_O,CONS_O,CURR_O,"fill=b")*1,"-"))))</f>
        <v/>
      </c>
      <c r="Z65" s="71" t="str">
        <f ca="1">IF(LEN($I65)=0,"",IF(LEN(Z$12)=0,"",IF(ISNUMBER(SEARCH("LABEL",$G65)),"",IFERROR(_xll.BDP(TKR,$G65,"EQY_FUND_RELATIVE_PERIOD",Z$12,ACC_O,CONS_O,CURR_O,"fill=b")*1,"-"))))</f>
        <v/>
      </c>
      <c r="AA65" s="71" t="str">
        <f ca="1">IF(LEN($I65)=0,"",IF(LEN(AA$12)=0,"",IF(ISNUMBER(SEARCH("LABEL",$G65)),"",IFERROR(_xll.BDP(TKR,$G65,"EQY_FUND_RELATIVE_PERIOD",AA$12,ACC_O,CONS_O,CURR_O,"fill=b")*1,"-"))))</f>
        <v/>
      </c>
      <c r="AB65" s="71" t="str">
        <f ca="1">IF(LEN($I65)=0,"",IF(LEN(AB$12)=0,"",IF(ISNUMBER(SEARCH("LABEL",$G65)),"",IFERROR(_xll.BDP(TKR,$G65,"EQY_FUND_RELATIVE_PERIOD",AB$12,ACC_O,CONS_O,CURR_O,"fill=b")*1,"-"))))</f>
        <v/>
      </c>
      <c r="AC65" s="71" t="str">
        <f ca="1">IF(LEN($I65)=0,"",IF(LEN(AC$12)=0,"",IF(ISNUMBER(SEARCH("LABEL",$G65)),"",IFERROR(_xll.BDP(TKR,$G65,"EQY_FUND_RELATIVE_PERIOD",AC$12,ACC_O,CONS_O,CURR_O,"fill=b")*1,"-"))))</f>
        <v/>
      </c>
      <c r="AD65" s="71" t="str">
        <f ca="1">IF(LEN($I65)=0,"",IF(LEN(AD$12)=0,"",IF(ISNUMBER(SEARCH("LABEL",$G65)),"",IFERROR(_xll.BDP(TKR,$G65,"EQY_FUND_RELATIVE_PERIOD",AD$12,ACC_O,CONS_O,CURR_O,"fill=b")*1,"-"))))</f>
        <v/>
      </c>
      <c r="AE65" s="71" t="str">
        <f ca="1">IF(LEN($I65)=0,"",IF(LEN(AE$12)=0,"",IF(ISNUMBER(SEARCH("LABEL",$G65)),"",IFERROR(_xll.BDP(TKR,$G65,"EQY_FUND_RELATIVE_PERIOD",AE$12,ACC_O,CONS_O,CURR_O,"fill=b")*1,"-"))))</f>
        <v/>
      </c>
      <c r="AF65" s="71" t="str">
        <f ca="1">IF(LEN($I65)=0,"",IF(LEN(AF$12)=0,"",IF(ISNUMBER(SEARCH("LABEL",$G65)),"",IFERROR(_xll.BDP(TKR,$G65,"EQY_FUND_RELATIVE_PERIOD",AF$12,ACC_O,CONS_O,CURR_O,"fill=b")*1,"-"))))</f>
        <v/>
      </c>
      <c r="AG65" s="71" t="str">
        <f ca="1">IF(LEN($I65)=0,"",IF(LEN(AG$12)=0,"",IF(ISNUMBER(SEARCH("LABEL",$G65)),"",IFERROR(_xll.BDP(TKR,$G65,"EQY_FUND_RELATIVE_PERIOD",AG$12,ACC_O,CONS_O,CURR_O,"fill=b")*1,"-"))))</f>
        <v/>
      </c>
      <c r="AH65" s="71" t="str">
        <f ca="1">IF(LEN($I65)=0,"",IF(LEN(AH$12)=0,"",IF(ISNUMBER(SEARCH("LABEL",$G65)),"",IFERROR(_xll.BDP(TKR,$G65,"EQY_FUND_RELATIVE_PERIOD",AH$12,ACC_O,CONS_O,CURR_O,"fill=b")*1,"-"))))</f>
        <v/>
      </c>
      <c r="AI65" s="71" t="str">
        <f ca="1">IF(LEN($I65)=0,"",IF(LEN(AI$12)=0,"",IF(ISNUMBER(SEARCH("LABEL",$G65)),"",IFERROR(_xll.BDP(TKR,$G65,"EQY_FUND_RELATIVE_PERIOD",AI$12,ACC_O,CONS_O,CURR_O,"fill=b")*1,"-"))))</f>
        <v/>
      </c>
      <c r="AJ65" s="71" t="str">
        <f ca="1">IF(LEN($I65)=0,"",IF(LEN(AJ$12)=0,"",IF(ISNUMBER(SEARCH("LABEL",$G65)),"",IFERROR(_xll.BDP(TKR,$G65,"EQY_FUND_RELATIVE_PERIOD",AJ$12,ACC_O,CONS_O,CURR_O,"fill=b")*1,"-"))))</f>
        <v/>
      </c>
      <c r="AK65" s="71" t="str">
        <f ca="1">IF(LEN($I65)=0,"",IF(LEN(AK$12)=0,"",IF(ISNUMBER(SEARCH("LABEL",$G65)),"",IFERROR(_xll.BDP(TKR,$G65,"EQY_FUND_RELATIVE_PERIOD",AK$12,ACC_O,CONS_O,CURR_O,"fill=b")*1,"-"))))</f>
        <v/>
      </c>
      <c r="AL65" s="71" t="str">
        <f ca="1">IF(LEN($I65)=0,"",IF(LEN(AL$12)=0,"",IF(ISNUMBER(SEARCH("LABEL",$G65)),"",IFERROR(_xll.BDP(TKR,$G65,"EQY_FUND_RELATIVE_PERIOD",AL$12,ACC_O,CONS_O,CURR_O,"fill=b")*1,"-"))))</f>
        <v/>
      </c>
      <c r="AM65" s="71" t="str">
        <f ca="1">IF(LEN($I65)=0,"",IF(LEN(AM$12)=0,"",IF(ISNUMBER(SEARCH("LABEL",$G65)),"",IFERROR(_xll.BDP(TKR,$G65,"EQY_FUND_RELATIVE_PERIOD",AM$12,ACC_O,CONS_O,CURR_O,"fill=b")*1,"-"))))</f>
        <v/>
      </c>
      <c r="AN65" s="71" t="str">
        <f ca="1">IF(LEN($I65)=0,"",IF(LEN(AN$12)=0,"",IF(ISNUMBER(SEARCH("LABEL",$G65)),"",IFERROR(_xll.BDP(TKR,$G65,"EQY_FUND_RELATIVE_PERIOD",AN$12,ACC_O,CONS_O,CURR_O,"fill=b")*1,"-"))))</f>
        <v/>
      </c>
      <c r="AO65" s="71" t="str">
        <f ca="1">IF(LEN($I65)=0,"",IF(LEN(AO$12)=0,"",IF(ISNUMBER(SEARCH("LABEL",$G65)),"",IFERROR(_xll.BDP(TKR,$G65,"EQY_FUND_RELATIVE_PERIOD",AO$12,ACC_O,CONS_O,CURR_O,"fill=b")*1,"-"))))</f>
        <v/>
      </c>
      <c r="AP65" s="71" t="str">
        <f ca="1">IF(LEN($I65)=0,"",IF(LEN(AP$12)=0,"",IF(ISNUMBER(SEARCH("LABEL",$G65)),"",IFERROR(_xll.BDP(TKR,$G65,"EQY_FUND_RELATIVE_PERIOD",AP$12,ACC_O,CONS_O,CURR_O,"fill=b")*1,"-"))))</f>
        <v/>
      </c>
      <c r="AQ65" s="71" t="str">
        <f ca="1">IF(LEN($I65)=0,"",IF(LEN(AQ$12)=0,"",IF(ISNUMBER(SEARCH("LABEL",$G65)),"",IFERROR(_xll.BDP(TKR,$G65,"EQY_FUND_RELATIVE_PERIOD",AQ$12,ACC_O,CONS_O,CURR_O,"fill=b")*1,"-"))))</f>
        <v/>
      </c>
      <c r="AR65" s="71" t="str">
        <f ca="1">IF(LEN($I65)=0,"",IF(LEN(AR$12)=0,"",IF(ISNUMBER(SEARCH("LABEL",$G65)),"",IFERROR(_xll.BDP(TKR,$G65,"EQY_FUND_RELATIVE_PERIOD",AR$12,ACC_O,CONS_O,CURR_O,"fill=b")*1,"-"))))</f>
        <v/>
      </c>
      <c r="AS65" s="71" t="str">
        <f ca="1">IF(LEN($I65)=0,"",IF(LEN(AS$12)=0,"",IF(ISNUMBER(SEARCH("LABEL",$G65)),"",IFERROR(_xll.BDP(TKR,$G65,"EQY_FUND_RELATIVE_PERIOD",AS$12,ACC_O,CONS_O,CURR_O,"fill=b")*1,"-"))))</f>
        <v/>
      </c>
      <c r="AT65" s="71" t="str">
        <f ca="1">IF(LEN($I65)=0,"",IF(LEN(AT$12)=0,"",IF(ISNUMBER(SEARCH("LABEL",$G65)),"",IFERROR(_xll.BDP(TKR,$G65,"EQY_FUND_RELATIVE_PERIOD",AT$12,ACC_O,CONS_O,CURR_O,"fill=b")*1,"-"))))</f>
        <v/>
      </c>
      <c r="AU65" s="71" t="str">
        <f ca="1">IF(LEN($I65)=0,"",IF(LEN(AU$12)=0,"",IF(ISNUMBER(SEARCH("LABEL",$G65)),"",IFERROR(_xll.BDP(TKR,$G65,"EQY_FUND_RELATIVE_PERIOD",AU$12,ACC_O,CONS_O,CURR_O,"fill=b")*1,"-"))))</f>
        <v/>
      </c>
      <c r="AV65" s="71" t="str">
        <f ca="1">IF(LEN($I65)=0,"",IF(LEN(AV$12)=0,"",IF(ISNUMBER(SEARCH("LABEL",$G65)),"",IFERROR(_xll.BDP(TKR,$G65,"EQY_FUND_RELATIVE_PERIOD",AV$12,ACC_O,CONS_O,CURR_O,"fill=b")*1,"-"))))</f>
        <v/>
      </c>
      <c r="AW65" s="71" t="str">
        <f ca="1">IF(LEN($I65)=0,"",IF(LEN(AW$12)=0,"",IF(ISNUMBER(SEARCH("LABEL",$G65)),"",IFERROR(_xll.BDP(TKR,$G65,"EQY_FUND_RELATIVE_PERIOD",AW$12,ACC_O,CONS_O,CURR_O,"fill=b")*1,"-"))))</f>
        <v/>
      </c>
      <c r="AX65" s="71" t="str">
        <f ca="1">IF(LEN($I65)=0,"",IF(LEN(AX$12)=0,"",IF(ISNUMBER(SEARCH("LABEL",$G65)),"",IFERROR(_xll.BDP(TKR,$G65,"EQY_FUND_RELATIVE_PERIOD",AX$12,ACC_O,CONS_O,CURR_O,"fill=b")*1,"-"))))</f>
        <v/>
      </c>
      <c r="AY65" s="71" t="str">
        <f ca="1">IF(LEN($I65)=0,"",IF(LEN(AY$12)=0,"",IF(ISNUMBER(SEARCH("LABEL",$G65)),"",IFERROR(_xll.BDP(TKR,$G65,"EQY_FUND_RELATIVE_PERIOD",AY$12,ACC_O,CONS_O,CURR_O,"fill=b")*1,"-"))))</f>
        <v/>
      </c>
      <c r="AZ65" s="71" t="str">
        <f ca="1">IF(LEN($I65)=0,"",IF(LEN(AZ$12)=0,"",IF(ISNUMBER(SEARCH("LABEL",$G65)),"",IFERROR(_xll.BDP(TKR,$G65,"EQY_FUND_RELATIVE_PERIOD",AZ$12,ACC_O,CONS_O,CURR_O,"fill=b")*1,"-"))))</f>
        <v/>
      </c>
      <c r="BA65" s="71" t="str">
        <f ca="1">IF(LEN($I65)=0,"",IF(LEN(BA$12)=0,"",IF(ISNUMBER(SEARCH("LABEL",$G65)),"",IFERROR(_xll.BDP(TKR,$G65,"EQY_FUND_RELATIVE_PERIOD",BA$12,ACC_O,CONS_O,CURR_O,"fill=b")*1,"-"))))</f>
        <v/>
      </c>
      <c r="BB65" s="71" t="str">
        <f ca="1">IF(LEN($I65)=0,"",IF(LEN(BB$12)=0,"",IF(ISNUMBER(SEARCH("LABEL",$G65)),"",IFERROR(_xll.BDP(TKR,$G65,"EQY_FUND_RELATIVE_PERIOD",BB$12,ACC_O,CONS_O,CURR_O,"fill=b")*1,"-"))))</f>
        <v/>
      </c>
      <c r="BC65" s="71" t="str">
        <f ca="1">IF(LEN($I65)=0,"",IF(LEN(BC$12)=0,"",IF(ISNUMBER(SEARCH("LABEL",$G65)),"",IFERROR(_xll.BDP(TKR,$G65,"EQY_FUND_RELATIVE_PERIOD",BC$12,ACC_O,CONS_O,CURR_O,"fill=b")*1,"-"))))</f>
        <v/>
      </c>
    </row>
    <row r="66" spans="2:55">
      <c r="B66">
        <v>54</v>
      </c>
      <c r="C66" t="str">
        <f t="shared" ca="1" si="5"/>
        <v/>
      </c>
      <c r="D66" t="str">
        <f t="shared" ca="1" si="5"/>
        <v/>
      </c>
      <c r="E66" t="str">
        <f t="shared" ca="1" si="5"/>
        <v/>
      </c>
      <c r="F66" t="str">
        <f t="shared" ca="1" si="5"/>
        <v/>
      </c>
      <c r="G66" t="str">
        <f t="shared" ca="1" si="1"/>
        <v/>
      </c>
      <c r="H66" t="str">
        <f t="shared" ca="1" si="2"/>
        <v/>
      </c>
      <c r="I66" t="str">
        <f t="shared" ca="1" si="3"/>
        <v/>
      </c>
      <c r="P66" s="71" t="str">
        <f ca="1">IF(LEN($I66)=0,"",IF(LEN(P$12)=0,"",IF(ISNUMBER(SEARCH("LABEL",$G66)),"",IFERROR(_xll.BDP(TKR,$G66,"EQY_FUND_RELATIVE_PERIOD",P$12,ACC_O,CONS_O,CURR_O,"fill=b")*1,"-"))))</f>
        <v/>
      </c>
      <c r="Q66" s="71" t="str">
        <f ca="1">IF(LEN($I66)=0,"",IF(LEN(Q$12)=0,"",IF(ISNUMBER(SEARCH("LABEL",$G66)),"",IFERROR(_xll.BDP(TKR,$G66,"EQY_FUND_RELATIVE_PERIOD",Q$12,ACC_O,CONS_O,CURR_O,"fill=b")*1,"-"))))</f>
        <v/>
      </c>
      <c r="R66" s="71" t="str">
        <f ca="1">IF(LEN($I66)=0,"",IF(LEN(R$12)=0,"",IF(ISNUMBER(SEARCH("LABEL",$G66)),"",IFERROR(_xll.BDP(TKR,$G66,"EQY_FUND_RELATIVE_PERIOD",R$12,ACC_O,CONS_O,CURR_O,"fill=b")*1,"-"))))</f>
        <v/>
      </c>
      <c r="S66" s="71" t="str">
        <f ca="1">IF(LEN($I66)=0,"",IF(LEN(S$12)=0,"",IF(ISNUMBER(SEARCH("LABEL",$G66)),"",IFERROR(_xll.BDP(TKR,$G66,"EQY_FUND_RELATIVE_PERIOD",S$12,ACC_O,CONS_O,CURR_O,"fill=b")*1,"-"))))</f>
        <v/>
      </c>
      <c r="T66" s="71" t="str">
        <f ca="1">IF(LEN($I66)=0,"",IF(LEN(T$12)=0,"",IF(ISNUMBER(SEARCH("LABEL",$G66)),"",IFERROR(_xll.BDP(TKR,$G66,"EQY_FUND_RELATIVE_PERIOD",T$12,ACC_O,CONS_O,CURR_O,"fill=b")*1,"-"))))</f>
        <v/>
      </c>
      <c r="U66" s="71" t="str">
        <f ca="1">IF(LEN($I66)=0,"",IF(LEN(U$12)=0,"",IF(ISNUMBER(SEARCH("LABEL",$G66)),"",IFERROR(_xll.BDP(TKR,$G66,"EQY_FUND_RELATIVE_PERIOD",U$12,ACC_O,CONS_O,CURR_O,"fill=b")*1,"-"))))</f>
        <v/>
      </c>
      <c r="V66" s="71" t="str">
        <f ca="1">IF(LEN($I66)=0,"",IF(LEN(V$12)=0,"",IF(ISNUMBER(SEARCH("LABEL",$G66)),"",IFERROR(_xll.BDP(TKR,$G66,"EQY_FUND_RELATIVE_PERIOD",V$12,ACC_O,CONS_O,CURR_O,"fill=b")*1,"-"))))</f>
        <v/>
      </c>
      <c r="W66" s="71" t="str">
        <f ca="1">IF(LEN($I66)=0,"",IF(LEN(W$12)=0,"",IF(ISNUMBER(SEARCH("LABEL",$G66)),"",IFERROR(_xll.BDP(TKR,$G66,"EQY_FUND_RELATIVE_PERIOD",W$12,ACC_O,CONS_O,CURR_O,"fill=b")*1,"-"))))</f>
        <v/>
      </c>
      <c r="X66" s="71" t="str">
        <f ca="1">IF(LEN($I66)=0,"",IF(LEN(X$12)=0,"",IF(ISNUMBER(SEARCH("LABEL",$G66)),"",IFERROR(_xll.BDP(TKR,$G66,"EQY_FUND_RELATIVE_PERIOD",X$12,ACC_O,CONS_O,CURR_O,"fill=b")*1,"-"))))</f>
        <v/>
      </c>
      <c r="Y66" s="71" t="str">
        <f ca="1">IF(LEN($I66)=0,"",IF(LEN(Y$12)=0,"",IF(ISNUMBER(SEARCH("LABEL",$G66)),"",IFERROR(_xll.BDP(TKR,$G66,"EQY_FUND_RELATIVE_PERIOD",Y$12,ACC_O,CONS_O,CURR_O,"fill=b")*1,"-"))))</f>
        <v/>
      </c>
      <c r="Z66" s="71" t="str">
        <f ca="1">IF(LEN($I66)=0,"",IF(LEN(Z$12)=0,"",IF(ISNUMBER(SEARCH("LABEL",$G66)),"",IFERROR(_xll.BDP(TKR,$G66,"EQY_FUND_RELATIVE_PERIOD",Z$12,ACC_O,CONS_O,CURR_O,"fill=b")*1,"-"))))</f>
        <v/>
      </c>
      <c r="AA66" s="71" t="str">
        <f ca="1">IF(LEN($I66)=0,"",IF(LEN(AA$12)=0,"",IF(ISNUMBER(SEARCH("LABEL",$G66)),"",IFERROR(_xll.BDP(TKR,$G66,"EQY_FUND_RELATIVE_PERIOD",AA$12,ACC_O,CONS_O,CURR_O,"fill=b")*1,"-"))))</f>
        <v/>
      </c>
      <c r="AB66" s="71" t="str">
        <f ca="1">IF(LEN($I66)=0,"",IF(LEN(AB$12)=0,"",IF(ISNUMBER(SEARCH("LABEL",$G66)),"",IFERROR(_xll.BDP(TKR,$G66,"EQY_FUND_RELATIVE_PERIOD",AB$12,ACC_O,CONS_O,CURR_O,"fill=b")*1,"-"))))</f>
        <v/>
      </c>
      <c r="AC66" s="71" t="str">
        <f ca="1">IF(LEN($I66)=0,"",IF(LEN(AC$12)=0,"",IF(ISNUMBER(SEARCH("LABEL",$G66)),"",IFERROR(_xll.BDP(TKR,$G66,"EQY_FUND_RELATIVE_PERIOD",AC$12,ACC_O,CONS_O,CURR_O,"fill=b")*1,"-"))))</f>
        <v/>
      </c>
      <c r="AD66" s="71" t="str">
        <f ca="1">IF(LEN($I66)=0,"",IF(LEN(AD$12)=0,"",IF(ISNUMBER(SEARCH("LABEL",$G66)),"",IFERROR(_xll.BDP(TKR,$G66,"EQY_FUND_RELATIVE_PERIOD",AD$12,ACC_O,CONS_O,CURR_O,"fill=b")*1,"-"))))</f>
        <v/>
      </c>
      <c r="AE66" s="71" t="str">
        <f ca="1">IF(LEN($I66)=0,"",IF(LEN(AE$12)=0,"",IF(ISNUMBER(SEARCH("LABEL",$G66)),"",IFERROR(_xll.BDP(TKR,$G66,"EQY_FUND_RELATIVE_PERIOD",AE$12,ACC_O,CONS_O,CURR_O,"fill=b")*1,"-"))))</f>
        <v/>
      </c>
      <c r="AF66" s="71" t="str">
        <f ca="1">IF(LEN($I66)=0,"",IF(LEN(AF$12)=0,"",IF(ISNUMBER(SEARCH("LABEL",$G66)),"",IFERROR(_xll.BDP(TKR,$G66,"EQY_FUND_RELATIVE_PERIOD",AF$12,ACC_O,CONS_O,CURR_O,"fill=b")*1,"-"))))</f>
        <v/>
      </c>
      <c r="AG66" s="71" t="str">
        <f ca="1">IF(LEN($I66)=0,"",IF(LEN(AG$12)=0,"",IF(ISNUMBER(SEARCH("LABEL",$G66)),"",IFERROR(_xll.BDP(TKR,$G66,"EQY_FUND_RELATIVE_PERIOD",AG$12,ACC_O,CONS_O,CURR_O,"fill=b")*1,"-"))))</f>
        <v/>
      </c>
      <c r="AH66" s="71" t="str">
        <f ca="1">IF(LEN($I66)=0,"",IF(LEN(AH$12)=0,"",IF(ISNUMBER(SEARCH("LABEL",$G66)),"",IFERROR(_xll.BDP(TKR,$G66,"EQY_FUND_RELATIVE_PERIOD",AH$12,ACC_O,CONS_O,CURR_O,"fill=b")*1,"-"))))</f>
        <v/>
      </c>
      <c r="AI66" s="71" t="str">
        <f ca="1">IF(LEN($I66)=0,"",IF(LEN(AI$12)=0,"",IF(ISNUMBER(SEARCH("LABEL",$G66)),"",IFERROR(_xll.BDP(TKR,$G66,"EQY_FUND_RELATIVE_PERIOD",AI$12,ACC_O,CONS_O,CURR_O,"fill=b")*1,"-"))))</f>
        <v/>
      </c>
      <c r="AJ66" s="71" t="str">
        <f ca="1">IF(LEN($I66)=0,"",IF(LEN(AJ$12)=0,"",IF(ISNUMBER(SEARCH("LABEL",$G66)),"",IFERROR(_xll.BDP(TKR,$G66,"EQY_FUND_RELATIVE_PERIOD",AJ$12,ACC_O,CONS_O,CURR_O,"fill=b")*1,"-"))))</f>
        <v/>
      </c>
      <c r="AK66" s="71" t="str">
        <f ca="1">IF(LEN($I66)=0,"",IF(LEN(AK$12)=0,"",IF(ISNUMBER(SEARCH("LABEL",$G66)),"",IFERROR(_xll.BDP(TKR,$G66,"EQY_FUND_RELATIVE_PERIOD",AK$12,ACC_O,CONS_O,CURR_O,"fill=b")*1,"-"))))</f>
        <v/>
      </c>
      <c r="AL66" s="71" t="str">
        <f ca="1">IF(LEN($I66)=0,"",IF(LEN(AL$12)=0,"",IF(ISNUMBER(SEARCH("LABEL",$G66)),"",IFERROR(_xll.BDP(TKR,$G66,"EQY_FUND_RELATIVE_PERIOD",AL$12,ACC_O,CONS_O,CURR_O,"fill=b")*1,"-"))))</f>
        <v/>
      </c>
      <c r="AM66" s="71" t="str">
        <f ca="1">IF(LEN($I66)=0,"",IF(LEN(AM$12)=0,"",IF(ISNUMBER(SEARCH("LABEL",$G66)),"",IFERROR(_xll.BDP(TKR,$G66,"EQY_FUND_RELATIVE_PERIOD",AM$12,ACC_O,CONS_O,CURR_O,"fill=b")*1,"-"))))</f>
        <v/>
      </c>
      <c r="AN66" s="71" t="str">
        <f ca="1">IF(LEN($I66)=0,"",IF(LEN(AN$12)=0,"",IF(ISNUMBER(SEARCH("LABEL",$G66)),"",IFERROR(_xll.BDP(TKR,$G66,"EQY_FUND_RELATIVE_PERIOD",AN$12,ACC_O,CONS_O,CURR_O,"fill=b")*1,"-"))))</f>
        <v/>
      </c>
      <c r="AO66" s="71" t="str">
        <f ca="1">IF(LEN($I66)=0,"",IF(LEN(AO$12)=0,"",IF(ISNUMBER(SEARCH("LABEL",$G66)),"",IFERROR(_xll.BDP(TKR,$G66,"EQY_FUND_RELATIVE_PERIOD",AO$12,ACC_O,CONS_O,CURR_O,"fill=b")*1,"-"))))</f>
        <v/>
      </c>
      <c r="AP66" s="71" t="str">
        <f ca="1">IF(LEN($I66)=0,"",IF(LEN(AP$12)=0,"",IF(ISNUMBER(SEARCH("LABEL",$G66)),"",IFERROR(_xll.BDP(TKR,$G66,"EQY_FUND_RELATIVE_PERIOD",AP$12,ACC_O,CONS_O,CURR_O,"fill=b")*1,"-"))))</f>
        <v/>
      </c>
      <c r="AQ66" s="71" t="str">
        <f ca="1">IF(LEN($I66)=0,"",IF(LEN(AQ$12)=0,"",IF(ISNUMBER(SEARCH("LABEL",$G66)),"",IFERROR(_xll.BDP(TKR,$G66,"EQY_FUND_RELATIVE_PERIOD",AQ$12,ACC_O,CONS_O,CURR_O,"fill=b")*1,"-"))))</f>
        <v/>
      </c>
      <c r="AR66" s="71" t="str">
        <f ca="1">IF(LEN($I66)=0,"",IF(LEN(AR$12)=0,"",IF(ISNUMBER(SEARCH("LABEL",$G66)),"",IFERROR(_xll.BDP(TKR,$G66,"EQY_FUND_RELATIVE_PERIOD",AR$12,ACC_O,CONS_O,CURR_O,"fill=b")*1,"-"))))</f>
        <v/>
      </c>
      <c r="AS66" s="71" t="str">
        <f ca="1">IF(LEN($I66)=0,"",IF(LEN(AS$12)=0,"",IF(ISNUMBER(SEARCH("LABEL",$G66)),"",IFERROR(_xll.BDP(TKR,$G66,"EQY_FUND_RELATIVE_PERIOD",AS$12,ACC_O,CONS_O,CURR_O,"fill=b")*1,"-"))))</f>
        <v/>
      </c>
      <c r="AT66" s="71" t="str">
        <f ca="1">IF(LEN($I66)=0,"",IF(LEN(AT$12)=0,"",IF(ISNUMBER(SEARCH("LABEL",$G66)),"",IFERROR(_xll.BDP(TKR,$G66,"EQY_FUND_RELATIVE_PERIOD",AT$12,ACC_O,CONS_O,CURR_O,"fill=b")*1,"-"))))</f>
        <v/>
      </c>
      <c r="AU66" s="71" t="str">
        <f ca="1">IF(LEN($I66)=0,"",IF(LEN(AU$12)=0,"",IF(ISNUMBER(SEARCH("LABEL",$G66)),"",IFERROR(_xll.BDP(TKR,$G66,"EQY_FUND_RELATIVE_PERIOD",AU$12,ACC_O,CONS_O,CURR_O,"fill=b")*1,"-"))))</f>
        <v/>
      </c>
      <c r="AV66" s="71" t="str">
        <f ca="1">IF(LEN($I66)=0,"",IF(LEN(AV$12)=0,"",IF(ISNUMBER(SEARCH("LABEL",$G66)),"",IFERROR(_xll.BDP(TKR,$G66,"EQY_FUND_RELATIVE_PERIOD",AV$12,ACC_O,CONS_O,CURR_O,"fill=b")*1,"-"))))</f>
        <v/>
      </c>
      <c r="AW66" s="71" t="str">
        <f ca="1">IF(LEN($I66)=0,"",IF(LEN(AW$12)=0,"",IF(ISNUMBER(SEARCH("LABEL",$G66)),"",IFERROR(_xll.BDP(TKR,$G66,"EQY_FUND_RELATIVE_PERIOD",AW$12,ACC_O,CONS_O,CURR_O,"fill=b")*1,"-"))))</f>
        <v/>
      </c>
      <c r="AX66" s="71" t="str">
        <f ca="1">IF(LEN($I66)=0,"",IF(LEN(AX$12)=0,"",IF(ISNUMBER(SEARCH("LABEL",$G66)),"",IFERROR(_xll.BDP(TKR,$G66,"EQY_FUND_RELATIVE_PERIOD",AX$12,ACC_O,CONS_O,CURR_O,"fill=b")*1,"-"))))</f>
        <v/>
      </c>
      <c r="AY66" s="71" t="str">
        <f ca="1">IF(LEN($I66)=0,"",IF(LEN(AY$12)=0,"",IF(ISNUMBER(SEARCH("LABEL",$G66)),"",IFERROR(_xll.BDP(TKR,$G66,"EQY_FUND_RELATIVE_PERIOD",AY$12,ACC_O,CONS_O,CURR_O,"fill=b")*1,"-"))))</f>
        <v/>
      </c>
      <c r="AZ66" s="71" t="str">
        <f ca="1">IF(LEN($I66)=0,"",IF(LEN(AZ$12)=0,"",IF(ISNUMBER(SEARCH("LABEL",$G66)),"",IFERROR(_xll.BDP(TKR,$G66,"EQY_FUND_RELATIVE_PERIOD",AZ$12,ACC_O,CONS_O,CURR_O,"fill=b")*1,"-"))))</f>
        <v/>
      </c>
      <c r="BA66" s="71" t="str">
        <f ca="1">IF(LEN($I66)=0,"",IF(LEN(BA$12)=0,"",IF(ISNUMBER(SEARCH("LABEL",$G66)),"",IFERROR(_xll.BDP(TKR,$G66,"EQY_FUND_RELATIVE_PERIOD",BA$12,ACC_O,CONS_O,CURR_O,"fill=b")*1,"-"))))</f>
        <v/>
      </c>
      <c r="BB66" s="71" t="str">
        <f ca="1">IF(LEN($I66)=0,"",IF(LEN(BB$12)=0,"",IF(ISNUMBER(SEARCH("LABEL",$G66)),"",IFERROR(_xll.BDP(TKR,$G66,"EQY_FUND_RELATIVE_PERIOD",BB$12,ACC_O,CONS_O,CURR_O,"fill=b")*1,"-"))))</f>
        <v/>
      </c>
      <c r="BC66" s="71" t="str">
        <f ca="1">IF(LEN($I66)=0,"",IF(LEN(BC$12)=0,"",IF(ISNUMBER(SEARCH("LABEL",$G66)),"",IFERROR(_xll.BDP(TKR,$G66,"EQY_FUND_RELATIVE_PERIOD",BC$12,ACC_O,CONS_O,CURR_O,"fill=b")*1,"-"))))</f>
        <v/>
      </c>
    </row>
    <row r="67" spans="2:55">
      <c r="B67">
        <v>55</v>
      </c>
      <c r="C67" t="str">
        <f t="shared" ca="1" si="5"/>
        <v/>
      </c>
      <c r="D67" t="str">
        <f t="shared" ca="1" si="5"/>
        <v/>
      </c>
      <c r="E67" t="str">
        <f t="shared" ca="1" si="5"/>
        <v/>
      </c>
      <c r="F67" t="str">
        <f t="shared" ca="1" si="5"/>
        <v/>
      </c>
      <c r="G67" t="str">
        <f t="shared" ca="1" si="1"/>
        <v/>
      </c>
      <c r="H67" t="str">
        <f t="shared" ca="1" si="2"/>
        <v/>
      </c>
      <c r="I67" t="str">
        <f t="shared" ca="1" si="3"/>
        <v/>
      </c>
      <c r="P67" s="71" t="str">
        <f ca="1">IF(LEN($I67)=0,"",IF(LEN(P$12)=0,"",IF(ISNUMBER(SEARCH("LABEL",$G67)),"",IFERROR(_xll.BDP(TKR,$G67,"EQY_FUND_RELATIVE_PERIOD",P$12,ACC_O,CONS_O,CURR_O,"fill=b")*1,"-"))))</f>
        <v/>
      </c>
      <c r="Q67" s="71" t="str">
        <f ca="1">IF(LEN($I67)=0,"",IF(LEN(Q$12)=0,"",IF(ISNUMBER(SEARCH("LABEL",$G67)),"",IFERROR(_xll.BDP(TKR,$G67,"EQY_FUND_RELATIVE_PERIOD",Q$12,ACC_O,CONS_O,CURR_O,"fill=b")*1,"-"))))</f>
        <v/>
      </c>
      <c r="R67" s="71" t="str">
        <f ca="1">IF(LEN($I67)=0,"",IF(LEN(R$12)=0,"",IF(ISNUMBER(SEARCH("LABEL",$G67)),"",IFERROR(_xll.BDP(TKR,$G67,"EQY_FUND_RELATIVE_PERIOD",R$12,ACC_O,CONS_O,CURR_O,"fill=b")*1,"-"))))</f>
        <v/>
      </c>
      <c r="S67" s="71" t="str">
        <f ca="1">IF(LEN($I67)=0,"",IF(LEN(S$12)=0,"",IF(ISNUMBER(SEARCH("LABEL",$G67)),"",IFERROR(_xll.BDP(TKR,$G67,"EQY_FUND_RELATIVE_PERIOD",S$12,ACC_O,CONS_O,CURR_O,"fill=b")*1,"-"))))</f>
        <v/>
      </c>
      <c r="T67" s="71" t="str">
        <f ca="1">IF(LEN($I67)=0,"",IF(LEN(T$12)=0,"",IF(ISNUMBER(SEARCH("LABEL",$G67)),"",IFERROR(_xll.BDP(TKR,$G67,"EQY_FUND_RELATIVE_PERIOD",T$12,ACC_O,CONS_O,CURR_O,"fill=b")*1,"-"))))</f>
        <v/>
      </c>
      <c r="U67" s="71" t="str">
        <f ca="1">IF(LEN($I67)=0,"",IF(LEN(U$12)=0,"",IF(ISNUMBER(SEARCH("LABEL",$G67)),"",IFERROR(_xll.BDP(TKR,$G67,"EQY_FUND_RELATIVE_PERIOD",U$12,ACC_O,CONS_O,CURR_O,"fill=b")*1,"-"))))</f>
        <v/>
      </c>
      <c r="V67" s="71" t="str">
        <f ca="1">IF(LEN($I67)=0,"",IF(LEN(V$12)=0,"",IF(ISNUMBER(SEARCH("LABEL",$G67)),"",IFERROR(_xll.BDP(TKR,$G67,"EQY_FUND_RELATIVE_PERIOD",V$12,ACC_O,CONS_O,CURR_O,"fill=b")*1,"-"))))</f>
        <v/>
      </c>
      <c r="W67" s="71" t="str">
        <f ca="1">IF(LEN($I67)=0,"",IF(LEN(W$12)=0,"",IF(ISNUMBER(SEARCH("LABEL",$G67)),"",IFERROR(_xll.BDP(TKR,$G67,"EQY_FUND_RELATIVE_PERIOD",W$12,ACC_O,CONS_O,CURR_O,"fill=b")*1,"-"))))</f>
        <v/>
      </c>
      <c r="X67" s="71" t="str">
        <f ca="1">IF(LEN($I67)=0,"",IF(LEN(X$12)=0,"",IF(ISNUMBER(SEARCH("LABEL",$G67)),"",IFERROR(_xll.BDP(TKR,$G67,"EQY_FUND_RELATIVE_PERIOD",X$12,ACC_O,CONS_O,CURR_O,"fill=b")*1,"-"))))</f>
        <v/>
      </c>
      <c r="Y67" s="71" t="str">
        <f ca="1">IF(LEN($I67)=0,"",IF(LEN(Y$12)=0,"",IF(ISNUMBER(SEARCH("LABEL",$G67)),"",IFERROR(_xll.BDP(TKR,$G67,"EQY_FUND_RELATIVE_PERIOD",Y$12,ACC_O,CONS_O,CURR_O,"fill=b")*1,"-"))))</f>
        <v/>
      </c>
      <c r="Z67" s="71" t="str">
        <f ca="1">IF(LEN($I67)=0,"",IF(LEN(Z$12)=0,"",IF(ISNUMBER(SEARCH("LABEL",$G67)),"",IFERROR(_xll.BDP(TKR,$G67,"EQY_FUND_RELATIVE_PERIOD",Z$12,ACC_O,CONS_O,CURR_O,"fill=b")*1,"-"))))</f>
        <v/>
      </c>
      <c r="AA67" s="71" t="str">
        <f ca="1">IF(LEN($I67)=0,"",IF(LEN(AA$12)=0,"",IF(ISNUMBER(SEARCH("LABEL",$G67)),"",IFERROR(_xll.BDP(TKR,$G67,"EQY_FUND_RELATIVE_PERIOD",AA$12,ACC_O,CONS_O,CURR_O,"fill=b")*1,"-"))))</f>
        <v/>
      </c>
      <c r="AB67" s="71" t="str">
        <f ca="1">IF(LEN($I67)=0,"",IF(LEN(AB$12)=0,"",IF(ISNUMBER(SEARCH("LABEL",$G67)),"",IFERROR(_xll.BDP(TKR,$G67,"EQY_FUND_RELATIVE_PERIOD",AB$12,ACC_O,CONS_O,CURR_O,"fill=b")*1,"-"))))</f>
        <v/>
      </c>
      <c r="AC67" s="71" t="str">
        <f ca="1">IF(LEN($I67)=0,"",IF(LEN(AC$12)=0,"",IF(ISNUMBER(SEARCH("LABEL",$G67)),"",IFERROR(_xll.BDP(TKR,$G67,"EQY_FUND_RELATIVE_PERIOD",AC$12,ACC_O,CONS_O,CURR_O,"fill=b")*1,"-"))))</f>
        <v/>
      </c>
      <c r="AD67" s="71" t="str">
        <f ca="1">IF(LEN($I67)=0,"",IF(LEN(AD$12)=0,"",IF(ISNUMBER(SEARCH("LABEL",$G67)),"",IFERROR(_xll.BDP(TKR,$G67,"EQY_FUND_RELATIVE_PERIOD",AD$12,ACC_O,CONS_O,CURR_O,"fill=b")*1,"-"))))</f>
        <v/>
      </c>
      <c r="AE67" s="71" t="str">
        <f ca="1">IF(LEN($I67)=0,"",IF(LEN(AE$12)=0,"",IF(ISNUMBER(SEARCH("LABEL",$G67)),"",IFERROR(_xll.BDP(TKR,$G67,"EQY_FUND_RELATIVE_PERIOD",AE$12,ACC_O,CONS_O,CURR_O,"fill=b")*1,"-"))))</f>
        <v/>
      </c>
      <c r="AF67" s="71" t="str">
        <f ca="1">IF(LEN($I67)=0,"",IF(LEN(AF$12)=0,"",IF(ISNUMBER(SEARCH("LABEL",$G67)),"",IFERROR(_xll.BDP(TKR,$G67,"EQY_FUND_RELATIVE_PERIOD",AF$12,ACC_O,CONS_O,CURR_O,"fill=b")*1,"-"))))</f>
        <v/>
      </c>
      <c r="AG67" s="71" t="str">
        <f ca="1">IF(LEN($I67)=0,"",IF(LEN(AG$12)=0,"",IF(ISNUMBER(SEARCH("LABEL",$G67)),"",IFERROR(_xll.BDP(TKR,$G67,"EQY_FUND_RELATIVE_PERIOD",AG$12,ACC_O,CONS_O,CURR_O,"fill=b")*1,"-"))))</f>
        <v/>
      </c>
      <c r="AH67" s="71" t="str">
        <f ca="1">IF(LEN($I67)=0,"",IF(LEN(AH$12)=0,"",IF(ISNUMBER(SEARCH("LABEL",$G67)),"",IFERROR(_xll.BDP(TKR,$G67,"EQY_FUND_RELATIVE_PERIOD",AH$12,ACC_O,CONS_O,CURR_O,"fill=b")*1,"-"))))</f>
        <v/>
      </c>
      <c r="AI67" s="71" t="str">
        <f ca="1">IF(LEN($I67)=0,"",IF(LEN(AI$12)=0,"",IF(ISNUMBER(SEARCH("LABEL",$G67)),"",IFERROR(_xll.BDP(TKR,$G67,"EQY_FUND_RELATIVE_PERIOD",AI$12,ACC_O,CONS_O,CURR_O,"fill=b")*1,"-"))))</f>
        <v/>
      </c>
      <c r="AJ67" s="71" t="str">
        <f ca="1">IF(LEN($I67)=0,"",IF(LEN(AJ$12)=0,"",IF(ISNUMBER(SEARCH("LABEL",$G67)),"",IFERROR(_xll.BDP(TKR,$G67,"EQY_FUND_RELATIVE_PERIOD",AJ$12,ACC_O,CONS_O,CURR_O,"fill=b")*1,"-"))))</f>
        <v/>
      </c>
      <c r="AK67" s="71" t="str">
        <f ca="1">IF(LEN($I67)=0,"",IF(LEN(AK$12)=0,"",IF(ISNUMBER(SEARCH("LABEL",$G67)),"",IFERROR(_xll.BDP(TKR,$G67,"EQY_FUND_RELATIVE_PERIOD",AK$12,ACC_O,CONS_O,CURR_O,"fill=b")*1,"-"))))</f>
        <v/>
      </c>
      <c r="AL67" s="71" t="str">
        <f ca="1">IF(LEN($I67)=0,"",IF(LEN(AL$12)=0,"",IF(ISNUMBER(SEARCH("LABEL",$G67)),"",IFERROR(_xll.BDP(TKR,$G67,"EQY_FUND_RELATIVE_PERIOD",AL$12,ACC_O,CONS_O,CURR_O,"fill=b")*1,"-"))))</f>
        <v/>
      </c>
      <c r="AM67" s="71" t="str">
        <f ca="1">IF(LEN($I67)=0,"",IF(LEN(AM$12)=0,"",IF(ISNUMBER(SEARCH("LABEL",$G67)),"",IFERROR(_xll.BDP(TKR,$G67,"EQY_FUND_RELATIVE_PERIOD",AM$12,ACC_O,CONS_O,CURR_O,"fill=b")*1,"-"))))</f>
        <v/>
      </c>
      <c r="AN67" s="71" t="str">
        <f ca="1">IF(LEN($I67)=0,"",IF(LEN(AN$12)=0,"",IF(ISNUMBER(SEARCH("LABEL",$G67)),"",IFERROR(_xll.BDP(TKR,$G67,"EQY_FUND_RELATIVE_PERIOD",AN$12,ACC_O,CONS_O,CURR_O,"fill=b")*1,"-"))))</f>
        <v/>
      </c>
      <c r="AO67" s="71" t="str">
        <f ca="1">IF(LEN($I67)=0,"",IF(LEN(AO$12)=0,"",IF(ISNUMBER(SEARCH("LABEL",$G67)),"",IFERROR(_xll.BDP(TKR,$G67,"EQY_FUND_RELATIVE_PERIOD",AO$12,ACC_O,CONS_O,CURR_O,"fill=b")*1,"-"))))</f>
        <v/>
      </c>
      <c r="AP67" s="71" t="str">
        <f ca="1">IF(LEN($I67)=0,"",IF(LEN(AP$12)=0,"",IF(ISNUMBER(SEARCH("LABEL",$G67)),"",IFERROR(_xll.BDP(TKR,$G67,"EQY_FUND_RELATIVE_PERIOD",AP$12,ACC_O,CONS_O,CURR_O,"fill=b")*1,"-"))))</f>
        <v/>
      </c>
      <c r="AQ67" s="71" t="str">
        <f ca="1">IF(LEN($I67)=0,"",IF(LEN(AQ$12)=0,"",IF(ISNUMBER(SEARCH("LABEL",$G67)),"",IFERROR(_xll.BDP(TKR,$G67,"EQY_FUND_RELATIVE_PERIOD",AQ$12,ACC_O,CONS_O,CURR_O,"fill=b")*1,"-"))))</f>
        <v/>
      </c>
      <c r="AR67" s="71" t="str">
        <f ca="1">IF(LEN($I67)=0,"",IF(LEN(AR$12)=0,"",IF(ISNUMBER(SEARCH("LABEL",$G67)),"",IFERROR(_xll.BDP(TKR,$G67,"EQY_FUND_RELATIVE_PERIOD",AR$12,ACC_O,CONS_O,CURR_O,"fill=b")*1,"-"))))</f>
        <v/>
      </c>
      <c r="AS67" s="71" t="str">
        <f ca="1">IF(LEN($I67)=0,"",IF(LEN(AS$12)=0,"",IF(ISNUMBER(SEARCH("LABEL",$G67)),"",IFERROR(_xll.BDP(TKR,$G67,"EQY_FUND_RELATIVE_PERIOD",AS$12,ACC_O,CONS_O,CURR_O,"fill=b")*1,"-"))))</f>
        <v/>
      </c>
      <c r="AT67" s="71" t="str">
        <f ca="1">IF(LEN($I67)=0,"",IF(LEN(AT$12)=0,"",IF(ISNUMBER(SEARCH("LABEL",$G67)),"",IFERROR(_xll.BDP(TKR,$G67,"EQY_FUND_RELATIVE_PERIOD",AT$12,ACC_O,CONS_O,CURR_O,"fill=b")*1,"-"))))</f>
        <v/>
      </c>
      <c r="AU67" s="71" t="str">
        <f ca="1">IF(LEN($I67)=0,"",IF(LEN(AU$12)=0,"",IF(ISNUMBER(SEARCH("LABEL",$G67)),"",IFERROR(_xll.BDP(TKR,$G67,"EQY_FUND_RELATIVE_PERIOD",AU$12,ACC_O,CONS_O,CURR_O,"fill=b")*1,"-"))))</f>
        <v/>
      </c>
      <c r="AV67" s="71" t="str">
        <f ca="1">IF(LEN($I67)=0,"",IF(LEN(AV$12)=0,"",IF(ISNUMBER(SEARCH("LABEL",$G67)),"",IFERROR(_xll.BDP(TKR,$G67,"EQY_FUND_RELATIVE_PERIOD",AV$12,ACC_O,CONS_O,CURR_O,"fill=b")*1,"-"))))</f>
        <v/>
      </c>
      <c r="AW67" s="71" t="str">
        <f ca="1">IF(LEN($I67)=0,"",IF(LEN(AW$12)=0,"",IF(ISNUMBER(SEARCH("LABEL",$G67)),"",IFERROR(_xll.BDP(TKR,$G67,"EQY_FUND_RELATIVE_PERIOD",AW$12,ACC_O,CONS_O,CURR_O,"fill=b")*1,"-"))))</f>
        <v/>
      </c>
      <c r="AX67" s="71" t="str">
        <f ca="1">IF(LEN($I67)=0,"",IF(LEN(AX$12)=0,"",IF(ISNUMBER(SEARCH("LABEL",$G67)),"",IFERROR(_xll.BDP(TKR,$G67,"EQY_FUND_RELATIVE_PERIOD",AX$12,ACC_O,CONS_O,CURR_O,"fill=b")*1,"-"))))</f>
        <v/>
      </c>
      <c r="AY67" s="71" t="str">
        <f ca="1">IF(LEN($I67)=0,"",IF(LEN(AY$12)=0,"",IF(ISNUMBER(SEARCH("LABEL",$G67)),"",IFERROR(_xll.BDP(TKR,$G67,"EQY_FUND_RELATIVE_PERIOD",AY$12,ACC_O,CONS_O,CURR_O,"fill=b")*1,"-"))))</f>
        <v/>
      </c>
      <c r="AZ67" s="71" t="str">
        <f ca="1">IF(LEN($I67)=0,"",IF(LEN(AZ$12)=0,"",IF(ISNUMBER(SEARCH("LABEL",$G67)),"",IFERROR(_xll.BDP(TKR,$G67,"EQY_FUND_RELATIVE_PERIOD",AZ$12,ACC_O,CONS_O,CURR_O,"fill=b")*1,"-"))))</f>
        <v/>
      </c>
      <c r="BA67" s="71" t="str">
        <f ca="1">IF(LEN($I67)=0,"",IF(LEN(BA$12)=0,"",IF(ISNUMBER(SEARCH("LABEL",$G67)),"",IFERROR(_xll.BDP(TKR,$G67,"EQY_FUND_RELATIVE_PERIOD",BA$12,ACC_O,CONS_O,CURR_O,"fill=b")*1,"-"))))</f>
        <v/>
      </c>
      <c r="BB67" s="71" t="str">
        <f ca="1">IF(LEN($I67)=0,"",IF(LEN(BB$12)=0,"",IF(ISNUMBER(SEARCH("LABEL",$G67)),"",IFERROR(_xll.BDP(TKR,$G67,"EQY_FUND_RELATIVE_PERIOD",BB$12,ACC_O,CONS_O,CURR_O,"fill=b")*1,"-"))))</f>
        <v/>
      </c>
      <c r="BC67" s="71" t="str">
        <f ca="1">IF(LEN($I67)=0,"",IF(LEN(BC$12)=0,"",IF(ISNUMBER(SEARCH("LABEL",$G67)),"",IFERROR(_xll.BDP(TKR,$G67,"EQY_FUND_RELATIVE_PERIOD",BC$12,ACC_O,CONS_O,CURR_O,"fill=b")*1,"-"))))</f>
        <v/>
      </c>
    </row>
    <row r="68" spans="2:55">
      <c r="B68">
        <v>56</v>
      </c>
      <c r="C68" t="str">
        <f t="shared" ca="1" si="5"/>
        <v/>
      </c>
      <c r="D68" t="str">
        <f t="shared" ca="1" si="5"/>
        <v/>
      </c>
      <c r="E68" t="str">
        <f t="shared" ca="1" si="5"/>
        <v/>
      </c>
      <c r="F68" t="str">
        <f t="shared" ca="1" si="5"/>
        <v/>
      </c>
      <c r="G68" t="str">
        <f t="shared" ca="1" si="1"/>
        <v/>
      </c>
      <c r="H68" t="str">
        <f t="shared" ca="1" si="2"/>
        <v/>
      </c>
      <c r="I68" t="str">
        <f t="shared" ca="1" si="3"/>
        <v/>
      </c>
      <c r="P68" s="71" t="str">
        <f ca="1">IF(LEN($I68)=0,"",IF(LEN(P$12)=0,"",IF(ISNUMBER(SEARCH("LABEL",$G68)),"",IFERROR(_xll.BDP(TKR,$G68,"EQY_FUND_RELATIVE_PERIOD",P$12,ACC_O,CONS_O,CURR_O,"fill=b")*1,"-"))))</f>
        <v/>
      </c>
      <c r="Q68" s="71" t="str">
        <f ca="1">IF(LEN($I68)=0,"",IF(LEN(Q$12)=0,"",IF(ISNUMBER(SEARCH("LABEL",$G68)),"",IFERROR(_xll.BDP(TKR,$G68,"EQY_FUND_RELATIVE_PERIOD",Q$12,ACC_O,CONS_O,CURR_O,"fill=b")*1,"-"))))</f>
        <v/>
      </c>
      <c r="R68" s="71" t="str">
        <f ca="1">IF(LEN($I68)=0,"",IF(LEN(R$12)=0,"",IF(ISNUMBER(SEARCH("LABEL",$G68)),"",IFERROR(_xll.BDP(TKR,$G68,"EQY_FUND_RELATIVE_PERIOD",R$12,ACC_O,CONS_O,CURR_O,"fill=b")*1,"-"))))</f>
        <v/>
      </c>
      <c r="S68" s="71" t="str">
        <f ca="1">IF(LEN($I68)=0,"",IF(LEN(S$12)=0,"",IF(ISNUMBER(SEARCH("LABEL",$G68)),"",IFERROR(_xll.BDP(TKR,$G68,"EQY_FUND_RELATIVE_PERIOD",S$12,ACC_O,CONS_O,CURR_O,"fill=b")*1,"-"))))</f>
        <v/>
      </c>
      <c r="T68" s="71" t="str">
        <f ca="1">IF(LEN($I68)=0,"",IF(LEN(T$12)=0,"",IF(ISNUMBER(SEARCH("LABEL",$G68)),"",IFERROR(_xll.BDP(TKR,$G68,"EQY_FUND_RELATIVE_PERIOD",T$12,ACC_O,CONS_O,CURR_O,"fill=b")*1,"-"))))</f>
        <v/>
      </c>
      <c r="U68" s="71" t="str">
        <f ca="1">IF(LEN($I68)=0,"",IF(LEN(U$12)=0,"",IF(ISNUMBER(SEARCH("LABEL",$G68)),"",IFERROR(_xll.BDP(TKR,$G68,"EQY_FUND_RELATIVE_PERIOD",U$12,ACC_O,CONS_O,CURR_O,"fill=b")*1,"-"))))</f>
        <v/>
      </c>
      <c r="V68" s="71" t="str">
        <f ca="1">IF(LEN($I68)=0,"",IF(LEN(V$12)=0,"",IF(ISNUMBER(SEARCH("LABEL",$G68)),"",IFERROR(_xll.BDP(TKR,$G68,"EQY_FUND_RELATIVE_PERIOD",V$12,ACC_O,CONS_O,CURR_O,"fill=b")*1,"-"))))</f>
        <v/>
      </c>
      <c r="W68" s="71" t="str">
        <f ca="1">IF(LEN($I68)=0,"",IF(LEN(W$12)=0,"",IF(ISNUMBER(SEARCH("LABEL",$G68)),"",IFERROR(_xll.BDP(TKR,$G68,"EQY_FUND_RELATIVE_PERIOD",W$12,ACC_O,CONS_O,CURR_O,"fill=b")*1,"-"))))</f>
        <v/>
      </c>
      <c r="X68" s="71" t="str">
        <f ca="1">IF(LEN($I68)=0,"",IF(LEN(X$12)=0,"",IF(ISNUMBER(SEARCH("LABEL",$G68)),"",IFERROR(_xll.BDP(TKR,$G68,"EQY_FUND_RELATIVE_PERIOD",X$12,ACC_O,CONS_O,CURR_O,"fill=b")*1,"-"))))</f>
        <v/>
      </c>
      <c r="Y68" s="71" t="str">
        <f ca="1">IF(LEN($I68)=0,"",IF(LEN(Y$12)=0,"",IF(ISNUMBER(SEARCH("LABEL",$G68)),"",IFERROR(_xll.BDP(TKR,$G68,"EQY_FUND_RELATIVE_PERIOD",Y$12,ACC_O,CONS_O,CURR_O,"fill=b")*1,"-"))))</f>
        <v/>
      </c>
      <c r="Z68" s="71" t="str">
        <f ca="1">IF(LEN($I68)=0,"",IF(LEN(Z$12)=0,"",IF(ISNUMBER(SEARCH("LABEL",$G68)),"",IFERROR(_xll.BDP(TKR,$G68,"EQY_FUND_RELATIVE_PERIOD",Z$12,ACC_O,CONS_O,CURR_O,"fill=b")*1,"-"))))</f>
        <v/>
      </c>
      <c r="AA68" s="71" t="str">
        <f ca="1">IF(LEN($I68)=0,"",IF(LEN(AA$12)=0,"",IF(ISNUMBER(SEARCH("LABEL",$G68)),"",IFERROR(_xll.BDP(TKR,$G68,"EQY_FUND_RELATIVE_PERIOD",AA$12,ACC_O,CONS_O,CURR_O,"fill=b")*1,"-"))))</f>
        <v/>
      </c>
      <c r="AB68" s="71" t="str">
        <f ca="1">IF(LEN($I68)=0,"",IF(LEN(AB$12)=0,"",IF(ISNUMBER(SEARCH("LABEL",$G68)),"",IFERROR(_xll.BDP(TKR,$G68,"EQY_FUND_RELATIVE_PERIOD",AB$12,ACC_O,CONS_O,CURR_O,"fill=b")*1,"-"))))</f>
        <v/>
      </c>
      <c r="AC68" s="71" t="str">
        <f ca="1">IF(LEN($I68)=0,"",IF(LEN(AC$12)=0,"",IF(ISNUMBER(SEARCH("LABEL",$G68)),"",IFERROR(_xll.BDP(TKR,$G68,"EQY_FUND_RELATIVE_PERIOD",AC$12,ACC_O,CONS_O,CURR_O,"fill=b")*1,"-"))))</f>
        <v/>
      </c>
      <c r="AD68" s="71" t="str">
        <f ca="1">IF(LEN($I68)=0,"",IF(LEN(AD$12)=0,"",IF(ISNUMBER(SEARCH("LABEL",$G68)),"",IFERROR(_xll.BDP(TKR,$G68,"EQY_FUND_RELATIVE_PERIOD",AD$12,ACC_O,CONS_O,CURR_O,"fill=b")*1,"-"))))</f>
        <v/>
      </c>
      <c r="AE68" s="71" t="str">
        <f ca="1">IF(LEN($I68)=0,"",IF(LEN(AE$12)=0,"",IF(ISNUMBER(SEARCH("LABEL",$G68)),"",IFERROR(_xll.BDP(TKR,$G68,"EQY_FUND_RELATIVE_PERIOD",AE$12,ACC_O,CONS_O,CURR_O,"fill=b")*1,"-"))))</f>
        <v/>
      </c>
      <c r="AF68" s="71" t="str">
        <f ca="1">IF(LEN($I68)=0,"",IF(LEN(AF$12)=0,"",IF(ISNUMBER(SEARCH("LABEL",$G68)),"",IFERROR(_xll.BDP(TKR,$G68,"EQY_FUND_RELATIVE_PERIOD",AF$12,ACC_O,CONS_O,CURR_O,"fill=b")*1,"-"))))</f>
        <v/>
      </c>
      <c r="AG68" s="71" t="str">
        <f ca="1">IF(LEN($I68)=0,"",IF(LEN(AG$12)=0,"",IF(ISNUMBER(SEARCH("LABEL",$G68)),"",IFERROR(_xll.BDP(TKR,$G68,"EQY_FUND_RELATIVE_PERIOD",AG$12,ACC_O,CONS_O,CURR_O,"fill=b")*1,"-"))))</f>
        <v/>
      </c>
      <c r="AH68" s="71" t="str">
        <f ca="1">IF(LEN($I68)=0,"",IF(LEN(AH$12)=0,"",IF(ISNUMBER(SEARCH("LABEL",$G68)),"",IFERROR(_xll.BDP(TKR,$G68,"EQY_FUND_RELATIVE_PERIOD",AH$12,ACC_O,CONS_O,CURR_O,"fill=b")*1,"-"))))</f>
        <v/>
      </c>
      <c r="AI68" s="71" t="str">
        <f ca="1">IF(LEN($I68)=0,"",IF(LEN(AI$12)=0,"",IF(ISNUMBER(SEARCH("LABEL",$G68)),"",IFERROR(_xll.BDP(TKR,$G68,"EQY_FUND_RELATIVE_PERIOD",AI$12,ACC_O,CONS_O,CURR_O,"fill=b")*1,"-"))))</f>
        <v/>
      </c>
      <c r="AJ68" s="71" t="str">
        <f ca="1">IF(LEN($I68)=0,"",IF(LEN(AJ$12)=0,"",IF(ISNUMBER(SEARCH("LABEL",$G68)),"",IFERROR(_xll.BDP(TKR,$G68,"EQY_FUND_RELATIVE_PERIOD",AJ$12,ACC_O,CONS_O,CURR_O,"fill=b")*1,"-"))))</f>
        <v/>
      </c>
      <c r="AK68" s="71" t="str">
        <f ca="1">IF(LEN($I68)=0,"",IF(LEN(AK$12)=0,"",IF(ISNUMBER(SEARCH("LABEL",$G68)),"",IFERROR(_xll.BDP(TKR,$G68,"EQY_FUND_RELATIVE_PERIOD",AK$12,ACC_O,CONS_O,CURR_O,"fill=b")*1,"-"))))</f>
        <v/>
      </c>
      <c r="AL68" s="71" t="str">
        <f ca="1">IF(LEN($I68)=0,"",IF(LEN(AL$12)=0,"",IF(ISNUMBER(SEARCH("LABEL",$G68)),"",IFERROR(_xll.BDP(TKR,$G68,"EQY_FUND_RELATIVE_PERIOD",AL$12,ACC_O,CONS_O,CURR_O,"fill=b")*1,"-"))))</f>
        <v/>
      </c>
      <c r="AM68" s="71" t="str">
        <f ca="1">IF(LEN($I68)=0,"",IF(LEN(AM$12)=0,"",IF(ISNUMBER(SEARCH("LABEL",$G68)),"",IFERROR(_xll.BDP(TKR,$G68,"EQY_FUND_RELATIVE_PERIOD",AM$12,ACC_O,CONS_O,CURR_O,"fill=b")*1,"-"))))</f>
        <v/>
      </c>
      <c r="AN68" s="71" t="str">
        <f ca="1">IF(LEN($I68)=0,"",IF(LEN(AN$12)=0,"",IF(ISNUMBER(SEARCH("LABEL",$G68)),"",IFERROR(_xll.BDP(TKR,$G68,"EQY_FUND_RELATIVE_PERIOD",AN$12,ACC_O,CONS_O,CURR_O,"fill=b")*1,"-"))))</f>
        <v/>
      </c>
      <c r="AO68" s="71" t="str">
        <f ca="1">IF(LEN($I68)=0,"",IF(LEN(AO$12)=0,"",IF(ISNUMBER(SEARCH("LABEL",$G68)),"",IFERROR(_xll.BDP(TKR,$G68,"EQY_FUND_RELATIVE_PERIOD",AO$12,ACC_O,CONS_O,CURR_O,"fill=b")*1,"-"))))</f>
        <v/>
      </c>
      <c r="AP68" s="71" t="str">
        <f ca="1">IF(LEN($I68)=0,"",IF(LEN(AP$12)=0,"",IF(ISNUMBER(SEARCH("LABEL",$G68)),"",IFERROR(_xll.BDP(TKR,$G68,"EQY_FUND_RELATIVE_PERIOD",AP$12,ACC_O,CONS_O,CURR_O,"fill=b")*1,"-"))))</f>
        <v/>
      </c>
      <c r="AQ68" s="71" t="str">
        <f ca="1">IF(LEN($I68)=0,"",IF(LEN(AQ$12)=0,"",IF(ISNUMBER(SEARCH("LABEL",$G68)),"",IFERROR(_xll.BDP(TKR,$G68,"EQY_FUND_RELATIVE_PERIOD",AQ$12,ACC_O,CONS_O,CURR_O,"fill=b")*1,"-"))))</f>
        <v/>
      </c>
      <c r="AR68" s="71" t="str">
        <f ca="1">IF(LEN($I68)=0,"",IF(LEN(AR$12)=0,"",IF(ISNUMBER(SEARCH("LABEL",$G68)),"",IFERROR(_xll.BDP(TKR,$G68,"EQY_FUND_RELATIVE_PERIOD",AR$12,ACC_O,CONS_O,CURR_O,"fill=b")*1,"-"))))</f>
        <v/>
      </c>
      <c r="AS68" s="71" t="str">
        <f ca="1">IF(LEN($I68)=0,"",IF(LEN(AS$12)=0,"",IF(ISNUMBER(SEARCH("LABEL",$G68)),"",IFERROR(_xll.BDP(TKR,$G68,"EQY_FUND_RELATIVE_PERIOD",AS$12,ACC_O,CONS_O,CURR_O,"fill=b")*1,"-"))))</f>
        <v/>
      </c>
      <c r="AT68" s="71" t="str">
        <f ca="1">IF(LEN($I68)=0,"",IF(LEN(AT$12)=0,"",IF(ISNUMBER(SEARCH("LABEL",$G68)),"",IFERROR(_xll.BDP(TKR,$G68,"EQY_FUND_RELATIVE_PERIOD",AT$12,ACC_O,CONS_O,CURR_O,"fill=b")*1,"-"))))</f>
        <v/>
      </c>
      <c r="AU68" s="71" t="str">
        <f ca="1">IF(LEN($I68)=0,"",IF(LEN(AU$12)=0,"",IF(ISNUMBER(SEARCH("LABEL",$G68)),"",IFERROR(_xll.BDP(TKR,$G68,"EQY_FUND_RELATIVE_PERIOD",AU$12,ACC_O,CONS_O,CURR_O,"fill=b")*1,"-"))))</f>
        <v/>
      </c>
      <c r="AV68" s="71" t="str">
        <f ca="1">IF(LEN($I68)=0,"",IF(LEN(AV$12)=0,"",IF(ISNUMBER(SEARCH("LABEL",$G68)),"",IFERROR(_xll.BDP(TKR,$G68,"EQY_FUND_RELATIVE_PERIOD",AV$12,ACC_O,CONS_O,CURR_O,"fill=b")*1,"-"))))</f>
        <v/>
      </c>
      <c r="AW68" s="71" t="str">
        <f ca="1">IF(LEN($I68)=0,"",IF(LEN(AW$12)=0,"",IF(ISNUMBER(SEARCH("LABEL",$G68)),"",IFERROR(_xll.BDP(TKR,$G68,"EQY_FUND_RELATIVE_PERIOD",AW$12,ACC_O,CONS_O,CURR_O,"fill=b")*1,"-"))))</f>
        <v/>
      </c>
      <c r="AX68" s="71" t="str">
        <f ca="1">IF(LEN($I68)=0,"",IF(LEN(AX$12)=0,"",IF(ISNUMBER(SEARCH("LABEL",$G68)),"",IFERROR(_xll.BDP(TKR,$G68,"EQY_FUND_RELATIVE_PERIOD",AX$12,ACC_O,CONS_O,CURR_O,"fill=b")*1,"-"))))</f>
        <v/>
      </c>
      <c r="AY68" s="71" t="str">
        <f ca="1">IF(LEN($I68)=0,"",IF(LEN(AY$12)=0,"",IF(ISNUMBER(SEARCH("LABEL",$G68)),"",IFERROR(_xll.BDP(TKR,$G68,"EQY_FUND_RELATIVE_PERIOD",AY$12,ACC_O,CONS_O,CURR_O,"fill=b")*1,"-"))))</f>
        <v/>
      </c>
      <c r="AZ68" s="71" t="str">
        <f ca="1">IF(LEN($I68)=0,"",IF(LEN(AZ$12)=0,"",IF(ISNUMBER(SEARCH("LABEL",$G68)),"",IFERROR(_xll.BDP(TKR,$G68,"EQY_FUND_RELATIVE_PERIOD",AZ$12,ACC_O,CONS_O,CURR_O,"fill=b")*1,"-"))))</f>
        <v/>
      </c>
      <c r="BA68" s="71" t="str">
        <f ca="1">IF(LEN($I68)=0,"",IF(LEN(BA$12)=0,"",IF(ISNUMBER(SEARCH("LABEL",$G68)),"",IFERROR(_xll.BDP(TKR,$G68,"EQY_FUND_RELATIVE_PERIOD",BA$12,ACC_O,CONS_O,CURR_O,"fill=b")*1,"-"))))</f>
        <v/>
      </c>
      <c r="BB68" s="71" t="str">
        <f ca="1">IF(LEN($I68)=0,"",IF(LEN(BB$12)=0,"",IF(ISNUMBER(SEARCH("LABEL",$G68)),"",IFERROR(_xll.BDP(TKR,$G68,"EQY_FUND_RELATIVE_PERIOD",BB$12,ACC_O,CONS_O,CURR_O,"fill=b")*1,"-"))))</f>
        <v/>
      </c>
      <c r="BC68" s="71" t="str">
        <f ca="1">IF(LEN($I68)=0,"",IF(LEN(BC$12)=0,"",IF(ISNUMBER(SEARCH("LABEL",$G68)),"",IFERROR(_xll.BDP(TKR,$G68,"EQY_FUND_RELATIVE_PERIOD",BC$12,ACC_O,CONS_O,CURR_O,"fill=b")*1,"-"))))</f>
        <v/>
      </c>
    </row>
    <row r="69" spans="2:55">
      <c r="B69">
        <v>57</v>
      </c>
      <c r="C69" t="str">
        <f t="shared" ca="1" si="5"/>
        <v/>
      </c>
      <c r="D69" t="str">
        <f t="shared" ca="1" si="5"/>
        <v/>
      </c>
      <c r="E69" t="str">
        <f t="shared" ca="1" si="5"/>
        <v/>
      </c>
      <c r="F69" t="str">
        <f t="shared" ca="1" si="5"/>
        <v/>
      </c>
      <c r="G69" t="str">
        <f t="shared" ca="1" si="1"/>
        <v/>
      </c>
      <c r="H69" t="str">
        <f t="shared" ca="1" si="2"/>
        <v/>
      </c>
      <c r="I69" t="str">
        <f t="shared" ca="1" si="3"/>
        <v/>
      </c>
      <c r="P69" s="71" t="str">
        <f ca="1">IF(LEN($I69)=0,"",IF(LEN(P$12)=0,"",IF(ISNUMBER(SEARCH("LABEL",$G69)),"",IFERROR(_xll.BDP(TKR,$G69,"EQY_FUND_RELATIVE_PERIOD",P$12,ACC_O,CONS_O,CURR_O,"fill=b")*1,"-"))))</f>
        <v/>
      </c>
      <c r="Q69" s="71" t="str">
        <f ca="1">IF(LEN($I69)=0,"",IF(LEN(Q$12)=0,"",IF(ISNUMBER(SEARCH("LABEL",$G69)),"",IFERROR(_xll.BDP(TKR,$G69,"EQY_FUND_RELATIVE_PERIOD",Q$12,ACC_O,CONS_O,CURR_O,"fill=b")*1,"-"))))</f>
        <v/>
      </c>
      <c r="R69" s="71" t="str">
        <f ca="1">IF(LEN($I69)=0,"",IF(LEN(R$12)=0,"",IF(ISNUMBER(SEARCH("LABEL",$G69)),"",IFERROR(_xll.BDP(TKR,$G69,"EQY_FUND_RELATIVE_PERIOD",R$12,ACC_O,CONS_O,CURR_O,"fill=b")*1,"-"))))</f>
        <v/>
      </c>
      <c r="S69" s="71" t="str">
        <f ca="1">IF(LEN($I69)=0,"",IF(LEN(S$12)=0,"",IF(ISNUMBER(SEARCH("LABEL",$G69)),"",IFERROR(_xll.BDP(TKR,$G69,"EQY_FUND_RELATIVE_PERIOD",S$12,ACC_O,CONS_O,CURR_O,"fill=b")*1,"-"))))</f>
        <v/>
      </c>
      <c r="T69" s="71" t="str">
        <f ca="1">IF(LEN($I69)=0,"",IF(LEN(T$12)=0,"",IF(ISNUMBER(SEARCH("LABEL",$G69)),"",IFERROR(_xll.BDP(TKR,$G69,"EQY_FUND_RELATIVE_PERIOD",T$12,ACC_O,CONS_O,CURR_O,"fill=b")*1,"-"))))</f>
        <v/>
      </c>
      <c r="U69" s="71" t="str">
        <f ca="1">IF(LEN($I69)=0,"",IF(LEN(U$12)=0,"",IF(ISNUMBER(SEARCH("LABEL",$G69)),"",IFERROR(_xll.BDP(TKR,$G69,"EQY_FUND_RELATIVE_PERIOD",U$12,ACC_O,CONS_O,CURR_O,"fill=b")*1,"-"))))</f>
        <v/>
      </c>
      <c r="V69" s="71" t="str">
        <f ca="1">IF(LEN($I69)=0,"",IF(LEN(V$12)=0,"",IF(ISNUMBER(SEARCH("LABEL",$G69)),"",IFERROR(_xll.BDP(TKR,$G69,"EQY_FUND_RELATIVE_PERIOD",V$12,ACC_O,CONS_O,CURR_O,"fill=b")*1,"-"))))</f>
        <v/>
      </c>
      <c r="W69" s="71" t="str">
        <f ca="1">IF(LEN($I69)=0,"",IF(LEN(W$12)=0,"",IF(ISNUMBER(SEARCH("LABEL",$G69)),"",IFERROR(_xll.BDP(TKR,$G69,"EQY_FUND_RELATIVE_PERIOD",W$12,ACC_O,CONS_O,CURR_O,"fill=b")*1,"-"))))</f>
        <v/>
      </c>
      <c r="X69" s="71" t="str">
        <f ca="1">IF(LEN($I69)=0,"",IF(LEN(X$12)=0,"",IF(ISNUMBER(SEARCH("LABEL",$G69)),"",IFERROR(_xll.BDP(TKR,$G69,"EQY_FUND_RELATIVE_PERIOD",X$12,ACC_O,CONS_O,CURR_O,"fill=b")*1,"-"))))</f>
        <v/>
      </c>
      <c r="Y69" s="71" t="str">
        <f ca="1">IF(LEN($I69)=0,"",IF(LEN(Y$12)=0,"",IF(ISNUMBER(SEARCH("LABEL",$G69)),"",IFERROR(_xll.BDP(TKR,$G69,"EQY_FUND_RELATIVE_PERIOD",Y$12,ACC_O,CONS_O,CURR_O,"fill=b")*1,"-"))))</f>
        <v/>
      </c>
      <c r="Z69" s="71" t="str">
        <f ca="1">IF(LEN($I69)=0,"",IF(LEN(Z$12)=0,"",IF(ISNUMBER(SEARCH("LABEL",$G69)),"",IFERROR(_xll.BDP(TKR,$G69,"EQY_FUND_RELATIVE_PERIOD",Z$12,ACC_O,CONS_O,CURR_O,"fill=b")*1,"-"))))</f>
        <v/>
      </c>
      <c r="AA69" s="71" t="str">
        <f ca="1">IF(LEN($I69)=0,"",IF(LEN(AA$12)=0,"",IF(ISNUMBER(SEARCH("LABEL",$G69)),"",IFERROR(_xll.BDP(TKR,$G69,"EQY_FUND_RELATIVE_PERIOD",AA$12,ACC_O,CONS_O,CURR_O,"fill=b")*1,"-"))))</f>
        <v/>
      </c>
      <c r="AB69" s="71" t="str">
        <f ca="1">IF(LEN($I69)=0,"",IF(LEN(AB$12)=0,"",IF(ISNUMBER(SEARCH("LABEL",$G69)),"",IFERROR(_xll.BDP(TKR,$G69,"EQY_FUND_RELATIVE_PERIOD",AB$12,ACC_O,CONS_O,CURR_O,"fill=b")*1,"-"))))</f>
        <v/>
      </c>
      <c r="AC69" s="71" t="str">
        <f ca="1">IF(LEN($I69)=0,"",IF(LEN(AC$12)=0,"",IF(ISNUMBER(SEARCH("LABEL",$G69)),"",IFERROR(_xll.BDP(TKR,$G69,"EQY_FUND_RELATIVE_PERIOD",AC$12,ACC_O,CONS_O,CURR_O,"fill=b")*1,"-"))))</f>
        <v/>
      </c>
      <c r="AD69" s="71" t="str">
        <f ca="1">IF(LEN($I69)=0,"",IF(LEN(AD$12)=0,"",IF(ISNUMBER(SEARCH("LABEL",$G69)),"",IFERROR(_xll.BDP(TKR,$G69,"EQY_FUND_RELATIVE_PERIOD",AD$12,ACC_O,CONS_O,CURR_O,"fill=b")*1,"-"))))</f>
        <v/>
      </c>
      <c r="AE69" s="71" t="str">
        <f ca="1">IF(LEN($I69)=0,"",IF(LEN(AE$12)=0,"",IF(ISNUMBER(SEARCH("LABEL",$G69)),"",IFERROR(_xll.BDP(TKR,$G69,"EQY_FUND_RELATIVE_PERIOD",AE$12,ACC_O,CONS_O,CURR_O,"fill=b")*1,"-"))))</f>
        <v/>
      </c>
      <c r="AF69" s="71" t="str">
        <f ca="1">IF(LEN($I69)=0,"",IF(LEN(AF$12)=0,"",IF(ISNUMBER(SEARCH("LABEL",$G69)),"",IFERROR(_xll.BDP(TKR,$G69,"EQY_FUND_RELATIVE_PERIOD",AF$12,ACC_O,CONS_O,CURR_O,"fill=b")*1,"-"))))</f>
        <v/>
      </c>
      <c r="AG69" s="71" t="str">
        <f ca="1">IF(LEN($I69)=0,"",IF(LEN(AG$12)=0,"",IF(ISNUMBER(SEARCH("LABEL",$G69)),"",IFERROR(_xll.BDP(TKR,$G69,"EQY_FUND_RELATIVE_PERIOD",AG$12,ACC_O,CONS_O,CURR_O,"fill=b")*1,"-"))))</f>
        <v/>
      </c>
      <c r="AH69" s="71" t="str">
        <f ca="1">IF(LEN($I69)=0,"",IF(LEN(AH$12)=0,"",IF(ISNUMBER(SEARCH("LABEL",$G69)),"",IFERROR(_xll.BDP(TKR,$G69,"EQY_FUND_RELATIVE_PERIOD",AH$12,ACC_O,CONS_O,CURR_O,"fill=b")*1,"-"))))</f>
        <v/>
      </c>
      <c r="AI69" s="71" t="str">
        <f ca="1">IF(LEN($I69)=0,"",IF(LEN(AI$12)=0,"",IF(ISNUMBER(SEARCH("LABEL",$G69)),"",IFERROR(_xll.BDP(TKR,$G69,"EQY_FUND_RELATIVE_PERIOD",AI$12,ACC_O,CONS_O,CURR_O,"fill=b")*1,"-"))))</f>
        <v/>
      </c>
      <c r="AJ69" s="71" t="str">
        <f ca="1">IF(LEN($I69)=0,"",IF(LEN(AJ$12)=0,"",IF(ISNUMBER(SEARCH("LABEL",$G69)),"",IFERROR(_xll.BDP(TKR,$G69,"EQY_FUND_RELATIVE_PERIOD",AJ$12,ACC_O,CONS_O,CURR_O,"fill=b")*1,"-"))))</f>
        <v/>
      </c>
      <c r="AK69" s="71" t="str">
        <f ca="1">IF(LEN($I69)=0,"",IF(LEN(AK$12)=0,"",IF(ISNUMBER(SEARCH("LABEL",$G69)),"",IFERROR(_xll.BDP(TKR,$G69,"EQY_FUND_RELATIVE_PERIOD",AK$12,ACC_O,CONS_O,CURR_O,"fill=b")*1,"-"))))</f>
        <v/>
      </c>
      <c r="AL69" s="71" t="str">
        <f ca="1">IF(LEN($I69)=0,"",IF(LEN(AL$12)=0,"",IF(ISNUMBER(SEARCH("LABEL",$G69)),"",IFERROR(_xll.BDP(TKR,$G69,"EQY_FUND_RELATIVE_PERIOD",AL$12,ACC_O,CONS_O,CURR_O,"fill=b")*1,"-"))))</f>
        <v/>
      </c>
      <c r="AM69" s="71" t="str">
        <f ca="1">IF(LEN($I69)=0,"",IF(LEN(AM$12)=0,"",IF(ISNUMBER(SEARCH("LABEL",$G69)),"",IFERROR(_xll.BDP(TKR,$G69,"EQY_FUND_RELATIVE_PERIOD",AM$12,ACC_O,CONS_O,CURR_O,"fill=b")*1,"-"))))</f>
        <v/>
      </c>
      <c r="AN69" s="71" t="str">
        <f ca="1">IF(LEN($I69)=0,"",IF(LEN(AN$12)=0,"",IF(ISNUMBER(SEARCH("LABEL",$G69)),"",IFERROR(_xll.BDP(TKR,$G69,"EQY_FUND_RELATIVE_PERIOD",AN$12,ACC_O,CONS_O,CURR_O,"fill=b")*1,"-"))))</f>
        <v/>
      </c>
      <c r="AO69" s="71" t="str">
        <f ca="1">IF(LEN($I69)=0,"",IF(LEN(AO$12)=0,"",IF(ISNUMBER(SEARCH("LABEL",$G69)),"",IFERROR(_xll.BDP(TKR,$G69,"EQY_FUND_RELATIVE_PERIOD",AO$12,ACC_O,CONS_O,CURR_O,"fill=b")*1,"-"))))</f>
        <v/>
      </c>
      <c r="AP69" s="71" t="str">
        <f ca="1">IF(LEN($I69)=0,"",IF(LEN(AP$12)=0,"",IF(ISNUMBER(SEARCH("LABEL",$G69)),"",IFERROR(_xll.BDP(TKR,$G69,"EQY_FUND_RELATIVE_PERIOD",AP$12,ACC_O,CONS_O,CURR_O,"fill=b")*1,"-"))))</f>
        <v/>
      </c>
      <c r="AQ69" s="71" t="str">
        <f ca="1">IF(LEN($I69)=0,"",IF(LEN(AQ$12)=0,"",IF(ISNUMBER(SEARCH("LABEL",$G69)),"",IFERROR(_xll.BDP(TKR,$G69,"EQY_FUND_RELATIVE_PERIOD",AQ$12,ACC_O,CONS_O,CURR_O,"fill=b")*1,"-"))))</f>
        <v/>
      </c>
      <c r="AR69" s="71" t="str">
        <f ca="1">IF(LEN($I69)=0,"",IF(LEN(AR$12)=0,"",IF(ISNUMBER(SEARCH("LABEL",$G69)),"",IFERROR(_xll.BDP(TKR,$G69,"EQY_FUND_RELATIVE_PERIOD",AR$12,ACC_O,CONS_O,CURR_O,"fill=b")*1,"-"))))</f>
        <v/>
      </c>
      <c r="AS69" s="71" t="str">
        <f ca="1">IF(LEN($I69)=0,"",IF(LEN(AS$12)=0,"",IF(ISNUMBER(SEARCH("LABEL",$G69)),"",IFERROR(_xll.BDP(TKR,$G69,"EQY_FUND_RELATIVE_PERIOD",AS$12,ACC_O,CONS_O,CURR_O,"fill=b")*1,"-"))))</f>
        <v/>
      </c>
      <c r="AT69" s="71" t="str">
        <f ca="1">IF(LEN($I69)=0,"",IF(LEN(AT$12)=0,"",IF(ISNUMBER(SEARCH("LABEL",$G69)),"",IFERROR(_xll.BDP(TKR,$G69,"EQY_FUND_RELATIVE_PERIOD",AT$12,ACC_O,CONS_O,CURR_O,"fill=b")*1,"-"))))</f>
        <v/>
      </c>
      <c r="AU69" s="71" t="str">
        <f ca="1">IF(LEN($I69)=0,"",IF(LEN(AU$12)=0,"",IF(ISNUMBER(SEARCH("LABEL",$G69)),"",IFERROR(_xll.BDP(TKR,$G69,"EQY_FUND_RELATIVE_PERIOD",AU$12,ACC_O,CONS_O,CURR_O,"fill=b")*1,"-"))))</f>
        <v/>
      </c>
      <c r="AV69" s="71" t="str">
        <f ca="1">IF(LEN($I69)=0,"",IF(LEN(AV$12)=0,"",IF(ISNUMBER(SEARCH("LABEL",$G69)),"",IFERROR(_xll.BDP(TKR,$G69,"EQY_FUND_RELATIVE_PERIOD",AV$12,ACC_O,CONS_O,CURR_O,"fill=b")*1,"-"))))</f>
        <v/>
      </c>
      <c r="AW69" s="71" t="str">
        <f ca="1">IF(LEN($I69)=0,"",IF(LEN(AW$12)=0,"",IF(ISNUMBER(SEARCH("LABEL",$G69)),"",IFERROR(_xll.BDP(TKR,$G69,"EQY_FUND_RELATIVE_PERIOD",AW$12,ACC_O,CONS_O,CURR_O,"fill=b")*1,"-"))))</f>
        <v/>
      </c>
      <c r="AX69" s="71" t="str">
        <f ca="1">IF(LEN($I69)=0,"",IF(LEN(AX$12)=0,"",IF(ISNUMBER(SEARCH("LABEL",$G69)),"",IFERROR(_xll.BDP(TKR,$G69,"EQY_FUND_RELATIVE_PERIOD",AX$12,ACC_O,CONS_O,CURR_O,"fill=b")*1,"-"))))</f>
        <v/>
      </c>
      <c r="AY69" s="71" t="str">
        <f ca="1">IF(LEN($I69)=0,"",IF(LEN(AY$12)=0,"",IF(ISNUMBER(SEARCH("LABEL",$G69)),"",IFERROR(_xll.BDP(TKR,$G69,"EQY_FUND_RELATIVE_PERIOD",AY$12,ACC_O,CONS_O,CURR_O,"fill=b")*1,"-"))))</f>
        <v/>
      </c>
      <c r="AZ69" s="71" t="str">
        <f ca="1">IF(LEN($I69)=0,"",IF(LEN(AZ$12)=0,"",IF(ISNUMBER(SEARCH("LABEL",$G69)),"",IFERROR(_xll.BDP(TKR,$G69,"EQY_FUND_RELATIVE_PERIOD",AZ$12,ACC_O,CONS_O,CURR_O,"fill=b")*1,"-"))))</f>
        <v/>
      </c>
      <c r="BA69" s="71" t="str">
        <f ca="1">IF(LEN($I69)=0,"",IF(LEN(BA$12)=0,"",IF(ISNUMBER(SEARCH("LABEL",$G69)),"",IFERROR(_xll.BDP(TKR,$G69,"EQY_FUND_RELATIVE_PERIOD",BA$12,ACC_O,CONS_O,CURR_O,"fill=b")*1,"-"))))</f>
        <v/>
      </c>
      <c r="BB69" s="71" t="str">
        <f ca="1">IF(LEN($I69)=0,"",IF(LEN(BB$12)=0,"",IF(ISNUMBER(SEARCH("LABEL",$G69)),"",IFERROR(_xll.BDP(TKR,$G69,"EQY_FUND_RELATIVE_PERIOD",BB$12,ACC_O,CONS_O,CURR_O,"fill=b")*1,"-"))))</f>
        <v/>
      </c>
      <c r="BC69" s="71" t="str">
        <f ca="1">IF(LEN($I69)=0,"",IF(LEN(BC$12)=0,"",IF(ISNUMBER(SEARCH("LABEL",$G69)),"",IFERROR(_xll.BDP(TKR,$G69,"EQY_FUND_RELATIVE_PERIOD",BC$12,ACC_O,CONS_O,CURR_O,"fill=b")*1,"-"))))</f>
        <v/>
      </c>
    </row>
    <row r="70" spans="2:55">
      <c r="B70">
        <v>58</v>
      </c>
      <c r="C70" t="str">
        <f t="shared" ca="1" si="5"/>
        <v/>
      </c>
      <c r="D70" t="str">
        <f t="shared" ca="1" si="5"/>
        <v/>
      </c>
      <c r="E70" t="str">
        <f t="shared" ca="1" si="5"/>
        <v/>
      </c>
      <c r="F70" t="str">
        <f t="shared" ca="1" si="5"/>
        <v/>
      </c>
      <c r="G70" t="str">
        <f t="shared" ca="1" si="1"/>
        <v/>
      </c>
      <c r="H70" t="str">
        <f t="shared" ca="1" si="2"/>
        <v/>
      </c>
      <c r="I70" t="str">
        <f t="shared" ca="1" si="3"/>
        <v/>
      </c>
      <c r="P70" s="71" t="str">
        <f ca="1">IF(LEN($I70)=0,"",IF(LEN(P$12)=0,"",IF(ISNUMBER(SEARCH("LABEL",$G70)),"",IFERROR(_xll.BDP(TKR,$G70,"EQY_FUND_RELATIVE_PERIOD",P$12,ACC_O,CONS_O,CURR_O,"fill=b")*1,"-"))))</f>
        <v/>
      </c>
      <c r="Q70" s="71" t="str">
        <f ca="1">IF(LEN($I70)=0,"",IF(LEN(Q$12)=0,"",IF(ISNUMBER(SEARCH("LABEL",$G70)),"",IFERROR(_xll.BDP(TKR,$G70,"EQY_FUND_RELATIVE_PERIOD",Q$12,ACC_O,CONS_O,CURR_O,"fill=b")*1,"-"))))</f>
        <v/>
      </c>
      <c r="R70" s="71" t="str">
        <f ca="1">IF(LEN($I70)=0,"",IF(LEN(R$12)=0,"",IF(ISNUMBER(SEARCH("LABEL",$G70)),"",IFERROR(_xll.BDP(TKR,$G70,"EQY_FUND_RELATIVE_PERIOD",R$12,ACC_O,CONS_O,CURR_O,"fill=b")*1,"-"))))</f>
        <v/>
      </c>
      <c r="S70" s="71" t="str">
        <f ca="1">IF(LEN($I70)=0,"",IF(LEN(S$12)=0,"",IF(ISNUMBER(SEARCH("LABEL",$G70)),"",IFERROR(_xll.BDP(TKR,$G70,"EQY_FUND_RELATIVE_PERIOD",S$12,ACC_O,CONS_O,CURR_O,"fill=b")*1,"-"))))</f>
        <v/>
      </c>
      <c r="T70" s="71" t="str">
        <f ca="1">IF(LEN($I70)=0,"",IF(LEN(T$12)=0,"",IF(ISNUMBER(SEARCH("LABEL",$G70)),"",IFERROR(_xll.BDP(TKR,$G70,"EQY_FUND_RELATIVE_PERIOD",T$12,ACC_O,CONS_O,CURR_O,"fill=b")*1,"-"))))</f>
        <v/>
      </c>
      <c r="U70" s="71" t="str">
        <f ca="1">IF(LEN($I70)=0,"",IF(LEN(U$12)=0,"",IF(ISNUMBER(SEARCH("LABEL",$G70)),"",IFERROR(_xll.BDP(TKR,$G70,"EQY_FUND_RELATIVE_PERIOD",U$12,ACC_O,CONS_O,CURR_O,"fill=b")*1,"-"))))</f>
        <v/>
      </c>
      <c r="V70" s="71" t="str">
        <f ca="1">IF(LEN($I70)=0,"",IF(LEN(V$12)=0,"",IF(ISNUMBER(SEARCH("LABEL",$G70)),"",IFERROR(_xll.BDP(TKR,$G70,"EQY_FUND_RELATIVE_PERIOD",V$12,ACC_O,CONS_O,CURR_O,"fill=b")*1,"-"))))</f>
        <v/>
      </c>
      <c r="W70" s="71" t="str">
        <f ca="1">IF(LEN($I70)=0,"",IF(LEN(W$12)=0,"",IF(ISNUMBER(SEARCH("LABEL",$G70)),"",IFERROR(_xll.BDP(TKR,$G70,"EQY_FUND_RELATIVE_PERIOD",W$12,ACC_O,CONS_O,CURR_O,"fill=b")*1,"-"))))</f>
        <v/>
      </c>
      <c r="X70" s="71" t="str">
        <f ca="1">IF(LEN($I70)=0,"",IF(LEN(X$12)=0,"",IF(ISNUMBER(SEARCH("LABEL",$G70)),"",IFERROR(_xll.BDP(TKR,$G70,"EQY_FUND_RELATIVE_PERIOD",X$12,ACC_O,CONS_O,CURR_O,"fill=b")*1,"-"))))</f>
        <v/>
      </c>
      <c r="Y70" s="71" t="str">
        <f ca="1">IF(LEN($I70)=0,"",IF(LEN(Y$12)=0,"",IF(ISNUMBER(SEARCH("LABEL",$G70)),"",IFERROR(_xll.BDP(TKR,$G70,"EQY_FUND_RELATIVE_PERIOD",Y$12,ACC_O,CONS_O,CURR_O,"fill=b")*1,"-"))))</f>
        <v/>
      </c>
      <c r="Z70" s="71" t="str">
        <f ca="1">IF(LEN($I70)=0,"",IF(LEN(Z$12)=0,"",IF(ISNUMBER(SEARCH("LABEL",$G70)),"",IFERROR(_xll.BDP(TKR,$G70,"EQY_FUND_RELATIVE_PERIOD",Z$12,ACC_O,CONS_O,CURR_O,"fill=b")*1,"-"))))</f>
        <v/>
      </c>
      <c r="AA70" s="71" t="str">
        <f ca="1">IF(LEN($I70)=0,"",IF(LEN(AA$12)=0,"",IF(ISNUMBER(SEARCH("LABEL",$G70)),"",IFERROR(_xll.BDP(TKR,$G70,"EQY_FUND_RELATIVE_PERIOD",AA$12,ACC_O,CONS_O,CURR_O,"fill=b")*1,"-"))))</f>
        <v/>
      </c>
      <c r="AB70" s="71" t="str">
        <f ca="1">IF(LEN($I70)=0,"",IF(LEN(AB$12)=0,"",IF(ISNUMBER(SEARCH("LABEL",$G70)),"",IFERROR(_xll.BDP(TKR,$G70,"EQY_FUND_RELATIVE_PERIOD",AB$12,ACC_O,CONS_O,CURR_O,"fill=b")*1,"-"))))</f>
        <v/>
      </c>
      <c r="AC70" s="71" t="str">
        <f ca="1">IF(LEN($I70)=0,"",IF(LEN(AC$12)=0,"",IF(ISNUMBER(SEARCH("LABEL",$G70)),"",IFERROR(_xll.BDP(TKR,$G70,"EQY_FUND_RELATIVE_PERIOD",AC$12,ACC_O,CONS_O,CURR_O,"fill=b")*1,"-"))))</f>
        <v/>
      </c>
      <c r="AD70" s="71" t="str">
        <f ca="1">IF(LEN($I70)=0,"",IF(LEN(AD$12)=0,"",IF(ISNUMBER(SEARCH("LABEL",$G70)),"",IFERROR(_xll.BDP(TKR,$G70,"EQY_FUND_RELATIVE_PERIOD",AD$12,ACC_O,CONS_O,CURR_O,"fill=b")*1,"-"))))</f>
        <v/>
      </c>
      <c r="AE70" s="71" t="str">
        <f ca="1">IF(LEN($I70)=0,"",IF(LEN(AE$12)=0,"",IF(ISNUMBER(SEARCH("LABEL",$G70)),"",IFERROR(_xll.BDP(TKR,$G70,"EQY_FUND_RELATIVE_PERIOD",AE$12,ACC_O,CONS_O,CURR_O,"fill=b")*1,"-"))))</f>
        <v/>
      </c>
      <c r="AF70" s="71" t="str">
        <f ca="1">IF(LEN($I70)=0,"",IF(LEN(AF$12)=0,"",IF(ISNUMBER(SEARCH("LABEL",$G70)),"",IFERROR(_xll.BDP(TKR,$G70,"EQY_FUND_RELATIVE_PERIOD",AF$12,ACC_O,CONS_O,CURR_O,"fill=b")*1,"-"))))</f>
        <v/>
      </c>
      <c r="AG70" s="71" t="str">
        <f ca="1">IF(LEN($I70)=0,"",IF(LEN(AG$12)=0,"",IF(ISNUMBER(SEARCH("LABEL",$G70)),"",IFERROR(_xll.BDP(TKR,$G70,"EQY_FUND_RELATIVE_PERIOD",AG$12,ACC_O,CONS_O,CURR_O,"fill=b")*1,"-"))))</f>
        <v/>
      </c>
      <c r="AH70" s="71" t="str">
        <f ca="1">IF(LEN($I70)=0,"",IF(LEN(AH$12)=0,"",IF(ISNUMBER(SEARCH("LABEL",$G70)),"",IFERROR(_xll.BDP(TKR,$G70,"EQY_FUND_RELATIVE_PERIOD",AH$12,ACC_O,CONS_O,CURR_O,"fill=b")*1,"-"))))</f>
        <v/>
      </c>
      <c r="AI70" s="71" t="str">
        <f ca="1">IF(LEN($I70)=0,"",IF(LEN(AI$12)=0,"",IF(ISNUMBER(SEARCH("LABEL",$G70)),"",IFERROR(_xll.BDP(TKR,$G70,"EQY_FUND_RELATIVE_PERIOD",AI$12,ACC_O,CONS_O,CURR_O,"fill=b")*1,"-"))))</f>
        <v/>
      </c>
      <c r="AJ70" s="71" t="str">
        <f ca="1">IF(LEN($I70)=0,"",IF(LEN(AJ$12)=0,"",IF(ISNUMBER(SEARCH("LABEL",$G70)),"",IFERROR(_xll.BDP(TKR,$G70,"EQY_FUND_RELATIVE_PERIOD",AJ$12,ACC_O,CONS_O,CURR_O,"fill=b")*1,"-"))))</f>
        <v/>
      </c>
      <c r="AK70" s="71" t="str">
        <f ca="1">IF(LEN($I70)=0,"",IF(LEN(AK$12)=0,"",IF(ISNUMBER(SEARCH("LABEL",$G70)),"",IFERROR(_xll.BDP(TKR,$G70,"EQY_FUND_RELATIVE_PERIOD",AK$12,ACC_O,CONS_O,CURR_O,"fill=b")*1,"-"))))</f>
        <v/>
      </c>
      <c r="AL70" s="71" t="str">
        <f ca="1">IF(LEN($I70)=0,"",IF(LEN(AL$12)=0,"",IF(ISNUMBER(SEARCH("LABEL",$G70)),"",IFERROR(_xll.BDP(TKR,$G70,"EQY_FUND_RELATIVE_PERIOD",AL$12,ACC_O,CONS_O,CURR_O,"fill=b")*1,"-"))))</f>
        <v/>
      </c>
      <c r="AM70" s="71" t="str">
        <f ca="1">IF(LEN($I70)=0,"",IF(LEN(AM$12)=0,"",IF(ISNUMBER(SEARCH("LABEL",$G70)),"",IFERROR(_xll.BDP(TKR,$G70,"EQY_FUND_RELATIVE_PERIOD",AM$12,ACC_O,CONS_O,CURR_O,"fill=b")*1,"-"))))</f>
        <v/>
      </c>
      <c r="AN70" s="71" t="str">
        <f ca="1">IF(LEN($I70)=0,"",IF(LEN(AN$12)=0,"",IF(ISNUMBER(SEARCH("LABEL",$G70)),"",IFERROR(_xll.BDP(TKR,$G70,"EQY_FUND_RELATIVE_PERIOD",AN$12,ACC_O,CONS_O,CURR_O,"fill=b")*1,"-"))))</f>
        <v/>
      </c>
      <c r="AO70" s="71" t="str">
        <f ca="1">IF(LEN($I70)=0,"",IF(LEN(AO$12)=0,"",IF(ISNUMBER(SEARCH("LABEL",$G70)),"",IFERROR(_xll.BDP(TKR,$G70,"EQY_FUND_RELATIVE_PERIOD",AO$12,ACC_O,CONS_O,CURR_O,"fill=b")*1,"-"))))</f>
        <v/>
      </c>
      <c r="AP70" s="71" t="str">
        <f ca="1">IF(LEN($I70)=0,"",IF(LEN(AP$12)=0,"",IF(ISNUMBER(SEARCH("LABEL",$G70)),"",IFERROR(_xll.BDP(TKR,$G70,"EQY_FUND_RELATIVE_PERIOD",AP$12,ACC_O,CONS_O,CURR_O,"fill=b")*1,"-"))))</f>
        <v/>
      </c>
      <c r="AQ70" s="71" t="str">
        <f ca="1">IF(LEN($I70)=0,"",IF(LEN(AQ$12)=0,"",IF(ISNUMBER(SEARCH("LABEL",$G70)),"",IFERROR(_xll.BDP(TKR,$G70,"EQY_FUND_RELATIVE_PERIOD",AQ$12,ACC_O,CONS_O,CURR_O,"fill=b")*1,"-"))))</f>
        <v/>
      </c>
      <c r="AR70" s="71" t="str">
        <f ca="1">IF(LEN($I70)=0,"",IF(LEN(AR$12)=0,"",IF(ISNUMBER(SEARCH("LABEL",$G70)),"",IFERROR(_xll.BDP(TKR,$G70,"EQY_FUND_RELATIVE_PERIOD",AR$12,ACC_O,CONS_O,CURR_O,"fill=b")*1,"-"))))</f>
        <v/>
      </c>
      <c r="AS70" s="71" t="str">
        <f ca="1">IF(LEN($I70)=0,"",IF(LEN(AS$12)=0,"",IF(ISNUMBER(SEARCH("LABEL",$G70)),"",IFERROR(_xll.BDP(TKR,$G70,"EQY_FUND_RELATIVE_PERIOD",AS$12,ACC_O,CONS_O,CURR_O,"fill=b")*1,"-"))))</f>
        <v/>
      </c>
      <c r="AT70" s="71" t="str">
        <f ca="1">IF(LEN($I70)=0,"",IF(LEN(AT$12)=0,"",IF(ISNUMBER(SEARCH("LABEL",$G70)),"",IFERROR(_xll.BDP(TKR,$G70,"EQY_FUND_RELATIVE_PERIOD",AT$12,ACC_O,CONS_O,CURR_O,"fill=b")*1,"-"))))</f>
        <v/>
      </c>
      <c r="AU70" s="71" t="str">
        <f ca="1">IF(LEN($I70)=0,"",IF(LEN(AU$12)=0,"",IF(ISNUMBER(SEARCH("LABEL",$G70)),"",IFERROR(_xll.BDP(TKR,$G70,"EQY_FUND_RELATIVE_PERIOD",AU$12,ACC_O,CONS_O,CURR_O,"fill=b")*1,"-"))))</f>
        <v/>
      </c>
      <c r="AV70" s="71" t="str">
        <f ca="1">IF(LEN($I70)=0,"",IF(LEN(AV$12)=0,"",IF(ISNUMBER(SEARCH("LABEL",$G70)),"",IFERROR(_xll.BDP(TKR,$G70,"EQY_FUND_RELATIVE_PERIOD",AV$12,ACC_O,CONS_O,CURR_O,"fill=b")*1,"-"))))</f>
        <v/>
      </c>
      <c r="AW70" s="71" t="str">
        <f ca="1">IF(LEN($I70)=0,"",IF(LEN(AW$12)=0,"",IF(ISNUMBER(SEARCH("LABEL",$G70)),"",IFERROR(_xll.BDP(TKR,$G70,"EQY_FUND_RELATIVE_PERIOD",AW$12,ACC_O,CONS_O,CURR_O,"fill=b")*1,"-"))))</f>
        <v/>
      </c>
      <c r="AX70" s="71" t="str">
        <f ca="1">IF(LEN($I70)=0,"",IF(LEN(AX$12)=0,"",IF(ISNUMBER(SEARCH("LABEL",$G70)),"",IFERROR(_xll.BDP(TKR,$G70,"EQY_FUND_RELATIVE_PERIOD",AX$12,ACC_O,CONS_O,CURR_O,"fill=b")*1,"-"))))</f>
        <v/>
      </c>
      <c r="AY70" s="71" t="str">
        <f ca="1">IF(LEN($I70)=0,"",IF(LEN(AY$12)=0,"",IF(ISNUMBER(SEARCH("LABEL",$G70)),"",IFERROR(_xll.BDP(TKR,$G70,"EQY_FUND_RELATIVE_PERIOD",AY$12,ACC_O,CONS_O,CURR_O,"fill=b")*1,"-"))))</f>
        <v/>
      </c>
      <c r="AZ70" s="71" t="str">
        <f ca="1">IF(LEN($I70)=0,"",IF(LEN(AZ$12)=0,"",IF(ISNUMBER(SEARCH("LABEL",$G70)),"",IFERROR(_xll.BDP(TKR,$G70,"EQY_FUND_RELATIVE_PERIOD",AZ$12,ACC_O,CONS_O,CURR_O,"fill=b")*1,"-"))))</f>
        <v/>
      </c>
      <c r="BA70" s="71" t="str">
        <f ca="1">IF(LEN($I70)=0,"",IF(LEN(BA$12)=0,"",IF(ISNUMBER(SEARCH("LABEL",$G70)),"",IFERROR(_xll.BDP(TKR,$G70,"EQY_FUND_RELATIVE_PERIOD",BA$12,ACC_O,CONS_O,CURR_O,"fill=b")*1,"-"))))</f>
        <v/>
      </c>
      <c r="BB70" s="71" t="str">
        <f ca="1">IF(LEN($I70)=0,"",IF(LEN(BB$12)=0,"",IF(ISNUMBER(SEARCH("LABEL",$G70)),"",IFERROR(_xll.BDP(TKR,$G70,"EQY_FUND_RELATIVE_PERIOD",BB$12,ACC_O,CONS_O,CURR_O,"fill=b")*1,"-"))))</f>
        <v/>
      </c>
      <c r="BC70" s="71" t="str">
        <f ca="1">IF(LEN($I70)=0,"",IF(LEN(BC$12)=0,"",IF(ISNUMBER(SEARCH("LABEL",$G70)),"",IFERROR(_xll.BDP(TKR,$G70,"EQY_FUND_RELATIVE_PERIOD",BC$12,ACC_O,CONS_O,CURR_O,"fill=b")*1,"-"))))</f>
        <v/>
      </c>
    </row>
    <row r="71" spans="2:55">
      <c r="B71">
        <v>59</v>
      </c>
      <c r="C71" t="str">
        <f t="shared" ca="1" si="5"/>
        <v/>
      </c>
      <c r="D71" t="str">
        <f t="shared" ca="1" si="5"/>
        <v/>
      </c>
      <c r="E71" t="str">
        <f t="shared" ca="1" si="5"/>
        <v/>
      </c>
      <c r="F71" t="str">
        <f t="shared" ca="1" si="5"/>
        <v/>
      </c>
      <c r="G71" t="str">
        <f t="shared" ca="1" si="1"/>
        <v/>
      </c>
      <c r="H71" t="str">
        <f t="shared" ca="1" si="2"/>
        <v/>
      </c>
      <c r="I71" t="str">
        <f t="shared" ca="1" si="3"/>
        <v/>
      </c>
      <c r="P71" s="71" t="str">
        <f ca="1">IF(LEN($I71)=0,"",IF(LEN(P$12)=0,"",IF(ISNUMBER(SEARCH("LABEL",$G71)),"",IFERROR(_xll.BDP(TKR,$G71,"EQY_FUND_RELATIVE_PERIOD",P$12,ACC_O,CONS_O,CURR_O,"fill=b")*1,"-"))))</f>
        <v/>
      </c>
      <c r="Q71" s="71" t="str">
        <f ca="1">IF(LEN($I71)=0,"",IF(LEN(Q$12)=0,"",IF(ISNUMBER(SEARCH("LABEL",$G71)),"",IFERROR(_xll.BDP(TKR,$G71,"EQY_FUND_RELATIVE_PERIOD",Q$12,ACC_O,CONS_O,CURR_O,"fill=b")*1,"-"))))</f>
        <v/>
      </c>
      <c r="R71" s="71" t="str">
        <f ca="1">IF(LEN($I71)=0,"",IF(LEN(R$12)=0,"",IF(ISNUMBER(SEARCH("LABEL",$G71)),"",IFERROR(_xll.BDP(TKR,$G71,"EQY_FUND_RELATIVE_PERIOD",R$12,ACC_O,CONS_O,CURR_O,"fill=b")*1,"-"))))</f>
        <v/>
      </c>
      <c r="S71" s="71" t="str">
        <f ca="1">IF(LEN($I71)=0,"",IF(LEN(S$12)=0,"",IF(ISNUMBER(SEARCH("LABEL",$G71)),"",IFERROR(_xll.BDP(TKR,$G71,"EQY_FUND_RELATIVE_PERIOD",S$12,ACC_O,CONS_O,CURR_O,"fill=b")*1,"-"))))</f>
        <v/>
      </c>
      <c r="T71" s="71" t="str">
        <f ca="1">IF(LEN($I71)=0,"",IF(LEN(T$12)=0,"",IF(ISNUMBER(SEARCH("LABEL",$G71)),"",IFERROR(_xll.BDP(TKR,$G71,"EQY_FUND_RELATIVE_PERIOD",T$12,ACC_O,CONS_O,CURR_O,"fill=b")*1,"-"))))</f>
        <v/>
      </c>
      <c r="U71" s="71" t="str">
        <f ca="1">IF(LEN($I71)=0,"",IF(LEN(U$12)=0,"",IF(ISNUMBER(SEARCH("LABEL",$G71)),"",IFERROR(_xll.BDP(TKR,$G71,"EQY_FUND_RELATIVE_PERIOD",U$12,ACC_O,CONS_O,CURR_O,"fill=b")*1,"-"))))</f>
        <v/>
      </c>
      <c r="V71" s="71" t="str">
        <f ca="1">IF(LEN($I71)=0,"",IF(LEN(V$12)=0,"",IF(ISNUMBER(SEARCH("LABEL",$G71)),"",IFERROR(_xll.BDP(TKR,$G71,"EQY_FUND_RELATIVE_PERIOD",V$12,ACC_O,CONS_O,CURR_O,"fill=b")*1,"-"))))</f>
        <v/>
      </c>
      <c r="W71" s="71" t="str">
        <f ca="1">IF(LEN($I71)=0,"",IF(LEN(W$12)=0,"",IF(ISNUMBER(SEARCH("LABEL",$G71)),"",IFERROR(_xll.BDP(TKR,$G71,"EQY_FUND_RELATIVE_PERIOD",W$12,ACC_O,CONS_O,CURR_O,"fill=b")*1,"-"))))</f>
        <v/>
      </c>
      <c r="X71" s="71" t="str">
        <f ca="1">IF(LEN($I71)=0,"",IF(LEN(X$12)=0,"",IF(ISNUMBER(SEARCH("LABEL",$G71)),"",IFERROR(_xll.BDP(TKR,$G71,"EQY_FUND_RELATIVE_PERIOD",X$12,ACC_O,CONS_O,CURR_O,"fill=b")*1,"-"))))</f>
        <v/>
      </c>
      <c r="Y71" s="71" t="str">
        <f ca="1">IF(LEN($I71)=0,"",IF(LEN(Y$12)=0,"",IF(ISNUMBER(SEARCH("LABEL",$G71)),"",IFERROR(_xll.BDP(TKR,$G71,"EQY_FUND_RELATIVE_PERIOD",Y$12,ACC_O,CONS_O,CURR_O,"fill=b")*1,"-"))))</f>
        <v/>
      </c>
      <c r="Z71" s="71" t="str">
        <f ca="1">IF(LEN($I71)=0,"",IF(LEN(Z$12)=0,"",IF(ISNUMBER(SEARCH("LABEL",$G71)),"",IFERROR(_xll.BDP(TKR,$G71,"EQY_FUND_RELATIVE_PERIOD",Z$12,ACC_O,CONS_O,CURR_O,"fill=b")*1,"-"))))</f>
        <v/>
      </c>
      <c r="AA71" s="71" t="str">
        <f ca="1">IF(LEN($I71)=0,"",IF(LEN(AA$12)=0,"",IF(ISNUMBER(SEARCH("LABEL",$G71)),"",IFERROR(_xll.BDP(TKR,$G71,"EQY_FUND_RELATIVE_PERIOD",AA$12,ACC_O,CONS_O,CURR_O,"fill=b")*1,"-"))))</f>
        <v/>
      </c>
      <c r="AB71" s="71" t="str">
        <f ca="1">IF(LEN($I71)=0,"",IF(LEN(AB$12)=0,"",IF(ISNUMBER(SEARCH("LABEL",$G71)),"",IFERROR(_xll.BDP(TKR,$G71,"EQY_FUND_RELATIVE_PERIOD",AB$12,ACC_O,CONS_O,CURR_O,"fill=b")*1,"-"))))</f>
        <v/>
      </c>
      <c r="AC71" s="71" t="str">
        <f ca="1">IF(LEN($I71)=0,"",IF(LEN(AC$12)=0,"",IF(ISNUMBER(SEARCH("LABEL",$G71)),"",IFERROR(_xll.BDP(TKR,$G71,"EQY_FUND_RELATIVE_PERIOD",AC$12,ACC_O,CONS_O,CURR_O,"fill=b")*1,"-"))))</f>
        <v/>
      </c>
      <c r="AD71" s="71" t="str">
        <f ca="1">IF(LEN($I71)=0,"",IF(LEN(AD$12)=0,"",IF(ISNUMBER(SEARCH("LABEL",$G71)),"",IFERROR(_xll.BDP(TKR,$G71,"EQY_FUND_RELATIVE_PERIOD",AD$12,ACC_O,CONS_O,CURR_O,"fill=b")*1,"-"))))</f>
        <v/>
      </c>
      <c r="AE71" s="71" t="str">
        <f ca="1">IF(LEN($I71)=0,"",IF(LEN(AE$12)=0,"",IF(ISNUMBER(SEARCH("LABEL",$G71)),"",IFERROR(_xll.BDP(TKR,$G71,"EQY_FUND_RELATIVE_PERIOD",AE$12,ACC_O,CONS_O,CURR_O,"fill=b")*1,"-"))))</f>
        <v/>
      </c>
      <c r="AF71" s="71" t="str">
        <f ca="1">IF(LEN($I71)=0,"",IF(LEN(AF$12)=0,"",IF(ISNUMBER(SEARCH("LABEL",$G71)),"",IFERROR(_xll.BDP(TKR,$G71,"EQY_FUND_RELATIVE_PERIOD",AF$12,ACC_O,CONS_O,CURR_O,"fill=b")*1,"-"))))</f>
        <v/>
      </c>
      <c r="AG71" s="71" t="str">
        <f ca="1">IF(LEN($I71)=0,"",IF(LEN(AG$12)=0,"",IF(ISNUMBER(SEARCH("LABEL",$G71)),"",IFERROR(_xll.BDP(TKR,$G71,"EQY_FUND_RELATIVE_PERIOD",AG$12,ACC_O,CONS_O,CURR_O,"fill=b")*1,"-"))))</f>
        <v/>
      </c>
      <c r="AH71" s="71" t="str">
        <f ca="1">IF(LEN($I71)=0,"",IF(LEN(AH$12)=0,"",IF(ISNUMBER(SEARCH("LABEL",$G71)),"",IFERROR(_xll.BDP(TKR,$G71,"EQY_FUND_RELATIVE_PERIOD",AH$12,ACC_O,CONS_O,CURR_O,"fill=b")*1,"-"))))</f>
        <v/>
      </c>
      <c r="AI71" s="71" t="str">
        <f ca="1">IF(LEN($I71)=0,"",IF(LEN(AI$12)=0,"",IF(ISNUMBER(SEARCH("LABEL",$G71)),"",IFERROR(_xll.BDP(TKR,$G71,"EQY_FUND_RELATIVE_PERIOD",AI$12,ACC_O,CONS_O,CURR_O,"fill=b")*1,"-"))))</f>
        <v/>
      </c>
      <c r="AJ71" s="71" t="str">
        <f ca="1">IF(LEN($I71)=0,"",IF(LEN(AJ$12)=0,"",IF(ISNUMBER(SEARCH("LABEL",$G71)),"",IFERROR(_xll.BDP(TKR,$G71,"EQY_FUND_RELATIVE_PERIOD",AJ$12,ACC_O,CONS_O,CURR_O,"fill=b")*1,"-"))))</f>
        <v/>
      </c>
      <c r="AK71" s="71" t="str">
        <f ca="1">IF(LEN($I71)=0,"",IF(LEN(AK$12)=0,"",IF(ISNUMBER(SEARCH("LABEL",$G71)),"",IFERROR(_xll.BDP(TKR,$G71,"EQY_FUND_RELATIVE_PERIOD",AK$12,ACC_O,CONS_O,CURR_O,"fill=b")*1,"-"))))</f>
        <v/>
      </c>
      <c r="AL71" s="71" t="str">
        <f ca="1">IF(LEN($I71)=0,"",IF(LEN(AL$12)=0,"",IF(ISNUMBER(SEARCH("LABEL",$G71)),"",IFERROR(_xll.BDP(TKR,$G71,"EQY_FUND_RELATIVE_PERIOD",AL$12,ACC_O,CONS_O,CURR_O,"fill=b")*1,"-"))))</f>
        <v/>
      </c>
      <c r="AM71" s="71" t="str">
        <f ca="1">IF(LEN($I71)=0,"",IF(LEN(AM$12)=0,"",IF(ISNUMBER(SEARCH("LABEL",$G71)),"",IFERROR(_xll.BDP(TKR,$G71,"EQY_FUND_RELATIVE_PERIOD",AM$12,ACC_O,CONS_O,CURR_O,"fill=b")*1,"-"))))</f>
        <v/>
      </c>
      <c r="AN71" s="71" t="str">
        <f ca="1">IF(LEN($I71)=0,"",IF(LEN(AN$12)=0,"",IF(ISNUMBER(SEARCH("LABEL",$G71)),"",IFERROR(_xll.BDP(TKR,$G71,"EQY_FUND_RELATIVE_PERIOD",AN$12,ACC_O,CONS_O,CURR_O,"fill=b")*1,"-"))))</f>
        <v/>
      </c>
      <c r="AO71" s="71" t="str">
        <f ca="1">IF(LEN($I71)=0,"",IF(LEN(AO$12)=0,"",IF(ISNUMBER(SEARCH("LABEL",$G71)),"",IFERROR(_xll.BDP(TKR,$G71,"EQY_FUND_RELATIVE_PERIOD",AO$12,ACC_O,CONS_O,CURR_O,"fill=b")*1,"-"))))</f>
        <v/>
      </c>
      <c r="AP71" s="71" t="str">
        <f ca="1">IF(LEN($I71)=0,"",IF(LEN(AP$12)=0,"",IF(ISNUMBER(SEARCH("LABEL",$G71)),"",IFERROR(_xll.BDP(TKR,$G71,"EQY_FUND_RELATIVE_PERIOD",AP$12,ACC_O,CONS_O,CURR_O,"fill=b")*1,"-"))))</f>
        <v/>
      </c>
      <c r="AQ71" s="71" t="str">
        <f ca="1">IF(LEN($I71)=0,"",IF(LEN(AQ$12)=0,"",IF(ISNUMBER(SEARCH("LABEL",$G71)),"",IFERROR(_xll.BDP(TKR,$G71,"EQY_FUND_RELATIVE_PERIOD",AQ$12,ACC_O,CONS_O,CURR_O,"fill=b")*1,"-"))))</f>
        <v/>
      </c>
      <c r="AR71" s="71" t="str">
        <f ca="1">IF(LEN($I71)=0,"",IF(LEN(AR$12)=0,"",IF(ISNUMBER(SEARCH("LABEL",$G71)),"",IFERROR(_xll.BDP(TKR,$G71,"EQY_FUND_RELATIVE_PERIOD",AR$12,ACC_O,CONS_O,CURR_O,"fill=b")*1,"-"))))</f>
        <v/>
      </c>
      <c r="AS71" s="71" t="str">
        <f ca="1">IF(LEN($I71)=0,"",IF(LEN(AS$12)=0,"",IF(ISNUMBER(SEARCH("LABEL",$G71)),"",IFERROR(_xll.BDP(TKR,$G71,"EQY_FUND_RELATIVE_PERIOD",AS$12,ACC_O,CONS_O,CURR_O,"fill=b")*1,"-"))))</f>
        <v/>
      </c>
      <c r="AT71" s="71" t="str">
        <f ca="1">IF(LEN($I71)=0,"",IF(LEN(AT$12)=0,"",IF(ISNUMBER(SEARCH("LABEL",$G71)),"",IFERROR(_xll.BDP(TKR,$G71,"EQY_FUND_RELATIVE_PERIOD",AT$12,ACC_O,CONS_O,CURR_O,"fill=b")*1,"-"))))</f>
        <v/>
      </c>
      <c r="AU71" s="71" t="str">
        <f ca="1">IF(LEN($I71)=0,"",IF(LEN(AU$12)=0,"",IF(ISNUMBER(SEARCH("LABEL",$G71)),"",IFERROR(_xll.BDP(TKR,$G71,"EQY_FUND_RELATIVE_PERIOD",AU$12,ACC_O,CONS_O,CURR_O,"fill=b")*1,"-"))))</f>
        <v/>
      </c>
      <c r="AV71" s="71" t="str">
        <f ca="1">IF(LEN($I71)=0,"",IF(LEN(AV$12)=0,"",IF(ISNUMBER(SEARCH("LABEL",$G71)),"",IFERROR(_xll.BDP(TKR,$G71,"EQY_FUND_RELATIVE_PERIOD",AV$12,ACC_O,CONS_O,CURR_O,"fill=b")*1,"-"))))</f>
        <v/>
      </c>
      <c r="AW71" s="71" t="str">
        <f ca="1">IF(LEN($I71)=0,"",IF(LEN(AW$12)=0,"",IF(ISNUMBER(SEARCH("LABEL",$G71)),"",IFERROR(_xll.BDP(TKR,$G71,"EQY_FUND_RELATIVE_PERIOD",AW$12,ACC_O,CONS_O,CURR_O,"fill=b")*1,"-"))))</f>
        <v/>
      </c>
      <c r="AX71" s="71" t="str">
        <f ca="1">IF(LEN($I71)=0,"",IF(LEN(AX$12)=0,"",IF(ISNUMBER(SEARCH("LABEL",$G71)),"",IFERROR(_xll.BDP(TKR,$G71,"EQY_FUND_RELATIVE_PERIOD",AX$12,ACC_O,CONS_O,CURR_O,"fill=b")*1,"-"))))</f>
        <v/>
      </c>
      <c r="AY71" s="71" t="str">
        <f ca="1">IF(LEN($I71)=0,"",IF(LEN(AY$12)=0,"",IF(ISNUMBER(SEARCH("LABEL",$G71)),"",IFERROR(_xll.BDP(TKR,$G71,"EQY_FUND_RELATIVE_PERIOD",AY$12,ACC_O,CONS_O,CURR_O,"fill=b")*1,"-"))))</f>
        <v/>
      </c>
      <c r="AZ71" s="71" t="str">
        <f ca="1">IF(LEN($I71)=0,"",IF(LEN(AZ$12)=0,"",IF(ISNUMBER(SEARCH("LABEL",$G71)),"",IFERROR(_xll.BDP(TKR,$G71,"EQY_FUND_RELATIVE_PERIOD",AZ$12,ACC_O,CONS_O,CURR_O,"fill=b")*1,"-"))))</f>
        <v/>
      </c>
      <c r="BA71" s="71" t="str">
        <f ca="1">IF(LEN($I71)=0,"",IF(LEN(BA$12)=0,"",IF(ISNUMBER(SEARCH("LABEL",$G71)),"",IFERROR(_xll.BDP(TKR,$G71,"EQY_FUND_RELATIVE_PERIOD",BA$12,ACC_O,CONS_O,CURR_O,"fill=b")*1,"-"))))</f>
        <v/>
      </c>
      <c r="BB71" s="71" t="str">
        <f ca="1">IF(LEN($I71)=0,"",IF(LEN(BB$12)=0,"",IF(ISNUMBER(SEARCH("LABEL",$G71)),"",IFERROR(_xll.BDP(TKR,$G71,"EQY_FUND_RELATIVE_PERIOD",BB$12,ACC_O,CONS_O,CURR_O,"fill=b")*1,"-"))))</f>
        <v/>
      </c>
      <c r="BC71" s="71" t="str">
        <f ca="1">IF(LEN($I71)=0,"",IF(LEN(BC$12)=0,"",IF(ISNUMBER(SEARCH("LABEL",$G71)),"",IFERROR(_xll.BDP(TKR,$G71,"EQY_FUND_RELATIVE_PERIOD",BC$12,ACC_O,CONS_O,CURR_O,"fill=b")*1,"-"))))</f>
        <v/>
      </c>
    </row>
    <row r="72" spans="2:55">
      <c r="B72">
        <v>60</v>
      </c>
      <c r="C72" t="str">
        <f t="shared" ca="1" si="5"/>
        <v/>
      </c>
      <c r="D72" t="str">
        <f t="shared" ca="1" si="5"/>
        <v/>
      </c>
      <c r="E72" t="str">
        <f t="shared" ca="1" si="5"/>
        <v/>
      </c>
      <c r="F72" t="str">
        <f t="shared" ca="1" si="5"/>
        <v/>
      </c>
      <c r="G72" t="str">
        <f t="shared" ca="1" si="1"/>
        <v/>
      </c>
      <c r="H72" t="str">
        <f t="shared" ca="1" si="2"/>
        <v/>
      </c>
      <c r="I72" t="str">
        <f t="shared" ca="1" si="3"/>
        <v/>
      </c>
      <c r="P72" s="71" t="str">
        <f ca="1">IF(LEN($I72)=0,"",IF(LEN(P$12)=0,"",IF(ISNUMBER(SEARCH("LABEL",$G72)),"",IFERROR(_xll.BDP(TKR,$G72,"EQY_FUND_RELATIVE_PERIOD",P$12,ACC_O,CONS_O,CURR_O,"fill=b")*1,"-"))))</f>
        <v/>
      </c>
      <c r="Q72" s="71" t="str">
        <f ca="1">IF(LEN($I72)=0,"",IF(LEN(Q$12)=0,"",IF(ISNUMBER(SEARCH("LABEL",$G72)),"",IFERROR(_xll.BDP(TKR,$G72,"EQY_FUND_RELATIVE_PERIOD",Q$12,ACC_O,CONS_O,CURR_O,"fill=b")*1,"-"))))</f>
        <v/>
      </c>
      <c r="R72" s="71" t="str">
        <f ca="1">IF(LEN($I72)=0,"",IF(LEN(R$12)=0,"",IF(ISNUMBER(SEARCH("LABEL",$G72)),"",IFERROR(_xll.BDP(TKR,$G72,"EQY_FUND_RELATIVE_PERIOD",R$12,ACC_O,CONS_O,CURR_O,"fill=b")*1,"-"))))</f>
        <v/>
      </c>
      <c r="S72" s="71" t="str">
        <f ca="1">IF(LEN($I72)=0,"",IF(LEN(S$12)=0,"",IF(ISNUMBER(SEARCH("LABEL",$G72)),"",IFERROR(_xll.BDP(TKR,$G72,"EQY_FUND_RELATIVE_PERIOD",S$12,ACC_O,CONS_O,CURR_O,"fill=b")*1,"-"))))</f>
        <v/>
      </c>
      <c r="T72" s="71" t="str">
        <f ca="1">IF(LEN($I72)=0,"",IF(LEN(T$12)=0,"",IF(ISNUMBER(SEARCH("LABEL",$G72)),"",IFERROR(_xll.BDP(TKR,$G72,"EQY_FUND_RELATIVE_PERIOD",T$12,ACC_O,CONS_O,CURR_O,"fill=b")*1,"-"))))</f>
        <v/>
      </c>
      <c r="U72" s="71" t="str">
        <f ca="1">IF(LEN($I72)=0,"",IF(LEN(U$12)=0,"",IF(ISNUMBER(SEARCH("LABEL",$G72)),"",IFERROR(_xll.BDP(TKR,$G72,"EQY_FUND_RELATIVE_PERIOD",U$12,ACC_O,CONS_O,CURR_O,"fill=b")*1,"-"))))</f>
        <v/>
      </c>
      <c r="V72" s="71" t="str">
        <f ca="1">IF(LEN($I72)=0,"",IF(LEN(V$12)=0,"",IF(ISNUMBER(SEARCH("LABEL",$G72)),"",IFERROR(_xll.BDP(TKR,$G72,"EQY_FUND_RELATIVE_PERIOD",V$12,ACC_O,CONS_O,CURR_O,"fill=b")*1,"-"))))</f>
        <v/>
      </c>
      <c r="W72" s="71" t="str">
        <f ca="1">IF(LEN($I72)=0,"",IF(LEN(W$12)=0,"",IF(ISNUMBER(SEARCH("LABEL",$G72)),"",IFERROR(_xll.BDP(TKR,$G72,"EQY_FUND_RELATIVE_PERIOD",W$12,ACC_O,CONS_O,CURR_O,"fill=b")*1,"-"))))</f>
        <v/>
      </c>
      <c r="X72" s="71" t="str">
        <f ca="1">IF(LEN($I72)=0,"",IF(LEN(X$12)=0,"",IF(ISNUMBER(SEARCH("LABEL",$G72)),"",IFERROR(_xll.BDP(TKR,$G72,"EQY_FUND_RELATIVE_PERIOD",X$12,ACC_O,CONS_O,CURR_O,"fill=b")*1,"-"))))</f>
        <v/>
      </c>
      <c r="Y72" s="71" t="str">
        <f ca="1">IF(LEN($I72)=0,"",IF(LEN(Y$12)=0,"",IF(ISNUMBER(SEARCH("LABEL",$G72)),"",IFERROR(_xll.BDP(TKR,$G72,"EQY_FUND_RELATIVE_PERIOD",Y$12,ACC_O,CONS_O,CURR_O,"fill=b")*1,"-"))))</f>
        <v/>
      </c>
      <c r="Z72" s="71" t="str">
        <f ca="1">IF(LEN($I72)=0,"",IF(LEN(Z$12)=0,"",IF(ISNUMBER(SEARCH("LABEL",$G72)),"",IFERROR(_xll.BDP(TKR,$G72,"EQY_FUND_RELATIVE_PERIOD",Z$12,ACC_O,CONS_O,CURR_O,"fill=b")*1,"-"))))</f>
        <v/>
      </c>
      <c r="AA72" s="71" t="str">
        <f ca="1">IF(LEN($I72)=0,"",IF(LEN(AA$12)=0,"",IF(ISNUMBER(SEARCH("LABEL",$G72)),"",IFERROR(_xll.BDP(TKR,$G72,"EQY_FUND_RELATIVE_PERIOD",AA$12,ACC_O,CONS_O,CURR_O,"fill=b")*1,"-"))))</f>
        <v/>
      </c>
      <c r="AB72" s="71" t="str">
        <f ca="1">IF(LEN($I72)=0,"",IF(LEN(AB$12)=0,"",IF(ISNUMBER(SEARCH("LABEL",$G72)),"",IFERROR(_xll.BDP(TKR,$G72,"EQY_FUND_RELATIVE_PERIOD",AB$12,ACC_O,CONS_O,CURR_O,"fill=b")*1,"-"))))</f>
        <v/>
      </c>
      <c r="AC72" s="71" t="str">
        <f ca="1">IF(LEN($I72)=0,"",IF(LEN(AC$12)=0,"",IF(ISNUMBER(SEARCH("LABEL",$G72)),"",IFERROR(_xll.BDP(TKR,$G72,"EQY_FUND_RELATIVE_PERIOD",AC$12,ACC_O,CONS_O,CURR_O,"fill=b")*1,"-"))))</f>
        <v/>
      </c>
      <c r="AD72" s="71" t="str">
        <f ca="1">IF(LEN($I72)=0,"",IF(LEN(AD$12)=0,"",IF(ISNUMBER(SEARCH("LABEL",$G72)),"",IFERROR(_xll.BDP(TKR,$G72,"EQY_FUND_RELATIVE_PERIOD",AD$12,ACC_O,CONS_O,CURR_O,"fill=b")*1,"-"))))</f>
        <v/>
      </c>
      <c r="AE72" s="71" t="str">
        <f ca="1">IF(LEN($I72)=0,"",IF(LEN(AE$12)=0,"",IF(ISNUMBER(SEARCH("LABEL",$G72)),"",IFERROR(_xll.BDP(TKR,$G72,"EQY_FUND_RELATIVE_PERIOD",AE$12,ACC_O,CONS_O,CURR_O,"fill=b")*1,"-"))))</f>
        <v/>
      </c>
      <c r="AF72" s="71" t="str">
        <f ca="1">IF(LEN($I72)=0,"",IF(LEN(AF$12)=0,"",IF(ISNUMBER(SEARCH("LABEL",$G72)),"",IFERROR(_xll.BDP(TKR,$G72,"EQY_FUND_RELATIVE_PERIOD",AF$12,ACC_O,CONS_O,CURR_O,"fill=b")*1,"-"))))</f>
        <v/>
      </c>
      <c r="AG72" s="71" t="str">
        <f ca="1">IF(LEN($I72)=0,"",IF(LEN(AG$12)=0,"",IF(ISNUMBER(SEARCH("LABEL",$G72)),"",IFERROR(_xll.BDP(TKR,$G72,"EQY_FUND_RELATIVE_PERIOD",AG$12,ACC_O,CONS_O,CURR_O,"fill=b")*1,"-"))))</f>
        <v/>
      </c>
      <c r="AH72" s="71" t="str">
        <f ca="1">IF(LEN($I72)=0,"",IF(LEN(AH$12)=0,"",IF(ISNUMBER(SEARCH("LABEL",$G72)),"",IFERROR(_xll.BDP(TKR,$G72,"EQY_FUND_RELATIVE_PERIOD",AH$12,ACC_O,CONS_O,CURR_O,"fill=b")*1,"-"))))</f>
        <v/>
      </c>
      <c r="AI72" s="71" t="str">
        <f ca="1">IF(LEN($I72)=0,"",IF(LEN(AI$12)=0,"",IF(ISNUMBER(SEARCH("LABEL",$G72)),"",IFERROR(_xll.BDP(TKR,$G72,"EQY_FUND_RELATIVE_PERIOD",AI$12,ACC_O,CONS_O,CURR_O,"fill=b")*1,"-"))))</f>
        <v/>
      </c>
      <c r="AJ72" s="71" t="str">
        <f ca="1">IF(LEN($I72)=0,"",IF(LEN(AJ$12)=0,"",IF(ISNUMBER(SEARCH("LABEL",$G72)),"",IFERROR(_xll.BDP(TKR,$G72,"EQY_FUND_RELATIVE_PERIOD",AJ$12,ACC_O,CONS_O,CURR_O,"fill=b")*1,"-"))))</f>
        <v/>
      </c>
      <c r="AK72" s="71" t="str">
        <f ca="1">IF(LEN($I72)=0,"",IF(LEN(AK$12)=0,"",IF(ISNUMBER(SEARCH("LABEL",$G72)),"",IFERROR(_xll.BDP(TKR,$G72,"EQY_FUND_RELATIVE_PERIOD",AK$12,ACC_O,CONS_O,CURR_O,"fill=b")*1,"-"))))</f>
        <v/>
      </c>
      <c r="AL72" s="71" t="str">
        <f ca="1">IF(LEN($I72)=0,"",IF(LEN(AL$12)=0,"",IF(ISNUMBER(SEARCH("LABEL",$G72)),"",IFERROR(_xll.BDP(TKR,$G72,"EQY_FUND_RELATIVE_PERIOD",AL$12,ACC_O,CONS_O,CURR_O,"fill=b")*1,"-"))))</f>
        <v/>
      </c>
      <c r="AM72" s="71" t="str">
        <f ca="1">IF(LEN($I72)=0,"",IF(LEN(AM$12)=0,"",IF(ISNUMBER(SEARCH("LABEL",$G72)),"",IFERROR(_xll.BDP(TKR,$G72,"EQY_FUND_RELATIVE_PERIOD",AM$12,ACC_O,CONS_O,CURR_O,"fill=b")*1,"-"))))</f>
        <v/>
      </c>
      <c r="AN72" s="71" t="str">
        <f ca="1">IF(LEN($I72)=0,"",IF(LEN(AN$12)=0,"",IF(ISNUMBER(SEARCH("LABEL",$G72)),"",IFERROR(_xll.BDP(TKR,$G72,"EQY_FUND_RELATIVE_PERIOD",AN$12,ACC_O,CONS_O,CURR_O,"fill=b")*1,"-"))))</f>
        <v/>
      </c>
      <c r="AO72" s="71" t="str">
        <f ca="1">IF(LEN($I72)=0,"",IF(LEN(AO$12)=0,"",IF(ISNUMBER(SEARCH("LABEL",$G72)),"",IFERROR(_xll.BDP(TKR,$G72,"EQY_FUND_RELATIVE_PERIOD",AO$12,ACC_O,CONS_O,CURR_O,"fill=b")*1,"-"))))</f>
        <v/>
      </c>
      <c r="AP72" s="71" t="str">
        <f ca="1">IF(LEN($I72)=0,"",IF(LEN(AP$12)=0,"",IF(ISNUMBER(SEARCH("LABEL",$G72)),"",IFERROR(_xll.BDP(TKR,$G72,"EQY_FUND_RELATIVE_PERIOD",AP$12,ACC_O,CONS_O,CURR_O,"fill=b")*1,"-"))))</f>
        <v/>
      </c>
      <c r="AQ72" s="71" t="str">
        <f ca="1">IF(LEN($I72)=0,"",IF(LEN(AQ$12)=0,"",IF(ISNUMBER(SEARCH("LABEL",$G72)),"",IFERROR(_xll.BDP(TKR,$G72,"EQY_FUND_RELATIVE_PERIOD",AQ$12,ACC_O,CONS_O,CURR_O,"fill=b")*1,"-"))))</f>
        <v/>
      </c>
      <c r="AR72" s="71" t="str">
        <f ca="1">IF(LEN($I72)=0,"",IF(LEN(AR$12)=0,"",IF(ISNUMBER(SEARCH("LABEL",$G72)),"",IFERROR(_xll.BDP(TKR,$G72,"EQY_FUND_RELATIVE_PERIOD",AR$12,ACC_O,CONS_O,CURR_O,"fill=b")*1,"-"))))</f>
        <v/>
      </c>
      <c r="AS72" s="71" t="str">
        <f ca="1">IF(LEN($I72)=0,"",IF(LEN(AS$12)=0,"",IF(ISNUMBER(SEARCH("LABEL",$G72)),"",IFERROR(_xll.BDP(TKR,$G72,"EQY_FUND_RELATIVE_PERIOD",AS$12,ACC_O,CONS_O,CURR_O,"fill=b")*1,"-"))))</f>
        <v/>
      </c>
      <c r="AT72" s="71" t="str">
        <f ca="1">IF(LEN($I72)=0,"",IF(LEN(AT$12)=0,"",IF(ISNUMBER(SEARCH("LABEL",$G72)),"",IFERROR(_xll.BDP(TKR,$G72,"EQY_FUND_RELATIVE_PERIOD",AT$12,ACC_O,CONS_O,CURR_O,"fill=b")*1,"-"))))</f>
        <v/>
      </c>
      <c r="AU72" s="71" t="str">
        <f ca="1">IF(LEN($I72)=0,"",IF(LEN(AU$12)=0,"",IF(ISNUMBER(SEARCH("LABEL",$G72)),"",IFERROR(_xll.BDP(TKR,$G72,"EQY_FUND_RELATIVE_PERIOD",AU$12,ACC_O,CONS_O,CURR_O,"fill=b")*1,"-"))))</f>
        <v/>
      </c>
      <c r="AV72" s="71" t="str">
        <f ca="1">IF(LEN($I72)=0,"",IF(LEN(AV$12)=0,"",IF(ISNUMBER(SEARCH("LABEL",$G72)),"",IFERROR(_xll.BDP(TKR,$G72,"EQY_FUND_RELATIVE_PERIOD",AV$12,ACC_O,CONS_O,CURR_O,"fill=b")*1,"-"))))</f>
        <v/>
      </c>
      <c r="AW72" s="71" t="str">
        <f ca="1">IF(LEN($I72)=0,"",IF(LEN(AW$12)=0,"",IF(ISNUMBER(SEARCH("LABEL",$G72)),"",IFERROR(_xll.BDP(TKR,$G72,"EQY_FUND_RELATIVE_PERIOD",AW$12,ACC_O,CONS_O,CURR_O,"fill=b")*1,"-"))))</f>
        <v/>
      </c>
      <c r="AX72" s="71" t="str">
        <f ca="1">IF(LEN($I72)=0,"",IF(LEN(AX$12)=0,"",IF(ISNUMBER(SEARCH("LABEL",$G72)),"",IFERROR(_xll.BDP(TKR,$G72,"EQY_FUND_RELATIVE_PERIOD",AX$12,ACC_O,CONS_O,CURR_O,"fill=b")*1,"-"))))</f>
        <v/>
      </c>
      <c r="AY72" s="71" t="str">
        <f ca="1">IF(LEN($I72)=0,"",IF(LEN(AY$12)=0,"",IF(ISNUMBER(SEARCH("LABEL",$G72)),"",IFERROR(_xll.BDP(TKR,$G72,"EQY_FUND_RELATIVE_PERIOD",AY$12,ACC_O,CONS_O,CURR_O,"fill=b")*1,"-"))))</f>
        <v/>
      </c>
      <c r="AZ72" s="71" t="str">
        <f ca="1">IF(LEN($I72)=0,"",IF(LEN(AZ$12)=0,"",IF(ISNUMBER(SEARCH("LABEL",$G72)),"",IFERROR(_xll.BDP(TKR,$G72,"EQY_FUND_RELATIVE_PERIOD",AZ$12,ACC_O,CONS_O,CURR_O,"fill=b")*1,"-"))))</f>
        <v/>
      </c>
      <c r="BA72" s="71" t="str">
        <f ca="1">IF(LEN($I72)=0,"",IF(LEN(BA$12)=0,"",IF(ISNUMBER(SEARCH("LABEL",$G72)),"",IFERROR(_xll.BDP(TKR,$G72,"EQY_FUND_RELATIVE_PERIOD",BA$12,ACC_O,CONS_O,CURR_O,"fill=b")*1,"-"))))</f>
        <v/>
      </c>
      <c r="BB72" s="71" t="str">
        <f ca="1">IF(LEN($I72)=0,"",IF(LEN(BB$12)=0,"",IF(ISNUMBER(SEARCH("LABEL",$G72)),"",IFERROR(_xll.BDP(TKR,$G72,"EQY_FUND_RELATIVE_PERIOD",BB$12,ACC_O,CONS_O,CURR_O,"fill=b")*1,"-"))))</f>
        <v/>
      </c>
      <c r="BC72" s="71" t="str">
        <f ca="1">IF(LEN($I72)=0,"",IF(LEN(BC$12)=0,"",IF(ISNUMBER(SEARCH("LABEL",$G72)),"",IFERROR(_xll.BDP(TKR,$G72,"EQY_FUND_RELATIVE_PERIOD",BC$12,ACC_O,CONS_O,CURR_O,"fill=b")*1,"-"))))</f>
        <v/>
      </c>
    </row>
    <row r="73" spans="2:55">
      <c r="B73">
        <v>61</v>
      </c>
      <c r="C73" t="str">
        <f t="shared" ca="1" si="5"/>
        <v/>
      </c>
      <c r="D73" t="str">
        <f t="shared" ca="1" si="5"/>
        <v/>
      </c>
      <c r="E73" t="str">
        <f t="shared" ca="1" si="5"/>
        <v/>
      </c>
      <c r="F73" t="str">
        <f t="shared" ca="1" si="5"/>
        <v/>
      </c>
      <c r="G73" t="str">
        <f t="shared" ca="1" si="1"/>
        <v/>
      </c>
      <c r="H73" t="str">
        <f t="shared" ca="1" si="2"/>
        <v/>
      </c>
      <c r="I73" t="str">
        <f t="shared" ca="1" si="3"/>
        <v/>
      </c>
      <c r="P73" s="71" t="str">
        <f ca="1">IF(LEN($I73)=0,"",IF(LEN(P$12)=0,"",IF(ISNUMBER(SEARCH("LABEL",$G73)),"",IFERROR(_xll.BDP(TKR,$G73,"EQY_FUND_RELATIVE_PERIOD",P$12,ACC_O,CONS_O,CURR_O,"fill=b")*1,"-"))))</f>
        <v/>
      </c>
      <c r="Q73" s="71" t="str">
        <f ca="1">IF(LEN($I73)=0,"",IF(LEN(Q$12)=0,"",IF(ISNUMBER(SEARCH("LABEL",$G73)),"",IFERROR(_xll.BDP(TKR,$G73,"EQY_FUND_RELATIVE_PERIOD",Q$12,ACC_O,CONS_O,CURR_O,"fill=b")*1,"-"))))</f>
        <v/>
      </c>
      <c r="R73" s="71" t="str">
        <f ca="1">IF(LEN($I73)=0,"",IF(LEN(R$12)=0,"",IF(ISNUMBER(SEARCH("LABEL",$G73)),"",IFERROR(_xll.BDP(TKR,$G73,"EQY_FUND_RELATIVE_PERIOD",R$12,ACC_O,CONS_O,CURR_O,"fill=b")*1,"-"))))</f>
        <v/>
      </c>
      <c r="S73" s="71" t="str">
        <f ca="1">IF(LEN($I73)=0,"",IF(LEN(S$12)=0,"",IF(ISNUMBER(SEARCH("LABEL",$G73)),"",IFERROR(_xll.BDP(TKR,$G73,"EQY_FUND_RELATIVE_PERIOD",S$12,ACC_O,CONS_O,CURR_O,"fill=b")*1,"-"))))</f>
        <v/>
      </c>
      <c r="T73" s="71" t="str">
        <f ca="1">IF(LEN($I73)=0,"",IF(LEN(T$12)=0,"",IF(ISNUMBER(SEARCH("LABEL",$G73)),"",IFERROR(_xll.BDP(TKR,$G73,"EQY_FUND_RELATIVE_PERIOD",T$12,ACC_O,CONS_O,CURR_O,"fill=b")*1,"-"))))</f>
        <v/>
      </c>
      <c r="U73" s="71" t="str">
        <f ca="1">IF(LEN($I73)=0,"",IF(LEN(U$12)=0,"",IF(ISNUMBER(SEARCH("LABEL",$G73)),"",IFERROR(_xll.BDP(TKR,$G73,"EQY_FUND_RELATIVE_PERIOD",U$12,ACC_O,CONS_O,CURR_O,"fill=b")*1,"-"))))</f>
        <v/>
      </c>
      <c r="V73" s="71" t="str">
        <f ca="1">IF(LEN($I73)=0,"",IF(LEN(V$12)=0,"",IF(ISNUMBER(SEARCH("LABEL",$G73)),"",IFERROR(_xll.BDP(TKR,$G73,"EQY_FUND_RELATIVE_PERIOD",V$12,ACC_O,CONS_O,CURR_O,"fill=b")*1,"-"))))</f>
        <v/>
      </c>
      <c r="W73" s="71" t="str">
        <f ca="1">IF(LEN($I73)=0,"",IF(LEN(W$12)=0,"",IF(ISNUMBER(SEARCH("LABEL",$G73)),"",IFERROR(_xll.BDP(TKR,$G73,"EQY_FUND_RELATIVE_PERIOD",W$12,ACC_O,CONS_O,CURR_O,"fill=b")*1,"-"))))</f>
        <v/>
      </c>
      <c r="X73" s="71" t="str">
        <f ca="1">IF(LEN($I73)=0,"",IF(LEN(X$12)=0,"",IF(ISNUMBER(SEARCH("LABEL",$G73)),"",IFERROR(_xll.BDP(TKR,$G73,"EQY_FUND_RELATIVE_PERIOD",X$12,ACC_O,CONS_O,CURR_O,"fill=b")*1,"-"))))</f>
        <v/>
      </c>
      <c r="Y73" s="71" t="str">
        <f ca="1">IF(LEN($I73)=0,"",IF(LEN(Y$12)=0,"",IF(ISNUMBER(SEARCH("LABEL",$G73)),"",IFERROR(_xll.BDP(TKR,$G73,"EQY_FUND_RELATIVE_PERIOD",Y$12,ACC_O,CONS_O,CURR_O,"fill=b")*1,"-"))))</f>
        <v/>
      </c>
      <c r="Z73" s="71" t="str">
        <f ca="1">IF(LEN($I73)=0,"",IF(LEN(Z$12)=0,"",IF(ISNUMBER(SEARCH("LABEL",$G73)),"",IFERROR(_xll.BDP(TKR,$G73,"EQY_FUND_RELATIVE_PERIOD",Z$12,ACC_O,CONS_O,CURR_O,"fill=b")*1,"-"))))</f>
        <v/>
      </c>
      <c r="AA73" s="71" t="str">
        <f ca="1">IF(LEN($I73)=0,"",IF(LEN(AA$12)=0,"",IF(ISNUMBER(SEARCH("LABEL",$G73)),"",IFERROR(_xll.BDP(TKR,$G73,"EQY_FUND_RELATIVE_PERIOD",AA$12,ACC_O,CONS_O,CURR_O,"fill=b")*1,"-"))))</f>
        <v/>
      </c>
      <c r="AB73" s="71" t="str">
        <f ca="1">IF(LEN($I73)=0,"",IF(LEN(AB$12)=0,"",IF(ISNUMBER(SEARCH("LABEL",$G73)),"",IFERROR(_xll.BDP(TKR,$G73,"EQY_FUND_RELATIVE_PERIOD",AB$12,ACC_O,CONS_O,CURR_O,"fill=b")*1,"-"))))</f>
        <v/>
      </c>
      <c r="AC73" s="71" t="str">
        <f ca="1">IF(LEN($I73)=0,"",IF(LEN(AC$12)=0,"",IF(ISNUMBER(SEARCH("LABEL",$G73)),"",IFERROR(_xll.BDP(TKR,$G73,"EQY_FUND_RELATIVE_PERIOD",AC$12,ACC_O,CONS_O,CURR_O,"fill=b")*1,"-"))))</f>
        <v/>
      </c>
      <c r="AD73" s="71" t="str">
        <f ca="1">IF(LEN($I73)=0,"",IF(LEN(AD$12)=0,"",IF(ISNUMBER(SEARCH("LABEL",$G73)),"",IFERROR(_xll.BDP(TKR,$G73,"EQY_FUND_RELATIVE_PERIOD",AD$12,ACC_O,CONS_O,CURR_O,"fill=b")*1,"-"))))</f>
        <v/>
      </c>
      <c r="AE73" s="71" t="str">
        <f ca="1">IF(LEN($I73)=0,"",IF(LEN(AE$12)=0,"",IF(ISNUMBER(SEARCH("LABEL",$G73)),"",IFERROR(_xll.BDP(TKR,$G73,"EQY_FUND_RELATIVE_PERIOD",AE$12,ACC_O,CONS_O,CURR_O,"fill=b")*1,"-"))))</f>
        <v/>
      </c>
      <c r="AF73" s="71" t="str">
        <f ca="1">IF(LEN($I73)=0,"",IF(LEN(AF$12)=0,"",IF(ISNUMBER(SEARCH("LABEL",$G73)),"",IFERROR(_xll.BDP(TKR,$G73,"EQY_FUND_RELATIVE_PERIOD",AF$12,ACC_O,CONS_O,CURR_O,"fill=b")*1,"-"))))</f>
        <v/>
      </c>
      <c r="AG73" s="71" t="str">
        <f ca="1">IF(LEN($I73)=0,"",IF(LEN(AG$12)=0,"",IF(ISNUMBER(SEARCH("LABEL",$G73)),"",IFERROR(_xll.BDP(TKR,$G73,"EQY_FUND_RELATIVE_PERIOD",AG$12,ACC_O,CONS_O,CURR_O,"fill=b")*1,"-"))))</f>
        <v/>
      </c>
      <c r="AH73" s="71" t="str">
        <f ca="1">IF(LEN($I73)=0,"",IF(LEN(AH$12)=0,"",IF(ISNUMBER(SEARCH("LABEL",$G73)),"",IFERROR(_xll.BDP(TKR,$G73,"EQY_FUND_RELATIVE_PERIOD",AH$12,ACC_O,CONS_O,CURR_O,"fill=b")*1,"-"))))</f>
        <v/>
      </c>
      <c r="AI73" s="71" t="str">
        <f ca="1">IF(LEN($I73)=0,"",IF(LEN(AI$12)=0,"",IF(ISNUMBER(SEARCH("LABEL",$G73)),"",IFERROR(_xll.BDP(TKR,$G73,"EQY_FUND_RELATIVE_PERIOD",AI$12,ACC_O,CONS_O,CURR_O,"fill=b")*1,"-"))))</f>
        <v/>
      </c>
      <c r="AJ73" s="71" t="str">
        <f ca="1">IF(LEN($I73)=0,"",IF(LEN(AJ$12)=0,"",IF(ISNUMBER(SEARCH("LABEL",$G73)),"",IFERROR(_xll.BDP(TKR,$G73,"EQY_FUND_RELATIVE_PERIOD",AJ$12,ACC_O,CONS_O,CURR_O,"fill=b")*1,"-"))))</f>
        <v/>
      </c>
      <c r="AK73" s="71" t="str">
        <f ca="1">IF(LEN($I73)=0,"",IF(LEN(AK$12)=0,"",IF(ISNUMBER(SEARCH("LABEL",$G73)),"",IFERROR(_xll.BDP(TKR,$G73,"EQY_FUND_RELATIVE_PERIOD",AK$12,ACC_O,CONS_O,CURR_O,"fill=b")*1,"-"))))</f>
        <v/>
      </c>
      <c r="AL73" s="71" t="str">
        <f ca="1">IF(LEN($I73)=0,"",IF(LEN(AL$12)=0,"",IF(ISNUMBER(SEARCH("LABEL",$G73)),"",IFERROR(_xll.BDP(TKR,$G73,"EQY_FUND_RELATIVE_PERIOD",AL$12,ACC_O,CONS_O,CURR_O,"fill=b")*1,"-"))))</f>
        <v/>
      </c>
      <c r="AM73" s="71" t="str">
        <f ca="1">IF(LEN($I73)=0,"",IF(LEN(AM$12)=0,"",IF(ISNUMBER(SEARCH("LABEL",$G73)),"",IFERROR(_xll.BDP(TKR,$G73,"EQY_FUND_RELATIVE_PERIOD",AM$12,ACC_O,CONS_O,CURR_O,"fill=b")*1,"-"))))</f>
        <v/>
      </c>
      <c r="AN73" s="71" t="str">
        <f ca="1">IF(LEN($I73)=0,"",IF(LEN(AN$12)=0,"",IF(ISNUMBER(SEARCH("LABEL",$G73)),"",IFERROR(_xll.BDP(TKR,$G73,"EQY_FUND_RELATIVE_PERIOD",AN$12,ACC_O,CONS_O,CURR_O,"fill=b")*1,"-"))))</f>
        <v/>
      </c>
      <c r="AO73" s="71" t="str">
        <f ca="1">IF(LEN($I73)=0,"",IF(LEN(AO$12)=0,"",IF(ISNUMBER(SEARCH("LABEL",$G73)),"",IFERROR(_xll.BDP(TKR,$G73,"EQY_FUND_RELATIVE_PERIOD",AO$12,ACC_O,CONS_O,CURR_O,"fill=b")*1,"-"))))</f>
        <v/>
      </c>
      <c r="AP73" s="71" t="str">
        <f ca="1">IF(LEN($I73)=0,"",IF(LEN(AP$12)=0,"",IF(ISNUMBER(SEARCH("LABEL",$G73)),"",IFERROR(_xll.BDP(TKR,$G73,"EQY_FUND_RELATIVE_PERIOD",AP$12,ACC_O,CONS_O,CURR_O,"fill=b")*1,"-"))))</f>
        <v/>
      </c>
      <c r="AQ73" s="71" t="str">
        <f ca="1">IF(LEN($I73)=0,"",IF(LEN(AQ$12)=0,"",IF(ISNUMBER(SEARCH("LABEL",$G73)),"",IFERROR(_xll.BDP(TKR,$G73,"EQY_FUND_RELATIVE_PERIOD",AQ$12,ACC_O,CONS_O,CURR_O,"fill=b")*1,"-"))))</f>
        <v/>
      </c>
      <c r="AR73" s="71" t="str">
        <f ca="1">IF(LEN($I73)=0,"",IF(LEN(AR$12)=0,"",IF(ISNUMBER(SEARCH("LABEL",$G73)),"",IFERROR(_xll.BDP(TKR,$G73,"EQY_FUND_RELATIVE_PERIOD",AR$12,ACC_O,CONS_O,CURR_O,"fill=b")*1,"-"))))</f>
        <v/>
      </c>
      <c r="AS73" s="71" t="str">
        <f ca="1">IF(LEN($I73)=0,"",IF(LEN(AS$12)=0,"",IF(ISNUMBER(SEARCH("LABEL",$G73)),"",IFERROR(_xll.BDP(TKR,$G73,"EQY_FUND_RELATIVE_PERIOD",AS$12,ACC_O,CONS_O,CURR_O,"fill=b")*1,"-"))))</f>
        <v/>
      </c>
      <c r="AT73" s="71" t="str">
        <f ca="1">IF(LEN($I73)=0,"",IF(LEN(AT$12)=0,"",IF(ISNUMBER(SEARCH("LABEL",$G73)),"",IFERROR(_xll.BDP(TKR,$G73,"EQY_FUND_RELATIVE_PERIOD",AT$12,ACC_O,CONS_O,CURR_O,"fill=b")*1,"-"))))</f>
        <v/>
      </c>
      <c r="AU73" s="71" t="str">
        <f ca="1">IF(LEN($I73)=0,"",IF(LEN(AU$12)=0,"",IF(ISNUMBER(SEARCH("LABEL",$G73)),"",IFERROR(_xll.BDP(TKR,$G73,"EQY_FUND_RELATIVE_PERIOD",AU$12,ACC_O,CONS_O,CURR_O,"fill=b")*1,"-"))))</f>
        <v/>
      </c>
      <c r="AV73" s="71" t="str">
        <f ca="1">IF(LEN($I73)=0,"",IF(LEN(AV$12)=0,"",IF(ISNUMBER(SEARCH("LABEL",$G73)),"",IFERROR(_xll.BDP(TKR,$G73,"EQY_FUND_RELATIVE_PERIOD",AV$12,ACC_O,CONS_O,CURR_O,"fill=b")*1,"-"))))</f>
        <v/>
      </c>
      <c r="AW73" s="71" t="str">
        <f ca="1">IF(LEN($I73)=0,"",IF(LEN(AW$12)=0,"",IF(ISNUMBER(SEARCH("LABEL",$G73)),"",IFERROR(_xll.BDP(TKR,$G73,"EQY_FUND_RELATIVE_PERIOD",AW$12,ACC_O,CONS_O,CURR_O,"fill=b")*1,"-"))))</f>
        <v/>
      </c>
      <c r="AX73" s="71" t="str">
        <f ca="1">IF(LEN($I73)=0,"",IF(LEN(AX$12)=0,"",IF(ISNUMBER(SEARCH("LABEL",$G73)),"",IFERROR(_xll.BDP(TKR,$G73,"EQY_FUND_RELATIVE_PERIOD",AX$12,ACC_O,CONS_O,CURR_O,"fill=b")*1,"-"))))</f>
        <v/>
      </c>
      <c r="AY73" s="71" t="str">
        <f ca="1">IF(LEN($I73)=0,"",IF(LEN(AY$12)=0,"",IF(ISNUMBER(SEARCH("LABEL",$G73)),"",IFERROR(_xll.BDP(TKR,$G73,"EQY_FUND_RELATIVE_PERIOD",AY$12,ACC_O,CONS_O,CURR_O,"fill=b")*1,"-"))))</f>
        <v/>
      </c>
      <c r="AZ73" s="71" t="str">
        <f ca="1">IF(LEN($I73)=0,"",IF(LEN(AZ$12)=0,"",IF(ISNUMBER(SEARCH("LABEL",$G73)),"",IFERROR(_xll.BDP(TKR,$G73,"EQY_FUND_RELATIVE_PERIOD",AZ$12,ACC_O,CONS_O,CURR_O,"fill=b")*1,"-"))))</f>
        <v/>
      </c>
      <c r="BA73" s="71" t="str">
        <f ca="1">IF(LEN($I73)=0,"",IF(LEN(BA$12)=0,"",IF(ISNUMBER(SEARCH("LABEL",$G73)),"",IFERROR(_xll.BDP(TKR,$G73,"EQY_FUND_RELATIVE_PERIOD",BA$12,ACC_O,CONS_O,CURR_O,"fill=b")*1,"-"))))</f>
        <v/>
      </c>
      <c r="BB73" s="71" t="str">
        <f ca="1">IF(LEN($I73)=0,"",IF(LEN(BB$12)=0,"",IF(ISNUMBER(SEARCH("LABEL",$G73)),"",IFERROR(_xll.BDP(TKR,$G73,"EQY_FUND_RELATIVE_PERIOD",BB$12,ACC_O,CONS_O,CURR_O,"fill=b")*1,"-"))))</f>
        <v/>
      </c>
      <c r="BC73" s="71" t="str">
        <f ca="1">IF(LEN($I73)=0,"",IF(LEN(BC$12)=0,"",IF(ISNUMBER(SEARCH("LABEL",$G73)),"",IFERROR(_xll.BDP(TKR,$G73,"EQY_FUND_RELATIVE_PERIOD",BC$12,ACC_O,CONS_O,CURR_O,"fill=b")*1,"-"))))</f>
        <v/>
      </c>
    </row>
    <row r="74" spans="2:55">
      <c r="B74">
        <v>62</v>
      </c>
      <c r="C74" t="str">
        <f t="shared" ca="1" si="5"/>
        <v/>
      </c>
      <c r="D74" t="str">
        <f t="shared" ca="1" si="5"/>
        <v/>
      </c>
      <c r="E74" t="str">
        <f t="shared" ca="1" si="5"/>
        <v/>
      </c>
      <c r="F74" t="str">
        <f t="shared" ca="1" si="5"/>
        <v/>
      </c>
      <c r="G74" t="str">
        <f t="shared" ca="1" si="1"/>
        <v/>
      </c>
      <c r="H74" t="str">
        <f t="shared" ca="1" si="2"/>
        <v/>
      </c>
      <c r="I74" t="str">
        <f t="shared" ca="1" si="3"/>
        <v/>
      </c>
      <c r="P74" s="71" t="str">
        <f ca="1">IF(LEN($I74)=0,"",IF(LEN(P$12)=0,"",IF(ISNUMBER(SEARCH("LABEL",$G74)),"",IFERROR(_xll.BDP(TKR,$G74,"EQY_FUND_RELATIVE_PERIOD",P$12,ACC_O,CONS_O,CURR_O,"fill=b")*1,"-"))))</f>
        <v/>
      </c>
      <c r="Q74" s="71" t="str">
        <f ca="1">IF(LEN($I74)=0,"",IF(LEN(Q$12)=0,"",IF(ISNUMBER(SEARCH("LABEL",$G74)),"",IFERROR(_xll.BDP(TKR,$G74,"EQY_FUND_RELATIVE_PERIOD",Q$12,ACC_O,CONS_O,CURR_O,"fill=b")*1,"-"))))</f>
        <v/>
      </c>
      <c r="R74" s="71" t="str">
        <f ca="1">IF(LEN($I74)=0,"",IF(LEN(R$12)=0,"",IF(ISNUMBER(SEARCH("LABEL",$G74)),"",IFERROR(_xll.BDP(TKR,$G74,"EQY_FUND_RELATIVE_PERIOD",R$12,ACC_O,CONS_O,CURR_O,"fill=b")*1,"-"))))</f>
        <v/>
      </c>
      <c r="S74" s="71" t="str">
        <f ca="1">IF(LEN($I74)=0,"",IF(LEN(S$12)=0,"",IF(ISNUMBER(SEARCH("LABEL",$G74)),"",IFERROR(_xll.BDP(TKR,$G74,"EQY_FUND_RELATIVE_PERIOD",S$12,ACC_O,CONS_O,CURR_O,"fill=b")*1,"-"))))</f>
        <v/>
      </c>
      <c r="T74" s="71" t="str">
        <f ca="1">IF(LEN($I74)=0,"",IF(LEN(T$12)=0,"",IF(ISNUMBER(SEARCH("LABEL",$G74)),"",IFERROR(_xll.BDP(TKR,$G74,"EQY_FUND_RELATIVE_PERIOD",T$12,ACC_O,CONS_O,CURR_O,"fill=b")*1,"-"))))</f>
        <v/>
      </c>
      <c r="U74" s="71" t="str">
        <f ca="1">IF(LEN($I74)=0,"",IF(LEN(U$12)=0,"",IF(ISNUMBER(SEARCH("LABEL",$G74)),"",IFERROR(_xll.BDP(TKR,$G74,"EQY_FUND_RELATIVE_PERIOD",U$12,ACC_O,CONS_O,CURR_O,"fill=b")*1,"-"))))</f>
        <v/>
      </c>
      <c r="V74" s="71" t="str">
        <f ca="1">IF(LEN($I74)=0,"",IF(LEN(V$12)=0,"",IF(ISNUMBER(SEARCH("LABEL",$G74)),"",IFERROR(_xll.BDP(TKR,$G74,"EQY_FUND_RELATIVE_PERIOD",V$12,ACC_O,CONS_O,CURR_O,"fill=b")*1,"-"))))</f>
        <v/>
      </c>
      <c r="W74" s="71" t="str">
        <f ca="1">IF(LEN($I74)=0,"",IF(LEN(W$12)=0,"",IF(ISNUMBER(SEARCH("LABEL",$G74)),"",IFERROR(_xll.BDP(TKR,$G74,"EQY_FUND_RELATIVE_PERIOD",W$12,ACC_O,CONS_O,CURR_O,"fill=b")*1,"-"))))</f>
        <v/>
      </c>
      <c r="X74" s="71" t="str">
        <f ca="1">IF(LEN($I74)=0,"",IF(LEN(X$12)=0,"",IF(ISNUMBER(SEARCH("LABEL",$G74)),"",IFERROR(_xll.BDP(TKR,$G74,"EQY_FUND_RELATIVE_PERIOD",X$12,ACC_O,CONS_O,CURR_O,"fill=b")*1,"-"))))</f>
        <v/>
      </c>
      <c r="Y74" s="71" t="str">
        <f ca="1">IF(LEN($I74)=0,"",IF(LEN(Y$12)=0,"",IF(ISNUMBER(SEARCH("LABEL",$G74)),"",IFERROR(_xll.BDP(TKR,$G74,"EQY_FUND_RELATIVE_PERIOD",Y$12,ACC_O,CONS_O,CURR_O,"fill=b")*1,"-"))))</f>
        <v/>
      </c>
      <c r="Z74" s="71" t="str">
        <f ca="1">IF(LEN($I74)=0,"",IF(LEN(Z$12)=0,"",IF(ISNUMBER(SEARCH("LABEL",$G74)),"",IFERROR(_xll.BDP(TKR,$G74,"EQY_FUND_RELATIVE_PERIOD",Z$12,ACC_O,CONS_O,CURR_O,"fill=b")*1,"-"))))</f>
        <v/>
      </c>
      <c r="AA74" s="71" t="str">
        <f ca="1">IF(LEN($I74)=0,"",IF(LEN(AA$12)=0,"",IF(ISNUMBER(SEARCH("LABEL",$G74)),"",IFERROR(_xll.BDP(TKR,$G74,"EQY_FUND_RELATIVE_PERIOD",AA$12,ACC_O,CONS_O,CURR_O,"fill=b")*1,"-"))))</f>
        <v/>
      </c>
      <c r="AB74" s="71" t="str">
        <f ca="1">IF(LEN($I74)=0,"",IF(LEN(AB$12)=0,"",IF(ISNUMBER(SEARCH("LABEL",$G74)),"",IFERROR(_xll.BDP(TKR,$G74,"EQY_FUND_RELATIVE_PERIOD",AB$12,ACC_O,CONS_O,CURR_O,"fill=b")*1,"-"))))</f>
        <v/>
      </c>
      <c r="AC74" s="71" t="str">
        <f ca="1">IF(LEN($I74)=0,"",IF(LEN(AC$12)=0,"",IF(ISNUMBER(SEARCH("LABEL",$G74)),"",IFERROR(_xll.BDP(TKR,$G74,"EQY_FUND_RELATIVE_PERIOD",AC$12,ACC_O,CONS_O,CURR_O,"fill=b")*1,"-"))))</f>
        <v/>
      </c>
      <c r="AD74" s="71" t="str">
        <f ca="1">IF(LEN($I74)=0,"",IF(LEN(AD$12)=0,"",IF(ISNUMBER(SEARCH("LABEL",$G74)),"",IFERROR(_xll.BDP(TKR,$G74,"EQY_FUND_RELATIVE_PERIOD",AD$12,ACC_O,CONS_O,CURR_O,"fill=b")*1,"-"))))</f>
        <v/>
      </c>
      <c r="AE74" s="71" t="str">
        <f ca="1">IF(LEN($I74)=0,"",IF(LEN(AE$12)=0,"",IF(ISNUMBER(SEARCH("LABEL",$G74)),"",IFERROR(_xll.BDP(TKR,$G74,"EQY_FUND_RELATIVE_PERIOD",AE$12,ACC_O,CONS_O,CURR_O,"fill=b")*1,"-"))))</f>
        <v/>
      </c>
      <c r="AF74" s="71" t="str">
        <f ca="1">IF(LEN($I74)=0,"",IF(LEN(AF$12)=0,"",IF(ISNUMBER(SEARCH("LABEL",$G74)),"",IFERROR(_xll.BDP(TKR,$G74,"EQY_FUND_RELATIVE_PERIOD",AF$12,ACC_O,CONS_O,CURR_O,"fill=b")*1,"-"))))</f>
        <v/>
      </c>
      <c r="AG74" s="71" t="str">
        <f ca="1">IF(LEN($I74)=0,"",IF(LEN(AG$12)=0,"",IF(ISNUMBER(SEARCH("LABEL",$G74)),"",IFERROR(_xll.BDP(TKR,$G74,"EQY_FUND_RELATIVE_PERIOD",AG$12,ACC_O,CONS_O,CURR_O,"fill=b")*1,"-"))))</f>
        <v/>
      </c>
      <c r="AH74" s="71" t="str">
        <f ca="1">IF(LEN($I74)=0,"",IF(LEN(AH$12)=0,"",IF(ISNUMBER(SEARCH("LABEL",$G74)),"",IFERROR(_xll.BDP(TKR,$G74,"EQY_FUND_RELATIVE_PERIOD",AH$12,ACC_O,CONS_O,CURR_O,"fill=b")*1,"-"))))</f>
        <v/>
      </c>
      <c r="AI74" s="71" t="str">
        <f ca="1">IF(LEN($I74)=0,"",IF(LEN(AI$12)=0,"",IF(ISNUMBER(SEARCH("LABEL",$G74)),"",IFERROR(_xll.BDP(TKR,$G74,"EQY_FUND_RELATIVE_PERIOD",AI$12,ACC_O,CONS_O,CURR_O,"fill=b")*1,"-"))))</f>
        <v/>
      </c>
      <c r="AJ74" s="71" t="str">
        <f ca="1">IF(LEN($I74)=0,"",IF(LEN(AJ$12)=0,"",IF(ISNUMBER(SEARCH("LABEL",$G74)),"",IFERROR(_xll.BDP(TKR,$G74,"EQY_FUND_RELATIVE_PERIOD",AJ$12,ACC_O,CONS_O,CURR_O,"fill=b")*1,"-"))))</f>
        <v/>
      </c>
      <c r="AK74" s="71" t="str">
        <f ca="1">IF(LEN($I74)=0,"",IF(LEN(AK$12)=0,"",IF(ISNUMBER(SEARCH("LABEL",$G74)),"",IFERROR(_xll.BDP(TKR,$G74,"EQY_FUND_RELATIVE_PERIOD",AK$12,ACC_O,CONS_O,CURR_O,"fill=b")*1,"-"))))</f>
        <v/>
      </c>
      <c r="AL74" s="71" t="str">
        <f ca="1">IF(LEN($I74)=0,"",IF(LEN(AL$12)=0,"",IF(ISNUMBER(SEARCH("LABEL",$G74)),"",IFERROR(_xll.BDP(TKR,$G74,"EQY_FUND_RELATIVE_PERIOD",AL$12,ACC_O,CONS_O,CURR_O,"fill=b")*1,"-"))))</f>
        <v/>
      </c>
      <c r="AM74" s="71" t="str">
        <f ca="1">IF(LEN($I74)=0,"",IF(LEN(AM$12)=0,"",IF(ISNUMBER(SEARCH("LABEL",$G74)),"",IFERROR(_xll.BDP(TKR,$G74,"EQY_FUND_RELATIVE_PERIOD",AM$12,ACC_O,CONS_O,CURR_O,"fill=b")*1,"-"))))</f>
        <v/>
      </c>
      <c r="AN74" s="71" t="str">
        <f ca="1">IF(LEN($I74)=0,"",IF(LEN(AN$12)=0,"",IF(ISNUMBER(SEARCH("LABEL",$G74)),"",IFERROR(_xll.BDP(TKR,$G74,"EQY_FUND_RELATIVE_PERIOD",AN$12,ACC_O,CONS_O,CURR_O,"fill=b")*1,"-"))))</f>
        <v/>
      </c>
      <c r="AO74" s="71" t="str">
        <f ca="1">IF(LEN($I74)=0,"",IF(LEN(AO$12)=0,"",IF(ISNUMBER(SEARCH("LABEL",$G74)),"",IFERROR(_xll.BDP(TKR,$G74,"EQY_FUND_RELATIVE_PERIOD",AO$12,ACC_O,CONS_O,CURR_O,"fill=b")*1,"-"))))</f>
        <v/>
      </c>
      <c r="AP74" s="71" t="str">
        <f ca="1">IF(LEN($I74)=0,"",IF(LEN(AP$12)=0,"",IF(ISNUMBER(SEARCH("LABEL",$G74)),"",IFERROR(_xll.BDP(TKR,$G74,"EQY_FUND_RELATIVE_PERIOD",AP$12,ACC_O,CONS_O,CURR_O,"fill=b")*1,"-"))))</f>
        <v/>
      </c>
      <c r="AQ74" s="71" t="str">
        <f ca="1">IF(LEN($I74)=0,"",IF(LEN(AQ$12)=0,"",IF(ISNUMBER(SEARCH("LABEL",$G74)),"",IFERROR(_xll.BDP(TKR,$G74,"EQY_FUND_RELATIVE_PERIOD",AQ$12,ACC_O,CONS_O,CURR_O,"fill=b")*1,"-"))))</f>
        <v/>
      </c>
      <c r="AR74" s="71" t="str">
        <f ca="1">IF(LEN($I74)=0,"",IF(LEN(AR$12)=0,"",IF(ISNUMBER(SEARCH("LABEL",$G74)),"",IFERROR(_xll.BDP(TKR,$G74,"EQY_FUND_RELATIVE_PERIOD",AR$12,ACC_O,CONS_O,CURR_O,"fill=b")*1,"-"))))</f>
        <v/>
      </c>
      <c r="AS74" s="71" t="str">
        <f ca="1">IF(LEN($I74)=0,"",IF(LEN(AS$12)=0,"",IF(ISNUMBER(SEARCH("LABEL",$G74)),"",IFERROR(_xll.BDP(TKR,$G74,"EQY_FUND_RELATIVE_PERIOD",AS$12,ACC_O,CONS_O,CURR_O,"fill=b")*1,"-"))))</f>
        <v/>
      </c>
      <c r="AT74" s="71" t="str">
        <f ca="1">IF(LEN($I74)=0,"",IF(LEN(AT$12)=0,"",IF(ISNUMBER(SEARCH("LABEL",$G74)),"",IFERROR(_xll.BDP(TKR,$G74,"EQY_FUND_RELATIVE_PERIOD",AT$12,ACC_O,CONS_O,CURR_O,"fill=b")*1,"-"))))</f>
        <v/>
      </c>
      <c r="AU74" s="71" t="str">
        <f ca="1">IF(LEN($I74)=0,"",IF(LEN(AU$12)=0,"",IF(ISNUMBER(SEARCH("LABEL",$G74)),"",IFERROR(_xll.BDP(TKR,$G74,"EQY_FUND_RELATIVE_PERIOD",AU$12,ACC_O,CONS_O,CURR_O,"fill=b")*1,"-"))))</f>
        <v/>
      </c>
      <c r="AV74" s="71" t="str">
        <f ca="1">IF(LEN($I74)=0,"",IF(LEN(AV$12)=0,"",IF(ISNUMBER(SEARCH("LABEL",$G74)),"",IFERROR(_xll.BDP(TKR,$G74,"EQY_FUND_RELATIVE_PERIOD",AV$12,ACC_O,CONS_O,CURR_O,"fill=b")*1,"-"))))</f>
        <v/>
      </c>
      <c r="AW74" s="71" t="str">
        <f ca="1">IF(LEN($I74)=0,"",IF(LEN(AW$12)=0,"",IF(ISNUMBER(SEARCH("LABEL",$G74)),"",IFERROR(_xll.BDP(TKR,$G74,"EQY_FUND_RELATIVE_PERIOD",AW$12,ACC_O,CONS_O,CURR_O,"fill=b")*1,"-"))))</f>
        <v/>
      </c>
      <c r="AX74" s="71" t="str">
        <f ca="1">IF(LEN($I74)=0,"",IF(LEN(AX$12)=0,"",IF(ISNUMBER(SEARCH("LABEL",$G74)),"",IFERROR(_xll.BDP(TKR,$G74,"EQY_FUND_RELATIVE_PERIOD",AX$12,ACC_O,CONS_O,CURR_O,"fill=b")*1,"-"))))</f>
        <v/>
      </c>
      <c r="AY74" s="71" t="str">
        <f ca="1">IF(LEN($I74)=0,"",IF(LEN(AY$12)=0,"",IF(ISNUMBER(SEARCH("LABEL",$G74)),"",IFERROR(_xll.BDP(TKR,$G74,"EQY_FUND_RELATIVE_PERIOD",AY$12,ACC_O,CONS_O,CURR_O,"fill=b")*1,"-"))))</f>
        <v/>
      </c>
      <c r="AZ74" s="71" t="str">
        <f ca="1">IF(LEN($I74)=0,"",IF(LEN(AZ$12)=0,"",IF(ISNUMBER(SEARCH("LABEL",$G74)),"",IFERROR(_xll.BDP(TKR,$G74,"EQY_FUND_RELATIVE_PERIOD",AZ$12,ACC_O,CONS_O,CURR_O,"fill=b")*1,"-"))))</f>
        <v/>
      </c>
      <c r="BA74" s="71" t="str">
        <f ca="1">IF(LEN($I74)=0,"",IF(LEN(BA$12)=0,"",IF(ISNUMBER(SEARCH("LABEL",$G74)),"",IFERROR(_xll.BDP(TKR,$G74,"EQY_FUND_RELATIVE_PERIOD",BA$12,ACC_O,CONS_O,CURR_O,"fill=b")*1,"-"))))</f>
        <v/>
      </c>
      <c r="BB74" s="71" t="str">
        <f ca="1">IF(LEN($I74)=0,"",IF(LEN(BB$12)=0,"",IF(ISNUMBER(SEARCH("LABEL",$G74)),"",IFERROR(_xll.BDP(TKR,$G74,"EQY_FUND_RELATIVE_PERIOD",BB$12,ACC_O,CONS_O,CURR_O,"fill=b")*1,"-"))))</f>
        <v/>
      </c>
      <c r="BC74" s="71" t="str">
        <f ca="1">IF(LEN($I74)=0,"",IF(LEN(BC$12)=0,"",IF(ISNUMBER(SEARCH("LABEL",$G74)),"",IFERROR(_xll.BDP(TKR,$G74,"EQY_FUND_RELATIVE_PERIOD",BC$12,ACC_O,CONS_O,CURR_O,"fill=b")*1,"-"))))</f>
        <v/>
      </c>
    </row>
    <row r="75" spans="2:55">
      <c r="B75">
        <v>63</v>
      </c>
      <c r="C75" t="str">
        <f t="shared" ca="1" si="5"/>
        <v/>
      </c>
      <c r="D75" t="str">
        <f t="shared" ca="1" si="5"/>
        <v/>
      </c>
      <c r="E75" t="str">
        <f t="shared" ca="1" si="5"/>
        <v/>
      </c>
      <c r="F75" t="str">
        <f t="shared" ca="1" si="5"/>
        <v/>
      </c>
      <c r="G75" t="str">
        <f t="shared" ca="1" si="1"/>
        <v/>
      </c>
      <c r="H75" t="str">
        <f t="shared" ca="1" si="2"/>
        <v/>
      </c>
      <c r="I75" t="str">
        <f t="shared" ca="1" si="3"/>
        <v/>
      </c>
      <c r="P75" s="71" t="str">
        <f ca="1">IF(LEN($I75)=0,"",IF(LEN(P$12)=0,"",IF(ISNUMBER(SEARCH("LABEL",$G75)),"",IFERROR(_xll.BDP(TKR,$G75,"EQY_FUND_RELATIVE_PERIOD",P$12,ACC_O,CONS_O,CURR_O,"fill=b")*1,"-"))))</f>
        <v/>
      </c>
      <c r="Q75" s="71" t="str">
        <f ca="1">IF(LEN($I75)=0,"",IF(LEN(Q$12)=0,"",IF(ISNUMBER(SEARCH("LABEL",$G75)),"",IFERROR(_xll.BDP(TKR,$G75,"EQY_FUND_RELATIVE_PERIOD",Q$12,ACC_O,CONS_O,CURR_O,"fill=b")*1,"-"))))</f>
        <v/>
      </c>
      <c r="R75" s="71" t="str">
        <f ca="1">IF(LEN($I75)=0,"",IF(LEN(R$12)=0,"",IF(ISNUMBER(SEARCH("LABEL",$G75)),"",IFERROR(_xll.BDP(TKR,$G75,"EQY_FUND_RELATIVE_PERIOD",R$12,ACC_O,CONS_O,CURR_O,"fill=b")*1,"-"))))</f>
        <v/>
      </c>
      <c r="S75" s="71" t="str">
        <f ca="1">IF(LEN($I75)=0,"",IF(LEN(S$12)=0,"",IF(ISNUMBER(SEARCH("LABEL",$G75)),"",IFERROR(_xll.BDP(TKR,$G75,"EQY_FUND_RELATIVE_PERIOD",S$12,ACC_O,CONS_O,CURR_O,"fill=b")*1,"-"))))</f>
        <v/>
      </c>
      <c r="T75" s="71" t="str">
        <f ca="1">IF(LEN($I75)=0,"",IF(LEN(T$12)=0,"",IF(ISNUMBER(SEARCH("LABEL",$G75)),"",IFERROR(_xll.BDP(TKR,$G75,"EQY_FUND_RELATIVE_PERIOD",T$12,ACC_O,CONS_O,CURR_O,"fill=b")*1,"-"))))</f>
        <v/>
      </c>
      <c r="U75" s="71" t="str">
        <f ca="1">IF(LEN($I75)=0,"",IF(LEN(U$12)=0,"",IF(ISNUMBER(SEARCH("LABEL",$G75)),"",IFERROR(_xll.BDP(TKR,$G75,"EQY_FUND_RELATIVE_PERIOD",U$12,ACC_O,CONS_O,CURR_O,"fill=b")*1,"-"))))</f>
        <v/>
      </c>
      <c r="V75" s="71" t="str">
        <f ca="1">IF(LEN($I75)=0,"",IF(LEN(V$12)=0,"",IF(ISNUMBER(SEARCH("LABEL",$G75)),"",IFERROR(_xll.BDP(TKR,$G75,"EQY_FUND_RELATIVE_PERIOD",V$12,ACC_O,CONS_O,CURR_O,"fill=b")*1,"-"))))</f>
        <v/>
      </c>
      <c r="W75" s="71" t="str">
        <f ca="1">IF(LEN($I75)=0,"",IF(LEN(W$12)=0,"",IF(ISNUMBER(SEARCH("LABEL",$G75)),"",IFERROR(_xll.BDP(TKR,$G75,"EQY_FUND_RELATIVE_PERIOD",W$12,ACC_O,CONS_O,CURR_O,"fill=b")*1,"-"))))</f>
        <v/>
      </c>
      <c r="X75" s="71" t="str">
        <f ca="1">IF(LEN($I75)=0,"",IF(LEN(X$12)=0,"",IF(ISNUMBER(SEARCH("LABEL",$G75)),"",IFERROR(_xll.BDP(TKR,$G75,"EQY_FUND_RELATIVE_PERIOD",X$12,ACC_O,CONS_O,CURR_O,"fill=b")*1,"-"))))</f>
        <v/>
      </c>
      <c r="Y75" s="71" t="str">
        <f ca="1">IF(LEN($I75)=0,"",IF(LEN(Y$12)=0,"",IF(ISNUMBER(SEARCH("LABEL",$G75)),"",IFERROR(_xll.BDP(TKR,$G75,"EQY_FUND_RELATIVE_PERIOD",Y$12,ACC_O,CONS_O,CURR_O,"fill=b")*1,"-"))))</f>
        <v/>
      </c>
      <c r="Z75" s="71" t="str">
        <f ca="1">IF(LEN($I75)=0,"",IF(LEN(Z$12)=0,"",IF(ISNUMBER(SEARCH("LABEL",$G75)),"",IFERROR(_xll.BDP(TKR,$G75,"EQY_FUND_RELATIVE_PERIOD",Z$12,ACC_O,CONS_O,CURR_O,"fill=b")*1,"-"))))</f>
        <v/>
      </c>
      <c r="AA75" s="71" t="str">
        <f ca="1">IF(LEN($I75)=0,"",IF(LEN(AA$12)=0,"",IF(ISNUMBER(SEARCH("LABEL",$G75)),"",IFERROR(_xll.BDP(TKR,$G75,"EQY_FUND_RELATIVE_PERIOD",AA$12,ACC_O,CONS_O,CURR_O,"fill=b")*1,"-"))))</f>
        <v/>
      </c>
      <c r="AB75" s="71" t="str">
        <f ca="1">IF(LEN($I75)=0,"",IF(LEN(AB$12)=0,"",IF(ISNUMBER(SEARCH("LABEL",$G75)),"",IFERROR(_xll.BDP(TKR,$G75,"EQY_FUND_RELATIVE_PERIOD",AB$12,ACC_O,CONS_O,CURR_O,"fill=b")*1,"-"))))</f>
        <v/>
      </c>
      <c r="AC75" s="71" t="str">
        <f ca="1">IF(LEN($I75)=0,"",IF(LEN(AC$12)=0,"",IF(ISNUMBER(SEARCH("LABEL",$G75)),"",IFERROR(_xll.BDP(TKR,$G75,"EQY_FUND_RELATIVE_PERIOD",AC$12,ACC_O,CONS_O,CURR_O,"fill=b")*1,"-"))))</f>
        <v/>
      </c>
      <c r="AD75" s="71" t="str">
        <f ca="1">IF(LEN($I75)=0,"",IF(LEN(AD$12)=0,"",IF(ISNUMBER(SEARCH("LABEL",$G75)),"",IFERROR(_xll.BDP(TKR,$G75,"EQY_FUND_RELATIVE_PERIOD",AD$12,ACC_O,CONS_O,CURR_O,"fill=b")*1,"-"))))</f>
        <v/>
      </c>
      <c r="AE75" s="71" t="str">
        <f ca="1">IF(LEN($I75)=0,"",IF(LEN(AE$12)=0,"",IF(ISNUMBER(SEARCH("LABEL",$G75)),"",IFERROR(_xll.BDP(TKR,$G75,"EQY_FUND_RELATIVE_PERIOD",AE$12,ACC_O,CONS_O,CURR_O,"fill=b")*1,"-"))))</f>
        <v/>
      </c>
      <c r="AF75" s="71" t="str">
        <f ca="1">IF(LEN($I75)=0,"",IF(LEN(AF$12)=0,"",IF(ISNUMBER(SEARCH("LABEL",$G75)),"",IFERROR(_xll.BDP(TKR,$G75,"EQY_FUND_RELATIVE_PERIOD",AF$12,ACC_O,CONS_O,CURR_O,"fill=b")*1,"-"))))</f>
        <v/>
      </c>
      <c r="AG75" s="71" t="str">
        <f ca="1">IF(LEN($I75)=0,"",IF(LEN(AG$12)=0,"",IF(ISNUMBER(SEARCH("LABEL",$G75)),"",IFERROR(_xll.BDP(TKR,$G75,"EQY_FUND_RELATIVE_PERIOD",AG$12,ACC_O,CONS_O,CURR_O,"fill=b")*1,"-"))))</f>
        <v/>
      </c>
      <c r="AH75" s="71" t="str">
        <f ca="1">IF(LEN($I75)=0,"",IF(LEN(AH$12)=0,"",IF(ISNUMBER(SEARCH("LABEL",$G75)),"",IFERROR(_xll.BDP(TKR,$G75,"EQY_FUND_RELATIVE_PERIOD",AH$12,ACC_O,CONS_O,CURR_O,"fill=b")*1,"-"))))</f>
        <v/>
      </c>
      <c r="AI75" s="71" t="str">
        <f ca="1">IF(LEN($I75)=0,"",IF(LEN(AI$12)=0,"",IF(ISNUMBER(SEARCH("LABEL",$G75)),"",IFERROR(_xll.BDP(TKR,$G75,"EQY_FUND_RELATIVE_PERIOD",AI$12,ACC_O,CONS_O,CURR_O,"fill=b")*1,"-"))))</f>
        <v/>
      </c>
      <c r="AJ75" s="71" t="str">
        <f ca="1">IF(LEN($I75)=0,"",IF(LEN(AJ$12)=0,"",IF(ISNUMBER(SEARCH("LABEL",$G75)),"",IFERROR(_xll.BDP(TKR,$G75,"EQY_FUND_RELATIVE_PERIOD",AJ$12,ACC_O,CONS_O,CURR_O,"fill=b")*1,"-"))))</f>
        <v/>
      </c>
      <c r="AK75" s="71" t="str">
        <f ca="1">IF(LEN($I75)=0,"",IF(LEN(AK$12)=0,"",IF(ISNUMBER(SEARCH("LABEL",$G75)),"",IFERROR(_xll.BDP(TKR,$G75,"EQY_FUND_RELATIVE_PERIOD",AK$12,ACC_O,CONS_O,CURR_O,"fill=b")*1,"-"))))</f>
        <v/>
      </c>
      <c r="AL75" s="71" t="str">
        <f ca="1">IF(LEN($I75)=0,"",IF(LEN(AL$12)=0,"",IF(ISNUMBER(SEARCH("LABEL",$G75)),"",IFERROR(_xll.BDP(TKR,$G75,"EQY_FUND_RELATIVE_PERIOD",AL$12,ACC_O,CONS_O,CURR_O,"fill=b")*1,"-"))))</f>
        <v/>
      </c>
      <c r="AM75" s="71" t="str">
        <f ca="1">IF(LEN($I75)=0,"",IF(LEN(AM$12)=0,"",IF(ISNUMBER(SEARCH("LABEL",$G75)),"",IFERROR(_xll.BDP(TKR,$G75,"EQY_FUND_RELATIVE_PERIOD",AM$12,ACC_O,CONS_O,CURR_O,"fill=b")*1,"-"))))</f>
        <v/>
      </c>
      <c r="AN75" s="71" t="str">
        <f ca="1">IF(LEN($I75)=0,"",IF(LEN(AN$12)=0,"",IF(ISNUMBER(SEARCH("LABEL",$G75)),"",IFERROR(_xll.BDP(TKR,$G75,"EQY_FUND_RELATIVE_PERIOD",AN$12,ACC_O,CONS_O,CURR_O,"fill=b")*1,"-"))))</f>
        <v/>
      </c>
      <c r="AO75" s="71" t="str">
        <f ca="1">IF(LEN($I75)=0,"",IF(LEN(AO$12)=0,"",IF(ISNUMBER(SEARCH("LABEL",$G75)),"",IFERROR(_xll.BDP(TKR,$G75,"EQY_FUND_RELATIVE_PERIOD",AO$12,ACC_O,CONS_O,CURR_O,"fill=b")*1,"-"))))</f>
        <v/>
      </c>
      <c r="AP75" s="71" t="str">
        <f ca="1">IF(LEN($I75)=0,"",IF(LEN(AP$12)=0,"",IF(ISNUMBER(SEARCH("LABEL",$G75)),"",IFERROR(_xll.BDP(TKR,$G75,"EQY_FUND_RELATIVE_PERIOD",AP$12,ACC_O,CONS_O,CURR_O,"fill=b")*1,"-"))))</f>
        <v/>
      </c>
      <c r="AQ75" s="71" t="str">
        <f ca="1">IF(LEN($I75)=0,"",IF(LEN(AQ$12)=0,"",IF(ISNUMBER(SEARCH("LABEL",$G75)),"",IFERROR(_xll.BDP(TKR,$G75,"EQY_FUND_RELATIVE_PERIOD",AQ$12,ACC_O,CONS_O,CURR_O,"fill=b")*1,"-"))))</f>
        <v/>
      </c>
      <c r="AR75" s="71" t="str">
        <f ca="1">IF(LEN($I75)=0,"",IF(LEN(AR$12)=0,"",IF(ISNUMBER(SEARCH("LABEL",$G75)),"",IFERROR(_xll.BDP(TKR,$G75,"EQY_FUND_RELATIVE_PERIOD",AR$12,ACC_O,CONS_O,CURR_O,"fill=b")*1,"-"))))</f>
        <v/>
      </c>
      <c r="AS75" s="71" t="str">
        <f ca="1">IF(LEN($I75)=0,"",IF(LEN(AS$12)=0,"",IF(ISNUMBER(SEARCH("LABEL",$G75)),"",IFERROR(_xll.BDP(TKR,$G75,"EQY_FUND_RELATIVE_PERIOD",AS$12,ACC_O,CONS_O,CURR_O,"fill=b")*1,"-"))))</f>
        <v/>
      </c>
      <c r="AT75" s="71" t="str">
        <f ca="1">IF(LEN($I75)=0,"",IF(LEN(AT$12)=0,"",IF(ISNUMBER(SEARCH("LABEL",$G75)),"",IFERROR(_xll.BDP(TKR,$G75,"EQY_FUND_RELATIVE_PERIOD",AT$12,ACC_O,CONS_O,CURR_O,"fill=b")*1,"-"))))</f>
        <v/>
      </c>
      <c r="AU75" s="71" t="str">
        <f ca="1">IF(LEN($I75)=0,"",IF(LEN(AU$12)=0,"",IF(ISNUMBER(SEARCH("LABEL",$G75)),"",IFERROR(_xll.BDP(TKR,$G75,"EQY_FUND_RELATIVE_PERIOD",AU$12,ACC_O,CONS_O,CURR_O,"fill=b")*1,"-"))))</f>
        <v/>
      </c>
      <c r="AV75" s="71" t="str">
        <f ca="1">IF(LEN($I75)=0,"",IF(LEN(AV$12)=0,"",IF(ISNUMBER(SEARCH("LABEL",$G75)),"",IFERROR(_xll.BDP(TKR,$G75,"EQY_FUND_RELATIVE_PERIOD",AV$12,ACC_O,CONS_O,CURR_O,"fill=b")*1,"-"))))</f>
        <v/>
      </c>
      <c r="AW75" s="71" t="str">
        <f ca="1">IF(LEN($I75)=0,"",IF(LEN(AW$12)=0,"",IF(ISNUMBER(SEARCH("LABEL",$G75)),"",IFERROR(_xll.BDP(TKR,$G75,"EQY_FUND_RELATIVE_PERIOD",AW$12,ACC_O,CONS_O,CURR_O,"fill=b")*1,"-"))))</f>
        <v/>
      </c>
      <c r="AX75" s="71" t="str">
        <f ca="1">IF(LEN($I75)=0,"",IF(LEN(AX$12)=0,"",IF(ISNUMBER(SEARCH("LABEL",$G75)),"",IFERROR(_xll.BDP(TKR,$G75,"EQY_FUND_RELATIVE_PERIOD",AX$12,ACC_O,CONS_O,CURR_O,"fill=b")*1,"-"))))</f>
        <v/>
      </c>
      <c r="AY75" s="71" t="str">
        <f ca="1">IF(LEN($I75)=0,"",IF(LEN(AY$12)=0,"",IF(ISNUMBER(SEARCH("LABEL",$G75)),"",IFERROR(_xll.BDP(TKR,$G75,"EQY_FUND_RELATIVE_PERIOD",AY$12,ACC_O,CONS_O,CURR_O,"fill=b")*1,"-"))))</f>
        <v/>
      </c>
      <c r="AZ75" s="71" t="str">
        <f ca="1">IF(LEN($I75)=0,"",IF(LEN(AZ$12)=0,"",IF(ISNUMBER(SEARCH("LABEL",$G75)),"",IFERROR(_xll.BDP(TKR,$G75,"EQY_FUND_RELATIVE_PERIOD",AZ$12,ACC_O,CONS_O,CURR_O,"fill=b")*1,"-"))))</f>
        <v/>
      </c>
      <c r="BA75" s="71" t="str">
        <f ca="1">IF(LEN($I75)=0,"",IF(LEN(BA$12)=0,"",IF(ISNUMBER(SEARCH("LABEL",$G75)),"",IFERROR(_xll.BDP(TKR,$G75,"EQY_FUND_RELATIVE_PERIOD",BA$12,ACC_O,CONS_O,CURR_O,"fill=b")*1,"-"))))</f>
        <v/>
      </c>
      <c r="BB75" s="71" t="str">
        <f ca="1">IF(LEN($I75)=0,"",IF(LEN(BB$12)=0,"",IF(ISNUMBER(SEARCH("LABEL",$G75)),"",IFERROR(_xll.BDP(TKR,$G75,"EQY_FUND_RELATIVE_PERIOD",BB$12,ACC_O,CONS_O,CURR_O,"fill=b")*1,"-"))))</f>
        <v/>
      </c>
      <c r="BC75" s="71" t="str">
        <f ca="1">IF(LEN($I75)=0,"",IF(LEN(BC$12)=0,"",IF(ISNUMBER(SEARCH("LABEL",$G75)),"",IFERROR(_xll.BDP(TKR,$G75,"EQY_FUND_RELATIVE_PERIOD",BC$12,ACC_O,CONS_O,CURR_O,"fill=b")*1,"-"))))</f>
        <v/>
      </c>
    </row>
    <row r="76" spans="2:55">
      <c r="B76">
        <v>64</v>
      </c>
      <c r="C76" t="str">
        <f t="shared" ca="1" si="5"/>
        <v/>
      </c>
      <c r="D76" t="str">
        <f t="shared" ca="1" si="5"/>
        <v/>
      </c>
      <c r="E76" t="str">
        <f t="shared" ca="1" si="5"/>
        <v/>
      </c>
      <c r="F76" t="str">
        <f t="shared" ca="1" si="5"/>
        <v/>
      </c>
      <c r="G76" t="str">
        <f t="shared" ca="1" si="1"/>
        <v/>
      </c>
      <c r="H76" t="str">
        <f t="shared" ca="1" si="2"/>
        <v/>
      </c>
      <c r="I76" t="str">
        <f t="shared" ca="1" si="3"/>
        <v/>
      </c>
      <c r="P76" s="71" t="str">
        <f ca="1">IF(LEN($I76)=0,"",IF(LEN(P$12)=0,"",IF(ISNUMBER(SEARCH("LABEL",$G76)),"",IFERROR(_xll.BDP(TKR,$G76,"EQY_FUND_RELATIVE_PERIOD",P$12,ACC_O,CONS_O,CURR_O,"fill=b")*1,"-"))))</f>
        <v/>
      </c>
      <c r="Q76" s="71" t="str">
        <f ca="1">IF(LEN($I76)=0,"",IF(LEN(Q$12)=0,"",IF(ISNUMBER(SEARCH("LABEL",$G76)),"",IFERROR(_xll.BDP(TKR,$G76,"EQY_FUND_RELATIVE_PERIOD",Q$12,ACC_O,CONS_O,CURR_O,"fill=b")*1,"-"))))</f>
        <v/>
      </c>
      <c r="R76" s="71" t="str">
        <f ca="1">IF(LEN($I76)=0,"",IF(LEN(R$12)=0,"",IF(ISNUMBER(SEARCH("LABEL",$G76)),"",IFERROR(_xll.BDP(TKR,$G76,"EQY_FUND_RELATIVE_PERIOD",R$12,ACC_O,CONS_O,CURR_O,"fill=b")*1,"-"))))</f>
        <v/>
      </c>
      <c r="S76" s="71" t="str">
        <f ca="1">IF(LEN($I76)=0,"",IF(LEN(S$12)=0,"",IF(ISNUMBER(SEARCH("LABEL",$G76)),"",IFERROR(_xll.BDP(TKR,$G76,"EQY_FUND_RELATIVE_PERIOD",S$12,ACC_O,CONS_O,CURR_O,"fill=b")*1,"-"))))</f>
        <v/>
      </c>
      <c r="T76" s="71" t="str">
        <f ca="1">IF(LEN($I76)=0,"",IF(LEN(T$12)=0,"",IF(ISNUMBER(SEARCH("LABEL",$G76)),"",IFERROR(_xll.BDP(TKR,$G76,"EQY_FUND_RELATIVE_PERIOD",T$12,ACC_O,CONS_O,CURR_O,"fill=b")*1,"-"))))</f>
        <v/>
      </c>
      <c r="U76" s="71" t="str">
        <f ca="1">IF(LEN($I76)=0,"",IF(LEN(U$12)=0,"",IF(ISNUMBER(SEARCH("LABEL",$G76)),"",IFERROR(_xll.BDP(TKR,$G76,"EQY_FUND_RELATIVE_PERIOD",U$12,ACC_O,CONS_O,CURR_O,"fill=b")*1,"-"))))</f>
        <v/>
      </c>
      <c r="V76" s="71" t="str">
        <f ca="1">IF(LEN($I76)=0,"",IF(LEN(V$12)=0,"",IF(ISNUMBER(SEARCH("LABEL",$G76)),"",IFERROR(_xll.BDP(TKR,$G76,"EQY_FUND_RELATIVE_PERIOD",V$12,ACC_O,CONS_O,CURR_O,"fill=b")*1,"-"))))</f>
        <v/>
      </c>
      <c r="W76" s="71" t="str">
        <f ca="1">IF(LEN($I76)=0,"",IF(LEN(W$12)=0,"",IF(ISNUMBER(SEARCH("LABEL",$G76)),"",IFERROR(_xll.BDP(TKR,$G76,"EQY_FUND_RELATIVE_PERIOD",W$12,ACC_O,CONS_O,CURR_O,"fill=b")*1,"-"))))</f>
        <v/>
      </c>
      <c r="X76" s="71" t="str">
        <f ca="1">IF(LEN($I76)=0,"",IF(LEN(X$12)=0,"",IF(ISNUMBER(SEARCH("LABEL",$G76)),"",IFERROR(_xll.BDP(TKR,$G76,"EQY_FUND_RELATIVE_PERIOD",X$12,ACC_O,CONS_O,CURR_O,"fill=b")*1,"-"))))</f>
        <v/>
      </c>
      <c r="Y76" s="71" t="str">
        <f ca="1">IF(LEN($I76)=0,"",IF(LEN(Y$12)=0,"",IF(ISNUMBER(SEARCH("LABEL",$G76)),"",IFERROR(_xll.BDP(TKR,$G76,"EQY_FUND_RELATIVE_PERIOD",Y$12,ACC_O,CONS_O,CURR_O,"fill=b")*1,"-"))))</f>
        <v/>
      </c>
      <c r="Z76" s="71" t="str">
        <f ca="1">IF(LEN($I76)=0,"",IF(LEN(Z$12)=0,"",IF(ISNUMBER(SEARCH("LABEL",$G76)),"",IFERROR(_xll.BDP(TKR,$G76,"EQY_FUND_RELATIVE_PERIOD",Z$12,ACC_O,CONS_O,CURR_O,"fill=b")*1,"-"))))</f>
        <v/>
      </c>
      <c r="AA76" s="71" t="str">
        <f ca="1">IF(LEN($I76)=0,"",IF(LEN(AA$12)=0,"",IF(ISNUMBER(SEARCH("LABEL",$G76)),"",IFERROR(_xll.BDP(TKR,$G76,"EQY_FUND_RELATIVE_PERIOD",AA$12,ACC_O,CONS_O,CURR_O,"fill=b")*1,"-"))))</f>
        <v/>
      </c>
      <c r="AB76" s="71" t="str">
        <f ca="1">IF(LEN($I76)=0,"",IF(LEN(AB$12)=0,"",IF(ISNUMBER(SEARCH("LABEL",$G76)),"",IFERROR(_xll.BDP(TKR,$G76,"EQY_FUND_RELATIVE_PERIOD",AB$12,ACC_O,CONS_O,CURR_O,"fill=b")*1,"-"))))</f>
        <v/>
      </c>
      <c r="AC76" s="71" t="str">
        <f ca="1">IF(LEN($I76)=0,"",IF(LEN(AC$12)=0,"",IF(ISNUMBER(SEARCH("LABEL",$G76)),"",IFERROR(_xll.BDP(TKR,$G76,"EQY_FUND_RELATIVE_PERIOD",AC$12,ACC_O,CONS_O,CURR_O,"fill=b")*1,"-"))))</f>
        <v/>
      </c>
      <c r="AD76" s="71" t="str">
        <f ca="1">IF(LEN($I76)=0,"",IF(LEN(AD$12)=0,"",IF(ISNUMBER(SEARCH("LABEL",$G76)),"",IFERROR(_xll.BDP(TKR,$G76,"EQY_FUND_RELATIVE_PERIOD",AD$12,ACC_O,CONS_O,CURR_O,"fill=b")*1,"-"))))</f>
        <v/>
      </c>
      <c r="AE76" s="71" t="str">
        <f ca="1">IF(LEN($I76)=0,"",IF(LEN(AE$12)=0,"",IF(ISNUMBER(SEARCH("LABEL",$G76)),"",IFERROR(_xll.BDP(TKR,$G76,"EQY_FUND_RELATIVE_PERIOD",AE$12,ACC_O,CONS_O,CURR_O,"fill=b")*1,"-"))))</f>
        <v/>
      </c>
      <c r="AF76" s="71" t="str">
        <f ca="1">IF(LEN($I76)=0,"",IF(LEN(AF$12)=0,"",IF(ISNUMBER(SEARCH("LABEL",$G76)),"",IFERROR(_xll.BDP(TKR,$G76,"EQY_FUND_RELATIVE_PERIOD",AF$12,ACC_O,CONS_O,CURR_O,"fill=b")*1,"-"))))</f>
        <v/>
      </c>
      <c r="AG76" s="71" t="str">
        <f ca="1">IF(LEN($I76)=0,"",IF(LEN(AG$12)=0,"",IF(ISNUMBER(SEARCH("LABEL",$G76)),"",IFERROR(_xll.BDP(TKR,$G76,"EQY_FUND_RELATIVE_PERIOD",AG$12,ACC_O,CONS_O,CURR_O,"fill=b")*1,"-"))))</f>
        <v/>
      </c>
      <c r="AH76" s="71" t="str">
        <f ca="1">IF(LEN($I76)=0,"",IF(LEN(AH$12)=0,"",IF(ISNUMBER(SEARCH("LABEL",$G76)),"",IFERROR(_xll.BDP(TKR,$G76,"EQY_FUND_RELATIVE_PERIOD",AH$12,ACC_O,CONS_O,CURR_O,"fill=b")*1,"-"))))</f>
        <v/>
      </c>
      <c r="AI76" s="71" t="str">
        <f ca="1">IF(LEN($I76)=0,"",IF(LEN(AI$12)=0,"",IF(ISNUMBER(SEARCH("LABEL",$G76)),"",IFERROR(_xll.BDP(TKR,$G76,"EQY_FUND_RELATIVE_PERIOD",AI$12,ACC_O,CONS_O,CURR_O,"fill=b")*1,"-"))))</f>
        <v/>
      </c>
      <c r="AJ76" s="71" t="str">
        <f ca="1">IF(LEN($I76)=0,"",IF(LEN(AJ$12)=0,"",IF(ISNUMBER(SEARCH("LABEL",$G76)),"",IFERROR(_xll.BDP(TKR,$G76,"EQY_FUND_RELATIVE_PERIOD",AJ$12,ACC_O,CONS_O,CURR_O,"fill=b")*1,"-"))))</f>
        <v/>
      </c>
      <c r="AK76" s="71" t="str">
        <f ca="1">IF(LEN($I76)=0,"",IF(LEN(AK$12)=0,"",IF(ISNUMBER(SEARCH("LABEL",$G76)),"",IFERROR(_xll.BDP(TKR,$G76,"EQY_FUND_RELATIVE_PERIOD",AK$12,ACC_O,CONS_O,CURR_O,"fill=b")*1,"-"))))</f>
        <v/>
      </c>
      <c r="AL76" s="71" t="str">
        <f ca="1">IF(LEN($I76)=0,"",IF(LEN(AL$12)=0,"",IF(ISNUMBER(SEARCH("LABEL",$G76)),"",IFERROR(_xll.BDP(TKR,$G76,"EQY_FUND_RELATIVE_PERIOD",AL$12,ACC_O,CONS_O,CURR_O,"fill=b")*1,"-"))))</f>
        <v/>
      </c>
      <c r="AM76" s="71" t="str">
        <f ca="1">IF(LEN($I76)=0,"",IF(LEN(AM$12)=0,"",IF(ISNUMBER(SEARCH("LABEL",$G76)),"",IFERROR(_xll.BDP(TKR,$G76,"EQY_FUND_RELATIVE_PERIOD",AM$12,ACC_O,CONS_O,CURR_O,"fill=b")*1,"-"))))</f>
        <v/>
      </c>
      <c r="AN76" s="71" t="str">
        <f ca="1">IF(LEN($I76)=0,"",IF(LEN(AN$12)=0,"",IF(ISNUMBER(SEARCH("LABEL",$G76)),"",IFERROR(_xll.BDP(TKR,$G76,"EQY_FUND_RELATIVE_PERIOD",AN$12,ACC_O,CONS_O,CURR_O,"fill=b")*1,"-"))))</f>
        <v/>
      </c>
      <c r="AO76" s="71" t="str">
        <f ca="1">IF(LEN($I76)=0,"",IF(LEN(AO$12)=0,"",IF(ISNUMBER(SEARCH("LABEL",$G76)),"",IFERROR(_xll.BDP(TKR,$G76,"EQY_FUND_RELATIVE_PERIOD",AO$12,ACC_O,CONS_O,CURR_O,"fill=b")*1,"-"))))</f>
        <v/>
      </c>
      <c r="AP76" s="71" t="str">
        <f ca="1">IF(LEN($I76)=0,"",IF(LEN(AP$12)=0,"",IF(ISNUMBER(SEARCH("LABEL",$G76)),"",IFERROR(_xll.BDP(TKR,$G76,"EQY_FUND_RELATIVE_PERIOD",AP$12,ACC_O,CONS_O,CURR_O,"fill=b")*1,"-"))))</f>
        <v/>
      </c>
      <c r="AQ76" s="71" t="str">
        <f ca="1">IF(LEN($I76)=0,"",IF(LEN(AQ$12)=0,"",IF(ISNUMBER(SEARCH("LABEL",$G76)),"",IFERROR(_xll.BDP(TKR,$G76,"EQY_FUND_RELATIVE_PERIOD",AQ$12,ACC_O,CONS_O,CURR_O,"fill=b")*1,"-"))))</f>
        <v/>
      </c>
      <c r="AR76" s="71" t="str">
        <f ca="1">IF(LEN($I76)=0,"",IF(LEN(AR$12)=0,"",IF(ISNUMBER(SEARCH("LABEL",$G76)),"",IFERROR(_xll.BDP(TKR,$G76,"EQY_FUND_RELATIVE_PERIOD",AR$12,ACC_O,CONS_O,CURR_O,"fill=b")*1,"-"))))</f>
        <v/>
      </c>
      <c r="AS76" s="71" t="str">
        <f ca="1">IF(LEN($I76)=0,"",IF(LEN(AS$12)=0,"",IF(ISNUMBER(SEARCH("LABEL",$G76)),"",IFERROR(_xll.BDP(TKR,$G76,"EQY_FUND_RELATIVE_PERIOD",AS$12,ACC_O,CONS_O,CURR_O,"fill=b")*1,"-"))))</f>
        <v/>
      </c>
      <c r="AT76" s="71" t="str">
        <f ca="1">IF(LEN($I76)=0,"",IF(LEN(AT$12)=0,"",IF(ISNUMBER(SEARCH("LABEL",$G76)),"",IFERROR(_xll.BDP(TKR,$G76,"EQY_FUND_RELATIVE_PERIOD",AT$12,ACC_O,CONS_O,CURR_O,"fill=b")*1,"-"))))</f>
        <v/>
      </c>
      <c r="AU76" s="71" t="str">
        <f ca="1">IF(LEN($I76)=0,"",IF(LEN(AU$12)=0,"",IF(ISNUMBER(SEARCH("LABEL",$G76)),"",IFERROR(_xll.BDP(TKR,$G76,"EQY_FUND_RELATIVE_PERIOD",AU$12,ACC_O,CONS_O,CURR_O,"fill=b")*1,"-"))))</f>
        <v/>
      </c>
      <c r="AV76" s="71" t="str">
        <f ca="1">IF(LEN($I76)=0,"",IF(LEN(AV$12)=0,"",IF(ISNUMBER(SEARCH("LABEL",$G76)),"",IFERROR(_xll.BDP(TKR,$G76,"EQY_FUND_RELATIVE_PERIOD",AV$12,ACC_O,CONS_O,CURR_O,"fill=b")*1,"-"))))</f>
        <v/>
      </c>
      <c r="AW76" s="71" t="str">
        <f ca="1">IF(LEN($I76)=0,"",IF(LEN(AW$12)=0,"",IF(ISNUMBER(SEARCH("LABEL",$G76)),"",IFERROR(_xll.BDP(TKR,$G76,"EQY_FUND_RELATIVE_PERIOD",AW$12,ACC_O,CONS_O,CURR_O,"fill=b")*1,"-"))))</f>
        <v/>
      </c>
      <c r="AX76" s="71" t="str">
        <f ca="1">IF(LEN($I76)=0,"",IF(LEN(AX$12)=0,"",IF(ISNUMBER(SEARCH("LABEL",$G76)),"",IFERROR(_xll.BDP(TKR,$G76,"EQY_FUND_RELATIVE_PERIOD",AX$12,ACC_O,CONS_O,CURR_O,"fill=b")*1,"-"))))</f>
        <v/>
      </c>
      <c r="AY76" s="71" t="str">
        <f ca="1">IF(LEN($I76)=0,"",IF(LEN(AY$12)=0,"",IF(ISNUMBER(SEARCH("LABEL",$G76)),"",IFERROR(_xll.BDP(TKR,$G76,"EQY_FUND_RELATIVE_PERIOD",AY$12,ACC_O,CONS_O,CURR_O,"fill=b")*1,"-"))))</f>
        <v/>
      </c>
      <c r="AZ76" s="71" t="str">
        <f ca="1">IF(LEN($I76)=0,"",IF(LEN(AZ$12)=0,"",IF(ISNUMBER(SEARCH("LABEL",$G76)),"",IFERROR(_xll.BDP(TKR,$G76,"EQY_FUND_RELATIVE_PERIOD",AZ$12,ACC_O,CONS_O,CURR_O,"fill=b")*1,"-"))))</f>
        <v/>
      </c>
      <c r="BA76" s="71" t="str">
        <f ca="1">IF(LEN($I76)=0,"",IF(LEN(BA$12)=0,"",IF(ISNUMBER(SEARCH("LABEL",$G76)),"",IFERROR(_xll.BDP(TKR,$G76,"EQY_FUND_RELATIVE_PERIOD",BA$12,ACC_O,CONS_O,CURR_O,"fill=b")*1,"-"))))</f>
        <v/>
      </c>
      <c r="BB76" s="71" t="str">
        <f ca="1">IF(LEN($I76)=0,"",IF(LEN(BB$12)=0,"",IF(ISNUMBER(SEARCH("LABEL",$G76)),"",IFERROR(_xll.BDP(TKR,$G76,"EQY_FUND_RELATIVE_PERIOD",BB$12,ACC_O,CONS_O,CURR_O,"fill=b")*1,"-"))))</f>
        <v/>
      </c>
      <c r="BC76" s="71" t="str">
        <f ca="1">IF(LEN($I76)=0,"",IF(LEN(BC$12)=0,"",IF(ISNUMBER(SEARCH("LABEL",$G76)),"",IFERROR(_xll.BDP(TKR,$G76,"EQY_FUND_RELATIVE_PERIOD",BC$12,ACC_O,CONS_O,CURR_O,"fill=b")*1,"-"))))</f>
        <v/>
      </c>
    </row>
    <row r="77" spans="2:55">
      <c r="B77">
        <v>65</v>
      </c>
      <c r="C77" t="str">
        <f t="shared" ca="1" si="5"/>
        <v/>
      </c>
      <c r="D77" t="str">
        <f t="shared" ca="1" si="5"/>
        <v/>
      </c>
      <c r="E77" t="str">
        <f t="shared" ca="1" si="5"/>
        <v/>
      </c>
      <c r="F77" t="str">
        <f t="shared" ca="1" si="5"/>
        <v/>
      </c>
      <c r="G77" t="str">
        <f t="shared" ref="G77:G140" ca="1" si="6">IFERROR(INDEX(ADGrids,$E77,MATCH($F77,ADGridNames,0)+1),"")</f>
        <v/>
      </c>
      <c r="H77" t="str">
        <f t="shared" ref="H77:H140" ca="1" si="7">IFERROR(INDEX(ADGrids,$E77,MATCH($F77,ADGridNames,0)+3),"")</f>
        <v/>
      </c>
      <c r="I77" t="str">
        <f t="shared" ref="I77:I140" ca="1" si="8">IF(IFERROR(INDEX(ADGrids,$E77,MATCH($F77,ADGridNames,0)),"")=0,"",IFERROR(INDEX(ADGrids,$E77,MATCH($F77,ADGridNames,0)),""))</f>
        <v/>
      </c>
      <c r="P77" s="71" t="str">
        <f ca="1">IF(LEN($I77)=0,"",IF(LEN(P$12)=0,"",IF(ISNUMBER(SEARCH("LABEL",$G77)),"",IFERROR(_xll.BDP(TKR,$G77,"EQY_FUND_RELATIVE_PERIOD",P$12,ACC_O,CONS_O,CURR_O,"fill=b")*1,"-"))))</f>
        <v/>
      </c>
      <c r="Q77" s="71" t="str">
        <f ca="1">IF(LEN($I77)=0,"",IF(LEN(Q$12)=0,"",IF(ISNUMBER(SEARCH("LABEL",$G77)),"",IFERROR(_xll.BDP(TKR,$G77,"EQY_FUND_RELATIVE_PERIOD",Q$12,ACC_O,CONS_O,CURR_O,"fill=b")*1,"-"))))</f>
        <v/>
      </c>
      <c r="R77" s="71" t="str">
        <f ca="1">IF(LEN($I77)=0,"",IF(LEN(R$12)=0,"",IF(ISNUMBER(SEARCH("LABEL",$G77)),"",IFERROR(_xll.BDP(TKR,$G77,"EQY_FUND_RELATIVE_PERIOD",R$12,ACC_O,CONS_O,CURR_O,"fill=b")*1,"-"))))</f>
        <v/>
      </c>
      <c r="S77" s="71" t="str">
        <f ca="1">IF(LEN($I77)=0,"",IF(LEN(S$12)=0,"",IF(ISNUMBER(SEARCH("LABEL",$G77)),"",IFERROR(_xll.BDP(TKR,$G77,"EQY_FUND_RELATIVE_PERIOD",S$12,ACC_O,CONS_O,CURR_O,"fill=b")*1,"-"))))</f>
        <v/>
      </c>
      <c r="T77" s="71" t="str">
        <f ca="1">IF(LEN($I77)=0,"",IF(LEN(T$12)=0,"",IF(ISNUMBER(SEARCH("LABEL",$G77)),"",IFERROR(_xll.BDP(TKR,$G77,"EQY_FUND_RELATIVE_PERIOD",T$12,ACC_O,CONS_O,CURR_O,"fill=b")*1,"-"))))</f>
        <v/>
      </c>
      <c r="U77" s="71" t="str">
        <f ca="1">IF(LEN($I77)=0,"",IF(LEN(U$12)=0,"",IF(ISNUMBER(SEARCH("LABEL",$G77)),"",IFERROR(_xll.BDP(TKR,$G77,"EQY_FUND_RELATIVE_PERIOD",U$12,ACC_O,CONS_O,CURR_O,"fill=b")*1,"-"))))</f>
        <v/>
      </c>
      <c r="V77" s="71" t="str">
        <f ca="1">IF(LEN($I77)=0,"",IF(LEN(V$12)=0,"",IF(ISNUMBER(SEARCH("LABEL",$G77)),"",IFERROR(_xll.BDP(TKR,$G77,"EQY_FUND_RELATIVE_PERIOD",V$12,ACC_O,CONS_O,CURR_O,"fill=b")*1,"-"))))</f>
        <v/>
      </c>
      <c r="W77" s="71" t="str">
        <f ca="1">IF(LEN($I77)=0,"",IF(LEN(W$12)=0,"",IF(ISNUMBER(SEARCH("LABEL",$G77)),"",IFERROR(_xll.BDP(TKR,$G77,"EQY_FUND_RELATIVE_PERIOD",W$12,ACC_O,CONS_O,CURR_O,"fill=b")*1,"-"))))</f>
        <v/>
      </c>
      <c r="X77" s="71" t="str">
        <f ca="1">IF(LEN($I77)=0,"",IF(LEN(X$12)=0,"",IF(ISNUMBER(SEARCH("LABEL",$G77)),"",IFERROR(_xll.BDP(TKR,$G77,"EQY_FUND_RELATIVE_PERIOD",X$12,ACC_O,CONS_O,CURR_O,"fill=b")*1,"-"))))</f>
        <v/>
      </c>
      <c r="Y77" s="71" t="str">
        <f ca="1">IF(LEN($I77)=0,"",IF(LEN(Y$12)=0,"",IF(ISNUMBER(SEARCH("LABEL",$G77)),"",IFERROR(_xll.BDP(TKR,$G77,"EQY_FUND_RELATIVE_PERIOD",Y$12,ACC_O,CONS_O,CURR_O,"fill=b")*1,"-"))))</f>
        <v/>
      </c>
      <c r="Z77" s="71" t="str">
        <f ca="1">IF(LEN($I77)=0,"",IF(LEN(Z$12)=0,"",IF(ISNUMBER(SEARCH("LABEL",$G77)),"",IFERROR(_xll.BDP(TKR,$G77,"EQY_FUND_RELATIVE_PERIOD",Z$12,ACC_O,CONS_O,CURR_O,"fill=b")*1,"-"))))</f>
        <v/>
      </c>
      <c r="AA77" s="71" t="str">
        <f ca="1">IF(LEN($I77)=0,"",IF(LEN(AA$12)=0,"",IF(ISNUMBER(SEARCH("LABEL",$G77)),"",IFERROR(_xll.BDP(TKR,$G77,"EQY_FUND_RELATIVE_PERIOD",AA$12,ACC_O,CONS_O,CURR_O,"fill=b")*1,"-"))))</f>
        <v/>
      </c>
      <c r="AB77" s="71" t="str">
        <f ca="1">IF(LEN($I77)=0,"",IF(LEN(AB$12)=0,"",IF(ISNUMBER(SEARCH("LABEL",$G77)),"",IFERROR(_xll.BDP(TKR,$G77,"EQY_FUND_RELATIVE_PERIOD",AB$12,ACC_O,CONS_O,CURR_O,"fill=b")*1,"-"))))</f>
        <v/>
      </c>
      <c r="AC77" s="71" t="str">
        <f ca="1">IF(LEN($I77)=0,"",IF(LEN(AC$12)=0,"",IF(ISNUMBER(SEARCH("LABEL",$G77)),"",IFERROR(_xll.BDP(TKR,$G77,"EQY_FUND_RELATIVE_PERIOD",AC$12,ACC_O,CONS_O,CURR_O,"fill=b")*1,"-"))))</f>
        <v/>
      </c>
      <c r="AD77" s="71" t="str">
        <f ca="1">IF(LEN($I77)=0,"",IF(LEN(AD$12)=0,"",IF(ISNUMBER(SEARCH("LABEL",$G77)),"",IFERROR(_xll.BDP(TKR,$G77,"EQY_FUND_RELATIVE_PERIOD",AD$12,ACC_O,CONS_O,CURR_O,"fill=b")*1,"-"))))</f>
        <v/>
      </c>
      <c r="AE77" s="71" t="str">
        <f ca="1">IF(LEN($I77)=0,"",IF(LEN(AE$12)=0,"",IF(ISNUMBER(SEARCH("LABEL",$G77)),"",IFERROR(_xll.BDP(TKR,$G77,"EQY_FUND_RELATIVE_PERIOD",AE$12,ACC_O,CONS_O,CURR_O,"fill=b")*1,"-"))))</f>
        <v/>
      </c>
      <c r="AF77" s="71" t="str">
        <f ca="1">IF(LEN($I77)=0,"",IF(LEN(AF$12)=0,"",IF(ISNUMBER(SEARCH("LABEL",$G77)),"",IFERROR(_xll.BDP(TKR,$G77,"EQY_FUND_RELATIVE_PERIOD",AF$12,ACC_O,CONS_O,CURR_O,"fill=b")*1,"-"))))</f>
        <v/>
      </c>
      <c r="AG77" s="71" t="str">
        <f ca="1">IF(LEN($I77)=0,"",IF(LEN(AG$12)=0,"",IF(ISNUMBER(SEARCH("LABEL",$G77)),"",IFERROR(_xll.BDP(TKR,$G77,"EQY_FUND_RELATIVE_PERIOD",AG$12,ACC_O,CONS_O,CURR_O,"fill=b")*1,"-"))))</f>
        <v/>
      </c>
      <c r="AH77" s="71" t="str">
        <f ca="1">IF(LEN($I77)=0,"",IF(LEN(AH$12)=0,"",IF(ISNUMBER(SEARCH("LABEL",$G77)),"",IFERROR(_xll.BDP(TKR,$G77,"EQY_FUND_RELATIVE_PERIOD",AH$12,ACC_O,CONS_O,CURR_O,"fill=b")*1,"-"))))</f>
        <v/>
      </c>
      <c r="AI77" s="71" t="str">
        <f ca="1">IF(LEN($I77)=0,"",IF(LEN(AI$12)=0,"",IF(ISNUMBER(SEARCH("LABEL",$G77)),"",IFERROR(_xll.BDP(TKR,$G77,"EQY_FUND_RELATIVE_PERIOD",AI$12,ACC_O,CONS_O,CURR_O,"fill=b")*1,"-"))))</f>
        <v/>
      </c>
      <c r="AJ77" s="71" t="str">
        <f ca="1">IF(LEN($I77)=0,"",IF(LEN(AJ$12)=0,"",IF(ISNUMBER(SEARCH("LABEL",$G77)),"",IFERROR(_xll.BDP(TKR,$G77,"EQY_FUND_RELATIVE_PERIOD",AJ$12,ACC_O,CONS_O,CURR_O,"fill=b")*1,"-"))))</f>
        <v/>
      </c>
      <c r="AK77" s="71" t="str">
        <f ca="1">IF(LEN($I77)=0,"",IF(LEN(AK$12)=0,"",IF(ISNUMBER(SEARCH("LABEL",$G77)),"",IFERROR(_xll.BDP(TKR,$G77,"EQY_FUND_RELATIVE_PERIOD",AK$12,ACC_O,CONS_O,CURR_O,"fill=b")*1,"-"))))</f>
        <v/>
      </c>
      <c r="AL77" s="71" t="str">
        <f ca="1">IF(LEN($I77)=0,"",IF(LEN(AL$12)=0,"",IF(ISNUMBER(SEARCH("LABEL",$G77)),"",IFERROR(_xll.BDP(TKR,$G77,"EQY_FUND_RELATIVE_PERIOD",AL$12,ACC_O,CONS_O,CURR_O,"fill=b")*1,"-"))))</f>
        <v/>
      </c>
      <c r="AM77" s="71" t="str">
        <f ca="1">IF(LEN($I77)=0,"",IF(LEN(AM$12)=0,"",IF(ISNUMBER(SEARCH("LABEL",$G77)),"",IFERROR(_xll.BDP(TKR,$G77,"EQY_FUND_RELATIVE_PERIOD",AM$12,ACC_O,CONS_O,CURR_O,"fill=b")*1,"-"))))</f>
        <v/>
      </c>
      <c r="AN77" s="71" t="str">
        <f ca="1">IF(LEN($I77)=0,"",IF(LEN(AN$12)=0,"",IF(ISNUMBER(SEARCH("LABEL",$G77)),"",IFERROR(_xll.BDP(TKR,$G77,"EQY_FUND_RELATIVE_PERIOD",AN$12,ACC_O,CONS_O,CURR_O,"fill=b")*1,"-"))))</f>
        <v/>
      </c>
      <c r="AO77" s="71" t="str">
        <f ca="1">IF(LEN($I77)=0,"",IF(LEN(AO$12)=0,"",IF(ISNUMBER(SEARCH("LABEL",$G77)),"",IFERROR(_xll.BDP(TKR,$G77,"EQY_FUND_RELATIVE_PERIOD",AO$12,ACC_O,CONS_O,CURR_O,"fill=b")*1,"-"))))</f>
        <v/>
      </c>
      <c r="AP77" s="71" t="str">
        <f ca="1">IF(LEN($I77)=0,"",IF(LEN(AP$12)=0,"",IF(ISNUMBER(SEARCH("LABEL",$G77)),"",IFERROR(_xll.BDP(TKR,$G77,"EQY_FUND_RELATIVE_PERIOD",AP$12,ACC_O,CONS_O,CURR_O,"fill=b")*1,"-"))))</f>
        <v/>
      </c>
      <c r="AQ77" s="71" t="str">
        <f ca="1">IF(LEN($I77)=0,"",IF(LEN(AQ$12)=0,"",IF(ISNUMBER(SEARCH("LABEL",$G77)),"",IFERROR(_xll.BDP(TKR,$G77,"EQY_FUND_RELATIVE_PERIOD",AQ$12,ACC_O,CONS_O,CURR_O,"fill=b")*1,"-"))))</f>
        <v/>
      </c>
      <c r="AR77" s="71" t="str">
        <f ca="1">IF(LEN($I77)=0,"",IF(LEN(AR$12)=0,"",IF(ISNUMBER(SEARCH("LABEL",$G77)),"",IFERROR(_xll.BDP(TKR,$G77,"EQY_FUND_RELATIVE_PERIOD",AR$12,ACC_O,CONS_O,CURR_O,"fill=b")*1,"-"))))</f>
        <v/>
      </c>
      <c r="AS77" s="71" t="str">
        <f ca="1">IF(LEN($I77)=0,"",IF(LEN(AS$12)=0,"",IF(ISNUMBER(SEARCH("LABEL",$G77)),"",IFERROR(_xll.BDP(TKR,$G77,"EQY_FUND_RELATIVE_PERIOD",AS$12,ACC_O,CONS_O,CURR_O,"fill=b")*1,"-"))))</f>
        <v/>
      </c>
      <c r="AT77" s="71" t="str">
        <f ca="1">IF(LEN($I77)=0,"",IF(LEN(AT$12)=0,"",IF(ISNUMBER(SEARCH("LABEL",$G77)),"",IFERROR(_xll.BDP(TKR,$G77,"EQY_FUND_RELATIVE_PERIOD",AT$12,ACC_O,CONS_O,CURR_O,"fill=b")*1,"-"))))</f>
        <v/>
      </c>
      <c r="AU77" s="71" t="str">
        <f ca="1">IF(LEN($I77)=0,"",IF(LEN(AU$12)=0,"",IF(ISNUMBER(SEARCH("LABEL",$G77)),"",IFERROR(_xll.BDP(TKR,$G77,"EQY_FUND_RELATIVE_PERIOD",AU$12,ACC_O,CONS_O,CURR_O,"fill=b")*1,"-"))))</f>
        <v/>
      </c>
      <c r="AV77" s="71" t="str">
        <f ca="1">IF(LEN($I77)=0,"",IF(LEN(AV$12)=0,"",IF(ISNUMBER(SEARCH("LABEL",$G77)),"",IFERROR(_xll.BDP(TKR,$G77,"EQY_FUND_RELATIVE_PERIOD",AV$12,ACC_O,CONS_O,CURR_O,"fill=b")*1,"-"))))</f>
        <v/>
      </c>
      <c r="AW77" s="71" t="str">
        <f ca="1">IF(LEN($I77)=0,"",IF(LEN(AW$12)=0,"",IF(ISNUMBER(SEARCH("LABEL",$G77)),"",IFERROR(_xll.BDP(TKR,$G77,"EQY_FUND_RELATIVE_PERIOD",AW$12,ACC_O,CONS_O,CURR_O,"fill=b")*1,"-"))))</f>
        <v/>
      </c>
      <c r="AX77" s="71" t="str">
        <f ca="1">IF(LEN($I77)=0,"",IF(LEN(AX$12)=0,"",IF(ISNUMBER(SEARCH("LABEL",$G77)),"",IFERROR(_xll.BDP(TKR,$G77,"EQY_FUND_RELATIVE_PERIOD",AX$12,ACC_O,CONS_O,CURR_O,"fill=b")*1,"-"))))</f>
        <v/>
      </c>
      <c r="AY77" s="71" t="str">
        <f ca="1">IF(LEN($I77)=0,"",IF(LEN(AY$12)=0,"",IF(ISNUMBER(SEARCH("LABEL",$G77)),"",IFERROR(_xll.BDP(TKR,$G77,"EQY_FUND_RELATIVE_PERIOD",AY$12,ACC_O,CONS_O,CURR_O,"fill=b")*1,"-"))))</f>
        <v/>
      </c>
      <c r="AZ77" s="71" t="str">
        <f ca="1">IF(LEN($I77)=0,"",IF(LEN(AZ$12)=0,"",IF(ISNUMBER(SEARCH("LABEL",$G77)),"",IFERROR(_xll.BDP(TKR,$G77,"EQY_FUND_RELATIVE_PERIOD",AZ$12,ACC_O,CONS_O,CURR_O,"fill=b")*1,"-"))))</f>
        <v/>
      </c>
      <c r="BA77" s="71" t="str">
        <f ca="1">IF(LEN($I77)=0,"",IF(LEN(BA$12)=0,"",IF(ISNUMBER(SEARCH("LABEL",$G77)),"",IFERROR(_xll.BDP(TKR,$G77,"EQY_FUND_RELATIVE_PERIOD",BA$12,ACC_O,CONS_O,CURR_O,"fill=b")*1,"-"))))</f>
        <v/>
      </c>
      <c r="BB77" s="71" t="str">
        <f ca="1">IF(LEN($I77)=0,"",IF(LEN(BB$12)=0,"",IF(ISNUMBER(SEARCH("LABEL",$G77)),"",IFERROR(_xll.BDP(TKR,$G77,"EQY_FUND_RELATIVE_PERIOD",BB$12,ACC_O,CONS_O,CURR_O,"fill=b")*1,"-"))))</f>
        <v/>
      </c>
      <c r="BC77" s="71" t="str">
        <f ca="1">IF(LEN($I77)=0,"",IF(LEN(BC$12)=0,"",IF(ISNUMBER(SEARCH("LABEL",$G77)),"",IFERROR(_xll.BDP(TKR,$G77,"EQY_FUND_RELATIVE_PERIOD",BC$12,ACC_O,CONS_O,CURR_O,"fill=b")*1,"-"))))</f>
        <v/>
      </c>
    </row>
    <row r="78" spans="2:55">
      <c r="B78">
        <v>66</v>
      </c>
      <c r="C78" t="str">
        <f t="shared" ca="1" si="5"/>
        <v/>
      </c>
      <c r="D78" t="str">
        <f t="shared" ca="1" si="5"/>
        <v/>
      </c>
      <c r="E78" t="str">
        <f t="shared" ca="1" si="5"/>
        <v/>
      </c>
      <c r="F78" t="str">
        <f t="shared" ca="1" si="5"/>
        <v/>
      </c>
      <c r="G78" t="str">
        <f t="shared" ca="1" si="6"/>
        <v/>
      </c>
      <c r="H78" t="str">
        <f t="shared" ca="1" si="7"/>
        <v/>
      </c>
      <c r="I78" t="str">
        <f t="shared" ca="1" si="8"/>
        <v/>
      </c>
      <c r="P78" s="71" t="str">
        <f ca="1">IF(LEN($I78)=0,"",IF(LEN(P$12)=0,"",IF(ISNUMBER(SEARCH("LABEL",$G78)),"",IFERROR(_xll.BDP(TKR,$G78,"EQY_FUND_RELATIVE_PERIOD",P$12,ACC_O,CONS_O,CURR_O,"fill=b")*1,"-"))))</f>
        <v/>
      </c>
      <c r="Q78" s="71" t="str">
        <f ca="1">IF(LEN($I78)=0,"",IF(LEN(Q$12)=0,"",IF(ISNUMBER(SEARCH("LABEL",$G78)),"",IFERROR(_xll.BDP(TKR,$G78,"EQY_FUND_RELATIVE_PERIOD",Q$12,ACC_O,CONS_O,CURR_O,"fill=b")*1,"-"))))</f>
        <v/>
      </c>
      <c r="R78" s="71" t="str">
        <f ca="1">IF(LEN($I78)=0,"",IF(LEN(R$12)=0,"",IF(ISNUMBER(SEARCH("LABEL",$G78)),"",IFERROR(_xll.BDP(TKR,$G78,"EQY_FUND_RELATIVE_PERIOD",R$12,ACC_O,CONS_O,CURR_O,"fill=b")*1,"-"))))</f>
        <v/>
      </c>
      <c r="S78" s="71" t="str">
        <f ca="1">IF(LEN($I78)=0,"",IF(LEN(S$12)=0,"",IF(ISNUMBER(SEARCH("LABEL",$G78)),"",IFERROR(_xll.BDP(TKR,$G78,"EQY_FUND_RELATIVE_PERIOD",S$12,ACC_O,CONS_O,CURR_O,"fill=b")*1,"-"))))</f>
        <v/>
      </c>
      <c r="T78" s="71" t="str">
        <f ca="1">IF(LEN($I78)=0,"",IF(LEN(T$12)=0,"",IF(ISNUMBER(SEARCH("LABEL",$G78)),"",IFERROR(_xll.BDP(TKR,$G78,"EQY_FUND_RELATIVE_PERIOD",T$12,ACC_O,CONS_O,CURR_O,"fill=b")*1,"-"))))</f>
        <v/>
      </c>
      <c r="U78" s="71" t="str">
        <f ca="1">IF(LEN($I78)=0,"",IF(LEN(U$12)=0,"",IF(ISNUMBER(SEARCH("LABEL",$G78)),"",IFERROR(_xll.BDP(TKR,$G78,"EQY_FUND_RELATIVE_PERIOD",U$12,ACC_O,CONS_O,CURR_O,"fill=b")*1,"-"))))</f>
        <v/>
      </c>
      <c r="V78" s="71" t="str">
        <f ca="1">IF(LEN($I78)=0,"",IF(LEN(V$12)=0,"",IF(ISNUMBER(SEARCH("LABEL",$G78)),"",IFERROR(_xll.BDP(TKR,$G78,"EQY_FUND_RELATIVE_PERIOD",V$12,ACC_O,CONS_O,CURR_O,"fill=b")*1,"-"))))</f>
        <v/>
      </c>
      <c r="W78" s="71" t="str">
        <f ca="1">IF(LEN($I78)=0,"",IF(LEN(W$12)=0,"",IF(ISNUMBER(SEARCH("LABEL",$G78)),"",IFERROR(_xll.BDP(TKR,$G78,"EQY_FUND_RELATIVE_PERIOD",W$12,ACC_O,CONS_O,CURR_O,"fill=b")*1,"-"))))</f>
        <v/>
      </c>
      <c r="X78" s="71" t="str">
        <f ca="1">IF(LEN($I78)=0,"",IF(LEN(X$12)=0,"",IF(ISNUMBER(SEARCH("LABEL",$G78)),"",IFERROR(_xll.BDP(TKR,$G78,"EQY_FUND_RELATIVE_PERIOD",X$12,ACC_O,CONS_O,CURR_O,"fill=b")*1,"-"))))</f>
        <v/>
      </c>
      <c r="Y78" s="71" t="str">
        <f ca="1">IF(LEN($I78)=0,"",IF(LEN(Y$12)=0,"",IF(ISNUMBER(SEARCH("LABEL",$G78)),"",IFERROR(_xll.BDP(TKR,$G78,"EQY_FUND_RELATIVE_PERIOD",Y$12,ACC_O,CONS_O,CURR_O,"fill=b")*1,"-"))))</f>
        <v/>
      </c>
      <c r="Z78" s="71" t="str">
        <f ca="1">IF(LEN($I78)=0,"",IF(LEN(Z$12)=0,"",IF(ISNUMBER(SEARCH("LABEL",$G78)),"",IFERROR(_xll.BDP(TKR,$G78,"EQY_FUND_RELATIVE_PERIOD",Z$12,ACC_O,CONS_O,CURR_O,"fill=b")*1,"-"))))</f>
        <v/>
      </c>
      <c r="AA78" s="71" t="str">
        <f ca="1">IF(LEN($I78)=0,"",IF(LEN(AA$12)=0,"",IF(ISNUMBER(SEARCH("LABEL",$G78)),"",IFERROR(_xll.BDP(TKR,$G78,"EQY_FUND_RELATIVE_PERIOD",AA$12,ACC_O,CONS_O,CURR_O,"fill=b")*1,"-"))))</f>
        <v/>
      </c>
      <c r="AB78" s="71" t="str">
        <f ca="1">IF(LEN($I78)=0,"",IF(LEN(AB$12)=0,"",IF(ISNUMBER(SEARCH("LABEL",$G78)),"",IFERROR(_xll.BDP(TKR,$G78,"EQY_FUND_RELATIVE_PERIOD",AB$12,ACC_O,CONS_O,CURR_O,"fill=b")*1,"-"))))</f>
        <v/>
      </c>
      <c r="AC78" s="71" t="str">
        <f ca="1">IF(LEN($I78)=0,"",IF(LEN(AC$12)=0,"",IF(ISNUMBER(SEARCH("LABEL",$G78)),"",IFERROR(_xll.BDP(TKR,$G78,"EQY_FUND_RELATIVE_PERIOD",AC$12,ACC_O,CONS_O,CURR_O,"fill=b")*1,"-"))))</f>
        <v/>
      </c>
      <c r="AD78" s="71" t="str">
        <f ca="1">IF(LEN($I78)=0,"",IF(LEN(AD$12)=0,"",IF(ISNUMBER(SEARCH("LABEL",$G78)),"",IFERROR(_xll.BDP(TKR,$G78,"EQY_FUND_RELATIVE_PERIOD",AD$12,ACC_O,CONS_O,CURR_O,"fill=b")*1,"-"))))</f>
        <v/>
      </c>
      <c r="AE78" s="71" t="str">
        <f ca="1">IF(LEN($I78)=0,"",IF(LEN(AE$12)=0,"",IF(ISNUMBER(SEARCH("LABEL",$G78)),"",IFERROR(_xll.BDP(TKR,$G78,"EQY_FUND_RELATIVE_PERIOD",AE$12,ACC_O,CONS_O,CURR_O,"fill=b")*1,"-"))))</f>
        <v/>
      </c>
      <c r="AF78" s="71" t="str">
        <f ca="1">IF(LEN($I78)=0,"",IF(LEN(AF$12)=0,"",IF(ISNUMBER(SEARCH("LABEL",$G78)),"",IFERROR(_xll.BDP(TKR,$G78,"EQY_FUND_RELATIVE_PERIOD",AF$12,ACC_O,CONS_O,CURR_O,"fill=b")*1,"-"))))</f>
        <v/>
      </c>
      <c r="AG78" s="71" t="str">
        <f ca="1">IF(LEN($I78)=0,"",IF(LEN(AG$12)=0,"",IF(ISNUMBER(SEARCH("LABEL",$G78)),"",IFERROR(_xll.BDP(TKR,$G78,"EQY_FUND_RELATIVE_PERIOD",AG$12,ACC_O,CONS_O,CURR_O,"fill=b")*1,"-"))))</f>
        <v/>
      </c>
      <c r="AH78" s="71" t="str">
        <f ca="1">IF(LEN($I78)=0,"",IF(LEN(AH$12)=0,"",IF(ISNUMBER(SEARCH("LABEL",$G78)),"",IFERROR(_xll.BDP(TKR,$G78,"EQY_FUND_RELATIVE_PERIOD",AH$12,ACC_O,CONS_O,CURR_O,"fill=b")*1,"-"))))</f>
        <v/>
      </c>
      <c r="AI78" s="71" t="str">
        <f ca="1">IF(LEN($I78)=0,"",IF(LEN(AI$12)=0,"",IF(ISNUMBER(SEARCH("LABEL",$G78)),"",IFERROR(_xll.BDP(TKR,$G78,"EQY_FUND_RELATIVE_PERIOD",AI$12,ACC_O,CONS_O,CURR_O,"fill=b")*1,"-"))))</f>
        <v/>
      </c>
      <c r="AJ78" s="71" t="str">
        <f ca="1">IF(LEN($I78)=0,"",IF(LEN(AJ$12)=0,"",IF(ISNUMBER(SEARCH("LABEL",$G78)),"",IFERROR(_xll.BDP(TKR,$G78,"EQY_FUND_RELATIVE_PERIOD",AJ$12,ACC_O,CONS_O,CURR_O,"fill=b")*1,"-"))))</f>
        <v/>
      </c>
      <c r="AK78" s="71" t="str">
        <f ca="1">IF(LEN($I78)=0,"",IF(LEN(AK$12)=0,"",IF(ISNUMBER(SEARCH("LABEL",$G78)),"",IFERROR(_xll.BDP(TKR,$G78,"EQY_FUND_RELATIVE_PERIOD",AK$12,ACC_O,CONS_O,CURR_O,"fill=b")*1,"-"))))</f>
        <v/>
      </c>
      <c r="AL78" s="71" t="str">
        <f ca="1">IF(LEN($I78)=0,"",IF(LEN(AL$12)=0,"",IF(ISNUMBER(SEARCH("LABEL",$G78)),"",IFERROR(_xll.BDP(TKR,$G78,"EQY_FUND_RELATIVE_PERIOD",AL$12,ACC_O,CONS_O,CURR_O,"fill=b")*1,"-"))))</f>
        <v/>
      </c>
      <c r="AM78" s="71" t="str">
        <f ca="1">IF(LEN($I78)=0,"",IF(LEN(AM$12)=0,"",IF(ISNUMBER(SEARCH("LABEL",$G78)),"",IFERROR(_xll.BDP(TKR,$G78,"EQY_FUND_RELATIVE_PERIOD",AM$12,ACC_O,CONS_O,CURR_O,"fill=b")*1,"-"))))</f>
        <v/>
      </c>
      <c r="AN78" s="71" t="str">
        <f ca="1">IF(LEN($I78)=0,"",IF(LEN(AN$12)=0,"",IF(ISNUMBER(SEARCH("LABEL",$G78)),"",IFERROR(_xll.BDP(TKR,$G78,"EQY_FUND_RELATIVE_PERIOD",AN$12,ACC_O,CONS_O,CURR_O,"fill=b")*1,"-"))))</f>
        <v/>
      </c>
      <c r="AO78" s="71" t="str">
        <f ca="1">IF(LEN($I78)=0,"",IF(LEN(AO$12)=0,"",IF(ISNUMBER(SEARCH("LABEL",$G78)),"",IFERROR(_xll.BDP(TKR,$G78,"EQY_FUND_RELATIVE_PERIOD",AO$12,ACC_O,CONS_O,CURR_O,"fill=b")*1,"-"))))</f>
        <v/>
      </c>
      <c r="AP78" s="71" t="str">
        <f ca="1">IF(LEN($I78)=0,"",IF(LEN(AP$12)=0,"",IF(ISNUMBER(SEARCH("LABEL",$G78)),"",IFERROR(_xll.BDP(TKR,$G78,"EQY_FUND_RELATIVE_PERIOD",AP$12,ACC_O,CONS_O,CURR_O,"fill=b")*1,"-"))))</f>
        <v/>
      </c>
      <c r="AQ78" s="71" t="str">
        <f ca="1">IF(LEN($I78)=0,"",IF(LEN(AQ$12)=0,"",IF(ISNUMBER(SEARCH("LABEL",$G78)),"",IFERROR(_xll.BDP(TKR,$G78,"EQY_FUND_RELATIVE_PERIOD",AQ$12,ACC_O,CONS_O,CURR_O,"fill=b")*1,"-"))))</f>
        <v/>
      </c>
      <c r="AR78" s="71" t="str">
        <f ca="1">IF(LEN($I78)=0,"",IF(LEN(AR$12)=0,"",IF(ISNUMBER(SEARCH("LABEL",$G78)),"",IFERROR(_xll.BDP(TKR,$G78,"EQY_FUND_RELATIVE_PERIOD",AR$12,ACC_O,CONS_O,CURR_O,"fill=b")*1,"-"))))</f>
        <v/>
      </c>
      <c r="AS78" s="71" t="str">
        <f ca="1">IF(LEN($I78)=0,"",IF(LEN(AS$12)=0,"",IF(ISNUMBER(SEARCH("LABEL",$G78)),"",IFERROR(_xll.BDP(TKR,$G78,"EQY_FUND_RELATIVE_PERIOD",AS$12,ACC_O,CONS_O,CURR_O,"fill=b")*1,"-"))))</f>
        <v/>
      </c>
      <c r="AT78" s="71" t="str">
        <f ca="1">IF(LEN($I78)=0,"",IF(LEN(AT$12)=0,"",IF(ISNUMBER(SEARCH("LABEL",$G78)),"",IFERROR(_xll.BDP(TKR,$G78,"EQY_FUND_RELATIVE_PERIOD",AT$12,ACC_O,CONS_O,CURR_O,"fill=b")*1,"-"))))</f>
        <v/>
      </c>
      <c r="AU78" s="71" t="str">
        <f ca="1">IF(LEN($I78)=0,"",IF(LEN(AU$12)=0,"",IF(ISNUMBER(SEARCH("LABEL",$G78)),"",IFERROR(_xll.BDP(TKR,$G78,"EQY_FUND_RELATIVE_PERIOD",AU$12,ACC_O,CONS_O,CURR_O,"fill=b")*1,"-"))))</f>
        <v/>
      </c>
      <c r="AV78" s="71" t="str">
        <f ca="1">IF(LEN($I78)=0,"",IF(LEN(AV$12)=0,"",IF(ISNUMBER(SEARCH("LABEL",$G78)),"",IFERROR(_xll.BDP(TKR,$G78,"EQY_FUND_RELATIVE_PERIOD",AV$12,ACC_O,CONS_O,CURR_O,"fill=b")*1,"-"))))</f>
        <v/>
      </c>
      <c r="AW78" s="71" t="str">
        <f ca="1">IF(LEN($I78)=0,"",IF(LEN(AW$12)=0,"",IF(ISNUMBER(SEARCH("LABEL",$G78)),"",IFERROR(_xll.BDP(TKR,$G78,"EQY_FUND_RELATIVE_PERIOD",AW$12,ACC_O,CONS_O,CURR_O,"fill=b")*1,"-"))))</f>
        <v/>
      </c>
      <c r="AX78" s="71" t="str">
        <f ca="1">IF(LEN($I78)=0,"",IF(LEN(AX$12)=0,"",IF(ISNUMBER(SEARCH("LABEL",$G78)),"",IFERROR(_xll.BDP(TKR,$G78,"EQY_FUND_RELATIVE_PERIOD",AX$12,ACC_O,CONS_O,CURR_O,"fill=b")*1,"-"))))</f>
        <v/>
      </c>
      <c r="AY78" s="71" t="str">
        <f ca="1">IF(LEN($I78)=0,"",IF(LEN(AY$12)=0,"",IF(ISNUMBER(SEARCH("LABEL",$G78)),"",IFERROR(_xll.BDP(TKR,$G78,"EQY_FUND_RELATIVE_PERIOD",AY$12,ACC_O,CONS_O,CURR_O,"fill=b")*1,"-"))))</f>
        <v/>
      </c>
      <c r="AZ78" s="71" t="str">
        <f ca="1">IF(LEN($I78)=0,"",IF(LEN(AZ$12)=0,"",IF(ISNUMBER(SEARCH("LABEL",$G78)),"",IFERROR(_xll.BDP(TKR,$G78,"EQY_FUND_RELATIVE_PERIOD",AZ$12,ACC_O,CONS_O,CURR_O,"fill=b")*1,"-"))))</f>
        <v/>
      </c>
      <c r="BA78" s="71" t="str">
        <f ca="1">IF(LEN($I78)=0,"",IF(LEN(BA$12)=0,"",IF(ISNUMBER(SEARCH("LABEL",$G78)),"",IFERROR(_xll.BDP(TKR,$G78,"EQY_FUND_RELATIVE_PERIOD",BA$12,ACC_O,CONS_O,CURR_O,"fill=b")*1,"-"))))</f>
        <v/>
      </c>
      <c r="BB78" s="71" t="str">
        <f ca="1">IF(LEN($I78)=0,"",IF(LEN(BB$12)=0,"",IF(ISNUMBER(SEARCH("LABEL",$G78)),"",IFERROR(_xll.BDP(TKR,$G78,"EQY_FUND_RELATIVE_PERIOD",BB$12,ACC_O,CONS_O,CURR_O,"fill=b")*1,"-"))))</f>
        <v/>
      </c>
      <c r="BC78" s="71" t="str">
        <f ca="1">IF(LEN($I78)=0,"",IF(LEN(BC$12)=0,"",IF(ISNUMBER(SEARCH("LABEL",$G78)),"",IFERROR(_xll.BDP(TKR,$G78,"EQY_FUND_RELATIVE_PERIOD",BC$12,ACC_O,CONS_O,CURR_O,"fill=b")*1,"-"))))</f>
        <v/>
      </c>
    </row>
    <row r="79" spans="2:55">
      <c r="B79">
        <v>67</v>
      </c>
      <c r="C79" t="str">
        <f t="shared" ca="1" si="5"/>
        <v/>
      </c>
      <c r="D79" t="str">
        <f t="shared" ca="1" si="5"/>
        <v/>
      </c>
      <c r="E79" t="str">
        <f t="shared" ca="1" si="5"/>
        <v/>
      </c>
      <c r="F79" t="str">
        <f t="shared" ca="1" si="5"/>
        <v/>
      </c>
      <c r="G79" t="str">
        <f t="shared" ca="1" si="6"/>
        <v/>
      </c>
      <c r="H79" t="str">
        <f t="shared" ca="1" si="7"/>
        <v/>
      </c>
      <c r="I79" t="str">
        <f t="shared" ca="1" si="8"/>
        <v/>
      </c>
      <c r="P79" s="71" t="str">
        <f ca="1">IF(LEN($I79)=0,"",IF(LEN(P$12)=0,"",IF(ISNUMBER(SEARCH("LABEL",$G79)),"",IFERROR(_xll.BDP(TKR,$G79,"EQY_FUND_RELATIVE_PERIOD",P$12,ACC_O,CONS_O,CURR_O,"fill=b")*1,"-"))))</f>
        <v/>
      </c>
      <c r="Q79" s="71" t="str">
        <f ca="1">IF(LEN($I79)=0,"",IF(LEN(Q$12)=0,"",IF(ISNUMBER(SEARCH("LABEL",$G79)),"",IFERROR(_xll.BDP(TKR,$G79,"EQY_FUND_RELATIVE_PERIOD",Q$12,ACC_O,CONS_O,CURR_O,"fill=b")*1,"-"))))</f>
        <v/>
      </c>
      <c r="R79" s="71" t="str">
        <f ca="1">IF(LEN($I79)=0,"",IF(LEN(R$12)=0,"",IF(ISNUMBER(SEARCH("LABEL",$G79)),"",IFERROR(_xll.BDP(TKR,$G79,"EQY_FUND_RELATIVE_PERIOD",R$12,ACC_O,CONS_O,CURR_O,"fill=b")*1,"-"))))</f>
        <v/>
      </c>
      <c r="S79" s="71" t="str">
        <f ca="1">IF(LEN($I79)=0,"",IF(LEN(S$12)=0,"",IF(ISNUMBER(SEARCH("LABEL",$G79)),"",IFERROR(_xll.BDP(TKR,$G79,"EQY_FUND_RELATIVE_PERIOD",S$12,ACC_O,CONS_O,CURR_O,"fill=b")*1,"-"))))</f>
        <v/>
      </c>
      <c r="T79" s="71" t="str">
        <f ca="1">IF(LEN($I79)=0,"",IF(LEN(T$12)=0,"",IF(ISNUMBER(SEARCH("LABEL",$G79)),"",IFERROR(_xll.BDP(TKR,$G79,"EQY_FUND_RELATIVE_PERIOD",T$12,ACC_O,CONS_O,CURR_O,"fill=b")*1,"-"))))</f>
        <v/>
      </c>
      <c r="U79" s="71" t="str">
        <f ca="1">IF(LEN($I79)=0,"",IF(LEN(U$12)=0,"",IF(ISNUMBER(SEARCH("LABEL",$G79)),"",IFERROR(_xll.BDP(TKR,$G79,"EQY_FUND_RELATIVE_PERIOD",U$12,ACC_O,CONS_O,CURR_O,"fill=b")*1,"-"))))</f>
        <v/>
      </c>
      <c r="V79" s="71" t="str">
        <f ca="1">IF(LEN($I79)=0,"",IF(LEN(V$12)=0,"",IF(ISNUMBER(SEARCH("LABEL",$G79)),"",IFERROR(_xll.BDP(TKR,$G79,"EQY_FUND_RELATIVE_PERIOD",V$12,ACC_O,CONS_O,CURR_O,"fill=b")*1,"-"))))</f>
        <v/>
      </c>
      <c r="W79" s="71" t="str">
        <f ca="1">IF(LEN($I79)=0,"",IF(LEN(W$12)=0,"",IF(ISNUMBER(SEARCH("LABEL",$G79)),"",IFERROR(_xll.BDP(TKR,$G79,"EQY_FUND_RELATIVE_PERIOD",W$12,ACC_O,CONS_O,CURR_O,"fill=b")*1,"-"))))</f>
        <v/>
      </c>
      <c r="X79" s="71" t="str">
        <f ca="1">IF(LEN($I79)=0,"",IF(LEN(X$12)=0,"",IF(ISNUMBER(SEARCH("LABEL",$G79)),"",IFERROR(_xll.BDP(TKR,$G79,"EQY_FUND_RELATIVE_PERIOD",X$12,ACC_O,CONS_O,CURR_O,"fill=b")*1,"-"))))</f>
        <v/>
      </c>
      <c r="Y79" s="71" t="str">
        <f ca="1">IF(LEN($I79)=0,"",IF(LEN(Y$12)=0,"",IF(ISNUMBER(SEARCH("LABEL",$G79)),"",IFERROR(_xll.BDP(TKR,$G79,"EQY_FUND_RELATIVE_PERIOD",Y$12,ACC_O,CONS_O,CURR_O,"fill=b")*1,"-"))))</f>
        <v/>
      </c>
      <c r="Z79" s="71" t="str">
        <f ca="1">IF(LEN($I79)=0,"",IF(LEN(Z$12)=0,"",IF(ISNUMBER(SEARCH("LABEL",$G79)),"",IFERROR(_xll.BDP(TKR,$G79,"EQY_FUND_RELATIVE_PERIOD",Z$12,ACC_O,CONS_O,CURR_O,"fill=b")*1,"-"))))</f>
        <v/>
      </c>
      <c r="AA79" s="71" t="str">
        <f ca="1">IF(LEN($I79)=0,"",IF(LEN(AA$12)=0,"",IF(ISNUMBER(SEARCH("LABEL",$G79)),"",IFERROR(_xll.BDP(TKR,$G79,"EQY_FUND_RELATIVE_PERIOD",AA$12,ACC_O,CONS_O,CURR_O,"fill=b")*1,"-"))))</f>
        <v/>
      </c>
      <c r="AB79" s="71" t="str">
        <f ca="1">IF(LEN($I79)=0,"",IF(LEN(AB$12)=0,"",IF(ISNUMBER(SEARCH("LABEL",$G79)),"",IFERROR(_xll.BDP(TKR,$G79,"EQY_FUND_RELATIVE_PERIOD",AB$12,ACC_O,CONS_O,CURR_O,"fill=b")*1,"-"))))</f>
        <v/>
      </c>
      <c r="AC79" s="71" t="str">
        <f ca="1">IF(LEN($I79)=0,"",IF(LEN(AC$12)=0,"",IF(ISNUMBER(SEARCH("LABEL",$G79)),"",IFERROR(_xll.BDP(TKR,$G79,"EQY_FUND_RELATIVE_PERIOD",AC$12,ACC_O,CONS_O,CURR_O,"fill=b")*1,"-"))))</f>
        <v/>
      </c>
      <c r="AD79" s="71" t="str">
        <f ca="1">IF(LEN($I79)=0,"",IF(LEN(AD$12)=0,"",IF(ISNUMBER(SEARCH("LABEL",$G79)),"",IFERROR(_xll.BDP(TKR,$G79,"EQY_FUND_RELATIVE_PERIOD",AD$12,ACC_O,CONS_O,CURR_O,"fill=b")*1,"-"))))</f>
        <v/>
      </c>
      <c r="AE79" s="71" t="str">
        <f ca="1">IF(LEN($I79)=0,"",IF(LEN(AE$12)=0,"",IF(ISNUMBER(SEARCH("LABEL",$G79)),"",IFERROR(_xll.BDP(TKR,$G79,"EQY_FUND_RELATIVE_PERIOD",AE$12,ACC_O,CONS_O,CURR_O,"fill=b")*1,"-"))))</f>
        <v/>
      </c>
      <c r="AF79" s="71" t="str">
        <f ca="1">IF(LEN($I79)=0,"",IF(LEN(AF$12)=0,"",IF(ISNUMBER(SEARCH("LABEL",$G79)),"",IFERROR(_xll.BDP(TKR,$G79,"EQY_FUND_RELATIVE_PERIOD",AF$12,ACC_O,CONS_O,CURR_O,"fill=b")*1,"-"))))</f>
        <v/>
      </c>
      <c r="AG79" s="71" t="str">
        <f ca="1">IF(LEN($I79)=0,"",IF(LEN(AG$12)=0,"",IF(ISNUMBER(SEARCH("LABEL",$G79)),"",IFERROR(_xll.BDP(TKR,$G79,"EQY_FUND_RELATIVE_PERIOD",AG$12,ACC_O,CONS_O,CURR_O,"fill=b")*1,"-"))))</f>
        <v/>
      </c>
      <c r="AH79" s="71" t="str">
        <f ca="1">IF(LEN($I79)=0,"",IF(LEN(AH$12)=0,"",IF(ISNUMBER(SEARCH("LABEL",$G79)),"",IFERROR(_xll.BDP(TKR,$G79,"EQY_FUND_RELATIVE_PERIOD",AH$12,ACC_O,CONS_O,CURR_O,"fill=b")*1,"-"))))</f>
        <v/>
      </c>
      <c r="AI79" s="71" t="str">
        <f ca="1">IF(LEN($I79)=0,"",IF(LEN(AI$12)=0,"",IF(ISNUMBER(SEARCH("LABEL",$G79)),"",IFERROR(_xll.BDP(TKR,$G79,"EQY_FUND_RELATIVE_PERIOD",AI$12,ACC_O,CONS_O,CURR_O,"fill=b")*1,"-"))))</f>
        <v/>
      </c>
      <c r="AJ79" s="71" t="str">
        <f ca="1">IF(LEN($I79)=0,"",IF(LEN(AJ$12)=0,"",IF(ISNUMBER(SEARCH("LABEL",$G79)),"",IFERROR(_xll.BDP(TKR,$G79,"EQY_FUND_RELATIVE_PERIOD",AJ$12,ACC_O,CONS_O,CURR_O,"fill=b")*1,"-"))))</f>
        <v/>
      </c>
      <c r="AK79" s="71" t="str">
        <f ca="1">IF(LEN($I79)=0,"",IF(LEN(AK$12)=0,"",IF(ISNUMBER(SEARCH("LABEL",$G79)),"",IFERROR(_xll.BDP(TKR,$G79,"EQY_FUND_RELATIVE_PERIOD",AK$12,ACC_O,CONS_O,CURR_O,"fill=b")*1,"-"))))</f>
        <v/>
      </c>
      <c r="AL79" s="71" t="str">
        <f ca="1">IF(LEN($I79)=0,"",IF(LEN(AL$12)=0,"",IF(ISNUMBER(SEARCH("LABEL",$G79)),"",IFERROR(_xll.BDP(TKR,$G79,"EQY_FUND_RELATIVE_PERIOD",AL$12,ACC_O,CONS_O,CURR_O,"fill=b")*1,"-"))))</f>
        <v/>
      </c>
      <c r="AM79" s="71" t="str">
        <f ca="1">IF(LEN($I79)=0,"",IF(LEN(AM$12)=0,"",IF(ISNUMBER(SEARCH("LABEL",$G79)),"",IFERROR(_xll.BDP(TKR,$G79,"EQY_FUND_RELATIVE_PERIOD",AM$12,ACC_O,CONS_O,CURR_O,"fill=b")*1,"-"))))</f>
        <v/>
      </c>
      <c r="AN79" s="71" t="str">
        <f ca="1">IF(LEN($I79)=0,"",IF(LEN(AN$12)=0,"",IF(ISNUMBER(SEARCH("LABEL",$G79)),"",IFERROR(_xll.BDP(TKR,$G79,"EQY_FUND_RELATIVE_PERIOD",AN$12,ACC_O,CONS_O,CURR_O,"fill=b")*1,"-"))))</f>
        <v/>
      </c>
      <c r="AO79" s="71" t="str">
        <f ca="1">IF(LEN($I79)=0,"",IF(LEN(AO$12)=0,"",IF(ISNUMBER(SEARCH("LABEL",$G79)),"",IFERROR(_xll.BDP(TKR,$G79,"EQY_FUND_RELATIVE_PERIOD",AO$12,ACC_O,CONS_O,CURR_O,"fill=b")*1,"-"))))</f>
        <v/>
      </c>
      <c r="AP79" s="71" t="str">
        <f ca="1">IF(LEN($I79)=0,"",IF(LEN(AP$12)=0,"",IF(ISNUMBER(SEARCH("LABEL",$G79)),"",IFERROR(_xll.BDP(TKR,$G79,"EQY_FUND_RELATIVE_PERIOD",AP$12,ACC_O,CONS_O,CURR_O,"fill=b")*1,"-"))))</f>
        <v/>
      </c>
      <c r="AQ79" s="71" t="str">
        <f ca="1">IF(LEN($I79)=0,"",IF(LEN(AQ$12)=0,"",IF(ISNUMBER(SEARCH("LABEL",$G79)),"",IFERROR(_xll.BDP(TKR,$G79,"EQY_FUND_RELATIVE_PERIOD",AQ$12,ACC_O,CONS_O,CURR_O,"fill=b")*1,"-"))))</f>
        <v/>
      </c>
      <c r="AR79" s="71" t="str">
        <f ca="1">IF(LEN($I79)=0,"",IF(LEN(AR$12)=0,"",IF(ISNUMBER(SEARCH("LABEL",$G79)),"",IFERROR(_xll.BDP(TKR,$G79,"EQY_FUND_RELATIVE_PERIOD",AR$12,ACC_O,CONS_O,CURR_O,"fill=b")*1,"-"))))</f>
        <v/>
      </c>
      <c r="AS79" s="71" t="str">
        <f ca="1">IF(LEN($I79)=0,"",IF(LEN(AS$12)=0,"",IF(ISNUMBER(SEARCH("LABEL",$G79)),"",IFERROR(_xll.BDP(TKR,$G79,"EQY_FUND_RELATIVE_PERIOD",AS$12,ACC_O,CONS_O,CURR_O,"fill=b")*1,"-"))))</f>
        <v/>
      </c>
      <c r="AT79" s="71" t="str">
        <f ca="1">IF(LEN($I79)=0,"",IF(LEN(AT$12)=0,"",IF(ISNUMBER(SEARCH("LABEL",$G79)),"",IFERROR(_xll.BDP(TKR,$G79,"EQY_FUND_RELATIVE_PERIOD",AT$12,ACC_O,CONS_O,CURR_O,"fill=b")*1,"-"))))</f>
        <v/>
      </c>
      <c r="AU79" s="71" t="str">
        <f ca="1">IF(LEN($I79)=0,"",IF(LEN(AU$12)=0,"",IF(ISNUMBER(SEARCH("LABEL",$G79)),"",IFERROR(_xll.BDP(TKR,$G79,"EQY_FUND_RELATIVE_PERIOD",AU$12,ACC_O,CONS_O,CURR_O,"fill=b")*1,"-"))))</f>
        <v/>
      </c>
      <c r="AV79" s="71" t="str">
        <f ca="1">IF(LEN($I79)=0,"",IF(LEN(AV$12)=0,"",IF(ISNUMBER(SEARCH("LABEL",$G79)),"",IFERROR(_xll.BDP(TKR,$G79,"EQY_FUND_RELATIVE_PERIOD",AV$12,ACC_O,CONS_O,CURR_O,"fill=b")*1,"-"))))</f>
        <v/>
      </c>
      <c r="AW79" s="71" t="str">
        <f ca="1">IF(LEN($I79)=0,"",IF(LEN(AW$12)=0,"",IF(ISNUMBER(SEARCH("LABEL",$G79)),"",IFERROR(_xll.BDP(TKR,$G79,"EQY_FUND_RELATIVE_PERIOD",AW$12,ACC_O,CONS_O,CURR_O,"fill=b")*1,"-"))))</f>
        <v/>
      </c>
      <c r="AX79" s="71" t="str">
        <f ca="1">IF(LEN($I79)=0,"",IF(LEN(AX$12)=0,"",IF(ISNUMBER(SEARCH("LABEL",$G79)),"",IFERROR(_xll.BDP(TKR,$G79,"EQY_FUND_RELATIVE_PERIOD",AX$12,ACC_O,CONS_O,CURR_O,"fill=b")*1,"-"))))</f>
        <v/>
      </c>
      <c r="AY79" s="71" t="str">
        <f ca="1">IF(LEN($I79)=0,"",IF(LEN(AY$12)=0,"",IF(ISNUMBER(SEARCH("LABEL",$G79)),"",IFERROR(_xll.BDP(TKR,$G79,"EQY_FUND_RELATIVE_PERIOD",AY$12,ACC_O,CONS_O,CURR_O,"fill=b")*1,"-"))))</f>
        <v/>
      </c>
      <c r="AZ79" s="71" t="str">
        <f ca="1">IF(LEN($I79)=0,"",IF(LEN(AZ$12)=0,"",IF(ISNUMBER(SEARCH("LABEL",$G79)),"",IFERROR(_xll.BDP(TKR,$G79,"EQY_FUND_RELATIVE_PERIOD",AZ$12,ACC_O,CONS_O,CURR_O,"fill=b")*1,"-"))))</f>
        <v/>
      </c>
      <c r="BA79" s="71" t="str">
        <f ca="1">IF(LEN($I79)=0,"",IF(LEN(BA$12)=0,"",IF(ISNUMBER(SEARCH("LABEL",$G79)),"",IFERROR(_xll.BDP(TKR,$G79,"EQY_FUND_RELATIVE_PERIOD",BA$12,ACC_O,CONS_O,CURR_O,"fill=b")*1,"-"))))</f>
        <v/>
      </c>
      <c r="BB79" s="71" t="str">
        <f ca="1">IF(LEN($I79)=0,"",IF(LEN(BB$12)=0,"",IF(ISNUMBER(SEARCH("LABEL",$G79)),"",IFERROR(_xll.BDP(TKR,$G79,"EQY_FUND_RELATIVE_PERIOD",BB$12,ACC_O,CONS_O,CURR_O,"fill=b")*1,"-"))))</f>
        <v/>
      </c>
      <c r="BC79" s="71" t="str">
        <f ca="1">IF(LEN($I79)=0,"",IF(LEN(BC$12)=0,"",IF(ISNUMBER(SEARCH("LABEL",$G79)),"",IFERROR(_xll.BDP(TKR,$G79,"EQY_FUND_RELATIVE_PERIOD",BC$12,ACC_O,CONS_O,CURR_O,"fill=b")*1,"-"))))</f>
        <v/>
      </c>
    </row>
    <row r="80" spans="2:55">
      <c r="B80">
        <v>68</v>
      </c>
      <c r="C80" t="str">
        <f t="shared" ca="1" si="5"/>
        <v/>
      </c>
      <c r="D80" t="str">
        <f t="shared" ca="1" si="5"/>
        <v/>
      </c>
      <c r="E80" t="str">
        <f t="shared" ca="1" si="5"/>
        <v/>
      </c>
      <c r="F80" t="str">
        <f t="shared" ca="1" si="5"/>
        <v/>
      </c>
      <c r="G80" t="str">
        <f t="shared" ca="1" si="6"/>
        <v/>
      </c>
      <c r="H80" t="str">
        <f t="shared" ca="1" si="7"/>
        <v/>
      </c>
      <c r="I80" t="str">
        <f t="shared" ca="1" si="8"/>
        <v/>
      </c>
      <c r="P80" s="71" t="str">
        <f ca="1">IF(LEN($I80)=0,"",IF(LEN(P$12)=0,"",IF(ISNUMBER(SEARCH("LABEL",$G80)),"",IFERROR(_xll.BDP(TKR,$G80,"EQY_FUND_RELATIVE_PERIOD",P$12,ACC_O,CONS_O,CURR_O,"fill=b")*1,"-"))))</f>
        <v/>
      </c>
      <c r="Q80" s="71" t="str">
        <f ca="1">IF(LEN($I80)=0,"",IF(LEN(Q$12)=0,"",IF(ISNUMBER(SEARCH("LABEL",$G80)),"",IFERROR(_xll.BDP(TKR,$G80,"EQY_FUND_RELATIVE_PERIOD",Q$12,ACC_O,CONS_O,CURR_O,"fill=b")*1,"-"))))</f>
        <v/>
      </c>
      <c r="R80" s="71" t="str">
        <f ca="1">IF(LEN($I80)=0,"",IF(LEN(R$12)=0,"",IF(ISNUMBER(SEARCH("LABEL",$G80)),"",IFERROR(_xll.BDP(TKR,$G80,"EQY_FUND_RELATIVE_PERIOD",R$12,ACC_O,CONS_O,CURR_O,"fill=b")*1,"-"))))</f>
        <v/>
      </c>
      <c r="S80" s="71" t="str">
        <f ca="1">IF(LEN($I80)=0,"",IF(LEN(S$12)=0,"",IF(ISNUMBER(SEARCH("LABEL",$G80)),"",IFERROR(_xll.BDP(TKR,$G80,"EQY_FUND_RELATIVE_PERIOD",S$12,ACC_O,CONS_O,CURR_O,"fill=b")*1,"-"))))</f>
        <v/>
      </c>
      <c r="T80" s="71" t="str">
        <f ca="1">IF(LEN($I80)=0,"",IF(LEN(T$12)=0,"",IF(ISNUMBER(SEARCH("LABEL",$G80)),"",IFERROR(_xll.BDP(TKR,$G80,"EQY_FUND_RELATIVE_PERIOD",T$12,ACC_O,CONS_O,CURR_O,"fill=b")*1,"-"))))</f>
        <v/>
      </c>
      <c r="U80" s="71" t="str">
        <f ca="1">IF(LEN($I80)=0,"",IF(LEN(U$12)=0,"",IF(ISNUMBER(SEARCH("LABEL",$G80)),"",IFERROR(_xll.BDP(TKR,$G80,"EQY_FUND_RELATIVE_PERIOD",U$12,ACC_O,CONS_O,CURR_O,"fill=b")*1,"-"))))</f>
        <v/>
      </c>
      <c r="V80" s="71" t="str">
        <f ca="1">IF(LEN($I80)=0,"",IF(LEN(V$12)=0,"",IF(ISNUMBER(SEARCH("LABEL",$G80)),"",IFERROR(_xll.BDP(TKR,$G80,"EQY_FUND_RELATIVE_PERIOD",V$12,ACC_O,CONS_O,CURR_O,"fill=b")*1,"-"))))</f>
        <v/>
      </c>
      <c r="W80" s="71" t="str">
        <f ca="1">IF(LEN($I80)=0,"",IF(LEN(W$12)=0,"",IF(ISNUMBER(SEARCH("LABEL",$G80)),"",IFERROR(_xll.BDP(TKR,$G80,"EQY_FUND_RELATIVE_PERIOD",W$12,ACC_O,CONS_O,CURR_O,"fill=b")*1,"-"))))</f>
        <v/>
      </c>
      <c r="X80" s="71" t="str">
        <f ca="1">IF(LEN($I80)=0,"",IF(LEN(X$12)=0,"",IF(ISNUMBER(SEARCH("LABEL",$G80)),"",IFERROR(_xll.BDP(TKR,$G80,"EQY_FUND_RELATIVE_PERIOD",X$12,ACC_O,CONS_O,CURR_O,"fill=b")*1,"-"))))</f>
        <v/>
      </c>
      <c r="Y80" s="71" t="str">
        <f ca="1">IF(LEN($I80)=0,"",IF(LEN(Y$12)=0,"",IF(ISNUMBER(SEARCH("LABEL",$G80)),"",IFERROR(_xll.BDP(TKR,$G80,"EQY_FUND_RELATIVE_PERIOD",Y$12,ACC_O,CONS_O,CURR_O,"fill=b")*1,"-"))))</f>
        <v/>
      </c>
      <c r="Z80" s="71" t="str">
        <f ca="1">IF(LEN($I80)=0,"",IF(LEN(Z$12)=0,"",IF(ISNUMBER(SEARCH("LABEL",$G80)),"",IFERROR(_xll.BDP(TKR,$G80,"EQY_FUND_RELATIVE_PERIOD",Z$12,ACC_O,CONS_O,CURR_O,"fill=b")*1,"-"))))</f>
        <v/>
      </c>
      <c r="AA80" s="71" t="str">
        <f ca="1">IF(LEN($I80)=0,"",IF(LEN(AA$12)=0,"",IF(ISNUMBER(SEARCH("LABEL",$G80)),"",IFERROR(_xll.BDP(TKR,$G80,"EQY_FUND_RELATIVE_PERIOD",AA$12,ACC_O,CONS_O,CURR_O,"fill=b")*1,"-"))))</f>
        <v/>
      </c>
      <c r="AB80" s="71" t="str">
        <f ca="1">IF(LEN($I80)=0,"",IF(LEN(AB$12)=0,"",IF(ISNUMBER(SEARCH("LABEL",$G80)),"",IFERROR(_xll.BDP(TKR,$G80,"EQY_FUND_RELATIVE_PERIOD",AB$12,ACC_O,CONS_O,CURR_O,"fill=b")*1,"-"))))</f>
        <v/>
      </c>
      <c r="AC80" s="71" t="str">
        <f ca="1">IF(LEN($I80)=0,"",IF(LEN(AC$12)=0,"",IF(ISNUMBER(SEARCH("LABEL",$G80)),"",IFERROR(_xll.BDP(TKR,$G80,"EQY_FUND_RELATIVE_PERIOD",AC$12,ACC_O,CONS_O,CURR_O,"fill=b")*1,"-"))))</f>
        <v/>
      </c>
      <c r="AD80" s="71" t="str">
        <f ca="1">IF(LEN($I80)=0,"",IF(LEN(AD$12)=0,"",IF(ISNUMBER(SEARCH("LABEL",$G80)),"",IFERROR(_xll.BDP(TKR,$G80,"EQY_FUND_RELATIVE_PERIOD",AD$12,ACC_O,CONS_O,CURR_O,"fill=b")*1,"-"))))</f>
        <v/>
      </c>
      <c r="AE80" s="71" t="str">
        <f ca="1">IF(LEN($I80)=0,"",IF(LEN(AE$12)=0,"",IF(ISNUMBER(SEARCH("LABEL",$G80)),"",IFERROR(_xll.BDP(TKR,$G80,"EQY_FUND_RELATIVE_PERIOD",AE$12,ACC_O,CONS_O,CURR_O,"fill=b")*1,"-"))))</f>
        <v/>
      </c>
      <c r="AF80" s="71" t="str">
        <f ca="1">IF(LEN($I80)=0,"",IF(LEN(AF$12)=0,"",IF(ISNUMBER(SEARCH("LABEL",$G80)),"",IFERROR(_xll.BDP(TKR,$G80,"EQY_FUND_RELATIVE_PERIOD",AF$12,ACC_O,CONS_O,CURR_O,"fill=b")*1,"-"))))</f>
        <v/>
      </c>
      <c r="AG80" s="71" t="str">
        <f ca="1">IF(LEN($I80)=0,"",IF(LEN(AG$12)=0,"",IF(ISNUMBER(SEARCH("LABEL",$G80)),"",IFERROR(_xll.BDP(TKR,$G80,"EQY_FUND_RELATIVE_PERIOD",AG$12,ACC_O,CONS_O,CURR_O,"fill=b")*1,"-"))))</f>
        <v/>
      </c>
      <c r="AH80" s="71" t="str">
        <f ca="1">IF(LEN($I80)=0,"",IF(LEN(AH$12)=0,"",IF(ISNUMBER(SEARCH("LABEL",$G80)),"",IFERROR(_xll.BDP(TKR,$G80,"EQY_FUND_RELATIVE_PERIOD",AH$12,ACC_O,CONS_O,CURR_O,"fill=b")*1,"-"))))</f>
        <v/>
      </c>
      <c r="AI80" s="71" t="str">
        <f ca="1">IF(LEN($I80)=0,"",IF(LEN(AI$12)=0,"",IF(ISNUMBER(SEARCH("LABEL",$G80)),"",IFERROR(_xll.BDP(TKR,$G80,"EQY_FUND_RELATIVE_PERIOD",AI$12,ACC_O,CONS_O,CURR_O,"fill=b")*1,"-"))))</f>
        <v/>
      </c>
      <c r="AJ80" s="71" t="str">
        <f ca="1">IF(LEN($I80)=0,"",IF(LEN(AJ$12)=0,"",IF(ISNUMBER(SEARCH("LABEL",$G80)),"",IFERROR(_xll.BDP(TKR,$G80,"EQY_FUND_RELATIVE_PERIOD",AJ$12,ACC_O,CONS_O,CURR_O,"fill=b")*1,"-"))))</f>
        <v/>
      </c>
      <c r="AK80" s="71" t="str">
        <f ca="1">IF(LEN($I80)=0,"",IF(LEN(AK$12)=0,"",IF(ISNUMBER(SEARCH("LABEL",$G80)),"",IFERROR(_xll.BDP(TKR,$G80,"EQY_FUND_RELATIVE_PERIOD",AK$12,ACC_O,CONS_O,CURR_O,"fill=b")*1,"-"))))</f>
        <v/>
      </c>
      <c r="AL80" s="71" t="str">
        <f ca="1">IF(LEN($I80)=0,"",IF(LEN(AL$12)=0,"",IF(ISNUMBER(SEARCH("LABEL",$G80)),"",IFERROR(_xll.BDP(TKR,$G80,"EQY_FUND_RELATIVE_PERIOD",AL$12,ACC_O,CONS_O,CURR_O,"fill=b")*1,"-"))))</f>
        <v/>
      </c>
      <c r="AM80" s="71" t="str">
        <f ca="1">IF(LEN($I80)=0,"",IF(LEN(AM$12)=0,"",IF(ISNUMBER(SEARCH("LABEL",$G80)),"",IFERROR(_xll.BDP(TKR,$G80,"EQY_FUND_RELATIVE_PERIOD",AM$12,ACC_O,CONS_O,CURR_O,"fill=b")*1,"-"))))</f>
        <v/>
      </c>
      <c r="AN80" s="71" t="str">
        <f ca="1">IF(LEN($I80)=0,"",IF(LEN(AN$12)=0,"",IF(ISNUMBER(SEARCH("LABEL",$G80)),"",IFERROR(_xll.BDP(TKR,$G80,"EQY_FUND_RELATIVE_PERIOD",AN$12,ACC_O,CONS_O,CURR_O,"fill=b")*1,"-"))))</f>
        <v/>
      </c>
      <c r="AO80" s="71" t="str">
        <f ca="1">IF(LEN($I80)=0,"",IF(LEN(AO$12)=0,"",IF(ISNUMBER(SEARCH("LABEL",$G80)),"",IFERROR(_xll.BDP(TKR,$G80,"EQY_FUND_RELATIVE_PERIOD",AO$12,ACC_O,CONS_O,CURR_O,"fill=b")*1,"-"))))</f>
        <v/>
      </c>
      <c r="AP80" s="71" t="str">
        <f ca="1">IF(LEN($I80)=0,"",IF(LEN(AP$12)=0,"",IF(ISNUMBER(SEARCH("LABEL",$G80)),"",IFERROR(_xll.BDP(TKR,$G80,"EQY_FUND_RELATIVE_PERIOD",AP$12,ACC_O,CONS_O,CURR_O,"fill=b")*1,"-"))))</f>
        <v/>
      </c>
      <c r="AQ80" s="71" t="str">
        <f ca="1">IF(LEN($I80)=0,"",IF(LEN(AQ$12)=0,"",IF(ISNUMBER(SEARCH("LABEL",$G80)),"",IFERROR(_xll.BDP(TKR,$G80,"EQY_FUND_RELATIVE_PERIOD",AQ$12,ACC_O,CONS_O,CURR_O,"fill=b")*1,"-"))))</f>
        <v/>
      </c>
      <c r="AR80" s="71" t="str">
        <f ca="1">IF(LEN($I80)=0,"",IF(LEN(AR$12)=0,"",IF(ISNUMBER(SEARCH("LABEL",$G80)),"",IFERROR(_xll.BDP(TKR,$G80,"EQY_FUND_RELATIVE_PERIOD",AR$12,ACC_O,CONS_O,CURR_O,"fill=b")*1,"-"))))</f>
        <v/>
      </c>
      <c r="AS80" s="71" t="str">
        <f ca="1">IF(LEN($I80)=0,"",IF(LEN(AS$12)=0,"",IF(ISNUMBER(SEARCH("LABEL",$G80)),"",IFERROR(_xll.BDP(TKR,$G80,"EQY_FUND_RELATIVE_PERIOD",AS$12,ACC_O,CONS_O,CURR_O,"fill=b")*1,"-"))))</f>
        <v/>
      </c>
      <c r="AT80" s="71" t="str">
        <f ca="1">IF(LEN($I80)=0,"",IF(LEN(AT$12)=0,"",IF(ISNUMBER(SEARCH("LABEL",$G80)),"",IFERROR(_xll.BDP(TKR,$G80,"EQY_FUND_RELATIVE_PERIOD",AT$12,ACC_O,CONS_O,CURR_O,"fill=b")*1,"-"))))</f>
        <v/>
      </c>
      <c r="AU80" s="71" t="str">
        <f ca="1">IF(LEN($I80)=0,"",IF(LEN(AU$12)=0,"",IF(ISNUMBER(SEARCH("LABEL",$G80)),"",IFERROR(_xll.BDP(TKR,$G80,"EQY_FUND_RELATIVE_PERIOD",AU$12,ACC_O,CONS_O,CURR_O,"fill=b")*1,"-"))))</f>
        <v/>
      </c>
      <c r="AV80" s="71" t="str">
        <f ca="1">IF(LEN($I80)=0,"",IF(LEN(AV$12)=0,"",IF(ISNUMBER(SEARCH("LABEL",$G80)),"",IFERROR(_xll.BDP(TKR,$G80,"EQY_FUND_RELATIVE_PERIOD",AV$12,ACC_O,CONS_O,CURR_O,"fill=b")*1,"-"))))</f>
        <v/>
      </c>
      <c r="AW80" s="71" t="str">
        <f ca="1">IF(LEN($I80)=0,"",IF(LEN(AW$12)=0,"",IF(ISNUMBER(SEARCH("LABEL",$G80)),"",IFERROR(_xll.BDP(TKR,$G80,"EQY_FUND_RELATIVE_PERIOD",AW$12,ACC_O,CONS_O,CURR_O,"fill=b")*1,"-"))))</f>
        <v/>
      </c>
      <c r="AX80" s="71" t="str">
        <f ca="1">IF(LEN($I80)=0,"",IF(LEN(AX$12)=0,"",IF(ISNUMBER(SEARCH("LABEL",$G80)),"",IFERROR(_xll.BDP(TKR,$G80,"EQY_FUND_RELATIVE_PERIOD",AX$12,ACC_O,CONS_O,CURR_O,"fill=b")*1,"-"))))</f>
        <v/>
      </c>
      <c r="AY80" s="71" t="str">
        <f ca="1">IF(LEN($I80)=0,"",IF(LEN(AY$12)=0,"",IF(ISNUMBER(SEARCH("LABEL",$G80)),"",IFERROR(_xll.BDP(TKR,$G80,"EQY_FUND_RELATIVE_PERIOD",AY$12,ACC_O,CONS_O,CURR_O,"fill=b")*1,"-"))))</f>
        <v/>
      </c>
      <c r="AZ80" s="71" t="str">
        <f ca="1">IF(LEN($I80)=0,"",IF(LEN(AZ$12)=0,"",IF(ISNUMBER(SEARCH("LABEL",$G80)),"",IFERROR(_xll.BDP(TKR,$G80,"EQY_FUND_RELATIVE_PERIOD",AZ$12,ACC_O,CONS_O,CURR_O,"fill=b")*1,"-"))))</f>
        <v/>
      </c>
      <c r="BA80" s="71" t="str">
        <f ca="1">IF(LEN($I80)=0,"",IF(LEN(BA$12)=0,"",IF(ISNUMBER(SEARCH("LABEL",$G80)),"",IFERROR(_xll.BDP(TKR,$G80,"EQY_FUND_RELATIVE_PERIOD",BA$12,ACC_O,CONS_O,CURR_O,"fill=b")*1,"-"))))</f>
        <v/>
      </c>
      <c r="BB80" s="71" t="str">
        <f ca="1">IF(LEN($I80)=0,"",IF(LEN(BB$12)=0,"",IF(ISNUMBER(SEARCH("LABEL",$G80)),"",IFERROR(_xll.BDP(TKR,$G80,"EQY_FUND_RELATIVE_PERIOD",BB$12,ACC_O,CONS_O,CURR_O,"fill=b")*1,"-"))))</f>
        <v/>
      </c>
      <c r="BC80" s="71" t="str">
        <f ca="1">IF(LEN($I80)=0,"",IF(LEN(BC$12)=0,"",IF(ISNUMBER(SEARCH("LABEL",$G80)),"",IFERROR(_xll.BDP(TKR,$G80,"EQY_FUND_RELATIVE_PERIOD",BC$12,ACC_O,CONS_O,CURR_O,"fill=b")*1,"-"))))</f>
        <v/>
      </c>
    </row>
    <row r="81" spans="2:55">
      <c r="B81">
        <v>69</v>
      </c>
      <c r="C81" t="str">
        <f t="shared" ca="1" si="5"/>
        <v/>
      </c>
      <c r="D81" t="str">
        <f t="shared" ca="1" si="5"/>
        <v/>
      </c>
      <c r="E81" t="str">
        <f t="shared" ca="1" si="5"/>
        <v/>
      </c>
      <c r="F81" t="str">
        <f t="shared" ca="1" si="5"/>
        <v/>
      </c>
      <c r="G81" t="str">
        <f t="shared" ca="1" si="6"/>
        <v/>
      </c>
      <c r="H81" t="str">
        <f t="shared" ca="1" si="7"/>
        <v/>
      </c>
      <c r="I81" t="str">
        <f t="shared" ca="1" si="8"/>
        <v/>
      </c>
      <c r="P81" s="71" t="str">
        <f ca="1">IF(LEN($I81)=0,"",IF(LEN(P$12)=0,"",IF(ISNUMBER(SEARCH("LABEL",$G81)),"",IFERROR(_xll.BDP(TKR,$G81,"EQY_FUND_RELATIVE_PERIOD",P$12,ACC_O,CONS_O,CURR_O,"fill=b")*1,"-"))))</f>
        <v/>
      </c>
      <c r="Q81" s="71" t="str">
        <f ca="1">IF(LEN($I81)=0,"",IF(LEN(Q$12)=0,"",IF(ISNUMBER(SEARCH("LABEL",$G81)),"",IFERROR(_xll.BDP(TKR,$G81,"EQY_FUND_RELATIVE_PERIOD",Q$12,ACC_O,CONS_O,CURR_O,"fill=b")*1,"-"))))</f>
        <v/>
      </c>
      <c r="R81" s="71" t="str">
        <f ca="1">IF(LEN($I81)=0,"",IF(LEN(R$12)=0,"",IF(ISNUMBER(SEARCH("LABEL",$G81)),"",IFERROR(_xll.BDP(TKR,$G81,"EQY_FUND_RELATIVE_PERIOD",R$12,ACC_O,CONS_O,CURR_O,"fill=b")*1,"-"))))</f>
        <v/>
      </c>
      <c r="S81" s="71" t="str">
        <f ca="1">IF(LEN($I81)=0,"",IF(LEN(S$12)=0,"",IF(ISNUMBER(SEARCH("LABEL",$G81)),"",IFERROR(_xll.BDP(TKR,$G81,"EQY_FUND_RELATIVE_PERIOD",S$12,ACC_O,CONS_O,CURR_O,"fill=b")*1,"-"))))</f>
        <v/>
      </c>
      <c r="T81" s="71" t="str">
        <f ca="1">IF(LEN($I81)=0,"",IF(LEN(T$12)=0,"",IF(ISNUMBER(SEARCH("LABEL",$G81)),"",IFERROR(_xll.BDP(TKR,$G81,"EQY_FUND_RELATIVE_PERIOD",T$12,ACC_O,CONS_O,CURR_O,"fill=b")*1,"-"))))</f>
        <v/>
      </c>
      <c r="U81" s="71" t="str">
        <f ca="1">IF(LEN($I81)=0,"",IF(LEN(U$12)=0,"",IF(ISNUMBER(SEARCH("LABEL",$G81)),"",IFERROR(_xll.BDP(TKR,$G81,"EQY_FUND_RELATIVE_PERIOD",U$12,ACC_O,CONS_O,CURR_O,"fill=b")*1,"-"))))</f>
        <v/>
      </c>
      <c r="V81" s="71" t="str">
        <f ca="1">IF(LEN($I81)=0,"",IF(LEN(V$12)=0,"",IF(ISNUMBER(SEARCH("LABEL",$G81)),"",IFERROR(_xll.BDP(TKR,$G81,"EQY_FUND_RELATIVE_PERIOD",V$12,ACC_O,CONS_O,CURR_O,"fill=b")*1,"-"))))</f>
        <v/>
      </c>
      <c r="W81" s="71" t="str">
        <f ca="1">IF(LEN($I81)=0,"",IF(LEN(W$12)=0,"",IF(ISNUMBER(SEARCH("LABEL",$G81)),"",IFERROR(_xll.BDP(TKR,$G81,"EQY_FUND_RELATIVE_PERIOD",W$12,ACC_O,CONS_O,CURR_O,"fill=b")*1,"-"))))</f>
        <v/>
      </c>
      <c r="X81" s="71" t="str">
        <f ca="1">IF(LEN($I81)=0,"",IF(LEN(X$12)=0,"",IF(ISNUMBER(SEARCH("LABEL",$G81)),"",IFERROR(_xll.BDP(TKR,$G81,"EQY_FUND_RELATIVE_PERIOD",X$12,ACC_O,CONS_O,CURR_O,"fill=b")*1,"-"))))</f>
        <v/>
      </c>
      <c r="Y81" s="71" t="str">
        <f ca="1">IF(LEN($I81)=0,"",IF(LEN(Y$12)=0,"",IF(ISNUMBER(SEARCH("LABEL",$G81)),"",IFERROR(_xll.BDP(TKR,$G81,"EQY_FUND_RELATIVE_PERIOD",Y$12,ACC_O,CONS_O,CURR_O,"fill=b")*1,"-"))))</f>
        <v/>
      </c>
      <c r="Z81" s="71" t="str">
        <f ca="1">IF(LEN($I81)=0,"",IF(LEN(Z$12)=0,"",IF(ISNUMBER(SEARCH("LABEL",$G81)),"",IFERROR(_xll.BDP(TKR,$G81,"EQY_FUND_RELATIVE_PERIOD",Z$12,ACC_O,CONS_O,CURR_O,"fill=b")*1,"-"))))</f>
        <v/>
      </c>
      <c r="AA81" s="71" t="str">
        <f ca="1">IF(LEN($I81)=0,"",IF(LEN(AA$12)=0,"",IF(ISNUMBER(SEARCH("LABEL",$G81)),"",IFERROR(_xll.BDP(TKR,$G81,"EQY_FUND_RELATIVE_PERIOD",AA$12,ACC_O,CONS_O,CURR_O,"fill=b")*1,"-"))))</f>
        <v/>
      </c>
      <c r="AB81" s="71" t="str">
        <f ca="1">IF(LEN($I81)=0,"",IF(LEN(AB$12)=0,"",IF(ISNUMBER(SEARCH("LABEL",$G81)),"",IFERROR(_xll.BDP(TKR,$G81,"EQY_FUND_RELATIVE_PERIOD",AB$12,ACC_O,CONS_O,CURR_O,"fill=b")*1,"-"))))</f>
        <v/>
      </c>
      <c r="AC81" s="71" t="str">
        <f ca="1">IF(LEN($I81)=0,"",IF(LEN(AC$12)=0,"",IF(ISNUMBER(SEARCH("LABEL",$G81)),"",IFERROR(_xll.BDP(TKR,$G81,"EQY_FUND_RELATIVE_PERIOD",AC$12,ACC_O,CONS_O,CURR_O,"fill=b")*1,"-"))))</f>
        <v/>
      </c>
      <c r="AD81" s="71" t="str">
        <f ca="1">IF(LEN($I81)=0,"",IF(LEN(AD$12)=0,"",IF(ISNUMBER(SEARCH("LABEL",$G81)),"",IFERROR(_xll.BDP(TKR,$G81,"EQY_FUND_RELATIVE_PERIOD",AD$12,ACC_O,CONS_O,CURR_O,"fill=b")*1,"-"))))</f>
        <v/>
      </c>
      <c r="AE81" s="71" t="str">
        <f ca="1">IF(LEN($I81)=0,"",IF(LEN(AE$12)=0,"",IF(ISNUMBER(SEARCH("LABEL",$G81)),"",IFERROR(_xll.BDP(TKR,$G81,"EQY_FUND_RELATIVE_PERIOD",AE$12,ACC_O,CONS_O,CURR_O,"fill=b")*1,"-"))))</f>
        <v/>
      </c>
      <c r="AF81" s="71" t="str">
        <f ca="1">IF(LEN($I81)=0,"",IF(LEN(AF$12)=0,"",IF(ISNUMBER(SEARCH("LABEL",$G81)),"",IFERROR(_xll.BDP(TKR,$G81,"EQY_FUND_RELATIVE_PERIOD",AF$12,ACC_O,CONS_O,CURR_O,"fill=b")*1,"-"))))</f>
        <v/>
      </c>
      <c r="AG81" s="71" t="str">
        <f ca="1">IF(LEN($I81)=0,"",IF(LEN(AG$12)=0,"",IF(ISNUMBER(SEARCH("LABEL",$G81)),"",IFERROR(_xll.BDP(TKR,$G81,"EQY_FUND_RELATIVE_PERIOD",AG$12,ACC_O,CONS_O,CURR_O,"fill=b")*1,"-"))))</f>
        <v/>
      </c>
      <c r="AH81" s="71" t="str">
        <f ca="1">IF(LEN($I81)=0,"",IF(LEN(AH$12)=0,"",IF(ISNUMBER(SEARCH("LABEL",$G81)),"",IFERROR(_xll.BDP(TKR,$G81,"EQY_FUND_RELATIVE_PERIOD",AH$12,ACC_O,CONS_O,CURR_O,"fill=b")*1,"-"))))</f>
        <v/>
      </c>
      <c r="AI81" s="71" t="str">
        <f ca="1">IF(LEN($I81)=0,"",IF(LEN(AI$12)=0,"",IF(ISNUMBER(SEARCH("LABEL",$G81)),"",IFERROR(_xll.BDP(TKR,$G81,"EQY_FUND_RELATIVE_PERIOD",AI$12,ACC_O,CONS_O,CURR_O,"fill=b")*1,"-"))))</f>
        <v/>
      </c>
      <c r="AJ81" s="71" t="str">
        <f ca="1">IF(LEN($I81)=0,"",IF(LEN(AJ$12)=0,"",IF(ISNUMBER(SEARCH("LABEL",$G81)),"",IFERROR(_xll.BDP(TKR,$G81,"EQY_FUND_RELATIVE_PERIOD",AJ$12,ACC_O,CONS_O,CURR_O,"fill=b")*1,"-"))))</f>
        <v/>
      </c>
      <c r="AK81" s="71" t="str">
        <f ca="1">IF(LEN($I81)=0,"",IF(LEN(AK$12)=0,"",IF(ISNUMBER(SEARCH("LABEL",$G81)),"",IFERROR(_xll.BDP(TKR,$G81,"EQY_FUND_RELATIVE_PERIOD",AK$12,ACC_O,CONS_O,CURR_O,"fill=b")*1,"-"))))</f>
        <v/>
      </c>
      <c r="AL81" s="71" t="str">
        <f ca="1">IF(LEN($I81)=0,"",IF(LEN(AL$12)=0,"",IF(ISNUMBER(SEARCH("LABEL",$G81)),"",IFERROR(_xll.BDP(TKR,$G81,"EQY_FUND_RELATIVE_PERIOD",AL$12,ACC_O,CONS_O,CURR_O,"fill=b")*1,"-"))))</f>
        <v/>
      </c>
      <c r="AM81" s="71" t="str">
        <f ca="1">IF(LEN($I81)=0,"",IF(LEN(AM$12)=0,"",IF(ISNUMBER(SEARCH("LABEL",$G81)),"",IFERROR(_xll.BDP(TKR,$G81,"EQY_FUND_RELATIVE_PERIOD",AM$12,ACC_O,CONS_O,CURR_O,"fill=b")*1,"-"))))</f>
        <v/>
      </c>
      <c r="AN81" s="71" t="str">
        <f ca="1">IF(LEN($I81)=0,"",IF(LEN(AN$12)=0,"",IF(ISNUMBER(SEARCH("LABEL",$G81)),"",IFERROR(_xll.BDP(TKR,$G81,"EQY_FUND_RELATIVE_PERIOD",AN$12,ACC_O,CONS_O,CURR_O,"fill=b")*1,"-"))))</f>
        <v/>
      </c>
      <c r="AO81" s="71" t="str">
        <f ca="1">IF(LEN($I81)=0,"",IF(LEN(AO$12)=0,"",IF(ISNUMBER(SEARCH("LABEL",$G81)),"",IFERROR(_xll.BDP(TKR,$G81,"EQY_FUND_RELATIVE_PERIOD",AO$12,ACC_O,CONS_O,CURR_O,"fill=b")*1,"-"))))</f>
        <v/>
      </c>
      <c r="AP81" s="71" t="str">
        <f ca="1">IF(LEN($I81)=0,"",IF(LEN(AP$12)=0,"",IF(ISNUMBER(SEARCH("LABEL",$G81)),"",IFERROR(_xll.BDP(TKR,$G81,"EQY_FUND_RELATIVE_PERIOD",AP$12,ACC_O,CONS_O,CURR_O,"fill=b")*1,"-"))))</f>
        <v/>
      </c>
      <c r="AQ81" s="71" t="str">
        <f ca="1">IF(LEN($I81)=0,"",IF(LEN(AQ$12)=0,"",IF(ISNUMBER(SEARCH("LABEL",$G81)),"",IFERROR(_xll.BDP(TKR,$G81,"EQY_FUND_RELATIVE_PERIOD",AQ$12,ACC_O,CONS_O,CURR_O,"fill=b")*1,"-"))))</f>
        <v/>
      </c>
      <c r="AR81" s="71" t="str">
        <f ca="1">IF(LEN($I81)=0,"",IF(LEN(AR$12)=0,"",IF(ISNUMBER(SEARCH("LABEL",$G81)),"",IFERROR(_xll.BDP(TKR,$G81,"EQY_FUND_RELATIVE_PERIOD",AR$12,ACC_O,CONS_O,CURR_O,"fill=b")*1,"-"))))</f>
        <v/>
      </c>
      <c r="AS81" s="71" t="str">
        <f ca="1">IF(LEN($I81)=0,"",IF(LEN(AS$12)=0,"",IF(ISNUMBER(SEARCH("LABEL",$G81)),"",IFERROR(_xll.BDP(TKR,$G81,"EQY_FUND_RELATIVE_PERIOD",AS$12,ACC_O,CONS_O,CURR_O,"fill=b")*1,"-"))))</f>
        <v/>
      </c>
      <c r="AT81" s="71" t="str">
        <f ca="1">IF(LEN($I81)=0,"",IF(LEN(AT$12)=0,"",IF(ISNUMBER(SEARCH("LABEL",$G81)),"",IFERROR(_xll.BDP(TKR,$G81,"EQY_FUND_RELATIVE_PERIOD",AT$12,ACC_O,CONS_O,CURR_O,"fill=b")*1,"-"))))</f>
        <v/>
      </c>
      <c r="AU81" s="71" t="str">
        <f ca="1">IF(LEN($I81)=0,"",IF(LEN(AU$12)=0,"",IF(ISNUMBER(SEARCH("LABEL",$G81)),"",IFERROR(_xll.BDP(TKR,$G81,"EQY_FUND_RELATIVE_PERIOD",AU$12,ACC_O,CONS_O,CURR_O,"fill=b")*1,"-"))))</f>
        <v/>
      </c>
      <c r="AV81" s="71" t="str">
        <f ca="1">IF(LEN($I81)=0,"",IF(LEN(AV$12)=0,"",IF(ISNUMBER(SEARCH("LABEL",$G81)),"",IFERROR(_xll.BDP(TKR,$G81,"EQY_FUND_RELATIVE_PERIOD",AV$12,ACC_O,CONS_O,CURR_O,"fill=b")*1,"-"))))</f>
        <v/>
      </c>
      <c r="AW81" s="71" t="str">
        <f ca="1">IF(LEN($I81)=0,"",IF(LEN(AW$12)=0,"",IF(ISNUMBER(SEARCH("LABEL",$G81)),"",IFERROR(_xll.BDP(TKR,$G81,"EQY_FUND_RELATIVE_PERIOD",AW$12,ACC_O,CONS_O,CURR_O,"fill=b")*1,"-"))))</f>
        <v/>
      </c>
      <c r="AX81" s="71" t="str">
        <f ca="1">IF(LEN($I81)=0,"",IF(LEN(AX$12)=0,"",IF(ISNUMBER(SEARCH("LABEL",$G81)),"",IFERROR(_xll.BDP(TKR,$G81,"EQY_FUND_RELATIVE_PERIOD",AX$12,ACC_O,CONS_O,CURR_O,"fill=b")*1,"-"))))</f>
        <v/>
      </c>
      <c r="AY81" s="71" t="str">
        <f ca="1">IF(LEN($I81)=0,"",IF(LEN(AY$12)=0,"",IF(ISNUMBER(SEARCH("LABEL",$G81)),"",IFERROR(_xll.BDP(TKR,$G81,"EQY_FUND_RELATIVE_PERIOD",AY$12,ACC_O,CONS_O,CURR_O,"fill=b")*1,"-"))))</f>
        <v/>
      </c>
      <c r="AZ81" s="71" t="str">
        <f ca="1">IF(LEN($I81)=0,"",IF(LEN(AZ$12)=0,"",IF(ISNUMBER(SEARCH("LABEL",$G81)),"",IFERROR(_xll.BDP(TKR,$G81,"EQY_FUND_RELATIVE_PERIOD",AZ$12,ACC_O,CONS_O,CURR_O,"fill=b")*1,"-"))))</f>
        <v/>
      </c>
      <c r="BA81" s="71" t="str">
        <f ca="1">IF(LEN($I81)=0,"",IF(LEN(BA$12)=0,"",IF(ISNUMBER(SEARCH("LABEL",$G81)),"",IFERROR(_xll.BDP(TKR,$G81,"EQY_FUND_RELATIVE_PERIOD",BA$12,ACC_O,CONS_O,CURR_O,"fill=b")*1,"-"))))</f>
        <v/>
      </c>
      <c r="BB81" s="71" t="str">
        <f ca="1">IF(LEN($I81)=0,"",IF(LEN(BB$12)=0,"",IF(ISNUMBER(SEARCH("LABEL",$G81)),"",IFERROR(_xll.BDP(TKR,$G81,"EQY_FUND_RELATIVE_PERIOD",BB$12,ACC_O,CONS_O,CURR_O,"fill=b")*1,"-"))))</f>
        <v/>
      </c>
      <c r="BC81" s="71" t="str">
        <f ca="1">IF(LEN($I81)=0,"",IF(LEN(BC$12)=0,"",IF(ISNUMBER(SEARCH("LABEL",$G81)),"",IFERROR(_xll.BDP(TKR,$G81,"EQY_FUND_RELATIVE_PERIOD",BC$12,ACC_O,CONS_O,CURR_O,"fill=b")*1,"-"))))</f>
        <v/>
      </c>
    </row>
    <row r="82" spans="2:55">
      <c r="B82">
        <v>70</v>
      </c>
      <c r="C82" t="str">
        <f t="shared" ca="1" si="5"/>
        <v/>
      </c>
      <c r="D82" t="str">
        <f t="shared" ca="1" si="5"/>
        <v/>
      </c>
      <c r="E82" t="str">
        <f t="shared" ca="1" si="5"/>
        <v/>
      </c>
      <c r="F82" t="str">
        <f t="shared" ca="1" si="5"/>
        <v/>
      </c>
      <c r="G82" t="str">
        <f t="shared" ca="1" si="6"/>
        <v/>
      </c>
      <c r="H82" t="str">
        <f t="shared" ca="1" si="7"/>
        <v/>
      </c>
      <c r="I82" t="str">
        <f t="shared" ca="1" si="8"/>
        <v/>
      </c>
      <c r="P82" s="71" t="str">
        <f ca="1">IF(LEN($I82)=0,"",IF(LEN(P$12)=0,"",IF(ISNUMBER(SEARCH("LABEL",$G82)),"",IFERROR(_xll.BDP(TKR,$G82,"EQY_FUND_RELATIVE_PERIOD",P$12,ACC_O,CONS_O,CURR_O,"fill=b")*1,"-"))))</f>
        <v/>
      </c>
      <c r="Q82" s="71" t="str">
        <f ca="1">IF(LEN($I82)=0,"",IF(LEN(Q$12)=0,"",IF(ISNUMBER(SEARCH("LABEL",$G82)),"",IFERROR(_xll.BDP(TKR,$G82,"EQY_FUND_RELATIVE_PERIOD",Q$12,ACC_O,CONS_O,CURR_O,"fill=b")*1,"-"))))</f>
        <v/>
      </c>
      <c r="R82" s="71" t="str">
        <f ca="1">IF(LEN($I82)=0,"",IF(LEN(R$12)=0,"",IF(ISNUMBER(SEARCH("LABEL",$G82)),"",IFERROR(_xll.BDP(TKR,$G82,"EQY_FUND_RELATIVE_PERIOD",R$12,ACC_O,CONS_O,CURR_O,"fill=b")*1,"-"))))</f>
        <v/>
      </c>
      <c r="S82" s="71" t="str">
        <f ca="1">IF(LEN($I82)=0,"",IF(LEN(S$12)=0,"",IF(ISNUMBER(SEARCH("LABEL",$G82)),"",IFERROR(_xll.BDP(TKR,$G82,"EQY_FUND_RELATIVE_PERIOD",S$12,ACC_O,CONS_O,CURR_O,"fill=b")*1,"-"))))</f>
        <v/>
      </c>
      <c r="T82" s="71" t="str">
        <f ca="1">IF(LEN($I82)=0,"",IF(LEN(T$12)=0,"",IF(ISNUMBER(SEARCH("LABEL",$G82)),"",IFERROR(_xll.BDP(TKR,$G82,"EQY_FUND_RELATIVE_PERIOD",T$12,ACC_O,CONS_O,CURR_O,"fill=b")*1,"-"))))</f>
        <v/>
      </c>
      <c r="U82" s="71" t="str">
        <f ca="1">IF(LEN($I82)=0,"",IF(LEN(U$12)=0,"",IF(ISNUMBER(SEARCH("LABEL",$G82)),"",IFERROR(_xll.BDP(TKR,$G82,"EQY_FUND_RELATIVE_PERIOD",U$12,ACC_O,CONS_O,CURR_O,"fill=b")*1,"-"))))</f>
        <v/>
      </c>
      <c r="V82" s="71" t="str">
        <f ca="1">IF(LEN($I82)=0,"",IF(LEN(V$12)=0,"",IF(ISNUMBER(SEARCH("LABEL",$G82)),"",IFERROR(_xll.BDP(TKR,$G82,"EQY_FUND_RELATIVE_PERIOD",V$12,ACC_O,CONS_O,CURR_O,"fill=b")*1,"-"))))</f>
        <v/>
      </c>
      <c r="W82" s="71" t="str">
        <f ca="1">IF(LEN($I82)=0,"",IF(LEN(W$12)=0,"",IF(ISNUMBER(SEARCH("LABEL",$G82)),"",IFERROR(_xll.BDP(TKR,$G82,"EQY_FUND_RELATIVE_PERIOD",W$12,ACC_O,CONS_O,CURR_O,"fill=b")*1,"-"))))</f>
        <v/>
      </c>
      <c r="X82" s="71" t="str">
        <f ca="1">IF(LEN($I82)=0,"",IF(LEN(X$12)=0,"",IF(ISNUMBER(SEARCH("LABEL",$G82)),"",IFERROR(_xll.BDP(TKR,$G82,"EQY_FUND_RELATIVE_PERIOD",X$12,ACC_O,CONS_O,CURR_O,"fill=b")*1,"-"))))</f>
        <v/>
      </c>
      <c r="Y82" s="71" t="str">
        <f ca="1">IF(LEN($I82)=0,"",IF(LEN(Y$12)=0,"",IF(ISNUMBER(SEARCH("LABEL",$G82)),"",IFERROR(_xll.BDP(TKR,$G82,"EQY_FUND_RELATIVE_PERIOD",Y$12,ACC_O,CONS_O,CURR_O,"fill=b")*1,"-"))))</f>
        <v/>
      </c>
      <c r="Z82" s="71" t="str">
        <f ca="1">IF(LEN($I82)=0,"",IF(LEN(Z$12)=0,"",IF(ISNUMBER(SEARCH("LABEL",$G82)),"",IFERROR(_xll.BDP(TKR,$G82,"EQY_FUND_RELATIVE_PERIOD",Z$12,ACC_O,CONS_O,CURR_O,"fill=b")*1,"-"))))</f>
        <v/>
      </c>
      <c r="AA82" s="71" t="str">
        <f ca="1">IF(LEN($I82)=0,"",IF(LEN(AA$12)=0,"",IF(ISNUMBER(SEARCH("LABEL",$G82)),"",IFERROR(_xll.BDP(TKR,$G82,"EQY_FUND_RELATIVE_PERIOD",AA$12,ACC_O,CONS_O,CURR_O,"fill=b")*1,"-"))))</f>
        <v/>
      </c>
      <c r="AB82" s="71" t="str">
        <f ca="1">IF(LEN($I82)=0,"",IF(LEN(AB$12)=0,"",IF(ISNUMBER(SEARCH("LABEL",$G82)),"",IFERROR(_xll.BDP(TKR,$G82,"EQY_FUND_RELATIVE_PERIOD",AB$12,ACC_O,CONS_O,CURR_O,"fill=b")*1,"-"))))</f>
        <v/>
      </c>
      <c r="AC82" s="71" t="str">
        <f ca="1">IF(LEN($I82)=0,"",IF(LEN(AC$12)=0,"",IF(ISNUMBER(SEARCH("LABEL",$G82)),"",IFERROR(_xll.BDP(TKR,$G82,"EQY_FUND_RELATIVE_PERIOD",AC$12,ACC_O,CONS_O,CURR_O,"fill=b")*1,"-"))))</f>
        <v/>
      </c>
      <c r="AD82" s="71" t="str">
        <f ca="1">IF(LEN($I82)=0,"",IF(LEN(AD$12)=0,"",IF(ISNUMBER(SEARCH("LABEL",$G82)),"",IFERROR(_xll.BDP(TKR,$G82,"EQY_FUND_RELATIVE_PERIOD",AD$12,ACC_O,CONS_O,CURR_O,"fill=b")*1,"-"))))</f>
        <v/>
      </c>
      <c r="AE82" s="71" t="str">
        <f ca="1">IF(LEN($I82)=0,"",IF(LEN(AE$12)=0,"",IF(ISNUMBER(SEARCH("LABEL",$G82)),"",IFERROR(_xll.BDP(TKR,$G82,"EQY_FUND_RELATIVE_PERIOD",AE$12,ACC_O,CONS_O,CURR_O,"fill=b")*1,"-"))))</f>
        <v/>
      </c>
      <c r="AF82" s="71" t="str">
        <f ca="1">IF(LEN($I82)=0,"",IF(LEN(AF$12)=0,"",IF(ISNUMBER(SEARCH("LABEL",$G82)),"",IFERROR(_xll.BDP(TKR,$G82,"EQY_FUND_RELATIVE_PERIOD",AF$12,ACC_O,CONS_O,CURR_O,"fill=b")*1,"-"))))</f>
        <v/>
      </c>
      <c r="AG82" s="71" t="str">
        <f ca="1">IF(LEN($I82)=0,"",IF(LEN(AG$12)=0,"",IF(ISNUMBER(SEARCH("LABEL",$G82)),"",IFERROR(_xll.BDP(TKR,$G82,"EQY_FUND_RELATIVE_PERIOD",AG$12,ACC_O,CONS_O,CURR_O,"fill=b")*1,"-"))))</f>
        <v/>
      </c>
      <c r="AH82" s="71" t="str">
        <f ca="1">IF(LEN($I82)=0,"",IF(LEN(AH$12)=0,"",IF(ISNUMBER(SEARCH("LABEL",$G82)),"",IFERROR(_xll.BDP(TKR,$G82,"EQY_FUND_RELATIVE_PERIOD",AH$12,ACC_O,CONS_O,CURR_O,"fill=b")*1,"-"))))</f>
        <v/>
      </c>
      <c r="AI82" s="71" t="str">
        <f ca="1">IF(LEN($I82)=0,"",IF(LEN(AI$12)=0,"",IF(ISNUMBER(SEARCH("LABEL",$G82)),"",IFERROR(_xll.BDP(TKR,$G82,"EQY_FUND_RELATIVE_PERIOD",AI$12,ACC_O,CONS_O,CURR_O,"fill=b")*1,"-"))))</f>
        <v/>
      </c>
      <c r="AJ82" s="71" t="str">
        <f ca="1">IF(LEN($I82)=0,"",IF(LEN(AJ$12)=0,"",IF(ISNUMBER(SEARCH("LABEL",$G82)),"",IFERROR(_xll.BDP(TKR,$G82,"EQY_FUND_RELATIVE_PERIOD",AJ$12,ACC_O,CONS_O,CURR_O,"fill=b")*1,"-"))))</f>
        <v/>
      </c>
      <c r="AK82" s="71" t="str">
        <f ca="1">IF(LEN($I82)=0,"",IF(LEN(AK$12)=0,"",IF(ISNUMBER(SEARCH("LABEL",$G82)),"",IFERROR(_xll.BDP(TKR,$G82,"EQY_FUND_RELATIVE_PERIOD",AK$12,ACC_O,CONS_O,CURR_O,"fill=b")*1,"-"))))</f>
        <v/>
      </c>
      <c r="AL82" s="71" t="str">
        <f ca="1">IF(LEN($I82)=0,"",IF(LEN(AL$12)=0,"",IF(ISNUMBER(SEARCH("LABEL",$G82)),"",IFERROR(_xll.BDP(TKR,$G82,"EQY_FUND_RELATIVE_PERIOD",AL$12,ACC_O,CONS_O,CURR_O,"fill=b")*1,"-"))))</f>
        <v/>
      </c>
      <c r="AM82" s="71" t="str">
        <f ca="1">IF(LEN($I82)=0,"",IF(LEN(AM$12)=0,"",IF(ISNUMBER(SEARCH("LABEL",$G82)),"",IFERROR(_xll.BDP(TKR,$G82,"EQY_FUND_RELATIVE_PERIOD",AM$12,ACC_O,CONS_O,CURR_O,"fill=b")*1,"-"))))</f>
        <v/>
      </c>
      <c r="AN82" s="71" t="str">
        <f ca="1">IF(LEN($I82)=0,"",IF(LEN(AN$12)=0,"",IF(ISNUMBER(SEARCH("LABEL",$G82)),"",IFERROR(_xll.BDP(TKR,$G82,"EQY_FUND_RELATIVE_PERIOD",AN$12,ACC_O,CONS_O,CURR_O,"fill=b")*1,"-"))))</f>
        <v/>
      </c>
      <c r="AO82" s="71" t="str">
        <f ca="1">IF(LEN($I82)=0,"",IF(LEN(AO$12)=0,"",IF(ISNUMBER(SEARCH("LABEL",$G82)),"",IFERROR(_xll.BDP(TKR,$G82,"EQY_FUND_RELATIVE_PERIOD",AO$12,ACC_O,CONS_O,CURR_O,"fill=b")*1,"-"))))</f>
        <v/>
      </c>
      <c r="AP82" s="71" t="str">
        <f ca="1">IF(LEN($I82)=0,"",IF(LEN(AP$12)=0,"",IF(ISNUMBER(SEARCH("LABEL",$G82)),"",IFERROR(_xll.BDP(TKR,$G82,"EQY_FUND_RELATIVE_PERIOD",AP$12,ACC_O,CONS_O,CURR_O,"fill=b")*1,"-"))))</f>
        <v/>
      </c>
      <c r="AQ82" s="71" t="str">
        <f ca="1">IF(LEN($I82)=0,"",IF(LEN(AQ$12)=0,"",IF(ISNUMBER(SEARCH("LABEL",$G82)),"",IFERROR(_xll.BDP(TKR,$G82,"EQY_FUND_RELATIVE_PERIOD",AQ$12,ACC_O,CONS_O,CURR_O,"fill=b")*1,"-"))))</f>
        <v/>
      </c>
      <c r="AR82" s="71" t="str">
        <f ca="1">IF(LEN($I82)=0,"",IF(LEN(AR$12)=0,"",IF(ISNUMBER(SEARCH("LABEL",$G82)),"",IFERROR(_xll.BDP(TKR,$G82,"EQY_FUND_RELATIVE_PERIOD",AR$12,ACC_O,CONS_O,CURR_O,"fill=b")*1,"-"))))</f>
        <v/>
      </c>
      <c r="AS82" s="71" t="str">
        <f ca="1">IF(LEN($I82)=0,"",IF(LEN(AS$12)=0,"",IF(ISNUMBER(SEARCH("LABEL",$G82)),"",IFERROR(_xll.BDP(TKR,$G82,"EQY_FUND_RELATIVE_PERIOD",AS$12,ACC_O,CONS_O,CURR_O,"fill=b")*1,"-"))))</f>
        <v/>
      </c>
      <c r="AT82" s="71" t="str">
        <f ca="1">IF(LEN($I82)=0,"",IF(LEN(AT$12)=0,"",IF(ISNUMBER(SEARCH("LABEL",$G82)),"",IFERROR(_xll.BDP(TKR,$G82,"EQY_FUND_RELATIVE_PERIOD",AT$12,ACC_O,CONS_O,CURR_O,"fill=b")*1,"-"))))</f>
        <v/>
      </c>
      <c r="AU82" s="71" t="str">
        <f ca="1">IF(LEN($I82)=0,"",IF(LEN(AU$12)=0,"",IF(ISNUMBER(SEARCH("LABEL",$G82)),"",IFERROR(_xll.BDP(TKR,$G82,"EQY_FUND_RELATIVE_PERIOD",AU$12,ACC_O,CONS_O,CURR_O,"fill=b")*1,"-"))))</f>
        <v/>
      </c>
      <c r="AV82" s="71" t="str">
        <f ca="1">IF(LEN($I82)=0,"",IF(LEN(AV$12)=0,"",IF(ISNUMBER(SEARCH("LABEL",$G82)),"",IFERROR(_xll.BDP(TKR,$G82,"EQY_FUND_RELATIVE_PERIOD",AV$12,ACC_O,CONS_O,CURR_O,"fill=b")*1,"-"))))</f>
        <v/>
      </c>
      <c r="AW82" s="71" t="str">
        <f ca="1">IF(LEN($I82)=0,"",IF(LEN(AW$12)=0,"",IF(ISNUMBER(SEARCH("LABEL",$G82)),"",IFERROR(_xll.BDP(TKR,$G82,"EQY_FUND_RELATIVE_PERIOD",AW$12,ACC_O,CONS_O,CURR_O,"fill=b")*1,"-"))))</f>
        <v/>
      </c>
      <c r="AX82" s="71" t="str">
        <f ca="1">IF(LEN($I82)=0,"",IF(LEN(AX$12)=0,"",IF(ISNUMBER(SEARCH("LABEL",$G82)),"",IFERROR(_xll.BDP(TKR,$G82,"EQY_FUND_RELATIVE_PERIOD",AX$12,ACC_O,CONS_O,CURR_O,"fill=b")*1,"-"))))</f>
        <v/>
      </c>
      <c r="AY82" s="71" t="str">
        <f ca="1">IF(LEN($I82)=0,"",IF(LEN(AY$12)=0,"",IF(ISNUMBER(SEARCH("LABEL",$G82)),"",IFERROR(_xll.BDP(TKR,$G82,"EQY_FUND_RELATIVE_PERIOD",AY$12,ACC_O,CONS_O,CURR_O,"fill=b")*1,"-"))))</f>
        <v/>
      </c>
      <c r="AZ82" s="71" t="str">
        <f ca="1">IF(LEN($I82)=0,"",IF(LEN(AZ$12)=0,"",IF(ISNUMBER(SEARCH("LABEL",$G82)),"",IFERROR(_xll.BDP(TKR,$G82,"EQY_FUND_RELATIVE_PERIOD",AZ$12,ACC_O,CONS_O,CURR_O,"fill=b")*1,"-"))))</f>
        <v/>
      </c>
      <c r="BA82" s="71" t="str">
        <f ca="1">IF(LEN($I82)=0,"",IF(LEN(BA$12)=0,"",IF(ISNUMBER(SEARCH("LABEL",$G82)),"",IFERROR(_xll.BDP(TKR,$G82,"EQY_FUND_RELATIVE_PERIOD",BA$12,ACC_O,CONS_O,CURR_O,"fill=b")*1,"-"))))</f>
        <v/>
      </c>
      <c r="BB82" s="71" t="str">
        <f ca="1">IF(LEN($I82)=0,"",IF(LEN(BB$12)=0,"",IF(ISNUMBER(SEARCH("LABEL",$G82)),"",IFERROR(_xll.BDP(TKR,$G82,"EQY_FUND_RELATIVE_PERIOD",BB$12,ACC_O,CONS_O,CURR_O,"fill=b")*1,"-"))))</f>
        <v/>
      </c>
      <c r="BC82" s="71" t="str">
        <f ca="1">IF(LEN($I82)=0,"",IF(LEN(BC$12)=0,"",IF(ISNUMBER(SEARCH("LABEL",$G82)),"",IFERROR(_xll.BDP(TKR,$G82,"EQY_FUND_RELATIVE_PERIOD",BC$12,ACC_O,CONS_O,CURR_O,"fill=b")*1,"-"))))</f>
        <v/>
      </c>
    </row>
    <row r="83" spans="2:55">
      <c r="B83">
        <v>71</v>
      </c>
      <c r="C83" t="str">
        <f t="shared" ca="1" si="5"/>
        <v/>
      </c>
      <c r="D83" t="str">
        <f t="shared" ca="1" si="5"/>
        <v/>
      </c>
      <c r="E83" t="str">
        <f t="shared" ca="1" si="5"/>
        <v/>
      </c>
      <c r="F83" t="str">
        <f t="shared" ca="1" si="5"/>
        <v/>
      </c>
      <c r="G83" t="str">
        <f t="shared" ca="1" si="6"/>
        <v/>
      </c>
      <c r="H83" t="str">
        <f t="shared" ca="1" si="7"/>
        <v/>
      </c>
      <c r="I83" t="str">
        <f t="shared" ca="1" si="8"/>
        <v/>
      </c>
      <c r="P83" s="71" t="str">
        <f ca="1">IF(LEN($I83)=0,"",IF(LEN(P$12)=0,"",IF(ISNUMBER(SEARCH("LABEL",$G83)),"",IFERROR(_xll.BDP(TKR,$G83,"EQY_FUND_RELATIVE_PERIOD",P$12,ACC_O,CONS_O,CURR_O,"fill=b")*1,"-"))))</f>
        <v/>
      </c>
      <c r="Q83" s="71" t="str">
        <f ca="1">IF(LEN($I83)=0,"",IF(LEN(Q$12)=0,"",IF(ISNUMBER(SEARCH("LABEL",$G83)),"",IFERROR(_xll.BDP(TKR,$G83,"EQY_FUND_RELATIVE_PERIOD",Q$12,ACC_O,CONS_O,CURR_O,"fill=b")*1,"-"))))</f>
        <v/>
      </c>
      <c r="R83" s="71" t="str">
        <f ca="1">IF(LEN($I83)=0,"",IF(LEN(R$12)=0,"",IF(ISNUMBER(SEARCH("LABEL",$G83)),"",IFERROR(_xll.BDP(TKR,$G83,"EQY_FUND_RELATIVE_PERIOD",R$12,ACC_O,CONS_O,CURR_O,"fill=b")*1,"-"))))</f>
        <v/>
      </c>
      <c r="S83" s="71" t="str">
        <f ca="1">IF(LEN($I83)=0,"",IF(LEN(S$12)=0,"",IF(ISNUMBER(SEARCH("LABEL",$G83)),"",IFERROR(_xll.BDP(TKR,$G83,"EQY_FUND_RELATIVE_PERIOD",S$12,ACC_O,CONS_O,CURR_O,"fill=b")*1,"-"))))</f>
        <v/>
      </c>
      <c r="T83" s="71" t="str">
        <f ca="1">IF(LEN($I83)=0,"",IF(LEN(T$12)=0,"",IF(ISNUMBER(SEARCH("LABEL",$G83)),"",IFERROR(_xll.BDP(TKR,$G83,"EQY_FUND_RELATIVE_PERIOD",T$12,ACC_O,CONS_O,CURR_O,"fill=b")*1,"-"))))</f>
        <v/>
      </c>
      <c r="U83" s="71" t="str">
        <f ca="1">IF(LEN($I83)=0,"",IF(LEN(U$12)=0,"",IF(ISNUMBER(SEARCH("LABEL",$G83)),"",IFERROR(_xll.BDP(TKR,$G83,"EQY_FUND_RELATIVE_PERIOD",U$12,ACC_O,CONS_O,CURR_O,"fill=b")*1,"-"))))</f>
        <v/>
      </c>
      <c r="V83" s="71" t="str">
        <f ca="1">IF(LEN($I83)=0,"",IF(LEN(V$12)=0,"",IF(ISNUMBER(SEARCH("LABEL",$G83)),"",IFERROR(_xll.BDP(TKR,$G83,"EQY_FUND_RELATIVE_PERIOD",V$12,ACC_O,CONS_O,CURR_O,"fill=b")*1,"-"))))</f>
        <v/>
      </c>
      <c r="W83" s="71" t="str">
        <f ca="1">IF(LEN($I83)=0,"",IF(LEN(W$12)=0,"",IF(ISNUMBER(SEARCH("LABEL",$G83)),"",IFERROR(_xll.BDP(TKR,$G83,"EQY_FUND_RELATIVE_PERIOD",W$12,ACC_O,CONS_O,CURR_O,"fill=b")*1,"-"))))</f>
        <v/>
      </c>
      <c r="X83" s="71" t="str">
        <f ca="1">IF(LEN($I83)=0,"",IF(LEN(X$12)=0,"",IF(ISNUMBER(SEARCH("LABEL",$G83)),"",IFERROR(_xll.BDP(TKR,$G83,"EQY_FUND_RELATIVE_PERIOD",X$12,ACC_O,CONS_O,CURR_O,"fill=b")*1,"-"))))</f>
        <v/>
      </c>
      <c r="Y83" s="71" t="str">
        <f ca="1">IF(LEN($I83)=0,"",IF(LEN(Y$12)=0,"",IF(ISNUMBER(SEARCH("LABEL",$G83)),"",IFERROR(_xll.BDP(TKR,$G83,"EQY_FUND_RELATIVE_PERIOD",Y$12,ACC_O,CONS_O,CURR_O,"fill=b")*1,"-"))))</f>
        <v/>
      </c>
      <c r="Z83" s="71" t="str">
        <f ca="1">IF(LEN($I83)=0,"",IF(LEN(Z$12)=0,"",IF(ISNUMBER(SEARCH("LABEL",$G83)),"",IFERROR(_xll.BDP(TKR,$G83,"EQY_FUND_RELATIVE_PERIOD",Z$12,ACC_O,CONS_O,CURR_O,"fill=b")*1,"-"))))</f>
        <v/>
      </c>
      <c r="AA83" s="71" t="str">
        <f ca="1">IF(LEN($I83)=0,"",IF(LEN(AA$12)=0,"",IF(ISNUMBER(SEARCH("LABEL",$G83)),"",IFERROR(_xll.BDP(TKR,$G83,"EQY_FUND_RELATIVE_PERIOD",AA$12,ACC_O,CONS_O,CURR_O,"fill=b")*1,"-"))))</f>
        <v/>
      </c>
      <c r="AB83" s="71" t="str">
        <f ca="1">IF(LEN($I83)=0,"",IF(LEN(AB$12)=0,"",IF(ISNUMBER(SEARCH("LABEL",$G83)),"",IFERROR(_xll.BDP(TKR,$G83,"EQY_FUND_RELATIVE_PERIOD",AB$12,ACC_O,CONS_O,CURR_O,"fill=b")*1,"-"))))</f>
        <v/>
      </c>
      <c r="AC83" s="71" t="str">
        <f ca="1">IF(LEN($I83)=0,"",IF(LEN(AC$12)=0,"",IF(ISNUMBER(SEARCH("LABEL",$G83)),"",IFERROR(_xll.BDP(TKR,$G83,"EQY_FUND_RELATIVE_PERIOD",AC$12,ACC_O,CONS_O,CURR_O,"fill=b")*1,"-"))))</f>
        <v/>
      </c>
      <c r="AD83" s="71" t="str">
        <f ca="1">IF(LEN($I83)=0,"",IF(LEN(AD$12)=0,"",IF(ISNUMBER(SEARCH("LABEL",$G83)),"",IFERROR(_xll.BDP(TKR,$G83,"EQY_FUND_RELATIVE_PERIOD",AD$12,ACC_O,CONS_O,CURR_O,"fill=b")*1,"-"))))</f>
        <v/>
      </c>
      <c r="AE83" s="71" t="str">
        <f ca="1">IF(LEN($I83)=0,"",IF(LEN(AE$12)=0,"",IF(ISNUMBER(SEARCH("LABEL",$G83)),"",IFERROR(_xll.BDP(TKR,$G83,"EQY_FUND_RELATIVE_PERIOD",AE$12,ACC_O,CONS_O,CURR_O,"fill=b")*1,"-"))))</f>
        <v/>
      </c>
      <c r="AF83" s="71" t="str">
        <f ca="1">IF(LEN($I83)=0,"",IF(LEN(AF$12)=0,"",IF(ISNUMBER(SEARCH("LABEL",$G83)),"",IFERROR(_xll.BDP(TKR,$G83,"EQY_FUND_RELATIVE_PERIOD",AF$12,ACC_O,CONS_O,CURR_O,"fill=b")*1,"-"))))</f>
        <v/>
      </c>
      <c r="AG83" s="71" t="str">
        <f ca="1">IF(LEN($I83)=0,"",IF(LEN(AG$12)=0,"",IF(ISNUMBER(SEARCH("LABEL",$G83)),"",IFERROR(_xll.BDP(TKR,$G83,"EQY_FUND_RELATIVE_PERIOD",AG$12,ACC_O,CONS_O,CURR_O,"fill=b")*1,"-"))))</f>
        <v/>
      </c>
      <c r="AH83" s="71" t="str">
        <f ca="1">IF(LEN($I83)=0,"",IF(LEN(AH$12)=0,"",IF(ISNUMBER(SEARCH("LABEL",$G83)),"",IFERROR(_xll.BDP(TKR,$G83,"EQY_FUND_RELATIVE_PERIOD",AH$12,ACC_O,CONS_O,CURR_O,"fill=b")*1,"-"))))</f>
        <v/>
      </c>
      <c r="AI83" s="71" t="str">
        <f ca="1">IF(LEN($I83)=0,"",IF(LEN(AI$12)=0,"",IF(ISNUMBER(SEARCH("LABEL",$G83)),"",IFERROR(_xll.BDP(TKR,$G83,"EQY_FUND_RELATIVE_PERIOD",AI$12,ACC_O,CONS_O,CURR_O,"fill=b")*1,"-"))))</f>
        <v/>
      </c>
      <c r="AJ83" s="71" t="str">
        <f ca="1">IF(LEN($I83)=0,"",IF(LEN(AJ$12)=0,"",IF(ISNUMBER(SEARCH("LABEL",$G83)),"",IFERROR(_xll.BDP(TKR,$G83,"EQY_FUND_RELATIVE_PERIOD",AJ$12,ACC_O,CONS_O,CURR_O,"fill=b")*1,"-"))))</f>
        <v/>
      </c>
      <c r="AK83" s="71" t="str">
        <f ca="1">IF(LEN($I83)=0,"",IF(LEN(AK$12)=0,"",IF(ISNUMBER(SEARCH("LABEL",$G83)),"",IFERROR(_xll.BDP(TKR,$G83,"EQY_FUND_RELATIVE_PERIOD",AK$12,ACC_O,CONS_O,CURR_O,"fill=b")*1,"-"))))</f>
        <v/>
      </c>
      <c r="AL83" s="71" t="str">
        <f ca="1">IF(LEN($I83)=0,"",IF(LEN(AL$12)=0,"",IF(ISNUMBER(SEARCH("LABEL",$G83)),"",IFERROR(_xll.BDP(TKR,$G83,"EQY_FUND_RELATIVE_PERIOD",AL$12,ACC_O,CONS_O,CURR_O,"fill=b")*1,"-"))))</f>
        <v/>
      </c>
      <c r="AM83" s="71" t="str">
        <f ca="1">IF(LEN($I83)=0,"",IF(LEN(AM$12)=0,"",IF(ISNUMBER(SEARCH("LABEL",$G83)),"",IFERROR(_xll.BDP(TKR,$G83,"EQY_FUND_RELATIVE_PERIOD",AM$12,ACC_O,CONS_O,CURR_O,"fill=b")*1,"-"))))</f>
        <v/>
      </c>
      <c r="AN83" s="71" t="str">
        <f ca="1">IF(LEN($I83)=0,"",IF(LEN(AN$12)=0,"",IF(ISNUMBER(SEARCH("LABEL",$G83)),"",IFERROR(_xll.BDP(TKR,$G83,"EQY_FUND_RELATIVE_PERIOD",AN$12,ACC_O,CONS_O,CURR_O,"fill=b")*1,"-"))))</f>
        <v/>
      </c>
      <c r="AO83" s="71" t="str">
        <f ca="1">IF(LEN($I83)=0,"",IF(LEN(AO$12)=0,"",IF(ISNUMBER(SEARCH("LABEL",$G83)),"",IFERROR(_xll.BDP(TKR,$G83,"EQY_FUND_RELATIVE_PERIOD",AO$12,ACC_O,CONS_O,CURR_O,"fill=b")*1,"-"))))</f>
        <v/>
      </c>
      <c r="AP83" s="71" t="str">
        <f ca="1">IF(LEN($I83)=0,"",IF(LEN(AP$12)=0,"",IF(ISNUMBER(SEARCH("LABEL",$G83)),"",IFERROR(_xll.BDP(TKR,$G83,"EQY_FUND_RELATIVE_PERIOD",AP$12,ACC_O,CONS_O,CURR_O,"fill=b")*1,"-"))))</f>
        <v/>
      </c>
      <c r="AQ83" s="71" t="str">
        <f ca="1">IF(LEN($I83)=0,"",IF(LEN(AQ$12)=0,"",IF(ISNUMBER(SEARCH("LABEL",$G83)),"",IFERROR(_xll.BDP(TKR,$G83,"EQY_FUND_RELATIVE_PERIOD",AQ$12,ACC_O,CONS_O,CURR_O,"fill=b")*1,"-"))))</f>
        <v/>
      </c>
      <c r="AR83" s="71" t="str">
        <f ca="1">IF(LEN($I83)=0,"",IF(LEN(AR$12)=0,"",IF(ISNUMBER(SEARCH("LABEL",$G83)),"",IFERROR(_xll.BDP(TKR,$G83,"EQY_FUND_RELATIVE_PERIOD",AR$12,ACC_O,CONS_O,CURR_O,"fill=b")*1,"-"))))</f>
        <v/>
      </c>
      <c r="AS83" s="71" t="str">
        <f ca="1">IF(LEN($I83)=0,"",IF(LEN(AS$12)=0,"",IF(ISNUMBER(SEARCH("LABEL",$G83)),"",IFERROR(_xll.BDP(TKR,$G83,"EQY_FUND_RELATIVE_PERIOD",AS$12,ACC_O,CONS_O,CURR_O,"fill=b")*1,"-"))))</f>
        <v/>
      </c>
      <c r="AT83" s="71" t="str">
        <f ca="1">IF(LEN($I83)=0,"",IF(LEN(AT$12)=0,"",IF(ISNUMBER(SEARCH("LABEL",$G83)),"",IFERROR(_xll.BDP(TKR,$G83,"EQY_FUND_RELATIVE_PERIOD",AT$12,ACC_O,CONS_O,CURR_O,"fill=b")*1,"-"))))</f>
        <v/>
      </c>
      <c r="AU83" s="71" t="str">
        <f ca="1">IF(LEN($I83)=0,"",IF(LEN(AU$12)=0,"",IF(ISNUMBER(SEARCH("LABEL",$G83)),"",IFERROR(_xll.BDP(TKR,$G83,"EQY_FUND_RELATIVE_PERIOD",AU$12,ACC_O,CONS_O,CURR_O,"fill=b")*1,"-"))))</f>
        <v/>
      </c>
      <c r="AV83" s="71" t="str">
        <f ca="1">IF(LEN($I83)=0,"",IF(LEN(AV$12)=0,"",IF(ISNUMBER(SEARCH("LABEL",$G83)),"",IFERROR(_xll.BDP(TKR,$G83,"EQY_FUND_RELATIVE_PERIOD",AV$12,ACC_O,CONS_O,CURR_O,"fill=b")*1,"-"))))</f>
        <v/>
      </c>
      <c r="AW83" s="71" t="str">
        <f ca="1">IF(LEN($I83)=0,"",IF(LEN(AW$12)=0,"",IF(ISNUMBER(SEARCH("LABEL",$G83)),"",IFERROR(_xll.BDP(TKR,$G83,"EQY_FUND_RELATIVE_PERIOD",AW$12,ACC_O,CONS_O,CURR_O,"fill=b")*1,"-"))))</f>
        <v/>
      </c>
      <c r="AX83" s="71" t="str">
        <f ca="1">IF(LEN($I83)=0,"",IF(LEN(AX$12)=0,"",IF(ISNUMBER(SEARCH("LABEL",$G83)),"",IFERROR(_xll.BDP(TKR,$G83,"EQY_FUND_RELATIVE_PERIOD",AX$12,ACC_O,CONS_O,CURR_O,"fill=b")*1,"-"))))</f>
        <v/>
      </c>
      <c r="AY83" s="71" t="str">
        <f ca="1">IF(LEN($I83)=0,"",IF(LEN(AY$12)=0,"",IF(ISNUMBER(SEARCH("LABEL",$G83)),"",IFERROR(_xll.BDP(TKR,$G83,"EQY_FUND_RELATIVE_PERIOD",AY$12,ACC_O,CONS_O,CURR_O,"fill=b")*1,"-"))))</f>
        <v/>
      </c>
      <c r="AZ83" s="71" t="str">
        <f ca="1">IF(LEN($I83)=0,"",IF(LEN(AZ$12)=0,"",IF(ISNUMBER(SEARCH("LABEL",$G83)),"",IFERROR(_xll.BDP(TKR,$G83,"EQY_FUND_RELATIVE_PERIOD",AZ$12,ACC_O,CONS_O,CURR_O,"fill=b")*1,"-"))))</f>
        <v/>
      </c>
      <c r="BA83" s="71" t="str">
        <f ca="1">IF(LEN($I83)=0,"",IF(LEN(BA$12)=0,"",IF(ISNUMBER(SEARCH("LABEL",$G83)),"",IFERROR(_xll.BDP(TKR,$G83,"EQY_FUND_RELATIVE_PERIOD",BA$12,ACC_O,CONS_O,CURR_O,"fill=b")*1,"-"))))</f>
        <v/>
      </c>
      <c r="BB83" s="71" t="str">
        <f ca="1">IF(LEN($I83)=0,"",IF(LEN(BB$12)=0,"",IF(ISNUMBER(SEARCH("LABEL",$G83)),"",IFERROR(_xll.BDP(TKR,$G83,"EQY_FUND_RELATIVE_PERIOD",BB$12,ACC_O,CONS_O,CURR_O,"fill=b")*1,"-"))))</f>
        <v/>
      </c>
      <c r="BC83" s="71" t="str">
        <f ca="1">IF(LEN($I83)=0,"",IF(LEN(BC$12)=0,"",IF(ISNUMBER(SEARCH("LABEL",$G83)),"",IFERROR(_xll.BDP(TKR,$G83,"EQY_FUND_RELATIVE_PERIOD",BC$12,ACC_O,CONS_O,CURR_O,"fill=b")*1,"-"))))</f>
        <v/>
      </c>
    </row>
    <row r="84" spans="2:55">
      <c r="B84">
        <v>72</v>
      </c>
      <c r="C84" t="str">
        <f t="shared" ca="1" si="5"/>
        <v/>
      </c>
      <c r="D84" t="str">
        <f t="shared" ca="1" si="5"/>
        <v/>
      </c>
      <c r="E84" t="str">
        <f t="shared" ca="1" si="5"/>
        <v/>
      </c>
      <c r="F84" t="str">
        <f t="shared" ca="1" si="5"/>
        <v/>
      </c>
      <c r="G84" t="str">
        <f t="shared" ca="1" si="6"/>
        <v/>
      </c>
      <c r="H84" t="str">
        <f t="shared" ca="1" si="7"/>
        <v/>
      </c>
      <c r="I84" t="str">
        <f t="shared" ca="1" si="8"/>
        <v/>
      </c>
      <c r="P84" s="71" t="str">
        <f ca="1">IF(LEN($I84)=0,"",IF(LEN(P$12)=0,"",IF(ISNUMBER(SEARCH("LABEL",$G84)),"",IFERROR(_xll.BDP(TKR,$G84,"EQY_FUND_RELATIVE_PERIOD",P$12,ACC_O,CONS_O,CURR_O,"fill=b")*1,"-"))))</f>
        <v/>
      </c>
      <c r="Q84" s="71" t="str">
        <f ca="1">IF(LEN($I84)=0,"",IF(LEN(Q$12)=0,"",IF(ISNUMBER(SEARCH("LABEL",$G84)),"",IFERROR(_xll.BDP(TKR,$G84,"EQY_FUND_RELATIVE_PERIOD",Q$12,ACC_O,CONS_O,CURR_O,"fill=b")*1,"-"))))</f>
        <v/>
      </c>
      <c r="R84" s="71" t="str">
        <f ca="1">IF(LEN($I84)=0,"",IF(LEN(R$12)=0,"",IF(ISNUMBER(SEARCH("LABEL",$G84)),"",IFERROR(_xll.BDP(TKR,$G84,"EQY_FUND_RELATIVE_PERIOD",R$12,ACC_O,CONS_O,CURR_O,"fill=b")*1,"-"))))</f>
        <v/>
      </c>
      <c r="S84" s="71" t="str">
        <f ca="1">IF(LEN($I84)=0,"",IF(LEN(S$12)=0,"",IF(ISNUMBER(SEARCH("LABEL",$G84)),"",IFERROR(_xll.BDP(TKR,$G84,"EQY_FUND_RELATIVE_PERIOD",S$12,ACC_O,CONS_O,CURR_O,"fill=b")*1,"-"))))</f>
        <v/>
      </c>
      <c r="T84" s="71" t="str">
        <f ca="1">IF(LEN($I84)=0,"",IF(LEN(T$12)=0,"",IF(ISNUMBER(SEARCH("LABEL",$G84)),"",IFERROR(_xll.BDP(TKR,$G84,"EQY_FUND_RELATIVE_PERIOD",T$12,ACC_O,CONS_O,CURR_O,"fill=b")*1,"-"))))</f>
        <v/>
      </c>
      <c r="U84" s="71" t="str">
        <f ca="1">IF(LEN($I84)=0,"",IF(LEN(U$12)=0,"",IF(ISNUMBER(SEARCH("LABEL",$G84)),"",IFERROR(_xll.BDP(TKR,$G84,"EQY_FUND_RELATIVE_PERIOD",U$12,ACC_O,CONS_O,CURR_O,"fill=b")*1,"-"))))</f>
        <v/>
      </c>
      <c r="V84" s="71" t="str">
        <f ca="1">IF(LEN($I84)=0,"",IF(LEN(V$12)=0,"",IF(ISNUMBER(SEARCH("LABEL",$G84)),"",IFERROR(_xll.BDP(TKR,$G84,"EQY_FUND_RELATIVE_PERIOD",V$12,ACC_O,CONS_O,CURR_O,"fill=b")*1,"-"))))</f>
        <v/>
      </c>
      <c r="W84" s="71" t="str">
        <f ca="1">IF(LEN($I84)=0,"",IF(LEN(W$12)=0,"",IF(ISNUMBER(SEARCH("LABEL",$G84)),"",IFERROR(_xll.BDP(TKR,$G84,"EQY_FUND_RELATIVE_PERIOD",W$12,ACC_O,CONS_O,CURR_O,"fill=b")*1,"-"))))</f>
        <v/>
      </c>
      <c r="X84" s="71" t="str">
        <f ca="1">IF(LEN($I84)=0,"",IF(LEN(X$12)=0,"",IF(ISNUMBER(SEARCH("LABEL",$G84)),"",IFERROR(_xll.BDP(TKR,$G84,"EQY_FUND_RELATIVE_PERIOD",X$12,ACC_O,CONS_O,CURR_O,"fill=b")*1,"-"))))</f>
        <v/>
      </c>
      <c r="Y84" s="71" t="str">
        <f ca="1">IF(LEN($I84)=0,"",IF(LEN(Y$12)=0,"",IF(ISNUMBER(SEARCH("LABEL",$G84)),"",IFERROR(_xll.BDP(TKR,$G84,"EQY_FUND_RELATIVE_PERIOD",Y$12,ACC_O,CONS_O,CURR_O,"fill=b")*1,"-"))))</f>
        <v/>
      </c>
      <c r="Z84" s="71" t="str">
        <f ca="1">IF(LEN($I84)=0,"",IF(LEN(Z$12)=0,"",IF(ISNUMBER(SEARCH("LABEL",$G84)),"",IFERROR(_xll.BDP(TKR,$G84,"EQY_FUND_RELATIVE_PERIOD",Z$12,ACC_O,CONS_O,CURR_O,"fill=b")*1,"-"))))</f>
        <v/>
      </c>
      <c r="AA84" s="71" t="str">
        <f ca="1">IF(LEN($I84)=0,"",IF(LEN(AA$12)=0,"",IF(ISNUMBER(SEARCH("LABEL",$G84)),"",IFERROR(_xll.BDP(TKR,$G84,"EQY_FUND_RELATIVE_PERIOD",AA$12,ACC_O,CONS_O,CURR_O,"fill=b")*1,"-"))))</f>
        <v/>
      </c>
      <c r="AB84" s="71" t="str">
        <f ca="1">IF(LEN($I84)=0,"",IF(LEN(AB$12)=0,"",IF(ISNUMBER(SEARCH("LABEL",$G84)),"",IFERROR(_xll.BDP(TKR,$G84,"EQY_FUND_RELATIVE_PERIOD",AB$12,ACC_O,CONS_O,CURR_O,"fill=b")*1,"-"))))</f>
        <v/>
      </c>
      <c r="AC84" s="71" t="str">
        <f ca="1">IF(LEN($I84)=0,"",IF(LEN(AC$12)=0,"",IF(ISNUMBER(SEARCH("LABEL",$G84)),"",IFERROR(_xll.BDP(TKR,$G84,"EQY_FUND_RELATIVE_PERIOD",AC$12,ACC_O,CONS_O,CURR_O,"fill=b")*1,"-"))))</f>
        <v/>
      </c>
      <c r="AD84" s="71" t="str">
        <f ca="1">IF(LEN($I84)=0,"",IF(LEN(AD$12)=0,"",IF(ISNUMBER(SEARCH("LABEL",$G84)),"",IFERROR(_xll.BDP(TKR,$G84,"EQY_FUND_RELATIVE_PERIOD",AD$12,ACC_O,CONS_O,CURR_O,"fill=b")*1,"-"))))</f>
        <v/>
      </c>
      <c r="AE84" s="71" t="str">
        <f ca="1">IF(LEN($I84)=0,"",IF(LEN(AE$12)=0,"",IF(ISNUMBER(SEARCH("LABEL",$G84)),"",IFERROR(_xll.BDP(TKR,$G84,"EQY_FUND_RELATIVE_PERIOD",AE$12,ACC_O,CONS_O,CURR_O,"fill=b")*1,"-"))))</f>
        <v/>
      </c>
      <c r="AF84" s="71" t="str">
        <f ca="1">IF(LEN($I84)=0,"",IF(LEN(AF$12)=0,"",IF(ISNUMBER(SEARCH("LABEL",$G84)),"",IFERROR(_xll.BDP(TKR,$G84,"EQY_FUND_RELATIVE_PERIOD",AF$12,ACC_O,CONS_O,CURR_O,"fill=b")*1,"-"))))</f>
        <v/>
      </c>
      <c r="AG84" s="71" t="str">
        <f ca="1">IF(LEN($I84)=0,"",IF(LEN(AG$12)=0,"",IF(ISNUMBER(SEARCH("LABEL",$G84)),"",IFERROR(_xll.BDP(TKR,$G84,"EQY_FUND_RELATIVE_PERIOD",AG$12,ACC_O,CONS_O,CURR_O,"fill=b")*1,"-"))))</f>
        <v/>
      </c>
      <c r="AH84" s="71" t="str">
        <f ca="1">IF(LEN($I84)=0,"",IF(LEN(AH$12)=0,"",IF(ISNUMBER(SEARCH("LABEL",$G84)),"",IFERROR(_xll.BDP(TKR,$G84,"EQY_FUND_RELATIVE_PERIOD",AH$12,ACC_O,CONS_O,CURR_O,"fill=b")*1,"-"))))</f>
        <v/>
      </c>
      <c r="AI84" s="71" t="str">
        <f ca="1">IF(LEN($I84)=0,"",IF(LEN(AI$12)=0,"",IF(ISNUMBER(SEARCH("LABEL",$G84)),"",IFERROR(_xll.BDP(TKR,$G84,"EQY_FUND_RELATIVE_PERIOD",AI$12,ACC_O,CONS_O,CURR_O,"fill=b")*1,"-"))))</f>
        <v/>
      </c>
      <c r="AJ84" s="71" t="str">
        <f ca="1">IF(LEN($I84)=0,"",IF(LEN(AJ$12)=0,"",IF(ISNUMBER(SEARCH("LABEL",$G84)),"",IFERROR(_xll.BDP(TKR,$G84,"EQY_FUND_RELATIVE_PERIOD",AJ$12,ACC_O,CONS_O,CURR_O,"fill=b")*1,"-"))))</f>
        <v/>
      </c>
      <c r="AK84" s="71" t="str">
        <f ca="1">IF(LEN($I84)=0,"",IF(LEN(AK$12)=0,"",IF(ISNUMBER(SEARCH("LABEL",$G84)),"",IFERROR(_xll.BDP(TKR,$G84,"EQY_FUND_RELATIVE_PERIOD",AK$12,ACC_O,CONS_O,CURR_O,"fill=b")*1,"-"))))</f>
        <v/>
      </c>
      <c r="AL84" s="71" t="str">
        <f ca="1">IF(LEN($I84)=0,"",IF(LEN(AL$12)=0,"",IF(ISNUMBER(SEARCH("LABEL",$G84)),"",IFERROR(_xll.BDP(TKR,$G84,"EQY_FUND_RELATIVE_PERIOD",AL$12,ACC_O,CONS_O,CURR_O,"fill=b")*1,"-"))))</f>
        <v/>
      </c>
      <c r="AM84" s="71" t="str">
        <f ca="1">IF(LEN($I84)=0,"",IF(LEN(AM$12)=0,"",IF(ISNUMBER(SEARCH("LABEL",$G84)),"",IFERROR(_xll.BDP(TKR,$G84,"EQY_FUND_RELATIVE_PERIOD",AM$12,ACC_O,CONS_O,CURR_O,"fill=b")*1,"-"))))</f>
        <v/>
      </c>
      <c r="AN84" s="71" t="str">
        <f ca="1">IF(LEN($I84)=0,"",IF(LEN(AN$12)=0,"",IF(ISNUMBER(SEARCH("LABEL",$G84)),"",IFERROR(_xll.BDP(TKR,$G84,"EQY_FUND_RELATIVE_PERIOD",AN$12,ACC_O,CONS_O,CURR_O,"fill=b")*1,"-"))))</f>
        <v/>
      </c>
      <c r="AO84" s="71" t="str">
        <f ca="1">IF(LEN($I84)=0,"",IF(LEN(AO$12)=0,"",IF(ISNUMBER(SEARCH("LABEL",$G84)),"",IFERROR(_xll.BDP(TKR,$G84,"EQY_FUND_RELATIVE_PERIOD",AO$12,ACC_O,CONS_O,CURR_O,"fill=b")*1,"-"))))</f>
        <v/>
      </c>
      <c r="AP84" s="71" t="str">
        <f ca="1">IF(LEN($I84)=0,"",IF(LEN(AP$12)=0,"",IF(ISNUMBER(SEARCH("LABEL",$G84)),"",IFERROR(_xll.BDP(TKR,$G84,"EQY_FUND_RELATIVE_PERIOD",AP$12,ACC_O,CONS_O,CURR_O,"fill=b")*1,"-"))))</f>
        <v/>
      </c>
      <c r="AQ84" s="71" t="str">
        <f ca="1">IF(LEN($I84)=0,"",IF(LEN(AQ$12)=0,"",IF(ISNUMBER(SEARCH("LABEL",$G84)),"",IFERROR(_xll.BDP(TKR,$G84,"EQY_FUND_RELATIVE_PERIOD",AQ$12,ACC_O,CONS_O,CURR_O,"fill=b")*1,"-"))))</f>
        <v/>
      </c>
      <c r="AR84" s="71" t="str">
        <f ca="1">IF(LEN($I84)=0,"",IF(LEN(AR$12)=0,"",IF(ISNUMBER(SEARCH("LABEL",$G84)),"",IFERROR(_xll.BDP(TKR,$G84,"EQY_FUND_RELATIVE_PERIOD",AR$12,ACC_O,CONS_O,CURR_O,"fill=b")*1,"-"))))</f>
        <v/>
      </c>
      <c r="AS84" s="71" t="str">
        <f ca="1">IF(LEN($I84)=0,"",IF(LEN(AS$12)=0,"",IF(ISNUMBER(SEARCH("LABEL",$G84)),"",IFERROR(_xll.BDP(TKR,$G84,"EQY_FUND_RELATIVE_PERIOD",AS$12,ACC_O,CONS_O,CURR_O,"fill=b")*1,"-"))))</f>
        <v/>
      </c>
      <c r="AT84" s="71" t="str">
        <f ca="1">IF(LEN($I84)=0,"",IF(LEN(AT$12)=0,"",IF(ISNUMBER(SEARCH("LABEL",$G84)),"",IFERROR(_xll.BDP(TKR,$G84,"EQY_FUND_RELATIVE_PERIOD",AT$12,ACC_O,CONS_O,CURR_O,"fill=b")*1,"-"))))</f>
        <v/>
      </c>
      <c r="AU84" s="71" t="str">
        <f ca="1">IF(LEN($I84)=0,"",IF(LEN(AU$12)=0,"",IF(ISNUMBER(SEARCH("LABEL",$G84)),"",IFERROR(_xll.BDP(TKR,$G84,"EQY_FUND_RELATIVE_PERIOD",AU$12,ACC_O,CONS_O,CURR_O,"fill=b")*1,"-"))))</f>
        <v/>
      </c>
      <c r="AV84" s="71" t="str">
        <f ca="1">IF(LEN($I84)=0,"",IF(LEN(AV$12)=0,"",IF(ISNUMBER(SEARCH("LABEL",$G84)),"",IFERROR(_xll.BDP(TKR,$G84,"EQY_FUND_RELATIVE_PERIOD",AV$12,ACC_O,CONS_O,CURR_O,"fill=b")*1,"-"))))</f>
        <v/>
      </c>
      <c r="AW84" s="71" t="str">
        <f ca="1">IF(LEN($I84)=0,"",IF(LEN(AW$12)=0,"",IF(ISNUMBER(SEARCH("LABEL",$G84)),"",IFERROR(_xll.BDP(TKR,$G84,"EQY_FUND_RELATIVE_PERIOD",AW$12,ACC_O,CONS_O,CURR_O,"fill=b")*1,"-"))))</f>
        <v/>
      </c>
      <c r="AX84" s="71" t="str">
        <f ca="1">IF(LEN($I84)=0,"",IF(LEN(AX$12)=0,"",IF(ISNUMBER(SEARCH("LABEL",$G84)),"",IFERROR(_xll.BDP(TKR,$G84,"EQY_FUND_RELATIVE_PERIOD",AX$12,ACC_O,CONS_O,CURR_O,"fill=b")*1,"-"))))</f>
        <v/>
      </c>
      <c r="AY84" s="71" t="str">
        <f ca="1">IF(LEN($I84)=0,"",IF(LEN(AY$12)=0,"",IF(ISNUMBER(SEARCH("LABEL",$G84)),"",IFERROR(_xll.BDP(TKR,$G84,"EQY_FUND_RELATIVE_PERIOD",AY$12,ACC_O,CONS_O,CURR_O,"fill=b")*1,"-"))))</f>
        <v/>
      </c>
      <c r="AZ84" s="71" t="str">
        <f ca="1">IF(LEN($I84)=0,"",IF(LEN(AZ$12)=0,"",IF(ISNUMBER(SEARCH("LABEL",$G84)),"",IFERROR(_xll.BDP(TKR,$G84,"EQY_FUND_RELATIVE_PERIOD",AZ$12,ACC_O,CONS_O,CURR_O,"fill=b")*1,"-"))))</f>
        <v/>
      </c>
      <c r="BA84" s="71" t="str">
        <f ca="1">IF(LEN($I84)=0,"",IF(LEN(BA$12)=0,"",IF(ISNUMBER(SEARCH("LABEL",$G84)),"",IFERROR(_xll.BDP(TKR,$G84,"EQY_FUND_RELATIVE_PERIOD",BA$12,ACC_O,CONS_O,CURR_O,"fill=b")*1,"-"))))</f>
        <v/>
      </c>
      <c r="BB84" s="71" t="str">
        <f ca="1">IF(LEN($I84)=0,"",IF(LEN(BB$12)=0,"",IF(ISNUMBER(SEARCH("LABEL",$G84)),"",IFERROR(_xll.BDP(TKR,$G84,"EQY_FUND_RELATIVE_PERIOD",BB$12,ACC_O,CONS_O,CURR_O,"fill=b")*1,"-"))))</f>
        <v/>
      </c>
      <c r="BC84" s="71" t="str">
        <f ca="1">IF(LEN($I84)=0,"",IF(LEN(BC$12)=0,"",IF(ISNUMBER(SEARCH("LABEL",$G84)),"",IFERROR(_xll.BDP(TKR,$G84,"EQY_FUND_RELATIVE_PERIOD",BC$12,ACC_O,CONS_O,CURR_O,"fill=b")*1,"-"))))</f>
        <v/>
      </c>
    </row>
    <row r="85" spans="2:55">
      <c r="B85">
        <v>73</v>
      </c>
      <c r="C85" t="str">
        <f t="shared" ca="1" si="5"/>
        <v/>
      </c>
      <c r="D85" t="str">
        <f t="shared" ca="1" si="5"/>
        <v/>
      </c>
      <c r="E85" t="str">
        <f t="shared" ca="1" si="5"/>
        <v/>
      </c>
      <c r="F85" t="str">
        <f t="shared" ca="1" si="5"/>
        <v/>
      </c>
      <c r="G85" t="str">
        <f t="shared" ca="1" si="6"/>
        <v/>
      </c>
      <c r="H85" t="str">
        <f t="shared" ca="1" si="7"/>
        <v/>
      </c>
      <c r="I85" t="str">
        <f t="shared" ca="1" si="8"/>
        <v/>
      </c>
      <c r="P85" s="71" t="str">
        <f ca="1">IF(LEN($I85)=0,"",IF(LEN(P$12)=0,"",IF(ISNUMBER(SEARCH("LABEL",$G85)),"",IFERROR(_xll.BDP(TKR,$G85,"EQY_FUND_RELATIVE_PERIOD",P$12,ACC_O,CONS_O,CURR_O,"fill=b")*1,"-"))))</f>
        <v/>
      </c>
      <c r="Q85" s="71" t="str">
        <f ca="1">IF(LEN($I85)=0,"",IF(LEN(Q$12)=0,"",IF(ISNUMBER(SEARCH("LABEL",$G85)),"",IFERROR(_xll.BDP(TKR,$G85,"EQY_FUND_RELATIVE_PERIOD",Q$12,ACC_O,CONS_O,CURR_O,"fill=b")*1,"-"))))</f>
        <v/>
      </c>
      <c r="R85" s="71" t="str">
        <f ca="1">IF(LEN($I85)=0,"",IF(LEN(R$12)=0,"",IF(ISNUMBER(SEARCH("LABEL",$G85)),"",IFERROR(_xll.BDP(TKR,$G85,"EQY_FUND_RELATIVE_PERIOD",R$12,ACC_O,CONS_O,CURR_O,"fill=b")*1,"-"))))</f>
        <v/>
      </c>
      <c r="S85" s="71" t="str">
        <f ca="1">IF(LEN($I85)=0,"",IF(LEN(S$12)=0,"",IF(ISNUMBER(SEARCH("LABEL",$G85)),"",IFERROR(_xll.BDP(TKR,$G85,"EQY_FUND_RELATIVE_PERIOD",S$12,ACC_O,CONS_O,CURR_O,"fill=b")*1,"-"))))</f>
        <v/>
      </c>
      <c r="T85" s="71" t="str">
        <f ca="1">IF(LEN($I85)=0,"",IF(LEN(T$12)=0,"",IF(ISNUMBER(SEARCH("LABEL",$G85)),"",IFERROR(_xll.BDP(TKR,$G85,"EQY_FUND_RELATIVE_PERIOD",T$12,ACC_O,CONS_O,CURR_O,"fill=b")*1,"-"))))</f>
        <v/>
      </c>
      <c r="U85" s="71" t="str">
        <f ca="1">IF(LEN($I85)=0,"",IF(LEN(U$12)=0,"",IF(ISNUMBER(SEARCH("LABEL",$G85)),"",IFERROR(_xll.BDP(TKR,$G85,"EQY_FUND_RELATIVE_PERIOD",U$12,ACC_O,CONS_O,CURR_O,"fill=b")*1,"-"))))</f>
        <v/>
      </c>
      <c r="V85" s="71" t="str">
        <f ca="1">IF(LEN($I85)=0,"",IF(LEN(V$12)=0,"",IF(ISNUMBER(SEARCH("LABEL",$G85)),"",IFERROR(_xll.BDP(TKR,$G85,"EQY_FUND_RELATIVE_PERIOD",V$12,ACC_O,CONS_O,CURR_O,"fill=b")*1,"-"))))</f>
        <v/>
      </c>
      <c r="W85" s="71" t="str">
        <f ca="1">IF(LEN($I85)=0,"",IF(LEN(W$12)=0,"",IF(ISNUMBER(SEARCH("LABEL",$G85)),"",IFERROR(_xll.BDP(TKR,$G85,"EQY_FUND_RELATIVE_PERIOD",W$12,ACC_O,CONS_O,CURR_O,"fill=b")*1,"-"))))</f>
        <v/>
      </c>
      <c r="X85" s="71" t="str">
        <f ca="1">IF(LEN($I85)=0,"",IF(LEN(X$12)=0,"",IF(ISNUMBER(SEARCH("LABEL",$G85)),"",IFERROR(_xll.BDP(TKR,$G85,"EQY_FUND_RELATIVE_PERIOD",X$12,ACC_O,CONS_O,CURR_O,"fill=b")*1,"-"))))</f>
        <v/>
      </c>
      <c r="Y85" s="71" t="str">
        <f ca="1">IF(LEN($I85)=0,"",IF(LEN(Y$12)=0,"",IF(ISNUMBER(SEARCH("LABEL",$G85)),"",IFERROR(_xll.BDP(TKR,$G85,"EQY_FUND_RELATIVE_PERIOD",Y$12,ACC_O,CONS_O,CURR_O,"fill=b")*1,"-"))))</f>
        <v/>
      </c>
      <c r="Z85" s="71" t="str">
        <f ca="1">IF(LEN($I85)=0,"",IF(LEN(Z$12)=0,"",IF(ISNUMBER(SEARCH("LABEL",$G85)),"",IFERROR(_xll.BDP(TKR,$G85,"EQY_FUND_RELATIVE_PERIOD",Z$12,ACC_O,CONS_O,CURR_O,"fill=b")*1,"-"))))</f>
        <v/>
      </c>
      <c r="AA85" s="71" t="str">
        <f ca="1">IF(LEN($I85)=0,"",IF(LEN(AA$12)=0,"",IF(ISNUMBER(SEARCH("LABEL",$G85)),"",IFERROR(_xll.BDP(TKR,$G85,"EQY_FUND_RELATIVE_PERIOD",AA$12,ACC_O,CONS_O,CURR_O,"fill=b")*1,"-"))))</f>
        <v/>
      </c>
      <c r="AB85" s="71" t="str">
        <f ca="1">IF(LEN($I85)=0,"",IF(LEN(AB$12)=0,"",IF(ISNUMBER(SEARCH("LABEL",$G85)),"",IFERROR(_xll.BDP(TKR,$G85,"EQY_FUND_RELATIVE_PERIOD",AB$12,ACC_O,CONS_O,CURR_O,"fill=b")*1,"-"))))</f>
        <v/>
      </c>
      <c r="AC85" s="71" t="str">
        <f ca="1">IF(LEN($I85)=0,"",IF(LEN(AC$12)=0,"",IF(ISNUMBER(SEARCH("LABEL",$G85)),"",IFERROR(_xll.BDP(TKR,$G85,"EQY_FUND_RELATIVE_PERIOD",AC$12,ACC_O,CONS_O,CURR_O,"fill=b")*1,"-"))))</f>
        <v/>
      </c>
      <c r="AD85" s="71" t="str">
        <f ca="1">IF(LEN($I85)=0,"",IF(LEN(AD$12)=0,"",IF(ISNUMBER(SEARCH("LABEL",$G85)),"",IFERROR(_xll.BDP(TKR,$G85,"EQY_FUND_RELATIVE_PERIOD",AD$12,ACC_O,CONS_O,CURR_O,"fill=b")*1,"-"))))</f>
        <v/>
      </c>
      <c r="AE85" s="71" t="str">
        <f ca="1">IF(LEN($I85)=0,"",IF(LEN(AE$12)=0,"",IF(ISNUMBER(SEARCH("LABEL",$G85)),"",IFERROR(_xll.BDP(TKR,$G85,"EQY_FUND_RELATIVE_PERIOD",AE$12,ACC_O,CONS_O,CURR_O,"fill=b")*1,"-"))))</f>
        <v/>
      </c>
      <c r="AF85" s="71" t="str">
        <f ca="1">IF(LEN($I85)=0,"",IF(LEN(AF$12)=0,"",IF(ISNUMBER(SEARCH("LABEL",$G85)),"",IFERROR(_xll.BDP(TKR,$G85,"EQY_FUND_RELATIVE_PERIOD",AF$12,ACC_O,CONS_O,CURR_O,"fill=b")*1,"-"))))</f>
        <v/>
      </c>
      <c r="AG85" s="71" t="str">
        <f ca="1">IF(LEN($I85)=0,"",IF(LEN(AG$12)=0,"",IF(ISNUMBER(SEARCH("LABEL",$G85)),"",IFERROR(_xll.BDP(TKR,$G85,"EQY_FUND_RELATIVE_PERIOD",AG$12,ACC_O,CONS_O,CURR_O,"fill=b")*1,"-"))))</f>
        <v/>
      </c>
      <c r="AH85" s="71" t="str">
        <f ca="1">IF(LEN($I85)=0,"",IF(LEN(AH$12)=0,"",IF(ISNUMBER(SEARCH("LABEL",$G85)),"",IFERROR(_xll.BDP(TKR,$G85,"EQY_FUND_RELATIVE_PERIOD",AH$12,ACC_O,CONS_O,CURR_O,"fill=b")*1,"-"))))</f>
        <v/>
      </c>
      <c r="AI85" s="71" t="str">
        <f ca="1">IF(LEN($I85)=0,"",IF(LEN(AI$12)=0,"",IF(ISNUMBER(SEARCH("LABEL",$G85)),"",IFERROR(_xll.BDP(TKR,$G85,"EQY_FUND_RELATIVE_PERIOD",AI$12,ACC_O,CONS_O,CURR_O,"fill=b")*1,"-"))))</f>
        <v/>
      </c>
      <c r="AJ85" s="71" t="str">
        <f ca="1">IF(LEN($I85)=0,"",IF(LEN(AJ$12)=0,"",IF(ISNUMBER(SEARCH("LABEL",$G85)),"",IFERROR(_xll.BDP(TKR,$G85,"EQY_FUND_RELATIVE_PERIOD",AJ$12,ACC_O,CONS_O,CURR_O,"fill=b")*1,"-"))))</f>
        <v/>
      </c>
      <c r="AK85" s="71" t="str">
        <f ca="1">IF(LEN($I85)=0,"",IF(LEN(AK$12)=0,"",IF(ISNUMBER(SEARCH("LABEL",$G85)),"",IFERROR(_xll.BDP(TKR,$G85,"EQY_FUND_RELATIVE_PERIOD",AK$12,ACC_O,CONS_O,CURR_O,"fill=b")*1,"-"))))</f>
        <v/>
      </c>
      <c r="AL85" s="71" t="str">
        <f ca="1">IF(LEN($I85)=0,"",IF(LEN(AL$12)=0,"",IF(ISNUMBER(SEARCH("LABEL",$G85)),"",IFERROR(_xll.BDP(TKR,$G85,"EQY_FUND_RELATIVE_PERIOD",AL$12,ACC_O,CONS_O,CURR_O,"fill=b")*1,"-"))))</f>
        <v/>
      </c>
      <c r="AM85" s="71" t="str">
        <f ca="1">IF(LEN($I85)=0,"",IF(LEN(AM$12)=0,"",IF(ISNUMBER(SEARCH("LABEL",$G85)),"",IFERROR(_xll.BDP(TKR,$G85,"EQY_FUND_RELATIVE_PERIOD",AM$12,ACC_O,CONS_O,CURR_O,"fill=b")*1,"-"))))</f>
        <v/>
      </c>
      <c r="AN85" s="71" t="str">
        <f ca="1">IF(LEN($I85)=0,"",IF(LEN(AN$12)=0,"",IF(ISNUMBER(SEARCH("LABEL",$G85)),"",IFERROR(_xll.BDP(TKR,$G85,"EQY_FUND_RELATIVE_PERIOD",AN$12,ACC_O,CONS_O,CURR_O,"fill=b")*1,"-"))))</f>
        <v/>
      </c>
      <c r="AO85" s="71" t="str">
        <f ca="1">IF(LEN($I85)=0,"",IF(LEN(AO$12)=0,"",IF(ISNUMBER(SEARCH("LABEL",$G85)),"",IFERROR(_xll.BDP(TKR,$G85,"EQY_FUND_RELATIVE_PERIOD",AO$12,ACC_O,CONS_O,CURR_O,"fill=b")*1,"-"))))</f>
        <v/>
      </c>
      <c r="AP85" s="71" t="str">
        <f ca="1">IF(LEN($I85)=0,"",IF(LEN(AP$12)=0,"",IF(ISNUMBER(SEARCH("LABEL",$G85)),"",IFERROR(_xll.BDP(TKR,$G85,"EQY_FUND_RELATIVE_PERIOD",AP$12,ACC_O,CONS_O,CURR_O,"fill=b")*1,"-"))))</f>
        <v/>
      </c>
      <c r="AQ85" s="71" t="str">
        <f ca="1">IF(LEN($I85)=0,"",IF(LEN(AQ$12)=0,"",IF(ISNUMBER(SEARCH("LABEL",$G85)),"",IFERROR(_xll.BDP(TKR,$G85,"EQY_FUND_RELATIVE_PERIOD",AQ$12,ACC_O,CONS_O,CURR_O,"fill=b")*1,"-"))))</f>
        <v/>
      </c>
      <c r="AR85" s="71" t="str">
        <f ca="1">IF(LEN($I85)=0,"",IF(LEN(AR$12)=0,"",IF(ISNUMBER(SEARCH("LABEL",$G85)),"",IFERROR(_xll.BDP(TKR,$G85,"EQY_FUND_RELATIVE_PERIOD",AR$12,ACC_O,CONS_O,CURR_O,"fill=b")*1,"-"))))</f>
        <v/>
      </c>
      <c r="AS85" s="71" t="str">
        <f ca="1">IF(LEN($I85)=0,"",IF(LEN(AS$12)=0,"",IF(ISNUMBER(SEARCH("LABEL",$G85)),"",IFERROR(_xll.BDP(TKR,$G85,"EQY_FUND_RELATIVE_PERIOD",AS$12,ACC_O,CONS_O,CURR_O,"fill=b")*1,"-"))))</f>
        <v/>
      </c>
      <c r="AT85" s="71" t="str">
        <f ca="1">IF(LEN($I85)=0,"",IF(LEN(AT$12)=0,"",IF(ISNUMBER(SEARCH("LABEL",$G85)),"",IFERROR(_xll.BDP(TKR,$G85,"EQY_FUND_RELATIVE_PERIOD",AT$12,ACC_O,CONS_O,CURR_O,"fill=b")*1,"-"))))</f>
        <v/>
      </c>
      <c r="AU85" s="71" t="str">
        <f ca="1">IF(LEN($I85)=0,"",IF(LEN(AU$12)=0,"",IF(ISNUMBER(SEARCH("LABEL",$G85)),"",IFERROR(_xll.BDP(TKR,$G85,"EQY_FUND_RELATIVE_PERIOD",AU$12,ACC_O,CONS_O,CURR_O,"fill=b")*1,"-"))))</f>
        <v/>
      </c>
      <c r="AV85" s="71" t="str">
        <f ca="1">IF(LEN($I85)=0,"",IF(LEN(AV$12)=0,"",IF(ISNUMBER(SEARCH("LABEL",$G85)),"",IFERROR(_xll.BDP(TKR,$G85,"EQY_FUND_RELATIVE_PERIOD",AV$12,ACC_O,CONS_O,CURR_O,"fill=b")*1,"-"))))</f>
        <v/>
      </c>
      <c r="AW85" s="71" t="str">
        <f ca="1">IF(LEN($I85)=0,"",IF(LEN(AW$12)=0,"",IF(ISNUMBER(SEARCH("LABEL",$G85)),"",IFERROR(_xll.BDP(TKR,$G85,"EQY_FUND_RELATIVE_PERIOD",AW$12,ACC_O,CONS_O,CURR_O,"fill=b")*1,"-"))))</f>
        <v/>
      </c>
      <c r="AX85" s="71" t="str">
        <f ca="1">IF(LEN($I85)=0,"",IF(LEN(AX$12)=0,"",IF(ISNUMBER(SEARCH("LABEL",$G85)),"",IFERROR(_xll.BDP(TKR,$G85,"EQY_FUND_RELATIVE_PERIOD",AX$12,ACC_O,CONS_O,CURR_O,"fill=b")*1,"-"))))</f>
        <v/>
      </c>
      <c r="AY85" s="71" t="str">
        <f ca="1">IF(LEN($I85)=0,"",IF(LEN(AY$12)=0,"",IF(ISNUMBER(SEARCH("LABEL",$G85)),"",IFERROR(_xll.BDP(TKR,$G85,"EQY_FUND_RELATIVE_PERIOD",AY$12,ACC_O,CONS_O,CURR_O,"fill=b")*1,"-"))))</f>
        <v/>
      </c>
      <c r="AZ85" s="71" t="str">
        <f ca="1">IF(LEN($I85)=0,"",IF(LEN(AZ$12)=0,"",IF(ISNUMBER(SEARCH("LABEL",$G85)),"",IFERROR(_xll.BDP(TKR,$G85,"EQY_FUND_RELATIVE_PERIOD",AZ$12,ACC_O,CONS_O,CURR_O,"fill=b")*1,"-"))))</f>
        <v/>
      </c>
      <c r="BA85" s="71" t="str">
        <f ca="1">IF(LEN($I85)=0,"",IF(LEN(BA$12)=0,"",IF(ISNUMBER(SEARCH("LABEL",$G85)),"",IFERROR(_xll.BDP(TKR,$G85,"EQY_FUND_RELATIVE_PERIOD",BA$12,ACC_O,CONS_O,CURR_O,"fill=b")*1,"-"))))</f>
        <v/>
      </c>
      <c r="BB85" s="71" t="str">
        <f ca="1">IF(LEN($I85)=0,"",IF(LEN(BB$12)=0,"",IF(ISNUMBER(SEARCH("LABEL",$G85)),"",IFERROR(_xll.BDP(TKR,$G85,"EQY_FUND_RELATIVE_PERIOD",BB$12,ACC_O,CONS_O,CURR_O,"fill=b")*1,"-"))))</f>
        <v/>
      </c>
      <c r="BC85" s="71" t="str">
        <f ca="1">IF(LEN($I85)=0,"",IF(LEN(BC$12)=0,"",IF(ISNUMBER(SEARCH("LABEL",$G85)),"",IFERROR(_xll.BDP(TKR,$G85,"EQY_FUND_RELATIVE_PERIOD",BC$12,ACC_O,CONS_O,CURR_O,"fill=b")*1,"-"))))</f>
        <v/>
      </c>
    </row>
    <row r="86" spans="2:55">
      <c r="B86">
        <v>74</v>
      </c>
      <c r="C86" t="str">
        <f t="shared" ca="1" si="5"/>
        <v/>
      </c>
      <c r="D86" t="str">
        <f t="shared" ca="1" si="5"/>
        <v/>
      </c>
      <c r="E86" t="str">
        <f t="shared" ca="1" si="5"/>
        <v/>
      </c>
      <c r="F86" t="str">
        <f t="shared" ca="1" si="5"/>
        <v/>
      </c>
      <c r="G86" t="str">
        <f t="shared" ca="1" si="6"/>
        <v/>
      </c>
      <c r="H86" t="str">
        <f t="shared" ca="1" si="7"/>
        <v/>
      </c>
      <c r="I86" t="str">
        <f t="shared" ca="1" si="8"/>
        <v/>
      </c>
      <c r="P86" s="71" t="str">
        <f ca="1">IF(LEN($I86)=0,"",IF(LEN(P$12)=0,"",IF(ISNUMBER(SEARCH("LABEL",$G86)),"",IFERROR(_xll.BDP(TKR,$G86,"EQY_FUND_RELATIVE_PERIOD",P$12,ACC_O,CONS_O,CURR_O,"fill=b")*1,"-"))))</f>
        <v/>
      </c>
      <c r="Q86" s="71" t="str">
        <f ca="1">IF(LEN($I86)=0,"",IF(LEN(Q$12)=0,"",IF(ISNUMBER(SEARCH("LABEL",$G86)),"",IFERROR(_xll.BDP(TKR,$G86,"EQY_FUND_RELATIVE_PERIOD",Q$12,ACC_O,CONS_O,CURR_O,"fill=b")*1,"-"))))</f>
        <v/>
      </c>
      <c r="R86" s="71" t="str">
        <f ca="1">IF(LEN($I86)=0,"",IF(LEN(R$12)=0,"",IF(ISNUMBER(SEARCH("LABEL",$G86)),"",IFERROR(_xll.BDP(TKR,$G86,"EQY_FUND_RELATIVE_PERIOD",R$12,ACC_O,CONS_O,CURR_O,"fill=b")*1,"-"))))</f>
        <v/>
      </c>
      <c r="S86" s="71" t="str">
        <f ca="1">IF(LEN($I86)=0,"",IF(LEN(S$12)=0,"",IF(ISNUMBER(SEARCH("LABEL",$G86)),"",IFERROR(_xll.BDP(TKR,$G86,"EQY_FUND_RELATIVE_PERIOD",S$12,ACC_O,CONS_O,CURR_O,"fill=b")*1,"-"))))</f>
        <v/>
      </c>
      <c r="T86" s="71" t="str">
        <f ca="1">IF(LEN($I86)=0,"",IF(LEN(T$12)=0,"",IF(ISNUMBER(SEARCH("LABEL",$G86)),"",IFERROR(_xll.BDP(TKR,$G86,"EQY_FUND_RELATIVE_PERIOD",T$12,ACC_O,CONS_O,CURR_O,"fill=b")*1,"-"))))</f>
        <v/>
      </c>
      <c r="U86" s="71" t="str">
        <f ca="1">IF(LEN($I86)=0,"",IF(LEN(U$12)=0,"",IF(ISNUMBER(SEARCH("LABEL",$G86)),"",IFERROR(_xll.BDP(TKR,$G86,"EQY_FUND_RELATIVE_PERIOD",U$12,ACC_O,CONS_O,CURR_O,"fill=b")*1,"-"))))</f>
        <v/>
      </c>
      <c r="V86" s="71" t="str">
        <f ca="1">IF(LEN($I86)=0,"",IF(LEN(V$12)=0,"",IF(ISNUMBER(SEARCH("LABEL",$G86)),"",IFERROR(_xll.BDP(TKR,$G86,"EQY_FUND_RELATIVE_PERIOD",V$12,ACC_O,CONS_O,CURR_O,"fill=b")*1,"-"))))</f>
        <v/>
      </c>
      <c r="W86" s="71" t="str">
        <f ca="1">IF(LEN($I86)=0,"",IF(LEN(W$12)=0,"",IF(ISNUMBER(SEARCH("LABEL",$G86)),"",IFERROR(_xll.BDP(TKR,$G86,"EQY_FUND_RELATIVE_PERIOD",W$12,ACC_O,CONS_O,CURR_O,"fill=b")*1,"-"))))</f>
        <v/>
      </c>
      <c r="X86" s="71" t="str">
        <f ca="1">IF(LEN($I86)=0,"",IF(LEN(X$12)=0,"",IF(ISNUMBER(SEARCH("LABEL",$G86)),"",IFERROR(_xll.BDP(TKR,$G86,"EQY_FUND_RELATIVE_PERIOD",X$12,ACC_O,CONS_O,CURR_O,"fill=b")*1,"-"))))</f>
        <v/>
      </c>
      <c r="Y86" s="71" t="str">
        <f ca="1">IF(LEN($I86)=0,"",IF(LEN(Y$12)=0,"",IF(ISNUMBER(SEARCH("LABEL",$G86)),"",IFERROR(_xll.BDP(TKR,$G86,"EQY_FUND_RELATIVE_PERIOD",Y$12,ACC_O,CONS_O,CURR_O,"fill=b")*1,"-"))))</f>
        <v/>
      </c>
      <c r="Z86" s="71" t="str">
        <f ca="1">IF(LEN($I86)=0,"",IF(LEN(Z$12)=0,"",IF(ISNUMBER(SEARCH("LABEL",$G86)),"",IFERROR(_xll.BDP(TKR,$G86,"EQY_FUND_RELATIVE_PERIOD",Z$12,ACC_O,CONS_O,CURR_O,"fill=b")*1,"-"))))</f>
        <v/>
      </c>
      <c r="AA86" s="71" t="str">
        <f ca="1">IF(LEN($I86)=0,"",IF(LEN(AA$12)=0,"",IF(ISNUMBER(SEARCH("LABEL",$G86)),"",IFERROR(_xll.BDP(TKR,$G86,"EQY_FUND_RELATIVE_PERIOD",AA$12,ACC_O,CONS_O,CURR_O,"fill=b")*1,"-"))))</f>
        <v/>
      </c>
      <c r="AB86" s="71" t="str">
        <f ca="1">IF(LEN($I86)=0,"",IF(LEN(AB$12)=0,"",IF(ISNUMBER(SEARCH("LABEL",$G86)),"",IFERROR(_xll.BDP(TKR,$G86,"EQY_FUND_RELATIVE_PERIOD",AB$12,ACC_O,CONS_O,CURR_O,"fill=b")*1,"-"))))</f>
        <v/>
      </c>
      <c r="AC86" s="71" t="str">
        <f ca="1">IF(LEN($I86)=0,"",IF(LEN(AC$12)=0,"",IF(ISNUMBER(SEARCH("LABEL",$G86)),"",IFERROR(_xll.BDP(TKR,$G86,"EQY_FUND_RELATIVE_PERIOD",AC$12,ACC_O,CONS_O,CURR_O,"fill=b")*1,"-"))))</f>
        <v/>
      </c>
      <c r="AD86" s="71" t="str">
        <f ca="1">IF(LEN($I86)=0,"",IF(LEN(AD$12)=0,"",IF(ISNUMBER(SEARCH("LABEL",$G86)),"",IFERROR(_xll.BDP(TKR,$G86,"EQY_FUND_RELATIVE_PERIOD",AD$12,ACC_O,CONS_O,CURR_O,"fill=b")*1,"-"))))</f>
        <v/>
      </c>
      <c r="AE86" s="71" t="str">
        <f ca="1">IF(LEN($I86)=0,"",IF(LEN(AE$12)=0,"",IF(ISNUMBER(SEARCH("LABEL",$G86)),"",IFERROR(_xll.BDP(TKR,$G86,"EQY_FUND_RELATIVE_PERIOD",AE$12,ACC_O,CONS_O,CURR_O,"fill=b")*1,"-"))))</f>
        <v/>
      </c>
      <c r="AF86" s="71" t="str">
        <f ca="1">IF(LEN($I86)=0,"",IF(LEN(AF$12)=0,"",IF(ISNUMBER(SEARCH("LABEL",$G86)),"",IFERROR(_xll.BDP(TKR,$G86,"EQY_FUND_RELATIVE_PERIOD",AF$12,ACC_O,CONS_O,CURR_O,"fill=b")*1,"-"))))</f>
        <v/>
      </c>
      <c r="AG86" s="71" t="str">
        <f ca="1">IF(LEN($I86)=0,"",IF(LEN(AG$12)=0,"",IF(ISNUMBER(SEARCH("LABEL",$G86)),"",IFERROR(_xll.BDP(TKR,$G86,"EQY_FUND_RELATIVE_PERIOD",AG$12,ACC_O,CONS_O,CURR_O,"fill=b")*1,"-"))))</f>
        <v/>
      </c>
      <c r="AH86" s="71" t="str">
        <f ca="1">IF(LEN($I86)=0,"",IF(LEN(AH$12)=0,"",IF(ISNUMBER(SEARCH("LABEL",$G86)),"",IFERROR(_xll.BDP(TKR,$G86,"EQY_FUND_RELATIVE_PERIOD",AH$12,ACC_O,CONS_O,CURR_O,"fill=b")*1,"-"))))</f>
        <v/>
      </c>
      <c r="AI86" s="71" t="str">
        <f ca="1">IF(LEN($I86)=0,"",IF(LEN(AI$12)=0,"",IF(ISNUMBER(SEARCH("LABEL",$G86)),"",IFERROR(_xll.BDP(TKR,$G86,"EQY_FUND_RELATIVE_PERIOD",AI$12,ACC_O,CONS_O,CURR_O,"fill=b")*1,"-"))))</f>
        <v/>
      </c>
      <c r="AJ86" s="71" t="str">
        <f ca="1">IF(LEN($I86)=0,"",IF(LEN(AJ$12)=0,"",IF(ISNUMBER(SEARCH("LABEL",$G86)),"",IFERROR(_xll.BDP(TKR,$G86,"EQY_FUND_RELATIVE_PERIOD",AJ$12,ACC_O,CONS_O,CURR_O,"fill=b")*1,"-"))))</f>
        <v/>
      </c>
      <c r="AK86" s="71" t="str">
        <f ca="1">IF(LEN($I86)=0,"",IF(LEN(AK$12)=0,"",IF(ISNUMBER(SEARCH("LABEL",$G86)),"",IFERROR(_xll.BDP(TKR,$G86,"EQY_FUND_RELATIVE_PERIOD",AK$12,ACC_O,CONS_O,CURR_O,"fill=b")*1,"-"))))</f>
        <v/>
      </c>
      <c r="AL86" s="71" t="str">
        <f ca="1">IF(LEN($I86)=0,"",IF(LEN(AL$12)=0,"",IF(ISNUMBER(SEARCH("LABEL",$G86)),"",IFERROR(_xll.BDP(TKR,$G86,"EQY_FUND_RELATIVE_PERIOD",AL$12,ACC_O,CONS_O,CURR_O,"fill=b")*1,"-"))))</f>
        <v/>
      </c>
      <c r="AM86" s="71" t="str">
        <f ca="1">IF(LEN($I86)=0,"",IF(LEN(AM$12)=0,"",IF(ISNUMBER(SEARCH("LABEL",$G86)),"",IFERROR(_xll.BDP(TKR,$G86,"EQY_FUND_RELATIVE_PERIOD",AM$12,ACC_O,CONS_O,CURR_O,"fill=b")*1,"-"))))</f>
        <v/>
      </c>
      <c r="AN86" s="71" t="str">
        <f ca="1">IF(LEN($I86)=0,"",IF(LEN(AN$12)=0,"",IF(ISNUMBER(SEARCH("LABEL",$G86)),"",IFERROR(_xll.BDP(TKR,$G86,"EQY_FUND_RELATIVE_PERIOD",AN$12,ACC_O,CONS_O,CURR_O,"fill=b")*1,"-"))))</f>
        <v/>
      </c>
      <c r="AO86" s="71" t="str">
        <f ca="1">IF(LEN($I86)=0,"",IF(LEN(AO$12)=0,"",IF(ISNUMBER(SEARCH("LABEL",$G86)),"",IFERROR(_xll.BDP(TKR,$G86,"EQY_FUND_RELATIVE_PERIOD",AO$12,ACC_O,CONS_O,CURR_O,"fill=b")*1,"-"))))</f>
        <v/>
      </c>
      <c r="AP86" s="71" t="str">
        <f ca="1">IF(LEN($I86)=0,"",IF(LEN(AP$12)=0,"",IF(ISNUMBER(SEARCH("LABEL",$G86)),"",IFERROR(_xll.BDP(TKR,$G86,"EQY_FUND_RELATIVE_PERIOD",AP$12,ACC_O,CONS_O,CURR_O,"fill=b")*1,"-"))))</f>
        <v/>
      </c>
      <c r="AQ86" s="71" t="str">
        <f ca="1">IF(LEN($I86)=0,"",IF(LEN(AQ$12)=0,"",IF(ISNUMBER(SEARCH("LABEL",$G86)),"",IFERROR(_xll.BDP(TKR,$G86,"EQY_FUND_RELATIVE_PERIOD",AQ$12,ACC_O,CONS_O,CURR_O,"fill=b")*1,"-"))))</f>
        <v/>
      </c>
      <c r="AR86" s="71" t="str">
        <f ca="1">IF(LEN($I86)=0,"",IF(LEN(AR$12)=0,"",IF(ISNUMBER(SEARCH("LABEL",$G86)),"",IFERROR(_xll.BDP(TKR,$G86,"EQY_FUND_RELATIVE_PERIOD",AR$12,ACC_O,CONS_O,CURR_O,"fill=b")*1,"-"))))</f>
        <v/>
      </c>
      <c r="AS86" s="71" t="str">
        <f ca="1">IF(LEN($I86)=0,"",IF(LEN(AS$12)=0,"",IF(ISNUMBER(SEARCH("LABEL",$G86)),"",IFERROR(_xll.BDP(TKR,$G86,"EQY_FUND_RELATIVE_PERIOD",AS$12,ACC_O,CONS_O,CURR_O,"fill=b")*1,"-"))))</f>
        <v/>
      </c>
      <c r="AT86" s="71" t="str">
        <f ca="1">IF(LEN($I86)=0,"",IF(LEN(AT$12)=0,"",IF(ISNUMBER(SEARCH("LABEL",$G86)),"",IFERROR(_xll.BDP(TKR,$G86,"EQY_FUND_RELATIVE_PERIOD",AT$12,ACC_O,CONS_O,CURR_O,"fill=b")*1,"-"))))</f>
        <v/>
      </c>
      <c r="AU86" s="71" t="str">
        <f ca="1">IF(LEN($I86)=0,"",IF(LEN(AU$12)=0,"",IF(ISNUMBER(SEARCH("LABEL",$G86)),"",IFERROR(_xll.BDP(TKR,$G86,"EQY_FUND_RELATIVE_PERIOD",AU$12,ACC_O,CONS_O,CURR_O,"fill=b")*1,"-"))))</f>
        <v/>
      </c>
      <c r="AV86" s="71" t="str">
        <f ca="1">IF(LEN($I86)=0,"",IF(LEN(AV$12)=0,"",IF(ISNUMBER(SEARCH("LABEL",$G86)),"",IFERROR(_xll.BDP(TKR,$G86,"EQY_FUND_RELATIVE_PERIOD",AV$12,ACC_O,CONS_O,CURR_O,"fill=b")*1,"-"))))</f>
        <v/>
      </c>
      <c r="AW86" s="71" t="str">
        <f ca="1">IF(LEN($I86)=0,"",IF(LEN(AW$12)=0,"",IF(ISNUMBER(SEARCH("LABEL",$G86)),"",IFERROR(_xll.BDP(TKR,$G86,"EQY_FUND_RELATIVE_PERIOD",AW$12,ACC_O,CONS_O,CURR_O,"fill=b")*1,"-"))))</f>
        <v/>
      </c>
      <c r="AX86" s="71" t="str">
        <f ca="1">IF(LEN($I86)=0,"",IF(LEN(AX$12)=0,"",IF(ISNUMBER(SEARCH("LABEL",$G86)),"",IFERROR(_xll.BDP(TKR,$G86,"EQY_FUND_RELATIVE_PERIOD",AX$12,ACC_O,CONS_O,CURR_O,"fill=b")*1,"-"))))</f>
        <v/>
      </c>
      <c r="AY86" s="71" t="str">
        <f ca="1">IF(LEN($I86)=0,"",IF(LEN(AY$12)=0,"",IF(ISNUMBER(SEARCH("LABEL",$G86)),"",IFERROR(_xll.BDP(TKR,$G86,"EQY_FUND_RELATIVE_PERIOD",AY$12,ACC_O,CONS_O,CURR_O,"fill=b")*1,"-"))))</f>
        <v/>
      </c>
      <c r="AZ86" s="71" t="str">
        <f ca="1">IF(LEN($I86)=0,"",IF(LEN(AZ$12)=0,"",IF(ISNUMBER(SEARCH("LABEL",$G86)),"",IFERROR(_xll.BDP(TKR,$G86,"EQY_FUND_RELATIVE_PERIOD",AZ$12,ACC_O,CONS_O,CURR_O,"fill=b")*1,"-"))))</f>
        <v/>
      </c>
      <c r="BA86" s="71" t="str">
        <f ca="1">IF(LEN($I86)=0,"",IF(LEN(BA$12)=0,"",IF(ISNUMBER(SEARCH("LABEL",$G86)),"",IFERROR(_xll.BDP(TKR,$G86,"EQY_FUND_RELATIVE_PERIOD",BA$12,ACC_O,CONS_O,CURR_O,"fill=b")*1,"-"))))</f>
        <v/>
      </c>
      <c r="BB86" s="71" t="str">
        <f ca="1">IF(LEN($I86)=0,"",IF(LEN(BB$12)=0,"",IF(ISNUMBER(SEARCH("LABEL",$G86)),"",IFERROR(_xll.BDP(TKR,$G86,"EQY_FUND_RELATIVE_PERIOD",BB$12,ACC_O,CONS_O,CURR_O,"fill=b")*1,"-"))))</f>
        <v/>
      </c>
      <c r="BC86" s="71" t="str">
        <f ca="1">IF(LEN($I86)=0,"",IF(LEN(BC$12)=0,"",IF(ISNUMBER(SEARCH("LABEL",$G86)),"",IFERROR(_xll.BDP(TKR,$G86,"EQY_FUND_RELATIVE_PERIOD",BC$12,ACC_O,CONS_O,CURR_O,"fill=b")*1,"-"))))</f>
        <v/>
      </c>
    </row>
    <row r="87" spans="2:55">
      <c r="B87">
        <v>75</v>
      </c>
      <c r="C87" t="str">
        <f t="shared" ca="1" si="5"/>
        <v/>
      </c>
      <c r="D87" t="str">
        <f t="shared" ca="1" si="5"/>
        <v/>
      </c>
      <c r="E87" t="str">
        <f t="shared" ca="1" si="5"/>
        <v/>
      </c>
      <c r="F87" t="str">
        <f t="shared" ca="1" si="5"/>
        <v/>
      </c>
      <c r="G87" t="str">
        <f t="shared" ca="1" si="6"/>
        <v/>
      </c>
      <c r="H87" t="str">
        <f t="shared" ca="1" si="7"/>
        <v/>
      </c>
      <c r="I87" t="str">
        <f t="shared" ca="1" si="8"/>
        <v/>
      </c>
      <c r="P87" s="71" t="str">
        <f ca="1">IF(LEN($I87)=0,"",IF(LEN(P$12)=0,"",IF(ISNUMBER(SEARCH("LABEL",$G87)),"",IFERROR(_xll.BDP(TKR,$G87,"EQY_FUND_RELATIVE_PERIOD",P$12,ACC_O,CONS_O,CURR_O,"fill=b")*1,"-"))))</f>
        <v/>
      </c>
      <c r="Q87" s="71" t="str">
        <f ca="1">IF(LEN($I87)=0,"",IF(LEN(Q$12)=0,"",IF(ISNUMBER(SEARCH("LABEL",$G87)),"",IFERROR(_xll.BDP(TKR,$G87,"EQY_FUND_RELATIVE_PERIOD",Q$12,ACC_O,CONS_O,CURR_O,"fill=b")*1,"-"))))</f>
        <v/>
      </c>
      <c r="R87" s="71" t="str">
        <f ca="1">IF(LEN($I87)=0,"",IF(LEN(R$12)=0,"",IF(ISNUMBER(SEARCH("LABEL",$G87)),"",IFERROR(_xll.BDP(TKR,$G87,"EQY_FUND_RELATIVE_PERIOD",R$12,ACC_O,CONS_O,CURR_O,"fill=b")*1,"-"))))</f>
        <v/>
      </c>
      <c r="S87" s="71" t="str">
        <f ca="1">IF(LEN($I87)=0,"",IF(LEN(S$12)=0,"",IF(ISNUMBER(SEARCH("LABEL",$G87)),"",IFERROR(_xll.BDP(TKR,$G87,"EQY_FUND_RELATIVE_PERIOD",S$12,ACC_O,CONS_O,CURR_O,"fill=b")*1,"-"))))</f>
        <v/>
      </c>
      <c r="T87" s="71" t="str">
        <f ca="1">IF(LEN($I87)=0,"",IF(LEN(T$12)=0,"",IF(ISNUMBER(SEARCH("LABEL",$G87)),"",IFERROR(_xll.BDP(TKR,$G87,"EQY_FUND_RELATIVE_PERIOD",T$12,ACC_O,CONS_O,CURR_O,"fill=b")*1,"-"))))</f>
        <v/>
      </c>
      <c r="U87" s="71" t="str">
        <f ca="1">IF(LEN($I87)=0,"",IF(LEN(U$12)=0,"",IF(ISNUMBER(SEARCH("LABEL",$G87)),"",IFERROR(_xll.BDP(TKR,$G87,"EQY_FUND_RELATIVE_PERIOD",U$12,ACC_O,CONS_O,CURR_O,"fill=b")*1,"-"))))</f>
        <v/>
      </c>
      <c r="V87" s="71" t="str">
        <f ca="1">IF(LEN($I87)=0,"",IF(LEN(V$12)=0,"",IF(ISNUMBER(SEARCH("LABEL",$G87)),"",IFERROR(_xll.BDP(TKR,$G87,"EQY_FUND_RELATIVE_PERIOD",V$12,ACC_O,CONS_O,CURR_O,"fill=b")*1,"-"))))</f>
        <v/>
      </c>
      <c r="W87" s="71" t="str">
        <f ca="1">IF(LEN($I87)=0,"",IF(LEN(W$12)=0,"",IF(ISNUMBER(SEARCH("LABEL",$G87)),"",IFERROR(_xll.BDP(TKR,$G87,"EQY_FUND_RELATIVE_PERIOD",W$12,ACC_O,CONS_O,CURR_O,"fill=b")*1,"-"))))</f>
        <v/>
      </c>
      <c r="X87" s="71" t="str">
        <f ca="1">IF(LEN($I87)=0,"",IF(LEN(X$12)=0,"",IF(ISNUMBER(SEARCH("LABEL",$G87)),"",IFERROR(_xll.BDP(TKR,$G87,"EQY_FUND_RELATIVE_PERIOD",X$12,ACC_O,CONS_O,CURR_O,"fill=b")*1,"-"))))</f>
        <v/>
      </c>
      <c r="Y87" s="71" t="str">
        <f ca="1">IF(LEN($I87)=0,"",IF(LEN(Y$12)=0,"",IF(ISNUMBER(SEARCH("LABEL",$G87)),"",IFERROR(_xll.BDP(TKR,$G87,"EQY_FUND_RELATIVE_PERIOD",Y$12,ACC_O,CONS_O,CURR_O,"fill=b")*1,"-"))))</f>
        <v/>
      </c>
      <c r="Z87" s="71" t="str">
        <f ca="1">IF(LEN($I87)=0,"",IF(LEN(Z$12)=0,"",IF(ISNUMBER(SEARCH("LABEL",$G87)),"",IFERROR(_xll.BDP(TKR,$G87,"EQY_FUND_RELATIVE_PERIOD",Z$12,ACC_O,CONS_O,CURR_O,"fill=b")*1,"-"))))</f>
        <v/>
      </c>
      <c r="AA87" s="71" t="str">
        <f ca="1">IF(LEN($I87)=0,"",IF(LEN(AA$12)=0,"",IF(ISNUMBER(SEARCH("LABEL",$G87)),"",IFERROR(_xll.BDP(TKR,$G87,"EQY_FUND_RELATIVE_PERIOD",AA$12,ACC_O,CONS_O,CURR_O,"fill=b")*1,"-"))))</f>
        <v/>
      </c>
      <c r="AB87" s="71" t="str">
        <f ca="1">IF(LEN($I87)=0,"",IF(LEN(AB$12)=0,"",IF(ISNUMBER(SEARCH("LABEL",$G87)),"",IFERROR(_xll.BDP(TKR,$G87,"EQY_FUND_RELATIVE_PERIOD",AB$12,ACC_O,CONS_O,CURR_O,"fill=b")*1,"-"))))</f>
        <v/>
      </c>
      <c r="AC87" s="71" t="str">
        <f ca="1">IF(LEN($I87)=0,"",IF(LEN(AC$12)=0,"",IF(ISNUMBER(SEARCH("LABEL",$G87)),"",IFERROR(_xll.BDP(TKR,$G87,"EQY_FUND_RELATIVE_PERIOD",AC$12,ACC_O,CONS_O,CURR_O,"fill=b")*1,"-"))))</f>
        <v/>
      </c>
      <c r="AD87" s="71" t="str">
        <f ca="1">IF(LEN($I87)=0,"",IF(LEN(AD$12)=0,"",IF(ISNUMBER(SEARCH("LABEL",$G87)),"",IFERROR(_xll.BDP(TKR,$G87,"EQY_FUND_RELATIVE_PERIOD",AD$12,ACC_O,CONS_O,CURR_O,"fill=b")*1,"-"))))</f>
        <v/>
      </c>
      <c r="AE87" s="71" t="str">
        <f ca="1">IF(LEN($I87)=0,"",IF(LEN(AE$12)=0,"",IF(ISNUMBER(SEARCH("LABEL",$G87)),"",IFERROR(_xll.BDP(TKR,$G87,"EQY_FUND_RELATIVE_PERIOD",AE$12,ACC_O,CONS_O,CURR_O,"fill=b")*1,"-"))))</f>
        <v/>
      </c>
      <c r="AF87" s="71" t="str">
        <f ca="1">IF(LEN($I87)=0,"",IF(LEN(AF$12)=0,"",IF(ISNUMBER(SEARCH("LABEL",$G87)),"",IFERROR(_xll.BDP(TKR,$G87,"EQY_FUND_RELATIVE_PERIOD",AF$12,ACC_O,CONS_O,CURR_O,"fill=b")*1,"-"))))</f>
        <v/>
      </c>
      <c r="AG87" s="71" t="str">
        <f ca="1">IF(LEN($I87)=0,"",IF(LEN(AG$12)=0,"",IF(ISNUMBER(SEARCH("LABEL",$G87)),"",IFERROR(_xll.BDP(TKR,$G87,"EQY_FUND_RELATIVE_PERIOD",AG$12,ACC_O,CONS_O,CURR_O,"fill=b")*1,"-"))))</f>
        <v/>
      </c>
      <c r="AH87" s="71" t="str">
        <f ca="1">IF(LEN($I87)=0,"",IF(LEN(AH$12)=0,"",IF(ISNUMBER(SEARCH("LABEL",$G87)),"",IFERROR(_xll.BDP(TKR,$G87,"EQY_FUND_RELATIVE_PERIOD",AH$12,ACC_O,CONS_O,CURR_O,"fill=b")*1,"-"))))</f>
        <v/>
      </c>
      <c r="AI87" s="71" t="str">
        <f ca="1">IF(LEN($I87)=0,"",IF(LEN(AI$12)=0,"",IF(ISNUMBER(SEARCH("LABEL",$G87)),"",IFERROR(_xll.BDP(TKR,$G87,"EQY_FUND_RELATIVE_PERIOD",AI$12,ACC_O,CONS_O,CURR_O,"fill=b")*1,"-"))))</f>
        <v/>
      </c>
      <c r="AJ87" s="71" t="str">
        <f ca="1">IF(LEN($I87)=0,"",IF(LEN(AJ$12)=0,"",IF(ISNUMBER(SEARCH("LABEL",$G87)),"",IFERROR(_xll.BDP(TKR,$G87,"EQY_FUND_RELATIVE_PERIOD",AJ$12,ACC_O,CONS_O,CURR_O,"fill=b")*1,"-"))))</f>
        <v/>
      </c>
      <c r="AK87" s="71" t="str">
        <f ca="1">IF(LEN($I87)=0,"",IF(LEN(AK$12)=0,"",IF(ISNUMBER(SEARCH("LABEL",$G87)),"",IFERROR(_xll.BDP(TKR,$G87,"EQY_FUND_RELATIVE_PERIOD",AK$12,ACC_O,CONS_O,CURR_O,"fill=b")*1,"-"))))</f>
        <v/>
      </c>
      <c r="AL87" s="71" t="str">
        <f ca="1">IF(LEN($I87)=0,"",IF(LEN(AL$12)=0,"",IF(ISNUMBER(SEARCH("LABEL",$G87)),"",IFERROR(_xll.BDP(TKR,$G87,"EQY_FUND_RELATIVE_PERIOD",AL$12,ACC_O,CONS_O,CURR_O,"fill=b")*1,"-"))))</f>
        <v/>
      </c>
      <c r="AM87" s="71" t="str">
        <f ca="1">IF(LEN($I87)=0,"",IF(LEN(AM$12)=0,"",IF(ISNUMBER(SEARCH("LABEL",$G87)),"",IFERROR(_xll.BDP(TKR,$G87,"EQY_FUND_RELATIVE_PERIOD",AM$12,ACC_O,CONS_O,CURR_O,"fill=b")*1,"-"))))</f>
        <v/>
      </c>
      <c r="AN87" s="71" t="str">
        <f ca="1">IF(LEN($I87)=0,"",IF(LEN(AN$12)=0,"",IF(ISNUMBER(SEARCH("LABEL",$G87)),"",IFERROR(_xll.BDP(TKR,$G87,"EQY_FUND_RELATIVE_PERIOD",AN$12,ACC_O,CONS_O,CURR_O,"fill=b")*1,"-"))))</f>
        <v/>
      </c>
      <c r="AO87" s="71" t="str">
        <f ca="1">IF(LEN($I87)=0,"",IF(LEN(AO$12)=0,"",IF(ISNUMBER(SEARCH("LABEL",$G87)),"",IFERROR(_xll.BDP(TKR,$G87,"EQY_FUND_RELATIVE_PERIOD",AO$12,ACC_O,CONS_O,CURR_O,"fill=b")*1,"-"))))</f>
        <v/>
      </c>
      <c r="AP87" s="71" t="str">
        <f ca="1">IF(LEN($I87)=0,"",IF(LEN(AP$12)=0,"",IF(ISNUMBER(SEARCH("LABEL",$G87)),"",IFERROR(_xll.BDP(TKR,$G87,"EQY_FUND_RELATIVE_PERIOD",AP$12,ACC_O,CONS_O,CURR_O,"fill=b")*1,"-"))))</f>
        <v/>
      </c>
      <c r="AQ87" s="71" t="str">
        <f ca="1">IF(LEN($I87)=0,"",IF(LEN(AQ$12)=0,"",IF(ISNUMBER(SEARCH("LABEL",$G87)),"",IFERROR(_xll.BDP(TKR,$G87,"EQY_FUND_RELATIVE_PERIOD",AQ$12,ACC_O,CONS_O,CURR_O,"fill=b")*1,"-"))))</f>
        <v/>
      </c>
      <c r="AR87" s="71" t="str">
        <f ca="1">IF(LEN($I87)=0,"",IF(LEN(AR$12)=0,"",IF(ISNUMBER(SEARCH("LABEL",$G87)),"",IFERROR(_xll.BDP(TKR,$G87,"EQY_FUND_RELATIVE_PERIOD",AR$12,ACC_O,CONS_O,CURR_O,"fill=b")*1,"-"))))</f>
        <v/>
      </c>
      <c r="AS87" s="71" t="str">
        <f ca="1">IF(LEN($I87)=0,"",IF(LEN(AS$12)=0,"",IF(ISNUMBER(SEARCH("LABEL",$G87)),"",IFERROR(_xll.BDP(TKR,$G87,"EQY_FUND_RELATIVE_PERIOD",AS$12,ACC_O,CONS_O,CURR_O,"fill=b")*1,"-"))))</f>
        <v/>
      </c>
      <c r="AT87" s="71" t="str">
        <f ca="1">IF(LEN($I87)=0,"",IF(LEN(AT$12)=0,"",IF(ISNUMBER(SEARCH("LABEL",$G87)),"",IFERROR(_xll.BDP(TKR,$G87,"EQY_FUND_RELATIVE_PERIOD",AT$12,ACC_O,CONS_O,CURR_O,"fill=b")*1,"-"))))</f>
        <v/>
      </c>
      <c r="AU87" s="71" t="str">
        <f ca="1">IF(LEN($I87)=0,"",IF(LEN(AU$12)=0,"",IF(ISNUMBER(SEARCH("LABEL",$G87)),"",IFERROR(_xll.BDP(TKR,$G87,"EQY_FUND_RELATIVE_PERIOD",AU$12,ACC_O,CONS_O,CURR_O,"fill=b")*1,"-"))))</f>
        <v/>
      </c>
      <c r="AV87" s="71" t="str">
        <f ca="1">IF(LEN($I87)=0,"",IF(LEN(AV$12)=0,"",IF(ISNUMBER(SEARCH("LABEL",$G87)),"",IFERROR(_xll.BDP(TKR,$G87,"EQY_FUND_RELATIVE_PERIOD",AV$12,ACC_O,CONS_O,CURR_O,"fill=b")*1,"-"))))</f>
        <v/>
      </c>
      <c r="AW87" s="71" t="str">
        <f ca="1">IF(LEN($I87)=0,"",IF(LEN(AW$12)=0,"",IF(ISNUMBER(SEARCH("LABEL",$G87)),"",IFERROR(_xll.BDP(TKR,$G87,"EQY_FUND_RELATIVE_PERIOD",AW$12,ACC_O,CONS_O,CURR_O,"fill=b")*1,"-"))))</f>
        <v/>
      </c>
      <c r="AX87" s="71" t="str">
        <f ca="1">IF(LEN($I87)=0,"",IF(LEN(AX$12)=0,"",IF(ISNUMBER(SEARCH("LABEL",$G87)),"",IFERROR(_xll.BDP(TKR,$G87,"EQY_FUND_RELATIVE_PERIOD",AX$12,ACC_O,CONS_O,CURR_O,"fill=b")*1,"-"))))</f>
        <v/>
      </c>
      <c r="AY87" s="71" t="str">
        <f ca="1">IF(LEN($I87)=0,"",IF(LEN(AY$12)=0,"",IF(ISNUMBER(SEARCH("LABEL",$G87)),"",IFERROR(_xll.BDP(TKR,$G87,"EQY_FUND_RELATIVE_PERIOD",AY$12,ACC_O,CONS_O,CURR_O,"fill=b")*1,"-"))))</f>
        <v/>
      </c>
      <c r="AZ87" s="71" t="str">
        <f ca="1">IF(LEN($I87)=0,"",IF(LEN(AZ$12)=0,"",IF(ISNUMBER(SEARCH("LABEL",$G87)),"",IFERROR(_xll.BDP(TKR,$G87,"EQY_FUND_RELATIVE_PERIOD",AZ$12,ACC_O,CONS_O,CURR_O,"fill=b")*1,"-"))))</f>
        <v/>
      </c>
      <c r="BA87" s="71" t="str">
        <f ca="1">IF(LEN($I87)=0,"",IF(LEN(BA$12)=0,"",IF(ISNUMBER(SEARCH("LABEL",$G87)),"",IFERROR(_xll.BDP(TKR,$G87,"EQY_FUND_RELATIVE_PERIOD",BA$12,ACC_O,CONS_O,CURR_O,"fill=b")*1,"-"))))</f>
        <v/>
      </c>
      <c r="BB87" s="71" t="str">
        <f ca="1">IF(LEN($I87)=0,"",IF(LEN(BB$12)=0,"",IF(ISNUMBER(SEARCH("LABEL",$G87)),"",IFERROR(_xll.BDP(TKR,$G87,"EQY_FUND_RELATIVE_PERIOD",BB$12,ACC_O,CONS_O,CURR_O,"fill=b")*1,"-"))))</f>
        <v/>
      </c>
      <c r="BC87" s="71" t="str">
        <f ca="1">IF(LEN($I87)=0,"",IF(LEN(BC$12)=0,"",IF(ISNUMBER(SEARCH("LABEL",$G87)),"",IFERROR(_xll.BDP(TKR,$G87,"EQY_FUND_RELATIVE_PERIOD",BC$12,ACC_O,CONS_O,CURR_O,"fill=b")*1,"-"))))</f>
        <v/>
      </c>
    </row>
    <row r="88" spans="2:55">
      <c r="B88">
        <v>76</v>
      </c>
      <c r="C88" t="str">
        <f t="shared" ca="1" si="5"/>
        <v/>
      </c>
      <c r="D88" t="str">
        <f t="shared" ca="1" si="5"/>
        <v/>
      </c>
      <c r="E88" t="str">
        <f t="shared" ca="1" si="5"/>
        <v/>
      </c>
      <c r="F88" t="str">
        <f t="shared" ca="1" si="5"/>
        <v/>
      </c>
      <c r="G88" t="str">
        <f t="shared" ca="1" si="6"/>
        <v/>
      </c>
      <c r="H88" t="str">
        <f t="shared" ca="1" si="7"/>
        <v/>
      </c>
      <c r="I88" t="str">
        <f t="shared" ca="1" si="8"/>
        <v/>
      </c>
      <c r="P88" s="71" t="str">
        <f ca="1">IF(LEN($I88)=0,"",IF(LEN(P$12)=0,"",IF(ISNUMBER(SEARCH("LABEL",$G88)),"",IFERROR(_xll.BDP(TKR,$G88,"EQY_FUND_RELATIVE_PERIOD",P$12,ACC_O,CONS_O,CURR_O,"fill=b")*1,"-"))))</f>
        <v/>
      </c>
      <c r="Q88" s="71" t="str">
        <f ca="1">IF(LEN($I88)=0,"",IF(LEN(Q$12)=0,"",IF(ISNUMBER(SEARCH("LABEL",$G88)),"",IFERROR(_xll.BDP(TKR,$G88,"EQY_FUND_RELATIVE_PERIOD",Q$12,ACC_O,CONS_O,CURR_O,"fill=b")*1,"-"))))</f>
        <v/>
      </c>
      <c r="R88" s="71" t="str">
        <f ca="1">IF(LEN($I88)=0,"",IF(LEN(R$12)=0,"",IF(ISNUMBER(SEARCH("LABEL",$G88)),"",IFERROR(_xll.BDP(TKR,$G88,"EQY_FUND_RELATIVE_PERIOD",R$12,ACC_O,CONS_O,CURR_O,"fill=b")*1,"-"))))</f>
        <v/>
      </c>
      <c r="S88" s="71" t="str">
        <f ca="1">IF(LEN($I88)=0,"",IF(LEN(S$12)=0,"",IF(ISNUMBER(SEARCH("LABEL",$G88)),"",IFERROR(_xll.BDP(TKR,$G88,"EQY_FUND_RELATIVE_PERIOD",S$12,ACC_O,CONS_O,CURR_O,"fill=b")*1,"-"))))</f>
        <v/>
      </c>
      <c r="T88" s="71" t="str">
        <f ca="1">IF(LEN($I88)=0,"",IF(LEN(T$12)=0,"",IF(ISNUMBER(SEARCH("LABEL",$G88)),"",IFERROR(_xll.BDP(TKR,$G88,"EQY_FUND_RELATIVE_PERIOD",T$12,ACC_O,CONS_O,CURR_O,"fill=b")*1,"-"))))</f>
        <v/>
      </c>
      <c r="U88" s="71" t="str">
        <f ca="1">IF(LEN($I88)=0,"",IF(LEN(U$12)=0,"",IF(ISNUMBER(SEARCH("LABEL",$G88)),"",IFERROR(_xll.BDP(TKR,$G88,"EQY_FUND_RELATIVE_PERIOD",U$12,ACC_O,CONS_O,CURR_O,"fill=b")*1,"-"))))</f>
        <v/>
      </c>
      <c r="V88" s="71" t="str">
        <f ca="1">IF(LEN($I88)=0,"",IF(LEN(V$12)=0,"",IF(ISNUMBER(SEARCH("LABEL",$G88)),"",IFERROR(_xll.BDP(TKR,$G88,"EQY_FUND_RELATIVE_PERIOD",V$12,ACC_O,CONS_O,CURR_O,"fill=b")*1,"-"))))</f>
        <v/>
      </c>
      <c r="W88" s="71" t="str">
        <f ca="1">IF(LEN($I88)=0,"",IF(LEN(W$12)=0,"",IF(ISNUMBER(SEARCH("LABEL",$G88)),"",IFERROR(_xll.BDP(TKR,$G88,"EQY_FUND_RELATIVE_PERIOD",W$12,ACC_O,CONS_O,CURR_O,"fill=b")*1,"-"))))</f>
        <v/>
      </c>
      <c r="X88" s="71" t="str">
        <f ca="1">IF(LEN($I88)=0,"",IF(LEN(X$12)=0,"",IF(ISNUMBER(SEARCH("LABEL",$G88)),"",IFERROR(_xll.BDP(TKR,$G88,"EQY_FUND_RELATIVE_PERIOD",X$12,ACC_O,CONS_O,CURR_O,"fill=b")*1,"-"))))</f>
        <v/>
      </c>
      <c r="Y88" s="71" t="str">
        <f ca="1">IF(LEN($I88)=0,"",IF(LEN(Y$12)=0,"",IF(ISNUMBER(SEARCH("LABEL",$G88)),"",IFERROR(_xll.BDP(TKR,$G88,"EQY_FUND_RELATIVE_PERIOD",Y$12,ACC_O,CONS_O,CURR_O,"fill=b")*1,"-"))))</f>
        <v/>
      </c>
      <c r="Z88" s="71" t="str">
        <f ca="1">IF(LEN($I88)=0,"",IF(LEN(Z$12)=0,"",IF(ISNUMBER(SEARCH("LABEL",$G88)),"",IFERROR(_xll.BDP(TKR,$G88,"EQY_FUND_RELATIVE_PERIOD",Z$12,ACC_O,CONS_O,CURR_O,"fill=b")*1,"-"))))</f>
        <v/>
      </c>
      <c r="AA88" s="71" t="str">
        <f ca="1">IF(LEN($I88)=0,"",IF(LEN(AA$12)=0,"",IF(ISNUMBER(SEARCH("LABEL",$G88)),"",IFERROR(_xll.BDP(TKR,$G88,"EQY_FUND_RELATIVE_PERIOD",AA$12,ACC_O,CONS_O,CURR_O,"fill=b")*1,"-"))))</f>
        <v/>
      </c>
      <c r="AB88" s="71" t="str">
        <f ca="1">IF(LEN($I88)=0,"",IF(LEN(AB$12)=0,"",IF(ISNUMBER(SEARCH("LABEL",$G88)),"",IFERROR(_xll.BDP(TKR,$G88,"EQY_FUND_RELATIVE_PERIOD",AB$12,ACC_O,CONS_O,CURR_O,"fill=b")*1,"-"))))</f>
        <v/>
      </c>
      <c r="AC88" s="71" t="str">
        <f ca="1">IF(LEN($I88)=0,"",IF(LEN(AC$12)=0,"",IF(ISNUMBER(SEARCH("LABEL",$G88)),"",IFERROR(_xll.BDP(TKR,$G88,"EQY_FUND_RELATIVE_PERIOD",AC$12,ACC_O,CONS_O,CURR_O,"fill=b")*1,"-"))))</f>
        <v/>
      </c>
      <c r="AD88" s="71" t="str">
        <f ca="1">IF(LEN($I88)=0,"",IF(LEN(AD$12)=0,"",IF(ISNUMBER(SEARCH("LABEL",$G88)),"",IFERROR(_xll.BDP(TKR,$G88,"EQY_FUND_RELATIVE_PERIOD",AD$12,ACC_O,CONS_O,CURR_O,"fill=b")*1,"-"))))</f>
        <v/>
      </c>
      <c r="AE88" s="71" t="str">
        <f ca="1">IF(LEN($I88)=0,"",IF(LEN(AE$12)=0,"",IF(ISNUMBER(SEARCH("LABEL",$G88)),"",IFERROR(_xll.BDP(TKR,$G88,"EQY_FUND_RELATIVE_PERIOD",AE$12,ACC_O,CONS_O,CURR_O,"fill=b")*1,"-"))))</f>
        <v/>
      </c>
      <c r="AF88" s="71" t="str">
        <f ca="1">IF(LEN($I88)=0,"",IF(LEN(AF$12)=0,"",IF(ISNUMBER(SEARCH("LABEL",$G88)),"",IFERROR(_xll.BDP(TKR,$G88,"EQY_FUND_RELATIVE_PERIOD",AF$12,ACC_O,CONS_O,CURR_O,"fill=b")*1,"-"))))</f>
        <v/>
      </c>
      <c r="AG88" s="71" t="str">
        <f ca="1">IF(LEN($I88)=0,"",IF(LEN(AG$12)=0,"",IF(ISNUMBER(SEARCH("LABEL",$G88)),"",IFERROR(_xll.BDP(TKR,$G88,"EQY_FUND_RELATIVE_PERIOD",AG$12,ACC_O,CONS_O,CURR_O,"fill=b")*1,"-"))))</f>
        <v/>
      </c>
      <c r="AH88" s="71" t="str">
        <f ca="1">IF(LEN($I88)=0,"",IF(LEN(AH$12)=0,"",IF(ISNUMBER(SEARCH("LABEL",$G88)),"",IFERROR(_xll.BDP(TKR,$G88,"EQY_FUND_RELATIVE_PERIOD",AH$12,ACC_O,CONS_O,CURR_O,"fill=b")*1,"-"))))</f>
        <v/>
      </c>
      <c r="AI88" s="71" t="str">
        <f ca="1">IF(LEN($I88)=0,"",IF(LEN(AI$12)=0,"",IF(ISNUMBER(SEARCH("LABEL",$G88)),"",IFERROR(_xll.BDP(TKR,$G88,"EQY_FUND_RELATIVE_PERIOD",AI$12,ACC_O,CONS_O,CURR_O,"fill=b")*1,"-"))))</f>
        <v/>
      </c>
      <c r="AJ88" s="71" t="str">
        <f ca="1">IF(LEN($I88)=0,"",IF(LEN(AJ$12)=0,"",IF(ISNUMBER(SEARCH("LABEL",$G88)),"",IFERROR(_xll.BDP(TKR,$G88,"EQY_FUND_RELATIVE_PERIOD",AJ$12,ACC_O,CONS_O,CURR_O,"fill=b")*1,"-"))))</f>
        <v/>
      </c>
      <c r="AK88" s="71" t="str">
        <f ca="1">IF(LEN($I88)=0,"",IF(LEN(AK$12)=0,"",IF(ISNUMBER(SEARCH("LABEL",$G88)),"",IFERROR(_xll.BDP(TKR,$G88,"EQY_FUND_RELATIVE_PERIOD",AK$12,ACC_O,CONS_O,CURR_O,"fill=b")*1,"-"))))</f>
        <v/>
      </c>
      <c r="AL88" s="71" t="str">
        <f ca="1">IF(LEN($I88)=0,"",IF(LEN(AL$12)=0,"",IF(ISNUMBER(SEARCH("LABEL",$G88)),"",IFERROR(_xll.BDP(TKR,$G88,"EQY_FUND_RELATIVE_PERIOD",AL$12,ACC_O,CONS_O,CURR_O,"fill=b")*1,"-"))))</f>
        <v/>
      </c>
      <c r="AM88" s="71" t="str">
        <f ca="1">IF(LEN($I88)=0,"",IF(LEN(AM$12)=0,"",IF(ISNUMBER(SEARCH("LABEL",$G88)),"",IFERROR(_xll.BDP(TKR,$G88,"EQY_FUND_RELATIVE_PERIOD",AM$12,ACC_O,CONS_O,CURR_O,"fill=b")*1,"-"))))</f>
        <v/>
      </c>
      <c r="AN88" s="71" t="str">
        <f ca="1">IF(LEN($I88)=0,"",IF(LEN(AN$12)=0,"",IF(ISNUMBER(SEARCH("LABEL",$G88)),"",IFERROR(_xll.BDP(TKR,$G88,"EQY_FUND_RELATIVE_PERIOD",AN$12,ACC_O,CONS_O,CURR_O,"fill=b")*1,"-"))))</f>
        <v/>
      </c>
      <c r="AO88" s="71" t="str">
        <f ca="1">IF(LEN($I88)=0,"",IF(LEN(AO$12)=0,"",IF(ISNUMBER(SEARCH("LABEL",$G88)),"",IFERROR(_xll.BDP(TKR,$G88,"EQY_FUND_RELATIVE_PERIOD",AO$12,ACC_O,CONS_O,CURR_O,"fill=b")*1,"-"))))</f>
        <v/>
      </c>
      <c r="AP88" s="71" t="str">
        <f ca="1">IF(LEN($I88)=0,"",IF(LEN(AP$12)=0,"",IF(ISNUMBER(SEARCH("LABEL",$G88)),"",IFERROR(_xll.BDP(TKR,$G88,"EQY_FUND_RELATIVE_PERIOD",AP$12,ACC_O,CONS_O,CURR_O,"fill=b")*1,"-"))))</f>
        <v/>
      </c>
      <c r="AQ88" s="71" t="str">
        <f ca="1">IF(LEN($I88)=0,"",IF(LEN(AQ$12)=0,"",IF(ISNUMBER(SEARCH("LABEL",$G88)),"",IFERROR(_xll.BDP(TKR,$G88,"EQY_FUND_RELATIVE_PERIOD",AQ$12,ACC_O,CONS_O,CURR_O,"fill=b")*1,"-"))))</f>
        <v/>
      </c>
      <c r="AR88" s="71" t="str">
        <f ca="1">IF(LEN($I88)=0,"",IF(LEN(AR$12)=0,"",IF(ISNUMBER(SEARCH("LABEL",$G88)),"",IFERROR(_xll.BDP(TKR,$G88,"EQY_FUND_RELATIVE_PERIOD",AR$12,ACC_O,CONS_O,CURR_O,"fill=b")*1,"-"))))</f>
        <v/>
      </c>
      <c r="AS88" s="71" t="str">
        <f ca="1">IF(LEN($I88)=0,"",IF(LEN(AS$12)=0,"",IF(ISNUMBER(SEARCH("LABEL",$G88)),"",IFERROR(_xll.BDP(TKR,$G88,"EQY_FUND_RELATIVE_PERIOD",AS$12,ACC_O,CONS_O,CURR_O,"fill=b")*1,"-"))))</f>
        <v/>
      </c>
      <c r="AT88" s="71" t="str">
        <f ca="1">IF(LEN($I88)=0,"",IF(LEN(AT$12)=0,"",IF(ISNUMBER(SEARCH("LABEL",$G88)),"",IFERROR(_xll.BDP(TKR,$G88,"EQY_FUND_RELATIVE_PERIOD",AT$12,ACC_O,CONS_O,CURR_O,"fill=b")*1,"-"))))</f>
        <v/>
      </c>
      <c r="AU88" s="71" t="str">
        <f ca="1">IF(LEN($I88)=0,"",IF(LEN(AU$12)=0,"",IF(ISNUMBER(SEARCH("LABEL",$G88)),"",IFERROR(_xll.BDP(TKR,$G88,"EQY_FUND_RELATIVE_PERIOD",AU$12,ACC_O,CONS_O,CURR_O,"fill=b")*1,"-"))))</f>
        <v/>
      </c>
      <c r="AV88" s="71" t="str">
        <f ca="1">IF(LEN($I88)=0,"",IF(LEN(AV$12)=0,"",IF(ISNUMBER(SEARCH("LABEL",$G88)),"",IFERROR(_xll.BDP(TKR,$G88,"EQY_FUND_RELATIVE_PERIOD",AV$12,ACC_O,CONS_O,CURR_O,"fill=b")*1,"-"))))</f>
        <v/>
      </c>
      <c r="AW88" s="71" t="str">
        <f ca="1">IF(LEN($I88)=0,"",IF(LEN(AW$12)=0,"",IF(ISNUMBER(SEARCH("LABEL",$G88)),"",IFERROR(_xll.BDP(TKR,$G88,"EQY_FUND_RELATIVE_PERIOD",AW$12,ACC_O,CONS_O,CURR_O,"fill=b")*1,"-"))))</f>
        <v/>
      </c>
      <c r="AX88" s="71" t="str">
        <f ca="1">IF(LEN($I88)=0,"",IF(LEN(AX$12)=0,"",IF(ISNUMBER(SEARCH("LABEL",$G88)),"",IFERROR(_xll.BDP(TKR,$G88,"EQY_FUND_RELATIVE_PERIOD",AX$12,ACC_O,CONS_O,CURR_O,"fill=b")*1,"-"))))</f>
        <v/>
      </c>
      <c r="AY88" s="71" t="str">
        <f ca="1">IF(LEN($I88)=0,"",IF(LEN(AY$12)=0,"",IF(ISNUMBER(SEARCH("LABEL",$G88)),"",IFERROR(_xll.BDP(TKR,$G88,"EQY_FUND_RELATIVE_PERIOD",AY$12,ACC_O,CONS_O,CURR_O,"fill=b")*1,"-"))))</f>
        <v/>
      </c>
      <c r="AZ88" s="71" t="str">
        <f ca="1">IF(LEN($I88)=0,"",IF(LEN(AZ$12)=0,"",IF(ISNUMBER(SEARCH("LABEL",$G88)),"",IFERROR(_xll.BDP(TKR,$G88,"EQY_FUND_RELATIVE_PERIOD",AZ$12,ACC_O,CONS_O,CURR_O,"fill=b")*1,"-"))))</f>
        <v/>
      </c>
      <c r="BA88" s="71" t="str">
        <f ca="1">IF(LEN($I88)=0,"",IF(LEN(BA$12)=0,"",IF(ISNUMBER(SEARCH("LABEL",$G88)),"",IFERROR(_xll.BDP(TKR,$G88,"EQY_FUND_RELATIVE_PERIOD",BA$12,ACC_O,CONS_O,CURR_O,"fill=b")*1,"-"))))</f>
        <v/>
      </c>
      <c r="BB88" s="71" t="str">
        <f ca="1">IF(LEN($I88)=0,"",IF(LEN(BB$12)=0,"",IF(ISNUMBER(SEARCH("LABEL",$G88)),"",IFERROR(_xll.BDP(TKR,$G88,"EQY_FUND_RELATIVE_PERIOD",BB$12,ACC_O,CONS_O,CURR_O,"fill=b")*1,"-"))))</f>
        <v/>
      </c>
      <c r="BC88" s="71" t="str">
        <f ca="1">IF(LEN($I88)=0,"",IF(LEN(BC$12)=0,"",IF(ISNUMBER(SEARCH("LABEL",$G88)),"",IFERROR(_xll.BDP(TKR,$G88,"EQY_FUND_RELATIVE_PERIOD",BC$12,ACC_O,CONS_O,CURR_O,"fill=b")*1,"-"))))</f>
        <v/>
      </c>
    </row>
    <row r="89" spans="2:55">
      <c r="B89">
        <v>77</v>
      </c>
      <c r="C89" t="str">
        <f t="shared" ca="1" si="5"/>
        <v/>
      </c>
      <c r="D89" t="str">
        <f t="shared" ca="1" si="5"/>
        <v/>
      </c>
      <c r="E89" t="str">
        <f t="shared" ca="1" si="5"/>
        <v/>
      </c>
      <c r="F89" t="str">
        <f t="shared" ca="1" si="5"/>
        <v/>
      </c>
      <c r="G89" t="str">
        <f t="shared" ca="1" si="6"/>
        <v/>
      </c>
      <c r="H89" t="str">
        <f t="shared" ca="1" si="7"/>
        <v/>
      </c>
      <c r="I89" t="str">
        <f t="shared" ca="1" si="8"/>
        <v/>
      </c>
      <c r="P89" s="71" t="str">
        <f ca="1">IF(LEN($I89)=0,"",IF(LEN(P$12)=0,"",IF(ISNUMBER(SEARCH("LABEL",$G89)),"",IFERROR(_xll.BDP(TKR,$G89,"EQY_FUND_RELATIVE_PERIOD",P$12,ACC_O,CONS_O,CURR_O,"fill=b")*1,"-"))))</f>
        <v/>
      </c>
      <c r="Q89" s="71" t="str">
        <f ca="1">IF(LEN($I89)=0,"",IF(LEN(Q$12)=0,"",IF(ISNUMBER(SEARCH("LABEL",$G89)),"",IFERROR(_xll.BDP(TKR,$G89,"EQY_FUND_RELATIVE_PERIOD",Q$12,ACC_O,CONS_O,CURR_O,"fill=b")*1,"-"))))</f>
        <v/>
      </c>
      <c r="R89" s="71" t="str">
        <f ca="1">IF(LEN($I89)=0,"",IF(LEN(R$12)=0,"",IF(ISNUMBER(SEARCH("LABEL",$G89)),"",IFERROR(_xll.BDP(TKR,$G89,"EQY_FUND_RELATIVE_PERIOD",R$12,ACC_O,CONS_O,CURR_O,"fill=b")*1,"-"))))</f>
        <v/>
      </c>
      <c r="S89" s="71" t="str">
        <f ca="1">IF(LEN($I89)=0,"",IF(LEN(S$12)=0,"",IF(ISNUMBER(SEARCH("LABEL",$G89)),"",IFERROR(_xll.BDP(TKR,$G89,"EQY_FUND_RELATIVE_PERIOD",S$12,ACC_O,CONS_O,CURR_O,"fill=b")*1,"-"))))</f>
        <v/>
      </c>
      <c r="T89" s="71" t="str">
        <f ca="1">IF(LEN($I89)=0,"",IF(LEN(T$12)=0,"",IF(ISNUMBER(SEARCH("LABEL",$G89)),"",IFERROR(_xll.BDP(TKR,$G89,"EQY_FUND_RELATIVE_PERIOD",T$12,ACC_O,CONS_O,CURR_O,"fill=b")*1,"-"))))</f>
        <v/>
      </c>
      <c r="U89" s="71" t="str">
        <f ca="1">IF(LEN($I89)=0,"",IF(LEN(U$12)=0,"",IF(ISNUMBER(SEARCH("LABEL",$G89)),"",IFERROR(_xll.BDP(TKR,$G89,"EQY_FUND_RELATIVE_PERIOD",U$12,ACC_O,CONS_O,CURR_O,"fill=b")*1,"-"))))</f>
        <v/>
      </c>
      <c r="V89" s="71" t="str">
        <f ca="1">IF(LEN($I89)=0,"",IF(LEN(V$12)=0,"",IF(ISNUMBER(SEARCH("LABEL",$G89)),"",IFERROR(_xll.BDP(TKR,$G89,"EQY_FUND_RELATIVE_PERIOD",V$12,ACC_O,CONS_O,CURR_O,"fill=b")*1,"-"))))</f>
        <v/>
      </c>
      <c r="W89" s="71" t="str">
        <f ca="1">IF(LEN($I89)=0,"",IF(LEN(W$12)=0,"",IF(ISNUMBER(SEARCH("LABEL",$G89)),"",IFERROR(_xll.BDP(TKR,$G89,"EQY_FUND_RELATIVE_PERIOD",W$12,ACC_O,CONS_O,CURR_O,"fill=b")*1,"-"))))</f>
        <v/>
      </c>
      <c r="X89" s="71" t="str">
        <f ca="1">IF(LEN($I89)=0,"",IF(LEN(X$12)=0,"",IF(ISNUMBER(SEARCH("LABEL",$G89)),"",IFERROR(_xll.BDP(TKR,$G89,"EQY_FUND_RELATIVE_PERIOD",X$12,ACC_O,CONS_O,CURR_O,"fill=b")*1,"-"))))</f>
        <v/>
      </c>
      <c r="Y89" s="71" t="str">
        <f ca="1">IF(LEN($I89)=0,"",IF(LEN(Y$12)=0,"",IF(ISNUMBER(SEARCH("LABEL",$G89)),"",IFERROR(_xll.BDP(TKR,$G89,"EQY_FUND_RELATIVE_PERIOD",Y$12,ACC_O,CONS_O,CURR_O,"fill=b")*1,"-"))))</f>
        <v/>
      </c>
      <c r="Z89" s="71" t="str">
        <f ca="1">IF(LEN($I89)=0,"",IF(LEN(Z$12)=0,"",IF(ISNUMBER(SEARCH("LABEL",$G89)),"",IFERROR(_xll.BDP(TKR,$G89,"EQY_FUND_RELATIVE_PERIOD",Z$12,ACC_O,CONS_O,CURR_O,"fill=b")*1,"-"))))</f>
        <v/>
      </c>
      <c r="AA89" s="71" t="str">
        <f ca="1">IF(LEN($I89)=0,"",IF(LEN(AA$12)=0,"",IF(ISNUMBER(SEARCH("LABEL",$G89)),"",IFERROR(_xll.BDP(TKR,$G89,"EQY_FUND_RELATIVE_PERIOD",AA$12,ACC_O,CONS_O,CURR_O,"fill=b")*1,"-"))))</f>
        <v/>
      </c>
      <c r="AB89" s="71" t="str">
        <f ca="1">IF(LEN($I89)=0,"",IF(LEN(AB$12)=0,"",IF(ISNUMBER(SEARCH("LABEL",$G89)),"",IFERROR(_xll.BDP(TKR,$G89,"EQY_FUND_RELATIVE_PERIOD",AB$12,ACC_O,CONS_O,CURR_O,"fill=b")*1,"-"))))</f>
        <v/>
      </c>
      <c r="AC89" s="71" t="str">
        <f ca="1">IF(LEN($I89)=0,"",IF(LEN(AC$12)=0,"",IF(ISNUMBER(SEARCH("LABEL",$G89)),"",IFERROR(_xll.BDP(TKR,$G89,"EQY_FUND_RELATIVE_PERIOD",AC$12,ACC_O,CONS_O,CURR_O,"fill=b")*1,"-"))))</f>
        <v/>
      </c>
      <c r="AD89" s="71" t="str">
        <f ca="1">IF(LEN($I89)=0,"",IF(LEN(AD$12)=0,"",IF(ISNUMBER(SEARCH("LABEL",$G89)),"",IFERROR(_xll.BDP(TKR,$G89,"EQY_FUND_RELATIVE_PERIOD",AD$12,ACC_O,CONS_O,CURR_O,"fill=b")*1,"-"))))</f>
        <v/>
      </c>
      <c r="AE89" s="71" t="str">
        <f ca="1">IF(LEN($I89)=0,"",IF(LEN(AE$12)=0,"",IF(ISNUMBER(SEARCH("LABEL",$G89)),"",IFERROR(_xll.BDP(TKR,$G89,"EQY_FUND_RELATIVE_PERIOD",AE$12,ACC_O,CONS_O,CURR_O,"fill=b")*1,"-"))))</f>
        <v/>
      </c>
      <c r="AF89" s="71" t="str">
        <f ca="1">IF(LEN($I89)=0,"",IF(LEN(AF$12)=0,"",IF(ISNUMBER(SEARCH("LABEL",$G89)),"",IFERROR(_xll.BDP(TKR,$G89,"EQY_FUND_RELATIVE_PERIOD",AF$12,ACC_O,CONS_O,CURR_O,"fill=b")*1,"-"))))</f>
        <v/>
      </c>
      <c r="AG89" s="71" t="str">
        <f ca="1">IF(LEN($I89)=0,"",IF(LEN(AG$12)=0,"",IF(ISNUMBER(SEARCH("LABEL",$G89)),"",IFERROR(_xll.BDP(TKR,$G89,"EQY_FUND_RELATIVE_PERIOD",AG$12,ACC_O,CONS_O,CURR_O,"fill=b")*1,"-"))))</f>
        <v/>
      </c>
      <c r="AH89" s="71" t="str">
        <f ca="1">IF(LEN($I89)=0,"",IF(LEN(AH$12)=0,"",IF(ISNUMBER(SEARCH("LABEL",$G89)),"",IFERROR(_xll.BDP(TKR,$G89,"EQY_FUND_RELATIVE_PERIOD",AH$12,ACC_O,CONS_O,CURR_O,"fill=b")*1,"-"))))</f>
        <v/>
      </c>
      <c r="AI89" s="71" t="str">
        <f ca="1">IF(LEN($I89)=0,"",IF(LEN(AI$12)=0,"",IF(ISNUMBER(SEARCH("LABEL",$G89)),"",IFERROR(_xll.BDP(TKR,$G89,"EQY_FUND_RELATIVE_PERIOD",AI$12,ACC_O,CONS_O,CURR_O,"fill=b")*1,"-"))))</f>
        <v/>
      </c>
      <c r="AJ89" s="71" t="str">
        <f ca="1">IF(LEN($I89)=0,"",IF(LEN(AJ$12)=0,"",IF(ISNUMBER(SEARCH("LABEL",$G89)),"",IFERROR(_xll.BDP(TKR,$G89,"EQY_FUND_RELATIVE_PERIOD",AJ$12,ACC_O,CONS_O,CURR_O,"fill=b")*1,"-"))))</f>
        <v/>
      </c>
      <c r="AK89" s="71" t="str">
        <f ca="1">IF(LEN($I89)=0,"",IF(LEN(AK$12)=0,"",IF(ISNUMBER(SEARCH("LABEL",$G89)),"",IFERROR(_xll.BDP(TKR,$G89,"EQY_FUND_RELATIVE_PERIOD",AK$12,ACC_O,CONS_O,CURR_O,"fill=b")*1,"-"))))</f>
        <v/>
      </c>
      <c r="AL89" s="71" t="str">
        <f ca="1">IF(LEN($I89)=0,"",IF(LEN(AL$12)=0,"",IF(ISNUMBER(SEARCH("LABEL",$G89)),"",IFERROR(_xll.BDP(TKR,$G89,"EQY_FUND_RELATIVE_PERIOD",AL$12,ACC_O,CONS_O,CURR_O,"fill=b")*1,"-"))))</f>
        <v/>
      </c>
      <c r="AM89" s="71" t="str">
        <f ca="1">IF(LEN($I89)=0,"",IF(LEN(AM$12)=0,"",IF(ISNUMBER(SEARCH("LABEL",$G89)),"",IFERROR(_xll.BDP(TKR,$G89,"EQY_FUND_RELATIVE_PERIOD",AM$12,ACC_O,CONS_O,CURR_O,"fill=b")*1,"-"))))</f>
        <v/>
      </c>
      <c r="AN89" s="71" t="str">
        <f ca="1">IF(LEN($I89)=0,"",IF(LEN(AN$12)=0,"",IF(ISNUMBER(SEARCH("LABEL",$G89)),"",IFERROR(_xll.BDP(TKR,$G89,"EQY_FUND_RELATIVE_PERIOD",AN$12,ACC_O,CONS_O,CURR_O,"fill=b")*1,"-"))))</f>
        <v/>
      </c>
      <c r="AO89" s="71" t="str">
        <f ca="1">IF(LEN($I89)=0,"",IF(LEN(AO$12)=0,"",IF(ISNUMBER(SEARCH("LABEL",$G89)),"",IFERROR(_xll.BDP(TKR,$G89,"EQY_FUND_RELATIVE_PERIOD",AO$12,ACC_O,CONS_O,CURR_O,"fill=b")*1,"-"))))</f>
        <v/>
      </c>
      <c r="AP89" s="71" t="str">
        <f ca="1">IF(LEN($I89)=0,"",IF(LEN(AP$12)=0,"",IF(ISNUMBER(SEARCH("LABEL",$G89)),"",IFERROR(_xll.BDP(TKR,$G89,"EQY_FUND_RELATIVE_PERIOD",AP$12,ACC_O,CONS_O,CURR_O,"fill=b")*1,"-"))))</f>
        <v/>
      </c>
      <c r="AQ89" s="71" t="str">
        <f ca="1">IF(LEN($I89)=0,"",IF(LEN(AQ$12)=0,"",IF(ISNUMBER(SEARCH("LABEL",$G89)),"",IFERROR(_xll.BDP(TKR,$G89,"EQY_FUND_RELATIVE_PERIOD",AQ$12,ACC_O,CONS_O,CURR_O,"fill=b")*1,"-"))))</f>
        <v/>
      </c>
      <c r="AR89" s="71" t="str">
        <f ca="1">IF(LEN($I89)=0,"",IF(LEN(AR$12)=0,"",IF(ISNUMBER(SEARCH("LABEL",$G89)),"",IFERROR(_xll.BDP(TKR,$G89,"EQY_FUND_RELATIVE_PERIOD",AR$12,ACC_O,CONS_O,CURR_O,"fill=b")*1,"-"))))</f>
        <v/>
      </c>
      <c r="AS89" s="71" t="str">
        <f ca="1">IF(LEN($I89)=0,"",IF(LEN(AS$12)=0,"",IF(ISNUMBER(SEARCH("LABEL",$G89)),"",IFERROR(_xll.BDP(TKR,$G89,"EQY_FUND_RELATIVE_PERIOD",AS$12,ACC_O,CONS_O,CURR_O,"fill=b")*1,"-"))))</f>
        <v/>
      </c>
      <c r="AT89" s="71" t="str">
        <f ca="1">IF(LEN($I89)=0,"",IF(LEN(AT$12)=0,"",IF(ISNUMBER(SEARCH("LABEL",$G89)),"",IFERROR(_xll.BDP(TKR,$G89,"EQY_FUND_RELATIVE_PERIOD",AT$12,ACC_O,CONS_O,CURR_O,"fill=b")*1,"-"))))</f>
        <v/>
      </c>
      <c r="AU89" s="71" t="str">
        <f ca="1">IF(LEN($I89)=0,"",IF(LEN(AU$12)=0,"",IF(ISNUMBER(SEARCH("LABEL",$G89)),"",IFERROR(_xll.BDP(TKR,$G89,"EQY_FUND_RELATIVE_PERIOD",AU$12,ACC_O,CONS_O,CURR_O,"fill=b")*1,"-"))))</f>
        <v/>
      </c>
      <c r="AV89" s="71" t="str">
        <f ca="1">IF(LEN($I89)=0,"",IF(LEN(AV$12)=0,"",IF(ISNUMBER(SEARCH("LABEL",$G89)),"",IFERROR(_xll.BDP(TKR,$G89,"EQY_FUND_RELATIVE_PERIOD",AV$12,ACC_O,CONS_O,CURR_O,"fill=b")*1,"-"))))</f>
        <v/>
      </c>
      <c r="AW89" s="71" t="str">
        <f ca="1">IF(LEN($I89)=0,"",IF(LEN(AW$12)=0,"",IF(ISNUMBER(SEARCH("LABEL",$G89)),"",IFERROR(_xll.BDP(TKR,$G89,"EQY_FUND_RELATIVE_PERIOD",AW$12,ACC_O,CONS_O,CURR_O,"fill=b")*1,"-"))))</f>
        <v/>
      </c>
      <c r="AX89" s="71" t="str">
        <f ca="1">IF(LEN($I89)=0,"",IF(LEN(AX$12)=0,"",IF(ISNUMBER(SEARCH("LABEL",$G89)),"",IFERROR(_xll.BDP(TKR,$G89,"EQY_FUND_RELATIVE_PERIOD",AX$12,ACC_O,CONS_O,CURR_O,"fill=b")*1,"-"))))</f>
        <v/>
      </c>
      <c r="AY89" s="71" t="str">
        <f ca="1">IF(LEN($I89)=0,"",IF(LEN(AY$12)=0,"",IF(ISNUMBER(SEARCH("LABEL",$G89)),"",IFERROR(_xll.BDP(TKR,$G89,"EQY_FUND_RELATIVE_PERIOD",AY$12,ACC_O,CONS_O,CURR_O,"fill=b")*1,"-"))))</f>
        <v/>
      </c>
      <c r="AZ89" s="71" t="str">
        <f ca="1">IF(LEN($I89)=0,"",IF(LEN(AZ$12)=0,"",IF(ISNUMBER(SEARCH("LABEL",$G89)),"",IFERROR(_xll.BDP(TKR,$G89,"EQY_FUND_RELATIVE_PERIOD",AZ$12,ACC_O,CONS_O,CURR_O,"fill=b")*1,"-"))))</f>
        <v/>
      </c>
      <c r="BA89" s="71" t="str">
        <f ca="1">IF(LEN($I89)=0,"",IF(LEN(BA$12)=0,"",IF(ISNUMBER(SEARCH("LABEL",$G89)),"",IFERROR(_xll.BDP(TKR,$G89,"EQY_FUND_RELATIVE_PERIOD",BA$12,ACC_O,CONS_O,CURR_O,"fill=b")*1,"-"))))</f>
        <v/>
      </c>
      <c r="BB89" s="71" t="str">
        <f ca="1">IF(LEN($I89)=0,"",IF(LEN(BB$12)=0,"",IF(ISNUMBER(SEARCH("LABEL",$G89)),"",IFERROR(_xll.BDP(TKR,$G89,"EQY_FUND_RELATIVE_PERIOD",BB$12,ACC_O,CONS_O,CURR_O,"fill=b")*1,"-"))))</f>
        <v/>
      </c>
      <c r="BC89" s="71" t="str">
        <f ca="1">IF(LEN($I89)=0,"",IF(LEN(BC$12)=0,"",IF(ISNUMBER(SEARCH("LABEL",$G89)),"",IFERROR(_xll.BDP(TKR,$G89,"EQY_FUND_RELATIVE_PERIOD",BC$12,ACC_O,CONS_O,CURR_O,"fill=b")*1,"-"))))</f>
        <v/>
      </c>
    </row>
    <row r="90" spans="2:55">
      <c r="B90">
        <v>78</v>
      </c>
      <c r="C90" t="str">
        <f t="shared" ca="1" si="5"/>
        <v/>
      </c>
      <c r="D90" t="str">
        <f t="shared" ca="1" si="5"/>
        <v/>
      </c>
      <c r="E90" t="str">
        <f t="shared" ca="1" si="5"/>
        <v/>
      </c>
      <c r="F90" t="str">
        <f t="shared" ca="1" si="5"/>
        <v/>
      </c>
      <c r="G90" t="str">
        <f t="shared" ca="1" si="6"/>
        <v/>
      </c>
      <c r="H90" t="str">
        <f t="shared" ca="1" si="7"/>
        <v/>
      </c>
      <c r="I90" t="str">
        <f t="shared" ca="1" si="8"/>
        <v/>
      </c>
      <c r="P90" s="71" t="str">
        <f ca="1">IF(LEN($I90)=0,"",IF(LEN(P$12)=0,"",IF(ISNUMBER(SEARCH("LABEL",$G90)),"",IFERROR(_xll.BDP(TKR,$G90,"EQY_FUND_RELATIVE_PERIOD",P$12,ACC_O,CONS_O,CURR_O,"fill=b")*1,"-"))))</f>
        <v/>
      </c>
      <c r="Q90" s="71" t="str">
        <f ca="1">IF(LEN($I90)=0,"",IF(LEN(Q$12)=0,"",IF(ISNUMBER(SEARCH("LABEL",$G90)),"",IFERROR(_xll.BDP(TKR,$G90,"EQY_FUND_RELATIVE_PERIOD",Q$12,ACC_O,CONS_O,CURR_O,"fill=b")*1,"-"))))</f>
        <v/>
      </c>
      <c r="R90" s="71" t="str">
        <f ca="1">IF(LEN($I90)=0,"",IF(LEN(R$12)=0,"",IF(ISNUMBER(SEARCH("LABEL",$G90)),"",IFERROR(_xll.BDP(TKR,$G90,"EQY_FUND_RELATIVE_PERIOD",R$12,ACC_O,CONS_O,CURR_O,"fill=b")*1,"-"))))</f>
        <v/>
      </c>
      <c r="S90" s="71" t="str">
        <f ca="1">IF(LEN($I90)=0,"",IF(LEN(S$12)=0,"",IF(ISNUMBER(SEARCH("LABEL",$G90)),"",IFERROR(_xll.BDP(TKR,$G90,"EQY_FUND_RELATIVE_PERIOD",S$12,ACC_O,CONS_O,CURR_O,"fill=b")*1,"-"))))</f>
        <v/>
      </c>
      <c r="T90" s="71" t="str">
        <f ca="1">IF(LEN($I90)=0,"",IF(LEN(T$12)=0,"",IF(ISNUMBER(SEARCH("LABEL",$G90)),"",IFERROR(_xll.BDP(TKR,$G90,"EQY_FUND_RELATIVE_PERIOD",T$12,ACC_O,CONS_O,CURR_O,"fill=b")*1,"-"))))</f>
        <v/>
      </c>
      <c r="U90" s="71" t="str">
        <f ca="1">IF(LEN($I90)=0,"",IF(LEN(U$12)=0,"",IF(ISNUMBER(SEARCH("LABEL",$G90)),"",IFERROR(_xll.BDP(TKR,$G90,"EQY_FUND_RELATIVE_PERIOD",U$12,ACC_O,CONS_O,CURR_O,"fill=b")*1,"-"))))</f>
        <v/>
      </c>
      <c r="V90" s="71" t="str">
        <f ca="1">IF(LEN($I90)=0,"",IF(LEN(V$12)=0,"",IF(ISNUMBER(SEARCH("LABEL",$G90)),"",IFERROR(_xll.BDP(TKR,$G90,"EQY_FUND_RELATIVE_PERIOD",V$12,ACC_O,CONS_O,CURR_O,"fill=b")*1,"-"))))</f>
        <v/>
      </c>
      <c r="W90" s="71" t="str">
        <f ca="1">IF(LEN($I90)=0,"",IF(LEN(W$12)=0,"",IF(ISNUMBER(SEARCH("LABEL",$G90)),"",IFERROR(_xll.BDP(TKR,$G90,"EQY_FUND_RELATIVE_PERIOD",W$12,ACC_O,CONS_O,CURR_O,"fill=b")*1,"-"))))</f>
        <v/>
      </c>
      <c r="X90" s="71" t="str">
        <f ca="1">IF(LEN($I90)=0,"",IF(LEN(X$12)=0,"",IF(ISNUMBER(SEARCH("LABEL",$G90)),"",IFERROR(_xll.BDP(TKR,$G90,"EQY_FUND_RELATIVE_PERIOD",X$12,ACC_O,CONS_O,CURR_O,"fill=b")*1,"-"))))</f>
        <v/>
      </c>
      <c r="Y90" s="71" t="str">
        <f ca="1">IF(LEN($I90)=0,"",IF(LEN(Y$12)=0,"",IF(ISNUMBER(SEARCH("LABEL",$G90)),"",IFERROR(_xll.BDP(TKR,$G90,"EQY_FUND_RELATIVE_PERIOD",Y$12,ACC_O,CONS_O,CURR_O,"fill=b")*1,"-"))))</f>
        <v/>
      </c>
      <c r="Z90" s="71" t="str">
        <f ca="1">IF(LEN($I90)=0,"",IF(LEN(Z$12)=0,"",IF(ISNUMBER(SEARCH("LABEL",$G90)),"",IFERROR(_xll.BDP(TKR,$G90,"EQY_FUND_RELATIVE_PERIOD",Z$12,ACC_O,CONS_O,CURR_O,"fill=b")*1,"-"))))</f>
        <v/>
      </c>
      <c r="AA90" s="71" t="str">
        <f ca="1">IF(LEN($I90)=0,"",IF(LEN(AA$12)=0,"",IF(ISNUMBER(SEARCH("LABEL",$G90)),"",IFERROR(_xll.BDP(TKR,$G90,"EQY_FUND_RELATIVE_PERIOD",AA$12,ACC_O,CONS_O,CURR_O,"fill=b")*1,"-"))))</f>
        <v/>
      </c>
      <c r="AB90" s="71" t="str">
        <f ca="1">IF(LEN($I90)=0,"",IF(LEN(AB$12)=0,"",IF(ISNUMBER(SEARCH("LABEL",$G90)),"",IFERROR(_xll.BDP(TKR,$G90,"EQY_FUND_RELATIVE_PERIOD",AB$12,ACC_O,CONS_O,CURR_O,"fill=b")*1,"-"))))</f>
        <v/>
      </c>
      <c r="AC90" s="71" t="str">
        <f ca="1">IF(LEN($I90)=0,"",IF(LEN(AC$12)=0,"",IF(ISNUMBER(SEARCH("LABEL",$G90)),"",IFERROR(_xll.BDP(TKR,$G90,"EQY_FUND_RELATIVE_PERIOD",AC$12,ACC_O,CONS_O,CURR_O,"fill=b")*1,"-"))))</f>
        <v/>
      </c>
      <c r="AD90" s="71" t="str">
        <f ca="1">IF(LEN($I90)=0,"",IF(LEN(AD$12)=0,"",IF(ISNUMBER(SEARCH("LABEL",$G90)),"",IFERROR(_xll.BDP(TKR,$G90,"EQY_FUND_RELATIVE_PERIOD",AD$12,ACC_O,CONS_O,CURR_O,"fill=b")*1,"-"))))</f>
        <v/>
      </c>
      <c r="AE90" s="71" t="str">
        <f ca="1">IF(LEN($I90)=0,"",IF(LEN(AE$12)=0,"",IF(ISNUMBER(SEARCH("LABEL",$G90)),"",IFERROR(_xll.BDP(TKR,$G90,"EQY_FUND_RELATIVE_PERIOD",AE$12,ACC_O,CONS_O,CURR_O,"fill=b")*1,"-"))))</f>
        <v/>
      </c>
      <c r="AF90" s="71" t="str">
        <f ca="1">IF(LEN($I90)=0,"",IF(LEN(AF$12)=0,"",IF(ISNUMBER(SEARCH("LABEL",$G90)),"",IFERROR(_xll.BDP(TKR,$G90,"EQY_FUND_RELATIVE_PERIOD",AF$12,ACC_O,CONS_O,CURR_O,"fill=b")*1,"-"))))</f>
        <v/>
      </c>
      <c r="AG90" s="71" t="str">
        <f ca="1">IF(LEN($I90)=0,"",IF(LEN(AG$12)=0,"",IF(ISNUMBER(SEARCH("LABEL",$G90)),"",IFERROR(_xll.BDP(TKR,$G90,"EQY_FUND_RELATIVE_PERIOD",AG$12,ACC_O,CONS_O,CURR_O,"fill=b")*1,"-"))))</f>
        <v/>
      </c>
      <c r="AH90" s="71" t="str">
        <f ca="1">IF(LEN($I90)=0,"",IF(LEN(AH$12)=0,"",IF(ISNUMBER(SEARCH("LABEL",$G90)),"",IFERROR(_xll.BDP(TKR,$G90,"EQY_FUND_RELATIVE_PERIOD",AH$12,ACC_O,CONS_O,CURR_O,"fill=b")*1,"-"))))</f>
        <v/>
      </c>
      <c r="AI90" s="71" t="str">
        <f ca="1">IF(LEN($I90)=0,"",IF(LEN(AI$12)=0,"",IF(ISNUMBER(SEARCH("LABEL",$G90)),"",IFERROR(_xll.BDP(TKR,$G90,"EQY_FUND_RELATIVE_PERIOD",AI$12,ACC_O,CONS_O,CURR_O,"fill=b")*1,"-"))))</f>
        <v/>
      </c>
      <c r="AJ90" s="71" t="str">
        <f ca="1">IF(LEN($I90)=0,"",IF(LEN(AJ$12)=0,"",IF(ISNUMBER(SEARCH("LABEL",$G90)),"",IFERROR(_xll.BDP(TKR,$G90,"EQY_FUND_RELATIVE_PERIOD",AJ$12,ACC_O,CONS_O,CURR_O,"fill=b")*1,"-"))))</f>
        <v/>
      </c>
      <c r="AK90" s="71" t="str">
        <f ca="1">IF(LEN($I90)=0,"",IF(LEN(AK$12)=0,"",IF(ISNUMBER(SEARCH("LABEL",$G90)),"",IFERROR(_xll.BDP(TKR,$G90,"EQY_FUND_RELATIVE_PERIOD",AK$12,ACC_O,CONS_O,CURR_O,"fill=b")*1,"-"))))</f>
        <v/>
      </c>
      <c r="AL90" s="71" t="str">
        <f ca="1">IF(LEN($I90)=0,"",IF(LEN(AL$12)=0,"",IF(ISNUMBER(SEARCH("LABEL",$G90)),"",IFERROR(_xll.BDP(TKR,$G90,"EQY_FUND_RELATIVE_PERIOD",AL$12,ACC_O,CONS_O,CURR_O,"fill=b")*1,"-"))))</f>
        <v/>
      </c>
      <c r="AM90" s="71" t="str">
        <f ca="1">IF(LEN($I90)=0,"",IF(LEN(AM$12)=0,"",IF(ISNUMBER(SEARCH("LABEL",$G90)),"",IFERROR(_xll.BDP(TKR,$G90,"EQY_FUND_RELATIVE_PERIOD",AM$12,ACC_O,CONS_O,CURR_O,"fill=b")*1,"-"))))</f>
        <v/>
      </c>
      <c r="AN90" s="71" t="str">
        <f ca="1">IF(LEN($I90)=0,"",IF(LEN(AN$12)=0,"",IF(ISNUMBER(SEARCH("LABEL",$G90)),"",IFERROR(_xll.BDP(TKR,$G90,"EQY_FUND_RELATIVE_PERIOD",AN$12,ACC_O,CONS_O,CURR_O,"fill=b")*1,"-"))))</f>
        <v/>
      </c>
      <c r="AO90" s="71" t="str">
        <f ca="1">IF(LEN($I90)=0,"",IF(LEN(AO$12)=0,"",IF(ISNUMBER(SEARCH("LABEL",$G90)),"",IFERROR(_xll.BDP(TKR,$G90,"EQY_FUND_RELATIVE_PERIOD",AO$12,ACC_O,CONS_O,CURR_O,"fill=b")*1,"-"))))</f>
        <v/>
      </c>
      <c r="AP90" s="71" t="str">
        <f ca="1">IF(LEN($I90)=0,"",IF(LEN(AP$12)=0,"",IF(ISNUMBER(SEARCH("LABEL",$G90)),"",IFERROR(_xll.BDP(TKR,$G90,"EQY_FUND_RELATIVE_PERIOD",AP$12,ACC_O,CONS_O,CURR_O,"fill=b")*1,"-"))))</f>
        <v/>
      </c>
      <c r="AQ90" s="71" t="str">
        <f ca="1">IF(LEN($I90)=0,"",IF(LEN(AQ$12)=0,"",IF(ISNUMBER(SEARCH("LABEL",$G90)),"",IFERROR(_xll.BDP(TKR,$G90,"EQY_FUND_RELATIVE_PERIOD",AQ$12,ACC_O,CONS_O,CURR_O,"fill=b")*1,"-"))))</f>
        <v/>
      </c>
      <c r="AR90" s="71" t="str">
        <f ca="1">IF(LEN($I90)=0,"",IF(LEN(AR$12)=0,"",IF(ISNUMBER(SEARCH("LABEL",$G90)),"",IFERROR(_xll.BDP(TKR,$G90,"EQY_FUND_RELATIVE_PERIOD",AR$12,ACC_O,CONS_O,CURR_O,"fill=b")*1,"-"))))</f>
        <v/>
      </c>
      <c r="AS90" s="71" t="str">
        <f ca="1">IF(LEN($I90)=0,"",IF(LEN(AS$12)=0,"",IF(ISNUMBER(SEARCH("LABEL",$G90)),"",IFERROR(_xll.BDP(TKR,$G90,"EQY_FUND_RELATIVE_PERIOD",AS$12,ACC_O,CONS_O,CURR_O,"fill=b")*1,"-"))))</f>
        <v/>
      </c>
      <c r="AT90" s="71" t="str">
        <f ca="1">IF(LEN($I90)=0,"",IF(LEN(AT$12)=0,"",IF(ISNUMBER(SEARCH("LABEL",$G90)),"",IFERROR(_xll.BDP(TKR,$G90,"EQY_FUND_RELATIVE_PERIOD",AT$12,ACC_O,CONS_O,CURR_O,"fill=b")*1,"-"))))</f>
        <v/>
      </c>
      <c r="AU90" s="71" t="str">
        <f ca="1">IF(LEN($I90)=0,"",IF(LEN(AU$12)=0,"",IF(ISNUMBER(SEARCH("LABEL",$G90)),"",IFERROR(_xll.BDP(TKR,$G90,"EQY_FUND_RELATIVE_PERIOD",AU$12,ACC_O,CONS_O,CURR_O,"fill=b")*1,"-"))))</f>
        <v/>
      </c>
      <c r="AV90" s="71" t="str">
        <f ca="1">IF(LEN($I90)=0,"",IF(LEN(AV$12)=0,"",IF(ISNUMBER(SEARCH("LABEL",$G90)),"",IFERROR(_xll.BDP(TKR,$G90,"EQY_FUND_RELATIVE_PERIOD",AV$12,ACC_O,CONS_O,CURR_O,"fill=b")*1,"-"))))</f>
        <v/>
      </c>
      <c r="AW90" s="71" t="str">
        <f ca="1">IF(LEN($I90)=0,"",IF(LEN(AW$12)=0,"",IF(ISNUMBER(SEARCH("LABEL",$G90)),"",IFERROR(_xll.BDP(TKR,$G90,"EQY_FUND_RELATIVE_PERIOD",AW$12,ACC_O,CONS_O,CURR_O,"fill=b")*1,"-"))))</f>
        <v/>
      </c>
      <c r="AX90" s="71" t="str">
        <f ca="1">IF(LEN($I90)=0,"",IF(LEN(AX$12)=0,"",IF(ISNUMBER(SEARCH("LABEL",$G90)),"",IFERROR(_xll.BDP(TKR,$G90,"EQY_FUND_RELATIVE_PERIOD",AX$12,ACC_O,CONS_O,CURR_O,"fill=b")*1,"-"))))</f>
        <v/>
      </c>
      <c r="AY90" s="71" t="str">
        <f ca="1">IF(LEN($I90)=0,"",IF(LEN(AY$12)=0,"",IF(ISNUMBER(SEARCH("LABEL",$G90)),"",IFERROR(_xll.BDP(TKR,$G90,"EQY_FUND_RELATIVE_PERIOD",AY$12,ACC_O,CONS_O,CURR_O,"fill=b")*1,"-"))))</f>
        <v/>
      </c>
      <c r="AZ90" s="71" t="str">
        <f ca="1">IF(LEN($I90)=0,"",IF(LEN(AZ$12)=0,"",IF(ISNUMBER(SEARCH("LABEL",$G90)),"",IFERROR(_xll.BDP(TKR,$G90,"EQY_FUND_RELATIVE_PERIOD",AZ$12,ACC_O,CONS_O,CURR_O,"fill=b")*1,"-"))))</f>
        <v/>
      </c>
      <c r="BA90" s="71" t="str">
        <f ca="1">IF(LEN($I90)=0,"",IF(LEN(BA$12)=0,"",IF(ISNUMBER(SEARCH("LABEL",$G90)),"",IFERROR(_xll.BDP(TKR,$G90,"EQY_FUND_RELATIVE_PERIOD",BA$12,ACC_O,CONS_O,CURR_O,"fill=b")*1,"-"))))</f>
        <v/>
      </c>
      <c r="BB90" s="71" t="str">
        <f ca="1">IF(LEN($I90)=0,"",IF(LEN(BB$12)=0,"",IF(ISNUMBER(SEARCH("LABEL",$G90)),"",IFERROR(_xll.BDP(TKR,$G90,"EQY_FUND_RELATIVE_PERIOD",BB$12,ACC_O,CONS_O,CURR_O,"fill=b")*1,"-"))))</f>
        <v/>
      </c>
      <c r="BC90" s="71" t="str">
        <f ca="1">IF(LEN($I90)=0,"",IF(LEN(BC$12)=0,"",IF(ISNUMBER(SEARCH("LABEL",$G90)),"",IFERROR(_xll.BDP(TKR,$G90,"EQY_FUND_RELATIVE_PERIOD",BC$12,ACC_O,CONS_O,CURR_O,"fill=b")*1,"-"))))</f>
        <v/>
      </c>
    </row>
    <row r="91" spans="2:55">
      <c r="B91">
        <v>79</v>
      </c>
      <c r="C91" t="str">
        <f t="shared" ca="1" si="5"/>
        <v/>
      </c>
      <c r="D91" t="str">
        <f t="shared" ca="1" si="5"/>
        <v/>
      </c>
      <c r="E91" t="str">
        <f t="shared" ca="1" si="5"/>
        <v/>
      </c>
      <c r="F91" t="str">
        <f t="shared" ca="1" si="5"/>
        <v/>
      </c>
      <c r="G91" t="str">
        <f t="shared" ca="1" si="6"/>
        <v/>
      </c>
      <c r="H91" t="str">
        <f t="shared" ca="1" si="7"/>
        <v/>
      </c>
      <c r="I91" t="str">
        <f t="shared" ca="1" si="8"/>
        <v/>
      </c>
      <c r="P91" s="71" t="str">
        <f ca="1">IF(LEN($I91)=0,"",IF(LEN(P$12)=0,"",IF(ISNUMBER(SEARCH("LABEL",$G91)),"",IFERROR(_xll.BDP(TKR,$G91,"EQY_FUND_RELATIVE_PERIOD",P$12,ACC_O,CONS_O,CURR_O,"fill=b")*1,"-"))))</f>
        <v/>
      </c>
      <c r="Q91" s="71" t="str">
        <f ca="1">IF(LEN($I91)=0,"",IF(LEN(Q$12)=0,"",IF(ISNUMBER(SEARCH("LABEL",$G91)),"",IFERROR(_xll.BDP(TKR,$G91,"EQY_FUND_RELATIVE_PERIOD",Q$12,ACC_O,CONS_O,CURR_O,"fill=b")*1,"-"))))</f>
        <v/>
      </c>
      <c r="R91" s="71" t="str">
        <f ca="1">IF(LEN($I91)=0,"",IF(LEN(R$12)=0,"",IF(ISNUMBER(SEARCH("LABEL",$G91)),"",IFERROR(_xll.BDP(TKR,$G91,"EQY_FUND_RELATIVE_PERIOD",R$12,ACC_O,CONS_O,CURR_O,"fill=b")*1,"-"))))</f>
        <v/>
      </c>
      <c r="S91" s="71" t="str">
        <f ca="1">IF(LEN($I91)=0,"",IF(LEN(S$12)=0,"",IF(ISNUMBER(SEARCH("LABEL",$G91)),"",IFERROR(_xll.BDP(TKR,$G91,"EQY_FUND_RELATIVE_PERIOD",S$12,ACC_O,CONS_O,CURR_O,"fill=b")*1,"-"))))</f>
        <v/>
      </c>
      <c r="T91" s="71" t="str">
        <f ca="1">IF(LEN($I91)=0,"",IF(LEN(T$12)=0,"",IF(ISNUMBER(SEARCH("LABEL",$G91)),"",IFERROR(_xll.BDP(TKR,$G91,"EQY_FUND_RELATIVE_PERIOD",T$12,ACC_O,CONS_O,CURR_O,"fill=b")*1,"-"))))</f>
        <v/>
      </c>
      <c r="U91" s="71" t="str">
        <f ca="1">IF(LEN($I91)=0,"",IF(LEN(U$12)=0,"",IF(ISNUMBER(SEARCH("LABEL",$G91)),"",IFERROR(_xll.BDP(TKR,$G91,"EQY_FUND_RELATIVE_PERIOD",U$12,ACC_O,CONS_O,CURR_O,"fill=b")*1,"-"))))</f>
        <v/>
      </c>
      <c r="V91" s="71" t="str">
        <f ca="1">IF(LEN($I91)=0,"",IF(LEN(V$12)=0,"",IF(ISNUMBER(SEARCH("LABEL",$G91)),"",IFERROR(_xll.BDP(TKR,$G91,"EQY_FUND_RELATIVE_PERIOD",V$12,ACC_O,CONS_O,CURR_O,"fill=b")*1,"-"))))</f>
        <v/>
      </c>
      <c r="W91" s="71" t="str">
        <f ca="1">IF(LEN($I91)=0,"",IF(LEN(W$12)=0,"",IF(ISNUMBER(SEARCH("LABEL",$G91)),"",IFERROR(_xll.BDP(TKR,$G91,"EQY_FUND_RELATIVE_PERIOD",W$12,ACC_O,CONS_O,CURR_O,"fill=b")*1,"-"))))</f>
        <v/>
      </c>
      <c r="X91" s="71" t="str">
        <f ca="1">IF(LEN($I91)=0,"",IF(LEN(X$12)=0,"",IF(ISNUMBER(SEARCH("LABEL",$G91)),"",IFERROR(_xll.BDP(TKR,$G91,"EQY_FUND_RELATIVE_PERIOD",X$12,ACC_O,CONS_O,CURR_O,"fill=b")*1,"-"))))</f>
        <v/>
      </c>
      <c r="Y91" s="71" t="str">
        <f ca="1">IF(LEN($I91)=0,"",IF(LEN(Y$12)=0,"",IF(ISNUMBER(SEARCH("LABEL",$G91)),"",IFERROR(_xll.BDP(TKR,$G91,"EQY_FUND_RELATIVE_PERIOD",Y$12,ACC_O,CONS_O,CURR_O,"fill=b")*1,"-"))))</f>
        <v/>
      </c>
      <c r="Z91" s="71" t="str">
        <f ca="1">IF(LEN($I91)=0,"",IF(LEN(Z$12)=0,"",IF(ISNUMBER(SEARCH("LABEL",$G91)),"",IFERROR(_xll.BDP(TKR,$G91,"EQY_FUND_RELATIVE_PERIOD",Z$12,ACC_O,CONS_O,CURR_O,"fill=b")*1,"-"))))</f>
        <v/>
      </c>
      <c r="AA91" s="71" t="str">
        <f ca="1">IF(LEN($I91)=0,"",IF(LEN(AA$12)=0,"",IF(ISNUMBER(SEARCH("LABEL",$G91)),"",IFERROR(_xll.BDP(TKR,$G91,"EQY_FUND_RELATIVE_PERIOD",AA$12,ACC_O,CONS_O,CURR_O,"fill=b")*1,"-"))))</f>
        <v/>
      </c>
      <c r="AB91" s="71" t="str">
        <f ca="1">IF(LEN($I91)=0,"",IF(LEN(AB$12)=0,"",IF(ISNUMBER(SEARCH("LABEL",$G91)),"",IFERROR(_xll.BDP(TKR,$G91,"EQY_FUND_RELATIVE_PERIOD",AB$12,ACC_O,CONS_O,CURR_O,"fill=b")*1,"-"))))</f>
        <v/>
      </c>
      <c r="AC91" s="71" t="str">
        <f ca="1">IF(LEN($I91)=0,"",IF(LEN(AC$12)=0,"",IF(ISNUMBER(SEARCH("LABEL",$G91)),"",IFERROR(_xll.BDP(TKR,$G91,"EQY_FUND_RELATIVE_PERIOD",AC$12,ACC_O,CONS_O,CURR_O,"fill=b")*1,"-"))))</f>
        <v/>
      </c>
      <c r="AD91" s="71" t="str">
        <f ca="1">IF(LEN($I91)=0,"",IF(LEN(AD$12)=0,"",IF(ISNUMBER(SEARCH("LABEL",$G91)),"",IFERROR(_xll.BDP(TKR,$G91,"EQY_FUND_RELATIVE_PERIOD",AD$12,ACC_O,CONS_O,CURR_O,"fill=b")*1,"-"))))</f>
        <v/>
      </c>
      <c r="AE91" s="71" t="str">
        <f ca="1">IF(LEN($I91)=0,"",IF(LEN(AE$12)=0,"",IF(ISNUMBER(SEARCH("LABEL",$G91)),"",IFERROR(_xll.BDP(TKR,$G91,"EQY_FUND_RELATIVE_PERIOD",AE$12,ACC_O,CONS_O,CURR_O,"fill=b")*1,"-"))))</f>
        <v/>
      </c>
      <c r="AF91" s="71" t="str">
        <f ca="1">IF(LEN($I91)=0,"",IF(LEN(AF$12)=0,"",IF(ISNUMBER(SEARCH("LABEL",$G91)),"",IFERROR(_xll.BDP(TKR,$G91,"EQY_FUND_RELATIVE_PERIOD",AF$12,ACC_O,CONS_O,CURR_O,"fill=b")*1,"-"))))</f>
        <v/>
      </c>
      <c r="AG91" s="71" t="str">
        <f ca="1">IF(LEN($I91)=0,"",IF(LEN(AG$12)=0,"",IF(ISNUMBER(SEARCH("LABEL",$G91)),"",IFERROR(_xll.BDP(TKR,$G91,"EQY_FUND_RELATIVE_PERIOD",AG$12,ACC_O,CONS_O,CURR_O,"fill=b")*1,"-"))))</f>
        <v/>
      </c>
      <c r="AH91" s="71" t="str">
        <f ca="1">IF(LEN($I91)=0,"",IF(LEN(AH$12)=0,"",IF(ISNUMBER(SEARCH("LABEL",$G91)),"",IFERROR(_xll.BDP(TKR,$G91,"EQY_FUND_RELATIVE_PERIOD",AH$12,ACC_O,CONS_O,CURR_O,"fill=b")*1,"-"))))</f>
        <v/>
      </c>
      <c r="AI91" s="71" t="str">
        <f ca="1">IF(LEN($I91)=0,"",IF(LEN(AI$12)=0,"",IF(ISNUMBER(SEARCH("LABEL",$G91)),"",IFERROR(_xll.BDP(TKR,$G91,"EQY_FUND_RELATIVE_PERIOD",AI$12,ACC_O,CONS_O,CURR_O,"fill=b")*1,"-"))))</f>
        <v/>
      </c>
      <c r="AJ91" s="71" t="str">
        <f ca="1">IF(LEN($I91)=0,"",IF(LEN(AJ$12)=0,"",IF(ISNUMBER(SEARCH("LABEL",$G91)),"",IFERROR(_xll.BDP(TKR,$G91,"EQY_FUND_RELATIVE_PERIOD",AJ$12,ACC_O,CONS_O,CURR_O,"fill=b")*1,"-"))))</f>
        <v/>
      </c>
      <c r="AK91" s="71" t="str">
        <f ca="1">IF(LEN($I91)=0,"",IF(LEN(AK$12)=0,"",IF(ISNUMBER(SEARCH("LABEL",$G91)),"",IFERROR(_xll.BDP(TKR,$G91,"EQY_FUND_RELATIVE_PERIOD",AK$12,ACC_O,CONS_O,CURR_O,"fill=b")*1,"-"))))</f>
        <v/>
      </c>
      <c r="AL91" s="71" t="str">
        <f ca="1">IF(LEN($I91)=0,"",IF(LEN(AL$12)=0,"",IF(ISNUMBER(SEARCH("LABEL",$G91)),"",IFERROR(_xll.BDP(TKR,$G91,"EQY_FUND_RELATIVE_PERIOD",AL$12,ACC_O,CONS_O,CURR_O,"fill=b")*1,"-"))))</f>
        <v/>
      </c>
      <c r="AM91" s="71" t="str">
        <f ca="1">IF(LEN($I91)=0,"",IF(LEN(AM$12)=0,"",IF(ISNUMBER(SEARCH("LABEL",$G91)),"",IFERROR(_xll.BDP(TKR,$G91,"EQY_FUND_RELATIVE_PERIOD",AM$12,ACC_O,CONS_O,CURR_O,"fill=b")*1,"-"))))</f>
        <v/>
      </c>
      <c r="AN91" s="71" t="str">
        <f ca="1">IF(LEN($I91)=0,"",IF(LEN(AN$12)=0,"",IF(ISNUMBER(SEARCH("LABEL",$G91)),"",IFERROR(_xll.BDP(TKR,$G91,"EQY_FUND_RELATIVE_PERIOD",AN$12,ACC_O,CONS_O,CURR_O,"fill=b")*1,"-"))))</f>
        <v/>
      </c>
      <c r="AO91" s="71" t="str">
        <f ca="1">IF(LEN($I91)=0,"",IF(LEN(AO$12)=0,"",IF(ISNUMBER(SEARCH("LABEL",$G91)),"",IFERROR(_xll.BDP(TKR,$G91,"EQY_FUND_RELATIVE_PERIOD",AO$12,ACC_O,CONS_O,CURR_O,"fill=b")*1,"-"))))</f>
        <v/>
      </c>
      <c r="AP91" s="71" t="str">
        <f ca="1">IF(LEN($I91)=0,"",IF(LEN(AP$12)=0,"",IF(ISNUMBER(SEARCH("LABEL",$G91)),"",IFERROR(_xll.BDP(TKR,$G91,"EQY_FUND_RELATIVE_PERIOD",AP$12,ACC_O,CONS_O,CURR_O,"fill=b")*1,"-"))))</f>
        <v/>
      </c>
      <c r="AQ91" s="71" t="str">
        <f ca="1">IF(LEN($I91)=0,"",IF(LEN(AQ$12)=0,"",IF(ISNUMBER(SEARCH("LABEL",$G91)),"",IFERROR(_xll.BDP(TKR,$G91,"EQY_FUND_RELATIVE_PERIOD",AQ$12,ACC_O,CONS_O,CURR_O,"fill=b")*1,"-"))))</f>
        <v/>
      </c>
      <c r="AR91" s="71" t="str">
        <f ca="1">IF(LEN($I91)=0,"",IF(LEN(AR$12)=0,"",IF(ISNUMBER(SEARCH("LABEL",$G91)),"",IFERROR(_xll.BDP(TKR,$G91,"EQY_FUND_RELATIVE_PERIOD",AR$12,ACC_O,CONS_O,CURR_O,"fill=b")*1,"-"))))</f>
        <v/>
      </c>
      <c r="AS91" s="71" t="str">
        <f ca="1">IF(LEN($I91)=0,"",IF(LEN(AS$12)=0,"",IF(ISNUMBER(SEARCH("LABEL",$G91)),"",IFERROR(_xll.BDP(TKR,$G91,"EQY_FUND_RELATIVE_PERIOD",AS$12,ACC_O,CONS_O,CURR_O,"fill=b")*1,"-"))))</f>
        <v/>
      </c>
      <c r="AT91" s="71" t="str">
        <f ca="1">IF(LEN($I91)=0,"",IF(LEN(AT$12)=0,"",IF(ISNUMBER(SEARCH("LABEL",$G91)),"",IFERROR(_xll.BDP(TKR,$G91,"EQY_FUND_RELATIVE_PERIOD",AT$12,ACC_O,CONS_O,CURR_O,"fill=b")*1,"-"))))</f>
        <v/>
      </c>
      <c r="AU91" s="71" t="str">
        <f ca="1">IF(LEN($I91)=0,"",IF(LEN(AU$12)=0,"",IF(ISNUMBER(SEARCH("LABEL",$G91)),"",IFERROR(_xll.BDP(TKR,$G91,"EQY_FUND_RELATIVE_PERIOD",AU$12,ACC_O,CONS_O,CURR_O,"fill=b")*1,"-"))))</f>
        <v/>
      </c>
      <c r="AV91" s="71" t="str">
        <f ca="1">IF(LEN($I91)=0,"",IF(LEN(AV$12)=0,"",IF(ISNUMBER(SEARCH("LABEL",$G91)),"",IFERROR(_xll.BDP(TKR,$G91,"EQY_FUND_RELATIVE_PERIOD",AV$12,ACC_O,CONS_O,CURR_O,"fill=b")*1,"-"))))</f>
        <v/>
      </c>
      <c r="AW91" s="71" t="str">
        <f ca="1">IF(LEN($I91)=0,"",IF(LEN(AW$12)=0,"",IF(ISNUMBER(SEARCH("LABEL",$G91)),"",IFERROR(_xll.BDP(TKR,$G91,"EQY_FUND_RELATIVE_PERIOD",AW$12,ACC_O,CONS_O,CURR_O,"fill=b")*1,"-"))))</f>
        <v/>
      </c>
      <c r="AX91" s="71" t="str">
        <f ca="1">IF(LEN($I91)=0,"",IF(LEN(AX$12)=0,"",IF(ISNUMBER(SEARCH("LABEL",$G91)),"",IFERROR(_xll.BDP(TKR,$G91,"EQY_FUND_RELATIVE_PERIOD",AX$12,ACC_O,CONS_O,CURR_O,"fill=b")*1,"-"))))</f>
        <v/>
      </c>
      <c r="AY91" s="71" t="str">
        <f ca="1">IF(LEN($I91)=0,"",IF(LEN(AY$12)=0,"",IF(ISNUMBER(SEARCH("LABEL",$G91)),"",IFERROR(_xll.BDP(TKR,$G91,"EQY_FUND_RELATIVE_PERIOD",AY$12,ACC_O,CONS_O,CURR_O,"fill=b")*1,"-"))))</f>
        <v/>
      </c>
      <c r="AZ91" s="71" t="str">
        <f ca="1">IF(LEN($I91)=0,"",IF(LEN(AZ$12)=0,"",IF(ISNUMBER(SEARCH("LABEL",$G91)),"",IFERROR(_xll.BDP(TKR,$G91,"EQY_FUND_RELATIVE_PERIOD",AZ$12,ACC_O,CONS_O,CURR_O,"fill=b")*1,"-"))))</f>
        <v/>
      </c>
      <c r="BA91" s="71" t="str">
        <f ca="1">IF(LEN($I91)=0,"",IF(LEN(BA$12)=0,"",IF(ISNUMBER(SEARCH("LABEL",$G91)),"",IFERROR(_xll.BDP(TKR,$G91,"EQY_FUND_RELATIVE_PERIOD",BA$12,ACC_O,CONS_O,CURR_O,"fill=b")*1,"-"))))</f>
        <v/>
      </c>
      <c r="BB91" s="71" t="str">
        <f ca="1">IF(LEN($I91)=0,"",IF(LEN(BB$12)=0,"",IF(ISNUMBER(SEARCH("LABEL",$G91)),"",IFERROR(_xll.BDP(TKR,$G91,"EQY_FUND_RELATIVE_PERIOD",BB$12,ACC_O,CONS_O,CURR_O,"fill=b")*1,"-"))))</f>
        <v/>
      </c>
      <c r="BC91" s="71" t="str">
        <f ca="1">IF(LEN($I91)=0,"",IF(LEN(BC$12)=0,"",IF(ISNUMBER(SEARCH("LABEL",$G91)),"",IFERROR(_xll.BDP(TKR,$G91,"EQY_FUND_RELATIVE_PERIOD",BC$12,ACC_O,CONS_O,CURR_O,"fill=b")*1,"-"))))</f>
        <v/>
      </c>
    </row>
    <row r="92" spans="2:55">
      <c r="B92">
        <v>80</v>
      </c>
      <c r="C92" t="str">
        <f t="shared" ca="1" si="5"/>
        <v/>
      </c>
      <c r="D92" t="str">
        <f t="shared" ca="1" si="5"/>
        <v/>
      </c>
      <c r="E92" t="str">
        <f t="shared" ca="1" si="5"/>
        <v/>
      </c>
      <c r="F92" t="str">
        <f t="shared" ca="1" si="5"/>
        <v/>
      </c>
      <c r="G92" t="str">
        <f t="shared" ca="1" si="6"/>
        <v/>
      </c>
      <c r="H92" t="str">
        <f t="shared" ca="1" si="7"/>
        <v/>
      </c>
      <c r="I92" t="str">
        <f t="shared" ca="1" si="8"/>
        <v/>
      </c>
      <c r="P92" s="71" t="str">
        <f ca="1">IF(LEN($I92)=0,"",IF(LEN(P$12)=0,"",IF(ISNUMBER(SEARCH("LABEL",$G92)),"",IFERROR(_xll.BDP(TKR,$G92,"EQY_FUND_RELATIVE_PERIOD",P$12,ACC_O,CONS_O,CURR_O,"fill=b")*1,"-"))))</f>
        <v/>
      </c>
      <c r="Q92" s="71" t="str">
        <f ca="1">IF(LEN($I92)=0,"",IF(LEN(Q$12)=0,"",IF(ISNUMBER(SEARCH("LABEL",$G92)),"",IFERROR(_xll.BDP(TKR,$G92,"EQY_FUND_RELATIVE_PERIOD",Q$12,ACC_O,CONS_O,CURR_O,"fill=b")*1,"-"))))</f>
        <v/>
      </c>
      <c r="R92" s="71" t="str">
        <f ca="1">IF(LEN($I92)=0,"",IF(LEN(R$12)=0,"",IF(ISNUMBER(SEARCH("LABEL",$G92)),"",IFERROR(_xll.BDP(TKR,$G92,"EQY_FUND_RELATIVE_PERIOD",R$12,ACC_O,CONS_O,CURR_O,"fill=b")*1,"-"))))</f>
        <v/>
      </c>
      <c r="S92" s="71" t="str">
        <f ca="1">IF(LEN($I92)=0,"",IF(LEN(S$12)=0,"",IF(ISNUMBER(SEARCH("LABEL",$G92)),"",IFERROR(_xll.BDP(TKR,$G92,"EQY_FUND_RELATIVE_PERIOD",S$12,ACC_O,CONS_O,CURR_O,"fill=b")*1,"-"))))</f>
        <v/>
      </c>
      <c r="T92" s="71" t="str">
        <f ca="1">IF(LEN($I92)=0,"",IF(LEN(T$12)=0,"",IF(ISNUMBER(SEARCH("LABEL",$G92)),"",IFERROR(_xll.BDP(TKR,$G92,"EQY_FUND_RELATIVE_PERIOD",T$12,ACC_O,CONS_O,CURR_O,"fill=b")*1,"-"))))</f>
        <v/>
      </c>
      <c r="U92" s="71" t="str">
        <f ca="1">IF(LEN($I92)=0,"",IF(LEN(U$12)=0,"",IF(ISNUMBER(SEARCH("LABEL",$G92)),"",IFERROR(_xll.BDP(TKR,$G92,"EQY_FUND_RELATIVE_PERIOD",U$12,ACC_O,CONS_O,CURR_O,"fill=b")*1,"-"))))</f>
        <v/>
      </c>
      <c r="V92" s="71" t="str">
        <f ca="1">IF(LEN($I92)=0,"",IF(LEN(V$12)=0,"",IF(ISNUMBER(SEARCH("LABEL",$G92)),"",IFERROR(_xll.BDP(TKR,$G92,"EQY_FUND_RELATIVE_PERIOD",V$12,ACC_O,CONS_O,CURR_O,"fill=b")*1,"-"))))</f>
        <v/>
      </c>
      <c r="W92" s="71" t="str">
        <f ca="1">IF(LEN($I92)=0,"",IF(LEN(W$12)=0,"",IF(ISNUMBER(SEARCH("LABEL",$G92)),"",IFERROR(_xll.BDP(TKR,$G92,"EQY_FUND_RELATIVE_PERIOD",W$12,ACC_O,CONS_O,CURR_O,"fill=b")*1,"-"))))</f>
        <v/>
      </c>
      <c r="X92" s="71" t="str">
        <f ca="1">IF(LEN($I92)=0,"",IF(LEN(X$12)=0,"",IF(ISNUMBER(SEARCH("LABEL",$G92)),"",IFERROR(_xll.BDP(TKR,$G92,"EQY_FUND_RELATIVE_PERIOD",X$12,ACC_O,CONS_O,CURR_O,"fill=b")*1,"-"))))</f>
        <v/>
      </c>
      <c r="Y92" s="71" t="str">
        <f ca="1">IF(LEN($I92)=0,"",IF(LEN(Y$12)=0,"",IF(ISNUMBER(SEARCH("LABEL",$G92)),"",IFERROR(_xll.BDP(TKR,$G92,"EQY_FUND_RELATIVE_PERIOD",Y$12,ACC_O,CONS_O,CURR_O,"fill=b")*1,"-"))))</f>
        <v/>
      </c>
      <c r="Z92" s="71" t="str">
        <f ca="1">IF(LEN($I92)=0,"",IF(LEN(Z$12)=0,"",IF(ISNUMBER(SEARCH("LABEL",$G92)),"",IFERROR(_xll.BDP(TKR,$G92,"EQY_FUND_RELATIVE_PERIOD",Z$12,ACC_O,CONS_O,CURR_O,"fill=b")*1,"-"))))</f>
        <v/>
      </c>
      <c r="AA92" s="71" t="str">
        <f ca="1">IF(LEN($I92)=0,"",IF(LEN(AA$12)=0,"",IF(ISNUMBER(SEARCH("LABEL",$G92)),"",IFERROR(_xll.BDP(TKR,$G92,"EQY_FUND_RELATIVE_PERIOD",AA$12,ACC_O,CONS_O,CURR_O,"fill=b")*1,"-"))))</f>
        <v/>
      </c>
      <c r="AB92" s="71" t="str">
        <f ca="1">IF(LEN($I92)=0,"",IF(LEN(AB$12)=0,"",IF(ISNUMBER(SEARCH("LABEL",$G92)),"",IFERROR(_xll.BDP(TKR,$G92,"EQY_FUND_RELATIVE_PERIOD",AB$12,ACC_O,CONS_O,CURR_O,"fill=b")*1,"-"))))</f>
        <v/>
      </c>
      <c r="AC92" s="71" t="str">
        <f ca="1">IF(LEN($I92)=0,"",IF(LEN(AC$12)=0,"",IF(ISNUMBER(SEARCH("LABEL",$G92)),"",IFERROR(_xll.BDP(TKR,$G92,"EQY_FUND_RELATIVE_PERIOD",AC$12,ACC_O,CONS_O,CURR_O,"fill=b")*1,"-"))))</f>
        <v/>
      </c>
      <c r="AD92" s="71" t="str">
        <f ca="1">IF(LEN($I92)=0,"",IF(LEN(AD$12)=0,"",IF(ISNUMBER(SEARCH("LABEL",$G92)),"",IFERROR(_xll.BDP(TKR,$G92,"EQY_FUND_RELATIVE_PERIOD",AD$12,ACC_O,CONS_O,CURR_O,"fill=b")*1,"-"))))</f>
        <v/>
      </c>
      <c r="AE92" s="71" t="str">
        <f ca="1">IF(LEN($I92)=0,"",IF(LEN(AE$12)=0,"",IF(ISNUMBER(SEARCH("LABEL",$G92)),"",IFERROR(_xll.BDP(TKR,$G92,"EQY_FUND_RELATIVE_PERIOD",AE$12,ACC_O,CONS_O,CURR_O,"fill=b")*1,"-"))))</f>
        <v/>
      </c>
      <c r="AF92" s="71" t="str">
        <f ca="1">IF(LEN($I92)=0,"",IF(LEN(AF$12)=0,"",IF(ISNUMBER(SEARCH("LABEL",$G92)),"",IFERROR(_xll.BDP(TKR,$G92,"EQY_FUND_RELATIVE_PERIOD",AF$12,ACC_O,CONS_O,CURR_O,"fill=b")*1,"-"))))</f>
        <v/>
      </c>
      <c r="AG92" s="71" t="str">
        <f ca="1">IF(LEN($I92)=0,"",IF(LEN(AG$12)=0,"",IF(ISNUMBER(SEARCH("LABEL",$G92)),"",IFERROR(_xll.BDP(TKR,$G92,"EQY_FUND_RELATIVE_PERIOD",AG$12,ACC_O,CONS_O,CURR_O,"fill=b")*1,"-"))))</f>
        <v/>
      </c>
      <c r="AH92" s="71" t="str">
        <f ca="1">IF(LEN($I92)=0,"",IF(LEN(AH$12)=0,"",IF(ISNUMBER(SEARCH("LABEL",$G92)),"",IFERROR(_xll.BDP(TKR,$G92,"EQY_FUND_RELATIVE_PERIOD",AH$12,ACC_O,CONS_O,CURR_O,"fill=b")*1,"-"))))</f>
        <v/>
      </c>
      <c r="AI92" s="71" t="str">
        <f ca="1">IF(LEN($I92)=0,"",IF(LEN(AI$12)=0,"",IF(ISNUMBER(SEARCH("LABEL",$G92)),"",IFERROR(_xll.BDP(TKR,$G92,"EQY_FUND_RELATIVE_PERIOD",AI$12,ACC_O,CONS_O,CURR_O,"fill=b")*1,"-"))))</f>
        <v/>
      </c>
      <c r="AJ92" s="71" t="str">
        <f ca="1">IF(LEN($I92)=0,"",IF(LEN(AJ$12)=0,"",IF(ISNUMBER(SEARCH("LABEL",$G92)),"",IFERROR(_xll.BDP(TKR,$G92,"EQY_FUND_RELATIVE_PERIOD",AJ$12,ACC_O,CONS_O,CURR_O,"fill=b")*1,"-"))))</f>
        <v/>
      </c>
      <c r="AK92" s="71" t="str">
        <f ca="1">IF(LEN($I92)=0,"",IF(LEN(AK$12)=0,"",IF(ISNUMBER(SEARCH("LABEL",$G92)),"",IFERROR(_xll.BDP(TKR,$G92,"EQY_FUND_RELATIVE_PERIOD",AK$12,ACC_O,CONS_O,CURR_O,"fill=b")*1,"-"))))</f>
        <v/>
      </c>
      <c r="AL92" s="71" t="str">
        <f ca="1">IF(LEN($I92)=0,"",IF(LEN(AL$12)=0,"",IF(ISNUMBER(SEARCH("LABEL",$G92)),"",IFERROR(_xll.BDP(TKR,$G92,"EQY_FUND_RELATIVE_PERIOD",AL$12,ACC_O,CONS_O,CURR_O,"fill=b")*1,"-"))))</f>
        <v/>
      </c>
      <c r="AM92" s="71" t="str">
        <f ca="1">IF(LEN($I92)=0,"",IF(LEN(AM$12)=0,"",IF(ISNUMBER(SEARCH("LABEL",$G92)),"",IFERROR(_xll.BDP(TKR,$G92,"EQY_FUND_RELATIVE_PERIOD",AM$12,ACC_O,CONS_O,CURR_O,"fill=b")*1,"-"))))</f>
        <v/>
      </c>
      <c r="AN92" s="71" t="str">
        <f ca="1">IF(LEN($I92)=0,"",IF(LEN(AN$12)=0,"",IF(ISNUMBER(SEARCH("LABEL",$G92)),"",IFERROR(_xll.BDP(TKR,$G92,"EQY_FUND_RELATIVE_PERIOD",AN$12,ACC_O,CONS_O,CURR_O,"fill=b")*1,"-"))))</f>
        <v/>
      </c>
      <c r="AO92" s="71" t="str">
        <f ca="1">IF(LEN($I92)=0,"",IF(LEN(AO$12)=0,"",IF(ISNUMBER(SEARCH("LABEL",$G92)),"",IFERROR(_xll.BDP(TKR,$G92,"EQY_FUND_RELATIVE_PERIOD",AO$12,ACC_O,CONS_O,CURR_O,"fill=b")*1,"-"))))</f>
        <v/>
      </c>
      <c r="AP92" s="71" t="str">
        <f ca="1">IF(LEN($I92)=0,"",IF(LEN(AP$12)=0,"",IF(ISNUMBER(SEARCH("LABEL",$G92)),"",IFERROR(_xll.BDP(TKR,$G92,"EQY_FUND_RELATIVE_PERIOD",AP$12,ACC_O,CONS_O,CURR_O,"fill=b")*1,"-"))))</f>
        <v/>
      </c>
      <c r="AQ92" s="71" t="str">
        <f ca="1">IF(LEN($I92)=0,"",IF(LEN(AQ$12)=0,"",IF(ISNUMBER(SEARCH("LABEL",$G92)),"",IFERROR(_xll.BDP(TKR,$G92,"EQY_FUND_RELATIVE_PERIOD",AQ$12,ACC_O,CONS_O,CURR_O,"fill=b")*1,"-"))))</f>
        <v/>
      </c>
      <c r="AR92" s="71" t="str">
        <f ca="1">IF(LEN($I92)=0,"",IF(LEN(AR$12)=0,"",IF(ISNUMBER(SEARCH("LABEL",$G92)),"",IFERROR(_xll.BDP(TKR,$G92,"EQY_FUND_RELATIVE_PERIOD",AR$12,ACC_O,CONS_O,CURR_O,"fill=b")*1,"-"))))</f>
        <v/>
      </c>
      <c r="AS92" s="71" t="str">
        <f ca="1">IF(LEN($I92)=0,"",IF(LEN(AS$12)=0,"",IF(ISNUMBER(SEARCH("LABEL",$G92)),"",IFERROR(_xll.BDP(TKR,$G92,"EQY_FUND_RELATIVE_PERIOD",AS$12,ACC_O,CONS_O,CURR_O,"fill=b")*1,"-"))))</f>
        <v/>
      </c>
      <c r="AT92" s="71" t="str">
        <f ca="1">IF(LEN($I92)=0,"",IF(LEN(AT$12)=0,"",IF(ISNUMBER(SEARCH("LABEL",$G92)),"",IFERROR(_xll.BDP(TKR,$G92,"EQY_FUND_RELATIVE_PERIOD",AT$12,ACC_O,CONS_O,CURR_O,"fill=b")*1,"-"))))</f>
        <v/>
      </c>
      <c r="AU92" s="71" t="str">
        <f ca="1">IF(LEN($I92)=0,"",IF(LEN(AU$12)=0,"",IF(ISNUMBER(SEARCH("LABEL",$G92)),"",IFERROR(_xll.BDP(TKR,$G92,"EQY_FUND_RELATIVE_PERIOD",AU$12,ACC_O,CONS_O,CURR_O,"fill=b")*1,"-"))))</f>
        <v/>
      </c>
      <c r="AV92" s="71" t="str">
        <f ca="1">IF(LEN($I92)=0,"",IF(LEN(AV$12)=0,"",IF(ISNUMBER(SEARCH("LABEL",$G92)),"",IFERROR(_xll.BDP(TKR,$G92,"EQY_FUND_RELATIVE_PERIOD",AV$12,ACC_O,CONS_O,CURR_O,"fill=b")*1,"-"))))</f>
        <v/>
      </c>
      <c r="AW92" s="71" t="str">
        <f ca="1">IF(LEN($I92)=0,"",IF(LEN(AW$12)=0,"",IF(ISNUMBER(SEARCH("LABEL",$G92)),"",IFERROR(_xll.BDP(TKR,$G92,"EQY_FUND_RELATIVE_PERIOD",AW$12,ACC_O,CONS_O,CURR_O,"fill=b")*1,"-"))))</f>
        <v/>
      </c>
      <c r="AX92" s="71" t="str">
        <f ca="1">IF(LEN($I92)=0,"",IF(LEN(AX$12)=0,"",IF(ISNUMBER(SEARCH("LABEL",$G92)),"",IFERROR(_xll.BDP(TKR,$G92,"EQY_FUND_RELATIVE_PERIOD",AX$12,ACC_O,CONS_O,CURR_O,"fill=b")*1,"-"))))</f>
        <v/>
      </c>
      <c r="AY92" s="71" t="str">
        <f ca="1">IF(LEN($I92)=0,"",IF(LEN(AY$12)=0,"",IF(ISNUMBER(SEARCH("LABEL",$G92)),"",IFERROR(_xll.BDP(TKR,$G92,"EQY_FUND_RELATIVE_PERIOD",AY$12,ACC_O,CONS_O,CURR_O,"fill=b")*1,"-"))))</f>
        <v/>
      </c>
      <c r="AZ92" s="71" t="str">
        <f ca="1">IF(LEN($I92)=0,"",IF(LEN(AZ$12)=0,"",IF(ISNUMBER(SEARCH("LABEL",$G92)),"",IFERROR(_xll.BDP(TKR,$G92,"EQY_FUND_RELATIVE_PERIOD",AZ$12,ACC_O,CONS_O,CURR_O,"fill=b")*1,"-"))))</f>
        <v/>
      </c>
      <c r="BA92" s="71" t="str">
        <f ca="1">IF(LEN($I92)=0,"",IF(LEN(BA$12)=0,"",IF(ISNUMBER(SEARCH("LABEL",$G92)),"",IFERROR(_xll.BDP(TKR,$G92,"EQY_FUND_RELATIVE_PERIOD",BA$12,ACC_O,CONS_O,CURR_O,"fill=b")*1,"-"))))</f>
        <v/>
      </c>
      <c r="BB92" s="71" t="str">
        <f ca="1">IF(LEN($I92)=0,"",IF(LEN(BB$12)=0,"",IF(ISNUMBER(SEARCH("LABEL",$G92)),"",IFERROR(_xll.BDP(TKR,$G92,"EQY_FUND_RELATIVE_PERIOD",BB$12,ACC_O,CONS_O,CURR_O,"fill=b")*1,"-"))))</f>
        <v/>
      </c>
      <c r="BC92" s="71" t="str">
        <f ca="1">IF(LEN($I92)=0,"",IF(LEN(BC$12)=0,"",IF(ISNUMBER(SEARCH("LABEL",$G92)),"",IFERROR(_xll.BDP(TKR,$G92,"EQY_FUND_RELATIVE_PERIOD",BC$12,ACC_O,CONS_O,CURR_O,"fill=b")*1,"-"))))</f>
        <v/>
      </c>
    </row>
    <row r="93" spans="2:55">
      <c r="B93">
        <v>81</v>
      </c>
      <c r="C93" t="str">
        <f t="shared" ca="1" si="5"/>
        <v/>
      </c>
      <c r="D93" t="str">
        <f t="shared" ca="1" si="5"/>
        <v/>
      </c>
      <c r="E93" t="str">
        <f t="shared" ca="1" si="5"/>
        <v/>
      </c>
      <c r="F93" t="str">
        <f t="shared" ca="1" si="5"/>
        <v/>
      </c>
      <c r="G93" t="str">
        <f t="shared" ca="1" si="6"/>
        <v/>
      </c>
      <c r="H93" t="str">
        <f t="shared" ca="1" si="7"/>
        <v/>
      </c>
      <c r="I93" t="str">
        <f t="shared" ca="1" si="8"/>
        <v/>
      </c>
      <c r="P93" s="71" t="str">
        <f ca="1">IF(LEN($I93)=0,"",IF(LEN(P$12)=0,"",IF(ISNUMBER(SEARCH("LABEL",$G93)),"",IFERROR(_xll.BDP(TKR,$G93,"EQY_FUND_RELATIVE_PERIOD",P$12,ACC_O,CONS_O,CURR_O,"fill=b")*1,"-"))))</f>
        <v/>
      </c>
      <c r="Q93" s="71" t="str">
        <f ca="1">IF(LEN($I93)=0,"",IF(LEN(Q$12)=0,"",IF(ISNUMBER(SEARCH("LABEL",$G93)),"",IFERROR(_xll.BDP(TKR,$G93,"EQY_FUND_RELATIVE_PERIOD",Q$12,ACC_O,CONS_O,CURR_O,"fill=b")*1,"-"))))</f>
        <v/>
      </c>
      <c r="R93" s="71" t="str">
        <f ca="1">IF(LEN($I93)=0,"",IF(LEN(R$12)=0,"",IF(ISNUMBER(SEARCH("LABEL",$G93)),"",IFERROR(_xll.BDP(TKR,$G93,"EQY_FUND_RELATIVE_PERIOD",R$12,ACC_O,CONS_O,CURR_O,"fill=b")*1,"-"))))</f>
        <v/>
      </c>
      <c r="S93" s="71" t="str">
        <f ca="1">IF(LEN($I93)=0,"",IF(LEN(S$12)=0,"",IF(ISNUMBER(SEARCH("LABEL",$G93)),"",IFERROR(_xll.BDP(TKR,$G93,"EQY_FUND_RELATIVE_PERIOD",S$12,ACC_O,CONS_O,CURR_O,"fill=b")*1,"-"))))</f>
        <v/>
      </c>
      <c r="T93" s="71" t="str">
        <f ca="1">IF(LEN($I93)=0,"",IF(LEN(T$12)=0,"",IF(ISNUMBER(SEARCH("LABEL",$G93)),"",IFERROR(_xll.BDP(TKR,$G93,"EQY_FUND_RELATIVE_PERIOD",T$12,ACC_O,CONS_O,CURR_O,"fill=b")*1,"-"))))</f>
        <v/>
      </c>
      <c r="U93" s="71" t="str">
        <f ca="1">IF(LEN($I93)=0,"",IF(LEN(U$12)=0,"",IF(ISNUMBER(SEARCH("LABEL",$G93)),"",IFERROR(_xll.BDP(TKR,$G93,"EQY_FUND_RELATIVE_PERIOD",U$12,ACC_O,CONS_O,CURR_O,"fill=b")*1,"-"))))</f>
        <v/>
      </c>
      <c r="V93" s="71" t="str">
        <f ca="1">IF(LEN($I93)=0,"",IF(LEN(V$12)=0,"",IF(ISNUMBER(SEARCH("LABEL",$G93)),"",IFERROR(_xll.BDP(TKR,$G93,"EQY_FUND_RELATIVE_PERIOD",V$12,ACC_O,CONS_O,CURR_O,"fill=b")*1,"-"))))</f>
        <v/>
      </c>
      <c r="W93" s="71" t="str">
        <f ca="1">IF(LEN($I93)=0,"",IF(LEN(W$12)=0,"",IF(ISNUMBER(SEARCH("LABEL",$G93)),"",IFERROR(_xll.BDP(TKR,$G93,"EQY_FUND_RELATIVE_PERIOD",W$12,ACC_O,CONS_O,CURR_O,"fill=b")*1,"-"))))</f>
        <v/>
      </c>
      <c r="X93" s="71" t="str">
        <f ca="1">IF(LEN($I93)=0,"",IF(LEN(X$12)=0,"",IF(ISNUMBER(SEARCH("LABEL",$G93)),"",IFERROR(_xll.BDP(TKR,$G93,"EQY_FUND_RELATIVE_PERIOD",X$12,ACC_O,CONS_O,CURR_O,"fill=b")*1,"-"))))</f>
        <v/>
      </c>
      <c r="Y93" s="71" t="str">
        <f ca="1">IF(LEN($I93)=0,"",IF(LEN(Y$12)=0,"",IF(ISNUMBER(SEARCH("LABEL",$G93)),"",IFERROR(_xll.BDP(TKR,$G93,"EQY_FUND_RELATIVE_PERIOD",Y$12,ACC_O,CONS_O,CURR_O,"fill=b")*1,"-"))))</f>
        <v/>
      </c>
      <c r="Z93" s="71" t="str">
        <f ca="1">IF(LEN($I93)=0,"",IF(LEN(Z$12)=0,"",IF(ISNUMBER(SEARCH("LABEL",$G93)),"",IFERROR(_xll.BDP(TKR,$G93,"EQY_FUND_RELATIVE_PERIOD",Z$12,ACC_O,CONS_O,CURR_O,"fill=b")*1,"-"))))</f>
        <v/>
      </c>
      <c r="AA93" s="71" t="str">
        <f ca="1">IF(LEN($I93)=0,"",IF(LEN(AA$12)=0,"",IF(ISNUMBER(SEARCH("LABEL",$G93)),"",IFERROR(_xll.BDP(TKR,$G93,"EQY_FUND_RELATIVE_PERIOD",AA$12,ACC_O,CONS_O,CURR_O,"fill=b")*1,"-"))))</f>
        <v/>
      </c>
      <c r="AB93" s="71" t="str">
        <f ca="1">IF(LEN($I93)=0,"",IF(LEN(AB$12)=0,"",IF(ISNUMBER(SEARCH("LABEL",$G93)),"",IFERROR(_xll.BDP(TKR,$G93,"EQY_FUND_RELATIVE_PERIOD",AB$12,ACC_O,CONS_O,CURR_O,"fill=b")*1,"-"))))</f>
        <v/>
      </c>
      <c r="AC93" s="71" t="str">
        <f ca="1">IF(LEN($I93)=0,"",IF(LEN(AC$12)=0,"",IF(ISNUMBER(SEARCH("LABEL",$G93)),"",IFERROR(_xll.BDP(TKR,$G93,"EQY_FUND_RELATIVE_PERIOD",AC$12,ACC_O,CONS_O,CURR_O,"fill=b")*1,"-"))))</f>
        <v/>
      </c>
      <c r="AD93" s="71" t="str">
        <f ca="1">IF(LEN($I93)=0,"",IF(LEN(AD$12)=0,"",IF(ISNUMBER(SEARCH("LABEL",$G93)),"",IFERROR(_xll.BDP(TKR,$G93,"EQY_FUND_RELATIVE_PERIOD",AD$12,ACC_O,CONS_O,CURR_O,"fill=b")*1,"-"))))</f>
        <v/>
      </c>
      <c r="AE93" s="71" t="str">
        <f ca="1">IF(LEN($I93)=0,"",IF(LEN(AE$12)=0,"",IF(ISNUMBER(SEARCH("LABEL",$G93)),"",IFERROR(_xll.BDP(TKR,$G93,"EQY_FUND_RELATIVE_PERIOD",AE$12,ACC_O,CONS_O,CURR_O,"fill=b")*1,"-"))))</f>
        <v/>
      </c>
      <c r="AF93" s="71" t="str">
        <f ca="1">IF(LEN($I93)=0,"",IF(LEN(AF$12)=0,"",IF(ISNUMBER(SEARCH("LABEL",$G93)),"",IFERROR(_xll.BDP(TKR,$G93,"EQY_FUND_RELATIVE_PERIOD",AF$12,ACC_O,CONS_O,CURR_O,"fill=b")*1,"-"))))</f>
        <v/>
      </c>
      <c r="AG93" s="71" t="str">
        <f ca="1">IF(LEN($I93)=0,"",IF(LEN(AG$12)=0,"",IF(ISNUMBER(SEARCH("LABEL",$G93)),"",IFERROR(_xll.BDP(TKR,$G93,"EQY_FUND_RELATIVE_PERIOD",AG$12,ACC_O,CONS_O,CURR_O,"fill=b")*1,"-"))))</f>
        <v/>
      </c>
      <c r="AH93" s="71" t="str">
        <f ca="1">IF(LEN($I93)=0,"",IF(LEN(AH$12)=0,"",IF(ISNUMBER(SEARCH("LABEL",$G93)),"",IFERROR(_xll.BDP(TKR,$G93,"EQY_FUND_RELATIVE_PERIOD",AH$12,ACC_O,CONS_O,CURR_O,"fill=b")*1,"-"))))</f>
        <v/>
      </c>
      <c r="AI93" s="71" t="str">
        <f ca="1">IF(LEN($I93)=0,"",IF(LEN(AI$12)=0,"",IF(ISNUMBER(SEARCH("LABEL",$G93)),"",IFERROR(_xll.BDP(TKR,$G93,"EQY_FUND_RELATIVE_PERIOD",AI$12,ACC_O,CONS_O,CURR_O,"fill=b")*1,"-"))))</f>
        <v/>
      </c>
      <c r="AJ93" s="71" t="str">
        <f ca="1">IF(LEN($I93)=0,"",IF(LEN(AJ$12)=0,"",IF(ISNUMBER(SEARCH("LABEL",$G93)),"",IFERROR(_xll.BDP(TKR,$G93,"EQY_FUND_RELATIVE_PERIOD",AJ$12,ACC_O,CONS_O,CURR_O,"fill=b")*1,"-"))))</f>
        <v/>
      </c>
      <c r="AK93" s="71" t="str">
        <f ca="1">IF(LEN($I93)=0,"",IF(LEN(AK$12)=0,"",IF(ISNUMBER(SEARCH("LABEL",$G93)),"",IFERROR(_xll.BDP(TKR,$G93,"EQY_FUND_RELATIVE_PERIOD",AK$12,ACC_O,CONS_O,CURR_O,"fill=b")*1,"-"))))</f>
        <v/>
      </c>
      <c r="AL93" s="71" t="str">
        <f ca="1">IF(LEN($I93)=0,"",IF(LEN(AL$12)=0,"",IF(ISNUMBER(SEARCH("LABEL",$G93)),"",IFERROR(_xll.BDP(TKR,$G93,"EQY_FUND_RELATIVE_PERIOD",AL$12,ACC_O,CONS_O,CURR_O,"fill=b")*1,"-"))))</f>
        <v/>
      </c>
      <c r="AM93" s="71" t="str">
        <f ca="1">IF(LEN($I93)=0,"",IF(LEN(AM$12)=0,"",IF(ISNUMBER(SEARCH("LABEL",$G93)),"",IFERROR(_xll.BDP(TKR,$G93,"EQY_FUND_RELATIVE_PERIOD",AM$12,ACC_O,CONS_O,CURR_O,"fill=b")*1,"-"))))</f>
        <v/>
      </c>
      <c r="AN93" s="71" t="str">
        <f ca="1">IF(LEN($I93)=0,"",IF(LEN(AN$12)=0,"",IF(ISNUMBER(SEARCH("LABEL",$G93)),"",IFERROR(_xll.BDP(TKR,$G93,"EQY_FUND_RELATIVE_PERIOD",AN$12,ACC_O,CONS_O,CURR_O,"fill=b")*1,"-"))))</f>
        <v/>
      </c>
      <c r="AO93" s="71" t="str">
        <f ca="1">IF(LEN($I93)=0,"",IF(LEN(AO$12)=0,"",IF(ISNUMBER(SEARCH("LABEL",$G93)),"",IFERROR(_xll.BDP(TKR,$G93,"EQY_FUND_RELATIVE_PERIOD",AO$12,ACC_O,CONS_O,CURR_O,"fill=b")*1,"-"))))</f>
        <v/>
      </c>
      <c r="AP93" s="71" t="str">
        <f ca="1">IF(LEN($I93)=0,"",IF(LEN(AP$12)=0,"",IF(ISNUMBER(SEARCH("LABEL",$G93)),"",IFERROR(_xll.BDP(TKR,$G93,"EQY_FUND_RELATIVE_PERIOD",AP$12,ACC_O,CONS_O,CURR_O,"fill=b")*1,"-"))))</f>
        <v/>
      </c>
      <c r="AQ93" s="71" t="str">
        <f ca="1">IF(LEN($I93)=0,"",IF(LEN(AQ$12)=0,"",IF(ISNUMBER(SEARCH("LABEL",$G93)),"",IFERROR(_xll.BDP(TKR,$G93,"EQY_FUND_RELATIVE_PERIOD",AQ$12,ACC_O,CONS_O,CURR_O,"fill=b")*1,"-"))))</f>
        <v/>
      </c>
      <c r="AR93" s="71" t="str">
        <f ca="1">IF(LEN($I93)=0,"",IF(LEN(AR$12)=0,"",IF(ISNUMBER(SEARCH("LABEL",$G93)),"",IFERROR(_xll.BDP(TKR,$G93,"EQY_FUND_RELATIVE_PERIOD",AR$12,ACC_O,CONS_O,CURR_O,"fill=b")*1,"-"))))</f>
        <v/>
      </c>
      <c r="AS93" s="71" t="str">
        <f ca="1">IF(LEN($I93)=0,"",IF(LEN(AS$12)=0,"",IF(ISNUMBER(SEARCH("LABEL",$G93)),"",IFERROR(_xll.BDP(TKR,$G93,"EQY_FUND_RELATIVE_PERIOD",AS$12,ACC_O,CONS_O,CURR_O,"fill=b")*1,"-"))))</f>
        <v/>
      </c>
      <c r="AT93" s="71" t="str">
        <f ca="1">IF(LEN($I93)=0,"",IF(LEN(AT$12)=0,"",IF(ISNUMBER(SEARCH("LABEL",$G93)),"",IFERROR(_xll.BDP(TKR,$G93,"EQY_FUND_RELATIVE_PERIOD",AT$12,ACC_O,CONS_O,CURR_O,"fill=b")*1,"-"))))</f>
        <v/>
      </c>
      <c r="AU93" s="71" t="str">
        <f ca="1">IF(LEN($I93)=0,"",IF(LEN(AU$12)=0,"",IF(ISNUMBER(SEARCH("LABEL",$G93)),"",IFERROR(_xll.BDP(TKR,$G93,"EQY_FUND_RELATIVE_PERIOD",AU$12,ACC_O,CONS_O,CURR_O,"fill=b")*1,"-"))))</f>
        <v/>
      </c>
      <c r="AV93" s="71" t="str">
        <f ca="1">IF(LEN($I93)=0,"",IF(LEN(AV$12)=0,"",IF(ISNUMBER(SEARCH("LABEL",$G93)),"",IFERROR(_xll.BDP(TKR,$G93,"EQY_FUND_RELATIVE_PERIOD",AV$12,ACC_O,CONS_O,CURR_O,"fill=b")*1,"-"))))</f>
        <v/>
      </c>
      <c r="AW93" s="71" t="str">
        <f ca="1">IF(LEN($I93)=0,"",IF(LEN(AW$12)=0,"",IF(ISNUMBER(SEARCH("LABEL",$G93)),"",IFERROR(_xll.BDP(TKR,$G93,"EQY_FUND_RELATIVE_PERIOD",AW$12,ACC_O,CONS_O,CURR_O,"fill=b")*1,"-"))))</f>
        <v/>
      </c>
      <c r="AX93" s="71" t="str">
        <f ca="1">IF(LEN($I93)=0,"",IF(LEN(AX$12)=0,"",IF(ISNUMBER(SEARCH("LABEL",$G93)),"",IFERROR(_xll.BDP(TKR,$G93,"EQY_FUND_RELATIVE_PERIOD",AX$12,ACC_O,CONS_O,CURR_O,"fill=b")*1,"-"))))</f>
        <v/>
      </c>
      <c r="AY93" s="71" t="str">
        <f ca="1">IF(LEN($I93)=0,"",IF(LEN(AY$12)=0,"",IF(ISNUMBER(SEARCH("LABEL",$G93)),"",IFERROR(_xll.BDP(TKR,$G93,"EQY_FUND_RELATIVE_PERIOD",AY$12,ACC_O,CONS_O,CURR_O,"fill=b")*1,"-"))))</f>
        <v/>
      </c>
      <c r="AZ93" s="71" t="str">
        <f ca="1">IF(LEN($I93)=0,"",IF(LEN(AZ$12)=0,"",IF(ISNUMBER(SEARCH("LABEL",$G93)),"",IFERROR(_xll.BDP(TKR,$G93,"EQY_FUND_RELATIVE_PERIOD",AZ$12,ACC_O,CONS_O,CURR_O,"fill=b")*1,"-"))))</f>
        <v/>
      </c>
      <c r="BA93" s="71" t="str">
        <f ca="1">IF(LEN($I93)=0,"",IF(LEN(BA$12)=0,"",IF(ISNUMBER(SEARCH("LABEL",$G93)),"",IFERROR(_xll.BDP(TKR,$G93,"EQY_FUND_RELATIVE_PERIOD",BA$12,ACC_O,CONS_O,CURR_O,"fill=b")*1,"-"))))</f>
        <v/>
      </c>
      <c r="BB93" s="71" t="str">
        <f ca="1">IF(LEN($I93)=0,"",IF(LEN(BB$12)=0,"",IF(ISNUMBER(SEARCH("LABEL",$G93)),"",IFERROR(_xll.BDP(TKR,$G93,"EQY_FUND_RELATIVE_PERIOD",BB$12,ACC_O,CONS_O,CURR_O,"fill=b")*1,"-"))))</f>
        <v/>
      </c>
      <c r="BC93" s="71" t="str">
        <f ca="1">IF(LEN($I93)=0,"",IF(LEN(BC$12)=0,"",IF(ISNUMBER(SEARCH("LABEL",$G93)),"",IFERROR(_xll.BDP(TKR,$G93,"EQY_FUND_RELATIVE_PERIOD",BC$12,ACC_O,CONS_O,CURR_O,"fill=b")*1,"-"))))</f>
        <v/>
      </c>
    </row>
    <row r="94" spans="2:55">
      <c r="B94">
        <v>82</v>
      </c>
      <c r="C94" t="str">
        <f t="shared" ca="1" si="5"/>
        <v/>
      </c>
      <c r="D94" t="str">
        <f t="shared" ca="1" si="5"/>
        <v/>
      </c>
      <c r="E94" t="str">
        <f t="shared" ca="1" si="5"/>
        <v/>
      </c>
      <c r="F94" t="str">
        <f t="shared" ca="1" si="5"/>
        <v/>
      </c>
      <c r="G94" t="str">
        <f t="shared" ca="1" si="6"/>
        <v/>
      </c>
      <c r="H94" t="str">
        <f t="shared" ca="1" si="7"/>
        <v/>
      </c>
      <c r="I94" t="str">
        <f t="shared" ca="1" si="8"/>
        <v/>
      </c>
      <c r="P94" s="71" t="str">
        <f ca="1">IF(LEN($I94)=0,"",IF(LEN(P$12)=0,"",IF(ISNUMBER(SEARCH("LABEL",$G94)),"",IFERROR(_xll.BDP(TKR,$G94,"EQY_FUND_RELATIVE_PERIOD",P$12,ACC_O,CONS_O,CURR_O,"fill=b")*1,"-"))))</f>
        <v/>
      </c>
      <c r="Q94" s="71" t="str">
        <f ca="1">IF(LEN($I94)=0,"",IF(LEN(Q$12)=0,"",IF(ISNUMBER(SEARCH("LABEL",$G94)),"",IFERROR(_xll.BDP(TKR,$G94,"EQY_FUND_RELATIVE_PERIOD",Q$12,ACC_O,CONS_O,CURR_O,"fill=b")*1,"-"))))</f>
        <v/>
      </c>
      <c r="R94" s="71" t="str">
        <f ca="1">IF(LEN($I94)=0,"",IF(LEN(R$12)=0,"",IF(ISNUMBER(SEARCH("LABEL",$G94)),"",IFERROR(_xll.BDP(TKR,$G94,"EQY_FUND_RELATIVE_PERIOD",R$12,ACC_O,CONS_O,CURR_O,"fill=b")*1,"-"))))</f>
        <v/>
      </c>
      <c r="S94" s="71" t="str">
        <f ca="1">IF(LEN($I94)=0,"",IF(LEN(S$12)=0,"",IF(ISNUMBER(SEARCH("LABEL",$G94)),"",IFERROR(_xll.BDP(TKR,$G94,"EQY_FUND_RELATIVE_PERIOD",S$12,ACC_O,CONS_O,CURR_O,"fill=b")*1,"-"))))</f>
        <v/>
      </c>
      <c r="T94" s="71" t="str">
        <f ca="1">IF(LEN($I94)=0,"",IF(LEN(T$12)=0,"",IF(ISNUMBER(SEARCH("LABEL",$G94)),"",IFERROR(_xll.BDP(TKR,$G94,"EQY_FUND_RELATIVE_PERIOD",T$12,ACC_O,CONS_O,CURR_O,"fill=b")*1,"-"))))</f>
        <v/>
      </c>
      <c r="U94" s="71" t="str">
        <f ca="1">IF(LEN($I94)=0,"",IF(LEN(U$12)=0,"",IF(ISNUMBER(SEARCH("LABEL",$G94)),"",IFERROR(_xll.BDP(TKR,$G94,"EQY_FUND_RELATIVE_PERIOD",U$12,ACC_O,CONS_O,CURR_O,"fill=b")*1,"-"))))</f>
        <v/>
      </c>
      <c r="V94" s="71" t="str">
        <f ca="1">IF(LEN($I94)=0,"",IF(LEN(V$12)=0,"",IF(ISNUMBER(SEARCH("LABEL",$G94)),"",IFERROR(_xll.BDP(TKR,$G94,"EQY_FUND_RELATIVE_PERIOD",V$12,ACC_O,CONS_O,CURR_O,"fill=b")*1,"-"))))</f>
        <v/>
      </c>
      <c r="W94" s="71" t="str">
        <f ca="1">IF(LEN($I94)=0,"",IF(LEN(W$12)=0,"",IF(ISNUMBER(SEARCH("LABEL",$G94)),"",IFERROR(_xll.BDP(TKR,$G94,"EQY_FUND_RELATIVE_PERIOD",W$12,ACC_O,CONS_O,CURR_O,"fill=b")*1,"-"))))</f>
        <v/>
      </c>
      <c r="X94" s="71" t="str">
        <f ca="1">IF(LEN($I94)=0,"",IF(LEN(X$12)=0,"",IF(ISNUMBER(SEARCH("LABEL",$G94)),"",IFERROR(_xll.BDP(TKR,$G94,"EQY_FUND_RELATIVE_PERIOD",X$12,ACC_O,CONS_O,CURR_O,"fill=b")*1,"-"))))</f>
        <v/>
      </c>
      <c r="Y94" s="71" t="str">
        <f ca="1">IF(LEN($I94)=0,"",IF(LEN(Y$12)=0,"",IF(ISNUMBER(SEARCH("LABEL",$G94)),"",IFERROR(_xll.BDP(TKR,$G94,"EQY_FUND_RELATIVE_PERIOD",Y$12,ACC_O,CONS_O,CURR_O,"fill=b")*1,"-"))))</f>
        <v/>
      </c>
      <c r="Z94" s="71" t="str">
        <f ca="1">IF(LEN($I94)=0,"",IF(LEN(Z$12)=0,"",IF(ISNUMBER(SEARCH("LABEL",$G94)),"",IFERROR(_xll.BDP(TKR,$G94,"EQY_FUND_RELATIVE_PERIOD",Z$12,ACC_O,CONS_O,CURR_O,"fill=b")*1,"-"))))</f>
        <v/>
      </c>
      <c r="AA94" s="71" t="str">
        <f ca="1">IF(LEN($I94)=0,"",IF(LEN(AA$12)=0,"",IF(ISNUMBER(SEARCH("LABEL",$G94)),"",IFERROR(_xll.BDP(TKR,$G94,"EQY_FUND_RELATIVE_PERIOD",AA$12,ACC_O,CONS_O,CURR_O,"fill=b")*1,"-"))))</f>
        <v/>
      </c>
      <c r="AB94" s="71" t="str">
        <f ca="1">IF(LEN($I94)=0,"",IF(LEN(AB$12)=0,"",IF(ISNUMBER(SEARCH("LABEL",$G94)),"",IFERROR(_xll.BDP(TKR,$G94,"EQY_FUND_RELATIVE_PERIOD",AB$12,ACC_O,CONS_O,CURR_O,"fill=b")*1,"-"))))</f>
        <v/>
      </c>
      <c r="AC94" s="71" t="str">
        <f ca="1">IF(LEN($I94)=0,"",IF(LEN(AC$12)=0,"",IF(ISNUMBER(SEARCH("LABEL",$G94)),"",IFERROR(_xll.BDP(TKR,$G94,"EQY_FUND_RELATIVE_PERIOD",AC$12,ACC_O,CONS_O,CURR_O,"fill=b")*1,"-"))))</f>
        <v/>
      </c>
      <c r="AD94" s="71" t="str">
        <f ca="1">IF(LEN($I94)=0,"",IF(LEN(AD$12)=0,"",IF(ISNUMBER(SEARCH("LABEL",$G94)),"",IFERROR(_xll.BDP(TKR,$G94,"EQY_FUND_RELATIVE_PERIOD",AD$12,ACC_O,CONS_O,CURR_O,"fill=b")*1,"-"))))</f>
        <v/>
      </c>
      <c r="AE94" s="71" t="str">
        <f ca="1">IF(LEN($I94)=0,"",IF(LEN(AE$12)=0,"",IF(ISNUMBER(SEARCH("LABEL",$G94)),"",IFERROR(_xll.BDP(TKR,$G94,"EQY_FUND_RELATIVE_PERIOD",AE$12,ACC_O,CONS_O,CURR_O,"fill=b")*1,"-"))))</f>
        <v/>
      </c>
      <c r="AF94" s="71" t="str">
        <f ca="1">IF(LEN($I94)=0,"",IF(LEN(AF$12)=0,"",IF(ISNUMBER(SEARCH("LABEL",$G94)),"",IFERROR(_xll.BDP(TKR,$G94,"EQY_FUND_RELATIVE_PERIOD",AF$12,ACC_O,CONS_O,CURR_O,"fill=b")*1,"-"))))</f>
        <v/>
      </c>
      <c r="AG94" s="71" t="str">
        <f ca="1">IF(LEN($I94)=0,"",IF(LEN(AG$12)=0,"",IF(ISNUMBER(SEARCH("LABEL",$G94)),"",IFERROR(_xll.BDP(TKR,$G94,"EQY_FUND_RELATIVE_PERIOD",AG$12,ACC_O,CONS_O,CURR_O,"fill=b")*1,"-"))))</f>
        <v/>
      </c>
      <c r="AH94" s="71" t="str">
        <f ca="1">IF(LEN($I94)=0,"",IF(LEN(AH$12)=0,"",IF(ISNUMBER(SEARCH("LABEL",$G94)),"",IFERROR(_xll.BDP(TKR,$G94,"EQY_FUND_RELATIVE_PERIOD",AH$12,ACC_O,CONS_O,CURR_O,"fill=b")*1,"-"))))</f>
        <v/>
      </c>
      <c r="AI94" s="71" t="str">
        <f ca="1">IF(LEN($I94)=0,"",IF(LEN(AI$12)=0,"",IF(ISNUMBER(SEARCH("LABEL",$G94)),"",IFERROR(_xll.BDP(TKR,$G94,"EQY_FUND_RELATIVE_PERIOD",AI$12,ACC_O,CONS_O,CURR_O,"fill=b")*1,"-"))))</f>
        <v/>
      </c>
      <c r="AJ94" s="71" t="str">
        <f ca="1">IF(LEN($I94)=0,"",IF(LEN(AJ$12)=0,"",IF(ISNUMBER(SEARCH("LABEL",$G94)),"",IFERROR(_xll.BDP(TKR,$G94,"EQY_FUND_RELATIVE_PERIOD",AJ$12,ACC_O,CONS_O,CURR_O,"fill=b")*1,"-"))))</f>
        <v/>
      </c>
      <c r="AK94" s="71" t="str">
        <f ca="1">IF(LEN($I94)=0,"",IF(LEN(AK$12)=0,"",IF(ISNUMBER(SEARCH("LABEL",$G94)),"",IFERROR(_xll.BDP(TKR,$G94,"EQY_FUND_RELATIVE_PERIOD",AK$12,ACC_O,CONS_O,CURR_O,"fill=b")*1,"-"))))</f>
        <v/>
      </c>
      <c r="AL94" s="71" t="str">
        <f ca="1">IF(LEN($I94)=0,"",IF(LEN(AL$12)=0,"",IF(ISNUMBER(SEARCH("LABEL",$G94)),"",IFERROR(_xll.BDP(TKR,$G94,"EQY_FUND_RELATIVE_PERIOD",AL$12,ACC_O,CONS_O,CURR_O,"fill=b")*1,"-"))))</f>
        <v/>
      </c>
      <c r="AM94" s="71" t="str">
        <f ca="1">IF(LEN($I94)=0,"",IF(LEN(AM$12)=0,"",IF(ISNUMBER(SEARCH("LABEL",$G94)),"",IFERROR(_xll.BDP(TKR,$G94,"EQY_FUND_RELATIVE_PERIOD",AM$12,ACC_O,CONS_O,CURR_O,"fill=b")*1,"-"))))</f>
        <v/>
      </c>
      <c r="AN94" s="71" t="str">
        <f ca="1">IF(LEN($I94)=0,"",IF(LEN(AN$12)=0,"",IF(ISNUMBER(SEARCH("LABEL",$G94)),"",IFERROR(_xll.BDP(TKR,$G94,"EQY_FUND_RELATIVE_PERIOD",AN$12,ACC_O,CONS_O,CURR_O,"fill=b")*1,"-"))))</f>
        <v/>
      </c>
      <c r="AO94" s="71" t="str">
        <f ca="1">IF(LEN($I94)=0,"",IF(LEN(AO$12)=0,"",IF(ISNUMBER(SEARCH("LABEL",$G94)),"",IFERROR(_xll.BDP(TKR,$G94,"EQY_FUND_RELATIVE_PERIOD",AO$12,ACC_O,CONS_O,CURR_O,"fill=b")*1,"-"))))</f>
        <v/>
      </c>
      <c r="AP94" s="71" t="str">
        <f ca="1">IF(LEN($I94)=0,"",IF(LEN(AP$12)=0,"",IF(ISNUMBER(SEARCH("LABEL",$G94)),"",IFERROR(_xll.BDP(TKR,$G94,"EQY_FUND_RELATIVE_PERIOD",AP$12,ACC_O,CONS_O,CURR_O,"fill=b")*1,"-"))))</f>
        <v/>
      </c>
      <c r="AQ94" s="71" t="str">
        <f ca="1">IF(LEN($I94)=0,"",IF(LEN(AQ$12)=0,"",IF(ISNUMBER(SEARCH("LABEL",$G94)),"",IFERROR(_xll.BDP(TKR,$G94,"EQY_FUND_RELATIVE_PERIOD",AQ$12,ACC_O,CONS_O,CURR_O,"fill=b")*1,"-"))))</f>
        <v/>
      </c>
      <c r="AR94" s="71" t="str">
        <f ca="1">IF(LEN($I94)=0,"",IF(LEN(AR$12)=0,"",IF(ISNUMBER(SEARCH("LABEL",$G94)),"",IFERROR(_xll.BDP(TKR,$G94,"EQY_FUND_RELATIVE_PERIOD",AR$12,ACC_O,CONS_O,CURR_O,"fill=b")*1,"-"))))</f>
        <v/>
      </c>
      <c r="AS94" s="71" t="str">
        <f ca="1">IF(LEN($I94)=0,"",IF(LEN(AS$12)=0,"",IF(ISNUMBER(SEARCH("LABEL",$G94)),"",IFERROR(_xll.BDP(TKR,$G94,"EQY_FUND_RELATIVE_PERIOD",AS$12,ACC_O,CONS_O,CURR_O,"fill=b")*1,"-"))))</f>
        <v/>
      </c>
      <c r="AT94" s="71" t="str">
        <f ca="1">IF(LEN($I94)=0,"",IF(LEN(AT$12)=0,"",IF(ISNUMBER(SEARCH("LABEL",$G94)),"",IFERROR(_xll.BDP(TKR,$G94,"EQY_FUND_RELATIVE_PERIOD",AT$12,ACC_O,CONS_O,CURR_O,"fill=b")*1,"-"))))</f>
        <v/>
      </c>
      <c r="AU94" s="71" t="str">
        <f ca="1">IF(LEN($I94)=0,"",IF(LEN(AU$12)=0,"",IF(ISNUMBER(SEARCH("LABEL",$G94)),"",IFERROR(_xll.BDP(TKR,$G94,"EQY_FUND_RELATIVE_PERIOD",AU$12,ACC_O,CONS_O,CURR_O,"fill=b")*1,"-"))))</f>
        <v/>
      </c>
      <c r="AV94" s="71" t="str">
        <f ca="1">IF(LEN($I94)=0,"",IF(LEN(AV$12)=0,"",IF(ISNUMBER(SEARCH("LABEL",$G94)),"",IFERROR(_xll.BDP(TKR,$G94,"EQY_FUND_RELATIVE_PERIOD",AV$12,ACC_O,CONS_O,CURR_O,"fill=b")*1,"-"))))</f>
        <v/>
      </c>
      <c r="AW94" s="71" t="str">
        <f ca="1">IF(LEN($I94)=0,"",IF(LEN(AW$12)=0,"",IF(ISNUMBER(SEARCH("LABEL",$G94)),"",IFERROR(_xll.BDP(TKR,$G94,"EQY_FUND_RELATIVE_PERIOD",AW$12,ACC_O,CONS_O,CURR_O,"fill=b")*1,"-"))))</f>
        <v/>
      </c>
      <c r="AX94" s="71" t="str">
        <f ca="1">IF(LEN($I94)=0,"",IF(LEN(AX$12)=0,"",IF(ISNUMBER(SEARCH("LABEL",$G94)),"",IFERROR(_xll.BDP(TKR,$G94,"EQY_FUND_RELATIVE_PERIOD",AX$12,ACC_O,CONS_O,CURR_O,"fill=b")*1,"-"))))</f>
        <v/>
      </c>
      <c r="AY94" s="71" t="str">
        <f ca="1">IF(LEN($I94)=0,"",IF(LEN(AY$12)=0,"",IF(ISNUMBER(SEARCH("LABEL",$G94)),"",IFERROR(_xll.BDP(TKR,$G94,"EQY_FUND_RELATIVE_PERIOD",AY$12,ACC_O,CONS_O,CURR_O,"fill=b")*1,"-"))))</f>
        <v/>
      </c>
      <c r="AZ94" s="71" t="str">
        <f ca="1">IF(LEN($I94)=0,"",IF(LEN(AZ$12)=0,"",IF(ISNUMBER(SEARCH("LABEL",$G94)),"",IFERROR(_xll.BDP(TKR,$G94,"EQY_FUND_RELATIVE_PERIOD",AZ$12,ACC_O,CONS_O,CURR_O,"fill=b")*1,"-"))))</f>
        <v/>
      </c>
      <c r="BA94" s="71" t="str">
        <f ca="1">IF(LEN($I94)=0,"",IF(LEN(BA$12)=0,"",IF(ISNUMBER(SEARCH("LABEL",$G94)),"",IFERROR(_xll.BDP(TKR,$G94,"EQY_FUND_RELATIVE_PERIOD",BA$12,ACC_O,CONS_O,CURR_O,"fill=b")*1,"-"))))</f>
        <v/>
      </c>
      <c r="BB94" s="71" t="str">
        <f ca="1">IF(LEN($I94)=0,"",IF(LEN(BB$12)=0,"",IF(ISNUMBER(SEARCH("LABEL",$G94)),"",IFERROR(_xll.BDP(TKR,$G94,"EQY_FUND_RELATIVE_PERIOD",BB$12,ACC_O,CONS_O,CURR_O,"fill=b")*1,"-"))))</f>
        <v/>
      </c>
      <c r="BC94" s="71" t="str">
        <f ca="1">IF(LEN($I94)=0,"",IF(LEN(BC$12)=0,"",IF(ISNUMBER(SEARCH("LABEL",$G94)),"",IFERROR(_xll.BDP(TKR,$G94,"EQY_FUND_RELATIVE_PERIOD",BC$12,ACC_O,CONS_O,CURR_O,"fill=b")*1,"-"))))</f>
        <v/>
      </c>
    </row>
    <row r="95" spans="2:55">
      <c r="B95">
        <v>83</v>
      </c>
      <c r="C95" t="str">
        <f t="shared" ca="1" si="5"/>
        <v/>
      </c>
      <c r="D95" t="str">
        <f t="shared" ca="1" si="5"/>
        <v/>
      </c>
      <c r="E95" t="str">
        <f t="shared" ca="1" si="5"/>
        <v/>
      </c>
      <c r="F95" t="str">
        <f t="shared" ca="1" si="5"/>
        <v/>
      </c>
      <c r="G95" t="str">
        <f t="shared" ca="1" si="6"/>
        <v/>
      </c>
      <c r="H95" t="str">
        <f t="shared" ca="1" si="7"/>
        <v/>
      </c>
      <c r="I95" t="str">
        <f t="shared" ca="1" si="8"/>
        <v/>
      </c>
      <c r="P95" s="71" t="str">
        <f ca="1">IF(LEN($I95)=0,"",IF(LEN(P$12)=0,"",IF(ISNUMBER(SEARCH("LABEL",$G95)),"",IFERROR(_xll.BDP(TKR,$G95,"EQY_FUND_RELATIVE_PERIOD",P$12,ACC_O,CONS_O,CURR_O,"fill=b")*1,"-"))))</f>
        <v/>
      </c>
      <c r="Q95" s="71" t="str">
        <f ca="1">IF(LEN($I95)=0,"",IF(LEN(Q$12)=0,"",IF(ISNUMBER(SEARCH("LABEL",$G95)),"",IFERROR(_xll.BDP(TKR,$G95,"EQY_FUND_RELATIVE_PERIOD",Q$12,ACC_O,CONS_O,CURR_O,"fill=b")*1,"-"))))</f>
        <v/>
      </c>
      <c r="R95" s="71" t="str">
        <f ca="1">IF(LEN($I95)=0,"",IF(LEN(R$12)=0,"",IF(ISNUMBER(SEARCH("LABEL",$G95)),"",IFERROR(_xll.BDP(TKR,$G95,"EQY_FUND_RELATIVE_PERIOD",R$12,ACC_O,CONS_O,CURR_O,"fill=b")*1,"-"))))</f>
        <v/>
      </c>
      <c r="S95" s="71" t="str">
        <f ca="1">IF(LEN($I95)=0,"",IF(LEN(S$12)=0,"",IF(ISNUMBER(SEARCH("LABEL",$G95)),"",IFERROR(_xll.BDP(TKR,$G95,"EQY_FUND_RELATIVE_PERIOD",S$12,ACC_O,CONS_O,CURR_O,"fill=b")*1,"-"))))</f>
        <v/>
      </c>
      <c r="T95" s="71" t="str">
        <f ca="1">IF(LEN($I95)=0,"",IF(LEN(T$12)=0,"",IF(ISNUMBER(SEARCH("LABEL",$G95)),"",IFERROR(_xll.BDP(TKR,$G95,"EQY_FUND_RELATIVE_PERIOD",T$12,ACC_O,CONS_O,CURR_O,"fill=b")*1,"-"))))</f>
        <v/>
      </c>
      <c r="U95" s="71" t="str">
        <f ca="1">IF(LEN($I95)=0,"",IF(LEN(U$12)=0,"",IF(ISNUMBER(SEARCH("LABEL",$G95)),"",IFERROR(_xll.BDP(TKR,$G95,"EQY_FUND_RELATIVE_PERIOD",U$12,ACC_O,CONS_O,CURR_O,"fill=b")*1,"-"))))</f>
        <v/>
      </c>
      <c r="V95" s="71" t="str">
        <f ca="1">IF(LEN($I95)=0,"",IF(LEN(V$12)=0,"",IF(ISNUMBER(SEARCH("LABEL",$G95)),"",IFERROR(_xll.BDP(TKR,$G95,"EQY_FUND_RELATIVE_PERIOD",V$12,ACC_O,CONS_O,CURR_O,"fill=b")*1,"-"))))</f>
        <v/>
      </c>
      <c r="W95" s="71" t="str">
        <f ca="1">IF(LEN($I95)=0,"",IF(LEN(W$12)=0,"",IF(ISNUMBER(SEARCH("LABEL",$G95)),"",IFERROR(_xll.BDP(TKR,$G95,"EQY_FUND_RELATIVE_PERIOD",W$12,ACC_O,CONS_O,CURR_O,"fill=b")*1,"-"))))</f>
        <v/>
      </c>
      <c r="X95" s="71" t="str">
        <f ca="1">IF(LEN($I95)=0,"",IF(LEN(X$12)=0,"",IF(ISNUMBER(SEARCH("LABEL",$G95)),"",IFERROR(_xll.BDP(TKR,$G95,"EQY_FUND_RELATIVE_PERIOD",X$12,ACC_O,CONS_O,CURR_O,"fill=b")*1,"-"))))</f>
        <v/>
      </c>
      <c r="Y95" s="71" t="str">
        <f ca="1">IF(LEN($I95)=0,"",IF(LEN(Y$12)=0,"",IF(ISNUMBER(SEARCH("LABEL",$G95)),"",IFERROR(_xll.BDP(TKR,$G95,"EQY_FUND_RELATIVE_PERIOD",Y$12,ACC_O,CONS_O,CURR_O,"fill=b")*1,"-"))))</f>
        <v/>
      </c>
      <c r="Z95" s="71" t="str">
        <f ca="1">IF(LEN($I95)=0,"",IF(LEN(Z$12)=0,"",IF(ISNUMBER(SEARCH("LABEL",$G95)),"",IFERROR(_xll.BDP(TKR,$G95,"EQY_FUND_RELATIVE_PERIOD",Z$12,ACC_O,CONS_O,CURR_O,"fill=b")*1,"-"))))</f>
        <v/>
      </c>
      <c r="AA95" s="71" t="str">
        <f ca="1">IF(LEN($I95)=0,"",IF(LEN(AA$12)=0,"",IF(ISNUMBER(SEARCH("LABEL",$G95)),"",IFERROR(_xll.BDP(TKR,$G95,"EQY_FUND_RELATIVE_PERIOD",AA$12,ACC_O,CONS_O,CURR_O,"fill=b")*1,"-"))))</f>
        <v/>
      </c>
      <c r="AB95" s="71" t="str">
        <f ca="1">IF(LEN($I95)=0,"",IF(LEN(AB$12)=0,"",IF(ISNUMBER(SEARCH("LABEL",$G95)),"",IFERROR(_xll.BDP(TKR,$G95,"EQY_FUND_RELATIVE_PERIOD",AB$12,ACC_O,CONS_O,CURR_O,"fill=b")*1,"-"))))</f>
        <v/>
      </c>
      <c r="AC95" s="71" t="str">
        <f ca="1">IF(LEN($I95)=0,"",IF(LEN(AC$12)=0,"",IF(ISNUMBER(SEARCH("LABEL",$G95)),"",IFERROR(_xll.BDP(TKR,$G95,"EQY_FUND_RELATIVE_PERIOD",AC$12,ACC_O,CONS_O,CURR_O,"fill=b")*1,"-"))))</f>
        <v/>
      </c>
      <c r="AD95" s="71" t="str">
        <f ca="1">IF(LEN($I95)=0,"",IF(LEN(AD$12)=0,"",IF(ISNUMBER(SEARCH("LABEL",$G95)),"",IFERROR(_xll.BDP(TKR,$G95,"EQY_FUND_RELATIVE_PERIOD",AD$12,ACC_O,CONS_O,CURR_O,"fill=b")*1,"-"))))</f>
        <v/>
      </c>
      <c r="AE95" s="71" t="str">
        <f ca="1">IF(LEN($I95)=0,"",IF(LEN(AE$12)=0,"",IF(ISNUMBER(SEARCH("LABEL",$G95)),"",IFERROR(_xll.BDP(TKR,$G95,"EQY_FUND_RELATIVE_PERIOD",AE$12,ACC_O,CONS_O,CURR_O,"fill=b")*1,"-"))))</f>
        <v/>
      </c>
      <c r="AF95" s="71" t="str">
        <f ca="1">IF(LEN($I95)=0,"",IF(LEN(AF$12)=0,"",IF(ISNUMBER(SEARCH("LABEL",$G95)),"",IFERROR(_xll.BDP(TKR,$G95,"EQY_FUND_RELATIVE_PERIOD",AF$12,ACC_O,CONS_O,CURR_O,"fill=b")*1,"-"))))</f>
        <v/>
      </c>
      <c r="AG95" s="71" t="str">
        <f ca="1">IF(LEN($I95)=0,"",IF(LEN(AG$12)=0,"",IF(ISNUMBER(SEARCH("LABEL",$G95)),"",IFERROR(_xll.BDP(TKR,$G95,"EQY_FUND_RELATIVE_PERIOD",AG$12,ACC_O,CONS_O,CURR_O,"fill=b")*1,"-"))))</f>
        <v/>
      </c>
      <c r="AH95" s="71" t="str">
        <f ca="1">IF(LEN($I95)=0,"",IF(LEN(AH$12)=0,"",IF(ISNUMBER(SEARCH("LABEL",$G95)),"",IFERROR(_xll.BDP(TKR,$G95,"EQY_FUND_RELATIVE_PERIOD",AH$12,ACC_O,CONS_O,CURR_O,"fill=b")*1,"-"))))</f>
        <v/>
      </c>
      <c r="AI95" s="71" t="str">
        <f ca="1">IF(LEN($I95)=0,"",IF(LEN(AI$12)=0,"",IF(ISNUMBER(SEARCH("LABEL",$G95)),"",IFERROR(_xll.BDP(TKR,$G95,"EQY_FUND_RELATIVE_PERIOD",AI$12,ACC_O,CONS_O,CURR_O,"fill=b")*1,"-"))))</f>
        <v/>
      </c>
      <c r="AJ95" s="71" t="str">
        <f ca="1">IF(LEN($I95)=0,"",IF(LEN(AJ$12)=0,"",IF(ISNUMBER(SEARCH("LABEL",$G95)),"",IFERROR(_xll.BDP(TKR,$G95,"EQY_FUND_RELATIVE_PERIOD",AJ$12,ACC_O,CONS_O,CURR_O,"fill=b")*1,"-"))))</f>
        <v/>
      </c>
      <c r="AK95" s="71" t="str">
        <f ca="1">IF(LEN($I95)=0,"",IF(LEN(AK$12)=0,"",IF(ISNUMBER(SEARCH("LABEL",$G95)),"",IFERROR(_xll.BDP(TKR,$G95,"EQY_FUND_RELATIVE_PERIOD",AK$12,ACC_O,CONS_O,CURR_O,"fill=b")*1,"-"))))</f>
        <v/>
      </c>
      <c r="AL95" s="71" t="str">
        <f ca="1">IF(LEN($I95)=0,"",IF(LEN(AL$12)=0,"",IF(ISNUMBER(SEARCH("LABEL",$G95)),"",IFERROR(_xll.BDP(TKR,$G95,"EQY_FUND_RELATIVE_PERIOD",AL$12,ACC_O,CONS_O,CURR_O,"fill=b")*1,"-"))))</f>
        <v/>
      </c>
      <c r="AM95" s="71" t="str">
        <f ca="1">IF(LEN($I95)=0,"",IF(LEN(AM$12)=0,"",IF(ISNUMBER(SEARCH("LABEL",$G95)),"",IFERROR(_xll.BDP(TKR,$G95,"EQY_FUND_RELATIVE_PERIOD",AM$12,ACC_O,CONS_O,CURR_O,"fill=b")*1,"-"))))</f>
        <v/>
      </c>
      <c r="AN95" s="71" t="str">
        <f ca="1">IF(LEN($I95)=0,"",IF(LEN(AN$12)=0,"",IF(ISNUMBER(SEARCH("LABEL",$G95)),"",IFERROR(_xll.BDP(TKR,$G95,"EQY_FUND_RELATIVE_PERIOD",AN$12,ACC_O,CONS_O,CURR_O,"fill=b")*1,"-"))))</f>
        <v/>
      </c>
      <c r="AO95" s="71" t="str">
        <f ca="1">IF(LEN($I95)=0,"",IF(LEN(AO$12)=0,"",IF(ISNUMBER(SEARCH("LABEL",$G95)),"",IFERROR(_xll.BDP(TKR,$G95,"EQY_FUND_RELATIVE_PERIOD",AO$12,ACC_O,CONS_O,CURR_O,"fill=b")*1,"-"))))</f>
        <v/>
      </c>
      <c r="AP95" s="71" t="str">
        <f ca="1">IF(LEN($I95)=0,"",IF(LEN(AP$12)=0,"",IF(ISNUMBER(SEARCH("LABEL",$G95)),"",IFERROR(_xll.BDP(TKR,$G95,"EQY_FUND_RELATIVE_PERIOD",AP$12,ACC_O,CONS_O,CURR_O,"fill=b")*1,"-"))))</f>
        <v/>
      </c>
      <c r="AQ95" s="71" t="str">
        <f ca="1">IF(LEN($I95)=0,"",IF(LEN(AQ$12)=0,"",IF(ISNUMBER(SEARCH("LABEL",$G95)),"",IFERROR(_xll.BDP(TKR,$G95,"EQY_FUND_RELATIVE_PERIOD",AQ$12,ACC_O,CONS_O,CURR_O,"fill=b")*1,"-"))))</f>
        <v/>
      </c>
      <c r="AR95" s="71" t="str">
        <f ca="1">IF(LEN($I95)=0,"",IF(LEN(AR$12)=0,"",IF(ISNUMBER(SEARCH("LABEL",$G95)),"",IFERROR(_xll.BDP(TKR,$G95,"EQY_FUND_RELATIVE_PERIOD",AR$12,ACC_O,CONS_O,CURR_O,"fill=b")*1,"-"))))</f>
        <v/>
      </c>
      <c r="AS95" s="71" t="str">
        <f ca="1">IF(LEN($I95)=0,"",IF(LEN(AS$12)=0,"",IF(ISNUMBER(SEARCH("LABEL",$G95)),"",IFERROR(_xll.BDP(TKR,$G95,"EQY_FUND_RELATIVE_PERIOD",AS$12,ACC_O,CONS_O,CURR_O,"fill=b")*1,"-"))))</f>
        <v/>
      </c>
      <c r="AT95" s="71" t="str">
        <f ca="1">IF(LEN($I95)=0,"",IF(LEN(AT$12)=0,"",IF(ISNUMBER(SEARCH("LABEL",$G95)),"",IFERROR(_xll.BDP(TKR,$G95,"EQY_FUND_RELATIVE_PERIOD",AT$12,ACC_O,CONS_O,CURR_O,"fill=b")*1,"-"))))</f>
        <v/>
      </c>
      <c r="AU95" s="71" t="str">
        <f ca="1">IF(LEN($I95)=0,"",IF(LEN(AU$12)=0,"",IF(ISNUMBER(SEARCH("LABEL",$G95)),"",IFERROR(_xll.BDP(TKR,$G95,"EQY_FUND_RELATIVE_PERIOD",AU$12,ACC_O,CONS_O,CURR_O,"fill=b")*1,"-"))))</f>
        <v/>
      </c>
      <c r="AV95" s="71" t="str">
        <f ca="1">IF(LEN($I95)=0,"",IF(LEN(AV$12)=0,"",IF(ISNUMBER(SEARCH("LABEL",$G95)),"",IFERROR(_xll.BDP(TKR,$G95,"EQY_FUND_RELATIVE_PERIOD",AV$12,ACC_O,CONS_O,CURR_O,"fill=b")*1,"-"))))</f>
        <v/>
      </c>
      <c r="AW95" s="71" t="str">
        <f ca="1">IF(LEN($I95)=0,"",IF(LEN(AW$12)=0,"",IF(ISNUMBER(SEARCH("LABEL",$G95)),"",IFERROR(_xll.BDP(TKR,$G95,"EQY_FUND_RELATIVE_PERIOD",AW$12,ACC_O,CONS_O,CURR_O,"fill=b")*1,"-"))))</f>
        <v/>
      </c>
      <c r="AX95" s="71" t="str">
        <f ca="1">IF(LEN($I95)=0,"",IF(LEN(AX$12)=0,"",IF(ISNUMBER(SEARCH("LABEL",$G95)),"",IFERROR(_xll.BDP(TKR,$G95,"EQY_FUND_RELATIVE_PERIOD",AX$12,ACC_O,CONS_O,CURR_O,"fill=b")*1,"-"))))</f>
        <v/>
      </c>
      <c r="AY95" s="71" t="str">
        <f ca="1">IF(LEN($I95)=0,"",IF(LEN(AY$12)=0,"",IF(ISNUMBER(SEARCH("LABEL",$G95)),"",IFERROR(_xll.BDP(TKR,$G95,"EQY_FUND_RELATIVE_PERIOD",AY$12,ACC_O,CONS_O,CURR_O,"fill=b")*1,"-"))))</f>
        <v/>
      </c>
      <c r="AZ95" s="71" t="str">
        <f ca="1">IF(LEN($I95)=0,"",IF(LEN(AZ$12)=0,"",IF(ISNUMBER(SEARCH("LABEL",$G95)),"",IFERROR(_xll.BDP(TKR,$G95,"EQY_FUND_RELATIVE_PERIOD",AZ$12,ACC_O,CONS_O,CURR_O,"fill=b")*1,"-"))))</f>
        <v/>
      </c>
      <c r="BA95" s="71" t="str">
        <f ca="1">IF(LEN($I95)=0,"",IF(LEN(BA$12)=0,"",IF(ISNUMBER(SEARCH("LABEL",$G95)),"",IFERROR(_xll.BDP(TKR,$G95,"EQY_FUND_RELATIVE_PERIOD",BA$12,ACC_O,CONS_O,CURR_O,"fill=b")*1,"-"))))</f>
        <v/>
      </c>
      <c r="BB95" s="71" t="str">
        <f ca="1">IF(LEN($I95)=0,"",IF(LEN(BB$12)=0,"",IF(ISNUMBER(SEARCH("LABEL",$G95)),"",IFERROR(_xll.BDP(TKR,$G95,"EQY_FUND_RELATIVE_PERIOD",BB$12,ACC_O,CONS_O,CURR_O,"fill=b")*1,"-"))))</f>
        <v/>
      </c>
      <c r="BC95" s="71" t="str">
        <f ca="1">IF(LEN($I95)=0,"",IF(LEN(BC$12)=0,"",IF(ISNUMBER(SEARCH("LABEL",$G95)),"",IFERROR(_xll.BDP(TKR,$G95,"EQY_FUND_RELATIVE_PERIOD",BC$12,ACC_O,CONS_O,CURR_O,"fill=b")*1,"-"))))</f>
        <v/>
      </c>
    </row>
    <row r="96" spans="2:55">
      <c r="B96">
        <v>84</v>
      </c>
      <c r="C96" t="str">
        <f t="shared" ca="1" si="5"/>
        <v/>
      </c>
      <c r="D96" t="str">
        <f t="shared" ca="1" si="5"/>
        <v/>
      </c>
      <c r="E96" t="str">
        <f t="shared" ca="1" si="5"/>
        <v/>
      </c>
      <c r="F96" t="str">
        <f t="shared" ca="1" si="5"/>
        <v/>
      </c>
      <c r="G96" t="str">
        <f t="shared" ca="1" si="6"/>
        <v/>
      </c>
      <c r="H96" t="str">
        <f t="shared" ca="1" si="7"/>
        <v/>
      </c>
      <c r="I96" t="str">
        <f t="shared" ca="1" si="8"/>
        <v/>
      </c>
      <c r="P96" s="71" t="str">
        <f ca="1">IF(LEN($I96)=0,"",IF(LEN(P$12)=0,"",IF(ISNUMBER(SEARCH("LABEL",$G96)),"",IFERROR(_xll.BDP(TKR,$G96,"EQY_FUND_RELATIVE_PERIOD",P$12,ACC_O,CONS_O,CURR_O,"fill=b")*1,"-"))))</f>
        <v/>
      </c>
      <c r="Q96" s="71" t="str">
        <f ca="1">IF(LEN($I96)=0,"",IF(LEN(Q$12)=0,"",IF(ISNUMBER(SEARCH("LABEL",$G96)),"",IFERROR(_xll.BDP(TKR,$G96,"EQY_FUND_RELATIVE_PERIOD",Q$12,ACC_O,CONS_O,CURR_O,"fill=b")*1,"-"))))</f>
        <v/>
      </c>
      <c r="R96" s="71" t="str">
        <f ca="1">IF(LEN($I96)=0,"",IF(LEN(R$12)=0,"",IF(ISNUMBER(SEARCH("LABEL",$G96)),"",IFERROR(_xll.BDP(TKR,$G96,"EQY_FUND_RELATIVE_PERIOD",R$12,ACC_O,CONS_O,CURR_O,"fill=b")*1,"-"))))</f>
        <v/>
      </c>
      <c r="S96" s="71" t="str">
        <f ca="1">IF(LEN($I96)=0,"",IF(LEN(S$12)=0,"",IF(ISNUMBER(SEARCH("LABEL",$G96)),"",IFERROR(_xll.BDP(TKR,$G96,"EQY_FUND_RELATIVE_PERIOD",S$12,ACC_O,CONS_O,CURR_O,"fill=b")*1,"-"))))</f>
        <v/>
      </c>
      <c r="T96" s="71" t="str">
        <f ca="1">IF(LEN($I96)=0,"",IF(LEN(T$12)=0,"",IF(ISNUMBER(SEARCH("LABEL",$G96)),"",IFERROR(_xll.BDP(TKR,$G96,"EQY_FUND_RELATIVE_PERIOD",T$12,ACC_O,CONS_O,CURR_O,"fill=b")*1,"-"))))</f>
        <v/>
      </c>
      <c r="U96" s="71" t="str">
        <f ca="1">IF(LEN($I96)=0,"",IF(LEN(U$12)=0,"",IF(ISNUMBER(SEARCH("LABEL",$G96)),"",IFERROR(_xll.BDP(TKR,$G96,"EQY_FUND_RELATIVE_PERIOD",U$12,ACC_O,CONS_O,CURR_O,"fill=b")*1,"-"))))</f>
        <v/>
      </c>
      <c r="V96" s="71" t="str">
        <f ca="1">IF(LEN($I96)=0,"",IF(LEN(V$12)=0,"",IF(ISNUMBER(SEARCH("LABEL",$G96)),"",IFERROR(_xll.BDP(TKR,$G96,"EQY_FUND_RELATIVE_PERIOD",V$12,ACC_O,CONS_O,CURR_O,"fill=b")*1,"-"))))</f>
        <v/>
      </c>
      <c r="W96" s="71" t="str">
        <f ca="1">IF(LEN($I96)=0,"",IF(LEN(W$12)=0,"",IF(ISNUMBER(SEARCH("LABEL",$G96)),"",IFERROR(_xll.BDP(TKR,$G96,"EQY_FUND_RELATIVE_PERIOD",W$12,ACC_O,CONS_O,CURR_O,"fill=b")*1,"-"))))</f>
        <v/>
      </c>
      <c r="X96" s="71" t="str">
        <f ca="1">IF(LEN($I96)=0,"",IF(LEN(X$12)=0,"",IF(ISNUMBER(SEARCH("LABEL",$G96)),"",IFERROR(_xll.BDP(TKR,$G96,"EQY_FUND_RELATIVE_PERIOD",X$12,ACC_O,CONS_O,CURR_O,"fill=b")*1,"-"))))</f>
        <v/>
      </c>
      <c r="Y96" s="71" t="str">
        <f ca="1">IF(LEN($I96)=0,"",IF(LEN(Y$12)=0,"",IF(ISNUMBER(SEARCH("LABEL",$G96)),"",IFERROR(_xll.BDP(TKR,$G96,"EQY_FUND_RELATIVE_PERIOD",Y$12,ACC_O,CONS_O,CURR_O,"fill=b")*1,"-"))))</f>
        <v/>
      </c>
      <c r="Z96" s="71" t="str">
        <f ca="1">IF(LEN($I96)=0,"",IF(LEN(Z$12)=0,"",IF(ISNUMBER(SEARCH("LABEL",$G96)),"",IFERROR(_xll.BDP(TKR,$G96,"EQY_FUND_RELATIVE_PERIOD",Z$12,ACC_O,CONS_O,CURR_O,"fill=b")*1,"-"))))</f>
        <v/>
      </c>
      <c r="AA96" s="71" t="str">
        <f ca="1">IF(LEN($I96)=0,"",IF(LEN(AA$12)=0,"",IF(ISNUMBER(SEARCH("LABEL",$G96)),"",IFERROR(_xll.BDP(TKR,$G96,"EQY_FUND_RELATIVE_PERIOD",AA$12,ACC_O,CONS_O,CURR_O,"fill=b")*1,"-"))))</f>
        <v/>
      </c>
      <c r="AB96" s="71" t="str">
        <f ca="1">IF(LEN($I96)=0,"",IF(LEN(AB$12)=0,"",IF(ISNUMBER(SEARCH("LABEL",$G96)),"",IFERROR(_xll.BDP(TKR,$G96,"EQY_FUND_RELATIVE_PERIOD",AB$12,ACC_O,CONS_O,CURR_O,"fill=b")*1,"-"))))</f>
        <v/>
      </c>
      <c r="AC96" s="71" t="str">
        <f ca="1">IF(LEN($I96)=0,"",IF(LEN(AC$12)=0,"",IF(ISNUMBER(SEARCH("LABEL",$G96)),"",IFERROR(_xll.BDP(TKR,$G96,"EQY_FUND_RELATIVE_PERIOD",AC$12,ACC_O,CONS_O,CURR_O,"fill=b")*1,"-"))))</f>
        <v/>
      </c>
      <c r="AD96" s="71" t="str">
        <f ca="1">IF(LEN($I96)=0,"",IF(LEN(AD$12)=0,"",IF(ISNUMBER(SEARCH("LABEL",$G96)),"",IFERROR(_xll.BDP(TKR,$G96,"EQY_FUND_RELATIVE_PERIOD",AD$12,ACC_O,CONS_O,CURR_O,"fill=b")*1,"-"))))</f>
        <v/>
      </c>
      <c r="AE96" s="71" t="str">
        <f ca="1">IF(LEN($I96)=0,"",IF(LEN(AE$12)=0,"",IF(ISNUMBER(SEARCH("LABEL",$G96)),"",IFERROR(_xll.BDP(TKR,$G96,"EQY_FUND_RELATIVE_PERIOD",AE$12,ACC_O,CONS_O,CURR_O,"fill=b")*1,"-"))))</f>
        <v/>
      </c>
      <c r="AF96" s="71" t="str">
        <f ca="1">IF(LEN($I96)=0,"",IF(LEN(AF$12)=0,"",IF(ISNUMBER(SEARCH("LABEL",$G96)),"",IFERROR(_xll.BDP(TKR,$G96,"EQY_FUND_RELATIVE_PERIOD",AF$12,ACC_O,CONS_O,CURR_O,"fill=b")*1,"-"))))</f>
        <v/>
      </c>
      <c r="AG96" s="71" t="str">
        <f ca="1">IF(LEN($I96)=0,"",IF(LEN(AG$12)=0,"",IF(ISNUMBER(SEARCH("LABEL",$G96)),"",IFERROR(_xll.BDP(TKR,$G96,"EQY_FUND_RELATIVE_PERIOD",AG$12,ACC_O,CONS_O,CURR_O,"fill=b")*1,"-"))))</f>
        <v/>
      </c>
      <c r="AH96" s="71" t="str">
        <f ca="1">IF(LEN($I96)=0,"",IF(LEN(AH$12)=0,"",IF(ISNUMBER(SEARCH("LABEL",$G96)),"",IFERROR(_xll.BDP(TKR,$G96,"EQY_FUND_RELATIVE_PERIOD",AH$12,ACC_O,CONS_O,CURR_O,"fill=b")*1,"-"))))</f>
        <v/>
      </c>
      <c r="AI96" s="71" t="str">
        <f ca="1">IF(LEN($I96)=0,"",IF(LEN(AI$12)=0,"",IF(ISNUMBER(SEARCH("LABEL",$G96)),"",IFERROR(_xll.BDP(TKR,$G96,"EQY_FUND_RELATIVE_PERIOD",AI$12,ACC_O,CONS_O,CURR_O,"fill=b")*1,"-"))))</f>
        <v/>
      </c>
      <c r="AJ96" s="71" t="str">
        <f ca="1">IF(LEN($I96)=0,"",IF(LEN(AJ$12)=0,"",IF(ISNUMBER(SEARCH("LABEL",$G96)),"",IFERROR(_xll.BDP(TKR,$G96,"EQY_FUND_RELATIVE_PERIOD",AJ$12,ACC_O,CONS_O,CURR_O,"fill=b")*1,"-"))))</f>
        <v/>
      </c>
      <c r="AK96" s="71" t="str">
        <f ca="1">IF(LEN($I96)=0,"",IF(LEN(AK$12)=0,"",IF(ISNUMBER(SEARCH("LABEL",$G96)),"",IFERROR(_xll.BDP(TKR,$G96,"EQY_FUND_RELATIVE_PERIOD",AK$12,ACC_O,CONS_O,CURR_O,"fill=b")*1,"-"))))</f>
        <v/>
      </c>
      <c r="AL96" s="71" t="str">
        <f ca="1">IF(LEN($I96)=0,"",IF(LEN(AL$12)=0,"",IF(ISNUMBER(SEARCH("LABEL",$G96)),"",IFERROR(_xll.BDP(TKR,$G96,"EQY_FUND_RELATIVE_PERIOD",AL$12,ACC_O,CONS_O,CURR_O,"fill=b")*1,"-"))))</f>
        <v/>
      </c>
      <c r="AM96" s="71" t="str">
        <f ca="1">IF(LEN($I96)=0,"",IF(LEN(AM$12)=0,"",IF(ISNUMBER(SEARCH("LABEL",$G96)),"",IFERROR(_xll.BDP(TKR,$G96,"EQY_FUND_RELATIVE_PERIOD",AM$12,ACC_O,CONS_O,CURR_O,"fill=b")*1,"-"))))</f>
        <v/>
      </c>
      <c r="AN96" s="71" t="str">
        <f ca="1">IF(LEN($I96)=0,"",IF(LEN(AN$12)=0,"",IF(ISNUMBER(SEARCH("LABEL",$G96)),"",IFERROR(_xll.BDP(TKR,$G96,"EQY_FUND_RELATIVE_PERIOD",AN$12,ACC_O,CONS_O,CURR_O,"fill=b")*1,"-"))))</f>
        <v/>
      </c>
      <c r="AO96" s="71" t="str">
        <f ca="1">IF(LEN($I96)=0,"",IF(LEN(AO$12)=0,"",IF(ISNUMBER(SEARCH("LABEL",$G96)),"",IFERROR(_xll.BDP(TKR,$G96,"EQY_FUND_RELATIVE_PERIOD",AO$12,ACC_O,CONS_O,CURR_O,"fill=b")*1,"-"))))</f>
        <v/>
      </c>
      <c r="AP96" s="71" t="str">
        <f ca="1">IF(LEN($I96)=0,"",IF(LEN(AP$12)=0,"",IF(ISNUMBER(SEARCH("LABEL",$G96)),"",IFERROR(_xll.BDP(TKR,$G96,"EQY_FUND_RELATIVE_PERIOD",AP$12,ACC_O,CONS_O,CURR_O,"fill=b")*1,"-"))))</f>
        <v/>
      </c>
      <c r="AQ96" s="71" t="str">
        <f ca="1">IF(LEN($I96)=0,"",IF(LEN(AQ$12)=0,"",IF(ISNUMBER(SEARCH("LABEL",$G96)),"",IFERROR(_xll.BDP(TKR,$G96,"EQY_FUND_RELATIVE_PERIOD",AQ$12,ACC_O,CONS_O,CURR_O,"fill=b")*1,"-"))))</f>
        <v/>
      </c>
      <c r="AR96" s="71" t="str">
        <f ca="1">IF(LEN($I96)=0,"",IF(LEN(AR$12)=0,"",IF(ISNUMBER(SEARCH("LABEL",$G96)),"",IFERROR(_xll.BDP(TKR,$G96,"EQY_FUND_RELATIVE_PERIOD",AR$12,ACC_O,CONS_O,CURR_O,"fill=b")*1,"-"))))</f>
        <v/>
      </c>
      <c r="AS96" s="71" t="str">
        <f ca="1">IF(LEN($I96)=0,"",IF(LEN(AS$12)=0,"",IF(ISNUMBER(SEARCH("LABEL",$G96)),"",IFERROR(_xll.BDP(TKR,$G96,"EQY_FUND_RELATIVE_PERIOD",AS$12,ACC_O,CONS_O,CURR_O,"fill=b")*1,"-"))))</f>
        <v/>
      </c>
      <c r="AT96" s="71" t="str">
        <f ca="1">IF(LEN($I96)=0,"",IF(LEN(AT$12)=0,"",IF(ISNUMBER(SEARCH("LABEL",$G96)),"",IFERROR(_xll.BDP(TKR,$G96,"EQY_FUND_RELATIVE_PERIOD",AT$12,ACC_O,CONS_O,CURR_O,"fill=b")*1,"-"))))</f>
        <v/>
      </c>
      <c r="AU96" s="71" t="str">
        <f ca="1">IF(LEN($I96)=0,"",IF(LEN(AU$12)=0,"",IF(ISNUMBER(SEARCH("LABEL",$G96)),"",IFERROR(_xll.BDP(TKR,$G96,"EQY_FUND_RELATIVE_PERIOD",AU$12,ACC_O,CONS_O,CURR_O,"fill=b")*1,"-"))))</f>
        <v/>
      </c>
      <c r="AV96" s="71" t="str">
        <f ca="1">IF(LEN($I96)=0,"",IF(LEN(AV$12)=0,"",IF(ISNUMBER(SEARCH("LABEL",$G96)),"",IFERROR(_xll.BDP(TKR,$G96,"EQY_FUND_RELATIVE_PERIOD",AV$12,ACC_O,CONS_O,CURR_O,"fill=b")*1,"-"))))</f>
        <v/>
      </c>
      <c r="AW96" s="71" t="str">
        <f ca="1">IF(LEN($I96)=0,"",IF(LEN(AW$12)=0,"",IF(ISNUMBER(SEARCH("LABEL",$G96)),"",IFERROR(_xll.BDP(TKR,$G96,"EQY_FUND_RELATIVE_PERIOD",AW$12,ACC_O,CONS_O,CURR_O,"fill=b")*1,"-"))))</f>
        <v/>
      </c>
      <c r="AX96" s="71" t="str">
        <f ca="1">IF(LEN($I96)=0,"",IF(LEN(AX$12)=0,"",IF(ISNUMBER(SEARCH("LABEL",$G96)),"",IFERROR(_xll.BDP(TKR,$G96,"EQY_FUND_RELATIVE_PERIOD",AX$12,ACC_O,CONS_O,CURR_O,"fill=b")*1,"-"))))</f>
        <v/>
      </c>
      <c r="AY96" s="71" t="str">
        <f ca="1">IF(LEN($I96)=0,"",IF(LEN(AY$12)=0,"",IF(ISNUMBER(SEARCH("LABEL",$G96)),"",IFERROR(_xll.BDP(TKR,$G96,"EQY_FUND_RELATIVE_PERIOD",AY$12,ACC_O,CONS_O,CURR_O,"fill=b")*1,"-"))))</f>
        <v/>
      </c>
      <c r="AZ96" s="71" t="str">
        <f ca="1">IF(LEN($I96)=0,"",IF(LEN(AZ$12)=0,"",IF(ISNUMBER(SEARCH("LABEL",$G96)),"",IFERROR(_xll.BDP(TKR,$G96,"EQY_FUND_RELATIVE_PERIOD",AZ$12,ACC_O,CONS_O,CURR_O,"fill=b")*1,"-"))))</f>
        <v/>
      </c>
      <c r="BA96" s="71" t="str">
        <f ca="1">IF(LEN($I96)=0,"",IF(LEN(BA$12)=0,"",IF(ISNUMBER(SEARCH("LABEL",$G96)),"",IFERROR(_xll.BDP(TKR,$G96,"EQY_FUND_RELATIVE_PERIOD",BA$12,ACC_O,CONS_O,CURR_O,"fill=b")*1,"-"))))</f>
        <v/>
      </c>
      <c r="BB96" s="71" t="str">
        <f ca="1">IF(LEN($I96)=0,"",IF(LEN(BB$12)=0,"",IF(ISNUMBER(SEARCH("LABEL",$G96)),"",IFERROR(_xll.BDP(TKR,$G96,"EQY_FUND_RELATIVE_PERIOD",BB$12,ACC_O,CONS_O,CURR_O,"fill=b")*1,"-"))))</f>
        <v/>
      </c>
      <c r="BC96" s="71" t="str">
        <f ca="1">IF(LEN($I96)=0,"",IF(LEN(BC$12)=0,"",IF(ISNUMBER(SEARCH("LABEL",$G96)),"",IFERROR(_xll.BDP(TKR,$G96,"EQY_FUND_RELATIVE_PERIOD",BC$12,ACC_O,CONS_O,CURR_O,"fill=b")*1,"-"))))</f>
        <v/>
      </c>
    </row>
    <row r="97" spans="2:55">
      <c r="B97">
        <v>85</v>
      </c>
      <c r="C97" t="str">
        <f t="shared" ca="1" si="5"/>
        <v/>
      </c>
      <c r="D97" t="str">
        <f t="shared" ca="1" si="5"/>
        <v/>
      </c>
      <c r="E97" t="str">
        <f t="shared" ca="1" si="5"/>
        <v/>
      </c>
      <c r="F97" t="str">
        <f t="shared" ca="1" si="5"/>
        <v/>
      </c>
      <c r="G97" t="str">
        <f t="shared" ca="1" si="6"/>
        <v/>
      </c>
      <c r="H97" t="str">
        <f t="shared" ca="1" si="7"/>
        <v/>
      </c>
      <c r="I97" t="str">
        <f t="shared" ca="1" si="8"/>
        <v/>
      </c>
      <c r="P97" s="71" t="str">
        <f ca="1">IF(LEN($I97)=0,"",IF(LEN(P$12)=0,"",IF(ISNUMBER(SEARCH("LABEL",$G97)),"",IFERROR(_xll.BDP(TKR,$G97,"EQY_FUND_RELATIVE_PERIOD",P$12,ACC_O,CONS_O,CURR_O,"fill=b")*1,"-"))))</f>
        <v/>
      </c>
      <c r="Q97" s="71" t="str">
        <f ca="1">IF(LEN($I97)=0,"",IF(LEN(Q$12)=0,"",IF(ISNUMBER(SEARCH("LABEL",$G97)),"",IFERROR(_xll.BDP(TKR,$G97,"EQY_FUND_RELATIVE_PERIOD",Q$12,ACC_O,CONS_O,CURR_O,"fill=b")*1,"-"))))</f>
        <v/>
      </c>
      <c r="R97" s="71" t="str">
        <f ca="1">IF(LEN($I97)=0,"",IF(LEN(R$12)=0,"",IF(ISNUMBER(SEARCH("LABEL",$G97)),"",IFERROR(_xll.BDP(TKR,$G97,"EQY_FUND_RELATIVE_PERIOD",R$12,ACC_O,CONS_O,CURR_O,"fill=b")*1,"-"))))</f>
        <v/>
      </c>
      <c r="S97" s="71" t="str">
        <f ca="1">IF(LEN($I97)=0,"",IF(LEN(S$12)=0,"",IF(ISNUMBER(SEARCH("LABEL",$G97)),"",IFERROR(_xll.BDP(TKR,$G97,"EQY_FUND_RELATIVE_PERIOD",S$12,ACC_O,CONS_O,CURR_O,"fill=b")*1,"-"))))</f>
        <v/>
      </c>
      <c r="T97" s="71" t="str">
        <f ca="1">IF(LEN($I97)=0,"",IF(LEN(T$12)=0,"",IF(ISNUMBER(SEARCH("LABEL",$G97)),"",IFERROR(_xll.BDP(TKR,$G97,"EQY_FUND_RELATIVE_PERIOD",T$12,ACC_O,CONS_O,CURR_O,"fill=b")*1,"-"))))</f>
        <v/>
      </c>
      <c r="U97" s="71" t="str">
        <f ca="1">IF(LEN($I97)=0,"",IF(LEN(U$12)=0,"",IF(ISNUMBER(SEARCH("LABEL",$G97)),"",IFERROR(_xll.BDP(TKR,$G97,"EQY_FUND_RELATIVE_PERIOD",U$12,ACC_O,CONS_O,CURR_O,"fill=b")*1,"-"))))</f>
        <v/>
      </c>
      <c r="V97" s="71" t="str">
        <f ca="1">IF(LEN($I97)=0,"",IF(LEN(V$12)=0,"",IF(ISNUMBER(SEARCH("LABEL",$G97)),"",IFERROR(_xll.BDP(TKR,$G97,"EQY_FUND_RELATIVE_PERIOD",V$12,ACC_O,CONS_O,CURR_O,"fill=b")*1,"-"))))</f>
        <v/>
      </c>
      <c r="W97" s="71" t="str">
        <f ca="1">IF(LEN($I97)=0,"",IF(LEN(W$12)=0,"",IF(ISNUMBER(SEARCH("LABEL",$G97)),"",IFERROR(_xll.BDP(TKR,$G97,"EQY_FUND_RELATIVE_PERIOD",W$12,ACC_O,CONS_O,CURR_O,"fill=b")*1,"-"))))</f>
        <v/>
      </c>
      <c r="X97" s="71" t="str">
        <f ca="1">IF(LEN($I97)=0,"",IF(LEN(X$12)=0,"",IF(ISNUMBER(SEARCH("LABEL",$G97)),"",IFERROR(_xll.BDP(TKR,$G97,"EQY_FUND_RELATIVE_PERIOD",X$12,ACC_O,CONS_O,CURR_O,"fill=b")*1,"-"))))</f>
        <v/>
      </c>
      <c r="Y97" s="71" t="str">
        <f ca="1">IF(LEN($I97)=0,"",IF(LEN(Y$12)=0,"",IF(ISNUMBER(SEARCH("LABEL",$G97)),"",IFERROR(_xll.BDP(TKR,$G97,"EQY_FUND_RELATIVE_PERIOD",Y$12,ACC_O,CONS_O,CURR_O,"fill=b")*1,"-"))))</f>
        <v/>
      </c>
      <c r="Z97" s="71" t="str">
        <f ca="1">IF(LEN($I97)=0,"",IF(LEN(Z$12)=0,"",IF(ISNUMBER(SEARCH("LABEL",$G97)),"",IFERROR(_xll.BDP(TKR,$G97,"EQY_FUND_RELATIVE_PERIOD",Z$12,ACC_O,CONS_O,CURR_O,"fill=b")*1,"-"))))</f>
        <v/>
      </c>
      <c r="AA97" s="71" t="str">
        <f ca="1">IF(LEN($I97)=0,"",IF(LEN(AA$12)=0,"",IF(ISNUMBER(SEARCH("LABEL",$G97)),"",IFERROR(_xll.BDP(TKR,$G97,"EQY_FUND_RELATIVE_PERIOD",AA$12,ACC_O,CONS_O,CURR_O,"fill=b")*1,"-"))))</f>
        <v/>
      </c>
      <c r="AB97" s="71" t="str">
        <f ca="1">IF(LEN($I97)=0,"",IF(LEN(AB$12)=0,"",IF(ISNUMBER(SEARCH("LABEL",$G97)),"",IFERROR(_xll.BDP(TKR,$G97,"EQY_FUND_RELATIVE_PERIOD",AB$12,ACC_O,CONS_O,CURR_O,"fill=b")*1,"-"))))</f>
        <v/>
      </c>
      <c r="AC97" s="71" t="str">
        <f ca="1">IF(LEN($I97)=0,"",IF(LEN(AC$12)=0,"",IF(ISNUMBER(SEARCH("LABEL",$G97)),"",IFERROR(_xll.BDP(TKR,$G97,"EQY_FUND_RELATIVE_PERIOD",AC$12,ACC_O,CONS_O,CURR_O,"fill=b")*1,"-"))))</f>
        <v/>
      </c>
      <c r="AD97" s="71" t="str">
        <f ca="1">IF(LEN($I97)=0,"",IF(LEN(AD$12)=0,"",IF(ISNUMBER(SEARCH("LABEL",$G97)),"",IFERROR(_xll.BDP(TKR,$G97,"EQY_FUND_RELATIVE_PERIOD",AD$12,ACC_O,CONS_O,CURR_O,"fill=b")*1,"-"))))</f>
        <v/>
      </c>
      <c r="AE97" s="71" t="str">
        <f ca="1">IF(LEN($I97)=0,"",IF(LEN(AE$12)=0,"",IF(ISNUMBER(SEARCH("LABEL",$G97)),"",IFERROR(_xll.BDP(TKR,$G97,"EQY_FUND_RELATIVE_PERIOD",AE$12,ACC_O,CONS_O,CURR_O,"fill=b")*1,"-"))))</f>
        <v/>
      </c>
      <c r="AF97" s="71" t="str">
        <f ca="1">IF(LEN($I97)=0,"",IF(LEN(AF$12)=0,"",IF(ISNUMBER(SEARCH("LABEL",$G97)),"",IFERROR(_xll.BDP(TKR,$G97,"EQY_FUND_RELATIVE_PERIOD",AF$12,ACC_O,CONS_O,CURR_O,"fill=b")*1,"-"))))</f>
        <v/>
      </c>
      <c r="AG97" s="71" t="str">
        <f ca="1">IF(LEN($I97)=0,"",IF(LEN(AG$12)=0,"",IF(ISNUMBER(SEARCH("LABEL",$G97)),"",IFERROR(_xll.BDP(TKR,$G97,"EQY_FUND_RELATIVE_PERIOD",AG$12,ACC_O,CONS_O,CURR_O,"fill=b")*1,"-"))))</f>
        <v/>
      </c>
      <c r="AH97" s="71" t="str">
        <f ca="1">IF(LEN($I97)=0,"",IF(LEN(AH$12)=0,"",IF(ISNUMBER(SEARCH("LABEL",$G97)),"",IFERROR(_xll.BDP(TKR,$G97,"EQY_FUND_RELATIVE_PERIOD",AH$12,ACC_O,CONS_O,CURR_O,"fill=b")*1,"-"))))</f>
        <v/>
      </c>
      <c r="AI97" s="71" t="str">
        <f ca="1">IF(LEN($I97)=0,"",IF(LEN(AI$12)=0,"",IF(ISNUMBER(SEARCH("LABEL",$G97)),"",IFERROR(_xll.BDP(TKR,$G97,"EQY_FUND_RELATIVE_PERIOD",AI$12,ACC_O,CONS_O,CURR_O,"fill=b")*1,"-"))))</f>
        <v/>
      </c>
      <c r="AJ97" s="71" t="str">
        <f ca="1">IF(LEN($I97)=0,"",IF(LEN(AJ$12)=0,"",IF(ISNUMBER(SEARCH("LABEL",$G97)),"",IFERROR(_xll.BDP(TKR,$G97,"EQY_FUND_RELATIVE_PERIOD",AJ$12,ACC_O,CONS_O,CURR_O,"fill=b")*1,"-"))))</f>
        <v/>
      </c>
      <c r="AK97" s="71" t="str">
        <f ca="1">IF(LEN($I97)=0,"",IF(LEN(AK$12)=0,"",IF(ISNUMBER(SEARCH("LABEL",$G97)),"",IFERROR(_xll.BDP(TKR,$G97,"EQY_FUND_RELATIVE_PERIOD",AK$12,ACC_O,CONS_O,CURR_O,"fill=b")*1,"-"))))</f>
        <v/>
      </c>
      <c r="AL97" s="71" t="str">
        <f ca="1">IF(LEN($I97)=0,"",IF(LEN(AL$12)=0,"",IF(ISNUMBER(SEARCH("LABEL",$G97)),"",IFERROR(_xll.BDP(TKR,$G97,"EQY_FUND_RELATIVE_PERIOD",AL$12,ACC_O,CONS_O,CURR_O,"fill=b")*1,"-"))))</f>
        <v/>
      </c>
      <c r="AM97" s="71" t="str">
        <f ca="1">IF(LEN($I97)=0,"",IF(LEN(AM$12)=0,"",IF(ISNUMBER(SEARCH("LABEL",$G97)),"",IFERROR(_xll.BDP(TKR,$G97,"EQY_FUND_RELATIVE_PERIOD",AM$12,ACC_O,CONS_O,CURR_O,"fill=b")*1,"-"))))</f>
        <v/>
      </c>
      <c r="AN97" s="71" t="str">
        <f ca="1">IF(LEN($I97)=0,"",IF(LEN(AN$12)=0,"",IF(ISNUMBER(SEARCH("LABEL",$G97)),"",IFERROR(_xll.BDP(TKR,$G97,"EQY_FUND_RELATIVE_PERIOD",AN$12,ACC_O,CONS_O,CURR_O,"fill=b")*1,"-"))))</f>
        <v/>
      </c>
      <c r="AO97" s="71" t="str">
        <f ca="1">IF(LEN($I97)=0,"",IF(LEN(AO$12)=0,"",IF(ISNUMBER(SEARCH("LABEL",$G97)),"",IFERROR(_xll.BDP(TKR,$G97,"EQY_FUND_RELATIVE_PERIOD",AO$12,ACC_O,CONS_O,CURR_O,"fill=b")*1,"-"))))</f>
        <v/>
      </c>
      <c r="AP97" s="71" t="str">
        <f ca="1">IF(LEN($I97)=0,"",IF(LEN(AP$12)=0,"",IF(ISNUMBER(SEARCH("LABEL",$G97)),"",IFERROR(_xll.BDP(TKR,$G97,"EQY_FUND_RELATIVE_PERIOD",AP$12,ACC_O,CONS_O,CURR_O,"fill=b")*1,"-"))))</f>
        <v/>
      </c>
      <c r="AQ97" s="71" t="str">
        <f ca="1">IF(LEN($I97)=0,"",IF(LEN(AQ$12)=0,"",IF(ISNUMBER(SEARCH("LABEL",$G97)),"",IFERROR(_xll.BDP(TKR,$G97,"EQY_FUND_RELATIVE_PERIOD",AQ$12,ACC_O,CONS_O,CURR_O,"fill=b")*1,"-"))))</f>
        <v/>
      </c>
      <c r="AR97" s="71" t="str">
        <f ca="1">IF(LEN($I97)=0,"",IF(LEN(AR$12)=0,"",IF(ISNUMBER(SEARCH("LABEL",$G97)),"",IFERROR(_xll.BDP(TKR,$G97,"EQY_FUND_RELATIVE_PERIOD",AR$12,ACC_O,CONS_O,CURR_O,"fill=b")*1,"-"))))</f>
        <v/>
      </c>
      <c r="AS97" s="71" t="str">
        <f ca="1">IF(LEN($I97)=0,"",IF(LEN(AS$12)=0,"",IF(ISNUMBER(SEARCH("LABEL",$G97)),"",IFERROR(_xll.BDP(TKR,$G97,"EQY_FUND_RELATIVE_PERIOD",AS$12,ACC_O,CONS_O,CURR_O,"fill=b")*1,"-"))))</f>
        <v/>
      </c>
      <c r="AT97" s="71" t="str">
        <f ca="1">IF(LEN($I97)=0,"",IF(LEN(AT$12)=0,"",IF(ISNUMBER(SEARCH("LABEL",$G97)),"",IFERROR(_xll.BDP(TKR,$G97,"EQY_FUND_RELATIVE_PERIOD",AT$12,ACC_O,CONS_O,CURR_O,"fill=b")*1,"-"))))</f>
        <v/>
      </c>
      <c r="AU97" s="71" t="str">
        <f ca="1">IF(LEN($I97)=0,"",IF(LEN(AU$12)=0,"",IF(ISNUMBER(SEARCH("LABEL",$G97)),"",IFERROR(_xll.BDP(TKR,$G97,"EQY_FUND_RELATIVE_PERIOD",AU$12,ACC_O,CONS_O,CURR_O,"fill=b")*1,"-"))))</f>
        <v/>
      </c>
      <c r="AV97" s="71" t="str">
        <f ca="1">IF(LEN($I97)=0,"",IF(LEN(AV$12)=0,"",IF(ISNUMBER(SEARCH("LABEL",$G97)),"",IFERROR(_xll.BDP(TKR,$G97,"EQY_FUND_RELATIVE_PERIOD",AV$12,ACC_O,CONS_O,CURR_O,"fill=b")*1,"-"))))</f>
        <v/>
      </c>
      <c r="AW97" s="71" t="str">
        <f ca="1">IF(LEN($I97)=0,"",IF(LEN(AW$12)=0,"",IF(ISNUMBER(SEARCH("LABEL",$G97)),"",IFERROR(_xll.BDP(TKR,$G97,"EQY_FUND_RELATIVE_PERIOD",AW$12,ACC_O,CONS_O,CURR_O,"fill=b")*1,"-"))))</f>
        <v/>
      </c>
      <c r="AX97" s="71" t="str">
        <f ca="1">IF(LEN($I97)=0,"",IF(LEN(AX$12)=0,"",IF(ISNUMBER(SEARCH("LABEL",$G97)),"",IFERROR(_xll.BDP(TKR,$G97,"EQY_FUND_RELATIVE_PERIOD",AX$12,ACC_O,CONS_O,CURR_O,"fill=b")*1,"-"))))</f>
        <v/>
      </c>
      <c r="AY97" s="71" t="str">
        <f ca="1">IF(LEN($I97)=0,"",IF(LEN(AY$12)=0,"",IF(ISNUMBER(SEARCH("LABEL",$G97)),"",IFERROR(_xll.BDP(TKR,$G97,"EQY_FUND_RELATIVE_PERIOD",AY$12,ACC_O,CONS_O,CURR_O,"fill=b")*1,"-"))))</f>
        <v/>
      </c>
      <c r="AZ97" s="71" t="str">
        <f ca="1">IF(LEN($I97)=0,"",IF(LEN(AZ$12)=0,"",IF(ISNUMBER(SEARCH("LABEL",$G97)),"",IFERROR(_xll.BDP(TKR,$G97,"EQY_FUND_RELATIVE_PERIOD",AZ$12,ACC_O,CONS_O,CURR_O,"fill=b")*1,"-"))))</f>
        <v/>
      </c>
      <c r="BA97" s="71" t="str">
        <f ca="1">IF(LEN($I97)=0,"",IF(LEN(BA$12)=0,"",IF(ISNUMBER(SEARCH("LABEL",$G97)),"",IFERROR(_xll.BDP(TKR,$G97,"EQY_FUND_RELATIVE_PERIOD",BA$12,ACC_O,CONS_O,CURR_O,"fill=b")*1,"-"))))</f>
        <v/>
      </c>
      <c r="BB97" s="71" t="str">
        <f ca="1">IF(LEN($I97)=0,"",IF(LEN(BB$12)=0,"",IF(ISNUMBER(SEARCH("LABEL",$G97)),"",IFERROR(_xll.BDP(TKR,$G97,"EQY_FUND_RELATIVE_PERIOD",BB$12,ACC_O,CONS_O,CURR_O,"fill=b")*1,"-"))))</f>
        <v/>
      </c>
      <c r="BC97" s="71" t="str">
        <f ca="1">IF(LEN($I97)=0,"",IF(LEN(BC$12)=0,"",IF(ISNUMBER(SEARCH("LABEL",$G97)),"",IFERROR(_xll.BDP(TKR,$G97,"EQY_FUND_RELATIVE_PERIOD",BC$12,ACC_O,CONS_O,CURR_O,"fill=b")*1,"-"))))</f>
        <v/>
      </c>
    </row>
    <row r="98" spans="2:55">
      <c r="B98">
        <v>86</v>
      </c>
      <c r="C98" t="str">
        <f t="shared" ca="1" si="5"/>
        <v/>
      </c>
      <c r="D98" t="str">
        <f t="shared" ca="1" si="5"/>
        <v/>
      </c>
      <c r="E98" t="str">
        <f t="shared" ca="1" si="5"/>
        <v/>
      </c>
      <c r="F98" t="str">
        <f t="shared" ca="1" si="5"/>
        <v/>
      </c>
      <c r="G98" t="str">
        <f t="shared" ca="1" si="6"/>
        <v/>
      </c>
      <c r="H98" t="str">
        <f t="shared" ca="1" si="7"/>
        <v/>
      </c>
      <c r="I98" t="str">
        <f t="shared" ca="1" si="8"/>
        <v/>
      </c>
      <c r="P98" s="71" t="str">
        <f ca="1">IF(LEN($I98)=0,"",IF(LEN(P$12)=0,"",IF(ISNUMBER(SEARCH("LABEL",$G98)),"",IFERROR(_xll.BDP(TKR,$G98,"EQY_FUND_RELATIVE_PERIOD",P$12,ACC_O,CONS_O,CURR_O,"fill=b")*1,"-"))))</f>
        <v/>
      </c>
      <c r="Q98" s="71" t="str">
        <f ca="1">IF(LEN($I98)=0,"",IF(LEN(Q$12)=0,"",IF(ISNUMBER(SEARCH("LABEL",$G98)),"",IFERROR(_xll.BDP(TKR,$G98,"EQY_FUND_RELATIVE_PERIOD",Q$12,ACC_O,CONS_O,CURR_O,"fill=b")*1,"-"))))</f>
        <v/>
      </c>
      <c r="R98" s="71" t="str">
        <f ca="1">IF(LEN($I98)=0,"",IF(LEN(R$12)=0,"",IF(ISNUMBER(SEARCH("LABEL",$G98)),"",IFERROR(_xll.BDP(TKR,$G98,"EQY_FUND_RELATIVE_PERIOD",R$12,ACC_O,CONS_O,CURR_O,"fill=b")*1,"-"))))</f>
        <v/>
      </c>
      <c r="S98" s="71" t="str">
        <f ca="1">IF(LEN($I98)=0,"",IF(LEN(S$12)=0,"",IF(ISNUMBER(SEARCH("LABEL",$G98)),"",IFERROR(_xll.BDP(TKR,$G98,"EQY_FUND_RELATIVE_PERIOD",S$12,ACC_O,CONS_O,CURR_O,"fill=b")*1,"-"))))</f>
        <v/>
      </c>
      <c r="T98" s="71" t="str">
        <f ca="1">IF(LEN($I98)=0,"",IF(LEN(T$12)=0,"",IF(ISNUMBER(SEARCH("LABEL",$G98)),"",IFERROR(_xll.BDP(TKR,$G98,"EQY_FUND_RELATIVE_PERIOD",T$12,ACC_O,CONS_O,CURR_O,"fill=b")*1,"-"))))</f>
        <v/>
      </c>
      <c r="U98" s="71" t="str">
        <f ca="1">IF(LEN($I98)=0,"",IF(LEN(U$12)=0,"",IF(ISNUMBER(SEARCH("LABEL",$G98)),"",IFERROR(_xll.BDP(TKR,$G98,"EQY_FUND_RELATIVE_PERIOD",U$12,ACC_O,CONS_O,CURR_O,"fill=b")*1,"-"))))</f>
        <v/>
      </c>
      <c r="V98" s="71" t="str">
        <f ca="1">IF(LEN($I98)=0,"",IF(LEN(V$12)=0,"",IF(ISNUMBER(SEARCH("LABEL",$G98)),"",IFERROR(_xll.BDP(TKR,$G98,"EQY_FUND_RELATIVE_PERIOD",V$12,ACC_O,CONS_O,CURR_O,"fill=b")*1,"-"))))</f>
        <v/>
      </c>
      <c r="W98" s="71" t="str">
        <f ca="1">IF(LEN($I98)=0,"",IF(LEN(W$12)=0,"",IF(ISNUMBER(SEARCH("LABEL",$G98)),"",IFERROR(_xll.BDP(TKR,$G98,"EQY_FUND_RELATIVE_PERIOD",W$12,ACC_O,CONS_O,CURR_O,"fill=b")*1,"-"))))</f>
        <v/>
      </c>
      <c r="X98" s="71" t="str">
        <f ca="1">IF(LEN($I98)=0,"",IF(LEN(X$12)=0,"",IF(ISNUMBER(SEARCH("LABEL",$G98)),"",IFERROR(_xll.BDP(TKR,$G98,"EQY_FUND_RELATIVE_PERIOD",X$12,ACC_O,CONS_O,CURR_O,"fill=b")*1,"-"))))</f>
        <v/>
      </c>
      <c r="Y98" s="71" t="str">
        <f ca="1">IF(LEN($I98)=0,"",IF(LEN(Y$12)=0,"",IF(ISNUMBER(SEARCH("LABEL",$G98)),"",IFERROR(_xll.BDP(TKR,$G98,"EQY_FUND_RELATIVE_PERIOD",Y$12,ACC_O,CONS_O,CURR_O,"fill=b")*1,"-"))))</f>
        <v/>
      </c>
      <c r="Z98" s="71" t="str">
        <f ca="1">IF(LEN($I98)=0,"",IF(LEN(Z$12)=0,"",IF(ISNUMBER(SEARCH("LABEL",$G98)),"",IFERROR(_xll.BDP(TKR,$G98,"EQY_FUND_RELATIVE_PERIOD",Z$12,ACC_O,CONS_O,CURR_O,"fill=b")*1,"-"))))</f>
        <v/>
      </c>
      <c r="AA98" s="71" t="str">
        <f ca="1">IF(LEN($I98)=0,"",IF(LEN(AA$12)=0,"",IF(ISNUMBER(SEARCH("LABEL",$G98)),"",IFERROR(_xll.BDP(TKR,$G98,"EQY_FUND_RELATIVE_PERIOD",AA$12,ACC_O,CONS_O,CURR_O,"fill=b")*1,"-"))))</f>
        <v/>
      </c>
      <c r="AB98" s="71" t="str">
        <f ca="1">IF(LEN($I98)=0,"",IF(LEN(AB$12)=0,"",IF(ISNUMBER(SEARCH("LABEL",$G98)),"",IFERROR(_xll.BDP(TKR,$G98,"EQY_FUND_RELATIVE_PERIOD",AB$12,ACC_O,CONS_O,CURR_O,"fill=b")*1,"-"))))</f>
        <v/>
      </c>
      <c r="AC98" s="71" t="str">
        <f ca="1">IF(LEN($I98)=0,"",IF(LEN(AC$12)=0,"",IF(ISNUMBER(SEARCH("LABEL",$G98)),"",IFERROR(_xll.BDP(TKR,$G98,"EQY_FUND_RELATIVE_PERIOD",AC$12,ACC_O,CONS_O,CURR_O,"fill=b")*1,"-"))))</f>
        <v/>
      </c>
      <c r="AD98" s="71" t="str">
        <f ca="1">IF(LEN($I98)=0,"",IF(LEN(AD$12)=0,"",IF(ISNUMBER(SEARCH("LABEL",$G98)),"",IFERROR(_xll.BDP(TKR,$G98,"EQY_FUND_RELATIVE_PERIOD",AD$12,ACC_O,CONS_O,CURR_O,"fill=b")*1,"-"))))</f>
        <v/>
      </c>
      <c r="AE98" s="71" t="str">
        <f ca="1">IF(LEN($I98)=0,"",IF(LEN(AE$12)=0,"",IF(ISNUMBER(SEARCH("LABEL",$G98)),"",IFERROR(_xll.BDP(TKR,$G98,"EQY_FUND_RELATIVE_PERIOD",AE$12,ACC_O,CONS_O,CURR_O,"fill=b")*1,"-"))))</f>
        <v/>
      </c>
      <c r="AF98" s="71" t="str">
        <f ca="1">IF(LEN($I98)=0,"",IF(LEN(AF$12)=0,"",IF(ISNUMBER(SEARCH("LABEL",$G98)),"",IFERROR(_xll.BDP(TKR,$G98,"EQY_FUND_RELATIVE_PERIOD",AF$12,ACC_O,CONS_O,CURR_O,"fill=b")*1,"-"))))</f>
        <v/>
      </c>
      <c r="AG98" s="71" t="str">
        <f ca="1">IF(LEN($I98)=0,"",IF(LEN(AG$12)=0,"",IF(ISNUMBER(SEARCH("LABEL",$G98)),"",IFERROR(_xll.BDP(TKR,$G98,"EQY_FUND_RELATIVE_PERIOD",AG$12,ACC_O,CONS_O,CURR_O,"fill=b")*1,"-"))))</f>
        <v/>
      </c>
      <c r="AH98" s="71" t="str">
        <f ca="1">IF(LEN($I98)=0,"",IF(LEN(AH$12)=0,"",IF(ISNUMBER(SEARCH("LABEL",$G98)),"",IFERROR(_xll.BDP(TKR,$G98,"EQY_FUND_RELATIVE_PERIOD",AH$12,ACC_O,CONS_O,CURR_O,"fill=b")*1,"-"))))</f>
        <v/>
      </c>
      <c r="AI98" s="71" t="str">
        <f ca="1">IF(LEN($I98)=0,"",IF(LEN(AI$12)=0,"",IF(ISNUMBER(SEARCH("LABEL",$G98)),"",IFERROR(_xll.BDP(TKR,$G98,"EQY_FUND_RELATIVE_PERIOD",AI$12,ACC_O,CONS_O,CURR_O,"fill=b")*1,"-"))))</f>
        <v/>
      </c>
      <c r="AJ98" s="71" t="str">
        <f ca="1">IF(LEN($I98)=0,"",IF(LEN(AJ$12)=0,"",IF(ISNUMBER(SEARCH("LABEL",$G98)),"",IFERROR(_xll.BDP(TKR,$G98,"EQY_FUND_RELATIVE_PERIOD",AJ$12,ACC_O,CONS_O,CURR_O,"fill=b")*1,"-"))))</f>
        <v/>
      </c>
      <c r="AK98" s="71" t="str">
        <f ca="1">IF(LEN($I98)=0,"",IF(LEN(AK$12)=0,"",IF(ISNUMBER(SEARCH("LABEL",$G98)),"",IFERROR(_xll.BDP(TKR,$G98,"EQY_FUND_RELATIVE_PERIOD",AK$12,ACC_O,CONS_O,CURR_O,"fill=b")*1,"-"))))</f>
        <v/>
      </c>
      <c r="AL98" s="71" t="str">
        <f ca="1">IF(LEN($I98)=0,"",IF(LEN(AL$12)=0,"",IF(ISNUMBER(SEARCH("LABEL",$G98)),"",IFERROR(_xll.BDP(TKR,$G98,"EQY_FUND_RELATIVE_PERIOD",AL$12,ACC_O,CONS_O,CURR_O,"fill=b")*1,"-"))))</f>
        <v/>
      </c>
      <c r="AM98" s="71" t="str">
        <f ca="1">IF(LEN($I98)=0,"",IF(LEN(AM$12)=0,"",IF(ISNUMBER(SEARCH("LABEL",$G98)),"",IFERROR(_xll.BDP(TKR,$G98,"EQY_FUND_RELATIVE_PERIOD",AM$12,ACC_O,CONS_O,CURR_O,"fill=b")*1,"-"))))</f>
        <v/>
      </c>
      <c r="AN98" s="71" t="str">
        <f ca="1">IF(LEN($I98)=0,"",IF(LEN(AN$12)=0,"",IF(ISNUMBER(SEARCH("LABEL",$G98)),"",IFERROR(_xll.BDP(TKR,$G98,"EQY_FUND_RELATIVE_PERIOD",AN$12,ACC_O,CONS_O,CURR_O,"fill=b")*1,"-"))))</f>
        <v/>
      </c>
      <c r="AO98" s="71" t="str">
        <f ca="1">IF(LEN($I98)=0,"",IF(LEN(AO$12)=0,"",IF(ISNUMBER(SEARCH("LABEL",$G98)),"",IFERROR(_xll.BDP(TKR,$G98,"EQY_FUND_RELATIVE_PERIOD",AO$12,ACC_O,CONS_O,CURR_O,"fill=b")*1,"-"))))</f>
        <v/>
      </c>
      <c r="AP98" s="71" t="str">
        <f ca="1">IF(LEN($I98)=0,"",IF(LEN(AP$12)=0,"",IF(ISNUMBER(SEARCH("LABEL",$G98)),"",IFERROR(_xll.BDP(TKR,$G98,"EQY_FUND_RELATIVE_PERIOD",AP$12,ACC_O,CONS_O,CURR_O,"fill=b")*1,"-"))))</f>
        <v/>
      </c>
      <c r="AQ98" s="71" t="str">
        <f ca="1">IF(LEN($I98)=0,"",IF(LEN(AQ$12)=0,"",IF(ISNUMBER(SEARCH("LABEL",$G98)),"",IFERROR(_xll.BDP(TKR,$G98,"EQY_FUND_RELATIVE_PERIOD",AQ$12,ACC_O,CONS_O,CURR_O,"fill=b")*1,"-"))))</f>
        <v/>
      </c>
      <c r="AR98" s="71" t="str">
        <f ca="1">IF(LEN($I98)=0,"",IF(LEN(AR$12)=0,"",IF(ISNUMBER(SEARCH("LABEL",$G98)),"",IFERROR(_xll.BDP(TKR,$G98,"EQY_FUND_RELATIVE_PERIOD",AR$12,ACC_O,CONS_O,CURR_O,"fill=b")*1,"-"))))</f>
        <v/>
      </c>
      <c r="AS98" s="71" t="str">
        <f ca="1">IF(LEN($I98)=0,"",IF(LEN(AS$12)=0,"",IF(ISNUMBER(SEARCH("LABEL",$G98)),"",IFERROR(_xll.BDP(TKR,$G98,"EQY_FUND_RELATIVE_PERIOD",AS$12,ACC_O,CONS_O,CURR_O,"fill=b")*1,"-"))))</f>
        <v/>
      </c>
      <c r="AT98" s="71" t="str">
        <f ca="1">IF(LEN($I98)=0,"",IF(LEN(AT$12)=0,"",IF(ISNUMBER(SEARCH("LABEL",$G98)),"",IFERROR(_xll.BDP(TKR,$G98,"EQY_FUND_RELATIVE_PERIOD",AT$12,ACC_O,CONS_O,CURR_O,"fill=b")*1,"-"))))</f>
        <v/>
      </c>
      <c r="AU98" s="71" t="str">
        <f ca="1">IF(LEN($I98)=0,"",IF(LEN(AU$12)=0,"",IF(ISNUMBER(SEARCH("LABEL",$G98)),"",IFERROR(_xll.BDP(TKR,$G98,"EQY_FUND_RELATIVE_PERIOD",AU$12,ACC_O,CONS_O,CURR_O,"fill=b")*1,"-"))))</f>
        <v/>
      </c>
      <c r="AV98" s="71" t="str">
        <f ca="1">IF(LEN($I98)=0,"",IF(LEN(AV$12)=0,"",IF(ISNUMBER(SEARCH("LABEL",$G98)),"",IFERROR(_xll.BDP(TKR,$G98,"EQY_FUND_RELATIVE_PERIOD",AV$12,ACC_O,CONS_O,CURR_O,"fill=b")*1,"-"))))</f>
        <v/>
      </c>
      <c r="AW98" s="71" t="str">
        <f ca="1">IF(LEN($I98)=0,"",IF(LEN(AW$12)=0,"",IF(ISNUMBER(SEARCH("LABEL",$G98)),"",IFERROR(_xll.BDP(TKR,$G98,"EQY_FUND_RELATIVE_PERIOD",AW$12,ACC_O,CONS_O,CURR_O,"fill=b")*1,"-"))))</f>
        <v/>
      </c>
      <c r="AX98" s="71" t="str">
        <f ca="1">IF(LEN($I98)=0,"",IF(LEN(AX$12)=0,"",IF(ISNUMBER(SEARCH("LABEL",$G98)),"",IFERROR(_xll.BDP(TKR,$G98,"EQY_FUND_RELATIVE_PERIOD",AX$12,ACC_O,CONS_O,CURR_O,"fill=b")*1,"-"))))</f>
        <v/>
      </c>
      <c r="AY98" s="71" t="str">
        <f ca="1">IF(LEN($I98)=0,"",IF(LEN(AY$12)=0,"",IF(ISNUMBER(SEARCH("LABEL",$G98)),"",IFERROR(_xll.BDP(TKR,$G98,"EQY_FUND_RELATIVE_PERIOD",AY$12,ACC_O,CONS_O,CURR_O,"fill=b")*1,"-"))))</f>
        <v/>
      </c>
      <c r="AZ98" s="71" t="str">
        <f ca="1">IF(LEN($I98)=0,"",IF(LEN(AZ$12)=0,"",IF(ISNUMBER(SEARCH("LABEL",$G98)),"",IFERROR(_xll.BDP(TKR,$G98,"EQY_FUND_RELATIVE_PERIOD",AZ$12,ACC_O,CONS_O,CURR_O,"fill=b")*1,"-"))))</f>
        <v/>
      </c>
      <c r="BA98" s="71" t="str">
        <f ca="1">IF(LEN($I98)=0,"",IF(LEN(BA$12)=0,"",IF(ISNUMBER(SEARCH("LABEL",$G98)),"",IFERROR(_xll.BDP(TKR,$G98,"EQY_FUND_RELATIVE_PERIOD",BA$12,ACC_O,CONS_O,CURR_O,"fill=b")*1,"-"))))</f>
        <v/>
      </c>
      <c r="BB98" s="71" t="str">
        <f ca="1">IF(LEN($I98)=0,"",IF(LEN(BB$12)=0,"",IF(ISNUMBER(SEARCH("LABEL",$G98)),"",IFERROR(_xll.BDP(TKR,$G98,"EQY_FUND_RELATIVE_PERIOD",BB$12,ACC_O,CONS_O,CURR_O,"fill=b")*1,"-"))))</f>
        <v/>
      </c>
      <c r="BC98" s="71" t="str">
        <f ca="1">IF(LEN($I98)=0,"",IF(LEN(BC$12)=0,"",IF(ISNUMBER(SEARCH("LABEL",$G98)),"",IFERROR(_xll.BDP(TKR,$G98,"EQY_FUND_RELATIVE_PERIOD",BC$12,ACC_O,CONS_O,CURR_O,"fill=b")*1,"-"))))</f>
        <v/>
      </c>
    </row>
    <row r="99" spans="2:55">
      <c r="B99">
        <v>87</v>
      </c>
      <c r="C99" t="str">
        <f t="shared" ca="1" si="5"/>
        <v/>
      </c>
      <c r="D99" t="str">
        <f t="shared" ca="1" si="5"/>
        <v/>
      </c>
      <c r="E99" t="str">
        <f t="shared" ca="1" si="5"/>
        <v/>
      </c>
      <c r="F99" t="str">
        <f t="shared" ca="1" si="5"/>
        <v/>
      </c>
      <c r="G99" t="str">
        <f t="shared" ca="1" si="6"/>
        <v/>
      </c>
      <c r="H99" t="str">
        <f t="shared" ca="1" si="7"/>
        <v/>
      </c>
      <c r="I99" t="str">
        <f t="shared" ca="1" si="8"/>
        <v/>
      </c>
      <c r="P99" s="71" t="str">
        <f ca="1">IF(LEN($I99)=0,"",IF(LEN(P$12)=0,"",IF(ISNUMBER(SEARCH("LABEL",$G99)),"",IFERROR(_xll.BDP(TKR,$G99,"EQY_FUND_RELATIVE_PERIOD",P$12,ACC_O,CONS_O,CURR_O,"fill=b")*1,"-"))))</f>
        <v/>
      </c>
      <c r="Q99" s="71" t="str">
        <f ca="1">IF(LEN($I99)=0,"",IF(LEN(Q$12)=0,"",IF(ISNUMBER(SEARCH("LABEL",$G99)),"",IFERROR(_xll.BDP(TKR,$G99,"EQY_FUND_RELATIVE_PERIOD",Q$12,ACC_O,CONS_O,CURR_O,"fill=b")*1,"-"))))</f>
        <v/>
      </c>
      <c r="R99" s="71" t="str">
        <f ca="1">IF(LEN($I99)=0,"",IF(LEN(R$12)=0,"",IF(ISNUMBER(SEARCH("LABEL",$G99)),"",IFERROR(_xll.BDP(TKR,$G99,"EQY_FUND_RELATIVE_PERIOD",R$12,ACC_O,CONS_O,CURR_O,"fill=b")*1,"-"))))</f>
        <v/>
      </c>
      <c r="S99" s="71" t="str">
        <f ca="1">IF(LEN($I99)=0,"",IF(LEN(S$12)=0,"",IF(ISNUMBER(SEARCH("LABEL",$G99)),"",IFERROR(_xll.BDP(TKR,$G99,"EQY_FUND_RELATIVE_PERIOD",S$12,ACC_O,CONS_O,CURR_O,"fill=b")*1,"-"))))</f>
        <v/>
      </c>
      <c r="T99" s="71" t="str">
        <f ca="1">IF(LEN($I99)=0,"",IF(LEN(T$12)=0,"",IF(ISNUMBER(SEARCH("LABEL",$G99)),"",IFERROR(_xll.BDP(TKR,$G99,"EQY_FUND_RELATIVE_PERIOD",T$12,ACC_O,CONS_O,CURR_O,"fill=b")*1,"-"))))</f>
        <v/>
      </c>
      <c r="U99" s="71" t="str">
        <f ca="1">IF(LEN($I99)=0,"",IF(LEN(U$12)=0,"",IF(ISNUMBER(SEARCH("LABEL",$G99)),"",IFERROR(_xll.BDP(TKR,$G99,"EQY_FUND_RELATIVE_PERIOD",U$12,ACC_O,CONS_O,CURR_O,"fill=b")*1,"-"))))</f>
        <v/>
      </c>
      <c r="V99" s="71" t="str">
        <f ca="1">IF(LEN($I99)=0,"",IF(LEN(V$12)=0,"",IF(ISNUMBER(SEARCH("LABEL",$G99)),"",IFERROR(_xll.BDP(TKR,$G99,"EQY_FUND_RELATIVE_PERIOD",V$12,ACC_O,CONS_O,CURR_O,"fill=b")*1,"-"))))</f>
        <v/>
      </c>
      <c r="W99" s="71" t="str">
        <f ca="1">IF(LEN($I99)=0,"",IF(LEN(W$12)=0,"",IF(ISNUMBER(SEARCH("LABEL",$G99)),"",IFERROR(_xll.BDP(TKR,$G99,"EQY_FUND_RELATIVE_PERIOD",W$12,ACC_O,CONS_O,CURR_O,"fill=b")*1,"-"))))</f>
        <v/>
      </c>
      <c r="X99" s="71" t="str">
        <f ca="1">IF(LEN($I99)=0,"",IF(LEN(X$12)=0,"",IF(ISNUMBER(SEARCH("LABEL",$G99)),"",IFERROR(_xll.BDP(TKR,$G99,"EQY_FUND_RELATIVE_PERIOD",X$12,ACC_O,CONS_O,CURR_O,"fill=b")*1,"-"))))</f>
        <v/>
      </c>
      <c r="Y99" s="71" t="str">
        <f ca="1">IF(LEN($I99)=0,"",IF(LEN(Y$12)=0,"",IF(ISNUMBER(SEARCH("LABEL",$G99)),"",IFERROR(_xll.BDP(TKR,$G99,"EQY_FUND_RELATIVE_PERIOD",Y$12,ACC_O,CONS_O,CURR_O,"fill=b")*1,"-"))))</f>
        <v/>
      </c>
      <c r="Z99" s="71" t="str">
        <f ca="1">IF(LEN($I99)=0,"",IF(LEN(Z$12)=0,"",IF(ISNUMBER(SEARCH("LABEL",$G99)),"",IFERROR(_xll.BDP(TKR,$G99,"EQY_FUND_RELATIVE_PERIOD",Z$12,ACC_O,CONS_O,CURR_O,"fill=b")*1,"-"))))</f>
        <v/>
      </c>
      <c r="AA99" s="71" t="str">
        <f ca="1">IF(LEN($I99)=0,"",IF(LEN(AA$12)=0,"",IF(ISNUMBER(SEARCH("LABEL",$G99)),"",IFERROR(_xll.BDP(TKR,$G99,"EQY_FUND_RELATIVE_PERIOD",AA$12,ACC_O,CONS_O,CURR_O,"fill=b")*1,"-"))))</f>
        <v/>
      </c>
      <c r="AB99" s="71" t="str">
        <f ca="1">IF(LEN($I99)=0,"",IF(LEN(AB$12)=0,"",IF(ISNUMBER(SEARCH("LABEL",$G99)),"",IFERROR(_xll.BDP(TKR,$G99,"EQY_FUND_RELATIVE_PERIOD",AB$12,ACC_O,CONS_O,CURR_O,"fill=b")*1,"-"))))</f>
        <v/>
      </c>
      <c r="AC99" s="71" t="str">
        <f ca="1">IF(LEN($I99)=0,"",IF(LEN(AC$12)=0,"",IF(ISNUMBER(SEARCH("LABEL",$G99)),"",IFERROR(_xll.BDP(TKR,$G99,"EQY_FUND_RELATIVE_PERIOD",AC$12,ACC_O,CONS_O,CURR_O,"fill=b")*1,"-"))))</f>
        <v/>
      </c>
      <c r="AD99" s="71" t="str">
        <f ca="1">IF(LEN($I99)=0,"",IF(LEN(AD$12)=0,"",IF(ISNUMBER(SEARCH("LABEL",$G99)),"",IFERROR(_xll.BDP(TKR,$G99,"EQY_FUND_RELATIVE_PERIOD",AD$12,ACC_O,CONS_O,CURR_O,"fill=b")*1,"-"))))</f>
        <v/>
      </c>
      <c r="AE99" s="71" t="str">
        <f ca="1">IF(LEN($I99)=0,"",IF(LEN(AE$12)=0,"",IF(ISNUMBER(SEARCH("LABEL",$G99)),"",IFERROR(_xll.BDP(TKR,$G99,"EQY_FUND_RELATIVE_PERIOD",AE$12,ACC_O,CONS_O,CURR_O,"fill=b")*1,"-"))))</f>
        <v/>
      </c>
      <c r="AF99" s="71" t="str">
        <f ca="1">IF(LEN($I99)=0,"",IF(LEN(AF$12)=0,"",IF(ISNUMBER(SEARCH("LABEL",$G99)),"",IFERROR(_xll.BDP(TKR,$G99,"EQY_FUND_RELATIVE_PERIOD",AF$12,ACC_O,CONS_O,CURR_O,"fill=b")*1,"-"))))</f>
        <v/>
      </c>
      <c r="AG99" s="71" t="str">
        <f ca="1">IF(LEN($I99)=0,"",IF(LEN(AG$12)=0,"",IF(ISNUMBER(SEARCH("LABEL",$G99)),"",IFERROR(_xll.BDP(TKR,$G99,"EQY_FUND_RELATIVE_PERIOD",AG$12,ACC_O,CONS_O,CURR_O,"fill=b")*1,"-"))))</f>
        <v/>
      </c>
      <c r="AH99" s="71" t="str">
        <f ca="1">IF(LEN($I99)=0,"",IF(LEN(AH$12)=0,"",IF(ISNUMBER(SEARCH("LABEL",$G99)),"",IFERROR(_xll.BDP(TKR,$G99,"EQY_FUND_RELATIVE_PERIOD",AH$12,ACC_O,CONS_O,CURR_O,"fill=b")*1,"-"))))</f>
        <v/>
      </c>
      <c r="AI99" s="71" t="str">
        <f ca="1">IF(LEN($I99)=0,"",IF(LEN(AI$12)=0,"",IF(ISNUMBER(SEARCH("LABEL",$G99)),"",IFERROR(_xll.BDP(TKR,$G99,"EQY_FUND_RELATIVE_PERIOD",AI$12,ACC_O,CONS_O,CURR_O,"fill=b")*1,"-"))))</f>
        <v/>
      </c>
      <c r="AJ99" s="71" t="str">
        <f ca="1">IF(LEN($I99)=0,"",IF(LEN(AJ$12)=0,"",IF(ISNUMBER(SEARCH("LABEL",$G99)),"",IFERROR(_xll.BDP(TKR,$G99,"EQY_FUND_RELATIVE_PERIOD",AJ$12,ACC_O,CONS_O,CURR_O,"fill=b")*1,"-"))))</f>
        <v/>
      </c>
      <c r="AK99" s="71" t="str">
        <f ca="1">IF(LEN($I99)=0,"",IF(LEN(AK$12)=0,"",IF(ISNUMBER(SEARCH("LABEL",$G99)),"",IFERROR(_xll.BDP(TKR,$G99,"EQY_FUND_RELATIVE_PERIOD",AK$12,ACC_O,CONS_O,CURR_O,"fill=b")*1,"-"))))</f>
        <v/>
      </c>
      <c r="AL99" s="71" t="str">
        <f ca="1">IF(LEN($I99)=0,"",IF(LEN(AL$12)=0,"",IF(ISNUMBER(SEARCH("LABEL",$G99)),"",IFERROR(_xll.BDP(TKR,$G99,"EQY_FUND_RELATIVE_PERIOD",AL$12,ACC_O,CONS_O,CURR_O,"fill=b")*1,"-"))))</f>
        <v/>
      </c>
      <c r="AM99" s="71" t="str">
        <f ca="1">IF(LEN($I99)=0,"",IF(LEN(AM$12)=0,"",IF(ISNUMBER(SEARCH("LABEL",$G99)),"",IFERROR(_xll.BDP(TKR,$G99,"EQY_FUND_RELATIVE_PERIOD",AM$12,ACC_O,CONS_O,CURR_O,"fill=b")*1,"-"))))</f>
        <v/>
      </c>
      <c r="AN99" s="71" t="str">
        <f ca="1">IF(LEN($I99)=0,"",IF(LEN(AN$12)=0,"",IF(ISNUMBER(SEARCH("LABEL",$G99)),"",IFERROR(_xll.BDP(TKR,$G99,"EQY_FUND_RELATIVE_PERIOD",AN$12,ACC_O,CONS_O,CURR_O,"fill=b")*1,"-"))))</f>
        <v/>
      </c>
      <c r="AO99" s="71" t="str">
        <f ca="1">IF(LEN($I99)=0,"",IF(LEN(AO$12)=0,"",IF(ISNUMBER(SEARCH("LABEL",$G99)),"",IFERROR(_xll.BDP(TKR,$G99,"EQY_FUND_RELATIVE_PERIOD",AO$12,ACC_O,CONS_O,CURR_O,"fill=b")*1,"-"))))</f>
        <v/>
      </c>
      <c r="AP99" s="71" t="str">
        <f ca="1">IF(LEN($I99)=0,"",IF(LEN(AP$12)=0,"",IF(ISNUMBER(SEARCH("LABEL",$G99)),"",IFERROR(_xll.BDP(TKR,$G99,"EQY_FUND_RELATIVE_PERIOD",AP$12,ACC_O,CONS_O,CURR_O,"fill=b")*1,"-"))))</f>
        <v/>
      </c>
      <c r="AQ99" s="71" t="str">
        <f ca="1">IF(LEN($I99)=0,"",IF(LEN(AQ$12)=0,"",IF(ISNUMBER(SEARCH("LABEL",$G99)),"",IFERROR(_xll.BDP(TKR,$G99,"EQY_FUND_RELATIVE_PERIOD",AQ$12,ACC_O,CONS_O,CURR_O,"fill=b")*1,"-"))))</f>
        <v/>
      </c>
      <c r="AR99" s="71" t="str">
        <f ca="1">IF(LEN($I99)=0,"",IF(LEN(AR$12)=0,"",IF(ISNUMBER(SEARCH("LABEL",$G99)),"",IFERROR(_xll.BDP(TKR,$G99,"EQY_FUND_RELATIVE_PERIOD",AR$12,ACC_O,CONS_O,CURR_O,"fill=b")*1,"-"))))</f>
        <v/>
      </c>
      <c r="AS99" s="71" t="str">
        <f ca="1">IF(LEN($I99)=0,"",IF(LEN(AS$12)=0,"",IF(ISNUMBER(SEARCH("LABEL",$G99)),"",IFERROR(_xll.BDP(TKR,$G99,"EQY_FUND_RELATIVE_PERIOD",AS$12,ACC_O,CONS_O,CURR_O,"fill=b")*1,"-"))))</f>
        <v/>
      </c>
      <c r="AT99" s="71" t="str">
        <f ca="1">IF(LEN($I99)=0,"",IF(LEN(AT$12)=0,"",IF(ISNUMBER(SEARCH("LABEL",$G99)),"",IFERROR(_xll.BDP(TKR,$G99,"EQY_FUND_RELATIVE_PERIOD",AT$12,ACC_O,CONS_O,CURR_O,"fill=b")*1,"-"))))</f>
        <v/>
      </c>
      <c r="AU99" s="71" t="str">
        <f ca="1">IF(LEN($I99)=0,"",IF(LEN(AU$12)=0,"",IF(ISNUMBER(SEARCH("LABEL",$G99)),"",IFERROR(_xll.BDP(TKR,$G99,"EQY_FUND_RELATIVE_PERIOD",AU$12,ACC_O,CONS_O,CURR_O,"fill=b")*1,"-"))))</f>
        <v/>
      </c>
      <c r="AV99" s="71" t="str">
        <f ca="1">IF(LEN($I99)=0,"",IF(LEN(AV$12)=0,"",IF(ISNUMBER(SEARCH("LABEL",$G99)),"",IFERROR(_xll.BDP(TKR,$G99,"EQY_FUND_RELATIVE_PERIOD",AV$12,ACC_O,CONS_O,CURR_O,"fill=b")*1,"-"))))</f>
        <v/>
      </c>
      <c r="AW99" s="71" t="str">
        <f ca="1">IF(LEN($I99)=0,"",IF(LEN(AW$12)=0,"",IF(ISNUMBER(SEARCH("LABEL",$G99)),"",IFERROR(_xll.BDP(TKR,$G99,"EQY_FUND_RELATIVE_PERIOD",AW$12,ACC_O,CONS_O,CURR_O,"fill=b")*1,"-"))))</f>
        <v/>
      </c>
      <c r="AX99" s="71" t="str">
        <f ca="1">IF(LEN($I99)=0,"",IF(LEN(AX$12)=0,"",IF(ISNUMBER(SEARCH("LABEL",$G99)),"",IFERROR(_xll.BDP(TKR,$G99,"EQY_FUND_RELATIVE_PERIOD",AX$12,ACC_O,CONS_O,CURR_O,"fill=b")*1,"-"))))</f>
        <v/>
      </c>
      <c r="AY99" s="71" t="str">
        <f ca="1">IF(LEN($I99)=0,"",IF(LEN(AY$12)=0,"",IF(ISNUMBER(SEARCH("LABEL",$G99)),"",IFERROR(_xll.BDP(TKR,$G99,"EQY_FUND_RELATIVE_PERIOD",AY$12,ACC_O,CONS_O,CURR_O,"fill=b")*1,"-"))))</f>
        <v/>
      </c>
      <c r="AZ99" s="71" t="str">
        <f ca="1">IF(LEN($I99)=0,"",IF(LEN(AZ$12)=0,"",IF(ISNUMBER(SEARCH("LABEL",$G99)),"",IFERROR(_xll.BDP(TKR,$G99,"EQY_FUND_RELATIVE_PERIOD",AZ$12,ACC_O,CONS_O,CURR_O,"fill=b")*1,"-"))))</f>
        <v/>
      </c>
      <c r="BA99" s="71" t="str">
        <f ca="1">IF(LEN($I99)=0,"",IF(LEN(BA$12)=0,"",IF(ISNUMBER(SEARCH("LABEL",$G99)),"",IFERROR(_xll.BDP(TKR,$G99,"EQY_FUND_RELATIVE_PERIOD",BA$12,ACC_O,CONS_O,CURR_O,"fill=b")*1,"-"))))</f>
        <v/>
      </c>
      <c r="BB99" s="71" t="str">
        <f ca="1">IF(LEN($I99)=0,"",IF(LEN(BB$12)=0,"",IF(ISNUMBER(SEARCH("LABEL",$G99)),"",IFERROR(_xll.BDP(TKR,$G99,"EQY_FUND_RELATIVE_PERIOD",BB$12,ACC_O,CONS_O,CURR_O,"fill=b")*1,"-"))))</f>
        <v/>
      </c>
      <c r="BC99" s="71" t="str">
        <f ca="1">IF(LEN($I99)=0,"",IF(LEN(BC$12)=0,"",IF(ISNUMBER(SEARCH("LABEL",$G99)),"",IFERROR(_xll.BDP(TKR,$G99,"EQY_FUND_RELATIVE_PERIOD",BC$12,ACC_O,CONS_O,CURR_O,"fill=b")*1,"-"))))</f>
        <v/>
      </c>
    </row>
    <row r="100" spans="2:55">
      <c r="B100">
        <v>88</v>
      </c>
      <c r="C100" t="str">
        <f t="shared" ca="1" si="5"/>
        <v/>
      </c>
      <c r="D100" t="str">
        <f t="shared" ca="1" si="5"/>
        <v/>
      </c>
      <c r="E100" t="str">
        <f t="shared" ca="1" si="5"/>
        <v/>
      </c>
      <c r="F100" t="str">
        <f t="shared" ca="1" si="5"/>
        <v/>
      </c>
      <c r="G100" t="str">
        <f t="shared" ca="1" si="6"/>
        <v/>
      </c>
      <c r="H100" t="str">
        <f t="shared" ca="1" si="7"/>
        <v/>
      </c>
      <c r="I100" t="str">
        <f t="shared" ca="1" si="8"/>
        <v/>
      </c>
      <c r="P100" s="71" t="str">
        <f ca="1">IF(LEN($I100)=0,"",IF(LEN(P$12)=0,"",IF(ISNUMBER(SEARCH("LABEL",$G100)),"",IFERROR(_xll.BDP(TKR,$G100,"EQY_FUND_RELATIVE_PERIOD",P$12,ACC_O,CONS_O,CURR_O,"fill=b")*1,"-"))))</f>
        <v/>
      </c>
      <c r="Q100" s="71" t="str">
        <f ca="1">IF(LEN($I100)=0,"",IF(LEN(Q$12)=0,"",IF(ISNUMBER(SEARCH("LABEL",$G100)),"",IFERROR(_xll.BDP(TKR,$G100,"EQY_FUND_RELATIVE_PERIOD",Q$12,ACC_O,CONS_O,CURR_O,"fill=b")*1,"-"))))</f>
        <v/>
      </c>
      <c r="R100" s="71" t="str">
        <f ca="1">IF(LEN($I100)=0,"",IF(LEN(R$12)=0,"",IF(ISNUMBER(SEARCH("LABEL",$G100)),"",IFERROR(_xll.BDP(TKR,$G100,"EQY_FUND_RELATIVE_PERIOD",R$12,ACC_O,CONS_O,CURR_O,"fill=b")*1,"-"))))</f>
        <v/>
      </c>
      <c r="S100" s="71" t="str">
        <f ca="1">IF(LEN($I100)=0,"",IF(LEN(S$12)=0,"",IF(ISNUMBER(SEARCH("LABEL",$G100)),"",IFERROR(_xll.BDP(TKR,$G100,"EQY_FUND_RELATIVE_PERIOD",S$12,ACC_O,CONS_O,CURR_O,"fill=b")*1,"-"))))</f>
        <v/>
      </c>
      <c r="T100" s="71" t="str">
        <f ca="1">IF(LEN($I100)=0,"",IF(LEN(T$12)=0,"",IF(ISNUMBER(SEARCH("LABEL",$G100)),"",IFERROR(_xll.BDP(TKR,$G100,"EQY_FUND_RELATIVE_PERIOD",T$12,ACC_O,CONS_O,CURR_O,"fill=b")*1,"-"))))</f>
        <v/>
      </c>
      <c r="U100" s="71" t="str">
        <f ca="1">IF(LEN($I100)=0,"",IF(LEN(U$12)=0,"",IF(ISNUMBER(SEARCH("LABEL",$G100)),"",IFERROR(_xll.BDP(TKR,$G100,"EQY_FUND_RELATIVE_PERIOD",U$12,ACC_O,CONS_O,CURR_O,"fill=b")*1,"-"))))</f>
        <v/>
      </c>
      <c r="V100" s="71" t="str">
        <f ca="1">IF(LEN($I100)=0,"",IF(LEN(V$12)=0,"",IF(ISNUMBER(SEARCH("LABEL",$G100)),"",IFERROR(_xll.BDP(TKR,$G100,"EQY_FUND_RELATIVE_PERIOD",V$12,ACC_O,CONS_O,CURR_O,"fill=b")*1,"-"))))</f>
        <v/>
      </c>
      <c r="W100" s="71" t="str">
        <f ca="1">IF(LEN($I100)=0,"",IF(LEN(W$12)=0,"",IF(ISNUMBER(SEARCH("LABEL",$G100)),"",IFERROR(_xll.BDP(TKR,$G100,"EQY_FUND_RELATIVE_PERIOD",W$12,ACC_O,CONS_O,CURR_O,"fill=b")*1,"-"))))</f>
        <v/>
      </c>
      <c r="X100" s="71" t="str">
        <f ca="1">IF(LEN($I100)=0,"",IF(LEN(X$12)=0,"",IF(ISNUMBER(SEARCH("LABEL",$G100)),"",IFERROR(_xll.BDP(TKR,$G100,"EQY_FUND_RELATIVE_PERIOD",X$12,ACC_O,CONS_O,CURR_O,"fill=b")*1,"-"))))</f>
        <v/>
      </c>
      <c r="Y100" s="71" t="str">
        <f ca="1">IF(LEN($I100)=0,"",IF(LEN(Y$12)=0,"",IF(ISNUMBER(SEARCH("LABEL",$G100)),"",IFERROR(_xll.BDP(TKR,$G100,"EQY_FUND_RELATIVE_PERIOD",Y$12,ACC_O,CONS_O,CURR_O,"fill=b")*1,"-"))))</f>
        <v/>
      </c>
      <c r="Z100" s="71" t="str">
        <f ca="1">IF(LEN($I100)=0,"",IF(LEN(Z$12)=0,"",IF(ISNUMBER(SEARCH("LABEL",$G100)),"",IFERROR(_xll.BDP(TKR,$G100,"EQY_FUND_RELATIVE_PERIOD",Z$12,ACC_O,CONS_O,CURR_O,"fill=b")*1,"-"))))</f>
        <v/>
      </c>
      <c r="AA100" s="71" t="str">
        <f ca="1">IF(LEN($I100)=0,"",IF(LEN(AA$12)=0,"",IF(ISNUMBER(SEARCH("LABEL",$G100)),"",IFERROR(_xll.BDP(TKR,$G100,"EQY_FUND_RELATIVE_PERIOD",AA$12,ACC_O,CONS_O,CURR_O,"fill=b")*1,"-"))))</f>
        <v/>
      </c>
      <c r="AB100" s="71" t="str">
        <f ca="1">IF(LEN($I100)=0,"",IF(LEN(AB$12)=0,"",IF(ISNUMBER(SEARCH("LABEL",$G100)),"",IFERROR(_xll.BDP(TKR,$G100,"EQY_FUND_RELATIVE_PERIOD",AB$12,ACC_O,CONS_O,CURR_O,"fill=b")*1,"-"))))</f>
        <v/>
      </c>
      <c r="AC100" s="71" t="str">
        <f ca="1">IF(LEN($I100)=0,"",IF(LEN(AC$12)=0,"",IF(ISNUMBER(SEARCH("LABEL",$G100)),"",IFERROR(_xll.BDP(TKR,$G100,"EQY_FUND_RELATIVE_PERIOD",AC$12,ACC_O,CONS_O,CURR_O,"fill=b")*1,"-"))))</f>
        <v/>
      </c>
      <c r="AD100" s="71" t="str">
        <f ca="1">IF(LEN($I100)=0,"",IF(LEN(AD$12)=0,"",IF(ISNUMBER(SEARCH("LABEL",$G100)),"",IFERROR(_xll.BDP(TKR,$G100,"EQY_FUND_RELATIVE_PERIOD",AD$12,ACC_O,CONS_O,CURR_O,"fill=b")*1,"-"))))</f>
        <v/>
      </c>
      <c r="AE100" s="71" t="str">
        <f ca="1">IF(LEN($I100)=0,"",IF(LEN(AE$12)=0,"",IF(ISNUMBER(SEARCH("LABEL",$G100)),"",IFERROR(_xll.BDP(TKR,$G100,"EQY_FUND_RELATIVE_PERIOD",AE$12,ACC_O,CONS_O,CURR_O,"fill=b")*1,"-"))))</f>
        <v/>
      </c>
      <c r="AF100" s="71" t="str">
        <f ca="1">IF(LEN($I100)=0,"",IF(LEN(AF$12)=0,"",IF(ISNUMBER(SEARCH("LABEL",$G100)),"",IFERROR(_xll.BDP(TKR,$G100,"EQY_FUND_RELATIVE_PERIOD",AF$12,ACC_O,CONS_O,CURR_O,"fill=b")*1,"-"))))</f>
        <v/>
      </c>
      <c r="AG100" s="71" t="str">
        <f ca="1">IF(LEN($I100)=0,"",IF(LEN(AG$12)=0,"",IF(ISNUMBER(SEARCH("LABEL",$G100)),"",IFERROR(_xll.BDP(TKR,$G100,"EQY_FUND_RELATIVE_PERIOD",AG$12,ACC_O,CONS_O,CURR_O,"fill=b")*1,"-"))))</f>
        <v/>
      </c>
      <c r="AH100" s="71" t="str">
        <f ca="1">IF(LEN($I100)=0,"",IF(LEN(AH$12)=0,"",IF(ISNUMBER(SEARCH("LABEL",$G100)),"",IFERROR(_xll.BDP(TKR,$G100,"EQY_FUND_RELATIVE_PERIOD",AH$12,ACC_O,CONS_O,CURR_O,"fill=b")*1,"-"))))</f>
        <v/>
      </c>
      <c r="AI100" s="71" t="str">
        <f ca="1">IF(LEN($I100)=0,"",IF(LEN(AI$12)=0,"",IF(ISNUMBER(SEARCH("LABEL",$G100)),"",IFERROR(_xll.BDP(TKR,$G100,"EQY_FUND_RELATIVE_PERIOD",AI$12,ACC_O,CONS_O,CURR_O,"fill=b")*1,"-"))))</f>
        <v/>
      </c>
      <c r="AJ100" s="71" t="str">
        <f ca="1">IF(LEN($I100)=0,"",IF(LEN(AJ$12)=0,"",IF(ISNUMBER(SEARCH("LABEL",$G100)),"",IFERROR(_xll.BDP(TKR,$G100,"EQY_FUND_RELATIVE_PERIOD",AJ$12,ACC_O,CONS_O,CURR_O,"fill=b")*1,"-"))))</f>
        <v/>
      </c>
      <c r="AK100" s="71" t="str">
        <f ca="1">IF(LEN($I100)=0,"",IF(LEN(AK$12)=0,"",IF(ISNUMBER(SEARCH("LABEL",$G100)),"",IFERROR(_xll.BDP(TKR,$G100,"EQY_FUND_RELATIVE_PERIOD",AK$12,ACC_O,CONS_O,CURR_O,"fill=b")*1,"-"))))</f>
        <v/>
      </c>
      <c r="AL100" s="71" t="str">
        <f ca="1">IF(LEN($I100)=0,"",IF(LEN(AL$12)=0,"",IF(ISNUMBER(SEARCH("LABEL",$G100)),"",IFERROR(_xll.BDP(TKR,$G100,"EQY_FUND_RELATIVE_PERIOD",AL$12,ACC_O,CONS_O,CURR_O,"fill=b")*1,"-"))))</f>
        <v/>
      </c>
      <c r="AM100" s="71" t="str">
        <f ca="1">IF(LEN($I100)=0,"",IF(LEN(AM$12)=0,"",IF(ISNUMBER(SEARCH("LABEL",$G100)),"",IFERROR(_xll.BDP(TKR,$G100,"EQY_FUND_RELATIVE_PERIOD",AM$12,ACC_O,CONS_O,CURR_O,"fill=b")*1,"-"))))</f>
        <v/>
      </c>
      <c r="AN100" s="71" t="str">
        <f ca="1">IF(LEN($I100)=0,"",IF(LEN(AN$12)=0,"",IF(ISNUMBER(SEARCH("LABEL",$G100)),"",IFERROR(_xll.BDP(TKR,$G100,"EQY_FUND_RELATIVE_PERIOD",AN$12,ACC_O,CONS_O,CURR_O,"fill=b")*1,"-"))))</f>
        <v/>
      </c>
      <c r="AO100" s="71" t="str">
        <f ca="1">IF(LEN($I100)=0,"",IF(LEN(AO$12)=0,"",IF(ISNUMBER(SEARCH("LABEL",$G100)),"",IFERROR(_xll.BDP(TKR,$G100,"EQY_FUND_RELATIVE_PERIOD",AO$12,ACC_O,CONS_O,CURR_O,"fill=b")*1,"-"))))</f>
        <v/>
      </c>
      <c r="AP100" s="71" t="str">
        <f ca="1">IF(LEN($I100)=0,"",IF(LEN(AP$12)=0,"",IF(ISNUMBER(SEARCH("LABEL",$G100)),"",IFERROR(_xll.BDP(TKR,$G100,"EQY_FUND_RELATIVE_PERIOD",AP$12,ACC_O,CONS_O,CURR_O,"fill=b")*1,"-"))))</f>
        <v/>
      </c>
      <c r="AQ100" s="71" t="str">
        <f ca="1">IF(LEN($I100)=0,"",IF(LEN(AQ$12)=0,"",IF(ISNUMBER(SEARCH("LABEL",$G100)),"",IFERROR(_xll.BDP(TKR,$G100,"EQY_FUND_RELATIVE_PERIOD",AQ$12,ACC_O,CONS_O,CURR_O,"fill=b")*1,"-"))))</f>
        <v/>
      </c>
      <c r="AR100" s="71" t="str">
        <f ca="1">IF(LEN($I100)=0,"",IF(LEN(AR$12)=0,"",IF(ISNUMBER(SEARCH("LABEL",$G100)),"",IFERROR(_xll.BDP(TKR,$G100,"EQY_FUND_RELATIVE_PERIOD",AR$12,ACC_O,CONS_O,CURR_O,"fill=b")*1,"-"))))</f>
        <v/>
      </c>
      <c r="AS100" s="71" t="str">
        <f ca="1">IF(LEN($I100)=0,"",IF(LEN(AS$12)=0,"",IF(ISNUMBER(SEARCH("LABEL",$G100)),"",IFERROR(_xll.BDP(TKR,$G100,"EQY_FUND_RELATIVE_PERIOD",AS$12,ACC_O,CONS_O,CURR_O,"fill=b")*1,"-"))))</f>
        <v/>
      </c>
      <c r="AT100" s="71" t="str">
        <f ca="1">IF(LEN($I100)=0,"",IF(LEN(AT$12)=0,"",IF(ISNUMBER(SEARCH("LABEL",$G100)),"",IFERROR(_xll.BDP(TKR,$G100,"EQY_FUND_RELATIVE_PERIOD",AT$12,ACC_O,CONS_O,CURR_O,"fill=b")*1,"-"))))</f>
        <v/>
      </c>
      <c r="AU100" s="71" t="str">
        <f ca="1">IF(LEN($I100)=0,"",IF(LEN(AU$12)=0,"",IF(ISNUMBER(SEARCH("LABEL",$G100)),"",IFERROR(_xll.BDP(TKR,$G100,"EQY_FUND_RELATIVE_PERIOD",AU$12,ACC_O,CONS_O,CURR_O,"fill=b")*1,"-"))))</f>
        <v/>
      </c>
      <c r="AV100" s="71" t="str">
        <f ca="1">IF(LEN($I100)=0,"",IF(LEN(AV$12)=0,"",IF(ISNUMBER(SEARCH("LABEL",$G100)),"",IFERROR(_xll.BDP(TKR,$G100,"EQY_FUND_RELATIVE_PERIOD",AV$12,ACC_O,CONS_O,CURR_O,"fill=b")*1,"-"))))</f>
        <v/>
      </c>
      <c r="AW100" s="71" t="str">
        <f ca="1">IF(LEN($I100)=0,"",IF(LEN(AW$12)=0,"",IF(ISNUMBER(SEARCH("LABEL",$G100)),"",IFERROR(_xll.BDP(TKR,$G100,"EQY_FUND_RELATIVE_PERIOD",AW$12,ACC_O,CONS_O,CURR_O,"fill=b")*1,"-"))))</f>
        <v/>
      </c>
      <c r="AX100" s="71" t="str">
        <f ca="1">IF(LEN($I100)=0,"",IF(LEN(AX$12)=0,"",IF(ISNUMBER(SEARCH("LABEL",$G100)),"",IFERROR(_xll.BDP(TKR,$G100,"EQY_FUND_RELATIVE_PERIOD",AX$12,ACC_O,CONS_O,CURR_O,"fill=b")*1,"-"))))</f>
        <v/>
      </c>
      <c r="AY100" s="71" t="str">
        <f ca="1">IF(LEN($I100)=0,"",IF(LEN(AY$12)=0,"",IF(ISNUMBER(SEARCH("LABEL",$G100)),"",IFERROR(_xll.BDP(TKR,$G100,"EQY_FUND_RELATIVE_PERIOD",AY$12,ACC_O,CONS_O,CURR_O,"fill=b")*1,"-"))))</f>
        <v/>
      </c>
      <c r="AZ100" s="71" t="str">
        <f ca="1">IF(LEN($I100)=0,"",IF(LEN(AZ$12)=0,"",IF(ISNUMBER(SEARCH("LABEL",$G100)),"",IFERROR(_xll.BDP(TKR,$G100,"EQY_FUND_RELATIVE_PERIOD",AZ$12,ACC_O,CONS_O,CURR_O,"fill=b")*1,"-"))))</f>
        <v/>
      </c>
      <c r="BA100" s="71" t="str">
        <f ca="1">IF(LEN($I100)=0,"",IF(LEN(BA$12)=0,"",IF(ISNUMBER(SEARCH("LABEL",$G100)),"",IFERROR(_xll.BDP(TKR,$G100,"EQY_FUND_RELATIVE_PERIOD",BA$12,ACC_O,CONS_O,CURR_O,"fill=b")*1,"-"))))</f>
        <v/>
      </c>
      <c r="BB100" s="71" t="str">
        <f ca="1">IF(LEN($I100)=0,"",IF(LEN(BB$12)=0,"",IF(ISNUMBER(SEARCH("LABEL",$G100)),"",IFERROR(_xll.BDP(TKR,$G100,"EQY_FUND_RELATIVE_PERIOD",BB$12,ACC_O,CONS_O,CURR_O,"fill=b")*1,"-"))))</f>
        <v/>
      </c>
      <c r="BC100" s="71" t="str">
        <f ca="1">IF(LEN($I100)=0,"",IF(LEN(BC$12)=0,"",IF(ISNUMBER(SEARCH("LABEL",$G100)),"",IFERROR(_xll.BDP(TKR,$G100,"EQY_FUND_RELATIVE_PERIOD",BC$12,ACC_O,CONS_O,CURR_O,"fill=b")*1,"-"))))</f>
        <v/>
      </c>
    </row>
    <row r="101" spans="2:55">
      <c r="B101">
        <v>89</v>
      </c>
      <c r="C101" t="str">
        <f t="shared" ca="1" si="5"/>
        <v/>
      </c>
      <c r="D101" t="str">
        <f t="shared" ca="1" si="5"/>
        <v/>
      </c>
      <c r="E101" t="str">
        <f t="shared" ca="1" si="5"/>
        <v/>
      </c>
      <c r="F101" t="str">
        <f t="shared" ca="1" si="5"/>
        <v/>
      </c>
      <c r="G101" t="str">
        <f t="shared" ca="1" si="6"/>
        <v/>
      </c>
      <c r="H101" t="str">
        <f t="shared" ca="1" si="7"/>
        <v/>
      </c>
      <c r="I101" t="str">
        <f t="shared" ca="1" si="8"/>
        <v/>
      </c>
      <c r="P101" s="71" t="str">
        <f ca="1">IF(LEN($I101)=0,"",IF(LEN(P$12)=0,"",IF(ISNUMBER(SEARCH("LABEL",$G101)),"",IFERROR(_xll.BDP(TKR,$G101,"EQY_FUND_RELATIVE_PERIOD",P$12,ACC_O,CONS_O,CURR_O,"fill=b")*1,"-"))))</f>
        <v/>
      </c>
      <c r="Q101" s="71" t="str">
        <f ca="1">IF(LEN($I101)=0,"",IF(LEN(Q$12)=0,"",IF(ISNUMBER(SEARCH("LABEL",$G101)),"",IFERROR(_xll.BDP(TKR,$G101,"EQY_FUND_RELATIVE_PERIOD",Q$12,ACC_O,CONS_O,CURR_O,"fill=b")*1,"-"))))</f>
        <v/>
      </c>
      <c r="R101" s="71" t="str">
        <f ca="1">IF(LEN($I101)=0,"",IF(LEN(R$12)=0,"",IF(ISNUMBER(SEARCH("LABEL",$G101)),"",IFERROR(_xll.BDP(TKR,$G101,"EQY_FUND_RELATIVE_PERIOD",R$12,ACC_O,CONS_O,CURR_O,"fill=b")*1,"-"))))</f>
        <v/>
      </c>
      <c r="S101" s="71" t="str">
        <f ca="1">IF(LEN($I101)=0,"",IF(LEN(S$12)=0,"",IF(ISNUMBER(SEARCH("LABEL",$G101)),"",IFERROR(_xll.BDP(TKR,$G101,"EQY_FUND_RELATIVE_PERIOD",S$12,ACC_O,CONS_O,CURR_O,"fill=b")*1,"-"))))</f>
        <v/>
      </c>
      <c r="T101" s="71" t="str">
        <f ca="1">IF(LEN($I101)=0,"",IF(LEN(T$12)=0,"",IF(ISNUMBER(SEARCH("LABEL",$G101)),"",IFERROR(_xll.BDP(TKR,$G101,"EQY_FUND_RELATIVE_PERIOD",T$12,ACC_O,CONS_O,CURR_O,"fill=b")*1,"-"))))</f>
        <v/>
      </c>
      <c r="U101" s="71" t="str">
        <f ca="1">IF(LEN($I101)=0,"",IF(LEN(U$12)=0,"",IF(ISNUMBER(SEARCH("LABEL",$G101)),"",IFERROR(_xll.BDP(TKR,$G101,"EQY_FUND_RELATIVE_PERIOD",U$12,ACC_O,CONS_O,CURR_O,"fill=b")*1,"-"))))</f>
        <v/>
      </c>
      <c r="V101" s="71" t="str">
        <f ca="1">IF(LEN($I101)=0,"",IF(LEN(V$12)=0,"",IF(ISNUMBER(SEARCH("LABEL",$G101)),"",IFERROR(_xll.BDP(TKR,$G101,"EQY_FUND_RELATIVE_PERIOD",V$12,ACC_O,CONS_O,CURR_O,"fill=b")*1,"-"))))</f>
        <v/>
      </c>
      <c r="W101" s="71" t="str">
        <f ca="1">IF(LEN($I101)=0,"",IF(LEN(W$12)=0,"",IF(ISNUMBER(SEARCH("LABEL",$G101)),"",IFERROR(_xll.BDP(TKR,$G101,"EQY_FUND_RELATIVE_PERIOD",W$12,ACC_O,CONS_O,CURR_O,"fill=b")*1,"-"))))</f>
        <v/>
      </c>
      <c r="X101" s="71" t="str">
        <f ca="1">IF(LEN($I101)=0,"",IF(LEN(X$12)=0,"",IF(ISNUMBER(SEARCH("LABEL",$G101)),"",IFERROR(_xll.BDP(TKR,$G101,"EQY_FUND_RELATIVE_PERIOD",X$12,ACC_O,CONS_O,CURR_O,"fill=b")*1,"-"))))</f>
        <v/>
      </c>
      <c r="Y101" s="71" t="str">
        <f ca="1">IF(LEN($I101)=0,"",IF(LEN(Y$12)=0,"",IF(ISNUMBER(SEARCH("LABEL",$G101)),"",IFERROR(_xll.BDP(TKR,$G101,"EQY_FUND_RELATIVE_PERIOD",Y$12,ACC_O,CONS_O,CURR_O,"fill=b")*1,"-"))))</f>
        <v/>
      </c>
      <c r="Z101" s="71" t="str">
        <f ca="1">IF(LEN($I101)=0,"",IF(LEN(Z$12)=0,"",IF(ISNUMBER(SEARCH("LABEL",$G101)),"",IFERROR(_xll.BDP(TKR,$G101,"EQY_FUND_RELATIVE_PERIOD",Z$12,ACC_O,CONS_O,CURR_O,"fill=b")*1,"-"))))</f>
        <v/>
      </c>
      <c r="AA101" s="71" t="str">
        <f ca="1">IF(LEN($I101)=0,"",IF(LEN(AA$12)=0,"",IF(ISNUMBER(SEARCH("LABEL",$G101)),"",IFERROR(_xll.BDP(TKR,$G101,"EQY_FUND_RELATIVE_PERIOD",AA$12,ACC_O,CONS_O,CURR_O,"fill=b")*1,"-"))))</f>
        <v/>
      </c>
      <c r="AB101" s="71" t="str">
        <f ca="1">IF(LEN($I101)=0,"",IF(LEN(AB$12)=0,"",IF(ISNUMBER(SEARCH("LABEL",$G101)),"",IFERROR(_xll.BDP(TKR,$G101,"EQY_FUND_RELATIVE_PERIOD",AB$12,ACC_O,CONS_O,CURR_O,"fill=b")*1,"-"))))</f>
        <v/>
      </c>
      <c r="AC101" s="71" t="str">
        <f ca="1">IF(LEN($I101)=0,"",IF(LEN(AC$12)=0,"",IF(ISNUMBER(SEARCH("LABEL",$G101)),"",IFERROR(_xll.BDP(TKR,$G101,"EQY_FUND_RELATIVE_PERIOD",AC$12,ACC_O,CONS_O,CURR_O,"fill=b")*1,"-"))))</f>
        <v/>
      </c>
      <c r="AD101" s="71" t="str">
        <f ca="1">IF(LEN($I101)=0,"",IF(LEN(AD$12)=0,"",IF(ISNUMBER(SEARCH("LABEL",$G101)),"",IFERROR(_xll.BDP(TKR,$G101,"EQY_FUND_RELATIVE_PERIOD",AD$12,ACC_O,CONS_O,CURR_O,"fill=b")*1,"-"))))</f>
        <v/>
      </c>
      <c r="AE101" s="71" t="str">
        <f ca="1">IF(LEN($I101)=0,"",IF(LEN(AE$12)=0,"",IF(ISNUMBER(SEARCH("LABEL",$G101)),"",IFERROR(_xll.BDP(TKR,$G101,"EQY_FUND_RELATIVE_PERIOD",AE$12,ACC_O,CONS_O,CURR_O,"fill=b")*1,"-"))))</f>
        <v/>
      </c>
      <c r="AF101" s="71" t="str">
        <f ca="1">IF(LEN($I101)=0,"",IF(LEN(AF$12)=0,"",IF(ISNUMBER(SEARCH("LABEL",$G101)),"",IFERROR(_xll.BDP(TKR,$G101,"EQY_FUND_RELATIVE_PERIOD",AF$12,ACC_O,CONS_O,CURR_O,"fill=b")*1,"-"))))</f>
        <v/>
      </c>
      <c r="AG101" s="71" t="str">
        <f ca="1">IF(LEN($I101)=0,"",IF(LEN(AG$12)=0,"",IF(ISNUMBER(SEARCH("LABEL",$G101)),"",IFERROR(_xll.BDP(TKR,$G101,"EQY_FUND_RELATIVE_PERIOD",AG$12,ACC_O,CONS_O,CURR_O,"fill=b")*1,"-"))))</f>
        <v/>
      </c>
      <c r="AH101" s="71" t="str">
        <f ca="1">IF(LEN($I101)=0,"",IF(LEN(AH$12)=0,"",IF(ISNUMBER(SEARCH("LABEL",$G101)),"",IFERROR(_xll.BDP(TKR,$G101,"EQY_FUND_RELATIVE_PERIOD",AH$12,ACC_O,CONS_O,CURR_O,"fill=b")*1,"-"))))</f>
        <v/>
      </c>
      <c r="AI101" s="71" t="str">
        <f ca="1">IF(LEN($I101)=0,"",IF(LEN(AI$12)=0,"",IF(ISNUMBER(SEARCH("LABEL",$G101)),"",IFERROR(_xll.BDP(TKR,$G101,"EQY_FUND_RELATIVE_PERIOD",AI$12,ACC_O,CONS_O,CURR_O,"fill=b")*1,"-"))))</f>
        <v/>
      </c>
      <c r="AJ101" s="71" t="str">
        <f ca="1">IF(LEN($I101)=0,"",IF(LEN(AJ$12)=0,"",IF(ISNUMBER(SEARCH("LABEL",$G101)),"",IFERROR(_xll.BDP(TKR,$G101,"EQY_FUND_RELATIVE_PERIOD",AJ$12,ACC_O,CONS_O,CURR_O,"fill=b")*1,"-"))))</f>
        <v/>
      </c>
      <c r="AK101" s="71" t="str">
        <f ca="1">IF(LEN($I101)=0,"",IF(LEN(AK$12)=0,"",IF(ISNUMBER(SEARCH("LABEL",$G101)),"",IFERROR(_xll.BDP(TKR,$G101,"EQY_FUND_RELATIVE_PERIOD",AK$12,ACC_O,CONS_O,CURR_O,"fill=b")*1,"-"))))</f>
        <v/>
      </c>
      <c r="AL101" s="71" t="str">
        <f ca="1">IF(LEN($I101)=0,"",IF(LEN(AL$12)=0,"",IF(ISNUMBER(SEARCH("LABEL",$G101)),"",IFERROR(_xll.BDP(TKR,$G101,"EQY_FUND_RELATIVE_PERIOD",AL$12,ACC_O,CONS_O,CURR_O,"fill=b")*1,"-"))))</f>
        <v/>
      </c>
      <c r="AM101" s="71" t="str">
        <f ca="1">IF(LEN($I101)=0,"",IF(LEN(AM$12)=0,"",IF(ISNUMBER(SEARCH("LABEL",$G101)),"",IFERROR(_xll.BDP(TKR,$G101,"EQY_FUND_RELATIVE_PERIOD",AM$12,ACC_O,CONS_O,CURR_O,"fill=b")*1,"-"))))</f>
        <v/>
      </c>
      <c r="AN101" s="71" t="str">
        <f ca="1">IF(LEN($I101)=0,"",IF(LEN(AN$12)=0,"",IF(ISNUMBER(SEARCH("LABEL",$G101)),"",IFERROR(_xll.BDP(TKR,$G101,"EQY_FUND_RELATIVE_PERIOD",AN$12,ACC_O,CONS_O,CURR_O,"fill=b")*1,"-"))))</f>
        <v/>
      </c>
      <c r="AO101" s="71" t="str">
        <f ca="1">IF(LEN($I101)=0,"",IF(LEN(AO$12)=0,"",IF(ISNUMBER(SEARCH("LABEL",$G101)),"",IFERROR(_xll.BDP(TKR,$G101,"EQY_FUND_RELATIVE_PERIOD",AO$12,ACC_O,CONS_O,CURR_O,"fill=b")*1,"-"))))</f>
        <v/>
      </c>
      <c r="AP101" s="71" t="str">
        <f ca="1">IF(LEN($I101)=0,"",IF(LEN(AP$12)=0,"",IF(ISNUMBER(SEARCH("LABEL",$G101)),"",IFERROR(_xll.BDP(TKR,$G101,"EQY_FUND_RELATIVE_PERIOD",AP$12,ACC_O,CONS_O,CURR_O,"fill=b")*1,"-"))))</f>
        <v/>
      </c>
      <c r="AQ101" s="71" t="str">
        <f ca="1">IF(LEN($I101)=0,"",IF(LEN(AQ$12)=0,"",IF(ISNUMBER(SEARCH("LABEL",$G101)),"",IFERROR(_xll.BDP(TKR,$G101,"EQY_FUND_RELATIVE_PERIOD",AQ$12,ACC_O,CONS_O,CURR_O,"fill=b")*1,"-"))))</f>
        <v/>
      </c>
      <c r="AR101" s="71" t="str">
        <f ca="1">IF(LEN($I101)=0,"",IF(LEN(AR$12)=0,"",IF(ISNUMBER(SEARCH("LABEL",$G101)),"",IFERROR(_xll.BDP(TKR,$G101,"EQY_FUND_RELATIVE_PERIOD",AR$12,ACC_O,CONS_O,CURR_O,"fill=b")*1,"-"))))</f>
        <v/>
      </c>
      <c r="AS101" s="71" t="str">
        <f ca="1">IF(LEN($I101)=0,"",IF(LEN(AS$12)=0,"",IF(ISNUMBER(SEARCH("LABEL",$G101)),"",IFERROR(_xll.BDP(TKR,$G101,"EQY_FUND_RELATIVE_PERIOD",AS$12,ACC_O,CONS_O,CURR_O,"fill=b")*1,"-"))))</f>
        <v/>
      </c>
      <c r="AT101" s="71" t="str">
        <f ca="1">IF(LEN($I101)=0,"",IF(LEN(AT$12)=0,"",IF(ISNUMBER(SEARCH("LABEL",$G101)),"",IFERROR(_xll.BDP(TKR,$G101,"EQY_FUND_RELATIVE_PERIOD",AT$12,ACC_O,CONS_O,CURR_O,"fill=b")*1,"-"))))</f>
        <v/>
      </c>
      <c r="AU101" s="71" t="str">
        <f ca="1">IF(LEN($I101)=0,"",IF(LEN(AU$12)=0,"",IF(ISNUMBER(SEARCH("LABEL",$G101)),"",IFERROR(_xll.BDP(TKR,$G101,"EQY_FUND_RELATIVE_PERIOD",AU$12,ACC_O,CONS_O,CURR_O,"fill=b")*1,"-"))))</f>
        <v/>
      </c>
      <c r="AV101" s="71" t="str">
        <f ca="1">IF(LEN($I101)=0,"",IF(LEN(AV$12)=0,"",IF(ISNUMBER(SEARCH("LABEL",$G101)),"",IFERROR(_xll.BDP(TKR,$G101,"EQY_FUND_RELATIVE_PERIOD",AV$12,ACC_O,CONS_O,CURR_O,"fill=b")*1,"-"))))</f>
        <v/>
      </c>
      <c r="AW101" s="71" t="str">
        <f ca="1">IF(LEN($I101)=0,"",IF(LEN(AW$12)=0,"",IF(ISNUMBER(SEARCH("LABEL",$G101)),"",IFERROR(_xll.BDP(TKR,$G101,"EQY_FUND_RELATIVE_PERIOD",AW$12,ACC_O,CONS_O,CURR_O,"fill=b")*1,"-"))))</f>
        <v/>
      </c>
      <c r="AX101" s="71" t="str">
        <f ca="1">IF(LEN($I101)=0,"",IF(LEN(AX$12)=0,"",IF(ISNUMBER(SEARCH("LABEL",$G101)),"",IFERROR(_xll.BDP(TKR,$G101,"EQY_FUND_RELATIVE_PERIOD",AX$12,ACC_O,CONS_O,CURR_O,"fill=b")*1,"-"))))</f>
        <v/>
      </c>
      <c r="AY101" s="71" t="str">
        <f ca="1">IF(LEN($I101)=0,"",IF(LEN(AY$12)=0,"",IF(ISNUMBER(SEARCH("LABEL",$G101)),"",IFERROR(_xll.BDP(TKR,$G101,"EQY_FUND_RELATIVE_PERIOD",AY$12,ACC_O,CONS_O,CURR_O,"fill=b")*1,"-"))))</f>
        <v/>
      </c>
      <c r="AZ101" s="71" t="str">
        <f ca="1">IF(LEN($I101)=0,"",IF(LEN(AZ$12)=0,"",IF(ISNUMBER(SEARCH("LABEL",$G101)),"",IFERROR(_xll.BDP(TKR,$G101,"EQY_FUND_RELATIVE_PERIOD",AZ$12,ACC_O,CONS_O,CURR_O,"fill=b")*1,"-"))))</f>
        <v/>
      </c>
      <c r="BA101" s="71" t="str">
        <f ca="1">IF(LEN($I101)=0,"",IF(LEN(BA$12)=0,"",IF(ISNUMBER(SEARCH("LABEL",$G101)),"",IFERROR(_xll.BDP(TKR,$G101,"EQY_FUND_RELATIVE_PERIOD",BA$12,ACC_O,CONS_O,CURR_O,"fill=b")*1,"-"))))</f>
        <v/>
      </c>
      <c r="BB101" s="71" t="str">
        <f ca="1">IF(LEN($I101)=0,"",IF(LEN(BB$12)=0,"",IF(ISNUMBER(SEARCH("LABEL",$G101)),"",IFERROR(_xll.BDP(TKR,$G101,"EQY_FUND_RELATIVE_PERIOD",BB$12,ACC_O,CONS_O,CURR_O,"fill=b")*1,"-"))))</f>
        <v/>
      </c>
      <c r="BC101" s="71" t="str">
        <f ca="1">IF(LEN($I101)=0,"",IF(LEN(BC$12)=0,"",IF(ISNUMBER(SEARCH("LABEL",$G101)),"",IFERROR(_xll.BDP(TKR,$G101,"EQY_FUND_RELATIVE_PERIOD",BC$12,ACC_O,CONS_O,CURR_O,"fill=b")*1,"-"))))</f>
        <v/>
      </c>
    </row>
    <row r="102" spans="2:55">
      <c r="B102">
        <v>90</v>
      </c>
      <c r="C102" t="str">
        <f t="shared" ca="1" si="5"/>
        <v/>
      </c>
      <c r="D102" t="str">
        <f t="shared" ca="1" si="5"/>
        <v/>
      </c>
      <c r="E102" t="str">
        <f t="shared" ca="1" si="5"/>
        <v/>
      </c>
      <c r="F102" t="str">
        <f t="shared" ca="1" si="5"/>
        <v/>
      </c>
      <c r="G102" t="str">
        <f t="shared" ca="1" si="6"/>
        <v/>
      </c>
      <c r="H102" t="str">
        <f t="shared" ca="1" si="7"/>
        <v/>
      </c>
      <c r="I102" t="str">
        <f t="shared" ca="1" si="8"/>
        <v/>
      </c>
      <c r="P102" s="71" t="str">
        <f ca="1">IF(LEN($I102)=0,"",IF(LEN(P$12)=0,"",IF(ISNUMBER(SEARCH("LABEL",$G102)),"",IFERROR(_xll.BDP(TKR,$G102,"EQY_FUND_RELATIVE_PERIOD",P$12,ACC_O,CONS_O,CURR_O,"fill=b")*1,"-"))))</f>
        <v/>
      </c>
      <c r="Q102" s="71" t="str">
        <f ca="1">IF(LEN($I102)=0,"",IF(LEN(Q$12)=0,"",IF(ISNUMBER(SEARCH("LABEL",$G102)),"",IFERROR(_xll.BDP(TKR,$G102,"EQY_FUND_RELATIVE_PERIOD",Q$12,ACC_O,CONS_O,CURR_O,"fill=b")*1,"-"))))</f>
        <v/>
      </c>
      <c r="R102" s="71" t="str">
        <f ca="1">IF(LEN($I102)=0,"",IF(LEN(R$12)=0,"",IF(ISNUMBER(SEARCH("LABEL",$G102)),"",IFERROR(_xll.BDP(TKR,$G102,"EQY_FUND_RELATIVE_PERIOD",R$12,ACC_O,CONS_O,CURR_O,"fill=b")*1,"-"))))</f>
        <v/>
      </c>
      <c r="S102" s="71" t="str">
        <f ca="1">IF(LEN($I102)=0,"",IF(LEN(S$12)=0,"",IF(ISNUMBER(SEARCH("LABEL",$G102)),"",IFERROR(_xll.BDP(TKR,$G102,"EQY_FUND_RELATIVE_PERIOD",S$12,ACC_O,CONS_O,CURR_O,"fill=b")*1,"-"))))</f>
        <v/>
      </c>
      <c r="T102" s="71" t="str">
        <f ca="1">IF(LEN($I102)=0,"",IF(LEN(T$12)=0,"",IF(ISNUMBER(SEARCH("LABEL",$G102)),"",IFERROR(_xll.BDP(TKR,$G102,"EQY_FUND_RELATIVE_PERIOD",T$12,ACC_O,CONS_O,CURR_O,"fill=b")*1,"-"))))</f>
        <v/>
      </c>
      <c r="U102" s="71" t="str">
        <f ca="1">IF(LEN($I102)=0,"",IF(LEN(U$12)=0,"",IF(ISNUMBER(SEARCH("LABEL",$G102)),"",IFERROR(_xll.BDP(TKR,$G102,"EQY_FUND_RELATIVE_PERIOD",U$12,ACC_O,CONS_O,CURR_O,"fill=b")*1,"-"))))</f>
        <v/>
      </c>
      <c r="V102" s="71" t="str">
        <f ca="1">IF(LEN($I102)=0,"",IF(LEN(V$12)=0,"",IF(ISNUMBER(SEARCH("LABEL",$G102)),"",IFERROR(_xll.BDP(TKR,$G102,"EQY_FUND_RELATIVE_PERIOD",V$12,ACC_O,CONS_O,CURR_O,"fill=b")*1,"-"))))</f>
        <v/>
      </c>
      <c r="W102" s="71" t="str">
        <f ca="1">IF(LEN($I102)=0,"",IF(LEN(W$12)=0,"",IF(ISNUMBER(SEARCH("LABEL",$G102)),"",IFERROR(_xll.BDP(TKR,$G102,"EQY_FUND_RELATIVE_PERIOD",W$12,ACC_O,CONS_O,CURR_O,"fill=b")*1,"-"))))</f>
        <v/>
      </c>
      <c r="X102" s="71" t="str">
        <f ca="1">IF(LEN($I102)=0,"",IF(LEN(X$12)=0,"",IF(ISNUMBER(SEARCH("LABEL",$G102)),"",IFERROR(_xll.BDP(TKR,$G102,"EQY_FUND_RELATIVE_PERIOD",X$12,ACC_O,CONS_O,CURR_O,"fill=b")*1,"-"))))</f>
        <v/>
      </c>
      <c r="Y102" s="71" t="str">
        <f ca="1">IF(LEN($I102)=0,"",IF(LEN(Y$12)=0,"",IF(ISNUMBER(SEARCH("LABEL",$G102)),"",IFERROR(_xll.BDP(TKR,$G102,"EQY_FUND_RELATIVE_PERIOD",Y$12,ACC_O,CONS_O,CURR_O,"fill=b")*1,"-"))))</f>
        <v/>
      </c>
      <c r="Z102" s="71" t="str">
        <f ca="1">IF(LEN($I102)=0,"",IF(LEN(Z$12)=0,"",IF(ISNUMBER(SEARCH("LABEL",$G102)),"",IFERROR(_xll.BDP(TKR,$G102,"EQY_FUND_RELATIVE_PERIOD",Z$12,ACC_O,CONS_O,CURR_O,"fill=b")*1,"-"))))</f>
        <v/>
      </c>
      <c r="AA102" s="71" t="str">
        <f ca="1">IF(LEN($I102)=0,"",IF(LEN(AA$12)=0,"",IF(ISNUMBER(SEARCH("LABEL",$G102)),"",IFERROR(_xll.BDP(TKR,$G102,"EQY_FUND_RELATIVE_PERIOD",AA$12,ACC_O,CONS_O,CURR_O,"fill=b")*1,"-"))))</f>
        <v/>
      </c>
      <c r="AB102" s="71" t="str">
        <f ca="1">IF(LEN($I102)=0,"",IF(LEN(AB$12)=0,"",IF(ISNUMBER(SEARCH("LABEL",$G102)),"",IFERROR(_xll.BDP(TKR,$G102,"EQY_FUND_RELATIVE_PERIOD",AB$12,ACC_O,CONS_O,CURR_O,"fill=b")*1,"-"))))</f>
        <v/>
      </c>
      <c r="AC102" s="71" t="str">
        <f ca="1">IF(LEN($I102)=0,"",IF(LEN(AC$12)=0,"",IF(ISNUMBER(SEARCH("LABEL",$G102)),"",IFERROR(_xll.BDP(TKR,$G102,"EQY_FUND_RELATIVE_PERIOD",AC$12,ACC_O,CONS_O,CURR_O,"fill=b")*1,"-"))))</f>
        <v/>
      </c>
      <c r="AD102" s="71" t="str">
        <f ca="1">IF(LEN($I102)=0,"",IF(LEN(AD$12)=0,"",IF(ISNUMBER(SEARCH("LABEL",$G102)),"",IFERROR(_xll.BDP(TKR,$G102,"EQY_FUND_RELATIVE_PERIOD",AD$12,ACC_O,CONS_O,CURR_O,"fill=b")*1,"-"))))</f>
        <v/>
      </c>
      <c r="AE102" s="71" t="str">
        <f ca="1">IF(LEN($I102)=0,"",IF(LEN(AE$12)=0,"",IF(ISNUMBER(SEARCH("LABEL",$G102)),"",IFERROR(_xll.BDP(TKR,$G102,"EQY_FUND_RELATIVE_PERIOD",AE$12,ACC_O,CONS_O,CURR_O,"fill=b")*1,"-"))))</f>
        <v/>
      </c>
      <c r="AF102" s="71" t="str">
        <f ca="1">IF(LEN($I102)=0,"",IF(LEN(AF$12)=0,"",IF(ISNUMBER(SEARCH("LABEL",$G102)),"",IFERROR(_xll.BDP(TKR,$G102,"EQY_FUND_RELATIVE_PERIOD",AF$12,ACC_O,CONS_O,CURR_O,"fill=b")*1,"-"))))</f>
        <v/>
      </c>
      <c r="AG102" s="71" t="str">
        <f ca="1">IF(LEN($I102)=0,"",IF(LEN(AG$12)=0,"",IF(ISNUMBER(SEARCH("LABEL",$G102)),"",IFERROR(_xll.BDP(TKR,$G102,"EQY_FUND_RELATIVE_PERIOD",AG$12,ACC_O,CONS_O,CURR_O,"fill=b")*1,"-"))))</f>
        <v/>
      </c>
      <c r="AH102" s="71" t="str">
        <f ca="1">IF(LEN($I102)=0,"",IF(LEN(AH$12)=0,"",IF(ISNUMBER(SEARCH("LABEL",$G102)),"",IFERROR(_xll.BDP(TKR,$G102,"EQY_FUND_RELATIVE_PERIOD",AH$12,ACC_O,CONS_O,CURR_O,"fill=b")*1,"-"))))</f>
        <v/>
      </c>
      <c r="AI102" s="71" t="str">
        <f ca="1">IF(LEN($I102)=0,"",IF(LEN(AI$12)=0,"",IF(ISNUMBER(SEARCH("LABEL",$G102)),"",IFERROR(_xll.BDP(TKR,$G102,"EQY_FUND_RELATIVE_PERIOD",AI$12,ACC_O,CONS_O,CURR_O,"fill=b")*1,"-"))))</f>
        <v/>
      </c>
      <c r="AJ102" s="71" t="str">
        <f ca="1">IF(LEN($I102)=0,"",IF(LEN(AJ$12)=0,"",IF(ISNUMBER(SEARCH("LABEL",$G102)),"",IFERROR(_xll.BDP(TKR,$G102,"EQY_FUND_RELATIVE_PERIOD",AJ$12,ACC_O,CONS_O,CURR_O,"fill=b")*1,"-"))))</f>
        <v/>
      </c>
      <c r="AK102" s="71" t="str">
        <f ca="1">IF(LEN($I102)=0,"",IF(LEN(AK$12)=0,"",IF(ISNUMBER(SEARCH("LABEL",$G102)),"",IFERROR(_xll.BDP(TKR,$G102,"EQY_FUND_RELATIVE_PERIOD",AK$12,ACC_O,CONS_O,CURR_O,"fill=b")*1,"-"))))</f>
        <v/>
      </c>
      <c r="AL102" s="71" t="str">
        <f ca="1">IF(LEN($I102)=0,"",IF(LEN(AL$12)=0,"",IF(ISNUMBER(SEARCH("LABEL",$G102)),"",IFERROR(_xll.BDP(TKR,$G102,"EQY_FUND_RELATIVE_PERIOD",AL$12,ACC_O,CONS_O,CURR_O,"fill=b")*1,"-"))))</f>
        <v/>
      </c>
      <c r="AM102" s="71" t="str">
        <f ca="1">IF(LEN($I102)=0,"",IF(LEN(AM$12)=0,"",IF(ISNUMBER(SEARCH("LABEL",$G102)),"",IFERROR(_xll.BDP(TKR,$G102,"EQY_FUND_RELATIVE_PERIOD",AM$12,ACC_O,CONS_O,CURR_O,"fill=b")*1,"-"))))</f>
        <v/>
      </c>
      <c r="AN102" s="71" t="str">
        <f ca="1">IF(LEN($I102)=0,"",IF(LEN(AN$12)=0,"",IF(ISNUMBER(SEARCH("LABEL",$G102)),"",IFERROR(_xll.BDP(TKR,$G102,"EQY_FUND_RELATIVE_PERIOD",AN$12,ACC_O,CONS_O,CURR_O,"fill=b")*1,"-"))))</f>
        <v/>
      </c>
      <c r="AO102" s="71" t="str">
        <f ca="1">IF(LEN($I102)=0,"",IF(LEN(AO$12)=0,"",IF(ISNUMBER(SEARCH("LABEL",$G102)),"",IFERROR(_xll.BDP(TKR,$G102,"EQY_FUND_RELATIVE_PERIOD",AO$12,ACC_O,CONS_O,CURR_O,"fill=b")*1,"-"))))</f>
        <v/>
      </c>
      <c r="AP102" s="71" t="str">
        <f ca="1">IF(LEN($I102)=0,"",IF(LEN(AP$12)=0,"",IF(ISNUMBER(SEARCH("LABEL",$G102)),"",IFERROR(_xll.BDP(TKR,$G102,"EQY_FUND_RELATIVE_PERIOD",AP$12,ACC_O,CONS_O,CURR_O,"fill=b")*1,"-"))))</f>
        <v/>
      </c>
      <c r="AQ102" s="71" t="str">
        <f ca="1">IF(LEN($I102)=0,"",IF(LEN(AQ$12)=0,"",IF(ISNUMBER(SEARCH("LABEL",$G102)),"",IFERROR(_xll.BDP(TKR,$G102,"EQY_FUND_RELATIVE_PERIOD",AQ$12,ACC_O,CONS_O,CURR_O,"fill=b")*1,"-"))))</f>
        <v/>
      </c>
      <c r="AR102" s="71" t="str">
        <f ca="1">IF(LEN($I102)=0,"",IF(LEN(AR$12)=0,"",IF(ISNUMBER(SEARCH("LABEL",$G102)),"",IFERROR(_xll.BDP(TKR,$G102,"EQY_FUND_RELATIVE_PERIOD",AR$12,ACC_O,CONS_O,CURR_O,"fill=b")*1,"-"))))</f>
        <v/>
      </c>
      <c r="AS102" s="71" t="str">
        <f ca="1">IF(LEN($I102)=0,"",IF(LEN(AS$12)=0,"",IF(ISNUMBER(SEARCH("LABEL",$G102)),"",IFERROR(_xll.BDP(TKR,$G102,"EQY_FUND_RELATIVE_PERIOD",AS$12,ACC_O,CONS_O,CURR_O,"fill=b")*1,"-"))))</f>
        <v/>
      </c>
      <c r="AT102" s="71" t="str">
        <f ca="1">IF(LEN($I102)=0,"",IF(LEN(AT$12)=0,"",IF(ISNUMBER(SEARCH("LABEL",$G102)),"",IFERROR(_xll.BDP(TKR,$G102,"EQY_FUND_RELATIVE_PERIOD",AT$12,ACC_O,CONS_O,CURR_O,"fill=b")*1,"-"))))</f>
        <v/>
      </c>
      <c r="AU102" s="71" t="str">
        <f ca="1">IF(LEN($I102)=0,"",IF(LEN(AU$12)=0,"",IF(ISNUMBER(SEARCH("LABEL",$G102)),"",IFERROR(_xll.BDP(TKR,$G102,"EQY_FUND_RELATIVE_PERIOD",AU$12,ACC_O,CONS_O,CURR_O,"fill=b")*1,"-"))))</f>
        <v/>
      </c>
      <c r="AV102" s="71" t="str">
        <f ca="1">IF(LEN($I102)=0,"",IF(LEN(AV$12)=0,"",IF(ISNUMBER(SEARCH("LABEL",$G102)),"",IFERROR(_xll.BDP(TKR,$G102,"EQY_FUND_RELATIVE_PERIOD",AV$12,ACC_O,CONS_O,CURR_O,"fill=b")*1,"-"))))</f>
        <v/>
      </c>
      <c r="AW102" s="71" t="str">
        <f ca="1">IF(LEN($I102)=0,"",IF(LEN(AW$12)=0,"",IF(ISNUMBER(SEARCH("LABEL",$G102)),"",IFERROR(_xll.BDP(TKR,$G102,"EQY_FUND_RELATIVE_PERIOD",AW$12,ACC_O,CONS_O,CURR_O,"fill=b")*1,"-"))))</f>
        <v/>
      </c>
      <c r="AX102" s="71" t="str">
        <f ca="1">IF(LEN($I102)=0,"",IF(LEN(AX$12)=0,"",IF(ISNUMBER(SEARCH("LABEL",$G102)),"",IFERROR(_xll.BDP(TKR,$G102,"EQY_FUND_RELATIVE_PERIOD",AX$12,ACC_O,CONS_O,CURR_O,"fill=b")*1,"-"))))</f>
        <v/>
      </c>
      <c r="AY102" s="71" t="str">
        <f ca="1">IF(LEN($I102)=0,"",IF(LEN(AY$12)=0,"",IF(ISNUMBER(SEARCH("LABEL",$G102)),"",IFERROR(_xll.BDP(TKR,$G102,"EQY_FUND_RELATIVE_PERIOD",AY$12,ACC_O,CONS_O,CURR_O,"fill=b")*1,"-"))))</f>
        <v/>
      </c>
      <c r="AZ102" s="71" t="str">
        <f ca="1">IF(LEN($I102)=0,"",IF(LEN(AZ$12)=0,"",IF(ISNUMBER(SEARCH("LABEL",$G102)),"",IFERROR(_xll.BDP(TKR,$G102,"EQY_FUND_RELATIVE_PERIOD",AZ$12,ACC_O,CONS_O,CURR_O,"fill=b")*1,"-"))))</f>
        <v/>
      </c>
      <c r="BA102" s="71" t="str">
        <f ca="1">IF(LEN($I102)=0,"",IF(LEN(BA$12)=0,"",IF(ISNUMBER(SEARCH("LABEL",$G102)),"",IFERROR(_xll.BDP(TKR,$G102,"EQY_FUND_RELATIVE_PERIOD",BA$12,ACC_O,CONS_O,CURR_O,"fill=b")*1,"-"))))</f>
        <v/>
      </c>
      <c r="BB102" s="71" t="str">
        <f ca="1">IF(LEN($I102)=0,"",IF(LEN(BB$12)=0,"",IF(ISNUMBER(SEARCH("LABEL",$G102)),"",IFERROR(_xll.BDP(TKR,$G102,"EQY_FUND_RELATIVE_PERIOD",BB$12,ACC_O,CONS_O,CURR_O,"fill=b")*1,"-"))))</f>
        <v/>
      </c>
      <c r="BC102" s="71" t="str">
        <f ca="1">IF(LEN($I102)=0,"",IF(LEN(BC$12)=0,"",IF(ISNUMBER(SEARCH("LABEL",$G102)),"",IFERROR(_xll.BDP(TKR,$G102,"EQY_FUND_RELATIVE_PERIOD",BC$12,ACC_O,CONS_O,CURR_O,"fill=b")*1,"-"))))</f>
        <v/>
      </c>
    </row>
    <row r="103" spans="2:55">
      <c r="B103">
        <v>91</v>
      </c>
      <c r="C103" t="str">
        <f t="shared" ca="1" si="5"/>
        <v/>
      </c>
      <c r="D103" t="str">
        <f t="shared" ca="1" si="5"/>
        <v/>
      </c>
      <c r="E103" t="str">
        <f t="shared" ca="1" si="5"/>
        <v/>
      </c>
      <c r="F103" t="str">
        <f t="shared" ca="1" si="5"/>
        <v/>
      </c>
      <c r="G103" t="str">
        <f t="shared" ca="1" si="6"/>
        <v/>
      </c>
      <c r="H103" t="str">
        <f t="shared" ca="1" si="7"/>
        <v/>
      </c>
      <c r="I103" t="str">
        <f t="shared" ca="1" si="8"/>
        <v/>
      </c>
      <c r="P103" s="71" t="str">
        <f ca="1">IF(LEN($I103)=0,"",IF(LEN(P$12)=0,"",IF(ISNUMBER(SEARCH("LABEL",$G103)),"",IFERROR(_xll.BDP(TKR,$G103,"EQY_FUND_RELATIVE_PERIOD",P$12,ACC_O,CONS_O,CURR_O,"fill=b")*1,"-"))))</f>
        <v/>
      </c>
      <c r="Q103" s="71" t="str">
        <f ca="1">IF(LEN($I103)=0,"",IF(LEN(Q$12)=0,"",IF(ISNUMBER(SEARCH("LABEL",$G103)),"",IFERROR(_xll.BDP(TKR,$G103,"EQY_FUND_RELATIVE_PERIOD",Q$12,ACC_O,CONS_O,CURR_O,"fill=b")*1,"-"))))</f>
        <v/>
      </c>
      <c r="R103" s="71" t="str">
        <f ca="1">IF(LEN($I103)=0,"",IF(LEN(R$12)=0,"",IF(ISNUMBER(SEARCH("LABEL",$G103)),"",IFERROR(_xll.BDP(TKR,$G103,"EQY_FUND_RELATIVE_PERIOD",R$12,ACC_O,CONS_O,CURR_O,"fill=b")*1,"-"))))</f>
        <v/>
      </c>
      <c r="S103" s="71" t="str">
        <f ca="1">IF(LEN($I103)=0,"",IF(LEN(S$12)=0,"",IF(ISNUMBER(SEARCH("LABEL",$G103)),"",IFERROR(_xll.BDP(TKR,$G103,"EQY_FUND_RELATIVE_PERIOD",S$12,ACC_O,CONS_O,CURR_O,"fill=b")*1,"-"))))</f>
        <v/>
      </c>
      <c r="T103" s="71" t="str">
        <f ca="1">IF(LEN($I103)=0,"",IF(LEN(T$12)=0,"",IF(ISNUMBER(SEARCH("LABEL",$G103)),"",IFERROR(_xll.BDP(TKR,$G103,"EQY_FUND_RELATIVE_PERIOD",T$12,ACC_O,CONS_O,CURR_O,"fill=b")*1,"-"))))</f>
        <v/>
      </c>
      <c r="U103" s="71" t="str">
        <f ca="1">IF(LEN($I103)=0,"",IF(LEN(U$12)=0,"",IF(ISNUMBER(SEARCH("LABEL",$G103)),"",IFERROR(_xll.BDP(TKR,$G103,"EQY_FUND_RELATIVE_PERIOD",U$12,ACC_O,CONS_O,CURR_O,"fill=b")*1,"-"))))</f>
        <v/>
      </c>
      <c r="V103" s="71" t="str">
        <f ca="1">IF(LEN($I103)=0,"",IF(LEN(V$12)=0,"",IF(ISNUMBER(SEARCH("LABEL",$G103)),"",IFERROR(_xll.BDP(TKR,$G103,"EQY_FUND_RELATIVE_PERIOD",V$12,ACC_O,CONS_O,CURR_O,"fill=b")*1,"-"))))</f>
        <v/>
      </c>
      <c r="W103" s="71" t="str">
        <f ca="1">IF(LEN($I103)=0,"",IF(LEN(W$12)=0,"",IF(ISNUMBER(SEARCH("LABEL",$G103)),"",IFERROR(_xll.BDP(TKR,$G103,"EQY_FUND_RELATIVE_PERIOD",W$12,ACC_O,CONS_O,CURR_O,"fill=b")*1,"-"))))</f>
        <v/>
      </c>
      <c r="X103" s="71" t="str">
        <f ca="1">IF(LEN($I103)=0,"",IF(LEN(X$12)=0,"",IF(ISNUMBER(SEARCH("LABEL",$G103)),"",IFERROR(_xll.BDP(TKR,$G103,"EQY_FUND_RELATIVE_PERIOD",X$12,ACC_O,CONS_O,CURR_O,"fill=b")*1,"-"))))</f>
        <v/>
      </c>
      <c r="Y103" s="71" t="str">
        <f ca="1">IF(LEN($I103)=0,"",IF(LEN(Y$12)=0,"",IF(ISNUMBER(SEARCH("LABEL",$G103)),"",IFERROR(_xll.BDP(TKR,$G103,"EQY_FUND_RELATIVE_PERIOD",Y$12,ACC_O,CONS_O,CURR_O,"fill=b")*1,"-"))))</f>
        <v/>
      </c>
      <c r="Z103" s="71" t="str">
        <f ca="1">IF(LEN($I103)=0,"",IF(LEN(Z$12)=0,"",IF(ISNUMBER(SEARCH("LABEL",$G103)),"",IFERROR(_xll.BDP(TKR,$G103,"EQY_FUND_RELATIVE_PERIOD",Z$12,ACC_O,CONS_O,CURR_O,"fill=b")*1,"-"))))</f>
        <v/>
      </c>
      <c r="AA103" s="71" t="str">
        <f ca="1">IF(LEN($I103)=0,"",IF(LEN(AA$12)=0,"",IF(ISNUMBER(SEARCH("LABEL",$G103)),"",IFERROR(_xll.BDP(TKR,$G103,"EQY_FUND_RELATIVE_PERIOD",AA$12,ACC_O,CONS_O,CURR_O,"fill=b")*1,"-"))))</f>
        <v/>
      </c>
      <c r="AB103" s="71" t="str">
        <f ca="1">IF(LEN($I103)=0,"",IF(LEN(AB$12)=0,"",IF(ISNUMBER(SEARCH("LABEL",$G103)),"",IFERROR(_xll.BDP(TKR,$G103,"EQY_FUND_RELATIVE_PERIOD",AB$12,ACC_O,CONS_O,CURR_O,"fill=b")*1,"-"))))</f>
        <v/>
      </c>
      <c r="AC103" s="71" t="str">
        <f ca="1">IF(LEN($I103)=0,"",IF(LEN(AC$12)=0,"",IF(ISNUMBER(SEARCH("LABEL",$G103)),"",IFERROR(_xll.BDP(TKR,$G103,"EQY_FUND_RELATIVE_PERIOD",AC$12,ACC_O,CONS_O,CURR_O,"fill=b")*1,"-"))))</f>
        <v/>
      </c>
      <c r="AD103" s="71" t="str">
        <f ca="1">IF(LEN($I103)=0,"",IF(LEN(AD$12)=0,"",IF(ISNUMBER(SEARCH("LABEL",$G103)),"",IFERROR(_xll.BDP(TKR,$G103,"EQY_FUND_RELATIVE_PERIOD",AD$12,ACC_O,CONS_O,CURR_O,"fill=b")*1,"-"))))</f>
        <v/>
      </c>
      <c r="AE103" s="71" t="str">
        <f ca="1">IF(LEN($I103)=0,"",IF(LEN(AE$12)=0,"",IF(ISNUMBER(SEARCH("LABEL",$G103)),"",IFERROR(_xll.BDP(TKR,$G103,"EQY_FUND_RELATIVE_PERIOD",AE$12,ACC_O,CONS_O,CURR_O,"fill=b")*1,"-"))))</f>
        <v/>
      </c>
      <c r="AF103" s="71" t="str">
        <f ca="1">IF(LEN($I103)=0,"",IF(LEN(AF$12)=0,"",IF(ISNUMBER(SEARCH("LABEL",$G103)),"",IFERROR(_xll.BDP(TKR,$G103,"EQY_FUND_RELATIVE_PERIOD",AF$12,ACC_O,CONS_O,CURR_O,"fill=b")*1,"-"))))</f>
        <v/>
      </c>
      <c r="AG103" s="71" t="str">
        <f ca="1">IF(LEN($I103)=0,"",IF(LEN(AG$12)=0,"",IF(ISNUMBER(SEARCH("LABEL",$G103)),"",IFERROR(_xll.BDP(TKR,$G103,"EQY_FUND_RELATIVE_PERIOD",AG$12,ACC_O,CONS_O,CURR_O,"fill=b")*1,"-"))))</f>
        <v/>
      </c>
      <c r="AH103" s="71" t="str">
        <f ca="1">IF(LEN($I103)=0,"",IF(LEN(AH$12)=0,"",IF(ISNUMBER(SEARCH("LABEL",$G103)),"",IFERROR(_xll.BDP(TKR,$G103,"EQY_FUND_RELATIVE_PERIOD",AH$12,ACC_O,CONS_O,CURR_O,"fill=b")*1,"-"))))</f>
        <v/>
      </c>
      <c r="AI103" s="71" t="str">
        <f ca="1">IF(LEN($I103)=0,"",IF(LEN(AI$12)=0,"",IF(ISNUMBER(SEARCH("LABEL",$G103)),"",IFERROR(_xll.BDP(TKR,$G103,"EQY_FUND_RELATIVE_PERIOD",AI$12,ACC_O,CONS_O,CURR_O,"fill=b")*1,"-"))))</f>
        <v/>
      </c>
      <c r="AJ103" s="71" t="str">
        <f ca="1">IF(LEN($I103)=0,"",IF(LEN(AJ$12)=0,"",IF(ISNUMBER(SEARCH("LABEL",$G103)),"",IFERROR(_xll.BDP(TKR,$G103,"EQY_FUND_RELATIVE_PERIOD",AJ$12,ACC_O,CONS_O,CURR_O,"fill=b")*1,"-"))))</f>
        <v/>
      </c>
      <c r="AK103" s="71" t="str">
        <f ca="1">IF(LEN($I103)=0,"",IF(LEN(AK$12)=0,"",IF(ISNUMBER(SEARCH("LABEL",$G103)),"",IFERROR(_xll.BDP(TKR,$G103,"EQY_FUND_RELATIVE_PERIOD",AK$12,ACC_O,CONS_O,CURR_O,"fill=b")*1,"-"))))</f>
        <v/>
      </c>
      <c r="AL103" s="71" t="str">
        <f ca="1">IF(LEN($I103)=0,"",IF(LEN(AL$12)=0,"",IF(ISNUMBER(SEARCH("LABEL",$G103)),"",IFERROR(_xll.BDP(TKR,$G103,"EQY_FUND_RELATIVE_PERIOD",AL$12,ACC_O,CONS_O,CURR_O,"fill=b")*1,"-"))))</f>
        <v/>
      </c>
      <c r="AM103" s="71" t="str">
        <f ca="1">IF(LEN($I103)=0,"",IF(LEN(AM$12)=0,"",IF(ISNUMBER(SEARCH("LABEL",$G103)),"",IFERROR(_xll.BDP(TKR,$G103,"EQY_FUND_RELATIVE_PERIOD",AM$12,ACC_O,CONS_O,CURR_O,"fill=b")*1,"-"))))</f>
        <v/>
      </c>
      <c r="AN103" s="71" t="str">
        <f ca="1">IF(LEN($I103)=0,"",IF(LEN(AN$12)=0,"",IF(ISNUMBER(SEARCH("LABEL",$G103)),"",IFERROR(_xll.BDP(TKR,$G103,"EQY_FUND_RELATIVE_PERIOD",AN$12,ACC_O,CONS_O,CURR_O,"fill=b")*1,"-"))))</f>
        <v/>
      </c>
      <c r="AO103" s="71" t="str">
        <f ca="1">IF(LEN($I103)=0,"",IF(LEN(AO$12)=0,"",IF(ISNUMBER(SEARCH("LABEL",$G103)),"",IFERROR(_xll.BDP(TKR,$G103,"EQY_FUND_RELATIVE_PERIOD",AO$12,ACC_O,CONS_O,CURR_O,"fill=b")*1,"-"))))</f>
        <v/>
      </c>
      <c r="AP103" s="71" t="str">
        <f ca="1">IF(LEN($I103)=0,"",IF(LEN(AP$12)=0,"",IF(ISNUMBER(SEARCH("LABEL",$G103)),"",IFERROR(_xll.BDP(TKR,$G103,"EQY_FUND_RELATIVE_PERIOD",AP$12,ACC_O,CONS_O,CURR_O,"fill=b")*1,"-"))))</f>
        <v/>
      </c>
      <c r="AQ103" s="71" t="str">
        <f ca="1">IF(LEN($I103)=0,"",IF(LEN(AQ$12)=0,"",IF(ISNUMBER(SEARCH("LABEL",$G103)),"",IFERROR(_xll.BDP(TKR,$G103,"EQY_FUND_RELATIVE_PERIOD",AQ$12,ACC_O,CONS_O,CURR_O,"fill=b")*1,"-"))))</f>
        <v/>
      </c>
      <c r="AR103" s="71" t="str">
        <f ca="1">IF(LEN($I103)=0,"",IF(LEN(AR$12)=0,"",IF(ISNUMBER(SEARCH("LABEL",$G103)),"",IFERROR(_xll.BDP(TKR,$G103,"EQY_FUND_RELATIVE_PERIOD",AR$12,ACC_O,CONS_O,CURR_O,"fill=b")*1,"-"))))</f>
        <v/>
      </c>
      <c r="AS103" s="71" t="str">
        <f ca="1">IF(LEN($I103)=0,"",IF(LEN(AS$12)=0,"",IF(ISNUMBER(SEARCH("LABEL",$G103)),"",IFERROR(_xll.BDP(TKR,$G103,"EQY_FUND_RELATIVE_PERIOD",AS$12,ACC_O,CONS_O,CURR_O,"fill=b")*1,"-"))))</f>
        <v/>
      </c>
      <c r="AT103" s="71" t="str">
        <f ca="1">IF(LEN($I103)=0,"",IF(LEN(AT$12)=0,"",IF(ISNUMBER(SEARCH("LABEL",$G103)),"",IFERROR(_xll.BDP(TKR,$G103,"EQY_FUND_RELATIVE_PERIOD",AT$12,ACC_O,CONS_O,CURR_O,"fill=b")*1,"-"))))</f>
        <v/>
      </c>
      <c r="AU103" s="71" t="str">
        <f ca="1">IF(LEN($I103)=0,"",IF(LEN(AU$12)=0,"",IF(ISNUMBER(SEARCH("LABEL",$G103)),"",IFERROR(_xll.BDP(TKR,$G103,"EQY_FUND_RELATIVE_PERIOD",AU$12,ACC_O,CONS_O,CURR_O,"fill=b")*1,"-"))))</f>
        <v/>
      </c>
      <c r="AV103" s="71" t="str">
        <f ca="1">IF(LEN($I103)=0,"",IF(LEN(AV$12)=0,"",IF(ISNUMBER(SEARCH("LABEL",$G103)),"",IFERROR(_xll.BDP(TKR,$G103,"EQY_FUND_RELATIVE_PERIOD",AV$12,ACC_O,CONS_O,CURR_O,"fill=b")*1,"-"))))</f>
        <v/>
      </c>
      <c r="AW103" s="71" t="str">
        <f ca="1">IF(LEN($I103)=0,"",IF(LEN(AW$12)=0,"",IF(ISNUMBER(SEARCH("LABEL",$G103)),"",IFERROR(_xll.BDP(TKR,$G103,"EQY_FUND_RELATIVE_PERIOD",AW$12,ACC_O,CONS_O,CURR_O,"fill=b")*1,"-"))))</f>
        <v/>
      </c>
      <c r="AX103" s="71" t="str">
        <f ca="1">IF(LEN($I103)=0,"",IF(LEN(AX$12)=0,"",IF(ISNUMBER(SEARCH("LABEL",$G103)),"",IFERROR(_xll.BDP(TKR,$G103,"EQY_FUND_RELATIVE_PERIOD",AX$12,ACC_O,CONS_O,CURR_O,"fill=b")*1,"-"))))</f>
        <v/>
      </c>
      <c r="AY103" s="71" t="str">
        <f ca="1">IF(LEN($I103)=0,"",IF(LEN(AY$12)=0,"",IF(ISNUMBER(SEARCH("LABEL",$G103)),"",IFERROR(_xll.BDP(TKR,$G103,"EQY_FUND_RELATIVE_PERIOD",AY$12,ACC_O,CONS_O,CURR_O,"fill=b")*1,"-"))))</f>
        <v/>
      </c>
      <c r="AZ103" s="71" t="str">
        <f ca="1">IF(LEN($I103)=0,"",IF(LEN(AZ$12)=0,"",IF(ISNUMBER(SEARCH("LABEL",$G103)),"",IFERROR(_xll.BDP(TKR,$G103,"EQY_FUND_RELATIVE_PERIOD",AZ$12,ACC_O,CONS_O,CURR_O,"fill=b")*1,"-"))))</f>
        <v/>
      </c>
      <c r="BA103" s="71" t="str">
        <f ca="1">IF(LEN($I103)=0,"",IF(LEN(BA$12)=0,"",IF(ISNUMBER(SEARCH("LABEL",$G103)),"",IFERROR(_xll.BDP(TKR,$G103,"EQY_FUND_RELATIVE_PERIOD",BA$12,ACC_O,CONS_O,CURR_O,"fill=b")*1,"-"))))</f>
        <v/>
      </c>
      <c r="BB103" s="71" t="str">
        <f ca="1">IF(LEN($I103)=0,"",IF(LEN(BB$12)=0,"",IF(ISNUMBER(SEARCH("LABEL",$G103)),"",IFERROR(_xll.BDP(TKR,$G103,"EQY_FUND_RELATIVE_PERIOD",BB$12,ACC_O,CONS_O,CURR_O,"fill=b")*1,"-"))))</f>
        <v/>
      </c>
      <c r="BC103" s="71" t="str">
        <f ca="1">IF(LEN($I103)=0,"",IF(LEN(BC$12)=0,"",IF(ISNUMBER(SEARCH("LABEL",$G103)),"",IFERROR(_xll.BDP(TKR,$G103,"EQY_FUND_RELATIVE_PERIOD",BC$12,ACC_O,CONS_O,CURR_O,"fill=b")*1,"-"))))</f>
        <v/>
      </c>
    </row>
    <row r="104" spans="2:55">
      <c r="B104">
        <v>92</v>
      </c>
      <c r="C104" t="str">
        <f t="shared" ca="1" si="5"/>
        <v/>
      </c>
      <c r="D104" t="str">
        <f t="shared" ca="1" si="5"/>
        <v/>
      </c>
      <c r="E104" t="str">
        <f t="shared" ca="1" si="5"/>
        <v/>
      </c>
      <c r="F104" t="str">
        <f t="shared" ca="1" si="5"/>
        <v/>
      </c>
      <c r="G104" t="str">
        <f t="shared" ca="1" si="6"/>
        <v/>
      </c>
      <c r="H104" t="str">
        <f t="shared" ca="1" si="7"/>
        <v/>
      </c>
      <c r="I104" t="str">
        <f t="shared" ca="1" si="8"/>
        <v/>
      </c>
      <c r="P104" s="71" t="str">
        <f ca="1">IF(LEN($I104)=0,"",IF(LEN(P$12)=0,"",IF(ISNUMBER(SEARCH("LABEL",$G104)),"",IFERROR(_xll.BDP(TKR,$G104,"EQY_FUND_RELATIVE_PERIOD",P$12,ACC_O,CONS_O,CURR_O,"fill=b")*1,"-"))))</f>
        <v/>
      </c>
      <c r="Q104" s="71" t="str">
        <f ca="1">IF(LEN($I104)=0,"",IF(LEN(Q$12)=0,"",IF(ISNUMBER(SEARCH("LABEL",$G104)),"",IFERROR(_xll.BDP(TKR,$G104,"EQY_FUND_RELATIVE_PERIOD",Q$12,ACC_O,CONS_O,CURR_O,"fill=b")*1,"-"))))</f>
        <v/>
      </c>
      <c r="R104" s="71" t="str">
        <f ca="1">IF(LEN($I104)=0,"",IF(LEN(R$12)=0,"",IF(ISNUMBER(SEARCH("LABEL",$G104)),"",IFERROR(_xll.BDP(TKR,$G104,"EQY_FUND_RELATIVE_PERIOD",R$12,ACC_O,CONS_O,CURR_O,"fill=b")*1,"-"))))</f>
        <v/>
      </c>
      <c r="S104" s="71" t="str">
        <f ca="1">IF(LEN($I104)=0,"",IF(LEN(S$12)=0,"",IF(ISNUMBER(SEARCH("LABEL",$G104)),"",IFERROR(_xll.BDP(TKR,$G104,"EQY_FUND_RELATIVE_PERIOD",S$12,ACC_O,CONS_O,CURR_O,"fill=b")*1,"-"))))</f>
        <v/>
      </c>
      <c r="T104" s="71" t="str">
        <f ca="1">IF(LEN($I104)=0,"",IF(LEN(T$12)=0,"",IF(ISNUMBER(SEARCH("LABEL",$G104)),"",IFERROR(_xll.BDP(TKR,$G104,"EQY_FUND_RELATIVE_PERIOD",T$12,ACC_O,CONS_O,CURR_O,"fill=b")*1,"-"))))</f>
        <v/>
      </c>
      <c r="U104" s="71" t="str">
        <f ca="1">IF(LEN($I104)=0,"",IF(LEN(U$12)=0,"",IF(ISNUMBER(SEARCH("LABEL",$G104)),"",IFERROR(_xll.BDP(TKR,$G104,"EQY_FUND_RELATIVE_PERIOD",U$12,ACC_O,CONS_O,CURR_O,"fill=b")*1,"-"))))</f>
        <v/>
      </c>
      <c r="V104" s="71" t="str">
        <f ca="1">IF(LEN($I104)=0,"",IF(LEN(V$12)=0,"",IF(ISNUMBER(SEARCH("LABEL",$G104)),"",IFERROR(_xll.BDP(TKR,$G104,"EQY_FUND_RELATIVE_PERIOD",V$12,ACC_O,CONS_O,CURR_O,"fill=b")*1,"-"))))</f>
        <v/>
      </c>
      <c r="W104" s="71" t="str">
        <f ca="1">IF(LEN($I104)=0,"",IF(LEN(W$12)=0,"",IF(ISNUMBER(SEARCH("LABEL",$G104)),"",IFERROR(_xll.BDP(TKR,$G104,"EQY_FUND_RELATIVE_PERIOD",W$12,ACC_O,CONS_O,CURR_O,"fill=b")*1,"-"))))</f>
        <v/>
      </c>
      <c r="X104" s="71" t="str">
        <f ca="1">IF(LEN($I104)=0,"",IF(LEN(X$12)=0,"",IF(ISNUMBER(SEARCH("LABEL",$G104)),"",IFERROR(_xll.BDP(TKR,$G104,"EQY_FUND_RELATIVE_PERIOD",X$12,ACC_O,CONS_O,CURR_O,"fill=b")*1,"-"))))</f>
        <v/>
      </c>
      <c r="Y104" s="71" t="str">
        <f ca="1">IF(LEN($I104)=0,"",IF(LEN(Y$12)=0,"",IF(ISNUMBER(SEARCH("LABEL",$G104)),"",IFERROR(_xll.BDP(TKR,$G104,"EQY_FUND_RELATIVE_PERIOD",Y$12,ACC_O,CONS_O,CURR_O,"fill=b")*1,"-"))))</f>
        <v/>
      </c>
      <c r="Z104" s="71" t="str">
        <f ca="1">IF(LEN($I104)=0,"",IF(LEN(Z$12)=0,"",IF(ISNUMBER(SEARCH("LABEL",$G104)),"",IFERROR(_xll.BDP(TKR,$G104,"EQY_FUND_RELATIVE_PERIOD",Z$12,ACC_O,CONS_O,CURR_O,"fill=b")*1,"-"))))</f>
        <v/>
      </c>
      <c r="AA104" s="71" t="str">
        <f ca="1">IF(LEN($I104)=0,"",IF(LEN(AA$12)=0,"",IF(ISNUMBER(SEARCH("LABEL",$G104)),"",IFERROR(_xll.BDP(TKR,$G104,"EQY_FUND_RELATIVE_PERIOD",AA$12,ACC_O,CONS_O,CURR_O,"fill=b")*1,"-"))))</f>
        <v/>
      </c>
      <c r="AB104" s="71" t="str">
        <f ca="1">IF(LEN($I104)=0,"",IF(LEN(AB$12)=0,"",IF(ISNUMBER(SEARCH("LABEL",$G104)),"",IFERROR(_xll.BDP(TKR,$G104,"EQY_FUND_RELATIVE_PERIOD",AB$12,ACC_O,CONS_O,CURR_O,"fill=b")*1,"-"))))</f>
        <v/>
      </c>
      <c r="AC104" s="71" t="str">
        <f ca="1">IF(LEN($I104)=0,"",IF(LEN(AC$12)=0,"",IF(ISNUMBER(SEARCH("LABEL",$G104)),"",IFERROR(_xll.BDP(TKR,$G104,"EQY_FUND_RELATIVE_PERIOD",AC$12,ACC_O,CONS_O,CURR_O,"fill=b")*1,"-"))))</f>
        <v/>
      </c>
      <c r="AD104" s="71" t="str">
        <f ca="1">IF(LEN($I104)=0,"",IF(LEN(AD$12)=0,"",IF(ISNUMBER(SEARCH("LABEL",$G104)),"",IFERROR(_xll.BDP(TKR,$G104,"EQY_FUND_RELATIVE_PERIOD",AD$12,ACC_O,CONS_O,CURR_O,"fill=b")*1,"-"))))</f>
        <v/>
      </c>
      <c r="AE104" s="71" t="str">
        <f ca="1">IF(LEN($I104)=0,"",IF(LEN(AE$12)=0,"",IF(ISNUMBER(SEARCH("LABEL",$G104)),"",IFERROR(_xll.BDP(TKR,$G104,"EQY_FUND_RELATIVE_PERIOD",AE$12,ACC_O,CONS_O,CURR_O,"fill=b")*1,"-"))))</f>
        <v/>
      </c>
      <c r="AF104" s="71" t="str">
        <f ca="1">IF(LEN($I104)=0,"",IF(LEN(AF$12)=0,"",IF(ISNUMBER(SEARCH("LABEL",$G104)),"",IFERROR(_xll.BDP(TKR,$G104,"EQY_FUND_RELATIVE_PERIOD",AF$12,ACC_O,CONS_O,CURR_O,"fill=b")*1,"-"))))</f>
        <v/>
      </c>
      <c r="AG104" s="71" t="str">
        <f ca="1">IF(LEN($I104)=0,"",IF(LEN(AG$12)=0,"",IF(ISNUMBER(SEARCH("LABEL",$G104)),"",IFERROR(_xll.BDP(TKR,$G104,"EQY_FUND_RELATIVE_PERIOD",AG$12,ACC_O,CONS_O,CURR_O,"fill=b")*1,"-"))))</f>
        <v/>
      </c>
      <c r="AH104" s="71" t="str">
        <f ca="1">IF(LEN($I104)=0,"",IF(LEN(AH$12)=0,"",IF(ISNUMBER(SEARCH("LABEL",$G104)),"",IFERROR(_xll.BDP(TKR,$G104,"EQY_FUND_RELATIVE_PERIOD",AH$12,ACC_O,CONS_O,CURR_O,"fill=b")*1,"-"))))</f>
        <v/>
      </c>
      <c r="AI104" s="71" t="str">
        <f ca="1">IF(LEN($I104)=0,"",IF(LEN(AI$12)=0,"",IF(ISNUMBER(SEARCH("LABEL",$G104)),"",IFERROR(_xll.BDP(TKR,$G104,"EQY_FUND_RELATIVE_PERIOD",AI$12,ACC_O,CONS_O,CURR_O,"fill=b")*1,"-"))))</f>
        <v/>
      </c>
      <c r="AJ104" s="71" t="str">
        <f ca="1">IF(LEN($I104)=0,"",IF(LEN(AJ$12)=0,"",IF(ISNUMBER(SEARCH("LABEL",$G104)),"",IFERROR(_xll.BDP(TKR,$G104,"EQY_FUND_RELATIVE_PERIOD",AJ$12,ACC_O,CONS_O,CURR_O,"fill=b")*1,"-"))))</f>
        <v/>
      </c>
      <c r="AK104" s="71" t="str">
        <f ca="1">IF(LEN($I104)=0,"",IF(LEN(AK$12)=0,"",IF(ISNUMBER(SEARCH("LABEL",$G104)),"",IFERROR(_xll.BDP(TKR,$G104,"EQY_FUND_RELATIVE_PERIOD",AK$12,ACC_O,CONS_O,CURR_O,"fill=b")*1,"-"))))</f>
        <v/>
      </c>
      <c r="AL104" s="71" t="str">
        <f ca="1">IF(LEN($I104)=0,"",IF(LEN(AL$12)=0,"",IF(ISNUMBER(SEARCH("LABEL",$G104)),"",IFERROR(_xll.BDP(TKR,$G104,"EQY_FUND_RELATIVE_PERIOD",AL$12,ACC_O,CONS_O,CURR_O,"fill=b")*1,"-"))))</f>
        <v/>
      </c>
      <c r="AM104" s="71" t="str">
        <f ca="1">IF(LEN($I104)=0,"",IF(LEN(AM$12)=0,"",IF(ISNUMBER(SEARCH("LABEL",$G104)),"",IFERROR(_xll.BDP(TKR,$G104,"EQY_FUND_RELATIVE_PERIOD",AM$12,ACC_O,CONS_O,CURR_O,"fill=b")*1,"-"))))</f>
        <v/>
      </c>
      <c r="AN104" s="71" t="str">
        <f ca="1">IF(LEN($I104)=0,"",IF(LEN(AN$12)=0,"",IF(ISNUMBER(SEARCH("LABEL",$G104)),"",IFERROR(_xll.BDP(TKR,$G104,"EQY_FUND_RELATIVE_PERIOD",AN$12,ACC_O,CONS_O,CURR_O,"fill=b")*1,"-"))))</f>
        <v/>
      </c>
      <c r="AO104" s="71" t="str">
        <f ca="1">IF(LEN($I104)=0,"",IF(LEN(AO$12)=0,"",IF(ISNUMBER(SEARCH("LABEL",$G104)),"",IFERROR(_xll.BDP(TKR,$G104,"EQY_FUND_RELATIVE_PERIOD",AO$12,ACC_O,CONS_O,CURR_O,"fill=b")*1,"-"))))</f>
        <v/>
      </c>
      <c r="AP104" s="71" t="str">
        <f ca="1">IF(LEN($I104)=0,"",IF(LEN(AP$12)=0,"",IF(ISNUMBER(SEARCH("LABEL",$G104)),"",IFERROR(_xll.BDP(TKR,$G104,"EQY_FUND_RELATIVE_PERIOD",AP$12,ACC_O,CONS_O,CURR_O,"fill=b")*1,"-"))))</f>
        <v/>
      </c>
      <c r="AQ104" s="71" t="str">
        <f ca="1">IF(LEN($I104)=0,"",IF(LEN(AQ$12)=0,"",IF(ISNUMBER(SEARCH("LABEL",$G104)),"",IFERROR(_xll.BDP(TKR,$G104,"EQY_FUND_RELATIVE_PERIOD",AQ$12,ACC_O,CONS_O,CURR_O,"fill=b")*1,"-"))))</f>
        <v/>
      </c>
      <c r="AR104" s="71" t="str">
        <f ca="1">IF(LEN($I104)=0,"",IF(LEN(AR$12)=0,"",IF(ISNUMBER(SEARCH("LABEL",$G104)),"",IFERROR(_xll.BDP(TKR,$G104,"EQY_FUND_RELATIVE_PERIOD",AR$12,ACC_O,CONS_O,CURR_O,"fill=b")*1,"-"))))</f>
        <v/>
      </c>
      <c r="AS104" s="71" t="str">
        <f ca="1">IF(LEN($I104)=0,"",IF(LEN(AS$12)=0,"",IF(ISNUMBER(SEARCH("LABEL",$G104)),"",IFERROR(_xll.BDP(TKR,$G104,"EQY_FUND_RELATIVE_PERIOD",AS$12,ACC_O,CONS_O,CURR_O,"fill=b")*1,"-"))))</f>
        <v/>
      </c>
      <c r="AT104" s="71" t="str">
        <f ca="1">IF(LEN($I104)=0,"",IF(LEN(AT$12)=0,"",IF(ISNUMBER(SEARCH("LABEL",$G104)),"",IFERROR(_xll.BDP(TKR,$G104,"EQY_FUND_RELATIVE_PERIOD",AT$12,ACC_O,CONS_O,CURR_O,"fill=b")*1,"-"))))</f>
        <v/>
      </c>
      <c r="AU104" s="71" t="str">
        <f ca="1">IF(LEN($I104)=0,"",IF(LEN(AU$12)=0,"",IF(ISNUMBER(SEARCH("LABEL",$G104)),"",IFERROR(_xll.BDP(TKR,$G104,"EQY_FUND_RELATIVE_PERIOD",AU$12,ACC_O,CONS_O,CURR_O,"fill=b")*1,"-"))))</f>
        <v/>
      </c>
      <c r="AV104" s="71" t="str">
        <f ca="1">IF(LEN($I104)=0,"",IF(LEN(AV$12)=0,"",IF(ISNUMBER(SEARCH("LABEL",$G104)),"",IFERROR(_xll.BDP(TKR,$G104,"EQY_FUND_RELATIVE_PERIOD",AV$12,ACC_O,CONS_O,CURR_O,"fill=b")*1,"-"))))</f>
        <v/>
      </c>
      <c r="AW104" s="71" t="str">
        <f ca="1">IF(LEN($I104)=0,"",IF(LEN(AW$12)=0,"",IF(ISNUMBER(SEARCH("LABEL",$G104)),"",IFERROR(_xll.BDP(TKR,$G104,"EQY_FUND_RELATIVE_PERIOD",AW$12,ACC_O,CONS_O,CURR_O,"fill=b")*1,"-"))))</f>
        <v/>
      </c>
      <c r="AX104" s="71" t="str">
        <f ca="1">IF(LEN($I104)=0,"",IF(LEN(AX$12)=0,"",IF(ISNUMBER(SEARCH("LABEL",$G104)),"",IFERROR(_xll.BDP(TKR,$G104,"EQY_FUND_RELATIVE_PERIOD",AX$12,ACC_O,CONS_O,CURR_O,"fill=b")*1,"-"))))</f>
        <v/>
      </c>
      <c r="AY104" s="71" t="str">
        <f ca="1">IF(LEN($I104)=0,"",IF(LEN(AY$12)=0,"",IF(ISNUMBER(SEARCH("LABEL",$G104)),"",IFERROR(_xll.BDP(TKR,$G104,"EQY_FUND_RELATIVE_PERIOD",AY$12,ACC_O,CONS_O,CURR_O,"fill=b")*1,"-"))))</f>
        <v/>
      </c>
      <c r="AZ104" s="71" t="str">
        <f ca="1">IF(LEN($I104)=0,"",IF(LEN(AZ$12)=0,"",IF(ISNUMBER(SEARCH("LABEL",$G104)),"",IFERROR(_xll.BDP(TKR,$G104,"EQY_FUND_RELATIVE_PERIOD",AZ$12,ACC_O,CONS_O,CURR_O,"fill=b")*1,"-"))))</f>
        <v/>
      </c>
      <c r="BA104" s="71" t="str">
        <f ca="1">IF(LEN($I104)=0,"",IF(LEN(BA$12)=0,"",IF(ISNUMBER(SEARCH("LABEL",$G104)),"",IFERROR(_xll.BDP(TKR,$G104,"EQY_FUND_RELATIVE_PERIOD",BA$12,ACC_O,CONS_O,CURR_O,"fill=b")*1,"-"))))</f>
        <v/>
      </c>
      <c r="BB104" s="71" t="str">
        <f ca="1">IF(LEN($I104)=0,"",IF(LEN(BB$12)=0,"",IF(ISNUMBER(SEARCH("LABEL",$G104)),"",IFERROR(_xll.BDP(TKR,$G104,"EQY_FUND_RELATIVE_PERIOD",BB$12,ACC_O,CONS_O,CURR_O,"fill=b")*1,"-"))))</f>
        <v/>
      </c>
      <c r="BC104" s="71" t="str">
        <f ca="1">IF(LEN($I104)=0,"",IF(LEN(BC$12)=0,"",IF(ISNUMBER(SEARCH("LABEL",$G104)),"",IFERROR(_xll.BDP(TKR,$G104,"EQY_FUND_RELATIVE_PERIOD",BC$12,ACC_O,CONS_O,CURR_O,"fill=b")*1,"-"))))</f>
        <v/>
      </c>
    </row>
    <row r="105" spans="2:55">
      <c r="B105">
        <v>93</v>
      </c>
      <c r="C105" t="str">
        <f t="shared" ca="1" si="5"/>
        <v/>
      </c>
      <c r="D105" t="str">
        <f t="shared" ca="1" si="5"/>
        <v/>
      </c>
      <c r="E105" t="str">
        <f t="shared" ca="1" si="5"/>
        <v/>
      </c>
      <c r="F105" t="str">
        <f t="shared" ca="1" si="5"/>
        <v/>
      </c>
      <c r="G105" t="str">
        <f t="shared" ca="1" si="6"/>
        <v/>
      </c>
      <c r="H105" t="str">
        <f t="shared" ca="1" si="7"/>
        <v/>
      </c>
      <c r="I105" t="str">
        <f t="shared" ca="1" si="8"/>
        <v/>
      </c>
      <c r="P105" s="71" t="str">
        <f ca="1">IF(LEN($I105)=0,"",IF(LEN(P$12)=0,"",IF(ISNUMBER(SEARCH("LABEL",$G105)),"",IFERROR(_xll.BDP(TKR,$G105,"EQY_FUND_RELATIVE_PERIOD",P$12,ACC_O,CONS_O,CURR_O,"fill=b")*1,"-"))))</f>
        <v/>
      </c>
      <c r="Q105" s="71" t="str">
        <f ca="1">IF(LEN($I105)=0,"",IF(LEN(Q$12)=0,"",IF(ISNUMBER(SEARCH("LABEL",$G105)),"",IFERROR(_xll.BDP(TKR,$G105,"EQY_FUND_RELATIVE_PERIOD",Q$12,ACC_O,CONS_O,CURR_O,"fill=b")*1,"-"))))</f>
        <v/>
      </c>
      <c r="R105" s="71" t="str">
        <f ca="1">IF(LEN($I105)=0,"",IF(LEN(R$12)=0,"",IF(ISNUMBER(SEARCH("LABEL",$G105)),"",IFERROR(_xll.BDP(TKR,$G105,"EQY_FUND_RELATIVE_PERIOD",R$12,ACC_O,CONS_O,CURR_O,"fill=b")*1,"-"))))</f>
        <v/>
      </c>
      <c r="S105" s="71" t="str">
        <f ca="1">IF(LEN($I105)=0,"",IF(LEN(S$12)=0,"",IF(ISNUMBER(SEARCH("LABEL",$G105)),"",IFERROR(_xll.BDP(TKR,$G105,"EQY_FUND_RELATIVE_PERIOD",S$12,ACC_O,CONS_O,CURR_O,"fill=b")*1,"-"))))</f>
        <v/>
      </c>
      <c r="T105" s="71" t="str">
        <f ca="1">IF(LEN($I105)=0,"",IF(LEN(T$12)=0,"",IF(ISNUMBER(SEARCH("LABEL",$G105)),"",IFERROR(_xll.BDP(TKR,$G105,"EQY_FUND_RELATIVE_PERIOD",T$12,ACC_O,CONS_O,CURR_O,"fill=b")*1,"-"))))</f>
        <v/>
      </c>
      <c r="U105" s="71" t="str">
        <f ca="1">IF(LEN($I105)=0,"",IF(LEN(U$12)=0,"",IF(ISNUMBER(SEARCH("LABEL",$G105)),"",IFERROR(_xll.BDP(TKR,$G105,"EQY_FUND_RELATIVE_PERIOD",U$12,ACC_O,CONS_O,CURR_O,"fill=b")*1,"-"))))</f>
        <v/>
      </c>
      <c r="V105" s="71" t="str">
        <f ca="1">IF(LEN($I105)=0,"",IF(LEN(V$12)=0,"",IF(ISNUMBER(SEARCH("LABEL",$G105)),"",IFERROR(_xll.BDP(TKR,$G105,"EQY_FUND_RELATIVE_PERIOD",V$12,ACC_O,CONS_O,CURR_O,"fill=b")*1,"-"))))</f>
        <v/>
      </c>
      <c r="W105" s="71" t="str">
        <f ca="1">IF(LEN($I105)=0,"",IF(LEN(W$12)=0,"",IF(ISNUMBER(SEARCH("LABEL",$G105)),"",IFERROR(_xll.BDP(TKR,$G105,"EQY_FUND_RELATIVE_PERIOD",W$12,ACC_O,CONS_O,CURR_O,"fill=b")*1,"-"))))</f>
        <v/>
      </c>
      <c r="X105" s="71" t="str">
        <f ca="1">IF(LEN($I105)=0,"",IF(LEN(X$12)=0,"",IF(ISNUMBER(SEARCH("LABEL",$G105)),"",IFERROR(_xll.BDP(TKR,$G105,"EQY_FUND_RELATIVE_PERIOD",X$12,ACC_O,CONS_O,CURR_O,"fill=b")*1,"-"))))</f>
        <v/>
      </c>
      <c r="Y105" s="71" t="str">
        <f ca="1">IF(LEN($I105)=0,"",IF(LEN(Y$12)=0,"",IF(ISNUMBER(SEARCH("LABEL",$G105)),"",IFERROR(_xll.BDP(TKR,$G105,"EQY_FUND_RELATIVE_PERIOD",Y$12,ACC_O,CONS_O,CURR_O,"fill=b")*1,"-"))))</f>
        <v/>
      </c>
      <c r="Z105" s="71" t="str">
        <f ca="1">IF(LEN($I105)=0,"",IF(LEN(Z$12)=0,"",IF(ISNUMBER(SEARCH("LABEL",$G105)),"",IFERROR(_xll.BDP(TKR,$G105,"EQY_FUND_RELATIVE_PERIOD",Z$12,ACC_O,CONS_O,CURR_O,"fill=b")*1,"-"))))</f>
        <v/>
      </c>
      <c r="AA105" s="71" t="str">
        <f ca="1">IF(LEN($I105)=0,"",IF(LEN(AA$12)=0,"",IF(ISNUMBER(SEARCH("LABEL",$G105)),"",IFERROR(_xll.BDP(TKR,$G105,"EQY_FUND_RELATIVE_PERIOD",AA$12,ACC_O,CONS_O,CURR_O,"fill=b")*1,"-"))))</f>
        <v/>
      </c>
      <c r="AB105" s="71" t="str">
        <f ca="1">IF(LEN($I105)=0,"",IF(LEN(AB$12)=0,"",IF(ISNUMBER(SEARCH("LABEL",$G105)),"",IFERROR(_xll.BDP(TKR,$G105,"EQY_FUND_RELATIVE_PERIOD",AB$12,ACC_O,CONS_O,CURR_O,"fill=b")*1,"-"))))</f>
        <v/>
      </c>
      <c r="AC105" s="71" t="str">
        <f ca="1">IF(LEN($I105)=0,"",IF(LEN(AC$12)=0,"",IF(ISNUMBER(SEARCH("LABEL",$G105)),"",IFERROR(_xll.BDP(TKR,$G105,"EQY_FUND_RELATIVE_PERIOD",AC$12,ACC_O,CONS_O,CURR_O,"fill=b")*1,"-"))))</f>
        <v/>
      </c>
      <c r="AD105" s="71" t="str">
        <f ca="1">IF(LEN($I105)=0,"",IF(LEN(AD$12)=0,"",IF(ISNUMBER(SEARCH("LABEL",$G105)),"",IFERROR(_xll.BDP(TKR,$G105,"EQY_FUND_RELATIVE_PERIOD",AD$12,ACC_O,CONS_O,CURR_O,"fill=b")*1,"-"))))</f>
        <v/>
      </c>
      <c r="AE105" s="71" t="str">
        <f ca="1">IF(LEN($I105)=0,"",IF(LEN(AE$12)=0,"",IF(ISNUMBER(SEARCH("LABEL",$G105)),"",IFERROR(_xll.BDP(TKR,$G105,"EQY_FUND_RELATIVE_PERIOD",AE$12,ACC_O,CONS_O,CURR_O,"fill=b")*1,"-"))))</f>
        <v/>
      </c>
      <c r="AF105" s="71" t="str">
        <f ca="1">IF(LEN($I105)=0,"",IF(LEN(AF$12)=0,"",IF(ISNUMBER(SEARCH("LABEL",$G105)),"",IFERROR(_xll.BDP(TKR,$G105,"EQY_FUND_RELATIVE_PERIOD",AF$12,ACC_O,CONS_O,CURR_O,"fill=b")*1,"-"))))</f>
        <v/>
      </c>
      <c r="AG105" s="71" t="str">
        <f ca="1">IF(LEN($I105)=0,"",IF(LEN(AG$12)=0,"",IF(ISNUMBER(SEARCH("LABEL",$G105)),"",IFERROR(_xll.BDP(TKR,$G105,"EQY_FUND_RELATIVE_PERIOD",AG$12,ACC_O,CONS_O,CURR_O,"fill=b")*1,"-"))))</f>
        <v/>
      </c>
      <c r="AH105" s="71" t="str">
        <f ca="1">IF(LEN($I105)=0,"",IF(LEN(AH$12)=0,"",IF(ISNUMBER(SEARCH("LABEL",$G105)),"",IFERROR(_xll.BDP(TKR,$G105,"EQY_FUND_RELATIVE_PERIOD",AH$12,ACC_O,CONS_O,CURR_O,"fill=b")*1,"-"))))</f>
        <v/>
      </c>
      <c r="AI105" s="71" t="str">
        <f ca="1">IF(LEN($I105)=0,"",IF(LEN(AI$12)=0,"",IF(ISNUMBER(SEARCH("LABEL",$G105)),"",IFERROR(_xll.BDP(TKR,$G105,"EQY_FUND_RELATIVE_PERIOD",AI$12,ACC_O,CONS_O,CURR_O,"fill=b")*1,"-"))))</f>
        <v/>
      </c>
      <c r="AJ105" s="71" t="str">
        <f ca="1">IF(LEN($I105)=0,"",IF(LEN(AJ$12)=0,"",IF(ISNUMBER(SEARCH("LABEL",$G105)),"",IFERROR(_xll.BDP(TKR,$G105,"EQY_FUND_RELATIVE_PERIOD",AJ$12,ACC_O,CONS_O,CURR_O,"fill=b")*1,"-"))))</f>
        <v/>
      </c>
      <c r="AK105" s="71" t="str">
        <f ca="1">IF(LEN($I105)=0,"",IF(LEN(AK$12)=0,"",IF(ISNUMBER(SEARCH("LABEL",$G105)),"",IFERROR(_xll.BDP(TKR,$G105,"EQY_FUND_RELATIVE_PERIOD",AK$12,ACC_O,CONS_O,CURR_O,"fill=b")*1,"-"))))</f>
        <v/>
      </c>
      <c r="AL105" s="71" t="str">
        <f ca="1">IF(LEN($I105)=0,"",IF(LEN(AL$12)=0,"",IF(ISNUMBER(SEARCH("LABEL",$G105)),"",IFERROR(_xll.BDP(TKR,$G105,"EQY_FUND_RELATIVE_PERIOD",AL$12,ACC_O,CONS_O,CURR_O,"fill=b")*1,"-"))))</f>
        <v/>
      </c>
      <c r="AM105" s="71" t="str">
        <f ca="1">IF(LEN($I105)=0,"",IF(LEN(AM$12)=0,"",IF(ISNUMBER(SEARCH("LABEL",$G105)),"",IFERROR(_xll.BDP(TKR,$G105,"EQY_FUND_RELATIVE_PERIOD",AM$12,ACC_O,CONS_O,CURR_O,"fill=b")*1,"-"))))</f>
        <v/>
      </c>
      <c r="AN105" s="71" t="str">
        <f ca="1">IF(LEN($I105)=0,"",IF(LEN(AN$12)=0,"",IF(ISNUMBER(SEARCH("LABEL",$G105)),"",IFERROR(_xll.BDP(TKR,$G105,"EQY_FUND_RELATIVE_PERIOD",AN$12,ACC_O,CONS_O,CURR_O,"fill=b")*1,"-"))))</f>
        <v/>
      </c>
      <c r="AO105" s="71" t="str">
        <f ca="1">IF(LEN($I105)=0,"",IF(LEN(AO$12)=0,"",IF(ISNUMBER(SEARCH("LABEL",$G105)),"",IFERROR(_xll.BDP(TKR,$G105,"EQY_FUND_RELATIVE_PERIOD",AO$12,ACC_O,CONS_O,CURR_O,"fill=b")*1,"-"))))</f>
        <v/>
      </c>
      <c r="AP105" s="71" t="str">
        <f ca="1">IF(LEN($I105)=0,"",IF(LEN(AP$12)=0,"",IF(ISNUMBER(SEARCH("LABEL",$G105)),"",IFERROR(_xll.BDP(TKR,$G105,"EQY_FUND_RELATIVE_PERIOD",AP$12,ACC_O,CONS_O,CURR_O,"fill=b")*1,"-"))))</f>
        <v/>
      </c>
      <c r="AQ105" s="71" t="str">
        <f ca="1">IF(LEN($I105)=0,"",IF(LEN(AQ$12)=0,"",IF(ISNUMBER(SEARCH("LABEL",$G105)),"",IFERROR(_xll.BDP(TKR,$G105,"EQY_FUND_RELATIVE_PERIOD",AQ$12,ACC_O,CONS_O,CURR_O,"fill=b")*1,"-"))))</f>
        <v/>
      </c>
      <c r="AR105" s="71" t="str">
        <f ca="1">IF(LEN($I105)=0,"",IF(LEN(AR$12)=0,"",IF(ISNUMBER(SEARCH("LABEL",$G105)),"",IFERROR(_xll.BDP(TKR,$G105,"EQY_FUND_RELATIVE_PERIOD",AR$12,ACC_O,CONS_O,CURR_O,"fill=b")*1,"-"))))</f>
        <v/>
      </c>
      <c r="AS105" s="71" t="str">
        <f ca="1">IF(LEN($I105)=0,"",IF(LEN(AS$12)=0,"",IF(ISNUMBER(SEARCH("LABEL",$G105)),"",IFERROR(_xll.BDP(TKR,$G105,"EQY_FUND_RELATIVE_PERIOD",AS$12,ACC_O,CONS_O,CURR_O,"fill=b")*1,"-"))))</f>
        <v/>
      </c>
      <c r="AT105" s="71" t="str">
        <f ca="1">IF(LEN($I105)=0,"",IF(LEN(AT$12)=0,"",IF(ISNUMBER(SEARCH("LABEL",$G105)),"",IFERROR(_xll.BDP(TKR,$G105,"EQY_FUND_RELATIVE_PERIOD",AT$12,ACC_O,CONS_O,CURR_O,"fill=b")*1,"-"))))</f>
        <v/>
      </c>
      <c r="AU105" s="71" t="str">
        <f ca="1">IF(LEN($I105)=0,"",IF(LEN(AU$12)=0,"",IF(ISNUMBER(SEARCH("LABEL",$G105)),"",IFERROR(_xll.BDP(TKR,$G105,"EQY_FUND_RELATIVE_PERIOD",AU$12,ACC_O,CONS_O,CURR_O,"fill=b")*1,"-"))))</f>
        <v/>
      </c>
      <c r="AV105" s="71" t="str">
        <f ca="1">IF(LEN($I105)=0,"",IF(LEN(AV$12)=0,"",IF(ISNUMBER(SEARCH("LABEL",$G105)),"",IFERROR(_xll.BDP(TKR,$G105,"EQY_FUND_RELATIVE_PERIOD",AV$12,ACC_O,CONS_O,CURR_O,"fill=b")*1,"-"))))</f>
        <v/>
      </c>
      <c r="AW105" s="71" t="str">
        <f ca="1">IF(LEN($I105)=0,"",IF(LEN(AW$12)=0,"",IF(ISNUMBER(SEARCH("LABEL",$G105)),"",IFERROR(_xll.BDP(TKR,$G105,"EQY_FUND_RELATIVE_PERIOD",AW$12,ACC_O,CONS_O,CURR_O,"fill=b")*1,"-"))))</f>
        <v/>
      </c>
      <c r="AX105" s="71" t="str">
        <f ca="1">IF(LEN($I105)=0,"",IF(LEN(AX$12)=0,"",IF(ISNUMBER(SEARCH("LABEL",$G105)),"",IFERROR(_xll.BDP(TKR,$G105,"EQY_FUND_RELATIVE_PERIOD",AX$12,ACC_O,CONS_O,CURR_O,"fill=b")*1,"-"))))</f>
        <v/>
      </c>
      <c r="AY105" s="71" t="str">
        <f ca="1">IF(LEN($I105)=0,"",IF(LEN(AY$12)=0,"",IF(ISNUMBER(SEARCH("LABEL",$G105)),"",IFERROR(_xll.BDP(TKR,$G105,"EQY_FUND_RELATIVE_PERIOD",AY$12,ACC_O,CONS_O,CURR_O,"fill=b")*1,"-"))))</f>
        <v/>
      </c>
      <c r="AZ105" s="71" t="str">
        <f ca="1">IF(LEN($I105)=0,"",IF(LEN(AZ$12)=0,"",IF(ISNUMBER(SEARCH("LABEL",$G105)),"",IFERROR(_xll.BDP(TKR,$G105,"EQY_FUND_RELATIVE_PERIOD",AZ$12,ACC_O,CONS_O,CURR_O,"fill=b")*1,"-"))))</f>
        <v/>
      </c>
      <c r="BA105" s="71" t="str">
        <f ca="1">IF(LEN($I105)=0,"",IF(LEN(BA$12)=0,"",IF(ISNUMBER(SEARCH("LABEL",$G105)),"",IFERROR(_xll.BDP(TKR,$G105,"EQY_FUND_RELATIVE_PERIOD",BA$12,ACC_O,CONS_O,CURR_O,"fill=b")*1,"-"))))</f>
        <v/>
      </c>
      <c r="BB105" s="71" t="str">
        <f ca="1">IF(LEN($I105)=0,"",IF(LEN(BB$12)=0,"",IF(ISNUMBER(SEARCH("LABEL",$G105)),"",IFERROR(_xll.BDP(TKR,$G105,"EQY_FUND_RELATIVE_PERIOD",BB$12,ACC_O,CONS_O,CURR_O,"fill=b")*1,"-"))))</f>
        <v/>
      </c>
      <c r="BC105" s="71" t="str">
        <f ca="1">IF(LEN($I105)=0,"",IF(LEN(BC$12)=0,"",IF(ISNUMBER(SEARCH("LABEL",$G105)),"",IFERROR(_xll.BDP(TKR,$G105,"EQY_FUND_RELATIVE_PERIOD",BC$12,ACC_O,CONS_O,CURR_O,"fill=b")*1,"-"))))</f>
        <v/>
      </c>
    </row>
    <row r="106" spans="2:55">
      <c r="B106">
        <v>94</v>
      </c>
      <c r="C106" t="str">
        <f t="shared" ca="1" si="5"/>
        <v/>
      </c>
      <c r="D106" t="str">
        <f t="shared" ca="1" si="5"/>
        <v/>
      </c>
      <c r="E106" t="str">
        <f t="shared" ca="1" si="5"/>
        <v/>
      </c>
      <c r="F106" t="str">
        <f t="shared" ca="1" si="5"/>
        <v/>
      </c>
      <c r="G106" t="str">
        <f t="shared" ca="1" si="6"/>
        <v/>
      </c>
      <c r="H106" t="str">
        <f t="shared" ca="1" si="7"/>
        <v/>
      </c>
      <c r="I106" t="str">
        <f t="shared" ca="1" si="8"/>
        <v/>
      </c>
      <c r="P106" s="71" t="str">
        <f ca="1">IF(LEN($I106)=0,"",IF(LEN(P$12)=0,"",IF(ISNUMBER(SEARCH("LABEL",$G106)),"",IFERROR(_xll.BDP(TKR,$G106,"EQY_FUND_RELATIVE_PERIOD",P$12,ACC_O,CONS_O,CURR_O,"fill=b")*1,"-"))))</f>
        <v/>
      </c>
      <c r="Q106" s="71" t="str">
        <f ca="1">IF(LEN($I106)=0,"",IF(LEN(Q$12)=0,"",IF(ISNUMBER(SEARCH("LABEL",$G106)),"",IFERROR(_xll.BDP(TKR,$G106,"EQY_FUND_RELATIVE_PERIOD",Q$12,ACC_O,CONS_O,CURR_O,"fill=b")*1,"-"))))</f>
        <v/>
      </c>
      <c r="R106" s="71" t="str">
        <f ca="1">IF(LEN($I106)=0,"",IF(LEN(R$12)=0,"",IF(ISNUMBER(SEARCH("LABEL",$G106)),"",IFERROR(_xll.BDP(TKR,$G106,"EQY_FUND_RELATIVE_PERIOD",R$12,ACC_O,CONS_O,CURR_O,"fill=b")*1,"-"))))</f>
        <v/>
      </c>
      <c r="S106" s="71" t="str">
        <f ca="1">IF(LEN($I106)=0,"",IF(LEN(S$12)=0,"",IF(ISNUMBER(SEARCH("LABEL",$G106)),"",IFERROR(_xll.BDP(TKR,$G106,"EQY_FUND_RELATIVE_PERIOD",S$12,ACC_O,CONS_O,CURR_O,"fill=b")*1,"-"))))</f>
        <v/>
      </c>
      <c r="T106" s="71" t="str">
        <f ca="1">IF(LEN($I106)=0,"",IF(LEN(T$12)=0,"",IF(ISNUMBER(SEARCH("LABEL",$G106)),"",IFERROR(_xll.BDP(TKR,$G106,"EQY_FUND_RELATIVE_PERIOD",T$12,ACC_O,CONS_O,CURR_O,"fill=b")*1,"-"))))</f>
        <v/>
      </c>
      <c r="U106" s="71" t="str">
        <f ca="1">IF(LEN($I106)=0,"",IF(LEN(U$12)=0,"",IF(ISNUMBER(SEARCH("LABEL",$G106)),"",IFERROR(_xll.BDP(TKR,$G106,"EQY_FUND_RELATIVE_PERIOD",U$12,ACC_O,CONS_O,CURR_O,"fill=b")*1,"-"))))</f>
        <v/>
      </c>
      <c r="V106" s="71" t="str">
        <f ca="1">IF(LEN($I106)=0,"",IF(LEN(V$12)=0,"",IF(ISNUMBER(SEARCH("LABEL",$G106)),"",IFERROR(_xll.BDP(TKR,$G106,"EQY_FUND_RELATIVE_PERIOD",V$12,ACC_O,CONS_O,CURR_O,"fill=b")*1,"-"))))</f>
        <v/>
      </c>
      <c r="W106" s="71" t="str">
        <f ca="1">IF(LEN($I106)=0,"",IF(LEN(W$12)=0,"",IF(ISNUMBER(SEARCH("LABEL",$G106)),"",IFERROR(_xll.BDP(TKR,$G106,"EQY_FUND_RELATIVE_PERIOD",W$12,ACC_O,CONS_O,CURR_O,"fill=b")*1,"-"))))</f>
        <v/>
      </c>
      <c r="X106" s="71" t="str">
        <f ca="1">IF(LEN($I106)=0,"",IF(LEN(X$12)=0,"",IF(ISNUMBER(SEARCH("LABEL",$G106)),"",IFERROR(_xll.BDP(TKR,$G106,"EQY_FUND_RELATIVE_PERIOD",X$12,ACC_O,CONS_O,CURR_O,"fill=b")*1,"-"))))</f>
        <v/>
      </c>
      <c r="Y106" s="71" t="str">
        <f ca="1">IF(LEN($I106)=0,"",IF(LEN(Y$12)=0,"",IF(ISNUMBER(SEARCH("LABEL",$G106)),"",IFERROR(_xll.BDP(TKR,$G106,"EQY_FUND_RELATIVE_PERIOD",Y$12,ACC_O,CONS_O,CURR_O,"fill=b")*1,"-"))))</f>
        <v/>
      </c>
      <c r="Z106" s="71" t="str">
        <f ca="1">IF(LEN($I106)=0,"",IF(LEN(Z$12)=0,"",IF(ISNUMBER(SEARCH("LABEL",$G106)),"",IFERROR(_xll.BDP(TKR,$G106,"EQY_FUND_RELATIVE_PERIOD",Z$12,ACC_O,CONS_O,CURR_O,"fill=b")*1,"-"))))</f>
        <v/>
      </c>
      <c r="AA106" s="71" t="str">
        <f ca="1">IF(LEN($I106)=0,"",IF(LEN(AA$12)=0,"",IF(ISNUMBER(SEARCH("LABEL",$G106)),"",IFERROR(_xll.BDP(TKR,$G106,"EQY_FUND_RELATIVE_PERIOD",AA$12,ACC_O,CONS_O,CURR_O,"fill=b")*1,"-"))))</f>
        <v/>
      </c>
      <c r="AB106" s="71" t="str">
        <f ca="1">IF(LEN($I106)=0,"",IF(LEN(AB$12)=0,"",IF(ISNUMBER(SEARCH("LABEL",$G106)),"",IFERROR(_xll.BDP(TKR,$G106,"EQY_FUND_RELATIVE_PERIOD",AB$12,ACC_O,CONS_O,CURR_O,"fill=b")*1,"-"))))</f>
        <v/>
      </c>
      <c r="AC106" s="71" t="str">
        <f ca="1">IF(LEN($I106)=0,"",IF(LEN(AC$12)=0,"",IF(ISNUMBER(SEARCH("LABEL",$G106)),"",IFERROR(_xll.BDP(TKR,$G106,"EQY_FUND_RELATIVE_PERIOD",AC$12,ACC_O,CONS_O,CURR_O,"fill=b")*1,"-"))))</f>
        <v/>
      </c>
      <c r="AD106" s="71" t="str">
        <f ca="1">IF(LEN($I106)=0,"",IF(LEN(AD$12)=0,"",IF(ISNUMBER(SEARCH("LABEL",$G106)),"",IFERROR(_xll.BDP(TKR,$G106,"EQY_FUND_RELATIVE_PERIOD",AD$12,ACC_O,CONS_O,CURR_O,"fill=b")*1,"-"))))</f>
        <v/>
      </c>
      <c r="AE106" s="71" t="str">
        <f ca="1">IF(LEN($I106)=0,"",IF(LEN(AE$12)=0,"",IF(ISNUMBER(SEARCH("LABEL",$G106)),"",IFERROR(_xll.BDP(TKR,$G106,"EQY_FUND_RELATIVE_PERIOD",AE$12,ACC_O,CONS_O,CURR_O,"fill=b")*1,"-"))))</f>
        <v/>
      </c>
      <c r="AF106" s="71" t="str">
        <f ca="1">IF(LEN($I106)=0,"",IF(LEN(AF$12)=0,"",IF(ISNUMBER(SEARCH("LABEL",$G106)),"",IFERROR(_xll.BDP(TKR,$G106,"EQY_FUND_RELATIVE_PERIOD",AF$12,ACC_O,CONS_O,CURR_O,"fill=b")*1,"-"))))</f>
        <v/>
      </c>
      <c r="AG106" s="71" t="str">
        <f ca="1">IF(LEN($I106)=0,"",IF(LEN(AG$12)=0,"",IF(ISNUMBER(SEARCH("LABEL",$G106)),"",IFERROR(_xll.BDP(TKR,$G106,"EQY_FUND_RELATIVE_PERIOD",AG$12,ACC_O,CONS_O,CURR_O,"fill=b")*1,"-"))))</f>
        <v/>
      </c>
      <c r="AH106" s="71" t="str">
        <f ca="1">IF(LEN($I106)=0,"",IF(LEN(AH$12)=0,"",IF(ISNUMBER(SEARCH("LABEL",$G106)),"",IFERROR(_xll.BDP(TKR,$G106,"EQY_FUND_RELATIVE_PERIOD",AH$12,ACC_O,CONS_O,CURR_O,"fill=b")*1,"-"))))</f>
        <v/>
      </c>
      <c r="AI106" s="71" t="str">
        <f ca="1">IF(LEN($I106)=0,"",IF(LEN(AI$12)=0,"",IF(ISNUMBER(SEARCH("LABEL",$G106)),"",IFERROR(_xll.BDP(TKR,$G106,"EQY_FUND_RELATIVE_PERIOD",AI$12,ACC_O,CONS_O,CURR_O,"fill=b")*1,"-"))))</f>
        <v/>
      </c>
      <c r="AJ106" s="71" t="str">
        <f ca="1">IF(LEN($I106)=0,"",IF(LEN(AJ$12)=0,"",IF(ISNUMBER(SEARCH("LABEL",$G106)),"",IFERROR(_xll.BDP(TKR,$G106,"EQY_FUND_RELATIVE_PERIOD",AJ$12,ACC_O,CONS_O,CURR_O,"fill=b")*1,"-"))))</f>
        <v/>
      </c>
      <c r="AK106" s="71" t="str">
        <f ca="1">IF(LEN($I106)=0,"",IF(LEN(AK$12)=0,"",IF(ISNUMBER(SEARCH("LABEL",$G106)),"",IFERROR(_xll.BDP(TKR,$G106,"EQY_FUND_RELATIVE_PERIOD",AK$12,ACC_O,CONS_O,CURR_O,"fill=b")*1,"-"))))</f>
        <v/>
      </c>
      <c r="AL106" s="71" t="str">
        <f ca="1">IF(LEN($I106)=0,"",IF(LEN(AL$12)=0,"",IF(ISNUMBER(SEARCH("LABEL",$G106)),"",IFERROR(_xll.BDP(TKR,$G106,"EQY_FUND_RELATIVE_PERIOD",AL$12,ACC_O,CONS_O,CURR_O,"fill=b")*1,"-"))))</f>
        <v/>
      </c>
      <c r="AM106" s="71" t="str">
        <f ca="1">IF(LEN($I106)=0,"",IF(LEN(AM$12)=0,"",IF(ISNUMBER(SEARCH("LABEL",$G106)),"",IFERROR(_xll.BDP(TKR,$G106,"EQY_FUND_RELATIVE_PERIOD",AM$12,ACC_O,CONS_O,CURR_O,"fill=b")*1,"-"))))</f>
        <v/>
      </c>
      <c r="AN106" s="71" t="str">
        <f ca="1">IF(LEN($I106)=0,"",IF(LEN(AN$12)=0,"",IF(ISNUMBER(SEARCH("LABEL",$G106)),"",IFERROR(_xll.BDP(TKR,$G106,"EQY_FUND_RELATIVE_PERIOD",AN$12,ACC_O,CONS_O,CURR_O,"fill=b")*1,"-"))))</f>
        <v/>
      </c>
      <c r="AO106" s="71" t="str">
        <f ca="1">IF(LEN($I106)=0,"",IF(LEN(AO$12)=0,"",IF(ISNUMBER(SEARCH("LABEL",$G106)),"",IFERROR(_xll.BDP(TKR,$G106,"EQY_FUND_RELATIVE_PERIOD",AO$12,ACC_O,CONS_O,CURR_O,"fill=b")*1,"-"))))</f>
        <v/>
      </c>
      <c r="AP106" s="71" t="str">
        <f ca="1">IF(LEN($I106)=0,"",IF(LEN(AP$12)=0,"",IF(ISNUMBER(SEARCH("LABEL",$G106)),"",IFERROR(_xll.BDP(TKR,$G106,"EQY_FUND_RELATIVE_PERIOD",AP$12,ACC_O,CONS_O,CURR_O,"fill=b")*1,"-"))))</f>
        <v/>
      </c>
      <c r="AQ106" s="71" t="str">
        <f ca="1">IF(LEN($I106)=0,"",IF(LEN(AQ$12)=0,"",IF(ISNUMBER(SEARCH("LABEL",$G106)),"",IFERROR(_xll.BDP(TKR,$G106,"EQY_FUND_RELATIVE_PERIOD",AQ$12,ACC_O,CONS_O,CURR_O,"fill=b")*1,"-"))))</f>
        <v/>
      </c>
      <c r="AR106" s="71" t="str">
        <f ca="1">IF(LEN($I106)=0,"",IF(LEN(AR$12)=0,"",IF(ISNUMBER(SEARCH("LABEL",$G106)),"",IFERROR(_xll.BDP(TKR,$G106,"EQY_FUND_RELATIVE_PERIOD",AR$12,ACC_O,CONS_O,CURR_O,"fill=b")*1,"-"))))</f>
        <v/>
      </c>
      <c r="AS106" s="71" t="str">
        <f ca="1">IF(LEN($I106)=0,"",IF(LEN(AS$12)=0,"",IF(ISNUMBER(SEARCH("LABEL",$G106)),"",IFERROR(_xll.BDP(TKR,$G106,"EQY_FUND_RELATIVE_PERIOD",AS$12,ACC_O,CONS_O,CURR_O,"fill=b")*1,"-"))))</f>
        <v/>
      </c>
      <c r="AT106" s="71" t="str">
        <f ca="1">IF(LEN($I106)=0,"",IF(LEN(AT$12)=0,"",IF(ISNUMBER(SEARCH("LABEL",$G106)),"",IFERROR(_xll.BDP(TKR,$G106,"EQY_FUND_RELATIVE_PERIOD",AT$12,ACC_O,CONS_O,CURR_O,"fill=b")*1,"-"))))</f>
        <v/>
      </c>
      <c r="AU106" s="71" t="str">
        <f ca="1">IF(LEN($I106)=0,"",IF(LEN(AU$12)=0,"",IF(ISNUMBER(SEARCH("LABEL",$G106)),"",IFERROR(_xll.BDP(TKR,$G106,"EQY_FUND_RELATIVE_PERIOD",AU$12,ACC_O,CONS_O,CURR_O,"fill=b")*1,"-"))))</f>
        <v/>
      </c>
      <c r="AV106" s="71" t="str">
        <f ca="1">IF(LEN($I106)=0,"",IF(LEN(AV$12)=0,"",IF(ISNUMBER(SEARCH("LABEL",$G106)),"",IFERROR(_xll.BDP(TKR,$G106,"EQY_FUND_RELATIVE_PERIOD",AV$12,ACC_O,CONS_O,CURR_O,"fill=b")*1,"-"))))</f>
        <v/>
      </c>
      <c r="AW106" s="71" t="str">
        <f ca="1">IF(LEN($I106)=0,"",IF(LEN(AW$12)=0,"",IF(ISNUMBER(SEARCH("LABEL",$G106)),"",IFERROR(_xll.BDP(TKR,$G106,"EQY_FUND_RELATIVE_PERIOD",AW$12,ACC_O,CONS_O,CURR_O,"fill=b")*1,"-"))))</f>
        <v/>
      </c>
      <c r="AX106" s="71" t="str">
        <f ca="1">IF(LEN($I106)=0,"",IF(LEN(AX$12)=0,"",IF(ISNUMBER(SEARCH("LABEL",$G106)),"",IFERROR(_xll.BDP(TKR,$G106,"EQY_FUND_RELATIVE_PERIOD",AX$12,ACC_O,CONS_O,CURR_O,"fill=b")*1,"-"))))</f>
        <v/>
      </c>
      <c r="AY106" s="71" t="str">
        <f ca="1">IF(LEN($I106)=0,"",IF(LEN(AY$12)=0,"",IF(ISNUMBER(SEARCH("LABEL",$G106)),"",IFERROR(_xll.BDP(TKR,$G106,"EQY_FUND_RELATIVE_PERIOD",AY$12,ACC_O,CONS_O,CURR_O,"fill=b")*1,"-"))))</f>
        <v/>
      </c>
      <c r="AZ106" s="71" t="str">
        <f ca="1">IF(LEN($I106)=0,"",IF(LEN(AZ$12)=0,"",IF(ISNUMBER(SEARCH("LABEL",$G106)),"",IFERROR(_xll.BDP(TKR,$G106,"EQY_FUND_RELATIVE_PERIOD",AZ$12,ACC_O,CONS_O,CURR_O,"fill=b")*1,"-"))))</f>
        <v/>
      </c>
      <c r="BA106" s="71" t="str">
        <f ca="1">IF(LEN($I106)=0,"",IF(LEN(BA$12)=0,"",IF(ISNUMBER(SEARCH("LABEL",$G106)),"",IFERROR(_xll.BDP(TKR,$G106,"EQY_FUND_RELATIVE_PERIOD",BA$12,ACC_O,CONS_O,CURR_O,"fill=b")*1,"-"))))</f>
        <v/>
      </c>
      <c r="BB106" s="71" t="str">
        <f ca="1">IF(LEN($I106)=0,"",IF(LEN(BB$12)=0,"",IF(ISNUMBER(SEARCH("LABEL",$G106)),"",IFERROR(_xll.BDP(TKR,$G106,"EQY_FUND_RELATIVE_PERIOD",BB$12,ACC_O,CONS_O,CURR_O,"fill=b")*1,"-"))))</f>
        <v/>
      </c>
      <c r="BC106" s="71" t="str">
        <f ca="1">IF(LEN($I106)=0,"",IF(LEN(BC$12)=0,"",IF(ISNUMBER(SEARCH("LABEL",$G106)),"",IFERROR(_xll.BDP(TKR,$G106,"EQY_FUND_RELATIVE_PERIOD",BC$12,ACC_O,CONS_O,CURR_O,"fill=b")*1,"-"))))</f>
        <v/>
      </c>
    </row>
    <row r="107" spans="2:55">
      <c r="B107">
        <v>95</v>
      </c>
      <c r="C107" t="str">
        <f t="shared" ca="1" si="5"/>
        <v/>
      </c>
      <c r="D107" t="str">
        <f t="shared" ca="1" si="5"/>
        <v/>
      </c>
      <c r="E107" t="str">
        <f t="shared" ca="1" si="5"/>
        <v/>
      </c>
      <c r="F107" t="str">
        <f t="shared" ca="1" si="5"/>
        <v/>
      </c>
      <c r="G107" t="str">
        <f t="shared" ca="1" si="6"/>
        <v/>
      </c>
      <c r="H107" t="str">
        <f t="shared" ca="1" si="7"/>
        <v/>
      </c>
      <c r="I107" t="str">
        <f t="shared" ca="1" si="8"/>
        <v/>
      </c>
      <c r="P107" s="71" t="str">
        <f ca="1">IF(LEN($I107)=0,"",IF(LEN(P$12)=0,"",IF(ISNUMBER(SEARCH("LABEL",$G107)),"",IFERROR(_xll.BDP(TKR,$G107,"EQY_FUND_RELATIVE_PERIOD",P$12,ACC_O,CONS_O,CURR_O,"fill=b")*1,"-"))))</f>
        <v/>
      </c>
      <c r="Q107" s="71" t="str">
        <f ca="1">IF(LEN($I107)=0,"",IF(LEN(Q$12)=0,"",IF(ISNUMBER(SEARCH("LABEL",$G107)),"",IFERROR(_xll.BDP(TKR,$G107,"EQY_FUND_RELATIVE_PERIOD",Q$12,ACC_O,CONS_O,CURR_O,"fill=b")*1,"-"))))</f>
        <v/>
      </c>
      <c r="R107" s="71" t="str">
        <f ca="1">IF(LEN($I107)=0,"",IF(LEN(R$12)=0,"",IF(ISNUMBER(SEARCH("LABEL",$G107)),"",IFERROR(_xll.BDP(TKR,$G107,"EQY_FUND_RELATIVE_PERIOD",R$12,ACC_O,CONS_O,CURR_O,"fill=b")*1,"-"))))</f>
        <v/>
      </c>
      <c r="S107" s="71" t="str">
        <f ca="1">IF(LEN($I107)=0,"",IF(LEN(S$12)=0,"",IF(ISNUMBER(SEARCH("LABEL",$G107)),"",IFERROR(_xll.BDP(TKR,$G107,"EQY_FUND_RELATIVE_PERIOD",S$12,ACC_O,CONS_O,CURR_O,"fill=b")*1,"-"))))</f>
        <v/>
      </c>
      <c r="T107" s="71" t="str">
        <f ca="1">IF(LEN($I107)=0,"",IF(LEN(T$12)=0,"",IF(ISNUMBER(SEARCH("LABEL",$G107)),"",IFERROR(_xll.BDP(TKR,$G107,"EQY_FUND_RELATIVE_PERIOD",T$12,ACC_O,CONS_O,CURR_O,"fill=b")*1,"-"))))</f>
        <v/>
      </c>
      <c r="U107" s="71" t="str">
        <f ca="1">IF(LEN($I107)=0,"",IF(LEN(U$12)=0,"",IF(ISNUMBER(SEARCH("LABEL",$G107)),"",IFERROR(_xll.BDP(TKR,$G107,"EQY_FUND_RELATIVE_PERIOD",U$12,ACC_O,CONS_O,CURR_O,"fill=b")*1,"-"))))</f>
        <v/>
      </c>
      <c r="V107" s="71" t="str">
        <f ca="1">IF(LEN($I107)=0,"",IF(LEN(V$12)=0,"",IF(ISNUMBER(SEARCH("LABEL",$G107)),"",IFERROR(_xll.BDP(TKR,$G107,"EQY_FUND_RELATIVE_PERIOD",V$12,ACC_O,CONS_O,CURR_O,"fill=b")*1,"-"))))</f>
        <v/>
      </c>
      <c r="W107" s="71" t="str">
        <f ca="1">IF(LEN($I107)=0,"",IF(LEN(W$12)=0,"",IF(ISNUMBER(SEARCH("LABEL",$G107)),"",IFERROR(_xll.BDP(TKR,$G107,"EQY_FUND_RELATIVE_PERIOD",W$12,ACC_O,CONS_O,CURR_O,"fill=b")*1,"-"))))</f>
        <v/>
      </c>
      <c r="X107" s="71" t="str">
        <f ca="1">IF(LEN($I107)=0,"",IF(LEN(X$12)=0,"",IF(ISNUMBER(SEARCH("LABEL",$G107)),"",IFERROR(_xll.BDP(TKR,$G107,"EQY_FUND_RELATIVE_PERIOD",X$12,ACC_O,CONS_O,CURR_O,"fill=b")*1,"-"))))</f>
        <v/>
      </c>
      <c r="Y107" s="71" t="str">
        <f ca="1">IF(LEN($I107)=0,"",IF(LEN(Y$12)=0,"",IF(ISNUMBER(SEARCH("LABEL",$G107)),"",IFERROR(_xll.BDP(TKR,$G107,"EQY_FUND_RELATIVE_PERIOD",Y$12,ACC_O,CONS_O,CURR_O,"fill=b")*1,"-"))))</f>
        <v/>
      </c>
      <c r="Z107" s="71" t="str">
        <f ca="1">IF(LEN($I107)=0,"",IF(LEN(Z$12)=0,"",IF(ISNUMBER(SEARCH("LABEL",$G107)),"",IFERROR(_xll.BDP(TKR,$G107,"EQY_FUND_RELATIVE_PERIOD",Z$12,ACC_O,CONS_O,CURR_O,"fill=b")*1,"-"))))</f>
        <v/>
      </c>
      <c r="AA107" s="71" t="str">
        <f ca="1">IF(LEN($I107)=0,"",IF(LEN(AA$12)=0,"",IF(ISNUMBER(SEARCH("LABEL",$G107)),"",IFERROR(_xll.BDP(TKR,$G107,"EQY_FUND_RELATIVE_PERIOD",AA$12,ACC_O,CONS_O,CURR_O,"fill=b")*1,"-"))))</f>
        <v/>
      </c>
      <c r="AB107" s="71" t="str">
        <f ca="1">IF(LEN($I107)=0,"",IF(LEN(AB$12)=0,"",IF(ISNUMBER(SEARCH("LABEL",$G107)),"",IFERROR(_xll.BDP(TKR,$G107,"EQY_FUND_RELATIVE_PERIOD",AB$12,ACC_O,CONS_O,CURR_O,"fill=b")*1,"-"))))</f>
        <v/>
      </c>
      <c r="AC107" s="71" t="str">
        <f ca="1">IF(LEN($I107)=0,"",IF(LEN(AC$12)=0,"",IF(ISNUMBER(SEARCH("LABEL",$G107)),"",IFERROR(_xll.BDP(TKR,$G107,"EQY_FUND_RELATIVE_PERIOD",AC$12,ACC_O,CONS_O,CURR_O,"fill=b")*1,"-"))))</f>
        <v/>
      </c>
      <c r="AD107" s="71" t="str">
        <f ca="1">IF(LEN($I107)=0,"",IF(LEN(AD$12)=0,"",IF(ISNUMBER(SEARCH("LABEL",$G107)),"",IFERROR(_xll.BDP(TKR,$G107,"EQY_FUND_RELATIVE_PERIOD",AD$12,ACC_O,CONS_O,CURR_O,"fill=b")*1,"-"))))</f>
        <v/>
      </c>
      <c r="AE107" s="71" t="str">
        <f ca="1">IF(LEN($I107)=0,"",IF(LEN(AE$12)=0,"",IF(ISNUMBER(SEARCH("LABEL",$G107)),"",IFERROR(_xll.BDP(TKR,$G107,"EQY_FUND_RELATIVE_PERIOD",AE$12,ACC_O,CONS_O,CURR_O,"fill=b")*1,"-"))))</f>
        <v/>
      </c>
      <c r="AF107" s="71" t="str">
        <f ca="1">IF(LEN($I107)=0,"",IF(LEN(AF$12)=0,"",IF(ISNUMBER(SEARCH("LABEL",$G107)),"",IFERROR(_xll.BDP(TKR,$G107,"EQY_FUND_RELATIVE_PERIOD",AF$12,ACC_O,CONS_O,CURR_O,"fill=b")*1,"-"))))</f>
        <v/>
      </c>
      <c r="AG107" s="71" t="str">
        <f ca="1">IF(LEN($I107)=0,"",IF(LEN(AG$12)=0,"",IF(ISNUMBER(SEARCH("LABEL",$G107)),"",IFERROR(_xll.BDP(TKR,$G107,"EQY_FUND_RELATIVE_PERIOD",AG$12,ACC_O,CONS_O,CURR_O,"fill=b")*1,"-"))))</f>
        <v/>
      </c>
      <c r="AH107" s="71" t="str">
        <f ca="1">IF(LEN($I107)=0,"",IF(LEN(AH$12)=0,"",IF(ISNUMBER(SEARCH("LABEL",$G107)),"",IFERROR(_xll.BDP(TKR,$G107,"EQY_FUND_RELATIVE_PERIOD",AH$12,ACC_O,CONS_O,CURR_O,"fill=b")*1,"-"))))</f>
        <v/>
      </c>
      <c r="AI107" s="71" t="str">
        <f ca="1">IF(LEN($I107)=0,"",IF(LEN(AI$12)=0,"",IF(ISNUMBER(SEARCH("LABEL",$G107)),"",IFERROR(_xll.BDP(TKR,$G107,"EQY_FUND_RELATIVE_PERIOD",AI$12,ACC_O,CONS_O,CURR_O,"fill=b")*1,"-"))))</f>
        <v/>
      </c>
      <c r="AJ107" s="71" t="str">
        <f ca="1">IF(LEN($I107)=0,"",IF(LEN(AJ$12)=0,"",IF(ISNUMBER(SEARCH("LABEL",$G107)),"",IFERROR(_xll.BDP(TKR,$G107,"EQY_FUND_RELATIVE_PERIOD",AJ$12,ACC_O,CONS_O,CURR_O,"fill=b")*1,"-"))))</f>
        <v/>
      </c>
      <c r="AK107" s="71" t="str">
        <f ca="1">IF(LEN($I107)=0,"",IF(LEN(AK$12)=0,"",IF(ISNUMBER(SEARCH("LABEL",$G107)),"",IFERROR(_xll.BDP(TKR,$G107,"EQY_FUND_RELATIVE_PERIOD",AK$12,ACC_O,CONS_O,CURR_O,"fill=b")*1,"-"))))</f>
        <v/>
      </c>
      <c r="AL107" s="71" t="str">
        <f ca="1">IF(LEN($I107)=0,"",IF(LEN(AL$12)=0,"",IF(ISNUMBER(SEARCH("LABEL",$G107)),"",IFERROR(_xll.BDP(TKR,$G107,"EQY_FUND_RELATIVE_PERIOD",AL$12,ACC_O,CONS_O,CURR_O,"fill=b")*1,"-"))))</f>
        <v/>
      </c>
      <c r="AM107" s="71" t="str">
        <f ca="1">IF(LEN($I107)=0,"",IF(LEN(AM$12)=0,"",IF(ISNUMBER(SEARCH("LABEL",$G107)),"",IFERROR(_xll.BDP(TKR,$G107,"EQY_FUND_RELATIVE_PERIOD",AM$12,ACC_O,CONS_O,CURR_O,"fill=b")*1,"-"))))</f>
        <v/>
      </c>
      <c r="AN107" s="71" t="str">
        <f ca="1">IF(LEN($I107)=0,"",IF(LEN(AN$12)=0,"",IF(ISNUMBER(SEARCH("LABEL",$G107)),"",IFERROR(_xll.BDP(TKR,$G107,"EQY_FUND_RELATIVE_PERIOD",AN$12,ACC_O,CONS_O,CURR_O,"fill=b")*1,"-"))))</f>
        <v/>
      </c>
      <c r="AO107" s="71" t="str">
        <f ca="1">IF(LEN($I107)=0,"",IF(LEN(AO$12)=0,"",IF(ISNUMBER(SEARCH("LABEL",$G107)),"",IFERROR(_xll.BDP(TKR,$G107,"EQY_FUND_RELATIVE_PERIOD",AO$12,ACC_O,CONS_O,CURR_O,"fill=b")*1,"-"))))</f>
        <v/>
      </c>
      <c r="AP107" s="71" t="str">
        <f ca="1">IF(LEN($I107)=0,"",IF(LEN(AP$12)=0,"",IF(ISNUMBER(SEARCH("LABEL",$G107)),"",IFERROR(_xll.BDP(TKR,$G107,"EQY_FUND_RELATIVE_PERIOD",AP$12,ACC_O,CONS_O,CURR_O,"fill=b")*1,"-"))))</f>
        <v/>
      </c>
      <c r="AQ107" s="71" t="str">
        <f ca="1">IF(LEN($I107)=0,"",IF(LEN(AQ$12)=0,"",IF(ISNUMBER(SEARCH("LABEL",$G107)),"",IFERROR(_xll.BDP(TKR,$G107,"EQY_FUND_RELATIVE_PERIOD",AQ$12,ACC_O,CONS_O,CURR_O,"fill=b")*1,"-"))))</f>
        <v/>
      </c>
      <c r="AR107" s="71" t="str">
        <f ca="1">IF(LEN($I107)=0,"",IF(LEN(AR$12)=0,"",IF(ISNUMBER(SEARCH("LABEL",$G107)),"",IFERROR(_xll.BDP(TKR,$G107,"EQY_FUND_RELATIVE_PERIOD",AR$12,ACC_O,CONS_O,CURR_O,"fill=b")*1,"-"))))</f>
        <v/>
      </c>
      <c r="AS107" s="71" t="str">
        <f ca="1">IF(LEN($I107)=0,"",IF(LEN(AS$12)=0,"",IF(ISNUMBER(SEARCH("LABEL",$G107)),"",IFERROR(_xll.BDP(TKR,$G107,"EQY_FUND_RELATIVE_PERIOD",AS$12,ACC_O,CONS_O,CURR_O,"fill=b")*1,"-"))))</f>
        <v/>
      </c>
      <c r="AT107" s="71" t="str">
        <f ca="1">IF(LEN($I107)=0,"",IF(LEN(AT$12)=0,"",IF(ISNUMBER(SEARCH("LABEL",$G107)),"",IFERROR(_xll.BDP(TKR,$G107,"EQY_FUND_RELATIVE_PERIOD",AT$12,ACC_O,CONS_O,CURR_O,"fill=b")*1,"-"))))</f>
        <v/>
      </c>
      <c r="AU107" s="71" t="str">
        <f ca="1">IF(LEN($I107)=0,"",IF(LEN(AU$12)=0,"",IF(ISNUMBER(SEARCH("LABEL",$G107)),"",IFERROR(_xll.BDP(TKR,$G107,"EQY_FUND_RELATIVE_PERIOD",AU$12,ACC_O,CONS_O,CURR_O,"fill=b")*1,"-"))))</f>
        <v/>
      </c>
      <c r="AV107" s="71" t="str">
        <f ca="1">IF(LEN($I107)=0,"",IF(LEN(AV$12)=0,"",IF(ISNUMBER(SEARCH("LABEL",$G107)),"",IFERROR(_xll.BDP(TKR,$G107,"EQY_FUND_RELATIVE_PERIOD",AV$12,ACC_O,CONS_O,CURR_O,"fill=b")*1,"-"))))</f>
        <v/>
      </c>
      <c r="AW107" s="71" t="str">
        <f ca="1">IF(LEN($I107)=0,"",IF(LEN(AW$12)=0,"",IF(ISNUMBER(SEARCH("LABEL",$G107)),"",IFERROR(_xll.BDP(TKR,$G107,"EQY_FUND_RELATIVE_PERIOD",AW$12,ACC_O,CONS_O,CURR_O,"fill=b")*1,"-"))))</f>
        <v/>
      </c>
      <c r="AX107" s="71" t="str">
        <f ca="1">IF(LEN($I107)=0,"",IF(LEN(AX$12)=0,"",IF(ISNUMBER(SEARCH("LABEL",$G107)),"",IFERROR(_xll.BDP(TKR,$G107,"EQY_FUND_RELATIVE_PERIOD",AX$12,ACC_O,CONS_O,CURR_O,"fill=b")*1,"-"))))</f>
        <v/>
      </c>
      <c r="AY107" s="71" t="str">
        <f ca="1">IF(LEN($I107)=0,"",IF(LEN(AY$12)=0,"",IF(ISNUMBER(SEARCH("LABEL",$G107)),"",IFERROR(_xll.BDP(TKR,$G107,"EQY_FUND_RELATIVE_PERIOD",AY$12,ACC_O,CONS_O,CURR_O,"fill=b")*1,"-"))))</f>
        <v/>
      </c>
      <c r="AZ107" s="71" t="str">
        <f ca="1">IF(LEN($I107)=0,"",IF(LEN(AZ$12)=0,"",IF(ISNUMBER(SEARCH("LABEL",$G107)),"",IFERROR(_xll.BDP(TKR,$G107,"EQY_FUND_RELATIVE_PERIOD",AZ$12,ACC_O,CONS_O,CURR_O,"fill=b")*1,"-"))))</f>
        <v/>
      </c>
      <c r="BA107" s="71" t="str">
        <f ca="1">IF(LEN($I107)=0,"",IF(LEN(BA$12)=0,"",IF(ISNUMBER(SEARCH("LABEL",$G107)),"",IFERROR(_xll.BDP(TKR,$G107,"EQY_FUND_RELATIVE_PERIOD",BA$12,ACC_O,CONS_O,CURR_O,"fill=b")*1,"-"))))</f>
        <v/>
      </c>
      <c r="BB107" s="71" t="str">
        <f ca="1">IF(LEN($I107)=0,"",IF(LEN(BB$12)=0,"",IF(ISNUMBER(SEARCH("LABEL",$G107)),"",IFERROR(_xll.BDP(TKR,$G107,"EQY_FUND_RELATIVE_PERIOD",BB$12,ACC_O,CONS_O,CURR_O,"fill=b")*1,"-"))))</f>
        <v/>
      </c>
      <c r="BC107" s="71" t="str">
        <f ca="1">IF(LEN($I107)=0,"",IF(LEN(BC$12)=0,"",IF(ISNUMBER(SEARCH("LABEL",$G107)),"",IFERROR(_xll.BDP(TKR,$G107,"EQY_FUND_RELATIVE_PERIOD",BC$12,ACC_O,CONS_O,CURR_O,"fill=b")*1,"-"))))</f>
        <v/>
      </c>
    </row>
    <row r="108" spans="2:55">
      <c r="B108">
        <v>96</v>
      </c>
      <c r="C108" t="str">
        <f t="shared" ca="1" si="5"/>
        <v/>
      </c>
      <c r="D108" t="str">
        <f t="shared" ca="1" si="5"/>
        <v/>
      </c>
      <c r="E108" t="str">
        <f t="shared" ca="1" si="5"/>
        <v/>
      </c>
      <c r="F108" t="str">
        <f t="shared" ca="1" si="5"/>
        <v/>
      </c>
      <c r="G108" t="str">
        <f t="shared" ca="1" si="6"/>
        <v/>
      </c>
      <c r="H108" t="str">
        <f t="shared" ca="1" si="7"/>
        <v/>
      </c>
      <c r="I108" t="str">
        <f t="shared" ca="1" si="8"/>
        <v/>
      </c>
      <c r="P108" s="71" t="str">
        <f ca="1">IF(LEN($I108)=0,"",IF(LEN(P$12)=0,"",IF(ISNUMBER(SEARCH("LABEL",$G108)),"",IFERROR(_xll.BDP(TKR,$G108,"EQY_FUND_RELATIVE_PERIOD",P$12,ACC_O,CONS_O,CURR_O,"fill=b")*1,"-"))))</f>
        <v/>
      </c>
      <c r="Q108" s="71" t="str">
        <f ca="1">IF(LEN($I108)=0,"",IF(LEN(Q$12)=0,"",IF(ISNUMBER(SEARCH("LABEL",$G108)),"",IFERROR(_xll.BDP(TKR,$G108,"EQY_FUND_RELATIVE_PERIOD",Q$12,ACC_O,CONS_O,CURR_O,"fill=b")*1,"-"))))</f>
        <v/>
      </c>
      <c r="R108" s="71" t="str">
        <f ca="1">IF(LEN($I108)=0,"",IF(LEN(R$12)=0,"",IF(ISNUMBER(SEARCH("LABEL",$G108)),"",IFERROR(_xll.BDP(TKR,$G108,"EQY_FUND_RELATIVE_PERIOD",R$12,ACC_O,CONS_O,CURR_O,"fill=b")*1,"-"))))</f>
        <v/>
      </c>
      <c r="S108" s="71" t="str">
        <f ca="1">IF(LEN($I108)=0,"",IF(LEN(S$12)=0,"",IF(ISNUMBER(SEARCH("LABEL",$G108)),"",IFERROR(_xll.BDP(TKR,$G108,"EQY_FUND_RELATIVE_PERIOD",S$12,ACC_O,CONS_O,CURR_O,"fill=b")*1,"-"))))</f>
        <v/>
      </c>
      <c r="T108" s="71" t="str">
        <f ca="1">IF(LEN($I108)=0,"",IF(LEN(T$12)=0,"",IF(ISNUMBER(SEARCH("LABEL",$G108)),"",IFERROR(_xll.BDP(TKR,$G108,"EQY_FUND_RELATIVE_PERIOD",T$12,ACC_O,CONS_O,CURR_O,"fill=b")*1,"-"))))</f>
        <v/>
      </c>
      <c r="U108" s="71" t="str">
        <f ca="1">IF(LEN($I108)=0,"",IF(LEN(U$12)=0,"",IF(ISNUMBER(SEARCH("LABEL",$G108)),"",IFERROR(_xll.BDP(TKR,$G108,"EQY_FUND_RELATIVE_PERIOD",U$12,ACC_O,CONS_O,CURR_O,"fill=b")*1,"-"))))</f>
        <v/>
      </c>
      <c r="V108" s="71" t="str">
        <f ca="1">IF(LEN($I108)=0,"",IF(LEN(V$12)=0,"",IF(ISNUMBER(SEARCH("LABEL",$G108)),"",IFERROR(_xll.BDP(TKR,$G108,"EQY_FUND_RELATIVE_PERIOD",V$12,ACC_O,CONS_O,CURR_O,"fill=b")*1,"-"))))</f>
        <v/>
      </c>
      <c r="W108" s="71" t="str">
        <f ca="1">IF(LEN($I108)=0,"",IF(LEN(W$12)=0,"",IF(ISNUMBER(SEARCH("LABEL",$G108)),"",IFERROR(_xll.BDP(TKR,$G108,"EQY_FUND_RELATIVE_PERIOD",W$12,ACC_O,CONS_O,CURR_O,"fill=b")*1,"-"))))</f>
        <v/>
      </c>
      <c r="X108" s="71" t="str">
        <f ca="1">IF(LEN($I108)=0,"",IF(LEN(X$12)=0,"",IF(ISNUMBER(SEARCH("LABEL",$G108)),"",IFERROR(_xll.BDP(TKR,$G108,"EQY_FUND_RELATIVE_PERIOD",X$12,ACC_O,CONS_O,CURR_O,"fill=b")*1,"-"))))</f>
        <v/>
      </c>
      <c r="Y108" s="71" t="str">
        <f ca="1">IF(LEN($I108)=0,"",IF(LEN(Y$12)=0,"",IF(ISNUMBER(SEARCH("LABEL",$G108)),"",IFERROR(_xll.BDP(TKR,$G108,"EQY_FUND_RELATIVE_PERIOD",Y$12,ACC_O,CONS_O,CURR_O,"fill=b")*1,"-"))))</f>
        <v/>
      </c>
      <c r="Z108" s="71" t="str">
        <f ca="1">IF(LEN($I108)=0,"",IF(LEN(Z$12)=0,"",IF(ISNUMBER(SEARCH("LABEL",$G108)),"",IFERROR(_xll.BDP(TKR,$G108,"EQY_FUND_RELATIVE_PERIOD",Z$12,ACC_O,CONS_O,CURR_O,"fill=b")*1,"-"))))</f>
        <v/>
      </c>
      <c r="AA108" s="71" t="str">
        <f ca="1">IF(LEN($I108)=0,"",IF(LEN(AA$12)=0,"",IF(ISNUMBER(SEARCH("LABEL",$G108)),"",IFERROR(_xll.BDP(TKR,$G108,"EQY_FUND_RELATIVE_PERIOD",AA$12,ACC_O,CONS_O,CURR_O,"fill=b")*1,"-"))))</f>
        <v/>
      </c>
      <c r="AB108" s="71" t="str">
        <f ca="1">IF(LEN($I108)=0,"",IF(LEN(AB$12)=0,"",IF(ISNUMBER(SEARCH("LABEL",$G108)),"",IFERROR(_xll.BDP(TKR,$G108,"EQY_FUND_RELATIVE_PERIOD",AB$12,ACC_O,CONS_O,CURR_O,"fill=b")*1,"-"))))</f>
        <v/>
      </c>
      <c r="AC108" s="71" t="str">
        <f ca="1">IF(LEN($I108)=0,"",IF(LEN(AC$12)=0,"",IF(ISNUMBER(SEARCH("LABEL",$G108)),"",IFERROR(_xll.BDP(TKR,$G108,"EQY_FUND_RELATIVE_PERIOD",AC$12,ACC_O,CONS_O,CURR_O,"fill=b")*1,"-"))))</f>
        <v/>
      </c>
      <c r="AD108" s="71" t="str">
        <f ca="1">IF(LEN($I108)=0,"",IF(LEN(AD$12)=0,"",IF(ISNUMBER(SEARCH("LABEL",$G108)),"",IFERROR(_xll.BDP(TKR,$G108,"EQY_FUND_RELATIVE_PERIOD",AD$12,ACC_O,CONS_O,CURR_O,"fill=b")*1,"-"))))</f>
        <v/>
      </c>
      <c r="AE108" s="71" t="str">
        <f ca="1">IF(LEN($I108)=0,"",IF(LEN(AE$12)=0,"",IF(ISNUMBER(SEARCH("LABEL",$G108)),"",IFERROR(_xll.BDP(TKR,$G108,"EQY_FUND_RELATIVE_PERIOD",AE$12,ACC_O,CONS_O,CURR_O,"fill=b")*1,"-"))))</f>
        <v/>
      </c>
      <c r="AF108" s="71" t="str">
        <f ca="1">IF(LEN($I108)=0,"",IF(LEN(AF$12)=0,"",IF(ISNUMBER(SEARCH("LABEL",$G108)),"",IFERROR(_xll.BDP(TKR,$G108,"EQY_FUND_RELATIVE_PERIOD",AF$12,ACC_O,CONS_O,CURR_O,"fill=b")*1,"-"))))</f>
        <v/>
      </c>
      <c r="AG108" s="71" t="str">
        <f ca="1">IF(LEN($I108)=0,"",IF(LEN(AG$12)=0,"",IF(ISNUMBER(SEARCH("LABEL",$G108)),"",IFERROR(_xll.BDP(TKR,$G108,"EQY_FUND_RELATIVE_PERIOD",AG$12,ACC_O,CONS_O,CURR_O,"fill=b")*1,"-"))))</f>
        <v/>
      </c>
      <c r="AH108" s="71" t="str">
        <f ca="1">IF(LEN($I108)=0,"",IF(LEN(AH$12)=0,"",IF(ISNUMBER(SEARCH("LABEL",$G108)),"",IFERROR(_xll.BDP(TKR,$G108,"EQY_FUND_RELATIVE_PERIOD",AH$12,ACC_O,CONS_O,CURR_O,"fill=b")*1,"-"))))</f>
        <v/>
      </c>
      <c r="AI108" s="71" t="str">
        <f ca="1">IF(LEN($I108)=0,"",IF(LEN(AI$12)=0,"",IF(ISNUMBER(SEARCH("LABEL",$G108)),"",IFERROR(_xll.BDP(TKR,$G108,"EQY_FUND_RELATIVE_PERIOD",AI$12,ACC_O,CONS_O,CURR_O,"fill=b")*1,"-"))))</f>
        <v/>
      </c>
      <c r="AJ108" s="71" t="str">
        <f ca="1">IF(LEN($I108)=0,"",IF(LEN(AJ$12)=0,"",IF(ISNUMBER(SEARCH("LABEL",$G108)),"",IFERROR(_xll.BDP(TKR,$G108,"EQY_FUND_RELATIVE_PERIOD",AJ$12,ACC_O,CONS_O,CURR_O,"fill=b")*1,"-"))))</f>
        <v/>
      </c>
      <c r="AK108" s="71" t="str">
        <f ca="1">IF(LEN($I108)=0,"",IF(LEN(AK$12)=0,"",IF(ISNUMBER(SEARCH("LABEL",$G108)),"",IFERROR(_xll.BDP(TKR,$G108,"EQY_FUND_RELATIVE_PERIOD",AK$12,ACC_O,CONS_O,CURR_O,"fill=b")*1,"-"))))</f>
        <v/>
      </c>
      <c r="AL108" s="71" t="str">
        <f ca="1">IF(LEN($I108)=0,"",IF(LEN(AL$12)=0,"",IF(ISNUMBER(SEARCH("LABEL",$G108)),"",IFERROR(_xll.BDP(TKR,$G108,"EQY_FUND_RELATIVE_PERIOD",AL$12,ACC_O,CONS_O,CURR_O,"fill=b")*1,"-"))))</f>
        <v/>
      </c>
      <c r="AM108" s="71" t="str">
        <f ca="1">IF(LEN($I108)=0,"",IF(LEN(AM$12)=0,"",IF(ISNUMBER(SEARCH("LABEL",$G108)),"",IFERROR(_xll.BDP(TKR,$G108,"EQY_FUND_RELATIVE_PERIOD",AM$12,ACC_O,CONS_O,CURR_O,"fill=b")*1,"-"))))</f>
        <v/>
      </c>
      <c r="AN108" s="71" t="str">
        <f ca="1">IF(LEN($I108)=0,"",IF(LEN(AN$12)=0,"",IF(ISNUMBER(SEARCH("LABEL",$G108)),"",IFERROR(_xll.BDP(TKR,$G108,"EQY_FUND_RELATIVE_PERIOD",AN$12,ACC_O,CONS_O,CURR_O,"fill=b")*1,"-"))))</f>
        <v/>
      </c>
      <c r="AO108" s="71" t="str">
        <f ca="1">IF(LEN($I108)=0,"",IF(LEN(AO$12)=0,"",IF(ISNUMBER(SEARCH("LABEL",$G108)),"",IFERROR(_xll.BDP(TKR,$G108,"EQY_FUND_RELATIVE_PERIOD",AO$12,ACC_O,CONS_O,CURR_O,"fill=b")*1,"-"))))</f>
        <v/>
      </c>
      <c r="AP108" s="71" t="str">
        <f ca="1">IF(LEN($I108)=0,"",IF(LEN(AP$12)=0,"",IF(ISNUMBER(SEARCH("LABEL",$G108)),"",IFERROR(_xll.BDP(TKR,$G108,"EQY_FUND_RELATIVE_PERIOD",AP$12,ACC_O,CONS_O,CURR_O,"fill=b")*1,"-"))))</f>
        <v/>
      </c>
      <c r="AQ108" s="71" t="str">
        <f ca="1">IF(LEN($I108)=0,"",IF(LEN(AQ$12)=0,"",IF(ISNUMBER(SEARCH("LABEL",$G108)),"",IFERROR(_xll.BDP(TKR,$G108,"EQY_FUND_RELATIVE_PERIOD",AQ$12,ACC_O,CONS_O,CURR_O,"fill=b")*1,"-"))))</f>
        <v/>
      </c>
      <c r="AR108" s="71" t="str">
        <f ca="1">IF(LEN($I108)=0,"",IF(LEN(AR$12)=0,"",IF(ISNUMBER(SEARCH("LABEL",$G108)),"",IFERROR(_xll.BDP(TKR,$G108,"EQY_FUND_RELATIVE_PERIOD",AR$12,ACC_O,CONS_O,CURR_O,"fill=b")*1,"-"))))</f>
        <v/>
      </c>
      <c r="AS108" s="71" t="str">
        <f ca="1">IF(LEN($I108)=0,"",IF(LEN(AS$12)=0,"",IF(ISNUMBER(SEARCH("LABEL",$G108)),"",IFERROR(_xll.BDP(TKR,$G108,"EQY_FUND_RELATIVE_PERIOD",AS$12,ACC_O,CONS_O,CURR_O,"fill=b")*1,"-"))))</f>
        <v/>
      </c>
      <c r="AT108" s="71" t="str">
        <f ca="1">IF(LEN($I108)=0,"",IF(LEN(AT$12)=0,"",IF(ISNUMBER(SEARCH("LABEL",$G108)),"",IFERROR(_xll.BDP(TKR,$G108,"EQY_FUND_RELATIVE_PERIOD",AT$12,ACC_O,CONS_O,CURR_O,"fill=b")*1,"-"))))</f>
        <v/>
      </c>
      <c r="AU108" s="71" t="str">
        <f ca="1">IF(LEN($I108)=0,"",IF(LEN(AU$12)=0,"",IF(ISNUMBER(SEARCH("LABEL",$G108)),"",IFERROR(_xll.BDP(TKR,$G108,"EQY_FUND_RELATIVE_PERIOD",AU$12,ACC_O,CONS_O,CURR_O,"fill=b")*1,"-"))))</f>
        <v/>
      </c>
      <c r="AV108" s="71" t="str">
        <f ca="1">IF(LEN($I108)=0,"",IF(LEN(AV$12)=0,"",IF(ISNUMBER(SEARCH("LABEL",$G108)),"",IFERROR(_xll.BDP(TKR,$G108,"EQY_FUND_RELATIVE_PERIOD",AV$12,ACC_O,CONS_O,CURR_O,"fill=b")*1,"-"))))</f>
        <v/>
      </c>
      <c r="AW108" s="71" t="str">
        <f ca="1">IF(LEN($I108)=0,"",IF(LEN(AW$12)=0,"",IF(ISNUMBER(SEARCH("LABEL",$G108)),"",IFERROR(_xll.BDP(TKR,$G108,"EQY_FUND_RELATIVE_PERIOD",AW$12,ACC_O,CONS_O,CURR_O,"fill=b")*1,"-"))))</f>
        <v/>
      </c>
      <c r="AX108" s="71" t="str">
        <f ca="1">IF(LEN($I108)=0,"",IF(LEN(AX$12)=0,"",IF(ISNUMBER(SEARCH("LABEL",$G108)),"",IFERROR(_xll.BDP(TKR,$G108,"EQY_FUND_RELATIVE_PERIOD",AX$12,ACC_O,CONS_O,CURR_O,"fill=b")*1,"-"))))</f>
        <v/>
      </c>
      <c r="AY108" s="71" t="str">
        <f ca="1">IF(LEN($I108)=0,"",IF(LEN(AY$12)=0,"",IF(ISNUMBER(SEARCH("LABEL",$G108)),"",IFERROR(_xll.BDP(TKR,$G108,"EQY_FUND_RELATIVE_PERIOD",AY$12,ACC_O,CONS_O,CURR_O,"fill=b")*1,"-"))))</f>
        <v/>
      </c>
      <c r="AZ108" s="71" t="str">
        <f ca="1">IF(LEN($I108)=0,"",IF(LEN(AZ$12)=0,"",IF(ISNUMBER(SEARCH("LABEL",$G108)),"",IFERROR(_xll.BDP(TKR,$G108,"EQY_FUND_RELATIVE_PERIOD",AZ$12,ACC_O,CONS_O,CURR_O,"fill=b")*1,"-"))))</f>
        <v/>
      </c>
      <c r="BA108" s="71" t="str">
        <f ca="1">IF(LEN($I108)=0,"",IF(LEN(BA$12)=0,"",IF(ISNUMBER(SEARCH("LABEL",$G108)),"",IFERROR(_xll.BDP(TKR,$G108,"EQY_FUND_RELATIVE_PERIOD",BA$12,ACC_O,CONS_O,CURR_O,"fill=b")*1,"-"))))</f>
        <v/>
      </c>
      <c r="BB108" s="71" t="str">
        <f ca="1">IF(LEN($I108)=0,"",IF(LEN(BB$12)=0,"",IF(ISNUMBER(SEARCH("LABEL",$G108)),"",IFERROR(_xll.BDP(TKR,$G108,"EQY_FUND_RELATIVE_PERIOD",BB$12,ACC_O,CONS_O,CURR_O,"fill=b")*1,"-"))))</f>
        <v/>
      </c>
      <c r="BC108" s="71" t="str">
        <f ca="1">IF(LEN($I108)=0,"",IF(LEN(BC$12)=0,"",IF(ISNUMBER(SEARCH("LABEL",$G108)),"",IFERROR(_xll.BDP(TKR,$G108,"EQY_FUND_RELATIVE_PERIOD",BC$12,ACC_O,CONS_O,CURR_O,"fill=b")*1,"-"))))</f>
        <v/>
      </c>
    </row>
    <row r="109" spans="2:55">
      <c r="B109">
        <v>97</v>
      </c>
      <c r="C109" t="str">
        <f t="shared" ca="1" si="5"/>
        <v/>
      </c>
      <c r="D109" t="str">
        <f t="shared" ca="1" si="5"/>
        <v/>
      </c>
      <c r="E109" t="str">
        <f t="shared" ca="1" si="5"/>
        <v/>
      </c>
      <c r="F109" t="str">
        <f t="shared" ca="1" si="5"/>
        <v/>
      </c>
      <c r="G109" t="str">
        <f t="shared" ca="1" si="6"/>
        <v/>
      </c>
      <c r="H109" t="str">
        <f t="shared" ca="1" si="7"/>
        <v/>
      </c>
      <c r="I109" t="str">
        <f t="shared" ca="1" si="8"/>
        <v/>
      </c>
      <c r="P109" s="71" t="str">
        <f ca="1">IF(LEN($I109)=0,"",IF(LEN(P$12)=0,"",IF(ISNUMBER(SEARCH("LABEL",$G109)),"",IFERROR(_xll.BDP(TKR,$G109,"EQY_FUND_RELATIVE_PERIOD",P$12,ACC_O,CONS_O,CURR_O,"fill=b")*1,"-"))))</f>
        <v/>
      </c>
      <c r="Q109" s="71" t="str">
        <f ca="1">IF(LEN($I109)=0,"",IF(LEN(Q$12)=0,"",IF(ISNUMBER(SEARCH("LABEL",$G109)),"",IFERROR(_xll.BDP(TKR,$G109,"EQY_FUND_RELATIVE_PERIOD",Q$12,ACC_O,CONS_O,CURR_O,"fill=b")*1,"-"))))</f>
        <v/>
      </c>
      <c r="R109" s="71" t="str">
        <f ca="1">IF(LEN($I109)=0,"",IF(LEN(R$12)=0,"",IF(ISNUMBER(SEARCH("LABEL",$G109)),"",IFERROR(_xll.BDP(TKR,$G109,"EQY_FUND_RELATIVE_PERIOD",R$12,ACC_O,CONS_O,CURR_O,"fill=b")*1,"-"))))</f>
        <v/>
      </c>
      <c r="S109" s="71" t="str">
        <f ca="1">IF(LEN($I109)=0,"",IF(LEN(S$12)=0,"",IF(ISNUMBER(SEARCH("LABEL",$G109)),"",IFERROR(_xll.BDP(TKR,$G109,"EQY_FUND_RELATIVE_PERIOD",S$12,ACC_O,CONS_O,CURR_O,"fill=b")*1,"-"))))</f>
        <v/>
      </c>
      <c r="T109" s="71" t="str">
        <f ca="1">IF(LEN($I109)=0,"",IF(LEN(T$12)=0,"",IF(ISNUMBER(SEARCH("LABEL",$G109)),"",IFERROR(_xll.BDP(TKR,$G109,"EQY_FUND_RELATIVE_PERIOD",T$12,ACC_O,CONS_O,CURR_O,"fill=b")*1,"-"))))</f>
        <v/>
      </c>
      <c r="U109" s="71" t="str">
        <f ca="1">IF(LEN($I109)=0,"",IF(LEN(U$12)=0,"",IF(ISNUMBER(SEARCH("LABEL",$G109)),"",IFERROR(_xll.BDP(TKR,$G109,"EQY_FUND_RELATIVE_PERIOD",U$12,ACC_O,CONS_O,CURR_O,"fill=b")*1,"-"))))</f>
        <v/>
      </c>
      <c r="V109" s="71" t="str">
        <f ca="1">IF(LEN($I109)=0,"",IF(LEN(V$12)=0,"",IF(ISNUMBER(SEARCH("LABEL",$G109)),"",IFERROR(_xll.BDP(TKR,$G109,"EQY_FUND_RELATIVE_PERIOD",V$12,ACC_O,CONS_O,CURR_O,"fill=b")*1,"-"))))</f>
        <v/>
      </c>
      <c r="W109" s="71" t="str">
        <f ca="1">IF(LEN($I109)=0,"",IF(LEN(W$12)=0,"",IF(ISNUMBER(SEARCH("LABEL",$G109)),"",IFERROR(_xll.BDP(TKR,$G109,"EQY_FUND_RELATIVE_PERIOD",W$12,ACC_O,CONS_O,CURR_O,"fill=b")*1,"-"))))</f>
        <v/>
      </c>
      <c r="X109" s="71" t="str">
        <f ca="1">IF(LEN($I109)=0,"",IF(LEN(X$12)=0,"",IF(ISNUMBER(SEARCH("LABEL",$G109)),"",IFERROR(_xll.BDP(TKR,$G109,"EQY_FUND_RELATIVE_PERIOD",X$12,ACC_O,CONS_O,CURR_O,"fill=b")*1,"-"))))</f>
        <v/>
      </c>
      <c r="Y109" s="71" t="str">
        <f ca="1">IF(LEN($I109)=0,"",IF(LEN(Y$12)=0,"",IF(ISNUMBER(SEARCH("LABEL",$G109)),"",IFERROR(_xll.BDP(TKR,$G109,"EQY_FUND_RELATIVE_PERIOD",Y$12,ACC_O,CONS_O,CURR_O,"fill=b")*1,"-"))))</f>
        <v/>
      </c>
      <c r="Z109" s="71" t="str">
        <f ca="1">IF(LEN($I109)=0,"",IF(LEN(Z$12)=0,"",IF(ISNUMBER(SEARCH("LABEL",$G109)),"",IFERROR(_xll.BDP(TKR,$G109,"EQY_FUND_RELATIVE_PERIOD",Z$12,ACC_O,CONS_O,CURR_O,"fill=b")*1,"-"))))</f>
        <v/>
      </c>
      <c r="AA109" s="71" t="str">
        <f ca="1">IF(LEN($I109)=0,"",IF(LEN(AA$12)=0,"",IF(ISNUMBER(SEARCH("LABEL",$G109)),"",IFERROR(_xll.BDP(TKR,$G109,"EQY_FUND_RELATIVE_PERIOD",AA$12,ACC_O,CONS_O,CURR_O,"fill=b")*1,"-"))))</f>
        <v/>
      </c>
      <c r="AB109" s="71" t="str">
        <f ca="1">IF(LEN($I109)=0,"",IF(LEN(AB$12)=0,"",IF(ISNUMBER(SEARCH("LABEL",$G109)),"",IFERROR(_xll.BDP(TKR,$G109,"EQY_FUND_RELATIVE_PERIOD",AB$12,ACC_O,CONS_O,CURR_O,"fill=b")*1,"-"))))</f>
        <v/>
      </c>
      <c r="AC109" s="71" t="str">
        <f ca="1">IF(LEN($I109)=0,"",IF(LEN(AC$12)=0,"",IF(ISNUMBER(SEARCH("LABEL",$G109)),"",IFERROR(_xll.BDP(TKR,$G109,"EQY_FUND_RELATIVE_PERIOD",AC$12,ACC_O,CONS_O,CURR_O,"fill=b")*1,"-"))))</f>
        <v/>
      </c>
      <c r="AD109" s="71" t="str">
        <f ca="1">IF(LEN($I109)=0,"",IF(LEN(AD$12)=0,"",IF(ISNUMBER(SEARCH("LABEL",$G109)),"",IFERROR(_xll.BDP(TKR,$G109,"EQY_FUND_RELATIVE_PERIOD",AD$12,ACC_O,CONS_O,CURR_O,"fill=b")*1,"-"))))</f>
        <v/>
      </c>
      <c r="AE109" s="71" t="str">
        <f ca="1">IF(LEN($I109)=0,"",IF(LEN(AE$12)=0,"",IF(ISNUMBER(SEARCH("LABEL",$G109)),"",IFERROR(_xll.BDP(TKR,$G109,"EQY_FUND_RELATIVE_PERIOD",AE$12,ACC_O,CONS_O,CURR_O,"fill=b")*1,"-"))))</f>
        <v/>
      </c>
      <c r="AF109" s="71" t="str">
        <f ca="1">IF(LEN($I109)=0,"",IF(LEN(AF$12)=0,"",IF(ISNUMBER(SEARCH("LABEL",$G109)),"",IFERROR(_xll.BDP(TKR,$G109,"EQY_FUND_RELATIVE_PERIOD",AF$12,ACC_O,CONS_O,CURR_O,"fill=b")*1,"-"))))</f>
        <v/>
      </c>
      <c r="AG109" s="71" t="str">
        <f ca="1">IF(LEN($I109)=0,"",IF(LEN(AG$12)=0,"",IF(ISNUMBER(SEARCH("LABEL",$G109)),"",IFERROR(_xll.BDP(TKR,$G109,"EQY_FUND_RELATIVE_PERIOD",AG$12,ACC_O,CONS_O,CURR_O,"fill=b")*1,"-"))))</f>
        <v/>
      </c>
      <c r="AH109" s="71" t="str">
        <f ca="1">IF(LEN($I109)=0,"",IF(LEN(AH$12)=0,"",IF(ISNUMBER(SEARCH("LABEL",$G109)),"",IFERROR(_xll.BDP(TKR,$G109,"EQY_FUND_RELATIVE_PERIOD",AH$12,ACC_O,CONS_O,CURR_O,"fill=b")*1,"-"))))</f>
        <v/>
      </c>
      <c r="AI109" s="71" t="str">
        <f ca="1">IF(LEN($I109)=0,"",IF(LEN(AI$12)=0,"",IF(ISNUMBER(SEARCH("LABEL",$G109)),"",IFERROR(_xll.BDP(TKR,$G109,"EQY_FUND_RELATIVE_PERIOD",AI$12,ACC_O,CONS_O,CURR_O,"fill=b")*1,"-"))))</f>
        <v/>
      </c>
      <c r="AJ109" s="71" t="str">
        <f ca="1">IF(LEN($I109)=0,"",IF(LEN(AJ$12)=0,"",IF(ISNUMBER(SEARCH("LABEL",$G109)),"",IFERROR(_xll.BDP(TKR,$G109,"EQY_FUND_RELATIVE_PERIOD",AJ$12,ACC_O,CONS_O,CURR_O,"fill=b")*1,"-"))))</f>
        <v/>
      </c>
      <c r="AK109" s="71" t="str">
        <f ca="1">IF(LEN($I109)=0,"",IF(LEN(AK$12)=0,"",IF(ISNUMBER(SEARCH("LABEL",$G109)),"",IFERROR(_xll.BDP(TKR,$G109,"EQY_FUND_RELATIVE_PERIOD",AK$12,ACC_O,CONS_O,CURR_O,"fill=b")*1,"-"))))</f>
        <v/>
      </c>
      <c r="AL109" s="71" t="str">
        <f ca="1">IF(LEN($I109)=0,"",IF(LEN(AL$12)=0,"",IF(ISNUMBER(SEARCH("LABEL",$G109)),"",IFERROR(_xll.BDP(TKR,$G109,"EQY_FUND_RELATIVE_PERIOD",AL$12,ACC_O,CONS_O,CURR_O,"fill=b")*1,"-"))))</f>
        <v/>
      </c>
      <c r="AM109" s="71" t="str">
        <f ca="1">IF(LEN($I109)=0,"",IF(LEN(AM$12)=0,"",IF(ISNUMBER(SEARCH("LABEL",$G109)),"",IFERROR(_xll.BDP(TKR,$G109,"EQY_FUND_RELATIVE_PERIOD",AM$12,ACC_O,CONS_O,CURR_O,"fill=b")*1,"-"))))</f>
        <v/>
      </c>
      <c r="AN109" s="71" t="str">
        <f ca="1">IF(LEN($I109)=0,"",IF(LEN(AN$12)=0,"",IF(ISNUMBER(SEARCH("LABEL",$G109)),"",IFERROR(_xll.BDP(TKR,$G109,"EQY_FUND_RELATIVE_PERIOD",AN$12,ACC_O,CONS_O,CURR_O,"fill=b")*1,"-"))))</f>
        <v/>
      </c>
      <c r="AO109" s="71" t="str">
        <f ca="1">IF(LEN($I109)=0,"",IF(LEN(AO$12)=0,"",IF(ISNUMBER(SEARCH("LABEL",$G109)),"",IFERROR(_xll.BDP(TKR,$G109,"EQY_FUND_RELATIVE_PERIOD",AO$12,ACC_O,CONS_O,CURR_O,"fill=b")*1,"-"))))</f>
        <v/>
      </c>
      <c r="AP109" s="71" t="str">
        <f ca="1">IF(LEN($I109)=0,"",IF(LEN(AP$12)=0,"",IF(ISNUMBER(SEARCH("LABEL",$G109)),"",IFERROR(_xll.BDP(TKR,$G109,"EQY_FUND_RELATIVE_PERIOD",AP$12,ACC_O,CONS_O,CURR_O,"fill=b")*1,"-"))))</f>
        <v/>
      </c>
      <c r="AQ109" s="71" t="str">
        <f ca="1">IF(LEN($I109)=0,"",IF(LEN(AQ$12)=0,"",IF(ISNUMBER(SEARCH("LABEL",$G109)),"",IFERROR(_xll.BDP(TKR,$G109,"EQY_FUND_RELATIVE_PERIOD",AQ$12,ACC_O,CONS_O,CURR_O,"fill=b")*1,"-"))))</f>
        <v/>
      </c>
      <c r="AR109" s="71" t="str">
        <f ca="1">IF(LEN($I109)=0,"",IF(LEN(AR$12)=0,"",IF(ISNUMBER(SEARCH("LABEL",$G109)),"",IFERROR(_xll.BDP(TKR,$G109,"EQY_FUND_RELATIVE_PERIOD",AR$12,ACC_O,CONS_O,CURR_O,"fill=b")*1,"-"))))</f>
        <v/>
      </c>
      <c r="AS109" s="71" t="str">
        <f ca="1">IF(LEN($I109)=0,"",IF(LEN(AS$12)=0,"",IF(ISNUMBER(SEARCH("LABEL",$G109)),"",IFERROR(_xll.BDP(TKR,$G109,"EQY_FUND_RELATIVE_PERIOD",AS$12,ACC_O,CONS_O,CURR_O,"fill=b")*1,"-"))))</f>
        <v/>
      </c>
      <c r="AT109" s="71" t="str">
        <f ca="1">IF(LEN($I109)=0,"",IF(LEN(AT$12)=0,"",IF(ISNUMBER(SEARCH("LABEL",$G109)),"",IFERROR(_xll.BDP(TKR,$G109,"EQY_FUND_RELATIVE_PERIOD",AT$12,ACC_O,CONS_O,CURR_O,"fill=b")*1,"-"))))</f>
        <v/>
      </c>
      <c r="AU109" s="71" t="str">
        <f ca="1">IF(LEN($I109)=0,"",IF(LEN(AU$12)=0,"",IF(ISNUMBER(SEARCH("LABEL",$G109)),"",IFERROR(_xll.BDP(TKR,$G109,"EQY_FUND_RELATIVE_PERIOD",AU$12,ACC_O,CONS_O,CURR_O,"fill=b")*1,"-"))))</f>
        <v/>
      </c>
      <c r="AV109" s="71" t="str">
        <f ca="1">IF(LEN($I109)=0,"",IF(LEN(AV$12)=0,"",IF(ISNUMBER(SEARCH("LABEL",$G109)),"",IFERROR(_xll.BDP(TKR,$G109,"EQY_FUND_RELATIVE_PERIOD",AV$12,ACC_O,CONS_O,CURR_O,"fill=b")*1,"-"))))</f>
        <v/>
      </c>
      <c r="AW109" s="71" t="str">
        <f ca="1">IF(LEN($I109)=0,"",IF(LEN(AW$12)=0,"",IF(ISNUMBER(SEARCH("LABEL",$G109)),"",IFERROR(_xll.BDP(TKR,$G109,"EQY_FUND_RELATIVE_PERIOD",AW$12,ACC_O,CONS_O,CURR_O,"fill=b")*1,"-"))))</f>
        <v/>
      </c>
      <c r="AX109" s="71" t="str">
        <f ca="1">IF(LEN($I109)=0,"",IF(LEN(AX$12)=0,"",IF(ISNUMBER(SEARCH("LABEL",$G109)),"",IFERROR(_xll.BDP(TKR,$G109,"EQY_FUND_RELATIVE_PERIOD",AX$12,ACC_O,CONS_O,CURR_O,"fill=b")*1,"-"))))</f>
        <v/>
      </c>
      <c r="AY109" s="71" t="str">
        <f ca="1">IF(LEN($I109)=0,"",IF(LEN(AY$12)=0,"",IF(ISNUMBER(SEARCH("LABEL",$G109)),"",IFERROR(_xll.BDP(TKR,$G109,"EQY_FUND_RELATIVE_PERIOD",AY$12,ACC_O,CONS_O,CURR_O,"fill=b")*1,"-"))))</f>
        <v/>
      </c>
      <c r="AZ109" s="71" t="str">
        <f ca="1">IF(LEN($I109)=0,"",IF(LEN(AZ$12)=0,"",IF(ISNUMBER(SEARCH("LABEL",$G109)),"",IFERROR(_xll.BDP(TKR,$G109,"EQY_FUND_RELATIVE_PERIOD",AZ$12,ACC_O,CONS_O,CURR_O,"fill=b")*1,"-"))))</f>
        <v/>
      </c>
      <c r="BA109" s="71" t="str">
        <f ca="1">IF(LEN($I109)=0,"",IF(LEN(BA$12)=0,"",IF(ISNUMBER(SEARCH("LABEL",$G109)),"",IFERROR(_xll.BDP(TKR,$G109,"EQY_FUND_RELATIVE_PERIOD",BA$12,ACC_O,CONS_O,CURR_O,"fill=b")*1,"-"))))</f>
        <v/>
      </c>
      <c r="BB109" s="71" t="str">
        <f ca="1">IF(LEN($I109)=0,"",IF(LEN(BB$12)=0,"",IF(ISNUMBER(SEARCH("LABEL",$G109)),"",IFERROR(_xll.BDP(TKR,$G109,"EQY_FUND_RELATIVE_PERIOD",BB$12,ACC_O,CONS_O,CURR_O,"fill=b")*1,"-"))))</f>
        <v/>
      </c>
      <c r="BC109" s="71" t="str">
        <f ca="1">IF(LEN($I109)=0,"",IF(LEN(BC$12)=0,"",IF(ISNUMBER(SEARCH("LABEL",$G109)),"",IFERROR(_xll.BDP(TKR,$G109,"EQY_FUND_RELATIVE_PERIOD",BC$12,ACC_O,CONS_O,CURR_O,"fill=b")*1,"-"))))</f>
        <v/>
      </c>
    </row>
    <row r="110" spans="2:55">
      <c r="B110">
        <v>98</v>
      </c>
      <c r="C110" t="str">
        <f t="shared" ca="1" si="5"/>
        <v/>
      </c>
      <c r="D110" t="str">
        <f t="shared" ca="1" si="5"/>
        <v/>
      </c>
      <c r="E110" t="str">
        <f t="shared" ca="1" si="5"/>
        <v/>
      </c>
      <c r="F110" t="str">
        <f t="shared" ca="1" si="5"/>
        <v/>
      </c>
      <c r="G110" t="str">
        <f t="shared" ca="1" si="6"/>
        <v/>
      </c>
      <c r="H110" t="str">
        <f t="shared" ca="1" si="7"/>
        <v/>
      </c>
      <c r="I110" t="str">
        <f t="shared" ca="1" si="8"/>
        <v/>
      </c>
      <c r="P110" s="71" t="str">
        <f ca="1">IF(LEN($I110)=0,"",IF(LEN(P$12)=0,"",IF(ISNUMBER(SEARCH("LABEL",$G110)),"",IFERROR(_xll.BDP(TKR,$G110,"EQY_FUND_RELATIVE_PERIOD",P$12,ACC_O,CONS_O,CURR_O,"fill=b")*1,"-"))))</f>
        <v/>
      </c>
      <c r="Q110" s="71" t="str">
        <f ca="1">IF(LEN($I110)=0,"",IF(LEN(Q$12)=0,"",IF(ISNUMBER(SEARCH("LABEL",$G110)),"",IFERROR(_xll.BDP(TKR,$G110,"EQY_FUND_RELATIVE_PERIOD",Q$12,ACC_O,CONS_O,CURR_O,"fill=b")*1,"-"))))</f>
        <v/>
      </c>
      <c r="R110" s="71" t="str">
        <f ca="1">IF(LEN($I110)=0,"",IF(LEN(R$12)=0,"",IF(ISNUMBER(SEARCH("LABEL",$G110)),"",IFERROR(_xll.BDP(TKR,$G110,"EQY_FUND_RELATIVE_PERIOD",R$12,ACC_O,CONS_O,CURR_O,"fill=b")*1,"-"))))</f>
        <v/>
      </c>
      <c r="S110" s="71" t="str">
        <f ca="1">IF(LEN($I110)=0,"",IF(LEN(S$12)=0,"",IF(ISNUMBER(SEARCH("LABEL",$G110)),"",IFERROR(_xll.BDP(TKR,$G110,"EQY_FUND_RELATIVE_PERIOD",S$12,ACC_O,CONS_O,CURR_O,"fill=b")*1,"-"))))</f>
        <v/>
      </c>
      <c r="T110" s="71" t="str">
        <f ca="1">IF(LEN($I110)=0,"",IF(LEN(T$12)=0,"",IF(ISNUMBER(SEARCH("LABEL",$G110)),"",IFERROR(_xll.BDP(TKR,$G110,"EQY_FUND_RELATIVE_PERIOD",T$12,ACC_O,CONS_O,CURR_O,"fill=b")*1,"-"))))</f>
        <v/>
      </c>
      <c r="U110" s="71" t="str">
        <f ca="1">IF(LEN($I110)=0,"",IF(LEN(U$12)=0,"",IF(ISNUMBER(SEARCH("LABEL",$G110)),"",IFERROR(_xll.BDP(TKR,$G110,"EQY_FUND_RELATIVE_PERIOD",U$12,ACC_O,CONS_O,CURR_O,"fill=b")*1,"-"))))</f>
        <v/>
      </c>
      <c r="V110" s="71" t="str">
        <f ca="1">IF(LEN($I110)=0,"",IF(LEN(V$12)=0,"",IF(ISNUMBER(SEARCH("LABEL",$G110)),"",IFERROR(_xll.BDP(TKR,$G110,"EQY_FUND_RELATIVE_PERIOD",V$12,ACC_O,CONS_O,CURR_O,"fill=b")*1,"-"))))</f>
        <v/>
      </c>
      <c r="W110" s="71" t="str">
        <f ca="1">IF(LEN($I110)=0,"",IF(LEN(W$12)=0,"",IF(ISNUMBER(SEARCH("LABEL",$G110)),"",IFERROR(_xll.BDP(TKR,$G110,"EQY_FUND_RELATIVE_PERIOD",W$12,ACC_O,CONS_O,CURR_O,"fill=b")*1,"-"))))</f>
        <v/>
      </c>
      <c r="X110" s="71" t="str">
        <f ca="1">IF(LEN($I110)=0,"",IF(LEN(X$12)=0,"",IF(ISNUMBER(SEARCH("LABEL",$G110)),"",IFERROR(_xll.BDP(TKR,$G110,"EQY_FUND_RELATIVE_PERIOD",X$12,ACC_O,CONS_O,CURR_O,"fill=b")*1,"-"))))</f>
        <v/>
      </c>
      <c r="Y110" s="71" t="str">
        <f ca="1">IF(LEN($I110)=0,"",IF(LEN(Y$12)=0,"",IF(ISNUMBER(SEARCH("LABEL",$G110)),"",IFERROR(_xll.BDP(TKR,$G110,"EQY_FUND_RELATIVE_PERIOD",Y$12,ACC_O,CONS_O,CURR_O,"fill=b")*1,"-"))))</f>
        <v/>
      </c>
      <c r="Z110" s="71" t="str">
        <f ca="1">IF(LEN($I110)=0,"",IF(LEN(Z$12)=0,"",IF(ISNUMBER(SEARCH("LABEL",$G110)),"",IFERROR(_xll.BDP(TKR,$G110,"EQY_FUND_RELATIVE_PERIOD",Z$12,ACC_O,CONS_O,CURR_O,"fill=b")*1,"-"))))</f>
        <v/>
      </c>
      <c r="AA110" s="71" t="str">
        <f ca="1">IF(LEN($I110)=0,"",IF(LEN(AA$12)=0,"",IF(ISNUMBER(SEARCH("LABEL",$G110)),"",IFERROR(_xll.BDP(TKR,$G110,"EQY_FUND_RELATIVE_PERIOD",AA$12,ACC_O,CONS_O,CURR_O,"fill=b")*1,"-"))))</f>
        <v/>
      </c>
      <c r="AB110" s="71" t="str">
        <f ca="1">IF(LEN($I110)=0,"",IF(LEN(AB$12)=0,"",IF(ISNUMBER(SEARCH("LABEL",$G110)),"",IFERROR(_xll.BDP(TKR,$G110,"EQY_FUND_RELATIVE_PERIOD",AB$12,ACC_O,CONS_O,CURR_O,"fill=b")*1,"-"))))</f>
        <v/>
      </c>
      <c r="AC110" s="71" t="str">
        <f ca="1">IF(LEN($I110)=0,"",IF(LEN(AC$12)=0,"",IF(ISNUMBER(SEARCH("LABEL",$G110)),"",IFERROR(_xll.BDP(TKR,$G110,"EQY_FUND_RELATIVE_PERIOD",AC$12,ACC_O,CONS_O,CURR_O,"fill=b")*1,"-"))))</f>
        <v/>
      </c>
      <c r="AD110" s="71" t="str">
        <f ca="1">IF(LEN($I110)=0,"",IF(LEN(AD$12)=0,"",IF(ISNUMBER(SEARCH("LABEL",$G110)),"",IFERROR(_xll.BDP(TKR,$G110,"EQY_FUND_RELATIVE_PERIOD",AD$12,ACC_O,CONS_O,CURR_O,"fill=b")*1,"-"))))</f>
        <v/>
      </c>
      <c r="AE110" s="71" t="str">
        <f ca="1">IF(LEN($I110)=0,"",IF(LEN(AE$12)=0,"",IF(ISNUMBER(SEARCH("LABEL",$G110)),"",IFERROR(_xll.BDP(TKR,$G110,"EQY_FUND_RELATIVE_PERIOD",AE$12,ACC_O,CONS_O,CURR_O,"fill=b")*1,"-"))))</f>
        <v/>
      </c>
      <c r="AF110" s="71" t="str">
        <f ca="1">IF(LEN($I110)=0,"",IF(LEN(AF$12)=0,"",IF(ISNUMBER(SEARCH("LABEL",$G110)),"",IFERROR(_xll.BDP(TKR,$G110,"EQY_FUND_RELATIVE_PERIOD",AF$12,ACC_O,CONS_O,CURR_O,"fill=b")*1,"-"))))</f>
        <v/>
      </c>
      <c r="AG110" s="71" t="str">
        <f ca="1">IF(LEN($I110)=0,"",IF(LEN(AG$12)=0,"",IF(ISNUMBER(SEARCH("LABEL",$G110)),"",IFERROR(_xll.BDP(TKR,$G110,"EQY_FUND_RELATIVE_PERIOD",AG$12,ACC_O,CONS_O,CURR_O,"fill=b")*1,"-"))))</f>
        <v/>
      </c>
      <c r="AH110" s="71" t="str">
        <f ca="1">IF(LEN($I110)=0,"",IF(LEN(AH$12)=0,"",IF(ISNUMBER(SEARCH("LABEL",$G110)),"",IFERROR(_xll.BDP(TKR,$G110,"EQY_FUND_RELATIVE_PERIOD",AH$12,ACC_O,CONS_O,CURR_O,"fill=b")*1,"-"))))</f>
        <v/>
      </c>
      <c r="AI110" s="71" t="str">
        <f ca="1">IF(LEN($I110)=0,"",IF(LEN(AI$12)=0,"",IF(ISNUMBER(SEARCH("LABEL",$G110)),"",IFERROR(_xll.BDP(TKR,$G110,"EQY_FUND_RELATIVE_PERIOD",AI$12,ACC_O,CONS_O,CURR_O,"fill=b")*1,"-"))))</f>
        <v/>
      </c>
      <c r="AJ110" s="71" t="str">
        <f ca="1">IF(LEN($I110)=0,"",IF(LEN(AJ$12)=0,"",IF(ISNUMBER(SEARCH("LABEL",$G110)),"",IFERROR(_xll.BDP(TKR,$G110,"EQY_FUND_RELATIVE_PERIOD",AJ$12,ACC_O,CONS_O,CURR_O,"fill=b")*1,"-"))))</f>
        <v/>
      </c>
      <c r="AK110" s="71" t="str">
        <f ca="1">IF(LEN($I110)=0,"",IF(LEN(AK$12)=0,"",IF(ISNUMBER(SEARCH("LABEL",$G110)),"",IFERROR(_xll.BDP(TKR,$G110,"EQY_FUND_RELATIVE_PERIOD",AK$12,ACC_O,CONS_O,CURR_O,"fill=b")*1,"-"))))</f>
        <v/>
      </c>
      <c r="AL110" s="71" t="str">
        <f ca="1">IF(LEN($I110)=0,"",IF(LEN(AL$12)=0,"",IF(ISNUMBER(SEARCH("LABEL",$G110)),"",IFERROR(_xll.BDP(TKR,$G110,"EQY_FUND_RELATIVE_PERIOD",AL$12,ACC_O,CONS_O,CURR_O,"fill=b")*1,"-"))))</f>
        <v/>
      </c>
      <c r="AM110" s="71" t="str">
        <f ca="1">IF(LEN($I110)=0,"",IF(LEN(AM$12)=0,"",IF(ISNUMBER(SEARCH("LABEL",$G110)),"",IFERROR(_xll.BDP(TKR,$G110,"EQY_FUND_RELATIVE_PERIOD",AM$12,ACC_O,CONS_O,CURR_O,"fill=b")*1,"-"))))</f>
        <v/>
      </c>
      <c r="AN110" s="71" t="str">
        <f ca="1">IF(LEN($I110)=0,"",IF(LEN(AN$12)=0,"",IF(ISNUMBER(SEARCH("LABEL",$G110)),"",IFERROR(_xll.BDP(TKR,$G110,"EQY_FUND_RELATIVE_PERIOD",AN$12,ACC_O,CONS_O,CURR_O,"fill=b")*1,"-"))))</f>
        <v/>
      </c>
      <c r="AO110" s="71" t="str">
        <f ca="1">IF(LEN($I110)=0,"",IF(LEN(AO$12)=0,"",IF(ISNUMBER(SEARCH("LABEL",$G110)),"",IFERROR(_xll.BDP(TKR,$G110,"EQY_FUND_RELATIVE_PERIOD",AO$12,ACC_O,CONS_O,CURR_O,"fill=b")*1,"-"))))</f>
        <v/>
      </c>
      <c r="AP110" s="71" t="str">
        <f ca="1">IF(LEN($I110)=0,"",IF(LEN(AP$12)=0,"",IF(ISNUMBER(SEARCH("LABEL",$G110)),"",IFERROR(_xll.BDP(TKR,$G110,"EQY_FUND_RELATIVE_PERIOD",AP$12,ACC_O,CONS_O,CURR_O,"fill=b")*1,"-"))))</f>
        <v/>
      </c>
      <c r="AQ110" s="71" t="str">
        <f ca="1">IF(LEN($I110)=0,"",IF(LEN(AQ$12)=0,"",IF(ISNUMBER(SEARCH("LABEL",$G110)),"",IFERROR(_xll.BDP(TKR,$G110,"EQY_FUND_RELATIVE_PERIOD",AQ$12,ACC_O,CONS_O,CURR_O,"fill=b")*1,"-"))))</f>
        <v/>
      </c>
      <c r="AR110" s="71" t="str">
        <f ca="1">IF(LEN($I110)=0,"",IF(LEN(AR$12)=0,"",IF(ISNUMBER(SEARCH("LABEL",$G110)),"",IFERROR(_xll.BDP(TKR,$G110,"EQY_FUND_RELATIVE_PERIOD",AR$12,ACC_O,CONS_O,CURR_O,"fill=b")*1,"-"))))</f>
        <v/>
      </c>
      <c r="AS110" s="71" t="str">
        <f ca="1">IF(LEN($I110)=0,"",IF(LEN(AS$12)=0,"",IF(ISNUMBER(SEARCH("LABEL",$G110)),"",IFERROR(_xll.BDP(TKR,$G110,"EQY_FUND_RELATIVE_PERIOD",AS$12,ACC_O,CONS_O,CURR_O,"fill=b")*1,"-"))))</f>
        <v/>
      </c>
      <c r="AT110" s="71" t="str">
        <f ca="1">IF(LEN($I110)=0,"",IF(LEN(AT$12)=0,"",IF(ISNUMBER(SEARCH("LABEL",$G110)),"",IFERROR(_xll.BDP(TKR,$G110,"EQY_FUND_RELATIVE_PERIOD",AT$12,ACC_O,CONS_O,CURR_O,"fill=b")*1,"-"))))</f>
        <v/>
      </c>
      <c r="AU110" s="71" t="str">
        <f ca="1">IF(LEN($I110)=0,"",IF(LEN(AU$12)=0,"",IF(ISNUMBER(SEARCH("LABEL",$G110)),"",IFERROR(_xll.BDP(TKR,$G110,"EQY_FUND_RELATIVE_PERIOD",AU$12,ACC_O,CONS_O,CURR_O,"fill=b")*1,"-"))))</f>
        <v/>
      </c>
      <c r="AV110" s="71" t="str">
        <f ca="1">IF(LEN($I110)=0,"",IF(LEN(AV$12)=0,"",IF(ISNUMBER(SEARCH("LABEL",$G110)),"",IFERROR(_xll.BDP(TKR,$G110,"EQY_FUND_RELATIVE_PERIOD",AV$12,ACC_O,CONS_O,CURR_O,"fill=b")*1,"-"))))</f>
        <v/>
      </c>
      <c r="AW110" s="71" t="str">
        <f ca="1">IF(LEN($I110)=0,"",IF(LEN(AW$12)=0,"",IF(ISNUMBER(SEARCH("LABEL",$G110)),"",IFERROR(_xll.BDP(TKR,$G110,"EQY_FUND_RELATIVE_PERIOD",AW$12,ACC_O,CONS_O,CURR_O,"fill=b")*1,"-"))))</f>
        <v/>
      </c>
      <c r="AX110" s="71" t="str">
        <f ca="1">IF(LEN($I110)=0,"",IF(LEN(AX$12)=0,"",IF(ISNUMBER(SEARCH("LABEL",$G110)),"",IFERROR(_xll.BDP(TKR,$G110,"EQY_FUND_RELATIVE_PERIOD",AX$12,ACC_O,CONS_O,CURR_O,"fill=b")*1,"-"))))</f>
        <v/>
      </c>
      <c r="AY110" s="71" t="str">
        <f ca="1">IF(LEN($I110)=0,"",IF(LEN(AY$12)=0,"",IF(ISNUMBER(SEARCH("LABEL",$G110)),"",IFERROR(_xll.BDP(TKR,$G110,"EQY_FUND_RELATIVE_PERIOD",AY$12,ACC_O,CONS_O,CURR_O,"fill=b")*1,"-"))))</f>
        <v/>
      </c>
      <c r="AZ110" s="71" t="str">
        <f ca="1">IF(LEN($I110)=0,"",IF(LEN(AZ$12)=0,"",IF(ISNUMBER(SEARCH("LABEL",$G110)),"",IFERROR(_xll.BDP(TKR,$G110,"EQY_FUND_RELATIVE_PERIOD",AZ$12,ACC_O,CONS_O,CURR_O,"fill=b")*1,"-"))))</f>
        <v/>
      </c>
      <c r="BA110" s="71" t="str">
        <f ca="1">IF(LEN($I110)=0,"",IF(LEN(BA$12)=0,"",IF(ISNUMBER(SEARCH("LABEL",$G110)),"",IFERROR(_xll.BDP(TKR,$G110,"EQY_FUND_RELATIVE_PERIOD",BA$12,ACC_O,CONS_O,CURR_O,"fill=b")*1,"-"))))</f>
        <v/>
      </c>
      <c r="BB110" s="71" t="str">
        <f ca="1">IF(LEN($I110)=0,"",IF(LEN(BB$12)=0,"",IF(ISNUMBER(SEARCH("LABEL",$G110)),"",IFERROR(_xll.BDP(TKR,$G110,"EQY_FUND_RELATIVE_PERIOD",BB$12,ACC_O,CONS_O,CURR_O,"fill=b")*1,"-"))))</f>
        <v/>
      </c>
      <c r="BC110" s="71" t="str">
        <f ca="1">IF(LEN($I110)=0,"",IF(LEN(BC$12)=0,"",IF(ISNUMBER(SEARCH("LABEL",$G110)),"",IFERROR(_xll.BDP(TKR,$G110,"EQY_FUND_RELATIVE_PERIOD",BC$12,ACC_O,CONS_O,CURR_O,"fill=b")*1,"-"))))</f>
        <v/>
      </c>
    </row>
    <row r="111" spans="2:55">
      <c r="B111">
        <v>99</v>
      </c>
      <c r="C111" t="str">
        <f t="shared" ca="1" si="5"/>
        <v/>
      </c>
      <c r="D111" t="str">
        <f t="shared" ca="1" si="5"/>
        <v/>
      </c>
      <c r="E111" t="str">
        <f t="shared" ca="1" si="5"/>
        <v/>
      </c>
      <c r="F111" t="str">
        <f t="shared" ca="1" si="5"/>
        <v/>
      </c>
      <c r="G111" t="str">
        <f t="shared" ca="1" si="6"/>
        <v/>
      </c>
      <c r="H111" t="str">
        <f t="shared" ca="1" si="7"/>
        <v/>
      </c>
      <c r="I111" t="str">
        <f t="shared" ca="1" si="8"/>
        <v/>
      </c>
      <c r="P111" s="71" t="str">
        <f ca="1">IF(LEN($I111)=0,"",IF(LEN(P$12)=0,"",IF(ISNUMBER(SEARCH("LABEL",$G111)),"",IFERROR(_xll.BDP(TKR,$G111,"EQY_FUND_RELATIVE_PERIOD",P$12,ACC_O,CONS_O,CURR_O,"fill=b")*1,"-"))))</f>
        <v/>
      </c>
      <c r="Q111" s="71" t="str">
        <f ca="1">IF(LEN($I111)=0,"",IF(LEN(Q$12)=0,"",IF(ISNUMBER(SEARCH("LABEL",$G111)),"",IFERROR(_xll.BDP(TKR,$G111,"EQY_FUND_RELATIVE_PERIOD",Q$12,ACC_O,CONS_O,CURR_O,"fill=b")*1,"-"))))</f>
        <v/>
      </c>
      <c r="R111" s="71" t="str">
        <f ca="1">IF(LEN($I111)=0,"",IF(LEN(R$12)=0,"",IF(ISNUMBER(SEARCH("LABEL",$G111)),"",IFERROR(_xll.BDP(TKR,$G111,"EQY_FUND_RELATIVE_PERIOD",R$12,ACC_O,CONS_O,CURR_O,"fill=b")*1,"-"))))</f>
        <v/>
      </c>
      <c r="S111" s="71" t="str">
        <f ca="1">IF(LEN($I111)=0,"",IF(LEN(S$12)=0,"",IF(ISNUMBER(SEARCH("LABEL",$G111)),"",IFERROR(_xll.BDP(TKR,$G111,"EQY_FUND_RELATIVE_PERIOD",S$12,ACC_O,CONS_O,CURR_O,"fill=b")*1,"-"))))</f>
        <v/>
      </c>
      <c r="T111" s="71" t="str">
        <f ca="1">IF(LEN($I111)=0,"",IF(LEN(T$12)=0,"",IF(ISNUMBER(SEARCH("LABEL",$G111)),"",IFERROR(_xll.BDP(TKR,$G111,"EQY_FUND_RELATIVE_PERIOD",T$12,ACC_O,CONS_O,CURR_O,"fill=b")*1,"-"))))</f>
        <v/>
      </c>
      <c r="U111" s="71" t="str">
        <f ca="1">IF(LEN($I111)=0,"",IF(LEN(U$12)=0,"",IF(ISNUMBER(SEARCH("LABEL",$G111)),"",IFERROR(_xll.BDP(TKR,$G111,"EQY_FUND_RELATIVE_PERIOD",U$12,ACC_O,CONS_O,CURR_O,"fill=b")*1,"-"))))</f>
        <v/>
      </c>
      <c r="V111" s="71" t="str">
        <f ca="1">IF(LEN($I111)=0,"",IF(LEN(V$12)=0,"",IF(ISNUMBER(SEARCH("LABEL",$G111)),"",IFERROR(_xll.BDP(TKR,$G111,"EQY_FUND_RELATIVE_PERIOD",V$12,ACC_O,CONS_O,CURR_O,"fill=b")*1,"-"))))</f>
        <v/>
      </c>
      <c r="W111" s="71" t="str">
        <f ca="1">IF(LEN($I111)=0,"",IF(LEN(W$12)=0,"",IF(ISNUMBER(SEARCH("LABEL",$G111)),"",IFERROR(_xll.BDP(TKR,$G111,"EQY_FUND_RELATIVE_PERIOD",W$12,ACC_O,CONS_O,CURR_O,"fill=b")*1,"-"))))</f>
        <v/>
      </c>
      <c r="X111" s="71" t="str">
        <f ca="1">IF(LEN($I111)=0,"",IF(LEN(X$12)=0,"",IF(ISNUMBER(SEARCH("LABEL",$G111)),"",IFERROR(_xll.BDP(TKR,$G111,"EQY_FUND_RELATIVE_PERIOD",X$12,ACC_O,CONS_O,CURR_O,"fill=b")*1,"-"))))</f>
        <v/>
      </c>
      <c r="Y111" s="71" t="str">
        <f ca="1">IF(LEN($I111)=0,"",IF(LEN(Y$12)=0,"",IF(ISNUMBER(SEARCH("LABEL",$G111)),"",IFERROR(_xll.BDP(TKR,$G111,"EQY_FUND_RELATIVE_PERIOD",Y$12,ACC_O,CONS_O,CURR_O,"fill=b")*1,"-"))))</f>
        <v/>
      </c>
      <c r="Z111" s="71" t="str">
        <f ca="1">IF(LEN($I111)=0,"",IF(LEN(Z$12)=0,"",IF(ISNUMBER(SEARCH("LABEL",$G111)),"",IFERROR(_xll.BDP(TKR,$G111,"EQY_FUND_RELATIVE_PERIOD",Z$12,ACC_O,CONS_O,CURR_O,"fill=b")*1,"-"))))</f>
        <v/>
      </c>
      <c r="AA111" s="71" t="str">
        <f ca="1">IF(LEN($I111)=0,"",IF(LEN(AA$12)=0,"",IF(ISNUMBER(SEARCH("LABEL",$G111)),"",IFERROR(_xll.BDP(TKR,$G111,"EQY_FUND_RELATIVE_PERIOD",AA$12,ACC_O,CONS_O,CURR_O,"fill=b")*1,"-"))))</f>
        <v/>
      </c>
      <c r="AB111" s="71" t="str">
        <f ca="1">IF(LEN($I111)=0,"",IF(LEN(AB$12)=0,"",IF(ISNUMBER(SEARCH("LABEL",$G111)),"",IFERROR(_xll.BDP(TKR,$G111,"EQY_FUND_RELATIVE_PERIOD",AB$12,ACC_O,CONS_O,CURR_O,"fill=b")*1,"-"))))</f>
        <v/>
      </c>
      <c r="AC111" s="71" t="str">
        <f ca="1">IF(LEN($I111)=0,"",IF(LEN(AC$12)=0,"",IF(ISNUMBER(SEARCH("LABEL",$G111)),"",IFERROR(_xll.BDP(TKR,$G111,"EQY_FUND_RELATIVE_PERIOD",AC$12,ACC_O,CONS_O,CURR_O,"fill=b")*1,"-"))))</f>
        <v/>
      </c>
      <c r="AD111" s="71" t="str">
        <f ca="1">IF(LEN($I111)=0,"",IF(LEN(AD$12)=0,"",IF(ISNUMBER(SEARCH("LABEL",$G111)),"",IFERROR(_xll.BDP(TKR,$G111,"EQY_FUND_RELATIVE_PERIOD",AD$12,ACC_O,CONS_O,CURR_O,"fill=b")*1,"-"))))</f>
        <v/>
      </c>
      <c r="AE111" s="71" t="str">
        <f ca="1">IF(LEN($I111)=0,"",IF(LEN(AE$12)=0,"",IF(ISNUMBER(SEARCH("LABEL",$G111)),"",IFERROR(_xll.BDP(TKR,$G111,"EQY_FUND_RELATIVE_PERIOD",AE$12,ACC_O,CONS_O,CURR_O,"fill=b")*1,"-"))))</f>
        <v/>
      </c>
      <c r="AF111" s="71" t="str">
        <f ca="1">IF(LEN($I111)=0,"",IF(LEN(AF$12)=0,"",IF(ISNUMBER(SEARCH("LABEL",$G111)),"",IFERROR(_xll.BDP(TKR,$G111,"EQY_FUND_RELATIVE_PERIOD",AF$12,ACC_O,CONS_O,CURR_O,"fill=b")*1,"-"))))</f>
        <v/>
      </c>
      <c r="AG111" s="71" t="str">
        <f ca="1">IF(LEN($I111)=0,"",IF(LEN(AG$12)=0,"",IF(ISNUMBER(SEARCH("LABEL",$G111)),"",IFERROR(_xll.BDP(TKR,$G111,"EQY_FUND_RELATIVE_PERIOD",AG$12,ACC_O,CONS_O,CURR_O,"fill=b")*1,"-"))))</f>
        <v/>
      </c>
      <c r="AH111" s="71" t="str">
        <f ca="1">IF(LEN($I111)=0,"",IF(LEN(AH$12)=0,"",IF(ISNUMBER(SEARCH("LABEL",$G111)),"",IFERROR(_xll.BDP(TKR,$G111,"EQY_FUND_RELATIVE_PERIOD",AH$12,ACC_O,CONS_O,CURR_O,"fill=b")*1,"-"))))</f>
        <v/>
      </c>
      <c r="AI111" s="71" t="str">
        <f ca="1">IF(LEN($I111)=0,"",IF(LEN(AI$12)=0,"",IF(ISNUMBER(SEARCH("LABEL",$G111)),"",IFERROR(_xll.BDP(TKR,$G111,"EQY_FUND_RELATIVE_PERIOD",AI$12,ACC_O,CONS_O,CURR_O,"fill=b")*1,"-"))))</f>
        <v/>
      </c>
      <c r="AJ111" s="71" t="str">
        <f ca="1">IF(LEN($I111)=0,"",IF(LEN(AJ$12)=0,"",IF(ISNUMBER(SEARCH("LABEL",$G111)),"",IFERROR(_xll.BDP(TKR,$G111,"EQY_FUND_RELATIVE_PERIOD",AJ$12,ACC_O,CONS_O,CURR_O,"fill=b")*1,"-"))))</f>
        <v/>
      </c>
      <c r="AK111" s="71" t="str">
        <f ca="1">IF(LEN($I111)=0,"",IF(LEN(AK$12)=0,"",IF(ISNUMBER(SEARCH("LABEL",$G111)),"",IFERROR(_xll.BDP(TKR,$G111,"EQY_FUND_RELATIVE_PERIOD",AK$12,ACC_O,CONS_O,CURR_O,"fill=b")*1,"-"))))</f>
        <v/>
      </c>
      <c r="AL111" s="71" t="str">
        <f ca="1">IF(LEN($I111)=0,"",IF(LEN(AL$12)=0,"",IF(ISNUMBER(SEARCH("LABEL",$G111)),"",IFERROR(_xll.BDP(TKR,$G111,"EQY_FUND_RELATIVE_PERIOD",AL$12,ACC_O,CONS_O,CURR_O,"fill=b")*1,"-"))))</f>
        <v/>
      </c>
      <c r="AM111" s="71" t="str">
        <f ca="1">IF(LEN($I111)=0,"",IF(LEN(AM$12)=0,"",IF(ISNUMBER(SEARCH("LABEL",$G111)),"",IFERROR(_xll.BDP(TKR,$G111,"EQY_FUND_RELATIVE_PERIOD",AM$12,ACC_O,CONS_O,CURR_O,"fill=b")*1,"-"))))</f>
        <v/>
      </c>
      <c r="AN111" s="71" t="str">
        <f ca="1">IF(LEN($I111)=0,"",IF(LEN(AN$12)=0,"",IF(ISNUMBER(SEARCH("LABEL",$G111)),"",IFERROR(_xll.BDP(TKR,$G111,"EQY_FUND_RELATIVE_PERIOD",AN$12,ACC_O,CONS_O,CURR_O,"fill=b")*1,"-"))))</f>
        <v/>
      </c>
      <c r="AO111" s="71" t="str">
        <f ca="1">IF(LEN($I111)=0,"",IF(LEN(AO$12)=0,"",IF(ISNUMBER(SEARCH("LABEL",$G111)),"",IFERROR(_xll.BDP(TKR,$G111,"EQY_FUND_RELATIVE_PERIOD",AO$12,ACC_O,CONS_O,CURR_O,"fill=b")*1,"-"))))</f>
        <v/>
      </c>
      <c r="AP111" s="71" t="str">
        <f ca="1">IF(LEN($I111)=0,"",IF(LEN(AP$12)=0,"",IF(ISNUMBER(SEARCH("LABEL",$G111)),"",IFERROR(_xll.BDP(TKR,$G111,"EQY_FUND_RELATIVE_PERIOD",AP$12,ACC_O,CONS_O,CURR_O,"fill=b")*1,"-"))))</f>
        <v/>
      </c>
      <c r="AQ111" s="71" t="str">
        <f ca="1">IF(LEN($I111)=0,"",IF(LEN(AQ$12)=0,"",IF(ISNUMBER(SEARCH("LABEL",$G111)),"",IFERROR(_xll.BDP(TKR,$G111,"EQY_FUND_RELATIVE_PERIOD",AQ$12,ACC_O,CONS_O,CURR_O,"fill=b")*1,"-"))))</f>
        <v/>
      </c>
      <c r="AR111" s="71" t="str">
        <f ca="1">IF(LEN($I111)=0,"",IF(LEN(AR$12)=0,"",IF(ISNUMBER(SEARCH("LABEL",$G111)),"",IFERROR(_xll.BDP(TKR,$G111,"EQY_FUND_RELATIVE_PERIOD",AR$12,ACC_O,CONS_O,CURR_O,"fill=b")*1,"-"))))</f>
        <v/>
      </c>
      <c r="AS111" s="71" t="str">
        <f ca="1">IF(LEN($I111)=0,"",IF(LEN(AS$12)=0,"",IF(ISNUMBER(SEARCH("LABEL",$G111)),"",IFERROR(_xll.BDP(TKR,$G111,"EQY_FUND_RELATIVE_PERIOD",AS$12,ACC_O,CONS_O,CURR_O,"fill=b")*1,"-"))))</f>
        <v/>
      </c>
      <c r="AT111" s="71" t="str">
        <f ca="1">IF(LEN($I111)=0,"",IF(LEN(AT$12)=0,"",IF(ISNUMBER(SEARCH("LABEL",$G111)),"",IFERROR(_xll.BDP(TKR,$G111,"EQY_FUND_RELATIVE_PERIOD",AT$12,ACC_O,CONS_O,CURR_O,"fill=b")*1,"-"))))</f>
        <v/>
      </c>
      <c r="AU111" s="71" t="str">
        <f ca="1">IF(LEN($I111)=0,"",IF(LEN(AU$12)=0,"",IF(ISNUMBER(SEARCH("LABEL",$G111)),"",IFERROR(_xll.BDP(TKR,$G111,"EQY_FUND_RELATIVE_PERIOD",AU$12,ACC_O,CONS_O,CURR_O,"fill=b")*1,"-"))))</f>
        <v/>
      </c>
      <c r="AV111" s="71" t="str">
        <f ca="1">IF(LEN($I111)=0,"",IF(LEN(AV$12)=0,"",IF(ISNUMBER(SEARCH("LABEL",$G111)),"",IFERROR(_xll.BDP(TKR,$G111,"EQY_FUND_RELATIVE_PERIOD",AV$12,ACC_O,CONS_O,CURR_O,"fill=b")*1,"-"))))</f>
        <v/>
      </c>
      <c r="AW111" s="71" t="str">
        <f ca="1">IF(LEN($I111)=0,"",IF(LEN(AW$12)=0,"",IF(ISNUMBER(SEARCH("LABEL",$G111)),"",IFERROR(_xll.BDP(TKR,$G111,"EQY_FUND_RELATIVE_PERIOD",AW$12,ACC_O,CONS_O,CURR_O,"fill=b")*1,"-"))))</f>
        <v/>
      </c>
      <c r="AX111" s="71" t="str">
        <f ca="1">IF(LEN($I111)=0,"",IF(LEN(AX$12)=0,"",IF(ISNUMBER(SEARCH("LABEL",$G111)),"",IFERROR(_xll.BDP(TKR,$G111,"EQY_FUND_RELATIVE_PERIOD",AX$12,ACC_O,CONS_O,CURR_O,"fill=b")*1,"-"))))</f>
        <v/>
      </c>
      <c r="AY111" s="71" t="str">
        <f ca="1">IF(LEN($I111)=0,"",IF(LEN(AY$12)=0,"",IF(ISNUMBER(SEARCH("LABEL",$G111)),"",IFERROR(_xll.BDP(TKR,$G111,"EQY_FUND_RELATIVE_PERIOD",AY$12,ACC_O,CONS_O,CURR_O,"fill=b")*1,"-"))))</f>
        <v/>
      </c>
      <c r="AZ111" s="71" t="str">
        <f ca="1">IF(LEN($I111)=0,"",IF(LEN(AZ$12)=0,"",IF(ISNUMBER(SEARCH("LABEL",$G111)),"",IFERROR(_xll.BDP(TKR,$G111,"EQY_FUND_RELATIVE_PERIOD",AZ$12,ACC_O,CONS_O,CURR_O,"fill=b")*1,"-"))))</f>
        <v/>
      </c>
      <c r="BA111" s="71" t="str">
        <f ca="1">IF(LEN($I111)=0,"",IF(LEN(BA$12)=0,"",IF(ISNUMBER(SEARCH("LABEL",$G111)),"",IFERROR(_xll.BDP(TKR,$G111,"EQY_FUND_RELATIVE_PERIOD",BA$12,ACC_O,CONS_O,CURR_O,"fill=b")*1,"-"))))</f>
        <v/>
      </c>
      <c r="BB111" s="71" t="str">
        <f ca="1">IF(LEN($I111)=0,"",IF(LEN(BB$12)=0,"",IF(ISNUMBER(SEARCH("LABEL",$G111)),"",IFERROR(_xll.BDP(TKR,$G111,"EQY_FUND_RELATIVE_PERIOD",BB$12,ACC_O,CONS_O,CURR_O,"fill=b")*1,"-"))))</f>
        <v/>
      </c>
      <c r="BC111" s="71" t="str">
        <f ca="1">IF(LEN($I111)=0,"",IF(LEN(BC$12)=0,"",IF(ISNUMBER(SEARCH("LABEL",$G111)),"",IFERROR(_xll.BDP(TKR,$G111,"EQY_FUND_RELATIVE_PERIOD",BC$12,ACC_O,CONS_O,CURR_O,"fill=b")*1,"-"))))</f>
        <v/>
      </c>
    </row>
    <row r="112" spans="2:55">
      <c r="B112">
        <v>100</v>
      </c>
      <c r="C112" t="str">
        <f t="shared" ca="1" si="5"/>
        <v/>
      </c>
      <c r="D112" t="str">
        <f t="shared" ca="1" si="5"/>
        <v/>
      </c>
      <c r="E112" t="str">
        <f t="shared" ca="1" si="5"/>
        <v/>
      </c>
      <c r="F112" t="str">
        <f ca="1">IFERROR(INDEX(Passed_Addl,$B112,F$12),"")</f>
        <v/>
      </c>
      <c r="G112" t="str">
        <f t="shared" ca="1" si="6"/>
        <v/>
      </c>
      <c r="H112" t="str">
        <f t="shared" ca="1" si="7"/>
        <v/>
      </c>
      <c r="I112" t="str">
        <f t="shared" ca="1" si="8"/>
        <v/>
      </c>
      <c r="P112" s="71" t="str">
        <f ca="1">IF(LEN($I112)=0,"",IF(LEN(P$12)=0,"",IF(ISNUMBER(SEARCH("LABEL",$G112)),"",IFERROR(_xll.BDP(TKR,$G112,"EQY_FUND_RELATIVE_PERIOD",P$12,ACC_O,CONS_O,CURR_O,"fill=b")*1,"-"))))</f>
        <v/>
      </c>
      <c r="Q112" s="71" t="str">
        <f ca="1">IF(LEN($I112)=0,"",IF(LEN(Q$12)=0,"",IF(ISNUMBER(SEARCH("LABEL",$G112)),"",IFERROR(_xll.BDP(TKR,$G112,"EQY_FUND_RELATIVE_PERIOD",Q$12,ACC_O,CONS_O,CURR_O,"fill=b")*1,"-"))))</f>
        <v/>
      </c>
      <c r="R112" s="71" t="str">
        <f ca="1">IF(LEN($I112)=0,"",IF(LEN(R$12)=0,"",IF(ISNUMBER(SEARCH("LABEL",$G112)),"",IFERROR(_xll.BDP(TKR,$G112,"EQY_FUND_RELATIVE_PERIOD",R$12,ACC_O,CONS_O,CURR_O,"fill=b")*1,"-"))))</f>
        <v/>
      </c>
      <c r="S112" s="71" t="str">
        <f ca="1">IF(LEN($I112)=0,"",IF(LEN(S$12)=0,"",IF(ISNUMBER(SEARCH("LABEL",$G112)),"",IFERROR(_xll.BDP(TKR,$G112,"EQY_FUND_RELATIVE_PERIOD",S$12,ACC_O,CONS_O,CURR_O,"fill=b")*1,"-"))))</f>
        <v/>
      </c>
      <c r="T112" s="71" t="str">
        <f ca="1">IF(LEN($I112)=0,"",IF(LEN(T$12)=0,"",IF(ISNUMBER(SEARCH("LABEL",$G112)),"",IFERROR(_xll.BDP(TKR,$G112,"EQY_FUND_RELATIVE_PERIOD",T$12,ACC_O,CONS_O,CURR_O,"fill=b")*1,"-"))))</f>
        <v/>
      </c>
      <c r="U112" s="71" t="str">
        <f ca="1">IF(LEN($I112)=0,"",IF(LEN(U$12)=0,"",IF(ISNUMBER(SEARCH("LABEL",$G112)),"",IFERROR(_xll.BDP(TKR,$G112,"EQY_FUND_RELATIVE_PERIOD",U$12,ACC_O,CONS_O,CURR_O,"fill=b")*1,"-"))))</f>
        <v/>
      </c>
      <c r="V112" s="71" t="str">
        <f ca="1">IF(LEN($I112)=0,"",IF(LEN(V$12)=0,"",IF(ISNUMBER(SEARCH("LABEL",$G112)),"",IFERROR(_xll.BDP(TKR,$G112,"EQY_FUND_RELATIVE_PERIOD",V$12,ACC_O,CONS_O,CURR_O,"fill=b")*1,"-"))))</f>
        <v/>
      </c>
      <c r="W112" s="71" t="str">
        <f ca="1">IF(LEN($I112)=0,"",IF(LEN(W$12)=0,"",IF(ISNUMBER(SEARCH("LABEL",$G112)),"",IFERROR(_xll.BDP(TKR,$G112,"EQY_FUND_RELATIVE_PERIOD",W$12,ACC_O,CONS_O,CURR_O,"fill=b")*1,"-"))))</f>
        <v/>
      </c>
      <c r="X112" s="71" t="str">
        <f ca="1">IF(LEN($I112)=0,"",IF(LEN(X$12)=0,"",IF(ISNUMBER(SEARCH("LABEL",$G112)),"",IFERROR(_xll.BDP(TKR,$G112,"EQY_FUND_RELATIVE_PERIOD",X$12,ACC_O,CONS_O,CURR_O,"fill=b")*1,"-"))))</f>
        <v/>
      </c>
      <c r="Y112" s="71" t="str">
        <f ca="1">IF(LEN($I112)=0,"",IF(LEN(Y$12)=0,"",IF(ISNUMBER(SEARCH("LABEL",$G112)),"",IFERROR(_xll.BDP(TKR,$G112,"EQY_FUND_RELATIVE_PERIOD",Y$12,ACC_O,CONS_O,CURR_O,"fill=b")*1,"-"))))</f>
        <v/>
      </c>
      <c r="Z112" s="71" t="str">
        <f ca="1">IF(LEN($I112)=0,"",IF(LEN(Z$12)=0,"",IF(ISNUMBER(SEARCH("LABEL",$G112)),"",IFERROR(_xll.BDP(TKR,$G112,"EQY_FUND_RELATIVE_PERIOD",Z$12,ACC_O,CONS_O,CURR_O,"fill=b")*1,"-"))))</f>
        <v/>
      </c>
      <c r="AA112" s="71" t="str">
        <f ca="1">IF(LEN($I112)=0,"",IF(LEN(AA$12)=0,"",IF(ISNUMBER(SEARCH("LABEL",$G112)),"",IFERROR(_xll.BDP(TKR,$G112,"EQY_FUND_RELATIVE_PERIOD",AA$12,ACC_O,CONS_O,CURR_O,"fill=b")*1,"-"))))</f>
        <v/>
      </c>
      <c r="AB112" s="71" t="str">
        <f ca="1">IF(LEN($I112)=0,"",IF(LEN(AB$12)=0,"",IF(ISNUMBER(SEARCH("LABEL",$G112)),"",IFERROR(_xll.BDP(TKR,$G112,"EQY_FUND_RELATIVE_PERIOD",AB$12,ACC_O,CONS_O,CURR_O,"fill=b")*1,"-"))))</f>
        <v/>
      </c>
      <c r="AC112" s="71" t="str">
        <f ca="1">IF(LEN($I112)=0,"",IF(LEN(AC$12)=0,"",IF(ISNUMBER(SEARCH("LABEL",$G112)),"",IFERROR(_xll.BDP(TKR,$G112,"EQY_FUND_RELATIVE_PERIOD",AC$12,ACC_O,CONS_O,CURR_O,"fill=b")*1,"-"))))</f>
        <v/>
      </c>
      <c r="AD112" s="71" t="str">
        <f ca="1">IF(LEN($I112)=0,"",IF(LEN(AD$12)=0,"",IF(ISNUMBER(SEARCH("LABEL",$G112)),"",IFERROR(_xll.BDP(TKR,$G112,"EQY_FUND_RELATIVE_PERIOD",AD$12,ACC_O,CONS_O,CURR_O,"fill=b")*1,"-"))))</f>
        <v/>
      </c>
      <c r="AE112" s="71" t="str">
        <f ca="1">IF(LEN($I112)=0,"",IF(LEN(AE$12)=0,"",IF(ISNUMBER(SEARCH("LABEL",$G112)),"",IFERROR(_xll.BDP(TKR,$G112,"EQY_FUND_RELATIVE_PERIOD",AE$12,ACC_O,CONS_O,CURR_O,"fill=b")*1,"-"))))</f>
        <v/>
      </c>
      <c r="AF112" s="71" t="str">
        <f ca="1">IF(LEN($I112)=0,"",IF(LEN(AF$12)=0,"",IF(ISNUMBER(SEARCH("LABEL",$G112)),"",IFERROR(_xll.BDP(TKR,$G112,"EQY_FUND_RELATIVE_PERIOD",AF$12,ACC_O,CONS_O,CURR_O,"fill=b")*1,"-"))))</f>
        <v/>
      </c>
      <c r="AG112" s="71" t="str">
        <f ca="1">IF(LEN($I112)=0,"",IF(LEN(AG$12)=0,"",IF(ISNUMBER(SEARCH("LABEL",$G112)),"",IFERROR(_xll.BDP(TKR,$G112,"EQY_FUND_RELATIVE_PERIOD",AG$12,ACC_O,CONS_O,CURR_O,"fill=b")*1,"-"))))</f>
        <v/>
      </c>
      <c r="AH112" s="71" t="str">
        <f ca="1">IF(LEN($I112)=0,"",IF(LEN(AH$12)=0,"",IF(ISNUMBER(SEARCH("LABEL",$G112)),"",IFERROR(_xll.BDP(TKR,$G112,"EQY_FUND_RELATIVE_PERIOD",AH$12,ACC_O,CONS_O,CURR_O,"fill=b")*1,"-"))))</f>
        <v/>
      </c>
      <c r="AI112" s="71" t="str">
        <f ca="1">IF(LEN($I112)=0,"",IF(LEN(AI$12)=0,"",IF(ISNUMBER(SEARCH("LABEL",$G112)),"",IFERROR(_xll.BDP(TKR,$G112,"EQY_FUND_RELATIVE_PERIOD",AI$12,ACC_O,CONS_O,CURR_O,"fill=b")*1,"-"))))</f>
        <v/>
      </c>
      <c r="AJ112" s="71" t="str">
        <f ca="1">IF(LEN($I112)=0,"",IF(LEN(AJ$12)=0,"",IF(ISNUMBER(SEARCH("LABEL",$G112)),"",IFERROR(_xll.BDP(TKR,$G112,"EQY_FUND_RELATIVE_PERIOD",AJ$12,ACC_O,CONS_O,CURR_O,"fill=b")*1,"-"))))</f>
        <v/>
      </c>
      <c r="AK112" s="71" t="str">
        <f ca="1">IF(LEN($I112)=0,"",IF(LEN(AK$12)=0,"",IF(ISNUMBER(SEARCH("LABEL",$G112)),"",IFERROR(_xll.BDP(TKR,$G112,"EQY_FUND_RELATIVE_PERIOD",AK$12,ACC_O,CONS_O,CURR_O,"fill=b")*1,"-"))))</f>
        <v/>
      </c>
      <c r="AL112" s="71" t="str">
        <f ca="1">IF(LEN($I112)=0,"",IF(LEN(AL$12)=0,"",IF(ISNUMBER(SEARCH("LABEL",$G112)),"",IFERROR(_xll.BDP(TKR,$G112,"EQY_FUND_RELATIVE_PERIOD",AL$12,ACC_O,CONS_O,CURR_O,"fill=b")*1,"-"))))</f>
        <v/>
      </c>
      <c r="AM112" s="71" t="str">
        <f ca="1">IF(LEN($I112)=0,"",IF(LEN(AM$12)=0,"",IF(ISNUMBER(SEARCH("LABEL",$G112)),"",IFERROR(_xll.BDP(TKR,$G112,"EQY_FUND_RELATIVE_PERIOD",AM$12,ACC_O,CONS_O,CURR_O,"fill=b")*1,"-"))))</f>
        <v/>
      </c>
      <c r="AN112" s="71" t="str">
        <f ca="1">IF(LEN($I112)=0,"",IF(LEN(AN$12)=0,"",IF(ISNUMBER(SEARCH("LABEL",$G112)),"",IFERROR(_xll.BDP(TKR,$G112,"EQY_FUND_RELATIVE_PERIOD",AN$12,ACC_O,CONS_O,CURR_O,"fill=b")*1,"-"))))</f>
        <v/>
      </c>
      <c r="AO112" s="71" t="str">
        <f ca="1">IF(LEN($I112)=0,"",IF(LEN(AO$12)=0,"",IF(ISNUMBER(SEARCH("LABEL",$G112)),"",IFERROR(_xll.BDP(TKR,$G112,"EQY_FUND_RELATIVE_PERIOD",AO$12,ACC_O,CONS_O,CURR_O,"fill=b")*1,"-"))))</f>
        <v/>
      </c>
      <c r="AP112" s="71" t="str">
        <f ca="1">IF(LEN($I112)=0,"",IF(LEN(AP$12)=0,"",IF(ISNUMBER(SEARCH("LABEL",$G112)),"",IFERROR(_xll.BDP(TKR,$G112,"EQY_FUND_RELATIVE_PERIOD",AP$12,ACC_O,CONS_O,CURR_O,"fill=b")*1,"-"))))</f>
        <v/>
      </c>
      <c r="AQ112" s="71" t="str">
        <f ca="1">IF(LEN($I112)=0,"",IF(LEN(AQ$12)=0,"",IF(ISNUMBER(SEARCH("LABEL",$G112)),"",IFERROR(_xll.BDP(TKR,$G112,"EQY_FUND_RELATIVE_PERIOD",AQ$12,ACC_O,CONS_O,CURR_O,"fill=b")*1,"-"))))</f>
        <v/>
      </c>
      <c r="AR112" s="71" t="str">
        <f ca="1">IF(LEN($I112)=0,"",IF(LEN(AR$12)=0,"",IF(ISNUMBER(SEARCH("LABEL",$G112)),"",IFERROR(_xll.BDP(TKR,$G112,"EQY_FUND_RELATIVE_PERIOD",AR$12,ACC_O,CONS_O,CURR_O,"fill=b")*1,"-"))))</f>
        <v/>
      </c>
      <c r="AS112" s="71" t="str">
        <f ca="1">IF(LEN($I112)=0,"",IF(LEN(AS$12)=0,"",IF(ISNUMBER(SEARCH("LABEL",$G112)),"",IFERROR(_xll.BDP(TKR,$G112,"EQY_FUND_RELATIVE_PERIOD",AS$12,ACC_O,CONS_O,CURR_O,"fill=b")*1,"-"))))</f>
        <v/>
      </c>
      <c r="AT112" s="71" t="str">
        <f ca="1">IF(LEN($I112)=0,"",IF(LEN(AT$12)=0,"",IF(ISNUMBER(SEARCH("LABEL",$G112)),"",IFERROR(_xll.BDP(TKR,$G112,"EQY_FUND_RELATIVE_PERIOD",AT$12,ACC_O,CONS_O,CURR_O,"fill=b")*1,"-"))))</f>
        <v/>
      </c>
      <c r="AU112" s="71" t="str">
        <f ca="1">IF(LEN($I112)=0,"",IF(LEN(AU$12)=0,"",IF(ISNUMBER(SEARCH("LABEL",$G112)),"",IFERROR(_xll.BDP(TKR,$G112,"EQY_FUND_RELATIVE_PERIOD",AU$12,ACC_O,CONS_O,CURR_O,"fill=b")*1,"-"))))</f>
        <v/>
      </c>
      <c r="AV112" s="71" t="str">
        <f ca="1">IF(LEN($I112)=0,"",IF(LEN(AV$12)=0,"",IF(ISNUMBER(SEARCH("LABEL",$G112)),"",IFERROR(_xll.BDP(TKR,$G112,"EQY_FUND_RELATIVE_PERIOD",AV$12,ACC_O,CONS_O,CURR_O,"fill=b")*1,"-"))))</f>
        <v/>
      </c>
      <c r="AW112" s="71" t="str">
        <f ca="1">IF(LEN($I112)=0,"",IF(LEN(AW$12)=0,"",IF(ISNUMBER(SEARCH("LABEL",$G112)),"",IFERROR(_xll.BDP(TKR,$G112,"EQY_FUND_RELATIVE_PERIOD",AW$12,ACC_O,CONS_O,CURR_O,"fill=b")*1,"-"))))</f>
        <v/>
      </c>
      <c r="AX112" s="71" t="str">
        <f ca="1">IF(LEN($I112)=0,"",IF(LEN(AX$12)=0,"",IF(ISNUMBER(SEARCH("LABEL",$G112)),"",IFERROR(_xll.BDP(TKR,$G112,"EQY_FUND_RELATIVE_PERIOD",AX$12,ACC_O,CONS_O,CURR_O,"fill=b")*1,"-"))))</f>
        <v/>
      </c>
      <c r="AY112" s="71" t="str">
        <f ca="1">IF(LEN($I112)=0,"",IF(LEN(AY$12)=0,"",IF(ISNUMBER(SEARCH("LABEL",$G112)),"",IFERROR(_xll.BDP(TKR,$G112,"EQY_FUND_RELATIVE_PERIOD",AY$12,ACC_O,CONS_O,CURR_O,"fill=b")*1,"-"))))</f>
        <v/>
      </c>
      <c r="AZ112" s="71" t="str">
        <f ca="1">IF(LEN($I112)=0,"",IF(LEN(AZ$12)=0,"",IF(ISNUMBER(SEARCH("LABEL",$G112)),"",IFERROR(_xll.BDP(TKR,$G112,"EQY_FUND_RELATIVE_PERIOD",AZ$12,ACC_O,CONS_O,CURR_O,"fill=b")*1,"-"))))</f>
        <v/>
      </c>
      <c r="BA112" s="71" t="str">
        <f ca="1">IF(LEN($I112)=0,"",IF(LEN(BA$12)=0,"",IF(ISNUMBER(SEARCH("LABEL",$G112)),"",IFERROR(_xll.BDP(TKR,$G112,"EQY_FUND_RELATIVE_PERIOD",BA$12,ACC_O,CONS_O,CURR_O,"fill=b")*1,"-"))))</f>
        <v/>
      </c>
      <c r="BB112" s="71" t="str">
        <f ca="1">IF(LEN($I112)=0,"",IF(LEN(BB$12)=0,"",IF(ISNUMBER(SEARCH("LABEL",$G112)),"",IFERROR(_xll.BDP(TKR,$G112,"EQY_FUND_RELATIVE_PERIOD",BB$12,ACC_O,CONS_O,CURR_O,"fill=b")*1,"-"))))</f>
        <v/>
      </c>
      <c r="BC112" s="71" t="str">
        <f ca="1">IF(LEN($I112)=0,"",IF(LEN(BC$12)=0,"",IF(ISNUMBER(SEARCH("LABEL",$G112)),"",IFERROR(_xll.BDP(TKR,$G112,"EQY_FUND_RELATIVE_PERIOD",BC$12,ACC_O,CONS_O,CURR_O,"fill=b")*1,"-"))))</f>
        <v/>
      </c>
    </row>
    <row r="113" spans="2:55">
      <c r="B113">
        <v>101</v>
      </c>
      <c r="C113" t="str">
        <f t="shared" ref="C113:F171" ca="1" si="9">IFERROR(INDEX(Passed_Addl,$B113,C$12),"")</f>
        <v/>
      </c>
      <c r="D113" t="str">
        <f t="shared" ca="1" si="9"/>
        <v/>
      </c>
      <c r="E113" t="str">
        <f t="shared" ca="1" si="9"/>
        <v/>
      </c>
      <c r="F113" t="str">
        <f t="shared" ca="1" si="9"/>
        <v/>
      </c>
      <c r="G113" t="str">
        <f t="shared" ca="1" si="6"/>
        <v/>
      </c>
      <c r="H113" t="str">
        <f t="shared" ca="1" si="7"/>
        <v/>
      </c>
      <c r="I113" t="str">
        <f t="shared" ca="1" si="8"/>
        <v/>
      </c>
      <c r="P113" s="71" t="str">
        <f ca="1">IF(LEN($I113)=0,"",IF(LEN(P$12)=0,"",IF(ISNUMBER(SEARCH("LABEL",$G113)),"",IFERROR(_xll.BDP(TKR,$G113,"EQY_FUND_RELATIVE_PERIOD",P$12,ACC_O,CONS_O,CURR_O,"fill=b")*1,"-"))))</f>
        <v/>
      </c>
      <c r="Q113" s="71" t="str">
        <f ca="1">IF(LEN($I113)=0,"",IF(LEN(Q$12)=0,"",IF(ISNUMBER(SEARCH("LABEL",$G113)),"",IFERROR(_xll.BDP(TKR,$G113,"EQY_FUND_RELATIVE_PERIOD",Q$12,ACC_O,CONS_O,CURR_O,"fill=b")*1,"-"))))</f>
        <v/>
      </c>
      <c r="R113" s="71" t="str">
        <f ca="1">IF(LEN($I113)=0,"",IF(LEN(R$12)=0,"",IF(ISNUMBER(SEARCH("LABEL",$G113)),"",IFERROR(_xll.BDP(TKR,$G113,"EQY_FUND_RELATIVE_PERIOD",R$12,ACC_O,CONS_O,CURR_O,"fill=b")*1,"-"))))</f>
        <v/>
      </c>
      <c r="S113" s="71" t="str">
        <f ca="1">IF(LEN($I113)=0,"",IF(LEN(S$12)=0,"",IF(ISNUMBER(SEARCH("LABEL",$G113)),"",IFERROR(_xll.BDP(TKR,$G113,"EQY_FUND_RELATIVE_PERIOD",S$12,ACC_O,CONS_O,CURR_O,"fill=b")*1,"-"))))</f>
        <v/>
      </c>
      <c r="T113" s="71" t="str">
        <f ca="1">IF(LEN($I113)=0,"",IF(LEN(T$12)=0,"",IF(ISNUMBER(SEARCH("LABEL",$G113)),"",IFERROR(_xll.BDP(TKR,$G113,"EQY_FUND_RELATIVE_PERIOD",T$12,ACC_O,CONS_O,CURR_O,"fill=b")*1,"-"))))</f>
        <v/>
      </c>
      <c r="U113" s="71" t="str">
        <f ca="1">IF(LEN($I113)=0,"",IF(LEN(U$12)=0,"",IF(ISNUMBER(SEARCH("LABEL",$G113)),"",IFERROR(_xll.BDP(TKR,$G113,"EQY_FUND_RELATIVE_PERIOD",U$12,ACC_O,CONS_O,CURR_O,"fill=b")*1,"-"))))</f>
        <v/>
      </c>
      <c r="V113" s="71" t="str">
        <f ca="1">IF(LEN($I113)=0,"",IF(LEN(V$12)=0,"",IF(ISNUMBER(SEARCH("LABEL",$G113)),"",IFERROR(_xll.BDP(TKR,$G113,"EQY_FUND_RELATIVE_PERIOD",V$12,ACC_O,CONS_O,CURR_O,"fill=b")*1,"-"))))</f>
        <v/>
      </c>
      <c r="W113" s="71" t="str">
        <f ca="1">IF(LEN($I113)=0,"",IF(LEN(W$12)=0,"",IF(ISNUMBER(SEARCH("LABEL",$G113)),"",IFERROR(_xll.BDP(TKR,$G113,"EQY_FUND_RELATIVE_PERIOD",W$12,ACC_O,CONS_O,CURR_O,"fill=b")*1,"-"))))</f>
        <v/>
      </c>
      <c r="X113" s="71" t="str">
        <f ca="1">IF(LEN($I113)=0,"",IF(LEN(X$12)=0,"",IF(ISNUMBER(SEARCH("LABEL",$G113)),"",IFERROR(_xll.BDP(TKR,$G113,"EQY_FUND_RELATIVE_PERIOD",X$12,ACC_O,CONS_O,CURR_O,"fill=b")*1,"-"))))</f>
        <v/>
      </c>
      <c r="Y113" s="71" t="str">
        <f ca="1">IF(LEN($I113)=0,"",IF(LEN(Y$12)=0,"",IF(ISNUMBER(SEARCH("LABEL",$G113)),"",IFERROR(_xll.BDP(TKR,$G113,"EQY_FUND_RELATIVE_PERIOD",Y$12,ACC_O,CONS_O,CURR_O,"fill=b")*1,"-"))))</f>
        <v/>
      </c>
      <c r="Z113" s="71" t="str">
        <f ca="1">IF(LEN($I113)=0,"",IF(LEN(Z$12)=0,"",IF(ISNUMBER(SEARCH("LABEL",$G113)),"",IFERROR(_xll.BDP(TKR,$G113,"EQY_FUND_RELATIVE_PERIOD",Z$12,ACC_O,CONS_O,CURR_O,"fill=b")*1,"-"))))</f>
        <v/>
      </c>
      <c r="AA113" s="71" t="str">
        <f ca="1">IF(LEN($I113)=0,"",IF(LEN(AA$12)=0,"",IF(ISNUMBER(SEARCH("LABEL",$G113)),"",IFERROR(_xll.BDP(TKR,$G113,"EQY_FUND_RELATIVE_PERIOD",AA$12,ACC_O,CONS_O,CURR_O,"fill=b")*1,"-"))))</f>
        <v/>
      </c>
      <c r="AB113" s="71" t="str">
        <f ca="1">IF(LEN($I113)=0,"",IF(LEN(AB$12)=0,"",IF(ISNUMBER(SEARCH("LABEL",$G113)),"",IFERROR(_xll.BDP(TKR,$G113,"EQY_FUND_RELATIVE_PERIOD",AB$12,ACC_O,CONS_O,CURR_O,"fill=b")*1,"-"))))</f>
        <v/>
      </c>
      <c r="AC113" s="71" t="str">
        <f ca="1">IF(LEN($I113)=0,"",IF(LEN(AC$12)=0,"",IF(ISNUMBER(SEARCH("LABEL",$G113)),"",IFERROR(_xll.BDP(TKR,$G113,"EQY_FUND_RELATIVE_PERIOD",AC$12,ACC_O,CONS_O,CURR_O,"fill=b")*1,"-"))))</f>
        <v/>
      </c>
      <c r="AD113" s="71" t="str">
        <f ca="1">IF(LEN($I113)=0,"",IF(LEN(AD$12)=0,"",IF(ISNUMBER(SEARCH("LABEL",$G113)),"",IFERROR(_xll.BDP(TKR,$G113,"EQY_FUND_RELATIVE_PERIOD",AD$12,ACC_O,CONS_O,CURR_O,"fill=b")*1,"-"))))</f>
        <v/>
      </c>
      <c r="AE113" s="71" t="str">
        <f ca="1">IF(LEN($I113)=0,"",IF(LEN(AE$12)=0,"",IF(ISNUMBER(SEARCH("LABEL",$G113)),"",IFERROR(_xll.BDP(TKR,$G113,"EQY_FUND_RELATIVE_PERIOD",AE$12,ACC_O,CONS_O,CURR_O,"fill=b")*1,"-"))))</f>
        <v/>
      </c>
      <c r="AF113" s="71" t="str">
        <f ca="1">IF(LEN($I113)=0,"",IF(LEN(AF$12)=0,"",IF(ISNUMBER(SEARCH("LABEL",$G113)),"",IFERROR(_xll.BDP(TKR,$G113,"EQY_FUND_RELATIVE_PERIOD",AF$12,ACC_O,CONS_O,CURR_O,"fill=b")*1,"-"))))</f>
        <v/>
      </c>
      <c r="AG113" s="71" t="str">
        <f ca="1">IF(LEN($I113)=0,"",IF(LEN(AG$12)=0,"",IF(ISNUMBER(SEARCH("LABEL",$G113)),"",IFERROR(_xll.BDP(TKR,$G113,"EQY_FUND_RELATIVE_PERIOD",AG$12,ACC_O,CONS_O,CURR_O,"fill=b")*1,"-"))))</f>
        <v/>
      </c>
      <c r="AH113" s="71" t="str">
        <f ca="1">IF(LEN($I113)=0,"",IF(LEN(AH$12)=0,"",IF(ISNUMBER(SEARCH("LABEL",$G113)),"",IFERROR(_xll.BDP(TKR,$G113,"EQY_FUND_RELATIVE_PERIOD",AH$12,ACC_O,CONS_O,CURR_O,"fill=b")*1,"-"))))</f>
        <v/>
      </c>
      <c r="AI113" s="71" t="str">
        <f ca="1">IF(LEN($I113)=0,"",IF(LEN(AI$12)=0,"",IF(ISNUMBER(SEARCH("LABEL",$G113)),"",IFERROR(_xll.BDP(TKR,$G113,"EQY_FUND_RELATIVE_PERIOD",AI$12,ACC_O,CONS_O,CURR_O,"fill=b")*1,"-"))))</f>
        <v/>
      </c>
      <c r="AJ113" s="71" t="str">
        <f ca="1">IF(LEN($I113)=0,"",IF(LEN(AJ$12)=0,"",IF(ISNUMBER(SEARCH("LABEL",$G113)),"",IFERROR(_xll.BDP(TKR,$G113,"EQY_FUND_RELATIVE_PERIOD",AJ$12,ACC_O,CONS_O,CURR_O,"fill=b")*1,"-"))))</f>
        <v/>
      </c>
      <c r="AK113" s="71" t="str">
        <f ca="1">IF(LEN($I113)=0,"",IF(LEN(AK$12)=0,"",IF(ISNUMBER(SEARCH("LABEL",$G113)),"",IFERROR(_xll.BDP(TKR,$G113,"EQY_FUND_RELATIVE_PERIOD",AK$12,ACC_O,CONS_O,CURR_O,"fill=b")*1,"-"))))</f>
        <v/>
      </c>
      <c r="AL113" s="71" t="str">
        <f ca="1">IF(LEN($I113)=0,"",IF(LEN(AL$12)=0,"",IF(ISNUMBER(SEARCH("LABEL",$G113)),"",IFERROR(_xll.BDP(TKR,$G113,"EQY_FUND_RELATIVE_PERIOD",AL$12,ACC_O,CONS_O,CURR_O,"fill=b")*1,"-"))))</f>
        <v/>
      </c>
      <c r="AM113" s="71" t="str">
        <f ca="1">IF(LEN($I113)=0,"",IF(LEN(AM$12)=0,"",IF(ISNUMBER(SEARCH("LABEL",$G113)),"",IFERROR(_xll.BDP(TKR,$G113,"EQY_FUND_RELATIVE_PERIOD",AM$12,ACC_O,CONS_O,CURR_O,"fill=b")*1,"-"))))</f>
        <v/>
      </c>
      <c r="AN113" s="71" t="str">
        <f ca="1">IF(LEN($I113)=0,"",IF(LEN(AN$12)=0,"",IF(ISNUMBER(SEARCH("LABEL",$G113)),"",IFERROR(_xll.BDP(TKR,$G113,"EQY_FUND_RELATIVE_PERIOD",AN$12,ACC_O,CONS_O,CURR_O,"fill=b")*1,"-"))))</f>
        <v/>
      </c>
      <c r="AO113" s="71" t="str">
        <f ca="1">IF(LEN($I113)=0,"",IF(LEN(AO$12)=0,"",IF(ISNUMBER(SEARCH("LABEL",$G113)),"",IFERROR(_xll.BDP(TKR,$G113,"EQY_FUND_RELATIVE_PERIOD",AO$12,ACC_O,CONS_O,CURR_O,"fill=b")*1,"-"))))</f>
        <v/>
      </c>
      <c r="AP113" s="71" t="str">
        <f ca="1">IF(LEN($I113)=0,"",IF(LEN(AP$12)=0,"",IF(ISNUMBER(SEARCH("LABEL",$G113)),"",IFERROR(_xll.BDP(TKR,$G113,"EQY_FUND_RELATIVE_PERIOD",AP$12,ACC_O,CONS_O,CURR_O,"fill=b")*1,"-"))))</f>
        <v/>
      </c>
      <c r="AQ113" s="71" t="str">
        <f ca="1">IF(LEN($I113)=0,"",IF(LEN(AQ$12)=0,"",IF(ISNUMBER(SEARCH("LABEL",$G113)),"",IFERROR(_xll.BDP(TKR,$G113,"EQY_FUND_RELATIVE_PERIOD",AQ$12,ACC_O,CONS_O,CURR_O,"fill=b")*1,"-"))))</f>
        <v/>
      </c>
      <c r="AR113" s="71" t="str">
        <f ca="1">IF(LEN($I113)=0,"",IF(LEN(AR$12)=0,"",IF(ISNUMBER(SEARCH("LABEL",$G113)),"",IFERROR(_xll.BDP(TKR,$G113,"EQY_FUND_RELATIVE_PERIOD",AR$12,ACC_O,CONS_O,CURR_O,"fill=b")*1,"-"))))</f>
        <v/>
      </c>
      <c r="AS113" s="71" t="str">
        <f ca="1">IF(LEN($I113)=0,"",IF(LEN(AS$12)=0,"",IF(ISNUMBER(SEARCH("LABEL",$G113)),"",IFERROR(_xll.BDP(TKR,$G113,"EQY_FUND_RELATIVE_PERIOD",AS$12,ACC_O,CONS_O,CURR_O,"fill=b")*1,"-"))))</f>
        <v/>
      </c>
      <c r="AT113" s="71" t="str">
        <f ca="1">IF(LEN($I113)=0,"",IF(LEN(AT$12)=0,"",IF(ISNUMBER(SEARCH("LABEL",$G113)),"",IFERROR(_xll.BDP(TKR,$G113,"EQY_FUND_RELATIVE_PERIOD",AT$12,ACC_O,CONS_O,CURR_O,"fill=b")*1,"-"))))</f>
        <v/>
      </c>
      <c r="AU113" s="71" t="str">
        <f ca="1">IF(LEN($I113)=0,"",IF(LEN(AU$12)=0,"",IF(ISNUMBER(SEARCH("LABEL",$G113)),"",IFERROR(_xll.BDP(TKR,$G113,"EQY_FUND_RELATIVE_PERIOD",AU$12,ACC_O,CONS_O,CURR_O,"fill=b")*1,"-"))))</f>
        <v/>
      </c>
      <c r="AV113" s="71" t="str">
        <f ca="1">IF(LEN($I113)=0,"",IF(LEN(AV$12)=0,"",IF(ISNUMBER(SEARCH("LABEL",$G113)),"",IFERROR(_xll.BDP(TKR,$G113,"EQY_FUND_RELATIVE_PERIOD",AV$12,ACC_O,CONS_O,CURR_O,"fill=b")*1,"-"))))</f>
        <v/>
      </c>
      <c r="AW113" s="71" t="str">
        <f ca="1">IF(LEN($I113)=0,"",IF(LEN(AW$12)=0,"",IF(ISNUMBER(SEARCH("LABEL",$G113)),"",IFERROR(_xll.BDP(TKR,$G113,"EQY_FUND_RELATIVE_PERIOD",AW$12,ACC_O,CONS_O,CURR_O,"fill=b")*1,"-"))))</f>
        <v/>
      </c>
      <c r="AX113" s="71" t="str">
        <f ca="1">IF(LEN($I113)=0,"",IF(LEN(AX$12)=0,"",IF(ISNUMBER(SEARCH("LABEL",$G113)),"",IFERROR(_xll.BDP(TKR,$G113,"EQY_FUND_RELATIVE_PERIOD",AX$12,ACC_O,CONS_O,CURR_O,"fill=b")*1,"-"))))</f>
        <v/>
      </c>
      <c r="AY113" s="71" t="str">
        <f ca="1">IF(LEN($I113)=0,"",IF(LEN(AY$12)=0,"",IF(ISNUMBER(SEARCH("LABEL",$G113)),"",IFERROR(_xll.BDP(TKR,$G113,"EQY_FUND_RELATIVE_PERIOD",AY$12,ACC_O,CONS_O,CURR_O,"fill=b")*1,"-"))))</f>
        <v/>
      </c>
      <c r="AZ113" s="71" t="str">
        <f ca="1">IF(LEN($I113)=0,"",IF(LEN(AZ$12)=0,"",IF(ISNUMBER(SEARCH("LABEL",$G113)),"",IFERROR(_xll.BDP(TKR,$G113,"EQY_FUND_RELATIVE_PERIOD",AZ$12,ACC_O,CONS_O,CURR_O,"fill=b")*1,"-"))))</f>
        <v/>
      </c>
      <c r="BA113" s="71" t="str">
        <f ca="1">IF(LEN($I113)=0,"",IF(LEN(BA$12)=0,"",IF(ISNUMBER(SEARCH("LABEL",$G113)),"",IFERROR(_xll.BDP(TKR,$G113,"EQY_FUND_RELATIVE_PERIOD",BA$12,ACC_O,CONS_O,CURR_O,"fill=b")*1,"-"))))</f>
        <v/>
      </c>
      <c r="BB113" s="71" t="str">
        <f ca="1">IF(LEN($I113)=0,"",IF(LEN(BB$12)=0,"",IF(ISNUMBER(SEARCH("LABEL",$G113)),"",IFERROR(_xll.BDP(TKR,$G113,"EQY_FUND_RELATIVE_PERIOD",BB$12,ACC_O,CONS_O,CURR_O,"fill=b")*1,"-"))))</f>
        <v/>
      </c>
      <c r="BC113" s="71" t="str">
        <f ca="1">IF(LEN($I113)=0,"",IF(LEN(BC$12)=0,"",IF(ISNUMBER(SEARCH("LABEL",$G113)),"",IFERROR(_xll.BDP(TKR,$G113,"EQY_FUND_RELATIVE_PERIOD",BC$12,ACC_O,CONS_O,CURR_O,"fill=b")*1,"-"))))</f>
        <v/>
      </c>
    </row>
    <row r="114" spans="2:55">
      <c r="B114">
        <v>102</v>
      </c>
      <c r="C114" t="str">
        <f ca="1">IFERROR(INDEX(Passed_Addl,$B114,C$12),"")</f>
        <v/>
      </c>
      <c r="D114" t="str">
        <f ca="1">IFERROR(INDEX(Passed_Addl,$B114,D$12),"")</f>
        <v/>
      </c>
      <c r="E114" t="str">
        <f ca="1">IFERROR(INDEX(Passed_Addl,$B114,E$12),"")</f>
        <v/>
      </c>
      <c r="F114" t="str">
        <f ca="1">IFERROR(INDEX(Passed_Addl,$B114,F$12),"")</f>
        <v/>
      </c>
      <c r="G114" t="str">
        <f t="shared" ca="1" si="6"/>
        <v/>
      </c>
      <c r="H114" t="str">
        <f t="shared" ca="1" si="7"/>
        <v/>
      </c>
      <c r="I114" t="str">
        <f t="shared" ca="1" si="8"/>
        <v/>
      </c>
      <c r="P114" s="71" t="str">
        <f ca="1">IF(LEN($I114)=0,"",IF(LEN(P$12)=0,"",IF(ISNUMBER(SEARCH("LABEL",$G114)),"",IFERROR(_xll.BDP(TKR,$G114,"EQY_FUND_RELATIVE_PERIOD",P$12,ACC_O,CONS_O,CURR_O,"fill=b")*1,"-"))))</f>
        <v/>
      </c>
      <c r="Q114" s="71" t="str">
        <f ca="1">IF(LEN($I114)=0,"",IF(LEN(Q$12)=0,"",IF(ISNUMBER(SEARCH("LABEL",$G114)),"",IFERROR(_xll.BDP(TKR,$G114,"EQY_FUND_RELATIVE_PERIOD",Q$12,ACC_O,CONS_O,CURR_O,"fill=b")*1,"-"))))</f>
        <v/>
      </c>
      <c r="R114" s="71" t="str">
        <f ca="1">IF(LEN($I114)=0,"",IF(LEN(R$12)=0,"",IF(ISNUMBER(SEARCH("LABEL",$G114)),"",IFERROR(_xll.BDP(TKR,$G114,"EQY_FUND_RELATIVE_PERIOD",R$12,ACC_O,CONS_O,CURR_O,"fill=b")*1,"-"))))</f>
        <v/>
      </c>
      <c r="S114" s="71" t="str">
        <f ca="1">IF(LEN($I114)=0,"",IF(LEN(S$12)=0,"",IF(ISNUMBER(SEARCH("LABEL",$G114)),"",IFERROR(_xll.BDP(TKR,$G114,"EQY_FUND_RELATIVE_PERIOD",S$12,ACC_O,CONS_O,CURR_O,"fill=b")*1,"-"))))</f>
        <v/>
      </c>
      <c r="T114" s="71" t="str">
        <f ca="1">IF(LEN($I114)=0,"",IF(LEN(T$12)=0,"",IF(ISNUMBER(SEARCH("LABEL",$G114)),"",IFERROR(_xll.BDP(TKR,$G114,"EQY_FUND_RELATIVE_PERIOD",T$12,ACC_O,CONS_O,CURR_O,"fill=b")*1,"-"))))</f>
        <v/>
      </c>
      <c r="U114" s="71" t="str">
        <f ca="1">IF(LEN($I114)=0,"",IF(LEN(U$12)=0,"",IF(ISNUMBER(SEARCH("LABEL",$G114)),"",IFERROR(_xll.BDP(TKR,$G114,"EQY_FUND_RELATIVE_PERIOD",U$12,ACC_O,CONS_O,CURR_O,"fill=b")*1,"-"))))</f>
        <v/>
      </c>
      <c r="V114" s="71" t="str">
        <f ca="1">IF(LEN($I114)=0,"",IF(LEN(V$12)=0,"",IF(ISNUMBER(SEARCH("LABEL",$G114)),"",IFERROR(_xll.BDP(TKR,$G114,"EQY_FUND_RELATIVE_PERIOD",V$12,ACC_O,CONS_O,CURR_O,"fill=b")*1,"-"))))</f>
        <v/>
      </c>
      <c r="W114" s="71" t="str">
        <f ca="1">IF(LEN($I114)=0,"",IF(LEN(W$12)=0,"",IF(ISNUMBER(SEARCH("LABEL",$G114)),"",IFERROR(_xll.BDP(TKR,$G114,"EQY_FUND_RELATIVE_PERIOD",W$12,ACC_O,CONS_O,CURR_O,"fill=b")*1,"-"))))</f>
        <v/>
      </c>
      <c r="X114" s="71" t="str">
        <f ca="1">IF(LEN($I114)=0,"",IF(LEN(X$12)=0,"",IF(ISNUMBER(SEARCH("LABEL",$G114)),"",IFERROR(_xll.BDP(TKR,$G114,"EQY_FUND_RELATIVE_PERIOD",X$12,ACC_O,CONS_O,CURR_O,"fill=b")*1,"-"))))</f>
        <v/>
      </c>
      <c r="Y114" s="71" t="str">
        <f ca="1">IF(LEN($I114)=0,"",IF(LEN(Y$12)=0,"",IF(ISNUMBER(SEARCH("LABEL",$G114)),"",IFERROR(_xll.BDP(TKR,$G114,"EQY_FUND_RELATIVE_PERIOD",Y$12,ACC_O,CONS_O,CURR_O,"fill=b")*1,"-"))))</f>
        <v/>
      </c>
      <c r="Z114" s="71" t="str">
        <f ca="1">IF(LEN($I114)=0,"",IF(LEN(Z$12)=0,"",IF(ISNUMBER(SEARCH("LABEL",$G114)),"",IFERROR(_xll.BDP(TKR,$G114,"EQY_FUND_RELATIVE_PERIOD",Z$12,ACC_O,CONS_O,CURR_O,"fill=b")*1,"-"))))</f>
        <v/>
      </c>
      <c r="AA114" s="71" t="str">
        <f ca="1">IF(LEN($I114)=0,"",IF(LEN(AA$12)=0,"",IF(ISNUMBER(SEARCH("LABEL",$G114)),"",IFERROR(_xll.BDP(TKR,$G114,"EQY_FUND_RELATIVE_PERIOD",AA$12,ACC_O,CONS_O,CURR_O,"fill=b")*1,"-"))))</f>
        <v/>
      </c>
      <c r="AB114" s="71" t="str">
        <f ca="1">IF(LEN($I114)=0,"",IF(LEN(AB$12)=0,"",IF(ISNUMBER(SEARCH("LABEL",$G114)),"",IFERROR(_xll.BDP(TKR,$G114,"EQY_FUND_RELATIVE_PERIOD",AB$12,ACC_O,CONS_O,CURR_O,"fill=b")*1,"-"))))</f>
        <v/>
      </c>
      <c r="AC114" s="71" t="str">
        <f ca="1">IF(LEN($I114)=0,"",IF(LEN(AC$12)=0,"",IF(ISNUMBER(SEARCH("LABEL",$G114)),"",IFERROR(_xll.BDP(TKR,$G114,"EQY_FUND_RELATIVE_PERIOD",AC$12,ACC_O,CONS_O,CURR_O,"fill=b")*1,"-"))))</f>
        <v/>
      </c>
      <c r="AD114" s="71" t="str">
        <f ca="1">IF(LEN($I114)=0,"",IF(LEN(AD$12)=0,"",IF(ISNUMBER(SEARCH("LABEL",$G114)),"",IFERROR(_xll.BDP(TKR,$G114,"EQY_FUND_RELATIVE_PERIOD",AD$12,ACC_O,CONS_O,CURR_O,"fill=b")*1,"-"))))</f>
        <v/>
      </c>
      <c r="AE114" s="71" t="str">
        <f ca="1">IF(LEN($I114)=0,"",IF(LEN(AE$12)=0,"",IF(ISNUMBER(SEARCH("LABEL",$G114)),"",IFERROR(_xll.BDP(TKR,$G114,"EQY_FUND_RELATIVE_PERIOD",AE$12,ACC_O,CONS_O,CURR_O,"fill=b")*1,"-"))))</f>
        <v/>
      </c>
      <c r="AF114" s="71" t="str">
        <f ca="1">IF(LEN($I114)=0,"",IF(LEN(AF$12)=0,"",IF(ISNUMBER(SEARCH("LABEL",$G114)),"",IFERROR(_xll.BDP(TKR,$G114,"EQY_FUND_RELATIVE_PERIOD",AF$12,ACC_O,CONS_O,CURR_O,"fill=b")*1,"-"))))</f>
        <v/>
      </c>
      <c r="AG114" s="71" t="str">
        <f ca="1">IF(LEN($I114)=0,"",IF(LEN(AG$12)=0,"",IF(ISNUMBER(SEARCH("LABEL",$G114)),"",IFERROR(_xll.BDP(TKR,$G114,"EQY_FUND_RELATIVE_PERIOD",AG$12,ACC_O,CONS_O,CURR_O,"fill=b")*1,"-"))))</f>
        <v/>
      </c>
      <c r="AH114" s="71" t="str">
        <f ca="1">IF(LEN($I114)=0,"",IF(LEN(AH$12)=0,"",IF(ISNUMBER(SEARCH("LABEL",$G114)),"",IFERROR(_xll.BDP(TKR,$G114,"EQY_FUND_RELATIVE_PERIOD",AH$12,ACC_O,CONS_O,CURR_O,"fill=b")*1,"-"))))</f>
        <v/>
      </c>
      <c r="AI114" s="71" t="str">
        <f ca="1">IF(LEN($I114)=0,"",IF(LEN(AI$12)=0,"",IF(ISNUMBER(SEARCH("LABEL",$G114)),"",IFERROR(_xll.BDP(TKR,$G114,"EQY_FUND_RELATIVE_PERIOD",AI$12,ACC_O,CONS_O,CURR_O,"fill=b")*1,"-"))))</f>
        <v/>
      </c>
      <c r="AJ114" s="71" t="str">
        <f ca="1">IF(LEN($I114)=0,"",IF(LEN(AJ$12)=0,"",IF(ISNUMBER(SEARCH("LABEL",$G114)),"",IFERROR(_xll.BDP(TKR,$G114,"EQY_FUND_RELATIVE_PERIOD",AJ$12,ACC_O,CONS_O,CURR_O,"fill=b")*1,"-"))))</f>
        <v/>
      </c>
      <c r="AK114" s="71" t="str">
        <f ca="1">IF(LEN($I114)=0,"",IF(LEN(AK$12)=0,"",IF(ISNUMBER(SEARCH("LABEL",$G114)),"",IFERROR(_xll.BDP(TKR,$G114,"EQY_FUND_RELATIVE_PERIOD",AK$12,ACC_O,CONS_O,CURR_O,"fill=b")*1,"-"))))</f>
        <v/>
      </c>
      <c r="AL114" s="71" t="str">
        <f ca="1">IF(LEN($I114)=0,"",IF(LEN(AL$12)=0,"",IF(ISNUMBER(SEARCH("LABEL",$G114)),"",IFERROR(_xll.BDP(TKR,$G114,"EQY_FUND_RELATIVE_PERIOD",AL$12,ACC_O,CONS_O,CURR_O,"fill=b")*1,"-"))))</f>
        <v/>
      </c>
      <c r="AM114" s="71" t="str">
        <f ca="1">IF(LEN($I114)=0,"",IF(LEN(AM$12)=0,"",IF(ISNUMBER(SEARCH("LABEL",$G114)),"",IFERROR(_xll.BDP(TKR,$G114,"EQY_FUND_RELATIVE_PERIOD",AM$12,ACC_O,CONS_O,CURR_O,"fill=b")*1,"-"))))</f>
        <v/>
      </c>
      <c r="AN114" s="71" t="str">
        <f ca="1">IF(LEN($I114)=0,"",IF(LEN(AN$12)=0,"",IF(ISNUMBER(SEARCH("LABEL",$G114)),"",IFERROR(_xll.BDP(TKR,$G114,"EQY_FUND_RELATIVE_PERIOD",AN$12,ACC_O,CONS_O,CURR_O,"fill=b")*1,"-"))))</f>
        <v/>
      </c>
      <c r="AO114" s="71" t="str">
        <f ca="1">IF(LEN($I114)=0,"",IF(LEN(AO$12)=0,"",IF(ISNUMBER(SEARCH("LABEL",$G114)),"",IFERROR(_xll.BDP(TKR,$G114,"EQY_FUND_RELATIVE_PERIOD",AO$12,ACC_O,CONS_O,CURR_O,"fill=b")*1,"-"))))</f>
        <v/>
      </c>
      <c r="AP114" s="71" t="str">
        <f ca="1">IF(LEN($I114)=0,"",IF(LEN(AP$12)=0,"",IF(ISNUMBER(SEARCH("LABEL",$G114)),"",IFERROR(_xll.BDP(TKR,$G114,"EQY_FUND_RELATIVE_PERIOD",AP$12,ACC_O,CONS_O,CURR_O,"fill=b")*1,"-"))))</f>
        <v/>
      </c>
      <c r="AQ114" s="71" t="str">
        <f ca="1">IF(LEN($I114)=0,"",IF(LEN(AQ$12)=0,"",IF(ISNUMBER(SEARCH("LABEL",$G114)),"",IFERROR(_xll.BDP(TKR,$G114,"EQY_FUND_RELATIVE_PERIOD",AQ$12,ACC_O,CONS_O,CURR_O,"fill=b")*1,"-"))))</f>
        <v/>
      </c>
      <c r="AR114" s="71" t="str">
        <f ca="1">IF(LEN($I114)=0,"",IF(LEN(AR$12)=0,"",IF(ISNUMBER(SEARCH("LABEL",$G114)),"",IFERROR(_xll.BDP(TKR,$G114,"EQY_FUND_RELATIVE_PERIOD",AR$12,ACC_O,CONS_O,CURR_O,"fill=b")*1,"-"))))</f>
        <v/>
      </c>
      <c r="AS114" s="71" t="str">
        <f ca="1">IF(LEN($I114)=0,"",IF(LEN(AS$12)=0,"",IF(ISNUMBER(SEARCH("LABEL",$G114)),"",IFERROR(_xll.BDP(TKR,$G114,"EQY_FUND_RELATIVE_PERIOD",AS$12,ACC_O,CONS_O,CURR_O,"fill=b")*1,"-"))))</f>
        <v/>
      </c>
      <c r="AT114" s="71" t="str">
        <f ca="1">IF(LEN($I114)=0,"",IF(LEN(AT$12)=0,"",IF(ISNUMBER(SEARCH("LABEL",$G114)),"",IFERROR(_xll.BDP(TKR,$G114,"EQY_FUND_RELATIVE_PERIOD",AT$12,ACC_O,CONS_O,CURR_O,"fill=b")*1,"-"))))</f>
        <v/>
      </c>
      <c r="AU114" s="71" t="str">
        <f ca="1">IF(LEN($I114)=0,"",IF(LEN(AU$12)=0,"",IF(ISNUMBER(SEARCH("LABEL",$G114)),"",IFERROR(_xll.BDP(TKR,$G114,"EQY_FUND_RELATIVE_PERIOD",AU$12,ACC_O,CONS_O,CURR_O,"fill=b")*1,"-"))))</f>
        <v/>
      </c>
      <c r="AV114" s="71" t="str">
        <f ca="1">IF(LEN($I114)=0,"",IF(LEN(AV$12)=0,"",IF(ISNUMBER(SEARCH("LABEL",$G114)),"",IFERROR(_xll.BDP(TKR,$G114,"EQY_FUND_RELATIVE_PERIOD",AV$12,ACC_O,CONS_O,CURR_O,"fill=b")*1,"-"))))</f>
        <v/>
      </c>
      <c r="AW114" s="71" t="str">
        <f ca="1">IF(LEN($I114)=0,"",IF(LEN(AW$12)=0,"",IF(ISNUMBER(SEARCH("LABEL",$G114)),"",IFERROR(_xll.BDP(TKR,$G114,"EQY_FUND_RELATIVE_PERIOD",AW$12,ACC_O,CONS_O,CURR_O,"fill=b")*1,"-"))))</f>
        <v/>
      </c>
      <c r="AX114" s="71" t="str">
        <f ca="1">IF(LEN($I114)=0,"",IF(LEN(AX$12)=0,"",IF(ISNUMBER(SEARCH("LABEL",$G114)),"",IFERROR(_xll.BDP(TKR,$G114,"EQY_FUND_RELATIVE_PERIOD",AX$12,ACC_O,CONS_O,CURR_O,"fill=b")*1,"-"))))</f>
        <v/>
      </c>
      <c r="AY114" s="71" t="str">
        <f ca="1">IF(LEN($I114)=0,"",IF(LEN(AY$12)=0,"",IF(ISNUMBER(SEARCH("LABEL",$G114)),"",IFERROR(_xll.BDP(TKR,$G114,"EQY_FUND_RELATIVE_PERIOD",AY$12,ACC_O,CONS_O,CURR_O,"fill=b")*1,"-"))))</f>
        <v/>
      </c>
      <c r="AZ114" s="71" t="str">
        <f ca="1">IF(LEN($I114)=0,"",IF(LEN(AZ$12)=0,"",IF(ISNUMBER(SEARCH("LABEL",$G114)),"",IFERROR(_xll.BDP(TKR,$G114,"EQY_FUND_RELATIVE_PERIOD",AZ$12,ACC_O,CONS_O,CURR_O,"fill=b")*1,"-"))))</f>
        <v/>
      </c>
      <c r="BA114" s="71" t="str">
        <f ca="1">IF(LEN($I114)=0,"",IF(LEN(BA$12)=0,"",IF(ISNUMBER(SEARCH("LABEL",$G114)),"",IFERROR(_xll.BDP(TKR,$G114,"EQY_FUND_RELATIVE_PERIOD",BA$12,ACC_O,CONS_O,CURR_O,"fill=b")*1,"-"))))</f>
        <v/>
      </c>
      <c r="BB114" s="71" t="str">
        <f ca="1">IF(LEN($I114)=0,"",IF(LEN(BB$12)=0,"",IF(ISNUMBER(SEARCH("LABEL",$G114)),"",IFERROR(_xll.BDP(TKR,$G114,"EQY_FUND_RELATIVE_PERIOD",BB$12,ACC_O,CONS_O,CURR_O,"fill=b")*1,"-"))))</f>
        <v/>
      </c>
      <c r="BC114" s="71" t="str">
        <f ca="1">IF(LEN($I114)=0,"",IF(LEN(BC$12)=0,"",IF(ISNUMBER(SEARCH("LABEL",$G114)),"",IFERROR(_xll.BDP(TKR,$G114,"EQY_FUND_RELATIVE_PERIOD",BC$12,ACC_O,CONS_O,CURR_O,"fill=b")*1,"-"))))</f>
        <v/>
      </c>
    </row>
    <row r="115" spans="2:55">
      <c r="B115">
        <v>103</v>
      </c>
      <c r="C115" t="str">
        <f t="shared" ca="1" si="9"/>
        <v/>
      </c>
      <c r="D115" t="str">
        <f t="shared" ca="1" si="9"/>
        <v/>
      </c>
      <c r="E115" t="str">
        <f t="shared" ca="1" si="9"/>
        <v/>
      </c>
      <c r="F115" t="str">
        <f t="shared" ca="1" si="9"/>
        <v/>
      </c>
      <c r="G115" t="str">
        <f t="shared" ca="1" si="6"/>
        <v/>
      </c>
      <c r="H115" t="str">
        <f t="shared" ca="1" si="7"/>
        <v/>
      </c>
      <c r="I115" t="str">
        <f t="shared" ca="1" si="8"/>
        <v/>
      </c>
      <c r="P115" s="71" t="str">
        <f ca="1">IF(LEN($I115)=0,"",IF(LEN(P$12)=0,"",IF(ISNUMBER(SEARCH("LABEL",$G115)),"",IFERROR(_xll.BDP(TKR,$G115,"EQY_FUND_RELATIVE_PERIOD",P$12,ACC_O,CONS_O,CURR_O,"fill=b")*1,"-"))))</f>
        <v/>
      </c>
      <c r="Q115" s="71" t="str">
        <f ca="1">IF(LEN($I115)=0,"",IF(LEN(Q$12)=0,"",IF(ISNUMBER(SEARCH("LABEL",$G115)),"",IFERROR(_xll.BDP(TKR,$G115,"EQY_FUND_RELATIVE_PERIOD",Q$12,ACC_O,CONS_O,CURR_O,"fill=b")*1,"-"))))</f>
        <v/>
      </c>
      <c r="R115" s="71" t="str">
        <f ca="1">IF(LEN($I115)=0,"",IF(LEN(R$12)=0,"",IF(ISNUMBER(SEARCH("LABEL",$G115)),"",IFERROR(_xll.BDP(TKR,$G115,"EQY_FUND_RELATIVE_PERIOD",R$12,ACC_O,CONS_O,CURR_O,"fill=b")*1,"-"))))</f>
        <v/>
      </c>
      <c r="S115" s="71" t="str">
        <f ca="1">IF(LEN($I115)=0,"",IF(LEN(S$12)=0,"",IF(ISNUMBER(SEARCH("LABEL",$G115)),"",IFERROR(_xll.BDP(TKR,$G115,"EQY_FUND_RELATIVE_PERIOD",S$12,ACC_O,CONS_O,CURR_O,"fill=b")*1,"-"))))</f>
        <v/>
      </c>
      <c r="T115" s="71" t="str">
        <f ca="1">IF(LEN($I115)=0,"",IF(LEN(T$12)=0,"",IF(ISNUMBER(SEARCH("LABEL",$G115)),"",IFERROR(_xll.BDP(TKR,$G115,"EQY_FUND_RELATIVE_PERIOD",T$12,ACC_O,CONS_O,CURR_O,"fill=b")*1,"-"))))</f>
        <v/>
      </c>
      <c r="U115" s="71" t="str">
        <f ca="1">IF(LEN($I115)=0,"",IF(LEN(U$12)=0,"",IF(ISNUMBER(SEARCH("LABEL",$G115)),"",IFERROR(_xll.BDP(TKR,$G115,"EQY_FUND_RELATIVE_PERIOD",U$12,ACC_O,CONS_O,CURR_O,"fill=b")*1,"-"))))</f>
        <v/>
      </c>
      <c r="V115" s="71" t="str">
        <f ca="1">IF(LEN($I115)=0,"",IF(LEN(V$12)=0,"",IF(ISNUMBER(SEARCH("LABEL",$G115)),"",IFERROR(_xll.BDP(TKR,$G115,"EQY_FUND_RELATIVE_PERIOD",V$12,ACC_O,CONS_O,CURR_O,"fill=b")*1,"-"))))</f>
        <v/>
      </c>
      <c r="W115" s="71" t="str">
        <f ca="1">IF(LEN($I115)=0,"",IF(LEN(W$12)=0,"",IF(ISNUMBER(SEARCH("LABEL",$G115)),"",IFERROR(_xll.BDP(TKR,$G115,"EQY_FUND_RELATIVE_PERIOD",W$12,ACC_O,CONS_O,CURR_O,"fill=b")*1,"-"))))</f>
        <v/>
      </c>
      <c r="X115" s="71" t="str">
        <f ca="1">IF(LEN($I115)=0,"",IF(LEN(X$12)=0,"",IF(ISNUMBER(SEARCH("LABEL",$G115)),"",IFERROR(_xll.BDP(TKR,$G115,"EQY_FUND_RELATIVE_PERIOD",X$12,ACC_O,CONS_O,CURR_O,"fill=b")*1,"-"))))</f>
        <v/>
      </c>
      <c r="Y115" s="71" t="str">
        <f ca="1">IF(LEN($I115)=0,"",IF(LEN(Y$12)=0,"",IF(ISNUMBER(SEARCH("LABEL",$G115)),"",IFERROR(_xll.BDP(TKR,$G115,"EQY_FUND_RELATIVE_PERIOD",Y$12,ACC_O,CONS_O,CURR_O,"fill=b")*1,"-"))))</f>
        <v/>
      </c>
      <c r="Z115" s="71" t="str">
        <f ca="1">IF(LEN($I115)=0,"",IF(LEN(Z$12)=0,"",IF(ISNUMBER(SEARCH("LABEL",$G115)),"",IFERROR(_xll.BDP(TKR,$G115,"EQY_FUND_RELATIVE_PERIOD",Z$12,ACC_O,CONS_O,CURR_O,"fill=b")*1,"-"))))</f>
        <v/>
      </c>
      <c r="AA115" s="71" t="str">
        <f ca="1">IF(LEN($I115)=0,"",IF(LEN(AA$12)=0,"",IF(ISNUMBER(SEARCH("LABEL",$G115)),"",IFERROR(_xll.BDP(TKR,$G115,"EQY_FUND_RELATIVE_PERIOD",AA$12,ACC_O,CONS_O,CURR_O,"fill=b")*1,"-"))))</f>
        <v/>
      </c>
      <c r="AB115" s="71" t="str">
        <f ca="1">IF(LEN($I115)=0,"",IF(LEN(AB$12)=0,"",IF(ISNUMBER(SEARCH("LABEL",$G115)),"",IFERROR(_xll.BDP(TKR,$G115,"EQY_FUND_RELATIVE_PERIOD",AB$12,ACC_O,CONS_O,CURR_O,"fill=b")*1,"-"))))</f>
        <v/>
      </c>
      <c r="AC115" s="71" t="str">
        <f ca="1">IF(LEN($I115)=0,"",IF(LEN(AC$12)=0,"",IF(ISNUMBER(SEARCH("LABEL",$G115)),"",IFERROR(_xll.BDP(TKR,$G115,"EQY_FUND_RELATIVE_PERIOD",AC$12,ACC_O,CONS_O,CURR_O,"fill=b")*1,"-"))))</f>
        <v/>
      </c>
      <c r="AD115" s="71" t="str">
        <f ca="1">IF(LEN($I115)=0,"",IF(LEN(AD$12)=0,"",IF(ISNUMBER(SEARCH("LABEL",$G115)),"",IFERROR(_xll.BDP(TKR,$G115,"EQY_FUND_RELATIVE_PERIOD",AD$12,ACC_O,CONS_O,CURR_O,"fill=b")*1,"-"))))</f>
        <v/>
      </c>
      <c r="AE115" s="71" t="str">
        <f ca="1">IF(LEN($I115)=0,"",IF(LEN(AE$12)=0,"",IF(ISNUMBER(SEARCH("LABEL",$G115)),"",IFERROR(_xll.BDP(TKR,$G115,"EQY_FUND_RELATIVE_PERIOD",AE$12,ACC_O,CONS_O,CURR_O,"fill=b")*1,"-"))))</f>
        <v/>
      </c>
      <c r="AF115" s="71" t="str">
        <f ca="1">IF(LEN($I115)=0,"",IF(LEN(AF$12)=0,"",IF(ISNUMBER(SEARCH("LABEL",$G115)),"",IFERROR(_xll.BDP(TKR,$G115,"EQY_FUND_RELATIVE_PERIOD",AF$12,ACC_O,CONS_O,CURR_O,"fill=b")*1,"-"))))</f>
        <v/>
      </c>
      <c r="AG115" s="71" t="str">
        <f ca="1">IF(LEN($I115)=0,"",IF(LEN(AG$12)=0,"",IF(ISNUMBER(SEARCH("LABEL",$G115)),"",IFERROR(_xll.BDP(TKR,$G115,"EQY_FUND_RELATIVE_PERIOD",AG$12,ACC_O,CONS_O,CURR_O,"fill=b")*1,"-"))))</f>
        <v/>
      </c>
      <c r="AH115" s="71" t="str">
        <f ca="1">IF(LEN($I115)=0,"",IF(LEN(AH$12)=0,"",IF(ISNUMBER(SEARCH("LABEL",$G115)),"",IFERROR(_xll.BDP(TKR,$G115,"EQY_FUND_RELATIVE_PERIOD",AH$12,ACC_O,CONS_O,CURR_O,"fill=b")*1,"-"))))</f>
        <v/>
      </c>
      <c r="AI115" s="71" t="str">
        <f ca="1">IF(LEN($I115)=0,"",IF(LEN(AI$12)=0,"",IF(ISNUMBER(SEARCH("LABEL",$G115)),"",IFERROR(_xll.BDP(TKR,$G115,"EQY_FUND_RELATIVE_PERIOD",AI$12,ACC_O,CONS_O,CURR_O,"fill=b")*1,"-"))))</f>
        <v/>
      </c>
      <c r="AJ115" s="71" t="str">
        <f ca="1">IF(LEN($I115)=0,"",IF(LEN(AJ$12)=0,"",IF(ISNUMBER(SEARCH("LABEL",$G115)),"",IFERROR(_xll.BDP(TKR,$G115,"EQY_FUND_RELATIVE_PERIOD",AJ$12,ACC_O,CONS_O,CURR_O,"fill=b")*1,"-"))))</f>
        <v/>
      </c>
      <c r="AK115" s="71" t="str">
        <f ca="1">IF(LEN($I115)=0,"",IF(LEN(AK$12)=0,"",IF(ISNUMBER(SEARCH("LABEL",$G115)),"",IFERROR(_xll.BDP(TKR,$G115,"EQY_FUND_RELATIVE_PERIOD",AK$12,ACC_O,CONS_O,CURR_O,"fill=b")*1,"-"))))</f>
        <v/>
      </c>
      <c r="AL115" s="71" t="str">
        <f ca="1">IF(LEN($I115)=0,"",IF(LEN(AL$12)=0,"",IF(ISNUMBER(SEARCH("LABEL",$G115)),"",IFERROR(_xll.BDP(TKR,$G115,"EQY_FUND_RELATIVE_PERIOD",AL$12,ACC_O,CONS_O,CURR_O,"fill=b")*1,"-"))))</f>
        <v/>
      </c>
      <c r="AM115" s="71" t="str">
        <f ca="1">IF(LEN($I115)=0,"",IF(LEN(AM$12)=0,"",IF(ISNUMBER(SEARCH("LABEL",$G115)),"",IFERROR(_xll.BDP(TKR,$G115,"EQY_FUND_RELATIVE_PERIOD",AM$12,ACC_O,CONS_O,CURR_O,"fill=b")*1,"-"))))</f>
        <v/>
      </c>
      <c r="AN115" s="71" t="str">
        <f ca="1">IF(LEN($I115)=0,"",IF(LEN(AN$12)=0,"",IF(ISNUMBER(SEARCH("LABEL",$G115)),"",IFERROR(_xll.BDP(TKR,$G115,"EQY_FUND_RELATIVE_PERIOD",AN$12,ACC_O,CONS_O,CURR_O,"fill=b")*1,"-"))))</f>
        <v/>
      </c>
      <c r="AO115" s="71" t="str">
        <f ca="1">IF(LEN($I115)=0,"",IF(LEN(AO$12)=0,"",IF(ISNUMBER(SEARCH("LABEL",$G115)),"",IFERROR(_xll.BDP(TKR,$G115,"EQY_FUND_RELATIVE_PERIOD",AO$12,ACC_O,CONS_O,CURR_O,"fill=b")*1,"-"))))</f>
        <v/>
      </c>
      <c r="AP115" s="71" t="str">
        <f ca="1">IF(LEN($I115)=0,"",IF(LEN(AP$12)=0,"",IF(ISNUMBER(SEARCH("LABEL",$G115)),"",IFERROR(_xll.BDP(TKR,$G115,"EQY_FUND_RELATIVE_PERIOD",AP$12,ACC_O,CONS_O,CURR_O,"fill=b")*1,"-"))))</f>
        <v/>
      </c>
      <c r="AQ115" s="71" t="str">
        <f ca="1">IF(LEN($I115)=0,"",IF(LEN(AQ$12)=0,"",IF(ISNUMBER(SEARCH("LABEL",$G115)),"",IFERROR(_xll.BDP(TKR,$G115,"EQY_FUND_RELATIVE_PERIOD",AQ$12,ACC_O,CONS_O,CURR_O,"fill=b")*1,"-"))))</f>
        <v/>
      </c>
      <c r="AR115" s="71" t="str">
        <f ca="1">IF(LEN($I115)=0,"",IF(LEN(AR$12)=0,"",IF(ISNUMBER(SEARCH("LABEL",$G115)),"",IFERROR(_xll.BDP(TKR,$G115,"EQY_FUND_RELATIVE_PERIOD",AR$12,ACC_O,CONS_O,CURR_O,"fill=b")*1,"-"))))</f>
        <v/>
      </c>
      <c r="AS115" s="71" t="str">
        <f ca="1">IF(LEN($I115)=0,"",IF(LEN(AS$12)=0,"",IF(ISNUMBER(SEARCH("LABEL",$G115)),"",IFERROR(_xll.BDP(TKR,$G115,"EQY_FUND_RELATIVE_PERIOD",AS$12,ACC_O,CONS_O,CURR_O,"fill=b")*1,"-"))))</f>
        <v/>
      </c>
      <c r="AT115" s="71" t="str">
        <f ca="1">IF(LEN($I115)=0,"",IF(LEN(AT$12)=0,"",IF(ISNUMBER(SEARCH("LABEL",$G115)),"",IFERROR(_xll.BDP(TKR,$G115,"EQY_FUND_RELATIVE_PERIOD",AT$12,ACC_O,CONS_O,CURR_O,"fill=b")*1,"-"))))</f>
        <v/>
      </c>
      <c r="AU115" s="71" t="str">
        <f ca="1">IF(LEN($I115)=0,"",IF(LEN(AU$12)=0,"",IF(ISNUMBER(SEARCH("LABEL",$G115)),"",IFERROR(_xll.BDP(TKR,$G115,"EQY_FUND_RELATIVE_PERIOD",AU$12,ACC_O,CONS_O,CURR_O,"fill=b")*1,"-"))))</f>
        <v/>
      </c>
      <c r="AV115" s="71" t="str">
        <f ca="1">IF(LEN($I115)=0,"",IF(LEN(AV$12)=0,"",IF(ISNUMBER(SEARCH("LABEL",$G115)),"",IFERROR(_xll.BDP(TKR,$G115,"EQY_FUND_RELATIVE_PERIOD",AV$12,ACC_O,CONS_O,CURR_O,"fill=b")*1,"-"))))</f>
        <v/>
      </c>
      <c r="AW115" s="71" t="str">
        <f ca="1">IF(LEN($I115)=0,"",IF(LEN(AW$12)=0,"",IF(ISNUMBER(SEARCH("LABEL",$G115)),"",IFERROR(_xll.BDP(TKR,$G115,"EQY_FUND_RELATIVE_PERIOD",AW$12,ACC_O,CONS_O,CURR_O,"fill=b")*1,"-"))))</f>
        <v/>
      </c>
      <c r="AX115" s="71" t="str">
        <f ca="1">IF(LEN($I115)=0,"",IF(LEN(AX$12)=0,"",IF(ISNUMBER(SEARCH("LABEL",$G115)),"",IFERROR(_xll.BDP(TKR,$G115,"EQY_FUND_RELATIVE_PERIOD",AX$12,ACC_O,CONS_O,CURR_O,"fill=b")*1,"-"))))</f>
        <v/>
      </c>
      <c r="AY115" s="71" t="str">
        <f ca="1">IF(LEN($I115)=0,"",IF(LEN(AY$12)=0,"",IF(ISNUMBER(SEARCH("LABEL",$G115)),"",IFERROR(_xll.BDP(TKR,$G115,"EQY_FUND_RELATIVE_PERIOD",AY$12,ACC_O,CONS_O,CURR_O,"fill=b")*1,"-"))))</f>
        <v/>
      </c>
      <c r="AZ115" s="71" t="str">
        <f ca="1">IF(LEN($I115)=0,"",IF(LEN(AZ$12)=0,"",IF(ISNUMBER(SEARCH("LABEL",$G115)),"",IFERROR(_xll.BDP(TKR,$G115,"EQY_FUND_RELATIVE_PERIOD",AZ$12,ACC_O,CONS_O,CURR_O,"fill=b")*1,"-"))))</f>
        <v/>
      </c>
      <c r="BA115" s="71" t="str">
        <f ca="1">IF(LEN($I115)=0,"",IF(LEN(BA$12)=0,"",IF(ISNUMBER(SEARCH("LABEL",$G115)),"",IFERROR(_xll.BDP(TKR,$G115,"EQY_FUND_RELATIVE_PERIOD",BA$12,ACC_O,CONS_O,CURR_O,"fill=b")*1,"-"))))</f>
        <v/>
      </c>
      <c r="BB115" s="71" t="str">
        <f ca="1">IF(LEN($I115)=0,"",IF(LEN(BB$12)=0,"",IF(ISNUMBER(SEARCH("LABEL",$G115)),"",IFERROR(_xll.BDP(TKR,$G115,"EQY_FUND_RELATIVE_PERIOD",BB$12,ACC_O,CONS_O,CURR_O,"fill=b")*1,"-"))))</f>
        <v/>
      </c>
      <c r="BC115" s="71" t="str">
        <f ca="1">IF(LEN($I115)=0,"",IF(LEN(BC$12)=0,"",IF(ISNUMBER(SEARCH("LABEL",$G115)),"",IFERROR(_xll.BDP(TKR,$G115,"EQY_FUND_RELATIVE_PERIOD",BC$12,ACC_O,CONS_O,CURR_O,"fill=b")*1,"-"))))</f>
        <v/>
      </c>
    </row>
    <row r="116" spans="2:55">
      <c r="B116">
        <v>104</v>
      </c>
      <c r="C116" t="str">
        <f ca="1">IFERROR(INDEX(Passed_Addl,$B116,C$12),"")</f>
        <v/>
      </c>
      <c r="D116" t="str">
        <f ca="1">IFERROR(INDEX(Passed_Addl,$B116,D$12),"")</f>
        <v/>
      </c>
      <c r="E116" t="str">
        <f ca="1">IFERROR(INDEX(Passed_Addl,$B116,E$12),"")</f>
        <v/>
      </c>
      <c r="F116" t="str">
        <f ca="1">IFERROR(INDEX(Passed_Addl,$B116,F$12),"")</f>
        <v/>
      </c>
      <c r="G116" t="str">
        <f t="shared" ca="1" si="6"/>
        <v/>
      </c>
      <c r="H116" t="str">
        <f t="shared" ca="1" si="7"/>
        <v/>
      </c>
      <c r="I116" t="str">
        <f t="shared" ca="1" si="8"/>
        <v/>
      </c>
      <c r="P116" s="71" t="str">
        <f ca="1">IF(LEN($I116)=0,"",IF(LEN(P$12)=0,"",IF(ISNUMBER(SEARCH("LABEL",$G116)),"",IFERROR(_xll.BDP(TKR,$G116,"EQY_FUND_RELATIVE_PERIOD",P$12,ACC_O,CONS_O,CURR_O,"fill=b")*1,"-"))))</f>
        <v/>
      </c>
      <c r="Q116" s="71" t="str">
        <f ca="1">IF(LEN($I116)=0,"",IF(LEN(Q$12)=0,"",IF(ISNUMBER(SEARCH("LABEL",$G116)),"",IFERROR(_xll.BDP(TKR,$G116,"EQY_FUND_RELATIVE_PERIOD",Q$12,ACC_O,CONS_O,CURR_O,"fill=b")*1,"-"))))</f>
        <v/>
      </c>
      <c r="R116" s="71" t="str">
        <f ca="1">IF(LEN($I116)=0,"",IF(LEN(R$12)=0,"",IF(ISNUMBER(SEARCH("LABEL",$G116)),"",IFERROR(_xll.BDP(TKR,$G116,"EQY_FUND_RELATIVE_PERIOD",R$12,ACC_O,CONS_O,CURR_O,"fill=b")*1,"-"))))</f>
        <v/>
      </c>
      <c r="S116" s="71" t="str">
        <f ca="1">IF(LEN($I116)=0,"",IF(LEN(S$12)=0,"",IF(ISNUMBER(SEARCH("LABEL",$G116)),"",IFERROR(_xll.BDP(TKR,$G116,"EQY_FUND_RELATIVE_PERIOD",S$12,ACC_O,CONS_O,CURR_O,"fill=b")*1,"-"))))</f>
        <v/>
      </c>
      <c r="T116" s="71" t="str">
        <f ca="1">IF(LEN($I116)=0,"",IF(LEN(T$12)=0,"",IF(ISNUMBER(SEARCH("LABEL",$G116)),"",IFERROR(_xll.BDP(TKR,$G116,"EQY_FUND_RELATIVE_PERIOD",T$12,ACC_O,CONS_O,CURR_O,"fill=b")*1,"-"))))</f>
        <v/>
      </c>
      <c r="U116" s="71" t="str">
        <f ca="1">IF(LEN($I116)=0,"",IF(LEN(U$12)=0,"",IF(ISNUMBER(SEARCH("LABEL",$G116)),"",IFERROR(_xll.BDP(TKR,$G116,"EQY_FUND_RELATIVE_PERIOD",U$12,ACC_O,CONS_O,CURR_O,"fill=b")*1,"-"))))</f>
        <v/>
      </c>
      <c r="V116" s="71" t="str">
        <f ca="1">IF(LEN($I116)=0,"",IF(LEN(V$12)=0,"",IF(ISNUMBER(SEARCH("LABEL",$G116)),"",IFERROR(_xll.BDP(TKR,$G116,"EQY_FUND_RELATIVE_PERIOD",V$12,ACC_O,CONS_O,CURR_O,"fill=b")*1,"-"))))</f>
        <v/>
      </c>
      <c r="W116" s="71" t="str">
        <f ca="1">IF(LEN($I116)=0,"",IF(LEN(W$12)=0,"",IF(ISNUMBER(SEARCH("LABEL",$G116)),"",IFERROR(_xll.BDP(TKR,$G116,"EQY_FUND_RELATIVE_PERIOD",W$12,ACC_O,CONS_O,CURR_O,"fill=b")*1,"-"))))</f>
        <v/>
      </c>
      <c r="X116" s="71" t="str">
        <f ca="1">IF(LEN($I116)=0,"",IF(LEN(X$12)=0,"",IF(ISNUMBER(SEARCH("LABEL",$G116)),"",IFERROR(_xll.BDP(TKR,$G116,"EQY_FUND_RELATIVE_PERIOD",X$12,ACC_O,CONS_O,CURR_O,"fill=b")*1,"-"))))</f>
        <v/>
      </c>
      <c r="Y116" s="71" t="str">
        <f ca="1">IF(LEN($I116)=0,"",IF(LEN(Y$12)=0,"",IF(ISNUMBER(SEARCH("LABEL",$G116)),"",IFERROR(_xll.BDP(TKR,$G116,"EQY_FUND_RELATIVE_PERIOD",Y$12,ACC_O,CONS_O,CURR_O,"fill=b")*1,"-"))))</f>
        <v/>
      </c>
      <c r="Z116" s="71" t="str">
        <f ca="1">IF(LEN($I116)=0,"",IF(LEN(Z$12)=0,"",IF(ISNUMBER(SEARCH("LABEL",$G116)),"",IFERROR(_xll.BDP(TKR,$G116,"EQY_FUND_RELATIVE_PERIOD",Z$12,ACC_O,CONS_O,CURR_O,"fill=b")*1,"-"))))</f>
        <v/>
      </c>
      <c r="AA116" s="71" t="str">
        <f ca="1">IF(LEN($I116)=0,"",IF(LEN(AA$12)=0,"",IF(ISNUMBER(SEARCH("LABEL",$G116)),"",IFERROR(_xll.BDP(TKR,$G116,"EQY_FUND_RELATIVE_PERIOD",AA$12,ACC_O,CONS_O,CURR_O,"fill=b")*1,"-"))))</f>
        <v/>
      </c>
      <c r="AB116" s="71" t="str">
        <f ca="1">IF(LEN($I116)=0,"",IF(LEN(AB$12)=0,"",IF(ISNUMBER(SEARCH("LABEL",$G116)),"",IFERROR(_xll.BDP(TKR,$G116,"EQY_FUND_RELATIVE_PERIOD",AB$12,ACC_O,CONS_O,CURR_O,"fill=b")*1,"-"))))</f>
        <v/>
      </c>
      <c r="AC116" s="71" t="str">
        <f ca="1">IF(LEN($I116)=0,"",IF(LEN(AC$12)=0,"",IF(ISNUMBER(SEARCH("LABEL",$G116)),"",IFERROR(_xll.BDP(TKR,$G116,"EQY_FUND_RELATIVE_PERIOD",AC$12,ACC_O,CONS_O,CURR_O,"fill=b")*1,"-"))))</f>
        <v/>
      </c>
      <c r="AD116" s="71" t="str">
        <f ca="1">IF(LEN($I116)=0,"",IF(LEN(AD$12)=0,"",IF(ISNUMBER(SEARCH("LABEL",$G116)),"",IFERROR(_xll.BDP(TKR,$G116,"EQY_FUND_RELATIVE_PERIOD",AD$12,ACC_O,CONS_O,CURR_O,"fill=b")*1,"-"))))</f>
        <v/>
      </c>
      <c r="AE116" s="71" t="str">
        <f ca="1">IF(LEN($I116)=0,"",IF(LEN(AE$12)=0,"",IF(ISNUMBER(SEARCH("LABEL",$G116)),"",IFERROR(_xll.BDP(TKR,$G116,"EQY_FUND_RELATIVE_PERIOD",AE$12,ACC_O,CONS_O,CURR_O,"fill=b")*1,"-"))))</f>
        <v/>
      </c>
      <c r="AF116" s="71" t="str">
        <f ca="1">IF(LEN($I116)=0,"",IF(LEN(AF$12)=0,"",IF(ISNUMBER(SEARCH("LABEL",$G116)),"",IFERROR(_xll.BDP(TKR,$G116,"EQY_FUND_RELATIVE_PERIOD",AF$12,ACC_O,CONS_O,CURR_O,"fill=b")*1,"-"))))</f>
        <v/>
      </c>
      <c r="AG116" s="71" t="str">
        <f ca="1">IF(LEN($I116)=0,"",IF(LEN(AG$12)=0,"",IF(ISNUMBER(SEARCH("LABEL",$G116)),"",IFERROR(_xll.BDP(TKR,$G116,"EQY_FUND_RELATIVE_PERIOD",AG$12,ACC_O,CONS_O,CURR_O,"fill=b")*1,"-"))))</f>
        <v/>
      </c>
      <c r="AH116" s="71" t="str">
        <f ca="1">IF(LEN($I116)=0,"",IF(LEN(AH$12)=0,"",IF(ISNUMBER(SEARCH("LABEL",$G116)),"",IFERROR(_xll.BDP(TKR,$G116,"EQY_FUND_RELATIVE_PERIOD",AH$12,ACC_O,CONS_O,CURR_O,"fill=b")*1,"-"))))</f>
        <v/>
      </c>
      <c r="AI116" s="71" t="str">
        <f ca="1">IF(LEN($I116)=0,"",IF(LEN(AI$12)=0,"",IF(ISNUMBER(SEARCH("LABEL",$G116)),"",IFERROR(_xll.BDP(TKR,$G116,"EQY_FUND_RELATIVE_PERIOD",AI$12,ACC_O,CONS_O,CURR_O,"fill=b")*1,"-"))))</f>
        <v/>
      </c>
      <c r="AJ116" s="71" t="str">
        <f ca="1">IF(LEN($I116)=0,"",IF(LEN(AJ$12)=0,"",IF(ISNUMBER(SEARCH("LABEL",$G116)),"",IFERROR(_xll.BDP(TKR,$G116,"EQY_FUND_RELATIVE_PERIOD",AJ$12,ACC_O,CONS_O,CURR_O,"fill=b")*1,"-"))))</f>
        <v/>
      </c>
      <c r="AK116" s="71" t="str">
        <f ca="1">IF(LEN($I116)=0,"",IF(LEN(AK$12)=0,"",IF(ISNUMBER(SEARCH("LABEL",$G116)),"",IFERROR(_xll.BDP(TKR,$G116,"EQY_FUND_RELATIVE_PERIOD",AK$12,ACC_O,CONS_O,CURR_O,"fill=b")*1,"-"))))</f>
        <v/>
      </c>
      <c r="AL116" s="71" t="str">
        <f ca="1">IF(LEN($I116)=0,"",IF(LEN(AL$12)=0,"",IF(ISNUMBER(SEARCH("LABEL",$G116)),"",IFERROR(_xll.BDP(TKR,$G116,"EQY_FUND_RELATIVE_PERIOD",AL$12,ACC_O,CONS_O,CURR_O,"fill=b")*1,"-"))))</f>
        <v/>
      </c>
      <c r="AM116" s="71" t="str">
        <f ca="1">IF(LEN($I116)=0,"",IF(LEN(AM$12)=0,"",IF(ISNUMBER(SEARCH("LABEL",$G116)),"",IFERROR(_xll.BDP(TKR,$G116,"EQY_FUND_RELATIVE_PERIOD",AM$12,ACC_O,CONS_O,CURR_O,"fill=b")*1,"-"))))</f>
        <v/>
      </c>
      <c r="AN116" s="71" t="str">
        <f ca="1">IF(LEN($I116)=0,"",IF(LEN(AN$12)=0,"",IF(ISNUMBER(SEARCH("LABEL",$G116)),"",IFERROR(_xll.BDP(TKR,$G116,"EQY_FUND_RELATIVE_PERIOD",AN$12,ACC_O,CONS_O,CURR_O,"fill=b")*1,"-"))))</f>
        <v/>
      </c>
      <c r="AO116" s="71" t="str">
        <f ca="1">IF(LEN($I116)=0,"",IF(LEN(AO$12)=0,"",IF(ISNUMBER(SEARCH("LABEL",$G116)),"",IFERROR(_xll.BDP(TKR,$G116,"EQY_FUND_RELATIVE_PERIOD",AO$12,ACC_O,CONS_O,CURR_O,"fill=b")*1,"-"))))</f>
        <v/>
      </c>
      <c r="AP116" s="71" t="str">
        <f ca="1">IF(LEN($I116)=0,"",IF(LEN(AP$12)=0,"",IF(ISNUMBER(SEARCH("LABEL",$G116)),"",IFERROR(_xll.BDP(TKR,$G116,"EQY_FUND_RELATIVE_PERIOD",AP$12,ACC_O,CONS_O,CURR_O,"fill=b")*1,"-"))))</f>
        <v/>
      </c>
      <c r="AQ116" s="71" t="str">
        <f ca="1">IF(LEN($I116)=0,"",IF(LEN(AQ$12)=0,"",IF(ISNUMBER(SEARCH("LABEL",$G116)),"",IFERROR(_xll.BDP(TKR,$G116,"EQY_FUND_RELATIVE_PERIOD",AQ$12,ACC_O,CONS_O,CURR_O,"fill=b")*1,"-"))))</f>
        <v/>
      </c>
      <c r="AR116" s="71" t="str">
        <f ca="1">IF(LEN($I116)=0,"",IF(LEN(AR$12)=0,"",IF(ISNUMBER(SEARCH("LABEL",$G116)),"",IFERROR(_xll.BDP(TKR,$G116,"EQY_FUND_RELATIVE_PERIOD",AR$12,ACC_O,CONS_O,CURR_O,"fill=b")*1,"-"))))</f>
        <v/>
      </c>
      <c r="AS116" s="71" t="str">
        <f ca="1">IF(LEN($I116)=0,"",IF(LEN(AS$12)=0,"",IF(ISNUMBER(SEARCH("LABEL",$G116)),"",IFERROR(_xll.BDP(TKR,$G116,"EQY_FUND_RELATIVE_PERIOD",AS$12,ACC_O,CONS_O,CURR_O,"fill=b")*1,"-"))))</f>
        <v/>
      </c>
      <c r="AT116" s="71" t="str">
        <f ca="1">IF(LEN($I116)=0,"",IF(LEN(AT$12)=0,"",IF(ISNUMBER(SEARCH("LABEL",$G116)),"",IFERROR(_xll.BDP(TKR,$G116,"EQY_FUND_RELATIVE_PERIOD",AT$12,ACC_O,CONS_O,CURR_O,"fill=b")*1,"-"))))</f>
        <v/>
      </c>
      <c r="AU116" s="71" t="str">
        <f ca="1">IF(LEN($I116)=0,"",IF(LEN(AU$12)=0,"",IF(ISNUMBER(SEARCH("LABEL",$G116)),"",IFERROR(_xll.BDP(TKR,$G116,"EQY_FUND_RELATIVE_PERIOD",AU$12,ACC_O,CONS_O,CURR_O,"fill=b")*1,"-"))))</f>
        <v/>
      </c>
      <c r="AV116" s="71" t="str">
        <f ca="1">IF(LEN($I116)=0,"",IF(LEN(AV$12)=0,"",IF(ISNUMBER(SEARCH("LABEL",$G116)),"",IFERROR(_xll.BDP(TKR,$G116,"EQY_FUND_RELATIVE_PERIOD",AV$12,ACC_O,CONS_O,CURR_O,"fill=b")*1,"-"))))</f>
        <v/>
      </c>
      <c r="AW116" s="71" t="str">
        <f ca="1">IF(LEN($I116)=0,"",IF(LEN(AW$12)=0,"",IF(ISNUMBER(SEARCH("LABEL",$G116)),"",IFERROR(_xll.BDP(TKR,$G116,"EQY_FUND_RELATIVE_PERIOD",AW$12,ACC_O,CONS_O,CURR_O,"fill=b")*1,"-"))))</f>
        <v/>
      </c>
      <c r="AX116" s="71" t="str">
        <f ca="1">IF(LEN($I116)=0,"",IF(LEN(AX$12)=0,"",IF(ISNUMBER(SEARCH("LABEL",$G116)),"",IFERROR(_xll.BDP(TKR,$G116,"EQY_FUND_RELATIVE_PERIOD",AX$12,ACC_O,CONS_O,CURR_O,"fill=b")*1,"-"))))</f>
        <v/>
      </c>
      <c r="AY116" s="71" t="str">
        <f ca="1">IF(LEN($I116)=0,"",IF(LEN(AY$12)=0,"",IF(ISNUMBER(SEARCH("LABEL",$G116)),"",IFERROR(_xll.BDP(TKR,$G116,"EQY_FUND_RELATIVE_PERIOD",AY$12,ACC_O,CONS_O,CURR_O,"fill=b")*1,"-"))))</f>
        <v/>
      </c>
      <c r="AZ116" s="71" t="str">
        <f ca="1">IF(LEN($I116)=0,"",IF(LEN(AZ$12)=0,"",IF(ISNUMBER(SEARCH("LABEL",$G116)),"",IFERROR(_xll.BDP(TKR,$G116,"EQY_FUND_RELATIVE_PERIOD",AZ$12,ACC_O,CONS_O,CURR_O,"fill=b")*1,"-"))))</f>
        <v/>
      </c>
      <c r="BA116" s="71" t="str">
        <f ca="1">IF(LEN($I116)=0,"",IF(LEN(BA$12)=0,"",IF(ISNUMBER(SEARCH("LABEL",$G116)),"",IFERROR(_xll.BDP(TKR,$G116,"EQY_FUND_RELATIVE_PERIOD",BA$12,ACC_O,CONS_O,CURR_O,"fill=b")*1,"-"))))</f>
        <v/>
      </c>
      <c r="BB116" s="71" t="str">
        <f ca="1">IF(LEN($I116)=0,"",IF(LEN(BB$12)=0,"",IF(ISNUMBER(SEARCH("LABEL",$G116)),"",IFERROR(_xll.BDP(TKR,$G116,"EQY_FUND_RELATIVE_PERIOD",BB$12,ACC_O,CONS_O,CURR_O,"fill=b")*1,"-"))))</f>
        <v/>
      </c>
      <c r="BC116" s="71" t="str">
        <f ca="1">IF(LEN($I116)=0,"",IF(LEN(BC$12)=0,"",IF(ISNUMBER(SEARCH("LABEL",$G116)),"",IFERROR(_xll.BDP(TKR,$G116,"EQY_FUND_RELATIVE_PERIOD",BC$12,ACC_O,CONS_O,CURR_O,"fill=b")*1,"-"))))</f>
        <v/>
      </c>
    </row>
    <row r="117" spans="2:55">
      <c r="B117">
        <v>105</v>
      </c>
      <c r="C117" t="str">
        <f t="shared" ca="1" si="9"/>
        <v/>
      </c>
      <c r="D117" t="str">
        <f t="shared" ca="1" si="9"/>
        <v/>
      </c>
      <c r="E117" t="str">
        <f t="shared" ca="1" si="9"/>
        <v/>
      </c>
      <c r="F117" t="str">
        <f t="shared" ca="1" si="9"/>
        <v/>
      </c>
      <c r="G117" t="str">
        <f t="shared" ca="1" si="6"/>
        <v/>
      </c>
      <c r="H117" t="str">
        <f t="shared" ca="1" si="7"/>
        <v/>
      </c>
      <c r="I117" t="str">
        <f t="shared" ca="1" si="8"/>
        <v/>
      </c>
      <c r="P117" s="71" t="str">
        <f ca="1">IF(LEN($I117)=0,"",IF(LEN(P$12)=0,"",IF(ISNUMBER(SEARCH("LABEL",$G117)),"",IFERROR(_xll.BDP(TKR,$G117,"EQY_FUND_RELATIVE_PERIOD",P$12,ACC_O,CONS_O,CURR_O,"fill=b")*1,"-"))))</f>
        <v/>
      </c>
      <c r="Q117" s="71" t="str">
        <f ca="1">IF(LEN($I117)=0,"",IF(LEN(Q$12)=0,"",IF(ISNUMBER(SEARCH("LABEL",$G117)),"",IFERROR(_xll.BDP(TKR,$G117,"EQY_FUND_RELATIVE_PERIOD",Q$12,ACC_O,CONS_O,CURR_O,"fill=b")*1,"-"))))</f>
        <v/>
      </c>
      <c r="R117" s="71" t="str">
        <f ca="1">IF(LEN($I117)=0,"",IF(LEN(R$12)=0,"",IF(ISNUMBER(SEARCH("LABEL",$G117)),"",IFERROR(_xll.BDP(TKR,$G117,"EQY_FUND_RELATIVE_PERIOD",R$12,ACC_O,CONS_O,CURR_O,"fill=b")*1,"-"))))</f>
        <v/>
      </c>
      <c r="S117" s="71" t="str">
        <f ca="1">IF(LEN($I117)=0,"",IF(LEN(S$12)=0,"",IF(ISNUMBER(SEARCH("LABEL",$G117)),"",IFERROR(_xll.BDP(TKR,$G117,"EQY_FUND_RELATIVE_PERIOD",S$12,ACC_O,CONS_O,CURR_O,"fill=b")*1,"-"))))</f>
        <v/>
      </c>
      <c r="T117" s="71" t="str">
        <f ca="1">IF(LEN($I117)=0,"",IF(LEN(T$12)=0,"",IF(ISNUMBER(SEARCH("LABEL",$G117)),"",IFERROR(_xll.BDP(TKR,$G117,"EQY_FUND_RELATIVE_PERIOD",T$12,ACC_O,CONS_O,CURR_O,"fill=b")*1,"-"))))</f>
        <v/>
      </c>
      <c r="U117" s="71" t="str">
        <f ca="1">IF(LEN($I117)=0,"",IF(LEN(U$12)=0,"",IF(ISNUMBER(SEARCH("LABEL",$G117)),"",IFERROR(_xll.BDP(TKR,$G117,"EQY_FUND_RELATIVE_PERIOD",U$12,ACC_O,CONS_O,CURR_O,"fill=b")*1,"-"))))</f>
        <v/>
      </c>
      <c r="V117" s="71" t="str">
        <f ca="1">IF(LEN($I117)=0,"",IF(LEN(V$12)=0,"",IF(ISNUMBER(SEARCH("LABEL",$G117)),"",IFERROR(_xll.BDP(TKR,$G117,"EQY_FUND_RELATIVE_PERIOD",V$12,ACC_O,CONS_O,CURR_O,"fill=b")*1,"-"))))</f>
        <v/>
      </c>
      <c r="W117" s="71" t="str">
        <f ca="1">IF(LEN($I117)=0,"",IF(LEN(W$12)=0,"",IF(ISNUMBER(SEARCH("LABEL",$G117)),"",IFERROR(_xll.BDP(TKR,$G117,"EQY_FUND_RELATIVE_PERIOD",W$12,ACC_O,CONS_O,CURR_O,"fill=b")*1,"-"))))</f>
        <v/>
      </c>
      <c r="X117" s="71" t="str">
        <f ca="1">IF(LEN($I117)=0,"",IF(LEN(X$12)=0,"",IF(ISNUMBER(SEARCH("LABEL",$G117)),"",IFERROR(_xll.BDP(TKR,$G117,"EQY_FUND_RELATIVE_PERIOD",X$12,ACC_O,CONS_O,CURR_O,"fill=b")*1,"-"))))</f>
        <v/>
      </c>
      <c r="Y117" s="71" t="str">
        <f ca="1">IF(LEN($I117)=0,"",IF(LEN(Y$12)=0,"",IF(ISNUMBER(SEARCH("LABEL",$G117)),"",IFERROR(_xll.BDP(TKR,$G117,"EQY_FUND_RELATIVE_PERIOD",Y$12,ACC_O,CONS_O,CURR_O,"fill=b")*1,"-"))))</f>
        <v/>
      </c>
      <c r="Z117" s="71" t="str">
        <f ca="1">IF(LEN($I117)=0,"",IF(LEN(Z$12)=0,"",IF(ISNUMBER(SEARCH("LABEL",$G117)),"",IFERROR(_xll.BDP(TKR,$G117,"EQY_FUND_RELATIVE_PERIOD",Z$12,ACC_O,CONS_O,CURR_O,"fill=b")*1,"-"))))</f>
        <v/>
      </c>
      <c r="AA117" s="71" t="str">
        <f ca="1">IF(LEN($I117)=0,"",IF(LEN(AA$12)=0,"",IF(ISNUMBER(SEARCH("LABEL",$G117)),"",IFERROR(_xll.BDP(TKR,$G117,"EQY_FUND_RELATIVE_PERIOD",AA$12,ACC_O,CONS_O,CURR_O,"fill=b")*1,"-"))))</f>
        <v/>
      </c>
      <c r="AB117" s="71" t="str">
        <f ca="1">IF(LEN($I117)=0,"",IF(LEN(AB$12)=0,"",IF(ISNUMBER(SEARCH("LABEL",$G117)),"",IFERROR(_xll.BDP(TKR,$G117,"EQY_FUND_RELATIVE_PERIOD",AB$12,ACC_O,CONS_O,CURR_O,"fill=b")*1,"-"))))</f>
        <v/>
      </c>
      <c r="AC117" s="71" t="str">
        <f ca="1">IF(LEN($I117)=0,"",IF(LEN(AC$12)=0,"",IF(ISNUMBER(SEARCH("LABEL",$G117)),"",IFERROR(_xll.BDP(TKR,$G117,"EQY_FUND_RELATIVE_PERIOD",AC$12,ACC_O,CONS_O,CURR_O,"fill=b")*1,"-"))))</f>
        <v/>
      </c>
      <c r="AD117" s="71" t="str">
        <f ca="1">IF(LEN($I117)=0,"",IF(LEN(AD$12)=0,"",IF(ISNUMBER(SEARCH("LABEL",$G117)),"",IFERROR(_xll.BDP(TKR,$G117,"EQY_FUND_RELATIVE_PERIOD",AD$12,ACC_O,CONS_O,CURR_O,"fill=b")*1,"-"))))</f>
        <v/>
      </c>
      <c r="AE117" s="71" t="str">
        <f ca="1">IF(LEN($I117)=0,"",IF(LEN(AE$12)=0,"",IF(ISNUMBER(SEARCH("LABEL",$G117)),"",IFERROR(_xll.BDP(TKR,$G117,"EQY_FUND_RELATIVE_PERIOD",AE$12,ACC_O,CONS_O,CURR_O,"fill=b")*1,"-"))))</f>
        <v/>
      </c>
      <c r="AF117" s="71" t="str">
        <f ca="1">IF(LEN($I117)=0,"",IF(LEN(AF$12)=0,"",IF(ISNUMBER(SEARCH("LABEL",$G117)),"",IFERROR(_xll.BDP(TKR,$G117,"EQY_FUND_RELATIVE_PERIOD",AF$12,ACC_O,CONS_O,CURR_O,"fill=b")*1,"-"))))</f>
        <v/>
      </c>
      <c r="AG117" s="71" t="str">
        <f ca="1">IF(LEN($I117)=0,"",IF(LEN(AG$12)=0,"",IF(ISNUMBER(SEARCH("LABEL",$G117)),"",IFERROR(_xll.BDP(TKR,$G117,"EQY_FUND_RELATIVE_PERIOD",AG$12,ACC_O,CONS_O,CURR_O,"fill=b")*1,"-"))))</f>
        <v/>
      </c>
      <c r="AH117" s="71" t="str">
        <f ca="1">IF(LEN($I117)=0,"",IF(LEN(AH$12)=0,"",IF(ISNUMBER(SEARCH("LABEL",$G117)),"",IFERROR(_xll.BDP(TKR,$G117,"EQY_FUND_RELATIVE_PERIOD",AH$12,ACC_O,CONS_O,CURR_O,"fill=b")*1,"-"))))</f>
        <v/>
      </c>
      <c r="AI117" s="71" t="str">
        <f ca="1">IF(LEN($I117)=0,"",IF(LEN(AI$12)=0,"",IF(ISNUMBER(SEARCH("LABEL",$G117)),"",IFERROR(_xll.BDP(TKR,$G117,"EQY_FUND_RELATIVE_PERIOD",AI$12,ACC_O,CONS_O,CURR_O,"fill=b")*1,"-"))))</f>
        <v/>
      </c>
      <c r="AJ117" s="71" t="str">
        <f ca="1">IF(LEN($I117)=0,"",IF(LEN(AJ$12)=0,"",IF(ISNUMBER(SEARCH("LABEL",$G117)),"",IFERROR(_xll.BDP(TKR,$G117,"EQY_FUND_RELATIVE_PERIOD",AJ$12,ACC_O,CONS_O,CURR_O,"fill=b")*1,"-"))))</f>
        <v/>
      </c>
      <c r="AK117" s="71" t="str">
        <f ca="1">IF(LEN($I117)=0,"",IF(LEN(AK$12)=0,"",IF(ISNUMBER(SEARCH("LABEL",$G117)),"",IFERROR(_xll.BDP(TKR,$G117,"EQY_FUND_RELATIVE_PERIOD",AK$12,ACC_O,CONS_O,CURR_O,"fill=b")*1,"-"))))</f>
        <v/>
      </c>
      <c r="AL117" s="71" t="str">
        <f ca="1">IF(LEN($I117)=0,"",IF(LEN(AL$12)=0,"",IF(ISNUMBER(SEARCH("LABEL",$G117)),"",IFERROR(_xll.BDP(TKR,$G117,"EQY_FUND_RELATIVE_PERIOD",AL$12,ACC_O,CONS_O,CURR_O,"fill=b")*1,"-"))))</f>
        <v/>
      </c>
      <c r="AM117" s="71" t="str">
        <f ca="1">IF(LEN($I117)=0,"",IF(LEN(AM$12)=0,"",IF(ISNUMBER(SEARCH("LABEL",$G117)),"",IFERROR(_xll.BDP(TKR,$G117,"EQY_FUND_RELATIVE_PERIOD",AM$12,ACC_O,CONS_O,CURR_O,"fill=b")*1,"-"))))</f>
        <v/>
      </c>
      <c r="AN117" s="71" t="str">
        <f ca="1">IF(LEN($I117)=0,"",IF(LEN(AN$12)=0,"",IF(ISNUMBER(SEARCH("LABEL",$G117)),"",IFERROR(_xll.BDP(TKR,$G117,"EQY_FUND_RELATIVE_PERIOD",AN$12,ACC_O,CONS_O,CURR_O,"fill=b")*1,"-"))))</f>
        <v/>
      </c>
      <c r="AO117" s="71" t="str">
        <f ca="1">IF(LEN($I117)=0,"",IF(LEN(AO$12)=0,"",IF(ISNUMBER(SEARCH("LABEL",$G117)),"",IFERROR(_xll.BDP(TKR,$G117,"EQY_FUND_RELATIVE_PERIOD",AO$12,ACC_O,CONS_O,CURR_O,"fill=b")*1,"-"))))</f>
        <v/>
      </c>
      <c r="AP117" s="71" t="str">
        <f ca="1">IF(LEN($I117)=0,"",IF(LEN(AP$12)=0,"",IF(ISNUMBER(SEARCH("LABEL",$G117)),"",IFERROR(_xll.BDP(TKR,$G117,"EQY_FUND_RELATIVE_PERIOD",AP$12,ACC_O,CONS_O,CURR_O,"fill=b")*1,"-"))))</f>
        <v/>
      </c>
      <c r="AQ117" s="71" t="str">
        <f ca="1">IF(LEN($I117)=0,"",IF(LEN(AQ$12)=0,"",IF(ISNUMBER(SEARCH("LABEL",$G117)),"",IFERROR(_xll.BDP(TKR,$G117,"EQY_FUND_RELATIVE_PERIOD",AQ$12,ACC_O,CONS_O,CURR_O,"fill=b")*1,"-"))))</f>
        <v/>
      </c>
      <c r="AR117" s="71" t="str">
        <f ca="1">IF(LEN($I117)=0,"",IF(LEN(AR$12)=0,"",IF(ISNUMBER(SEARCH("LABEL",$G117)),"",IFERROR(_xll.BDP(TKR,$G117,"EQY_FUND_RELATIVE_PERIOD",AR$12,ACC_O,CONS_O,CURR_O,"fill=b")*1,"-"))))</f>
        <v/>
      </c>
      <c r="AS117" s="71" t="str">
        <f ca="1">IF(LEN($I117)=0,"",IF(LEN(AS$12)=0,"",IF(ISNUMBER(SEARCH("LABEL",$G117)),"",IFERROR(_xll.BDP(TKR,$G117,"EQY_FUND_RELATIVE_PERIOD",AS$12,ACC_O,CONS_O,CURR_O,"fill=b")*1,"-"))))</f>
        <v/>
      </c>
      <c r="AT117" s="71" t="str">
        <f ca="1">IF(LEN($I117)=0,"",IF(LEN(AT$12)=0,"",IF(ISNUMBER(SEARCH("LABEL",$G117)),"",IFERROR(_xll.BDP(TKR,$G117,"EQY_FUND_RELATIVE_PERIOD",AT$12,ACC_O,CONS_O,CURR_O,"fill=b")*1,"-"))))</f>
        <v/>
      </c>
      <c r="AU117" s="71" t="str">
        <f ca="1">IF(LEN($I117)=0,"",IF(LEN(AU$12)=0,"",IF(ISNUMBER(SEARCH("LABEL",$G117)),"",IFERROR(_xll.BDP(TKR,$G117,"EQY_FUND_RELATIVE_PERIOD",AU$12,ACC_O,CONS_O,CURR_O,"fill=b")*1,"-"))))</f>
        <v/>
      </c>
      <c r="AV117" s="71" t="str">
        <f ca="1">IF(LEN($I117)=0,"",IF(LEN(AV$12)=0,"",IF(ISNUMBER(SEARCH("LABEL",$G117)),"",IFERROR(_xll.BDP(TKR,$G117,"EQY_FUND_RELATIVE_PERIOD",AV$12,ACC_O,CONS_O,CURR_O,"fill=b")*1,"-"))))</f>
        <v/>
      </c>
      <c r="AW117" s="71" t="str">
        <f ca="1">IF(LEN($I117)=0,"",IF(LEN(AW$12)=0,"",IF(ISNUMBER(SEARCH("LABEL",$G117)),"",IFERROR(_xll.BDP(TKR,$G117,"EQY_FUND_RELATIVE_PERIOD",AW$12,ACC_O,CONS_O,CURR_O,"fill=b")*1,"-"))))</f>
        <v/>
      </c>
      <c r="AX117" s="71" t="str">
        <f ca="1">IF(LEN($I117)=0,"",IF(LEN(AX$12)=0,"",IF(ISNUMBER(SEARCH("LABEL",$G117)),"",IFERROR(_xll.BDP(TKR,$G117,"EQY_FUND_RELATIVE_PERIOD",AX$12,ACC_O,CONS_O,CURR_O,"fill=b")*1,"-"))))</f>
        <v/>
      </c>
      <c r="AY117" s="71" t="str">
        <f ca="1">IF(LEN($I117)=0,"",IF(LEN(AY$12)=0,"",IF(ISNUMBER(SEARCH("LABEL",$G117)),"",IFERROR(_xll.BDP(TKR,$G117,"EQY_FUND_RELATIVE_PERIOD",AY$12,ACC_O,CONS_O,CURR_O,"fill=b")*1,"-"))))</f>
        <v/>
      </c>
      <c r="AZ117" s="71" t="str">
        <f ca="1">IF(LEN($I117)=0,"",IF(LEN(AZ$12)=0,"",IF(ISNUMBER(SEARCH("LABEL",$G117)),"",IFERROR(_xll.BDP(TKR,$G117,"EQY_FUND_RELATIVE_PERIOD",AZ$12,ACC_O,CONS_O,CURR_O,"fill=b")*1,"-"))))</f>
        <v/>
      </c>
      <c r="BA117" s="71" t="str">
        <f ca="1">IF(LEN($I117)=0,"",IF(LEN(BA$12)=0,"",IF(ISNUMBER(SEARCH("LABEL",$G117)),"",IFERROR(_xll.BDP(TKR,$G117,"EQY_FUND_RELATIVE_PERIOD",BA$12,ACC_O,CONS_O,CURR_O,"fill=b")*1,"-"))))</f>
        <v/>
      </c>
      <c r="BB117" s="71" t="str">
        <f ca="1">IF(LEN($I117)=0,"",IF(LEN(BB$12)=0,"",IF(ISNUMBER(SEARCH("LABEL",$G117)),"",IFERROR(_xll.BDP(TKR,$G117,"EQY_FUND_RELATIVE_PERIOD",BB$12,ACC_O,CONS_O,CURR_O,"fill=b")*1,"-"))))</f>
        <v/>
      </c>
      <c r="BC117" s="71" t="str">
        <f ca="1">IF(LEN($I117)=0,"",IF(LEN(BC$12)=0,"",IF(ISNUMBER(SEARCH("LABEL",$G117)),"",IFERROR(_xll.BDP(TKR,$G117,"EQY_FUND_RELATIVE_PERIOD",BC$12,ACC_O,CONS_O,CURR_O,"fill=b")*1,"-"))))</f>
        <v/>
      </c>
    </row>
    <row r="118" spans="2:55">
      <c r="B118">
        <v>106</v>
      </c>
      <c r="C118" t="str">
        <f ca="1">IFERROR(INDEX(Passed_Addl,$B118,C$12),"")</f>
        <v/>
      </c>
      <c r="D118" t="str">
        <f ca="1">IFERROR(INDEX(Passed_Addl,$B118,D$12),"")</f>
        <v/>
      </c>
      <c r="E118" t="str">
        <f ca="1">IFERROR(INDEX(Passed_Addl,$B118,E$12),"")</f>
        <v/>
      </c>
      <c r="F118" t="str">
        <f ca="1">IFERROR(INDEX(Passed_Addl,$B118,F$12),"")</f>
        <v/>
      </c>
      <c r="G118" t="str">
        <f t="shared" ca="1" si="6"/>
        <v/>
      </c>
      <c r="H118" t="str">
        <f t="shared" ca="1" si="7"/>
        <v/>
      </c>
      <c r="I118" t="str">
        <f t="shared" ca="1" si="8"/>
        <v/>
      </c>
      <c r="P118" s="71" t="str">
        <f ca="1">IF(LEN($I118)=0,"",IF(LEN(P$12)=0,"",IF(ISNUMBER(SEARCH("LABEL",$G118)),"",IFERROR(_xll.BDP(TKR,$G118,"EQY_FUND_RELATIVE_PERIOD",P$12,ACC_O,CONS_O,CURR_O,"fill=b")*1,"-"))))</f>
        <v/>
      </c>
      <c r="Q118" s="71" t="str">
        <f ca="1">IF(LEN($I118)=0,"",IF(LEN(Q$12)=0,"",IF(ISNUMBER(SEARCH("LABEL",$G118)),"",IFERROR(_xll.BDP(TKR,$G118,"EQY_FUND_RELATIVE_PERIOD",Q$12,ACC_O,CONS_O,CURR_O,"fill=b")*1,"-"))))</f>
        <v/>
      </c>
      <c r="R118" s="71" t="str">
        <f ca="1">IF(LEN($I118)=0,"",IF(LEN(R$12)=0,"",IF(ISNUMBER(SEARCH("LABEL",$G118)),"",IFERROR(_xll.BDP(TKR,$G118,"EQY_FUND_RELATIVE_PERIOD",R$12,ACC_O,CONS_O,CURR_O,"fill=b")*1,"-"))))</f>
        <v/>
      </c>
      <c r="S118" s="71" t="str">
        <f ca="1">IF(LEN($I118)=0,"",IF(LEN(S$12)=0,"",IF(ISNUMBER(SEARCH("LABEL",$G118)),"",IFERROR(_xll.BDP(TKR,$G118,"EQY_FUND_RELATIVE_PERIOD",S$12,ACC_O,CONS_O,CURR_O,"fill=b")*1,"-"))))</f>
        <v/>
      </c>
      <c r="T118" s="71" t="str">
        <f ca="1">IF(LEN($I118)=0,"",IF(LEN(T$12)=0,"",IF(ISNUMBER(SEARCH("LABEL",$G118)),"",IFERROR(_xll.BDP(TKR,$G118,"EQY_FUND_RELATIVE_PERIOD",T$12,ACC_O,CONS_O,CURR_O,"fill=b")*1,"-"))))</f>
        <v/>
      </c>
      <c r="U118" s="71" t="str">
        <f ca="1">IF(LEN($I118)=0,"",IF(LEN(U$12)=0,"",IF(ISNUMBER(SEARCH("LABEL",$G118)),"",IFERROR(_xll.BDP(TKR,$G118,"EQY_FUND_RELATIVE_PERIOD",U$12,ACC_O,CONS_O,CURR_O,"fill=b")*1,"-"))))</f>
        <v/>
      </c>
      <c r="V118" s="71" t="str">
        <f ca="1">IF(LEN($I118)=0,"",IF(LEN(V$12)=0,"",IF(ISNUMBER(SEARCH("LABEL",$G118)),"",IFERROR(_xll.BDP(TKR,$G118,"EQY_FUND_RELATIVE_PERIOD",V$12,ACC_O,CONS_O,CURR_O,"fill=b")*1,"-"))))</f>
        <v/>
      </c>
      <c r="W118" s="71" t="str">
        <f ca="1">IF(LEN($I118)=0,"",IF(LEN(W$12)=0,"",IF(ISNUMBER(SEARCH("LABEL",$G118)),"",IFERROR(_xll.BDP(TKR,$G118,"EQY_FUND_RELATIVE_PERIOD",W$12,ACC_O,CONS_O,CURR_O,"fill=b")*1,"-"))))</f>
        <v/>
      </c>
      <c r="X118" s="71" t="str">
        <f ca="1">IF(LEN($I118)=0,"",IF(LEN(X$12)=0,"",IF(ISNUMBER(SEARCH("LABEL",$G118)),"",IFERROR(_xll.BDP(TKR,$G118,"EQY_FUND_RELATIVE_PERIOD",X$12,ACC_O,CONS_O,CURR_O,"fill=b")*1,"-"))))</f>
        <v/>
      </c>
      <c r="Y118" s="71" t="str">
        <f ca="1">IF(LEN($I118)=0,"",IF(LEN(Y$12)=0,"",IF(ISNUMBER(SEARCH("LABEL",$G118)),"",IFERROR(_xll.BDP(TKR,$G118,"EQY_FUND_RELATIVE_PERIOD",Y$12,ACC_O,CONS_O,CURR_O,"fill=b")*1,"-"))))</f>
        <v/>
      </c>
      <c r="Z118" s="71" t="str">
        <f ca="1">IF(LEN($I118)=0,"",IF(LEN(Z$12)=0,"",IF(ISNUMBER(SEARCH("LABEL",$G118)),"",IFERROR(_xll.BDP(TKR,$G118,"EQY_FUND_RELATIVE_PERIOD",Z$12,ACC_O,CONS_O,CURR_O,"fill=b")*1,"-"))))</f>
        <v/>
      </c>
      <c r="AA118" s="71" t="str">
        <f ca="1">IF(LEN($I118)=0,"",IF(LEN(AA$12)=0,"",IF(ISNUMBER(SEARCH("LABEL",$G118)),"",IFERROR(_xll.BDP(TKR,$G118,"EQY_FUND_RELATIVE_PERIOD",AA$12,ACC_O,CONS_O,CURR_O,"fill=b")*1,"-"))))</f>
        <v/>
      </c>
      <c r="AB118" s="71" t="str">
        <f ca="1">IF(LEN($I118)=0,"",IF(LEN(AB$12)=0,"",IF(ISNUMBER(SEARCH("LABEL",$G118)),"",IFERROR(_xll.BDP(TKR,$G118,"EQY_FUND_RELATIVE_PERIOD",AB$12,ACC_O,CONS_O,CURR_O,"fill=b")*1,"-"))))</f>
        <v/>
      </c>
      <c r="AC118" s="71" t="str">
        <f ca="1">IF(LEN($I118)=0,"",IF(LEN(AC$12)=0,"",IF(ISNUMBER(SEARCH("LABEL",$G118)),"",IFERROR(_xll.BDP(TKR,$G118,"EQY_FUND_RELATIVE_PERIOD",AC$12,ACC_O,CONS_O,CURR_O,"fill=b")*1,"-"))))</f>
        <v/>
      </c>
      <c r="AD118" s="71" t="str">
        <f ca="1">IF(LEN($I118)=0,"",IF(LEN(AD$12)=0,"",IF(ISNUMBER(SEARCH("LABEL",$G118)),"",IFERROR(_xll.BDP(TKR,$G118,"EQY_FUND_RELATIVE_PERIOD",AD$12,ACC_O,CONS_O,CURR_O,"fill=b")*1,"-"))))</f>
        <v/>
      </c>
      <c r="AE118" s="71" t="str">
        <f ca="1">IF(LEN($I118)=0,"",IF(LEN(AE$12)=0,"",IF(ISNUMBER(SEARCH("LABEL",$G118)),"",IFERROR(_xll.BDP(TKR,$G118,"EQY_FUND_RELATIVE_PERIOD",AE$12,ACC_O,CONS_O,CURR_O,"fill=b")*1,"-"))))</f>
        <v/>
      </c>
      <c r="AF118" s="71" t="str">
        <f ca="1">IF(LEN($I118)=0,"",IF(LEN(AF$12)=0,"",IF(ISNUMBER(SEARCH("LABEL",$G118)),"",IFERROR(_xll.BDP(TKR,$G118,"EQY_FUND_RELATIVE_PERIOD",AF$12,ACC_O,CONS_O,CURR_O,"fill=b")*1,"-"))))</f>
        <v/>
      </c>
      <c r="AG118" s="71" t="str">
        <f ca="1">IF(LEN($I118)=0,"",IF(LEN(AG$12)=0,"",IF(ISNUMBER(SEARCH("LABEL",$G118)),"",IFERROR(_xll.BDP(TKR,$G118,"EQY_FUND_RELATIVE_PERIOD",AG$12,ACC_O,CONS_O,CURR_O,"fill=b")*1,"-"))))</f>
        <v/>
      </c>
      <c r="AH118" s="71" t="str">
        <f ca="1">IF(LEN($I118)=0,"",IF(LEN(AH$12)=0,"",IF(ISNUMBER(SEARCH("LABEL",$G118)),"",IFERROR(_xll.BDP(TKR,$G118,"EQY_FUND_RELATIVE_PERIOD",AH$12,ACC_O,CONS_O,CURR_O,"fill=b")*1,"-"))))</f>
        <v/>
      </c>
      <c r="AI118" s="71" t="str">
        <f ca="1">IF(LEN($I118)=0,"",IF(LEN(AI$12)=0,"",IF(ISNUMBER(SEARCH("LABEL",$G118)),"",IFERROR(_xll.BDP(TKR,$G118,"EQY_FUND_RELATIVE_PERIOD",AI$12,ACC_O,CONS_O,CURR_O,"fill=b")*1,"-"))))</f>
        <v/>
      </c>
      <c r="AJ118" s="71" t="str">
        <f ca="1">IF(LEN($I118)=0,"",IF(LEN(AJ$12)=0,"",IF(ISNUMBER(SEARCH("LABEL",$G118)),"",IFERROR(_xll.BDP(TKR,$G118,"EQY_FUND_RELATIVE_PERIOD",AJ$12,ACC_O,CONS_O,CURR_O,"fill=b")*1,"-"))))</f>
        <v/>
      </c>
      <c r="AK118" s="71" t="str">
        <f ca="1">IF(LEN($I118)=0,"",IF(LEN(AK$12)=0,"",IF(ISNUMBER(SEARCH("LABEL",$G118)),"",IFERROR(_xll.BDP(TKR,$G118,"EQY_FUND_RELATIVE_PERIOD",AK$12,ACC_O,CONS_O,CURR_O,"fill=b")*1,"-"))))</f>
        <v/>
      </c>
      <c r="AL118" s="71" t="str">
        <f ca="1">IF(LEN($I118)=0,"",IF(LEN(AL$12)=0,"",IF(ISNUMBER(SEARCH("LABEL",$G118)),"",IFERROR(_xll.BDP(TKR,$G118,"EQY_FUND_RELATIVE_PERIOD",AL$12,ACC_O,CONS_O,CURR_O,"fill=b")*1,"-"))))</f>
        <v/>
      </c>
      <c r="AM118" s="71" t="str">
        <f ca="1">IF(LEN($I118)=0,"",IF(LEN(AM$12)=0,"",IF(ISNUMBER(SEARCH("LABEL",$G118)),"",IFERROR(_xll.BDP(TKR,$G118,"EQY_FUND_RELATIVE_PERIOD",AM$12,ACC_O,CONS_O,CURR_O,"fill=b")*1,"-"))))</f>
        <v/>
      </c>
      <c r="AN118" s="71" t="str">
        <f ca="1">IF(LEN($I118)=0,"",IF(LEN(AN$12)=0,"",IF(ISNUMBER(SEARCH("LABEL",$G118)),"",IFERROR(_xll.BDP(TKR,$G118,"EQY_FUND_RELATIVE_PERIOD",AN$12,ACC_O,CONS_O,CURR_O,"fill=b")*1,"-"))))</f>
        <v/>
      </c>
      <c r="AO118" s="71" t="str">
        <f ca="1">IF(LEN($I118)=0,"",IF(LEN(AO$12)=0,"",IF(ISNUMBER(SEARCH("LABEL",$G118)),"",IFERROR(_xll.BDP(TKR,$G118,"EQY_FUND_RELATIVE_PERIOD",AO$12,ACC_O,CONS_O,CURR_O,"fill=b")*1,"-"))))</f>
        <v/>
      </c>
      <c r="AP118" s="71" t="str">
        <f ca="1">IF(LEN($I118)=0,"",IF(LEN(AP$12)=0,"",IF(ISNUMBER(SEARCH("LABEL",$G118)),"",IFERROR(_xll.BDP(TKR,$G118,"EQY_FUND_RELATIVE_PERIOD",AP$12,ACC_O,CONS_O,CURR_O,"fill=b")*1,"-"))))</f>
        <v/>
      </c>
      <c r="AQ118" s="71" t="str">
        <f ca="1">IF(LEN($I118)=0,"",IF(LEN(AQ$12)=0,"",IF(ISNUMBER(SEARCH("LABEL",$G118)),"",IFERROR(_xll.BDP(TKR,$G118,"EQY_FUND_RELATIVE_PERIOD",AQ$12,ACC_O,CONS_O,CURR_O,"fill=b")*1,"-"))))</f>
        <v/>
      </c>
      <c r="AR118" s="71" t="str">
        <f ca="1">IF(LEN($I118)=0,"",IF(LEN(AR$12)=0,"",IF(ISNUMBER(SEARCH("LABEL",$G118)),"",IFERROR(_xll.BDP(TKR,$G118,"EQY_FUND_RELATIVE_PERIOD",AR$12,ACC_O,CONS_O,CURR_O,"fill=b")*1,"-"))))</f>
        <v/>
      </c>
      <c r="AS118" s="71" t="str">
        <f ca="1">IF(LEN($I118)=0,"",IF(LEN(AS$12)=0,"",IF(ISNUMBER(SEARCH("LABEL",$G118)),"",IFERROR(_xll.BDP(TKR,$G118,"EQY_FUND_RELATIVE_PERIOD",AS$12,ACC_O,CONS_O,CURR_O,"fill=b")*1,"-"))))</f>
        <v/>
      </c>
      <c r="AT118" s="71" t="str">
        <f ca="1">IF(LEN($I118)=0,"",IF(LEN(AT$12)=0,"",IF(ISNUMBER(SEARCH("LABEL",$G118)),"",IFERROR(_xll.BDP(TKR,$G118,"EQY_FUND_RELATIVE_PERIOD",AT$12,ACC_O,CONS_O,CURR_O,"fill=b")*1,"-"))))</f>
        <v/>
      </c>
      <c r="AU118" s="71" t="str">
        <f ca="1">IF(LEN($I118)=0,"",IF(LEN(AU$12)=0,"",IF(ISNUMBER(SEARCH("LABEL",$G118)),"",IFERROR(_xll.BDP(TKR,$G118,"EQY_FUND_RELATIVE_PERIOD",AU$12,ACC_O,CONS_O,CURR_O,"fill=b")*1,"-"))))</f>
        <v/>
      </c>
      <c r="AV118" s="71" t="str">
        <f ca="1">IF(LEN($I118)=0,"",IF(LEN(AV$12)=0,"",IF(ISNUMBER(SEARCH("LABEL",$G118)),"",IFERROR(_xll.BDP(TKR,$G118,"EQY_FUND_RELATIVE_PERIOD",AV$12,ACC_O,CONS_O,CURR_O,"fill=b")*1,"-"))))</f>
        <v/>
      </c>
      <c r="AW118" s="71" t="str">
        <f ca="1">IF(LEN($I118)=0,"",IF(LEN(AW$12)=0,"",IF(ISNUMBER(SEARCH("LABEL",$G118)),"",IFERROR(_xll.BDP(TKR,$G118,"EQY_FUND_RELATIVE_PERIOD",AW$12,ACC_O,CONS_O,CURR_O,"fill=b")*1,"-"))))</f>
        <v/>
      </c>
      <c r="AX118" s="71" t="str">
        <f ca="1">IF(LEN($I118)=0,"",IF(LEN(AX$12)=0,"",IF(ISNUMBER(SEARCH("LABEL",$G118)),"",IFERROR(_xll.BDP(TKR,$G118,"EQY_FUND_RELATIVE_PERIOD",AX$12,ACC_O,CONS_O,CURR_O,"fill=b")*1,"-"))))</f>
        <v/>
      </c>
      <c r="AY118" s="71" t="str">
        <f ca="1">IF(LEN($I118)=0,"",IF(LEN(AY$12)=0,"",IF(ISNUMBER(SEARCH("LABEL",$G118)),"",IFERROR(_xll.BDP(TKR,$G118,"EQY_FUND_RELATIVE_PERIOD",AY$12,ACC_O,CONS_O,CURR_O,"fill=b")*1,"-"))))</f>
        <v/>
      </c>
      <c r="AZ118" s="71" t="str">
        <f ca="1">IF(LEN($I118)=0,"",IF(LEN(AZ$12)=0,"",IF(ISNUMBER(SEARCH("LABEL",$G118)),"",IFERROR(_xll.BDP(TKR,$G118,"EQY_FUND_RELATIVE_PERIOD",AZ$12,ACC_O,CONS_O,CURR_O,"fill=b")*1,"-"))))</f>
        <v/>
      </c>
      <c r="BA118" s="71" t="str">
        <f ca="1">IF(LEN($I118)=0,"",IF(LEN(BA$12)=0,"",IF(ISNUMBER(SEARCH("LABEL",$G118)),"",IFERROR(_xll.BDP(TKR,$G118,"EQY_FUND_RELATIVE_PERIOD",BA$12,ACC_O,CONS_O,CURR_O,"fill=b")*1,"-"))))</f>
        <v/>
      </c>
      <c r="BB118" s="71" t="str">
        <f ca="1">IF(LEN($I118)=0,"",IF(LEN(BB$12)=0,"",IF(ISNUMBER(SEARCH("LABEL",$G118)),"",IFERROR(_xll.BDP(TKR,$G118,"EQY_FUND_RELATIVE_PERIOD",BB$12,ACC_O,CONS_O,CURR_O,"fill=b")*1,"-"))))</f>
        <v/>
      </c>
      <c r="BC118" s="71" t="str">
        <f ca="1">IF(LEN($I118)=0,"",IF(LEN(BC$12)=0,"",IF(ISNUMBER(SEARCH("LABEL",$G118)),"",IFERROR(_xll.BDP(TKR,$G118,"EQY_FUND_RELATIVE_PERIOD",BC$12,ACC_O,CONS_O,CURR_O,"fill=b")*1,"-"))))</f>
        <v/>
      </c>
    </row>
    <row r="119" spans="2:55">
      <c r="B119">
        <v>107</v>
      </c>
      <c r="C119" t="str">
        <f t="shared" ca="1" si="9"/>
        <v/>
      </c>
      <c r="D119" t="str">
        <f t="shared" ca="1" si="9"/>
        <v/>
      </c>
      <c r="E119" t="str">
        <f t="shared" ca="1" si="9"/>
        <v/>
      </c>
      <c r="F119" t="str">
        <f t="shared" ca="1" si="9"/>
        <v/>
      </c>
      <c r="G119" t="str">
        <f t="shared" ca="1" si="6"/>
        <v/>
      </c>
      <c r="H119" t="str">
        <f t="shared" ca="1" si="7"/>
        <v/>
      </c>
      <c r="I119" t="str">
        <f t="shared" ca="1" si="8"/>
        <v/>
      </c>
      <c r="P119" s="71" t="str">
        <f ca="1">IF(LEN($I119)=0,"",IF(LEN(P$12)=0,"",IF(ISNUMBER(SEARCH("LABEL",$G119)),"",IFERROR(_xll.BDP(TKR,$G119,"EQY_FUND_RELATIVE_PERIOD",P$12,ACC_O,CONS_O,CURR_O,"fill=b")*1,"-"))))</f>
        <v/>
      </c>
      <c r="Q119" s="71" t="str">
        <f ca="1">IF(LEN($I119)=0,"",IF(LEN(Q$12)=0,"",IF(ISNUMBER(SEARCH("LABEL",$G119)),"",IFERROR(_xll.BDP(TKR,$G119,"EQY_FUND_RELATIVE_PERIOD",Q$12,ACC_O,CONS_O,CURR_O,"fill=b")*1,"-"))))</f>
        <v/>
      </c>
      <c r="R119" s="71" t="str">
        <f ca="1">IF(LEN($I119)=0,"",IF(LEN(R$12)=0,"",IF(ISNUMBER(SEARCH("LABEL",$G119)),"",IFERROR(_xll.BDP(TKR,$G119,"EQY_FUND_RELATIVE_PERIOD",R$12,ACC_O,CONS_O,CURR_O,"fill=b")*1,"-"))))</f>
        <v/>
      </c>
      <c r="S119" s="71" t="str">
        <f ca="1">IF(LEN($I119)=0,"",IF(LEN(S$12)=0,"",IF(ISNUMBER(SEARCH("LABEL",$G119)),"",IFERROR(_xll.BDP(TKR,$G119,"EQY_FUND_RELATIVE_PERIOD",S$12,ACC_O,CONS_O,CURR_O,"fill=b")*1,"-"))))</f>
        <v/>
      </c>
      <c r="T119" s="71" t="str">
        <f ca="1">IF(LEN($I119)=0,"",IF(LEN(T$12)=0,"",IF(ISNUMBER(SEARCH("LABEL",$G119)),"",IFERROR(_xll.BDP(TKR,$G119,"EQY_FUND_RELATIVE_PERIOD",T$12,ACC_O,CONS_O,CURR_O,"fill=b")*1,"-"))))</f>
        <v/>
      </c>
      <c r="U119" s="71" t="str">
        <f ca="1">IF(LEN($I119)=0,"",IF(LEN(U$12)=0,"",IF(ISNUMBER(SEARCH("LABEL",$G119)),"",IFERROR(_xll.BDP(TKR,$G119,"EQY_FUND_RELATIVE_PERIOD",U$12,ACC_O,CONS_O,CURR_O,"fill=b")*1,"-"))))</f>
        <v/>
      </c>
      <c r="V119" s="71" t="str">
        <f ca="1">IF(LEN($I119)=0,"",IF(LEN(V$12)=0,"",IF(ISNUMBER(SEARCH("LABEL",$G119)),"",IFERROR(_xll.BDP(TKR,$G119,"EQY_FUND_RELATIVE_PERIOD",V$12,ACC_O,CONS_O,CURR_O,"fill=b")*1,"-"))))</f>
        <v/>
      </c>
      <c r="W119" s="71" t="str">
        <f ca="1">IF(LEN($I119)=0,"",IF(LEN(W$12)=0,"",IF(ISNUMBER(SEARCH("LABEL",$G119)),"",IFERROR(_xll.BDP(TKR,$G119,"EQY_FUND_RELATIVE_PERIOD",W$12,ACC_O,CONS_O,CURR_O,"fill=b")*1,"-"))))</f>
        <v/>
      </c>
      <c r="X119" s="71" t="str">
        <f ca="1">IF(LEN($I119)=0,"",IF(LEN(X$12)=0,"",IF(ISNUMBER(SEARCH("LABEL",$G119)),"",IFERROR(_xll.BDP(TKR,$G119,"EQY_FUND_RELATIVE_PERIOD",X$12,ACC_O,CONS_O,CURR_O,"fill=b")*1,"-"))))</f>
        <v/>
      </c>
      <c r="Y119" s="71" t="str">
        <f ca="1">IF(LEN($I119)=0,"",IF(LEN(Y$12)=0,"",IF(ISNUMBER(SEARCH("LABEL",$G119)),"",IFERROR(_xll.BDP(TKR,$G119,"EQY_FUND_RELATIVE_PERIOD",Y$12,ACC_O,CONS_O,CURR_O,"fill=b")*1,"-"))))</f>
        <v/>
      </c>
      <c r="Z119" s="71" t="str">
        <f ca="1">IF(LEN($I119)=0,"",IF(LEN(Z$12)=0,"",IF(ISNUMBER(SEARCH("LABEL",$G119)),"",IFERROR(_xll.BDP(TKR,$G119,"EQY_FUND_RELATIVE_PERIOD",Z$12,ACC_O,CONS_O,CURR_O,"fill=b")*1,"-"))))</f>
        <v/>
      </c>
      <c r="AA119" s="71" t="str">
        <f ca="1">IF(LEN($I119)=0,"",IF(LEN(AA$12)=0,"",IF(ISNUMBER(SEARCH("LABEL",$G119)),"",IFERROR(_xll.BDP(TKR,$G119,"EQY_FUND_RELATIVE_PERIOD",AA$12,ACC_O,CONS_O,CURR_O,"fill=b")*1,"-"))))</f>
        <v/>
      </c>
      <c r="AB119" s="71" t="str">
        <f ca="1">IF(LEN($I119)=0,"",IF(LEN(AB$12)=0,"",IF(ISNUMBER(SEARCH("LABEL",$G119)),"",IFERROR(_xll.BDP(TKR,$G119,"EQY_FUND_RELATIVE_PERIOD",AB$12,ACC_O,CONS_O,CURR_O,"fill=b")*1,"-"))))</f>
        <v/>
      </c>
      <c r="AC119" s="71" t="str">
        <f ca="1">IF(LEN($I119)=0,"",IF(LEN(AC$12)=0,"",IF(ISNUMBER(SEARCH("LABEL",$G119)),"",IFERROR(_xll.BDP(TKR,$G119,"EQY_FUND_RELATIVE_PERIOD",AC$12,ACC_O,CONS_O,CURR_O,"fill=b")*1,"-"))))</f>
        <v/>
      </c>
      <c r="AD119" s="71" t="str">
        <f ca="1">IF(LEN($I119)=0,"",IF(LEN(AD$12)=0,"",IF(ISNUMBER(SEARCH("LABEL",$G119)),"",IFERROR(_xll.BDP(TKR,$G119,"EQY_FUND_RELATIVE_PERIOD",AD$12,ACC_O,CONS_O,CURR_O,"fill=b")*1,"-"))))</f>
        <v/>
      </c>
      <c r="AE119" s="71" t="str">
        <f ca="1">IF(LEN($I119)=0,"",IF(LEN(AE$12)=0,"",IF(ISNUMBER(SEARCH("LABEL",$G119)),"",IFERROR(_xll.BDP(TKR,$G119,"EQY_FUND_RELATIVE_PERIOD",AE$12,ACC_O,CONS_O,CURR_O,"fill=b")*1,"-"))))</f>
        <v/>
      </c>
      <c r="AF119" s="71" t="str">
        <f ca="1">IF(LEN($I119)=0,"",IF(LEN(AF$12)=0,"",IF(ISNUMBER(SEARCH("LABEL",$G119)),"",IFERROR(_xll.BDP(TKR,$G119,"EQY_FUND_RELATIVE_PERIOD",AF$12,ACC_O,CONS_O,CURR_O,"fill=b")*1,"-"))))</f>
        <v/>
      </c>
      <c r="AG119" s="71" t="str">
        <f ca="1">IF(LEN($I119)=0,"",IF(LEN(AG$12)=0,"",IF(ISNUMBER(SEARCH("LABEL",$G119)),"",IFERROR(_xll.BDP(TKR,$G119,"EQY_FUND_RELATIVE_PERIOD",AG$12,ACC_O,CONS_O,CURR_O,"fill=b")*1,"-"))))</f>
        <v/>
      </c>
      <c r="AH119" s="71" t="str">
        <f ca="1">IF(LEN($I119)=0,"",IF(LEN(AH$12)=0,"",IF(ISNUMBER(SEARCH("LABEL",$G119)),"",IFERROR(_xll.BDP(TKR,$G119,"EQY_FUND_RELATIVE_PERIOD",AH$12,ACC_O,CONS_O,CURR_O,"fill=b")*1,"-"))))</f>
        <v/>
      </c>
      <c r="AI119" s="71" t="str">
        <f ca="1">IF(LEN($I119)=0,"",IF(LEN(AI$12)=0,"",IF(ISNUMBER(SEARCH("LABEL",$G119)),"",IFERROR(_xll.BDP(TKR,$G119,"EQY_FUND_RELATIVE_PERIOD",AI$12,ACC_O,CONS_O,CURR_O,"fill=b")*1,"-"))))</f>
        <v/>
      </c>
      <c r="AJ119" s="71" t="str">
        <f ca="1">IF(LEN($I119)=0,"",IF(LEN(AJ$12)=0,"",IF(ISNUMBER(SEARCH("LABEL",$G119)),"",IFERROR(_xll.BDP(TKR,$G119,"EQY_FUND_RELATIVE_PERIOD",AJ$12,ACC_O,CONS_O,CURR_O,"fill=b")*1,"-"))))</f>
        <v/>
      </c>
      <c r="AK119" s="71" t="str">
        <f ca="1">IF(LEN($I119)=0,"",IF(LEN(AK$12)=0,"",IF(ISNUMBER(SEARCH("LABEL",$G119)),"",IFERROR(_xll.BDP(TKR,$G119,"EQY_FUND_RELATIVE_PERIOD",AK$12,ACC_O,CONS_O,CURR_O,"fill=b")*1,"-"))))</f>
        <v/>
      </c>
      <c r="AL119" s="71" t="str">
        <f ca="1">IF(LEN($I119)=0,"",IF(LEN(AL$12)=0,"",IF(ISNUMBER(SEARCH("LABEL",$G119)),"",IFERROR(_xll.BDP(TKR,$G119,"EQY_FUND_RELATIVE_PERIOD",AL$12,ACC_O,CONS_O,CURR_O,"fill=b")*1,"-"))))</f>
        <v/>
      </c>
      <c r="AM119" s="71" t="str">
        <f ca="1">IF(LEN($I119)=0,"",IF(LEN(AM$12)=0,"",IF(ISNUMBER(SEARCH("LABEL",$G119)),"",IFERROR(_xll.BDP(TKR,$G119,"EQY_FUND_RELATIVE_PERIOD",AM$12,ACC_O,CONS_O,CURR_O,"fill=b")*1,"-"))))</f>
        <v/>
      </c>
      <c r="AN119" s="71" t="str">
        <f ca="1">IF(LEN($I119)=0,"",IF(LEN(AN$12)=0,"",IF(ISNUMBER(SEARCH("LABEL",$G119)),"",IFERROR(_xll.BDP(TKR,$G119,"EQY_FUND_RELATIVE_PERIOD",AN$12,ACC_O,CONS_O,CURR_O,"fill=b")*1,"-"))))</f>
        <v/>
      </c>
      <c r="AO119" s="71" t="str">
        <f ca="1">IF(LEN($I119)=0,"",IF(LEN(AO$12)=0,"",IF(ISNUMBER(SEARCH("LABEL",$G119)),"",IFERROR(_xll.BDP(TKR,$G119,"EQY_FUND_RELATIVE_PERIOD",AO$12,ACC_O,CONS_O,CURR_O,"fill=b")*1,"-"))))</f>
        <v/>
      </c>
      <c r="AP119" s="71" t="str">
        <f ca="1">IF(LEN($I119)=0,"",IF(LEN(AP$12)=0,"",IF(ISNUMBER(SEARCH("LABEL",$G119)),"",IFERROR(_xll.BDP(TKR,$G119,"EQY_FUND_RELATIVE_PERIOD",AP$12,ACC_O,CONS_O,CURR_O,"fill=b")*1,"-"))))</f>
        <v/>
      </c>
      <c r="AQ119" s="71" t="str">
        <f ca="1">IF(LEN($I119)=0,"",IF(LEN(AQ$12)=0,"",IF(ISNUMBER(SEARCH("LABEL",$G119)),"",IFERROR(_xll.BDP(TKR,$G119,"EQY_FUND_RELATIVE_PERIOD",AQ$12,ACC_O,CONS_O,CURR_O,"fill=b")*1,"-"))))</f>
        <v/>
      </c>
      <c r="AR119" s="71" t="str">
        <f ca="1">IF(LEN($I119)=0,"",IF(LEN(AR$12)=0,"",IF(ISNUMBER(SEARCH("LABEL",$G119)),"",IFERROR(_xll.BDP(TKR,$G119,"EQY_FUND_RELATIVE_PERIOD",AR$12,ACC_O,CONS_O,CURR_O,"fill=b")*1,"-"))))</f>
        <v/>
      </c>
      <c r="AS119" s="71" t="str">
        <f ca="1">IF(LEN($I119)=0,"",IF(LEN(AS$12)=0,"",IF(ISNUMBER(SEARCH("LABEL",$G119)),"",IFERROR(_xll.BDP(TKR,$G119,"EQY_FUND_RELATIVE_PERIOD",AS$12,ACC_O,CONS_O,CURR_O,"fill=b")*1,"-"))))</f>
        <v/>
      </c>
      <c r="AT119" s="71" t="str">
        <f ca="1">IF(LEN($I119)=0,"",IF(LEN(AT$12)=0,"",IF(ISNUMBER(SEARCH("LABEL",$G119)),"",IFERROR(_xll.BDP(TKR,$G119,"EQY_FUND_RELATIVE_PERIOD",AT$12,ACC_O,CONS_O,CURR_O,"fill=b")*1,"-"))))</f>
        <v/>
      </c>
      <c r="AU119" s="71" t="str">
        <f ca="1">IF(LEN($I119)=0,"",IF(LEN(AU$12)=0,"",IF(ISNUMBER(SEARCH("LABEL",$G119)),"",IFERROR(_xll.BDP(TKR,$G119,"EQY_FUND_RELATIVE_PERIOD",AU$12,ACC_O,CONS_O,CURR_O,"fill=b")*1,"-"))))</f>
        <v/>
      </c>
      <c r="AV119" s="71" t="str">
        <f ca="1">IF(LEN($I119)=0,"",IF(LEN(AV$12)=0,"",IF(ISNUMBER(SEARCH("LABEL",$G119)),"",IFERROR(_xll.BDP(TKR,$G119,"EQY_FUND_RELATIVE_PERIOD",AV$12,ACC_O,CONS_O,CURR_O,"fill=b")*1,"-"))))</f>
        <v/>
      </c>
      <c r="AW119" s="71" t="str">
        <f ca="1">IF(LEN($I119)=0,"",IF(LEN(AW$12)=0,"",IF(ISNUMBER(SEARCH("LABEL",$G119)),"",IFERROR(_xll.BDP(TKR,$G119,"EQY_FUND_RELATIVE_PERIOD",AW$12,ACC_O,CONS_O,CURR_O,"fill=b")*1,"-"))))</f>
        <v/>
      </c>
      <c r="AX119" s="71" t="str">
        <f ca="1">IF(LEN($I119)=0,"",IF(LEN(AX$12)=0,"",IF(ISNUMBER(SEARCH("LABEL",$G119)),"",IFERROR(_xll.BDP(TKR,$G119,"EQY_FUND_RELATIVE_PERIOD",AX$12,ACC_O,CONS_O,CURR_O,"fill=b")*1,"-"))))</f>
        <v/>
      </c>
      <c r="AY119" s="71" t="str">
        <f ca="1">IF(LEN($I119)=0,"",IF(LEN(AY$12)=0,"",IF(ISNUMBER(SEARCH("LABEL",$G119)),"",IFERROR(_xll.BDP(TKR,$G119,"EQY_FUND_RELATIVE_PERIOD",AY$12,ACC_O,CONS_O,CURR_O,"fill=b")*1,"-"))))</f>
        <v/>
      </c>
      <c r="AZ119" s="71" t="str">
        <f ca="1">IF(LEN($I119)=0,"",IF(LEN(AZ$12)=0,"",IF(ISNUMBER(SEARCH("LABEL",$G119)),"",IFERROR(_xll.BDP(TKR,$G119,"EQY_FUND_RELATIVE_PERIOD",AZ$12,ACC_O,CONS_O,CURR_O,"fill=b")*1,"-"))))</f>
        <v/>
      </c>
      <c r="BA119" s="71" t="str">
        <f ca="1">IF(LEN($I119)=0,"",IF(LEN(BA$12)=0,"",IF(ISNUMBER(SEARCH("LABEL",$G119)),"",IFERROR(_xll.BDP(TKR,$G119,"EQY_FUND_RELATIVE_PERIOD",BA$12,ACC_O,CONS_O,CURR_O,"fill=b")*1,"-"))))</f>
        <v/>
      </c>
      <c r="BB119" s="71" t="str">
        <f ca="1">IF(LEN($I119)=0,"",IF(LEN(BB$12)=0,"",IF(ISNUMBER(SEARCH("LABEL",$G119)),"",IFERROR(_xll.BDP(TKR,$G119,"EQY_FUND_RELATIVE_PERIOD",BB$12,ACC_O,CONS_O,CURR_O,"fill=b")*1,"-"))))</f>
        <v/>
      </c>
      <c r="BC119" s="71" t="str">
        <f ca="1">IF(LEN($I119)=0,"",IF(LEN(BC$12)=0,"",IF(ISNUMBER(SEARCH("LABEL",$G119)),"",IFERROR(_xll.BDP(TKR,$G119,"EQY_FUND_RELATIVE_PERIOD",BC$12,ACC_O,CONS_O,CURR_O,"fill=b")*1,"-"))))</f>
        <v/>
      </c>
    </row>
    <row r="120" spans="2:55">
      <c r="B120">
        <v>108</v>
      </c>
      <c r="C120" t="str">
        <f ca="1">IFERROR(INDEX(Passed_Addl,$B120,C$12),"")</f>
        <v/>
      </c>
      <c r="D120" t="str">
        <f ca="1">IFERROR(INDEX(Passed_Addl,$B120,D$12),"")</f>
        <v/>
      </c>
      <c r="E120" t="str">
        <f ca="1">IFERROR(INDEX(Passed_Addl,$B120,E$12),"")</f>
        <v/>
      </c>
      <c r="F120" t="str">
        <f ca="1">IFERROR(INDEX(Passed_Addl,$B120,F$12),"")</f>
        <v/>
      </c>
      <c r="G120" t="str">
        <f t="shared" ca="1" si="6"/>
        <v/>
      </c>
      <c r="H120" t="str">
        <f t="shared" ca="1" si="7"/>
        <v/>
      </c>
      <c r="I120" t="str">
        <f t="shared" ca="1" si="8"/>
        <v/>
      </c>
      <c r="P120" s="71" t="str">
        <f ca="1">IF(LEN($I120)=0,"",IF(LEN(P$12)=0,"",IF(ISNUMBER(SEARCH("LABEL",$G120)),"",IFERROR(_xll.BDP(TKR,$G120,"EQY_FUND_RELATIVE_PERIOD",P$12,ACC_O,CONS_O,CURR_O,"fill=b")*1,"-"))))</f>
        <v/>
      </c>
      <c r="Q120" s="71" t="str">
        <f ca="1">IF(LEN($I120)=0,"",IF(LEN(Q$12)=0,"",IF(ISNUMBER(SEARCH("LABEL",$G120)),"",IFERROR(_xll.BDP(TKR,$G120,"EQY_FUND_RELATIVE_PERIOD",Q$12,ACC_O,CONS_O,CURR_O,"fill=b")*1,"-"))))</f>
        <v/>
      </c>
      <c r="R120" s="71" t="str">
        <f ca="1">IF(LEN($I120)=0,"",IF(LEN(R$12)=0,"",IF(ISNUMBER(SEARCH("LABEL",$G120)),"",IFERROR(_xll.BDP(TKR,$G120,"EQY_FUND_RELATIVE_PERIOD",R$12,ACC_O,CONS_O,CURR_O,"fill=b")*1,"-"))))</f>
        <v/>
      </c>
      <c r="S120" s="71" t="str">
        <f ca="1">IF(LEN($I120)=0,"",IF(LEN(S$12)=0,"",IF(ISNUMBER(SEARCH("LABEL",$G120)),"",IFERROR(_xll.BDP(TKR,$G120,"EQY_FUND_RELATIVE_PERIOD",S$12,ACC_O,CONS_O,CURR_O,"fill=b")*1,"-"))))</f>
        <v/>
      </c>
      <c r="T120" s="71" t="str">
        <f ca="1">IF(LEN($I120)=0,"",IF(LEN(T$12)=0,"",IF(ISNUMBER(SEARCH("LABEL",$G120)),"",IFERROR(_xll.BDP(TKR,$G120,"EQY_FUND_RELATIVE_PERIOD",T$12,ACC_O,CONS_O,CURR_O,"fill=b")*1,"-"))))</f>
        <v/>
      </c>
      <c r="U120" s="71" t="str">
        <f ca="1">IF(LEN($I120)=0,"",IF(LEN(U$12)=0,"",IF(ISNUMBER(SEARCH("LABEL",$G120)),"",IFERROR(_xll.BDP(TKR,$G120,"EQY_FUND_RELATIVE_PERIOD",U$12,ACC_O,CONS_O,CURR_O,"fill=b")*1,"-"))))</f>
        <v/>
      </c>
      <c r="V120" s="71" t="str">
        <f ca="1">IF(LEN($I120)=0,"",IF(LEN(V$12)=0,"",IF(ISNUMBER(SEARCH("LABEL",$G120)),"",IFERROR(_xll.BDP(TKR,$G120,"EQY_FUND_RELATIVE_PERIOD",V$12,ACC_O,CONS_O,CURR_O,"fill=b")*1,"-"))))</f>
        <v/>
      </c>
      <c r="W120" s="71" t="str">
        <f ca="1">IF(LEN($I120)=0,"",IF(LEN(W$12)=0,"",IF(ISNUMBER(SEARCH("LABEL",$G120)),"",IFERROR(_xll.BDP(TKR,$G120,"EQY_FUND_RELATIVE_PERIOD",W$12,ACC_O,CONS_O,CURR_O,"fill=b")*1,"-"))))</f>
        <v/>
      </c>
      <c r="X120" s="71" t="str">
        <f ca="1">IF(LEN($I120)=0,"",IF(LEN(X$12)=0,"",IF(ISNUMBER(SEARCH("LABEL",$G120)),"",IFERROR(_xll.BDP(TKR,$G120,"EQY_FUND_RELATIVE_PERIOD",X$12,ACC_O,CONS_O,CURR_O,"fill=b")*1,"-"))))</f>
        <v/>
      </c>
      <c r="Y120" s="71" t="str">
        <f ca="1">IF(LEN($I120)=0,"",IF(LEN(Y$12)=0,"",IF(ISNUMBER(SEARCH("LABEL",$G120)),"",IFERROR(_xll.BDP(TKR,$G120,"EQY_FUND_RELATIVE_PERIOD",Y$12,ACC_O,CONS_O,CURR_O,"fill=b")*1,"-"))))</f>
        <v/>
      </c>
      <c r="Z120" s="71" t="str">
        <f ca="1">IF(LEN($I120)=0,"",IF(LEN(Z$12)=0,"",IF(ISNUMBER(SEARCH("LABEL",$G120)),"",IFERROR(_xll.BDP(TKR,$G120,"EQY_FUND_RELATIVE_PERIOD",Z$12,ACC_O,CONS_O,CURR_O,"fill=b")*1,"-"))))</f>
        <v/>
      </c>
      <c r="AA120" s="71" t="str">
        <f ca="1">IF(LEN($I120)=0,"",IF(LEN(AA$12)=0,"",IF(ISNUMBER(SEARCH("LABEL",$G120)),"",IFERROR(_xll.BDP(TKR,$G120,"EQY_FUND_RELATIVE_PERIOD",AA$12,ACC_O,CONS_O,CURR_O,"fill=b")*1,"-"))))</f>
        <v/>
      </c>
      <c r="AB120" s="71" t="str">
        <f ca="1">IF(LEN($I120)=0,"",IF(LEN(AB$12)=0,"",IF(ISNUMBER(SEARCH("LABEL",$G120)),"",IFERROR(_xll.BDP(TKR,$G120,"EQY_FUND_RELATIVE_PERIOD",AB$12,ACC_O,CONS_O,CURR_O,"fill=b")*1,"-"))))</f>
        <v/>
      </c>
      <c r="AC120" s="71" t="str">
        <f ca="1">IF(LEN($I120)=0,"",IF(LEN(AC$12)=0,"",IF(ISNUMBER(SEARCH("LABEL",$G120)),"",IFERROR(_xll.BDP(TKR,$G120,"EQY_FUND_RELATIVE_PERIOD",AC$12,ACC_O,CONS_O,CURR_O,"fill=b")*1,"-"))))</f>
        <v/>
      </c>
      <c r="AD120" s="71" t="str">
        <f ca="1">IF(LEN($I120)=0,"",IF(LEN(AD$12)=0,"",IF(ISNUMBER(SEARCH("LABEL",$G120)),"",IFERROR(_xll.BDP(TKR,$G120,"EQY_FUND_RELATIVE_PERIOD",AD$12,ACC_O,CONS_O,CURR_O,"fill=b")*1,"-"))))</f>
        <v/>
      </c>
      <c r="AE120" s="71" t="str">
        <f ca="1">IF(LEN($I120)=0,"",IF(LEN(AE$12)=0,"",IF(ISNUMBER(SEARCH("LABEL",$G120)),"",IFERROR(_xll.BDP(TKR,$G120,"EQY_FUND_RELATIVE_PERIOD",AE$12,ACC_O,CONS_O,CURR_O,"fill=b")*1,"-"))))</f>
        <v/>
      </c>
      <c r="AF120" s="71" t="str">
        <f ca="1">IF(LEN($I120)=0,"",IF(LEN(AF$12)=0,"",IF(ISNUMBER(SEARCH("LABEL",$G120)),"",IFERROR(_xll.BDP(TKR,$G120,"EQY_FUND_RELATIVE_PERIOD",AF$12,ACC_O,CONS_O,CURR_O,"fill=b")*1,"-"))))</f>
        <v/>
      </c>
      <c r="AG120" s="71" t="str">
        <f ca="1">IF(LEN($I120)=0,"",IF(LEN(AG$12)=0,"",IF(ISNUMBER(SEARCH("LABEL",$G120)),"",IFERROR(_xll.BDP(TKR,$G120,"EQY_FUND_RELATIVE_PERIOD",AG$12,ACC_O,CONS_O,CURR_O,"fill=b")*1,"-"))))</f>
        <v/>
      </c>
      <c r="AH120" s="71" t="str">
        <f ca="1">IF(LEN($I120)=0,"",IF(LEN(AH$12)=0,"",IF(ISNUMBER(SEARCH("LABEL",$G120)),"",IFERROR(_xll.BDP(TKR,$G120,"EQY_FUND_RELATIVE_PERIOD",AH$12,ACC_O,CONS_O,CURR_O,"fill=b")*1,"-"))))</f>
        <v/>
      </c>
      <c r="AI120" s="71" t="str">
        <f ca="1">IF(LEN($I120)=0,"",IF(LEN(AI$12)=0,"",IF(ISNUMBER(SEARCH("LABEL",$G120)),"",IFERROR(_xll.BDP(TKR,$G120,"EQY_FUND_RELATIVE_PERIOD",AI$12,ACC_O,CONS_O,CURR_O,"fill=b")*1,"-"))))</f>
        <v/>
      </c>
      <c r="AJ120" s="71" t="str">
        <f ca="1">IF(LEN($I120)=0,"",IF(LEN(AJ$12)=0,"",IF(ISNUMBER(SEARCH("LABEL",$G120)),"",IFERROR(_xll.BDP(TKR,$G120,"EQY_FUND_RELATIVE_PERIOD",AJ$12,ACC_O,CONS_O,CURR_O,"fill=b")*1,"-"))))</f>
        <v/>
      </c>
      <c r="AK120" s="71" t="str">
        <f ca="1">IF(LEN($I120)=0,"",IF(LEN(AK$12)=0,"",IF(ISNUMBER(SEARCH("LABEL",$G120)),"",IFERROR(_xll.BDP(TKR,$G120,"EQY_FUND_RELATIVE_PERIOD",AK$12,ACC_O,CONS_O,CURR_O,"fill=b")*1,"-"))))</f>
        <v/>
      </c>
      <c r="AL120" s="71" t="str">
        <f ca="1">IF(LEN($I120)=0,"",IF(LEN(AL$12)=0,"",IF(ISNUMBER(SEARCH("LABEL",$G120)),"",IFERROR(_xll.BDP(TKR,$G120,"EQY_FUND_RELATIVE_PERIOD",AL$12,ACC_O,CONS_O,CURR_O,"fill=b")*1,"-"))))</f>
        <v/>
      </c>
      <c r="AM120" s="71" t="str">
        <f ca="1">IF(LEN($I120)=0,"",IF(LEN(AM$12)=0,"",IF(ISNUMBER(SEARCH("LABEL",$G120)),"",IFERROR(_xll.BDP(TKR,$G120,"EQY_FUND_RELATIVE_PERIOD",AM$12,ACC_O,CONS_O,CURR_O,"fill=b")*1,"-"))))</f>
        <v/>
      </c>
      <c r="AN120" s="71" t="str">
        <f ca="1">IF(LEN($I120)=0,"",IF(LEN(AN$12)=0,"",IF(ISNUMBER(SEARCH("LABEL",$G120)),"",IFERROR(_xll.BDP(TKR,$G120,"EQY_FUND_RELATIVE_PERIOD",AN$12,ACC_O,CONS_O,CURR_O,"fill=b")*1,"-"))))</f>
        <v/>
      </c>
      <c r="AO120" s="71" t="str">
        <f ca="1">IF(LEN($I120)=0,"",IF(LEN(AO$12)=0,"",IF(ISNUMBER(SEARCH("LABEL",$G120)),"",IFERROR(_xll.BDP(TKR,$G120,"EQY_FUND_RELATIVE_PERIOD",AO$12,ACC_O,CONS_O,CURR_O,"fill=b")*1,"-"))))</f>
        <v/>
      </c>
      <c r="AP120" s="71" t="str">
        <f ca="1">IF(LEN($I120)=0,"",IF(LEN(AP$12)=0,"",IF(ISNUMBER(SEARCH("LABEL",$G120)),"",IFERROR(_xll.BDP(TKR,$G120,"EQY_FUND_RELATIVE_PERIOD",AP$12,ACC_O,CONS_O,CURR_O,"fill=b")*1,"-"))))</f>
        <v/>
      </c>
      <c r="AQ120" s="71" t="str">
        <f ca="1">IF(LEN($I120)=0,"",IF(LEN(AQ$12)=0,"",IF(ISNUMBER(SEARCH("LABEL",$G120)),"",IFERROR(_xll.BDP(TKR,$G120,"EQY_FUND_RELATIVE_PERIOD",AQ$12,ACC_O,CONS_O,CURR_O,"fill=b")*1,"-"))))</f>
        <v/>
      </c>
      <c r="AR120" s="71" t="str">
        <f ca="1">IF(LEN($I120)=0,"",IF(LEN(AR$12)=0,"",IF(ISNUMBER(SEARCH("LABEL",$G120)),"",IFERROR(_xll.BDP(TKR,$G120,"EQY_FUND_RELATIVE_PERIOD",AR$12,ACC_O,CONS_O,CURR_O,"fill=b")*1,"-"))))</f>
        <v/>
      </c>
      <c r="AS120" s="71" t="str">
        <f ca="1">IF(LEN($I120)=0,"",IF(LEN(AS$12)=0,"",IF(ISNUMBER(SEARCH("LABEL",$G120)),"",IFERROR(_xll.BDP(TKR,$G120,"EQY_FUND_RELATIVE_PERIOD",AS$12,ACC_O,CONS_O,CURR_O,"fill=b")*1,"-"))))</f>
        <v/>
      </c>
      <c r="AT120" s="71" t="str">
        <f ca="1">IF(LEN($I120)=0,"",IF(LEN(AT$12)=0,"",IF(ISNUMBER(SEARCH("LABEL",$G120)),"",IFERROR(_xll.BDP(TKR,$G120,"EQY_FUND_RELATIVE_PERIOD",AT$12,ACC_O,CONS_O,CURR_O,"fill=b")*1,"-"))))</f>
        <v/>
      </c>
      <c r="AU120" s="71" t="str">
        <f ca="1">IF(LEN($I120)=0,"",IF(LEN(AU$12)=0,"",IF(ISNUMBER(SEARCH("LABEL",$G120)),"",IFERROR(_xll.BDP(TKR,$G120,"EQY_FUND_RELATIVE_PERIOD",AU$12,ACC_O,CONS_O,CURR_O,"fill=b")*1,"-"))))</f>
        <v/>
      </c>
      <c r="AV120" s="71" t="str">
        <f ca="1">IF(LEN($I120)=0,"",IF(LEN(AV$12)=0,"",IF(ISNUMBER(SEARCH("LABEL",$G120)),"",IFERROR(_xll.BDP(TKR,$G120,"EQY_FUND_RELATIVE_PERIOD",AV$12,ACC_O,CONS_O,CURR_O,"fill=b")*1,"-"))))</f>
        <v/>
      </c>
      <c r="AW120" s="71" t="str">
        <f ca="1">IF(LEN($I120)=0,"",IF(LEN(AW$12)=0,"",IF(ISNUMBER(SEARCH("LABEL",$G120)),"",IFERROR(_xll.BDP(TKR,$G120,"EQY_FUND_RELATIVE_PERIOD",AW$12,ACC_O,CONS_O,CURR_O,"fill=b")*1,"-"))))</f>
        <v/>
      </c>
      <c r="AX120" s="71" t="str">
        <f ca="1">IF(LEN($I120)=0,"",IF(LEN(AX$12)=0,"",IF(ISNUMBER(SEARCH("LABEL",$G120)),"",IFERROR(_xll.BDP(TKR,$G120,"EQY_FUND_RELATIVE_PERIOD",AX$12,ACC_O,CONS_O,CURR_O,"fill=b")*1,"-"))))</f>
        <v/>
      </c>
      <c r="AY120" s="71" t="str">
        <f ca="1">IF(LEN($I120)=0,"",IF(LEN(AY$12)=0,"",IF(ISNUMBER(SEARCH("LABEL",$G120)),"",IFERROR(_xll.BDP(TKR,$G120,"EQY_FUND_RELATIVE_PERIOD",AY$12,ACC_O,CONS_O,CURR_O,"fill=b")*1,"-"))))</f>
        <v/>
      </c>
      <c r="AZ120" s="71" t="str">
        <f ca="1">IF(LEN($I120)=0,"",IF(LEN(AZ$12)=0,"",IF(ISNUMBER(SEARCH("LABEL",$G120)),"",IFERROR(_xll.BDP(TKR,$G120,"EQY_FUND_RELATIVE_PERIOD",AZ$12,ACC_O,CONS_O,CURR_O,"fill=b")*1,"-"))))</f>
        <v/>
      </c>
      <c r="BA120" s="71" t="str">
        <f ca="1">IF(LEN($I120)=0,"",IF(LEN(BA$12)=0,"",IF(ISNUMBER(SEARCH("LABEL",$G120)),"",IFERROR(_xll.BDP(TKR,$G120,"EQY_FUND_RELATIVE_PERIOD",BA$12,ACC_O,CONS_O,CURR_O,"fill=b")*1,"-"))))</f>
        <v/>
      </c>
      <c r="BB120" s="71" t="str">
        <f ca="1">IF(LEN($I120)=0,"",IF(LEN(BB$12)=0,"",IF(ISNUMBER(SEARCH("LABEL",$G120)),"",IFERROR(_xll.BDP(TKR,$G120,"EQY_FUND_RELATIVE_PERIOD",BB$12,ACC_O,CONS_O,CURR_O,"fill=b")*1,"-"))))</f>
        <v/>
      </c>
      <c r="BC120" s="71" t="str">
        <f ca="1">IF(LEN($I120)=0,"",IF(LEN(BC$12)=0,"",IF(ISNUMBER(SEARCH("LABEL",$G120)),"",IFERROR(_xll.BDP(TKR,$G120,"EQY_FUND_RELATIVE_PERIOD",BC$12,ACC_O,CONS_O,CURR_O,"fill=b")*1,"-"))))</f>
        <v/>
      </c>
    </row>
    <row r="121" spans="2:55">
      <c r="B121">
        <v>109</v>
      </c>
      <c r="C121" t="str">
        <f t="shared" ca="1" si="9"/>
        <v/>
      </c>
      <c r="D121" t="str">
        <f t="shared" ca="1" si="9"/>
        <v/>
      </c>
      <c r="E121" t="str">
        <f t="shared" ca="1" si="9"/>
        <v/>
      </c>
      <c r="F121" t="str">
        <f t="shared" ca="1" si="9"/>
        <v/>
      </c>
      <c r="G121" t="str">
        <f t="shared" ca="1" si="6"/>
        <v/>
      </c>
      <c r="H121" t="str">
        <f t="shared" ca="1" si="7"/>
        <v/>
      </c>
      <c r="I121" t="str">
        <f t="shared" ca="1" si="8"/>
        <v/>
      </c>
      <c r="P121" s="71" t="str">
        <f ca="1">IF(LEN($I121)=0,"",IF(LEN(P$12)=0,"",IF(ISNUMBER(SEARCH("LABEL",$G121)),"",IFERROR(_xll.BDP(TKR,$G121,"EQY_FUND_RELATIVE_PERIOD",P$12,ACC_O,CONS_O,CURR_O,"fill=b")*1,"-"))))</f>
        <v/>
      </c>
      <c r="Q121" s="71" t="str">
        <f ca="1">IF(LEN($I121)=0,"",IF(LEN(Q$12)=0,"",IF(ISNUMBER(SEARCH("LABEL",$G121)),"",IFERROR(_xll.BDP(TKR,$G121,"EQY_FUND_RELATIVE_PERIOD",Q$12,ACC_O,CONS_O,CURR_O,"fill=b")*1,"-"))))</f>
        <v/>
      </c>
      <c r="R121" s="71" t="str">
        <f ca="1">IF(LEN($I121)=0,"",IF(LEN(R$12)=0,"",IF(ISNUMBER(SEARCH("LABEL",$G121)),"",IFERROR(_xll.BDP(TKR,$G121,"EQY_FUND_RELATIVE_PERIOD",R$12,ACC_O,CONS_O,CURR_O,"fill=b")*1,"-"))))</f>
        <v/>
      </c>
      <c r="S121" s="71" t="str">
        <f ca="1">IF(LEN($I121)=0,"",IF(LEN(S$12)=0,"",IF(ISNUMBER(SEARCH("LABEL",$G121)),"",IFERROR(_xll.BDP(TKR,$G121,"EQY_FUND_RELATIVE_PERIOD",S$12,ACC_O,CONS_O,CURR_O,"fill=b")*1,"-"))))</f>
        <v/>
      </c>
      <c r="T121" s="71" t="str">
        <f ca="1">IF(LEN($I121)=0,"",IF(LEN(T$12)=0,"",IF(ISNUMBER(SEARCH("LABEL",$G121)),"",IFERROR(_xll.BDP(TKR,$G121,"EQY_FUND_RELATIVE_PERIOD",T$12,ACC_O,CONS_O,CURR_O,"fill=b")*1,"-"))))</f>
        <v/>
      </c>
      <c r="U121" s="71" t="str">
        <f ca="1">IF(LEN($I121)=0,"",IF(LEN(U$12)=0,"",IF(ISNUMBER(SEARCH("LABEL",$G121)),"",IFERROR(_xll.BDP(TKR,$G121,"EQY_FUND_RELATIVE_PERIOD",U$12,ACC_O,CONS_O,CURR_O,"fill=b")*1,"-"))))</f>
        <v/>
      </c>
      <c r="V121" s="71" t="str">
        <f ca="1">IF(LEN($I121)=0,"",IF(LEN(V$12)=0,"",IF(ISNUMBER(SEARCH("LABEL",$G121)),"",IFERROR(_xll.BDP(TKR,$G121,"EQY_FUND_RELATIVE_PERIOD",V$12,ACC_O,CONS_O,CURR_O,"fill=b")*1,"-"))))</f>
        <v/>
      </c>
      <c r="W121" s="71" t="str">
        <f ca="1">IF(LEN($I121)=0,"",IF(LEN(W$12)=0,"",IF(ISNUMBER(SEARCH("LABEL",$G121)),"",IFERROR(_xll.BDP(TKR,$G121,"EQY_FUND_RELATIVE_PERIOD",W$12,ACC_O,CONS_O,CURR_O,"fill=b")*1,"-"))))</f>
        <v/>
      </c>
      <c r="X121" s="71" t="str">
        <f ca="1">IF(LEN($I121)=0,"",IF(LEN(X$12)=0,"",IF(ISNUMBER(SEARCH("LABEL",$G121)),"",IFERROR(_xll.BDP(TKR,$G121,"EQY_FUND_RELATIVE_PERIOD",X$12,ACC_O,CONS_O,CURR_O,"fill=b")*1,"-"))))</f>
        <v/>
      </c>
      <c r="Y121" s="71" t="str">
        <f ca="1">IF(LEN($I121)=0,"",IF(LEN(Y$12)=0,"",IF(ISNUMBER(SEARCH("LABEL",$G121)),"",IFERROR(_xll.BDP(TKR,$G121,"EQY_FUND_RELATIVE_PERIOD",Y$12,ACC_O,CONS_O,CURR_O,"fill=b")*1,"-"))))</f>
        <v/>
      </c>
      <c r="Z121" s="71" t="str">
        <f ca="1">IF(LEN($I121)=0,"",IF(LEN(Z$12)=0,"",IF(ISNUMBER(SEARCH("LABEL",$G121)),"",IFERROR(_xll.BDP(TKR,$G121,"EQY_FUND_RELATIVE_PERIOD",Z$12,ACC_O,CONS_O,CURR_O,"fill=b")*1,"-"))))</f>
        <v/>
      </c>
      <c r="AA121" s="71" t="str">
        <f ca="1">IF(LEN($I121)=0,"",IF(LEN(AA$12)=0,"",IF(ISNUMBER(SEARCH("LABEL",$G121)),"",IFERROR(_xll.BDP(TKR,$G121,"EQY_FUND_RELATIVE_PERIOD",AA$12,ACC_O,CONS_O,CURR_O,"fill=b")*1,"-"))))</f>
        <v/>
      </c>
      <c r="AB121" s="71" t="str">
        <f ca="1">IF(LEN($I121)=0,"",IF(LEN(AB$12)=0,"",IF(ISNUMBER(SEARCH("LABEL",$G121)),"",IFERROR(_xll.BDP(TKR,$G121,"EQY_FUND_RELATIVE_PERIOD",AB$12,ACC_O,CONS_O,CURR_O,"fill=b")*1,"-"))))</f>
        <v/>
      </c>
      <c r="AC121" s="71" t="str">
        <f ca="1">IF(LEN($I121)=0,"",IF(LEN(AC$12)=0,"",IF(ISNUMBER(SEARCH("LABEL",$G121)),"",IFERROR(_xll.BDP(TKR,$G121,"EQY_FUND_RELATIVE_PERIOD",AC$12,ACC_O,CONS_O,CURR_O,"fill=b")*1,"-"))))</f>
        <v/>
      </c>
      <c r="AD121" s="71" t="str">
        <f ca="1">IF(LEN($I121)=0,"",IF(LEN(AD$12)=0,"",IF(ISNUMBER(SEARCH("LABEL",$G121)),"",IFERROR(_xll.BDP(TKR,$G121,"EQY_FUND_RELATIVE_PERIOD",AD$12,ACC_O,CONS_O,CURR_O,"fill=b")*1,"-"))))</f>
        <v/>
      </c>
      <c r="AE121" s="71" t="str">
        <f ca="1">IF(LEN($I121)=0,"",IF(LEN(AE$12)=0,"",IF(ISNUMBER(SEARCH("LABEL",$G121)),"",IFERROR(_xll.BDP(TKR,$G121,"EQY_FUND_RELATIVE_PERIOD",AE$12,ACC_O,CONS_O,CURR_O,"fill=b")*1,"-"))))</f>
        <v/>
      </c>
      <c r="AF121" s="71" t="str">
        <f ca="1">IF(LEN($I121)=0,"",IF(LEN(AF$12)=0,"",IF(ISNUMBER(SEARCH("LABEL",$G121)),"",IFERROR(_xll.BDP(TKR,$G121,"EQY_FUND_RELATIVE_PERIOD",AF$12,ACC_O,CONS_O,CURR_O,"fill=b")*1,"-"))))</f>
        <v/>
      </c>
      <c r="AG121" s="71" t="str">
        <f ca="1">IF(LEN($I121)=0,"",IF(LEN(AG$12)=0,"",IF(ISNUMBER(SEARCH("LABEL",$G121)),"",IFERROR(_xll.BDP(TKR,$G121,"EQY_FUND_RELATIVE_PERIOD",AG$12,ACC_O,CONS_O,CURR_O,"fill=b")*1,"-"))))</f>
        <v/>
      </c>
      <c r="AH121" s="71" t="str">
        <f ca="1">IF(LEN($I121)=0,"",IF(LEN(AH$12)=0,"",IF(ISNUMBER(SEARCH("LABEL",$G121)),"",IFERROR(_xll.BDP(TKR,$G121,"EQY_FUND_RELATIVE_PERIOD",AH$12,ACC_O,CONS_O,CURR_O,"fill=b")*1,"-"))))</f>
        <v/>
      </c>
      <c r="AI121" s="71" t="str">
        <f ca="1">IF(LEN($I121)=0,"",IF(LEN(AI$12)=0,"",IF(ISNUMBER(SEARCH("LABEL",$G121)),"",IFERROR(_xll.BDP(TKR,$G121,"EQY_FUND_RELATIVE_PERIOD",AI$12,ACC_O,CONS_O,CURR_O,"fill=b")*1,"-"))))</f>
        <v/>
      </c>
      <c r="AJ121" s="71" t="str">
        <f ca="1">IF(LEN($I121)=0,"",IF(LEN(AJ$12)=0,"",IF(ISNUMBER(SEARCH("LABEL",$G121)),"",IFERROR(_xll.BDP(TKR,$G121,"EQY_FUND_RELATIVE_PERIOD",AJ$12,ACC_O,CONS_O,CURR_O,"fill=b")*1,"-"))))</f>
        <v/>
      </c>
      <c r="AK121" s="71" t="str">
        <f ca="1">IF(LEN($I121)=0,"",IF(LEN(AK$12)=0,"",IF(ISNUMBER(SEARCH("LABEL",$G121)),"",IFERROR(_xll.BDP(TKR,$G121,"EQY_FUND_RELATIVE_PERIOD",AK$12,ACC_O,CONS_O,CURR_O,"fill=b")*1,"-"))))</f>
        <v/>
      </c>
      <c r="AL121" s="71" t="str">
        <f ca="1">IF(LEN($I121)=0,"",IF(LEN(AL$12)=0,"",IF(ISNUMBER(SEARCH("LABEL",$G121)),"",IFERROR(_xll.BDP(TKR,$G121,"EQY_FUND_RELATIVE_PERIOD",AL$12,ACC_O,CONS_O,CURR_O,"fill=b")*1,"-"))))</f>
        <v/>
      </c>
      <c r="AM121" s="71" t="str">
        <f ca="1">IF(LEN($I121)=0,"",IF(LEN(AM$12)=0,"",IF(ISNUMBER(SEARCH("LABEL",$G121)),"",IFERROR(_xll.BDP(TKR,$G121,"EQY_FUND_RELATIVE_PERIOD",AM$12,ACC_O,CONS_O,CURR_O,"fill=b")*1,"-"))))</f>
        <v/>
      </c>
      <c r="AN121" s="71" t="str">
        <f ca="1">IF(LEN($I121)=0,"",IF(LEN(AN$12)=0,"",IF(ISNUMBER(SEARCH("LABEL",$G121)),"",IFERROR(_xll.BDP(TKR,$G121,"EQY_FUND_RELATIVE_PERIOD",AN$12,ACC_O,CONS_O,CURR_O,"fill=b")*1,"-"))))</f>
        <v/>
      </c>
      <c r="AO121" s="71" t="str">
        <f ca="1">IF(LEN($I121)=0,"",IF(LEN(AO$12)=0,"",IF(ISNUMBER(SEARCH("LABEL",$G121)),"",IFERROR(_xll.BDP(TKR,$G121,"EQY_FUND_RELATIVE_PERIOD",AO$12,ACC_O,CONS_O,CURR_O,"fill=b")*1,"-"))))</f>
        <v/>
      </c>
      <c r="AP121" s="71" t="str">
        <f ca="1">IF(LEN($I121)=0,"",IF(LEN(AP$12)=0,"",IF(ISNUMBER(SEARCH("LABEL",$G121)),"",IFERROR(_xll.BDP(TKR,$G121,"EQY_FUND_RELATIVE_PERIOD",AP$12,ACC_O,CONS_O,CURR_O,"fill=b")*1,"-"))))</f>
        <v/>
      </c>
      <c r="AQ121" s="71" t="str">
        <f ca="1">IF(LEN($I121)=0,"",IF(LEN(AQ$12)=0,"",IF(ISNUMBER(SEARCH("LABEL",$G121)),"",IFERROR(_xll.BDP(TKR,$G121,"EQY_FUND_RELATIVE_PERIOD",AQ$12,ACC_O,CONS_O,CURR_O,"fill=b")*1,"-"))))</f>
        <v/>
      </c>
      <c r="AR121" s="71" t="str">
        <f ca="1">IF(LEN($I121)=0,"",IF(LEN(AR$12)=0,"",IF(ISNUMBER(SEARCH("LABEL",$G121)),"",IFERROR(_xll.BDP(TKR,$G121,"EQY_FUND_RELATIVE_PERIOD",AR$12,ACC_O,CONS_O,CURR_O,"fill=b")*1,"-"))))</f>
        <v/>
      </c>
      <c r="AS121" s="71" t="str">
        <f ca="1">IF(LEN($I121)=0,"",IF(LEN(AS$12)=0,"",IF(ISNUMBER(SEARCH("LABEL",$G121)),"",IFERROR(_xll.BDP(TKR,$G121,"EQY_FUND_RELATIVE_PERIOD",AS$12,ACC_O,CONS_O,CURR_O,"fill=b")*1,"-"))))</f>
        <v/>
      </c>
      <c r="AT121" s="71" t="str">
        <f ca="1">IF(LEN($I121)=0,"",IF(LEN(AT$12)=0,"",IF(ISNUMBER(SEARCH("LABEL",$G121)),"",IFERROR(_xll.BDP(TKR,$G121,"EQY_FUND_RELATIVE_PERIOD",AT$12,ACC_O,CONS_O,CURR_O,"fill=b")*1,"-"))))</f>
        <v/>
      </c>
      <c r="AU121" s="71" t="str">
        <f ca="1">IF(LEN($I121)=0,"",IF(LEN(AU$12)=0,"",IF(ISNUMBER(SEARCH("LABEL",$G121)),"",IFERROR(_xll.BDP(TKR,$G121,"EQY_FUND_RELATIVE_PERIOD",AU$12,ACC_O,CONS_O,CURR_O,"fill=b")*1,"-"))))</f>
        <v/>
      </c>
      <c r="AV121" s="71" t="str">
        <f ca="1">IF(LEN($I121)=0,"",IF(LEN(AV$12)=0,"",IF(ISNUMBER(SEARCH("LABEL",$G121)),"",IFERROR(_xll.BDP(TKR,$G121,"EQY_FUND_RELATIVE_PERIOD",AV$12,ACC_O,CONS_O,CURR_O,"fill=b")*1,"-"))))</f>
        <v/>
      </c>
      <c r="AW121" s="71" t="str">
        <f ca="1">IF(LEN($I121)=0,"",IF(LEN(AW$12)=0,"",IF(ISNUMBER(SEARCH("LABEL",$G121)),"",IFERROR(_xll.BDP(TKR,$G121,"EQY_FUND_RELATIVE_PERIOD",AW$12,ACC_O,CONS_O,CURR_O,"fill=b")*1,"-"))))</f>
        <v/>
      </c>
      <c r="AX121" s="71" t="str">
        <f ca="1">IF(LEN($I121)=0,"",IF(LEN(AX$12)=0,"",IF(ISNUMBER(SEARCH("LABEL",$G121)),"",IFERROR(_xll.BDP(TKR,$G121,"EQY_FUND_RELATIVE_PERIOD",AX$12,ACC_O,CONS_O,CURR_O,"fill=b")*1,"-"))))</f>
        <v/>
      </c>
      <c r="AY121" s="71" t="str">
        <f ca="1">IF(LEN($I121)=0,"",IF(LEN(AY$12)=0,"",IF(ISNUMBER(SEARCH("LABEL",$G121)),"",IFERROR(_xll.BDP(TKR,$G121,"EQY_FUND_RELATIVE_PERIOD",AY$12,ACC_O,CONS_O,CURR_O,"fill=b")*1,"-"))))</f>
        <v/>
      </c>
      <c r="AZ121" s="71" t="str">
        <f ca="1">IF(LEN($I121)=0,"",IF(LEN(AZ$12)=0,"",IF(ISNUMBER(SEARCH("LABEL",$G121)),"",IFERROR(_xll.BDP(TKR,$G121,"EQY_FUND_RELATIVE_PERIOD",AZ$12,ACC_O,CONS_O,CURR_O,"fill=b")*1,"-"))))</f>
        <v/>
      </c>
      <c r="BA121" s="71" t="str">
        <f ca="1">IF(LEN($I121)=0,"",IF(LEN(BA$12)=0,"",IF(ISNUMBER(SEARCH("LABEL",$G121)),"",IFERROR(_xll.BDP(TKR,$G121,"EQY_FUND_RELATIVE_PERIOD",BA$12,ACC_O,CONS_O,CURR_O,"fill=b")*1,"-"))))</f>
        <v/>
      </c>
      <c r="BB121" s="71" t="str">
        <f ca="1">IF(LEN($I121)=0,"",IF(LEN(BB$12)=0,"",IF(ISNUMBER(SEARCH("LABEL",$G121)),"",IFERROR(_xll.BDP(TKR,$G121,"EQY_FUND_RELATIVE_PERIOD",BB$12,ACC_O,CONS_O,CURR_O,"fill=b")*1,"-"))))</f>
        <v/>
      </c>
      <c r="BC121" s="71" t="str">
        <f ca="1">IF(LEN($I121)=0,"",IF(LEN(BC$12)=0,"",IF(ISNUMBER(SEARCH("LABEL",$G121)),"",IFERROR(_xll.BDP(TKR,$G121,"EQY_FUND_RELATIVE_PERIOD",BC$12,ACC_O,CONS_O,CURR_O,"fill=b")*1,"-"))))</f>
        <v/>
      </c>
    </row>
    <row r="122" spans="2:55">
      <c r="B122">
        <v>110</v>
      </c>
      <c r="C122" t="str">
        <f ca="1">IFERROR(INDEX(Passed_Addl,$B122,C$12),"")</f>
        <v/>
      </c>
      <c r="D122" t="str">
        <f ca="1">IFERROR(INDEX(Passed_Addl,$B122,D$12),"")</f>
        <v/>
      </c>
      <c r="E122" t="str">
        <f ca="1">IFERROR(INDEX(Passed_Addl,$B122,E$12),"")</f>
        <v/>
      </c>
      <c r="F122" t="str">
        <f ca="1">IFERROR(INDEX(Passed_Addl,$B122,F$12),"")</f>
        <v/>
      </c>
      <c r="G122" t="str">
        <f t="shared" ca="1" si="6"/>
        <v/>
      </c>
      <c r="H122" t="str">
        <f t="shared" ca="1" si="7"/>
        <v/>
      </c>
      <c r="I122" t="str">
        <f t="shared" ca="1" si="8"/>
        <v/>
      </c>
      <c r="P122" s="71" t="str">
        <f ca="1">IF(LEN($I122)=0,"",IF(LEN(P$12)=0,"",IF(ISNUMBER(SEARCH("LABEL",$G122)),"",IFERROR(_xll.BDP(TKR,$G122,"EQY_FUND_RELATIVE_PERIOD",P$12,ACC_O,CONS_O,CURR_O,"fill=b")*1,"-"))))</f>
        <v/>
      </c>
      <c r="Q122" s="71" t="str">
        <f ca="1">IF(LEN($I122)=0,"",IF(LEN(Q$12)=0,"",IF(ISNUMBER(SEARCH("LABEL",$G122)),"",IFERROR(_xll.BDP(TKR,$G122,"EQY_FUND_RELATIVE_PERIOD",Q$12,ACC_O,CONS_O,CURR_O,"fill=b")*1,"-"))))</f>
        <v/>
      </c>
      <c r="R122" s="71" t="str">
        <f ca="1">IF(LEN($I122)=0,"",IF(LEN(R$12)=0,"",IF(ISNUMBER(SEARCH("LABEL",$G122)),"",IFERROR(_xll.BDP(TKR,$G122,"EQY_FUND_RELATIVE_PERIOD",R$12,ACC_O,CONS_O,CURR_O,"fill=b")*1,"-"))))</f>
        <v/>
      </c>
      <c r="S122" s="71" t="str">
        <f ca="1">IF(LEN($I122)=0,"",IF(LEN(S$12)=0,"",IF(ISNUMBER(SEARCH("LABEL",$G122)),"",IFERROR(_xll.BDP(TKR,$G122,"EQY_FUND_RELATIVE_PERIOD",S$12,ACC_O,CONS_O,CURR_O,"fill=b")*1,"-"))))</f>
        <v/>
      </c>
      <c r="T122" s="71" t="str">
        <f ca="1">IF(LEN($I122)=0,"",IF(LEN(T$12)=0,"",IF(ISNUMBER(SEARCH("LABEL",$G122)),"",IFERROR(_xll.BDP(TKR,$G122,"EQY_FUND_RELATIVE_PERIOD",T$12,ACC_O,CONS_O,CURR_O,"fill=b")*1,"-"))))</f>
        <v/>
      </c>
      <c r="U122" s="71" t="str">
        <f ca="1">IF(LEN($I122)=0,"",IF(LEN(U$12)=0,"",IF(ISNUMBER(SEARCH("LABEL",$G122)),"",IFERROR(_xll.BDP(TKR,$G122,"EQY_FUND_RELATIVE_PERIOD",U$12,ACC_O,CONS_O,CURR_O,"fill=b")*1,"-"))))</f>
        <v/>
      </c>
      <c r="V122" s="71" t="str">
        <f ca="1">IF(LEN($I122)=0,"",IF(LEN(V$12)=0,"",IF(ISNUMBER(SEARCH("LABEL",$G122)),"",IFERROR(_xll.BDP(TKR,$G122,"EQY_FUND_RELATIVE_PERIOD",V$12,ACC_O,CONS_O,CURR_O,"fill=b")*1,"-"))))</f>
        <v/>
      </c>
      <c r="W122" s="71" t="str">
        <f ca="1">IF(LEN($I122)=0,"",IF(LEN(W$12)=0,"",IF(ISNUMBER(SEARCH("LABEL",$G122)),"",IFERROR(_xll.BDP(TKR,$G122,"EQY_FUND_RELATIVE_PERIOD",W$12,ACC_O,CONS_O,CURR_O,"fill=b")*1,"-"))))</f>
        <v/>
      </c>
      <c r="X122" s="71" t="str">
        <f ca="1">IF(LEN($I122)=0,"",IF(LEN(X$12)=0,"",IF(ISNUMBER(SEARCH("LABEL",$G122)),"",IFERROR(_xll.BDP(TKR,$G122,"EQY_FUND_RELATIVE_PERIOD",X$12,ACC_O,CONS_O,CURR_O,"fill=b")*1,"-"))))</f>
        <v/>
      </c>
      <c r="Y122" s="71" t="str">
        <f ca="1">IF(LEN($I122)=0,"",IF(LEN(Y$12)=0,"",IF(ISNUMBER(SEARCH("LABEL",$G122)),"",IFERROR(_xll.BDP(TKR,$G122,"EQY_FUND_RELATIVE_PERIOD",Y$12,ACC_O,CONS_O,CURR_O,"fill=b")*1,"-"))))</f>
        <v/>
      </c>
      <c r="Z122" s="71" t="str">
        <f ca="1">IF(LEN($I122)=0,"",IF(LEN(Z$12)=0,"",IF(ISNUMBER(SEARCH("LABEL",$G122)),"",IFERROR(_xll.BDP(TKR,$G122,"EQY_FUND_RELATIVE_PERIOD",Z$12,ACC_O,CONS_O,CURR_O,"fill=b")*1,"-"))))</f>
        <v/>
      </c>
      <c r="AA122" s="71" t="str">
        <f ca="1">IF(LEN($I122)=0,"",IF(LEN(AA$12)=0,"",IF(ISNUMBER(SEARCH("LABEL",$G122)),"",IFERROR(_xll.BDP(TKR,$G122,"EQY_FUND_RELATIVE_PERIOD",AA$12,ACC_O,CONS_O,CURR_O,"fill=b")*1,"-"))))</f>
        <v/>
      </c>
      <c r="AB122" s="71" t="str">
        <f ca="1">IF(LEN($I122)=0,"",IF(LEN(AB$12)=0,"",IF(ISNUMBER(SEARCH("LABEL",$G122)),"",IFERROR(_xll.BDP(TKR,$G122,"EQY_FUND_RELATIVE_PERIOD",AB$12,ACC_O,CONS_O,CURR_O,"fill=b")*1,"-"))))</f>
        <v/>
      </c>
      <c r="AC122" s="71" t="str">
        <f ca="1">IF(LEN($I122)=0,"",IF(LEN(AC$12)=0,"",IF(ISNUMBER(SEARCH("LABEL",$G122)),"",IFERROR(_xll.BDP(TKR,$G122,"EQY_FUND_RELATIVE_PERIOD",AC$12,ACC_O,CONS_O,CURR_O,"fill=b")*1,"-"))))</f>
        <v/>
      </c>
      <c r="AD122" s="71" t="str">
        <f ca="1">IF(LEN($I122)=0,"",IF(LEN(AD$12)=0,"",IF(ISNUMBER(SEARCH("LABEL",$G122)),"",IFERROR(_xll.BDP(TKR,$G122,"EQY_FUND_RELATIVE_PERIOD",AD$12,ACC_O,CONS_O,CURR_O,"fill=b")*1,"-"))))</f>
        <v/>
      </c>
      <c r="AE122" s="71" t="str">
        <f ca="1">IF(LEN($I122)=0,"",IF(LEN(AE$12)=0,"",IF(ISNUMBER(SEARCH("LABEL",$G122)),"",IFERROR(_xll.BDP(TKR,$G122,"EQY_FUND_RELATIVE_PERIOD",AE$12,ACC_O,CONS_O,CURR_O,"fill=b")*1,"-"))))</f>
        <v/>
      </c>
      <c r="AF122" s="71" t="str">
        <f ca="1">IF(LEN($I122)=0,"",IF(LEN(AF$12)=0,"",IF(ISNUMBER(SEARCH("LABEL",$G122)),"",IFERROR(_xll.BDP(TKR,$G122,"EQY_FUND_RELATIVE_PERIOD",AF$12,ACC_O,CONS_O,CURR_O,"fill=b")*1,"-"))))</f>
        <v/>
      </c>
      <c r="AG122" s="71" t="str">
        <f ca="1">IF(LEN($I122)=0,"",IF(LEN(AG$12)=0,"",IF(ISNUMBER(SEARCH("LABEL",$G122)),"",IFERROR(_xll.BDP(TKR,$G122,"EQY_FUND_RELATIVE_PERIOD",AG$12,ACC_O,CONS_O,CURR_O,"fill=b")*1,"-"))))</f>
        <v/>
      </c>
      <c r="AH122" s="71" t="str">
        <f ca="1">IF(LEN($I122)=0,"",IF(LEN(AH$12)=0,"",IF(ISNUMBER(SEARCH("LABEL",$G122)),"",IFERROR(_xll.BDP(TKR,$G122,"EQY_FUND_RELATIVE_PERIOD",AH$12,ACC_O,CONS_O,CURR_O,"fill=b")*1,"-"))))</f>
        <v/>
      </c>
      <c r="AI122" s="71" t="str">
        <f ca="1">IF(LEN($I122)=0,"",IF(LEN(AI$12)=0,"",IF(ISNUMBER(SEARCH("LABEL",$G122)),"",IFERROR(_xll.BDP(TKR,$G122,"EQY_FUND_RELATIVE_PERIOD",AI$12,ACC_O,CONS_O,CURR_O,"fill=b")*1,"-"))))</f>
        <v/>
      </c>
      <c r="AJ122" s="71" t="str">
        <f ca="1">IF(LEN($I122)=0,"",IF(LEN(AJ$12)=0,"",IF(ISNUMBER(SEARCH("LABEL",$G122)),"",IFERROR(_xll.BDP(TKR,$G122,"EQY_FUND_RELATIVE_PERIOD",AJ$12,ACC_O,CONS_O,CURR_O,"fill=b")*1,"-"))))</f>
        <v/>
      </c>
      <c r="AK122" s="71" t="str">
        <f ca="1">IF(LEN($I122)=0,"",IF(LEN(AK$12)=0,"",IF(ISNUMBER(SEARCH("LABEL",$G122)),"",IFERROR(_xll.BDP(TKR,$G122,"EQY_FUND_RELATIVE_PERIOD",AK$12,ACC_O,CONS_O,CURR_O,"fill=b")*1,"-"))))</f>
        <v/>
      </c>
      <c r="AL122" s="71" t="str">
        <f ca="1">IF(LEN($I122)=0,"",IF(LEN(AL$12)=0,"",IF(ISNUMBER(SEARCH("LABEL",$G122)),"",IFERROR(_xll.BDP(TKR,$G122,"EQY_FUND_RELATIVE_PERIOD",AL$12,ACC_O,CONS_O,CURR_O,"fill=b")*1,"-"))))</f>
        <v/>
      </c>
      <c r="AM122" s="71" t="str">
        <f ca="1">IF(LEN($I122)=0,"",IF(LEN(AM$12)=0,"",IF(ISNUMBER(SEARCH("LABEL",$G122)),"",IFERROR(_xll.BDP(TKR,$G122,"EQY_FUND_RELATIVE_PERIOD",AM$12,ACC_O,CONS_O,CURR_O,"fill=b")*1,"-"))))</f>
        <v/>
      </c>
      <c r="AN122" s="71" t="str">
        <f ca="1">IF(LEN($I122)=0,"",IF(LEN(AN$12)=0,"",IF(ISNUMBER(SEARCH("LABEL",$G122)),"",IFERROR(_xll.BDP(TKR,$G122,"EQY_FUND_RELATIVE_PERIOD",AN$12,ACC_O,CONS_O,CURR_O,"fill=b")*1,"-"))))</f>
        <v/>
      </c>
      <c r="AO122" s="71" t="str">
        <f ca="1">IF(LEN($I122)=0,"",IF(LEN(AO$12)=0,"",IF(ISNUMBER(SEARCH("LABEL",$G122)),"",IFERROR(_xll.BDP(TKR,$G122,"EQY_FUND_RELATIVE_PERIOD",AO$12,ACC_O,CONS_O,CURR_O,"fill=b")*1,"-"))))</f>
        <v/>
      </c>
      <c r="AP122" s="71" t="str">
        <f ca="1">IF(LEN($I122)=0,"",IF(LEN(AP$12)=0,"",IF(ISNUMBER(SEARCH("LABEL",$G122)),"",IFERROR(_xll.BDP(TKR,$G122,"EQY_FUND_RELATIVE_PERIOD",AP$12,ACC_O,CONS_O,CURR_O,"fill=b")*1,"-"))))</f>
        <v/>
      </c>
      <c r="AQ122" s="71" t="str">
        <f ca="1">IF(LEN($I122)=0,"",IF(LEN(AQ$12)=0,"",IF(ISNUMBER(SEARCH("LABEL",$G122)),"",IFERROR(_xll.BDP(TKR,$G122,"EQY_FUND_RELATIVE_PERIOD",AQ$12,ACC_O,CONS_O,CURR_O,"fill=b")*1,"-"))))</f>
        <v/>
      </c>
      <c r="AR122" s="71" t="str">
        <f ca="1">IF(LEN($I122)=0,"",IF(LEN(AR$12)=0,"",IF(ISNUMBER(SEARCH("LABEL",$G122)),"",IFERROR(_xll.BDP(TKR,$G122,"EQY_FUND_RELATIVE_PERIOD",AR$12,ACC_O,CONS_O,CURR_O,"fill=b")*1,"-"))))</f>
        <v/>
      </c>
      <c r="AS122" s="71" t="str">
        <f ca="1">IF(LEN($I122)=0,"",IF(LEN(AS$12)=0,"",IF(ISNUMBER(SEARCH("LABEL",$G122)),"",IFERROR(_xll.BDP(TKR,$G122,"EQY_FUND_RELATIVE_PERIOD",AS$12,ACC_O,CONS_O,CURR_O,"fill=b")*1,"-"))))</f>
        <v/>
      </c>
      <c r="AT122" s="71" t="str">
        <f ca="1">IF(LEN($I122)=0,"",IF(LEN(AT$12)=0,"",IF(ISNUMBER(SEARCH("LABEL",$G122)),"",IFERROR(_xll.BDP(TKR,$G122,"EQY_FUND_RELATIVE_PERIOD",AT$12,ACC_O,CONS_O,CURR_O,"fill=b")*1,"-"))))</f>
        <v/>
      </c>
      <c r="AU122" s="71" t="str">
        <f ca="1">IF(LEN($I122)=0,"",IF(LEN(AU$12)=0,"",IF(ISNUMBER(SEARCH("LABEL",$G122)),"",IFERROR(_xll.BDP(TKR,$G122,"EQY_FUND_RELATIVE_PERIOD",AU$12,ACC_O,CONS_O,CURR_O,"fill=b")*1,"-"))))</f>
        <v/>
      </c>
      <c r="AV122" s="71" t="str">
        <f ca="1">IF(LEN($I122)=0,"",IF(LEN(AV$12)=0,"",IF(ISNUMBER(SEARCH("LABEL",$G122)),"",IFERROR(_xll.BDP(TKR,$G122,"EQY_FUND_RELATIVE_PERIOD",AV$12,ACC_O,CONS_O,CURR_O,"fill=b")*1,"-"))))</f>
        <v/>
      </c>
      <c r="AW122" s="71" t="str">
        <f ca="1">IF(LEN($I122)=0,"",IF(LEN(AW$12)=0,"",IF(ISNUMBER(SEARCH("LABEL",$G122)),"",IFERROR(_xll.BDP(TKR,$G122,"EQY_FUND_RELATIVE_PERIOD",AW$12,ACC_O,CONS_O,CURR_O,"fill=b")*1,"-"))))</f>
        <v/>
      </c>
      <c r="AX122" s="71" t="str">
        <f ca="1">IF(LEN($I122)=0,"",IF(LEN(AX$12)=0,"",IF(ISNUMBER(SEARCH("LABEL",$G122)),"",IFERROR(_xll.BDP(TKR,$G122,"EQY_FUND_RELATIVE_PERIOD",AX$12,ACC_O,CONS_O,CURR_O,"fill=b")*1,"-"))))</f>
        <v/>
      </c>
      <c r="AY122" s="71" t="str">
        <f ca="1">IF(LEN($I122)=0,"",IF(LEN(AY$12)=0,"",IF(ISNUMBER(SEARCH("LABEL",$G122)),"",IFERROR(_xll.BDP(TKR,$G122,"EQY_FUND_RELATIVE_PERIOD",AY$12,ACC_O,CONS_O,CURR_O,"fill=b")*1,"-"))))</f>
        <v/>
      </c>
      <c r="AZ122" s="71" t="str">
        <f ca="1">IF(LEN($I122)=0,"",IF(LEN(AZ$12)=0,"",IF(ISNUMBER(SEARCH("LABEL",$G122)),"",IFERROR(_xll.BDP(TKR,$G122,"EQY_FUND_RELATIVE_PERIOD",AZ$12,ACC_O,CONS_O,CURR_O,"fill=b")*1,"-"))))</f>
        <v/>
      </c>
      <c r="BA122" s="71" t="str">
        <f ca="1">IF(LEN($I122)=0,"",IF(LEN(BA$12)=0,"",IF(ISNUMBER(SEARCH("LABEL",$G122)),"",IFERROR(_xll.BDP(TKR,$G122,"EQY_FUND_RELATIVE_PERIOD",BA$12,ACC_O,CONS_O,CURR_O,"fill=b")*1,"-"))))</f>
        <v/>
      </c>
      <c r="BB122" s="71" t="str">
        <f ca="1">IF(LEN($I122)=0,"",IF(LEN(BB$12)=0,"",IF(ISNUMBER(SEARCH("LABEL",$G122)),"",IFERROR(_xll.BDP(TKR,$G122,"EQY_FUND_RELATIVE_PERIOD",BB$12,ACC_O,CONS_O,CURR_O,"fill=b")*1,"-"))))</f>
        <v/>
      </c>
      <c r="BC122" s="71" t="str">
        <f ca="1">IF(LEN($I122)=0,"",IF(LEN(BC$12)=0,"",IF(ISNUMBER(SEARCH("LABEL",$G122)),"",IFERROR(_xll.BDP(TKR,$G122,"EQY_FUND_RELATIVE_PERIOD",BC$12,ACC_O,CONS_O,CURR_O,"fill=b")*1,"-"))))</f>
        <v/>
      </c>
    </row>
    <row r="123" spans="2:55">
      <c r="B123">
        <v>111</v>
      </c>
      <c r="C123" t="str">
        <f t="shared" ca="1" si="9"/>
        <v/>
      </c>
      <c r="D123" t="str">
        <f t="shared" ca="1" si="9"/>
        <v/>
      </c>
      <c r="E123" t="str">
        <f t="shared" ca="1" si="9"/>
        <v/>
      </c>
      <c r="F123" t="str">
        <f t="shared" ca="1" si="9"/>
        <v/>
      </c>
      <c r="G123" t="str">
        <f t="shared" ca="1" si="6"/>
        <v/>
      </c>
      <c r="H123" t="str">
        <f t="shared" ca="1" si="7"/>
        <v/>
      </c>
      <c r="I123" t="str">
        <f t="shared" ca="1" si="8"/>
        <v/>
      </c>
      <c r="P123" s="71" t="str">
        <f ca="1">IF(LEN($I123)=0,"",IF(LEN(P$12)=0,"",IF(ISNUMBER(SEARCH("LABEL",$G123)),"",IFERROR(_xll.BDP(TKR,$G123,"EQY_FUND_RELATIVE_PERIOD",P$12,ACC_O,CONS_O,CURR_O,"fill=b")*1,"-"))))</f>
        <v/>
      </c>
      <c r="Q123" s="71" t="str">
        <f ca="1">IF(LEN($I123)=0,"",IF(LEN(Q$12)=0,"",IF(ISNUMBER(SEARCH("LABEL",$G123)),"",IFERROR(_xll.BDP(TKR,$G123,"EQY_FUND_RELATIVE_PERIOD",Q$12,ACC_O,CONS_O,CURR_O,"fill=b")*1,"-"))))</f>
        <v/>
      </c>
      <c r="R123" s="71" t="str">
        <f ca="1">IF(LEN($I123)=0,"",IF(LEN(R$12)=0,"",IF(ISNUMBER(SEARCH("LABEL",$G123)),"",IFERROR(_xll.BDP(TKR,$G123,"EQY_FUND_RELATIVE_PERIOD",R$12,ACC_O,CONS_O,CURR_O,"fill=b")*1,"-"))))</f>
        <v/>
      </c>
      <c r="S123" s="71" t="str">
        <f ca="1">IF(LEN($I123)=0,"",IF(LEN(S$12)=0,"",IF(ISNUMBER(SEARCH("LABEL",$G123)),"",IFERROR(_xll.BDP(TKR,$G123,"EQY_FUND_RELATIVE_PERIOD",S$12,ACC_O,CONS_O,CURR_O,"fill=b")*1,"-"))))</f>
        <v/>
      </c>
      <c r="T123" s="71" t="str">
        <f ca="1">IF(LEN($I123)=0,"",IF(LEN(T$12)=0,"",IF(ISNUMBER(SEARCH("LABEL",$G123)),"",IFERROR(_xll.BDP(TKR,$G123,"EQY_FUND_RELATIVE_PERIOD",T$12,ACC_O,CONS_O,CURR_O,"fill=b")*1,"-"))))</f>
        <v/>
      </c>
      <c r="U123" s="71" t="str">
        <f ca="1">IF(LEN($I123)=0,"",IF(LEN(U$12)=0,"",IF(ISNUMBER(SEARCH("LABEL",$G123)),"",IFERROR(_xll.BDP(TKR,$G123,"EQY_FUND_RELATIVE_PERIOD",U$12,ACC_O,CONS_O,CURR_O,"fill=b")*1,"-"))))</f>
        <v/>
      </c>
      <c r="V123" s="71" t="str">
        <f ca="1">IF(LEN($I123)=0,"",IF(LEN(V$12)=0,"",IF(ISNUMBER(SEARCH("LABEL",$G123)),"",IFERROR(_xll.BDP(TKR,$G123,"EQY_FUND_RELATIVE_PERIOD",V$12,ACC_O,CONS_O,CURR_O,"fill=b")*1,"-"))))</f>
        <v/>
      </c>
      <c r="W123" s="71" t="str">
        <f ca="1">IF(LEN($I123)=0,"",IF(LEN(W$12)=0,"",IF(ISNUMBER(SEARCH("LABEL",$G123)),"",IFERROR(_xll.BDP(TKR,$G123,"EQY_FUND_RELATIVE_PERIOD",W$12,ACC_O,CONS_O,CURR_O,"fill=b")*1,"-"))))</f>
        <v/>
      </c>
      <c r="X123" s="71" t="str">
        <f ca="1">IF(LEN($I123)=0,"",IF(LEN(X$12)=0,"",IF(ISNUMBER(SEARCH("LABEL",$G123)),"",IFERROR(_xll.BDP(TKR,$G123,"EQY_FUND_RELATIVE_PERIOD",X$12,ACC_O,CONS_O,CURR_O,"fill=b")*1,"-"))))</f>
        <v/>
      </c>
      <c r="Y123" s="71" t="str">
        <f ca="1">IF(LEN($I123)=0,"",IF(LEN(Y$12)=0,"",IF(ISNUMBER(SEARCH("LABEL",$G123)),"",IFERROR(_xll.BDP(TKR,$G123,"EQY_FUND_RELATIVE_PERIOD",Y$12,ACC_O,CONS_O,CURR_O,"fill=b")*1,"-"))))</f>
        <v/>
      </c>
      <c r="Z123" s="71" t="str">
        <f ca="1">IF(LEN($I123)=0,"",IF(LEN(Z$12)=0,"",IF(ISNUMBER(SEARCH("LABEL",$G123)),"",IFERROR(_xll.BDP(TKR,$G123,"EQY_FUND_RELATIVE_PERIOD",Z$12,ACC_O,CONS_O,CURR_O,"fill=b")*1,"-"))))</f>
        <v/>
      </c>
      <c r="AA123" s="71" t="str">
        <f ca="1">IF(LEN($I123)=0,"",IF(LEN(AA$12)=0,"",IF(ISNUMBER(SEARCH("LABEL",$G123)),"",IFERROR(_xll.BDP(TKR,$G123,"EQY_FUND_RELATIVE_PERIOD",AA$12,ACC_O,CONS_O,CURR_O,"fill=b")*1,"-"))))</f>
        <v/>
      </c>
      <c r="AB123" s="71" t="str">
        <f ca="1">IF(LEN($I123)=0,"",IF(LEN(AB$12)=0,"",IF(ISNUMBER(SEARCH("LABEL",$G123)),"",IFERROR(_xll.BDP(TKR,$G123,"EQY_FUND_RELATIVE_PERIOD",AB$12,ACC_O,CONS_O,CURR_O,"fill=b")*1,"-"))))</f>
        <v/>
      </c>
      <c r="AC123" s="71" t="str">
        <f ca="1">IF(LEN($I123)=0,"",IF(LEN(AC$12)=0,"",IF(ISNUMBER(SEARCH("LABEL",$G123)),"",IFERROR(_xll.BDP(TKR,$G123,"EQY_FUND_RELATIVE_PERIOD",AC$12,ACC_O,CONS_O,CURR_O,"fill=b")*1,"-"))))</f>
        <v/>
      </c>
      <c r="AD123" s="71" t="str">
        <f ca="1">IF(LEN($I123)=0,"",IF(LEN(AD$12)=0,"",IF(ISNUMBER(SEARCH("LABEL",$G123)),"",IFERROR(_xll.BDP(TKR,$G123,"EQY_FUND_RELATIVE_PERIOD",AD$12,ACC_O,CONS_O,CURR_O,"fill=b")*1,"-"))))</f>
        <v/>
      </c>
      <c r="AE123" s="71" t="str">
        <f ca="1">IF(LEN($I123)=0,"",IF(LEN(AE$12)=0,"",IF(ISNUMBER(SEARCH("LABEL",$G123)),"",IFERROR(_xll.BDP(TKR,$G123,"EQY_FUND_RELATIVE_PERIOD",AE$12,ACC_O,CONS_O,CURR_O,"fill=b")*1,"-"))))</f>
        <v/>
      </c>
      <c r="AF123" s="71" t="str">
        <f ca="1">IF(LEN($I123)=0,"",IF(LEN(AF$12)=0,"",IF(ISNUMBER(SEARCH("LABEL",$G123)),"",IFERROR(_xll.BDP(TKR,$G123,"EQY_FUND_RELATIVE_PERIOD",AF$12,ACC_O,CONS_O,CURR_O,"fill=b")*1,"-"))))</f>
        <v/>
      </c>
      <c r="AG123" s="71" t="str">
        <f ca="1">IF(LEN($I123)=0,"",IF(LEN(AG$12)=0,"",IF(ISNUMBER(SEARCH("LABEL",$G123)),"",IFERROR(_xll.BDP(TKR,$G123,"EQY_FUND_RELATIVE_PERIOD",AG$12,ACC_O,CONS_O,CURR_O,"fill=b")*1,"-"))))</f>
        <v/>
      </c>
      <c r="AH123" s="71" t="str">
        <f ca="1">IF(LEN($I123)=0,"",IF(LEN(AH$12)=0,"",IF(ISNUMBER(SEARCH("LABEL",$G123)),"",IFERROR(_xll.BDP(TKR,$G123,"EQY_FUND_RELATIVE_PERIOD",AH$12,ACC_O,CONS_O,CURR_O,"fill=b")*1,"-"))))</f>
        <v/>
      </c>
      <c r="AI123" s="71" t="str">
        <f ca="1">IF(LEN($I123)=0,"",IF(LEN(AI$12)=0,"",IF(ISNUMBER(SEARCH("LABEL",$G123)),"",IFERROR(_xll.BDP(TKR,$G123,"EQY_FUND_RELATIVE_PERIOD",AI$12,ACC_O,CONS_O,CURR_O,"fill=b")*1,"-"))))</f>
        <v/>
      </c>
      <c r="AJ123" s="71" t="str">
        <f ca="1">IF(LEN($I123)=0,"",IF(LEN(AJ$12)=0,"",IF(ISNUMBER(SEARCH("LABEL",$G123)),"",IFERROR(_xll.BDP(TKR,$G123,"EQY_FUND_RELATIVE_PERIOD",AJ$12,ACC_O,CONS_O,CURR_O,"fill=b")*1,"-"))))</f>
        <v/>
      </c>
      <c r="AK123" s="71" t="str">
        <f ca="1">IF(LEN($I123)=0,"",IF(LEN(AK$12)=0,"",IF(ISNUMBER(SEARCH("LABEL",$G123)),"",IFERROR(_xll.BDP(TKR,$G123,"EQY_FUND_RELATIVE_PERIOD",AK$12,ACC_O,CONS_O,CURR_O,"fill=b")*1,"-"))))</f>
        <v/>
      </c>
      <c r="AL123" s="71" t="str">
        <f ca="1">IF(LEN($I123)=0,"",IF(LEN(AL$12)=0,"",IF(ISNUMBER(SEARCH("LABEL",$G123)),"",IFERROR(_xll.BDP(TKR,$G123,"EQY_FUND_RELATIVE_PERIOD",AL$12,ACC_O,CONS_O,CURR_O,"fill=b")*1,"-"))))</f>
        <v/>
      </c>
      <c r="AM123" s="71" t="str">
        <f ca="1">IF(LEN($I123)=0,"",IF(LEN(AM$12)=0,"",IF(ISNUMBER(SEARCH("LABEL",$G123)),"",IFERROR(_xll.BDP(TKR,$G123,"EQY_FUND_RELATIVE_PERIOD",AM$12,ACC_O,CONS_O,CURR_O,"fill=b")*1,"-"))))</f>
        <v/>
      </c>
      <c r="AN123" s="71" t="str">
        <f ca="1">IF(LEN($I123)=0,"",IF(LEN(AN$12)=0,"",IF(ISNUMBER(SEARCH("LABEL",$G123)),"",IFERROR(_xll.BDP(TKR,$G123,"EQY_FUND_RELATIVE_PERIOD",AN$12,ACC_O,CONS_O,CURR_O,"fill=b")*1,"-"))))</f>
        <v/>
      </c>
      <c r="AO123" s="71" t="str">
        <f ca="1">IF(LEN($I123)=0,"",IF(LEN(AO$12)=0,"",IF(ISNUMBER(SEARCH("LABEL",$G123)),"",IFERROR(_xll.BDP(TKR,$G123,"EQY_FUND_RELATIVE_PERIOD",AO$12,ACC_O,CONS_O,CURR_O,"fill=b")*1,"-"))))</f>
        <v/>
      </c>
      <c r="AP123" s="71" t="str">
        <f ca="1">IF(LEN($I123)=0,"",IF(LEN(AP$12)=0,"",IF(ISNUMBER(SEARCH("LABEL",$G123)),"",IFERROR(_xll.BDP(TKR,$G123,"EQY_FUND_RELATIVE_PERIOD",AP$12,ACC_O,CONS_O,CURR_O,"fill=b")*1,"-"))))</f>
        <v/>
      </c>
      <c r="AQ123" s="71" t="str">
        <f ca="1">IF(LEN($I123)=0,"",IF(LEN(AQ$12)=0,"",IF(ISNUMBER(SEARCH("LABEL",$G123)),"",IFERROR(_xll.BDP(TKR,$G123,"EQY_FUND_RELATIVE_PERIOD",AQ$12,ACC_O,CONS_O,CURR_O,"fill=b")*1,"-"))))</f>
        <v/>
      </c>
      <c r="AR123" s="71" t="str">
        <f ca="1">IF(LEN($I123)=0,"",IF(LEN(AR$12)=0,"",IF(ISNUMBER(SEARCH("LABEL",$G123)),"",IFERROR(_xll.BDP(TKR,$G123,"EQY_FUND_RELATIVE_PERIOD",AR$12,ACC_O,CONS_O,CURR_O,"fill=b")*1,"-"))))</f>
        <v/>
      </c>
      <c r="AS123" s="71" t="str">
        <f ca="1">IF(LEN($I123)=0,"",IF(LEN(AS$12)=0,"",IF(ISNUMBER(SEARCH("LABEL",$G123)),"",IFERROR(_xll.BDP(TKR,$G123,"EQY_FUND_RELATIVE_PERIOD",AS$12,ACC_O,CONS_O,CURR_O,"fill=b")*1,"-"))))</f>
        <v/>
      </c>
      <c r="AT123" s="71" t="str">
        <f ca="1">IF(LEN($I123)=0,"",IF(LEN(AT$12)=0,"",IF(ISNUMBER(SEARCH("LABEL",$G123)),"",IFERROR(_xll.BDP(TKR,$G123,"EQY_FUND_RELATIVE_PERIOD",AT$12,ACC_O,CONS_O,CURR_O,"fill=b")*1,"-"))))</f>
        <v/>
      </c>
      <c r="AU123" s="71" t="str">
        <f ca="1">IF(LEN($I123)=0,"",IF(LEN(AU$12)=0,"",IF(ISNUMBER(SEARCH("LABEL",$G123)),"",IFERROR(_xll.BDP(TKR,$G123,"EQY_FUND_RELATIVE_PERIOD",AU$12,ACC_O,CONS_O,CURR_O,"fill=b")*1,"-"))))</f>
        <v/>
      </c>
      <c r="AV123" s="71" t="str">
        <f ca="1">IF(LEN($I123)=0,"",IF(LEN(AV$12)=0,"",IF(ISNUMBER(SEARCH("LABEL",$G123)),"",IFERROR(_xll.BDP(TKR,$G123,"EQY_FUND_RELATIVE_PERIOD",AV$12,ACC_O,CONS_O,CURR_O,"fill=b")*1,"-"))))</f>
        <v/>
      </c>
      <c r="AW123" s="71" t="str">
        <f ca="1">IF(LEN($I123)=0,"",IF(LEN(AW$12)=0,"",IF(ISNUMBER(SEARCH("LABEL",$G123)),"",IFERROR(_xll.BDP(TKR,$G123,"EQY_FUND_RELATIVE_PERIOD",AW$12,ACC_O,CONS_O,CURR_O,"fill=b")*1,"-"))))</f>
        <v/>
      </c>
      <c r="AX123" s="71" t="str">
        <f ca="1">IF(LEN($I123)=0,"",IF(LEN(AX$12)=0,"",IF(ISNUMBER(SEARCH("LABEL",$G123)),"",IFERROR(_xll.BDP(TKR,$G123,"EQY_FUND_RELATIVE_PERIOD",AX$12,ACC_O,CONS_O,CURR_O,"fill=b")*1,"-"))))</f>
        <v/>
      </c>
      <c r="AY123" s="71" t="str">
        <f ca="1">IF(LEN($I123)=0,"",IF(LEN(AY$12)=0,"",IF(ISNUMBER(SEARCH("LABEL",$G123)),"",IFERROR(_xll.BDP(TKR,$G123,"EQY_FUND_RELATIVE_PERIOD",AY$12,ACC_O,CONS_O,CURR_O,"fill=b")*1,"-"))))</f>
        <v/>
      </c>
      <c r="AZ123" s="71" t="str">
        <f ca="1">IF(LEN($I123)=0,"",IF(LEN(AZ$12)=0,"",IF(ISNUMBER(SEARCH("LABEL",$G123)),"",IFERROR(_xll.BDP(TKR,$G123,"EQY_FUND_RELATIVE_PERIOD",AZ$12,ACC_O,CONS_O,CURR_O,"fill=b")*1,"-"))))</f>
        <v/>
      </c>
      <c r="BA123" s="71" t="str">
        <f ca="1">IF(LEN($I123)=0,"",IF(LEN(BA$12)=0,"",IF(ISNUMBER(SEARCH("LABEL",$G123)),"",IFERROR(_xll.BDP(TKR,$G123,"EQY_FUND_RELATIVE_PERIOD",BA$12,ACC_O,CONS_O,CURR_O,"fill=b")*1,"-"))))</f>
        <v/>
      </c>
      <c r="BB123" s="71" t="str">
        <f ca="1">IF(LEN($I123)=0,"",IF(LEN(BB$12)=0,"",IF(ISNUMBER(SEARCH("LABEL",$G123)),"",IFERROR(_xll.BDP(TKR,$G123,"EQY_FUND_RELATIVE_PERIOD",BB$12,ACC_O,CONS_O,CURR_O,"fill=b")*1,"-"))))</f>
        <v/>
      </c>
      <c r="BC123" s="71" t="str">
        <f ca="1">IF(LEN($I123)=0,"",IF(LEN(BC$12)=0,"",IF(ISNUMBER(SEARCH("LABEL",$G123)),"",IFERROR(_xll.BDP(TKR,$G123,"EQY_FUND_RELATIVE_PERIOD",BC$12,ACC_O,CONS_O,CURR_O,"fill=b")*1,"-"))))</f>
        <v/>
      </c>
    </row>
    <row r="124" spans="2:55">
      <c r="B124">
        <v>112</v>
      </c>
      <c r="C124" t="str">
        <f ca="1">IFERROR(INDEX(Passed_Addl,$B124,C$12),"")</f>
        <v/>
      </c>
      <c r="D124" t="str">
        <f ca="1">IFERROR(INDEX(Passed_Addl,$B124,D$12),"")</f>
        <v/>
      </c>
      <c r="E124" t="str">
        <f ca="1">IFERROR(INDEX(Passed_Addl,$B124,E$12),"")</f>
        <v/>
      </c>
      <c r="F124" t="str">
        <f ca="1">IFERROR(INDEX(Passed_Addl,$B124,F$12),"")</f>
        <v/>
      </c>
      <c r="G124" t="str">
        <f t="shared" ca="1" si="6"/>
        <v/>
      </c>
      <c r="H124" t="str">
        <f t="shared" ca="1" si="7"/>
        <v/>
      </c>
      <c r="I124" t="str">
        <f t="shared" ca="1" si="8"/>
        <v/>
      </c>
      <c r="P124" s="71" t="str">
        <f ca="1">IF(LEN($I124)=0,"",IF(LEN(P$12)=0,"",IF(ISNUMBER(SEARCH("LABEL",$G124)),"",IFERROR(_xll.BDP(TKR,$G124,"EQY_FUND_RELATIVE_PERIOD",P$12,ACC_O,CONS_O,CURR_O,"fill=b")*1,"-"))))</f>
        <v/>
      </c>
      <c r="Q124" s="71" t="str">
        <f ca="1">IF(LEN($I124)=0,"",IF(LEN(Q$12)=0,"",IF(ISNUMBER(SEARCH("LABEL",$G124)),"",IFERROR(_xll.BDP(TKR,$G124,"EQY_FUND_RELATIVE_PERIOD",Q$12,ACC_O,CONS_O,CURR_O,"fill=b")*1,"-"))))</f>
        <v/>
      </c>
      <c r="R124" s="71" t="str">
        <f ca="1">IF(LEN($I124)=0,"",IF(LEN(R$12)=0,"",IF(ISNUMBER(SEARCH("LABEL",$G124)),"",IFERROR(_xll.BDP(TKR,$G124,"EQY_FUND_RELATIVE_PERIOD",R$12,ACC_O,CONS_O,CURR_O,"fill=b")*1,"-"))))</f>
        <v/>
      </c>
      <c r="S124" s="71" t="str">
        <f ca="1">IF(LEN($I124)=0,"",IF(LEN(S$12)=0,"",IF(ISNUMBER(SEARCH("LABEL",$G124)),"",IFERROR(_xll.BDP(TKR,$G124,"EQY_FUND_RELATIVE_PERIOD",S$12,ACC_O,CONS_O,CURR_O,"fill=b")*1,"-"))))</f>
        <v/>
      </c>
      <c r="T124" s="71" t="str">
        <f ca="1">IF(LEN($I124)=0,"",IF(LEN(T$12)=0,"",IF(ISNUMBER(SEARCH("LABEL",$G124)),"",IFERROR(_xll.BDP(TKR,$G124,"EQY_FUND_RELATIVE_PERIOD",T$12,ACC_O,CONS_O,CURR_O,"fill=b")*1,"-"))))</f>
        <v/>
      </c>
      <c r="U124" s="71" t="str">
        <f ca="1">IF(LEN($I124)=0,"",IF(LEN(U$12)=0,"",IF(ISNUMBER(SEARCH("LABEL",$G124)),"",IFERROR(_xll.BDP(TKR,$G124,"EQY_FUND_RELATIVE_PERIOD",U$12,ACC_O,CONS_O,CURR_O,"fill=b")*1,"-"))))</f>
        <v/>
      </c>
      <c r="V124" s="71" t="str">
        <f ca="1">IF(LEN($I124)=0,"",IF(LEN(V$12)=0,"",IF(ISNUMBER(SEARCH("LABEL",$G124)),"",IFERROR(_xll.BDP(TKR,$G124,"EQY_FUND_RELATIVE_PERIOD",V$12,ACC_O,CONS_O,CURR_O,"fill=b")*1,"-"))))</f>
        <v/>
      </c>
      <c r="W124" s="71" t="str">
        <f ca="1">IF(LEN($I124)=0,"",IF(LEN(W$12)=0,"",IF(ISNUMBER(SEARCH("LABEL",$G124)),"",IFERROR(_xll.BDP(TKR,$G124,"EQY_FUND_RELATIVE_PERIOD",W$12,ACC_O,CONS_O,CURR_O,"fill=b")*1,"-"))))</f>
        <v/>
      </c>
      <c r="X124" s="71" t="str">
        <f ca="1">IF(LEN($I124)=0,"",IF(LEN(X$12)=0,"",IF(ISNUMBER(SEARCH("LABEL",$G124)),"",IFERROR(_xll.BDP(TKR,$G124,"EQY_FUND_RELATIVE_PERIOD",X$12,ACC_O,CONS_O,CURR_O,"fill=b")*1,"-"))))</f>
        <v/>
      </c>
      <c r="Y124" s="71" t="str">
        <f ca="1">IF(LEN($I124)=0,"",IF(LEN(Y$12)=0,"",IF(ISNUMBER(SEARCH("LABEL",$G124)),"",IFERROR(_xll.BDP(TKR,$G124,"EQY_FUND_RELATIVE_PERIOD",Y$12,ACC_O,CONS_O,CURR_O,"fill=b")*1,"-"))))</f>
        <v/>
      </c>
      <c r="Z124" s="71" t="str">
        <f ca="1">IF(LEN($I124)=0,"",IF(LEN(Z$12)=0,"",IF(ISNUMBER(SEARCH("LABEL",$G124)),"",IFERROR(_xll.BDP(TKR,$G124,"EQY_FUND_RELATIVE_PERIOD",Z$12,ACC_O,CONS_O,CURR_O,"fill=b")*1,"-"))))</f>
        <v/>
      </c>
      <c r="AA124" s="71" t="str">
        <f ca="1">IF(LEN($I124)=0,"",IF(LEN(AA$12)=0,"",IF(ISNUMBER(SEARCH("LABEL",$G124)),"",IFERROR(_xll.BDP(TKR,$G124,"EQY_FUND_RELATIVE_PERIOD",AA$12,ACC_O,CONS_O,CURR_O,"fill=b")*1,"-"))))</f>
        <v/>
      </c>
      <c r="AB124" s="71" t="str">
        <f ca="1">IF(LEN($I124)=0,"",IF(LEN(AB$12)=0,"",IF(ISNUMBER(SEARCH("LABEL",$G124)),"",IFERROR(_xll.BDP(TKR,$G124,"EQY_FUND_RELATIVE_PERIOD",AB$12,ACC_O,CONS_O,CURR_O,"fill=b")*1,"-"))))</f>
        <v/>
      </c>
      <c r="AC124" s="71" t="str">
        <f ca="1">IF(LEN($I124)=0,"",IF(LEN(AC$12)=0,"",IF(ISNUMBER(SEARCH("LABEL",$G124)),"",IFERROR(_xll.BDP(TKR,$G124,"EQY_FUND_RELATIVE_PERIOD",AC$12,ACC_O,CONS_O,CURR_O,"fill=b")*1,"-"))))</f>
        <v/>
      </c>
      <c r="AD124" s="71" t="str">
        <f ca="1">IF(LEN($I124)=0,"",IF(LEN(AD$12)=0,"",IF(ISNUMBER(SEARCH("LABEL",$G124)),"",IFERROR(_xll.BDP(TKR,$G124,"EQY_FUND_RELATIVE_PERIOD",AD$12,ACC_O,CONS_O,CURR_O,"fill=b")*1,"-"))))</f>
        <v/>
      </c>
      <c r="AE124" s="71" t="str">
        <f ca="1">IF(LEN($I124)=0,"",IF(LEN(AE$12)=0,"",IF(ISNUMBER(SEARCH("LABEL",$G124)),"",IFERROR(_xll.BDP(TKR,$G124,"EQY_FUND_RELATIVE_PERIOD",AE$12,ACC_O,CONS_O,CURR_O,"fill=b")*1,"-"))))</f>
        <v/>
      </c>
      <c r="AF124" s="71" t="str">
        <f ca="1">IF(LEN($I124)=0,"",IF(LEN(AF$12)=0,"",IF(ISNUMBER(SEARCH("LABEL",$G124)),"",IFERROR(_xll.BDP(TKR,$G124,"EQY_FUND_RELATIVE_PERIOD",AF$12,ACC_O,CONS_O,CURR_O,"fill=b")*1,"-"))))</f>
        <v/>
      </c>
      <c r="AG124" s="71" t="str">
        <f ca="1">IF(LEN($I124)=0,"",IF(LEN(AG$12)=0,"",IF(ISNUMBER(SEARCH("LABEL",$G124)),"",IFERROR(_xll.BDP(TKR,$G124,"EQY_FUND_RELATIVE_PERIOD",AG$12,ACC_O,CONS_O,CURR_O,"fill=b")*1,"-"))))</f>
        <v/>
      </c>
      <c r="AH124" s="71" t="str">
        <f ca="1">IF(LEN($I124)=0,"",IF(LEN(AH$12)=0,"",IF(ISNUMBER(SEARCH("LABEL",$G124)),"",IFERROR(_xll.BDP(TKR,$G124,"EQY_FUND_RELATIVE_PERIOD",AH$12,ACC_O,CONS_O,CURR_O,"fill=b")*1,"-"))))</f>
        <v/>
      </c>
      <c r="AI124" s="71" t="str">
        <f ca="1">IF(LEN($I124)=0,"",IF(LEN(AI$12)=0,"",IF(ISNUMBER(SEARCH("LABEL",$G124)),"",IFERROR(_xll.BDP(TKR,$G124,"EQY_FUND_RELATIVE_PERIOD",AI$12,ACC_O,CONS_O,CURR_O,"fill=b")*1,"-"))))</f>
        <v/>
      </c>
      <c r="AJ124" s="71" t="str">
        <f ca="1">IF(LEN($I124)=0,"",IF(LEN(AJ$12)=0,"",IF(ISNUMBER(SEARCH("LABEL",$G124)),"",IFERROR(_xll.BDP(TKR,$G124,"EQY_FUND_RELATIVE_PERIOD",AJ$12,ACC_O,CONS_O,CURR_O,"fill=b")*1,"-"))))</f>
        <v/>
      </c>
      <c r="AK124" s="71" t="str">
        <f ca="1">IF(LEN($I124)=0,"",IF(LEN(AK$12)=0,"",IF(ISNUMBER(SEARCH("LABEL",$G124)),"",IFERROR(_xll.BDP(TKR,$G124,"EQY_FUND_RELATIVE_PERIOD",AK$12,ACC_O,CONS_O,CURR_O,"fill=b")*1,"-"))))</f>
        <v/>
      </c>
      <c r="AL124" s="71" t="str">
        <f ca="1">IF(LEN($I124)=0,"",IF(LEN(AL$12)=0,"",IF(ISNUMBER(SEARCH("LABEL",$G124)),"",IFERROR(_xll.BDP(TKR,$G124,"EQY_FUND_RELATIVE_PERIOD",AL$12,ACC_O,CONS_O,CURR_O,"fill=b")*1,"-"))))</f>
        <v/>
      </c>
      <c r="AM124" s="71" t="str">
        <f ca="1">IF(LEN($I124)=0,"",IF(LEN(AM$12)=0,"",IF(ISNUMBER(SEARCH("LABEL",$G124)),"",IFERROR(_xll.BDP(TKR,$G124,"EQY_FUND_RELATIVE_PERIOD",AM$12,ACC_O,CONS_O,CURR_O,"fill=b")*1,"-"))))</f>
        <v/>
      </c>
      <c r="AN124" s="71" t="str">
        <f ca="1">IF(LEN($I124)=0,"",IF(LEN(AN$12)=0,"",IF(ISNUMBER(SEARCH("LABEL",$G124)),"",IFERROR(_xll.BDP(TKR,$G124,"EQY_FUND_RELATIVE_PERIOD",AN$12,ACC_O,CONS_O,CURR_O,"fill=b")*1,"-"))))</f>
        <v/>
      </c>
      <c r="AO124" s="71" t="str">
        <f ca="1">IF(LEN($I124)=0,"",IF(LEN(AO$12)=0,"",IF(ISNUMBER(SEARCH("LABEL",$G124)),"",IFERROR(_xll.BDP(TKR,$G124,"EQY_FUND_RELATIVE_PERIOD",AO$12,ACC_O,CONS_O,CURR_O,"fill=b")*1,"-"))))</f>
        <v/>
      </c>
      <c r="AP124" s="71" t="str">
        <f ca="1">IF(LEN($I124)=0,"",IF(LEN(AP$12)=0,"",IF(ISNUMBER(SEARCH("LABEL",$G124)),"",IFERROR(_xll.BDP(TKR,$G124,"EQY_FUND_RELATIVE_PERIOD",AP$12,ACC_O,CONS_O,CURR_O,"fill=b")*1,"-"))))</f>
        <v/>
      </c>
      <c r="AQ124" s="71" t="str">
        <f ca="1">IF(LEN($I124)=0,"",IF(LEN(AQ$12)=0,"",IF(ISNUMBER(SEARCH("LABEL",$G124)),"",IFERROR(_xll.BDP(TKR,$G124,"EQY_FUND_RELATIVE_PERIOD",AQ$12,ACC_O,CONS_O,CURR_O,"fill=b")*1,"-"))))</f>
        <v/>
      </c>
      <c r="AR124" s="71" t="str">
        <f ca="1">IF(LEN($I124)=0,"",IF(LEN(AR$12)=0,"",IF(ISNUMBER(SEARCH("LABEL",$G124)),"",IFERROR(_xll.BDP(TKR,$G124,"EQY_FUND_RELATIVE_PERIOD",AR$12,ACC_O,CONS_O,CURR_O,"fill=b")*1,"-"))))</f>
        <v/>
      </c>
      <c r="AS124" s="71" t="str">
        <f ca="1">IF(LEN($I124)=0,"",IF(LEN(AS$12)=0,"",IF(ISNUMBER(SEARCH("LABEL",$G124)),"",IFERROR(_xll.BDP(TKR,$G124,"EQY_FUND_RELATIVE_PERIOD",AS$12,ACC_O,CONS_O,CURR_O,"fill=b")*1,"-"))))</f>
        <v/>
      </c>
      <c r="AT124" s="71" t="str">
        <f ca="1">IF(LEN($I124)=0,"",IF(LEN(AT$12)=0,"",IF(ISNUMBER(SEARCH("LABEL",$G124)),"",IFERROR(_xll.BDP(TKR,$G124,"EQY_FUND_RELATIVE_PERIOD",AT$12,ACC_O,CONS_O,CURR_O,"fill=b")*1,"-"))))</f>
        <v/>
      </c>
      <c r="AU124" s="71" t="str">
        <f ca="1">IF(LEN($I124)=0,"",IF(LEN(AU$12)=0,"",IF(ISNUMBER(SEARCH("LABEL",$G124)),"",IFERROR(_xll.BDP(TKR,$G124,"EQY_FUND_RELATIVE_PERIOD",AU$12,ACC_O,CONS_O,CURR_O,"fill=b")*1,"-"))))</f>
        <v/>
      </c>
      <c r="AV124" s="71" t="str">
        <f ca="1">IF(LEN($I124)=0,"",IF(LEN(AV$12)=0,"",IF(ISNUMBER(SEARCH("LABEL",$G124)),"",IFERROR(_xll.BDP(TKR,$G124,"EQY_FUND_RELATIVE_PERIOD",AV$12,ACC_O,CONS_O,CURR_O,"fill=b")*1,"-"))))</f>
        <v/>
      </c>
      <c r="AW124" s="71" t="str">
        <f ca="1">IF(LEN($I124)=0,"",IF(LEN(AW$12)=0,"",IF(ISNUMBER(SEARCH("LABEL",$G124)),"",IFERROR(_xll.BDP(TKR,$G124,"EQY_FUND_RELATIVE_PERIOD",AW$12,ACC_O,CONS_O,CURR_O,"fill=b")*1,"-"))))</f>
        <v/>
      </c>
      <c r="AX124" s="71" t="str">
        <f ca="1">IF(LEN($I124)=0,"",IF(LEN(AX$12)=0,"",IF(ISNUMBER(SEARCH("LABEL",$G124)),"",IFERROR(_xll.BDP(TKR,$G124,"EQY_FUND_RELATIVE_PERIOD",AX$12,ACC_O,CONS_O,CURR_O,"fill=b")*1,"-"))))</f>
        <v/>
      </c>
      <c r="AY124" s="71" t="str">
        <f ca="1">IF(LEN($I124)=0,"",IF(LEN(AY$12)=0,"",IF(ISNUMBER(SEARCH("LABEL",$G124)),"",IFERROR(_xll.BDP(TKR,$G124,"EQY_FUND_RELATIVE_PERIOD",AY$12,ACC_O,CONS_O,CURR_O,"fill=b")*1,"-"))))</f>
        <v/>
      </c>
      <c r="AZ124" s="71" t="str">
        <f ca="1">IF(LEN($I124)=0,"",IF(LEN(AZ$12)=0,"",IF(ISNUMBER(SEARCH("LABEL",$G124)),"",IFERROR(_xll.BDP(TKR,$G124,"EQY_FUND_RELATIVE_PERIOD",AZ$12,ACC_O,CONS_O,CURR_O,"fill=b")*1,"-"))))</f>
        <v/>
      </c>
      <c r="BA124" s="71" t="str">
        <f ca="1">IF(LEN($I124)=0,"",IF(LEN(BA$12)=0,"",IF(ISNUMBER(SEARCH("LABEL",$G124)),"",IFERROR(_xll.BDP(TKR,$G124,"EQY_FUND_RELATIVE_PERIOD",BA$12,ACC_O,CONS_O,CURR_O,"fill=b")*1,"-"))))</f>
        <v/>
      </c>
      <c r="BB124" s="71" t="str">
        <f ca="1">IF(LEN($I124)=0,"",IF(LEN(BB$12)=0,"",IF(ISNUMBER(SEARCH("LABEL",$G124)),"",IFERROR(_xll.BDP(TKR,$G124,"EQY_FUND_RELATIVE_PERIOD",BB$12,ACC_O,CONS_O,CURR_O,"fill=b")*1,"-"))))</f>
        <v/>
      </c>
      <c r="BC124" s="71" t="str">
        <f ca="1">IF(LEN($I124)=0,"",IF(LEN(BC$12)=0,"",IF(ISNUMBER(SEARCH("LABEL",$G124)),"",IFERROR(_xll.BDP(TKR,$G124,"EQY_FUND_RELATIVE_PERIOD",BC$12,ACC_O,CONS_O,CURR_O,"fill=b")*1,"-"))))</f>
        <v/>
      </c>
    </row>
    <row r="125" spans="2:55">
      <c r="B125">
        <v>113</v>
      </c>
      <c r="C125" t="str">
        <f t="shared" ca="1" si="9"/>
        <v/>
      </c>
      <c r="D125" t="str">
        <f t="shared" ca="1" si="9"/>
        <v/>
      </c>
      <c r="E125" t="str">
        <f t="shared" ca="1" si="9"/>
        <v/>
      </c>
      <c r="F125" t="str">
        <f t="shared" ca="1" si="9"/>
        <v/>
      </c>
      <c r="G125" t="str">
        <f t="shared" ca="1" si="6"/>
        <v/>
      </c>
      <c r="H125" t="str">
        <f t="shared" ca="1" si="7"/>
        <v/>
      </c>
      <c r="I125" t="str">
        <f t="shared" ca="1" si="8"/>
        <v/>
      </c>
      <c r="P125" s="71" t="str">
        <f ca="1">IF(LEN($I125)=0,"",IF(LEN(P$12)=0,"",IF(ISNUMBER(SEARCH("LABEL",$G125)),"",IFERROR(_xll.BDP(TKR,$G125,"EQY_FUND_RELATIVE_PERIOD",P$12,ACC_O,CONS_O,CURR_O,"fill=b")*1,"-"))))</f>
        <v/>
      </c>
      <c r="Q125" s="71" t="str">
        <f ca="1">IF(LEN($I125)=0,"",IF(LEN(Q$12)=0,"",IF(ISNUMBER(SEARCH("LABEL",$G125)),"",IFERROR(_xll.BDP(TKR,$G125,"EQY_FUND_RELATIVE_PERIOD",Q$12,ACC_O,CONS_O,CURR_O,"fill=b")*1,"-"))))</f>
        <v/>
      </c>
      <c r="R125" s="71" t="str">
        <f ca="1">IF(LEN($I125)=0,"",IF(LEN(R$12)=0,"",IF(ISNUMBER(SEARCH("LABEL",$G125)),"",IFERROR(_xll.BDP(TKR,$G125,"EQY_FUND_RELATIVE_PERIOD",R$12,ACC_O,CONS_O,CURR_O,"fill=b")*1,"-"))))</f>
        <v/>
      </c>
      <c r="S125" s="71" t="str">
        <f ca="1">IF(LEN($I125)=0,"",IF(LEN(S$12)=0,"",IF(ISNUMBER(SEARCH("LABEL",$G125)),"",IFERROR(_xll.BDP(TKR,$G125,"EQY_FUND_RELATIVE_PERIOD",S$12,ACC_O,CONS_O,CURR_O,"fill=b")*1,"-"))))</f>
        <v/>
      </c>
      <c r="T125" s="71" t="str">
        <f ca="1">IF(LEN($I125)=0,"",IF(LEN(T$12)=0,"",IF(ISNUMBER(SEARCH("LABEL",$G125)),"",IFERROR(_xll.BDP(TKR,$G125,"EQY_FUND_RELATIVE_PERIOD",T$12,ACC_O,CONS_O,CURR_O,"fill=b")*1,"-"))))</f>
        <v/>
      </c>
      <c r="U125" s="71" t="str">
        <f ca="1">IF(LEN($I125)=0,"",IF(LEN(U$12)=0,"",IF(ISNUMBER(SEARCH("LABEL",$G125)),"",IFERROR(_xll.BDP(TKR,$G125,"EQY_FUND_RELATIVE_PERIOD",U$12,ACC_O,CONS_O,CURR_O,"fill=b")*1,"-"))))</f>
        <v/>
      </c>
      <c r="V125" s="71" t="str">
        <f ca="1">IF(LEN($I125)=0,"",IF(LEN(V$12)=0,"",IF(ISNUMBER(SEARCH("LABEL",$G125)),"",IFERROR(_xll.BDP(TKR,$G125,"EQY_FUND_RELATIVE_PERIOD",V$12,ACC_O,CONS_O,CURR_O,"fill=b")*1,"-"))))</f>
        <v/>
      </c>
      <c r="W125" s="71" t="str">
        <f ca="1">IF(LEN($I125)=0,"",IF(LEN(W$12)=0,"",IF(ISNUMBER(SEARCH("LABEL",$G125)),"",IFERROR(_xll.BDP(TKR,$G125,"EQY_FUND_RELATIVE_PERIOD",W$12,ACC_O,CONS_O,CURR_O,"fill=b")*1,"-"))))</f>
        <v/>
      </c>
      <c r="X125" s="71" t="str">
        <f ca="1">IF(LEN($I125)=0,"",IF(LEN(X$12)=0,"",IF(ISNUMBER(SEARCH("LABEL",$G125)),"",IFERROR(_xll.BDP(TKR,$G125,"EQY_FUND_RELATIVE_PERIOD",X$12,ACC_O,CONS_O,CURR_O,"fill=b")*1,"-"))))</f>
        <v/>
      </c>
      <c r="Y125" s="71" t="str">
        <f ca="1">IF(LEN($I125)=0,"",IF(LEN(Y$12)=0,"",IF(ISNUMBER(SEARCH("LABEL",$G125)),"",IFERROR(_xll.BDP(TKR,$G125,"EQY_FUND_RELATIVE_PERIOD",Y$12,ACC_O,CONS_O,CURR_O,"fill=b")*1,"-"))))</f>
        <v/>
      </c>
      <c r="Z125" s="71" t="str">
        <f ca="1">IF(LEN($I125)=0,"",IF(LEN(Z$12)=0,"",IF(ISNUMBER(SEARCH("LABEL",$G125)),"",IFERROR(_xll.BDP(TKR,$G125,"EQY_FUND_RELATIVE_PERIOD",Z$12,ACC_O,CONS_O,CURR_O,"fill=b")*1,"-"))))</f>
        <v/>
      </c>
      <c r="AA125" s="71" t="str">
        <f ca="1">IF(LEN($I125)=0,"",IF(LEN(AA$12)=0,"",IF(ISNUMBER(SEARCH("LABEL",$G125)),"",IFERROR(_xll.BDP(TKR,$G125,"EQY_FUND_RELATIVE_PERIOD",AA$12,ACC_O,CONS_O,CURR_O,"fill=b")*1,"-"))))</f>
        <v/>
      </c>
      <c r="AB125" s="71" t="str">
        <f ca="1">IF(LEN($I125)=0,"",IF(LEN(AB$12)=0,"",IF(ISNUMBER(SEARCH("LABEL",$G125)),"",IFERROR(_xll.BDP(TKR,$G125,"EQY_FUND_RELATIVE_PERIOD",AB$12,ACC_O,CONS_O,CURR_O,"fill=b")*1,"-"))))</f>
        <v/>
      </c>
      <c r="AC125" s="71" t="str">
        <f ca="1">IF(LEN($I125)=0,"",IF(LEN(AC$12)=0,"",IF(ISNUMBER(SEARCH("LABEL",$G125)),"",IFERROR(_xll.BDP(TKR,$G125,"EQY_FUND_RELATIVE_PERIOD",AC$12,ACC_O,CONS_O,CURR_O,"fill=b")*1,"-"))))</f>
        <v/>
      </c>
      <c r="AD125" s="71" t="str">
        <f ca="1">IF(LEN($I125)=0,"",IF(LEN(AD$12)=0,"",IF(ISNUMBER(SEARCH("LABEL",$G125)),"",IFERROR(_xll.BDP(TKR,$G125,"EQY_FUND_RELATIVE_PERIOD",AD$12,ACC_O,CONS_O,CURR_O,"fill=b")*1,"-"))))</f>
        <v/>
      </c>
      <c r="AE125" s="71" t="str">
        <f ca="1">IF(LEN($I125)=0,"",IF(LEN(AE$12)=0,"",IF(ISNUMBER(SEARCH("LABEL",$G125)),"",IFERROR(_xll.BDP(TKR,$G125,"EQY_FUND_RELATIVE_PERIOD",AE$12,ACC_O,CONS_O,CURR_O,"fill=b")*1,"-"))))</f>
        <v/>
      </c>
      <c r="AF125" s="71" t="str">
        <f ca="1">IF(LEN($I125)=0,"",IF(LEN(AF$12)=0,"",IF(ISNUMBER(SEARCH("LABEL",$G125)),"",IFERROR(_xll.BDP(TKR,$G125,"EQY_FUND_RELATIVE_PERIOD",AF$12,ACC_O,CONS_O,CURR_O,"fill=b")*1,"-"))))</f>
        <v/>
      </c>
      <c r="AG125" s="71" t="str">
        <f ca="1">IF(LEN($I125)=0,"",IF(LEN(AG$12)=0,"",IF(ISNUMBER(SEARCH("LABEL",$G125)),"",IFERROR(_xll.BDP(TKR,$G125,"EQY_FUND_RELATIVE_PERIOD",AG$12,ACC_O,CONS_O,CURR_O,"fill=b")*1,"-"))))</f>
        <v/>
      </c>
      <c r="AH125" s="71" t="str">
        <f ca="1">IF(LEN($I125)=0,"",IF(LEN(AH$12)=0,"",IF(ISNUMBER(SEARCH("LABEL",$G125)),"",IFERROR(_xll.BDP(TKR,$G125,"EQY_FUND_RELATIVE_PERIOD",AH$12,ACC_O,CONS_O,CURR_O,"fill=b")*1,"-"))))</f>
        <v/>
      </c>
      <c r="AI125" s="71" t="str">
        <f ca="1">IF(LEN($I125)=0,"",IF(LEN(AI$12)=0,"",IF(ISNUMBER(SEARCH("LABEL",$G125)),"",IFERROR(_xll.BDP(TKR,$G125,"EQY_FUND_RELATIVE_PERIOD",AI$12,ACC_O,CONS_O,CURR_O,"fill=b")*1,"-"))))</f>
        <v/>
      </c>
      <c r="AJ125" s="71" t="str">
        <f ca="1">IF(LEN($I125)=0,"",IF(LEN(AJ$12)=0,"",IF(ISNUMBER(SEARCH("LABEL",$G125)),"",IFERROR(_xll.BDP(TKR,$G125,"EQY_FUND_RELATIVE_PERIOD",AJ$12,ACC_O,CONS_O,CURR_O,"fill=b")*1,"-"))))</f>
        <v/>
      </c>
      <c r="AK125" s="71" t="str">
        <f ca="1">IF(LEN($I125)=0,"",IF(LEN(AK$12)=0,"",IF(ISNUMBER(SEARCH("LABEL",$G125)),"",IFERROR(_xll.BDP(TKR,$G125,"EQY_FUND_RELATIVE_PERIOD",AK$12,ACC_O,CONS_O,CURR_O,"fill=b")*1,"-"))))</f>
        <v/>
      </c>
      <c r="AL125" s="71" t="str">
        <f ca="1">IF(LEN($I125)=0,"",IF(LEN(AL$12)=0,"",IF(ISNUMBER(SEARCH("LABEL",$G125)),"",IFERROR(_xll.BDP(TKR,$G125,"EQY_FUND_RELATIVE_PERIOD",AL$12,ACC_O,CONS_O,CURR_O,"fill=b")*1,"-"))))</f>
        <v/>
      </c>
      <c r="AM125" s="71" t="str">
        <f ca="1">IF(LEN($I125)=0,"",IF(LEN(AM$12)=0,"",IF(ISNUMBER(SEARCH("LABEL",$G125)),"",IFERROR(_xll.BDP(TKR,$G125,"EQY_FUND_RELATIVE_PERIOD",AM$12,ACC_O,CONS_O,CURR_O,"fill=b")*1,"-"))))</f>
        <v/>
      </c>
      <c r="AN125" s="71" t="str">
        <f ca="1">IF(LEN($I125)=0,"",IF(LEN(AN$12)=0,"",IF(ISNUMBER(SEARCH("LABEL",$G125)),"",IFERROR(_xll.BDP(TKR,$G125,"EQY_FUND_RELATIVE_PERIOD",AN$12,ACC_O,CONS_O,CURR_O,"fill=b")*1,"-"))))</f>
        <v/>
      </c>
      <c r="AO125" s="71" t="str">
        <f ca="1">IF(LEN($I125)=0,"",IF(LEN(AO$12)=0,"",IF(ISNUMBER(SEARCH("LABEL",$G125)),"",IFERROR(_xll.BDP(TKR,$G125,"EQY_FUND_RELATIVE_PERIOD",AO$12,ACC_O,CONS_O,CURR_O,"fill=b")*1,"-"))))</f>
        <v/>
      </c>
      <c r="AP125" s="71" t="str">
        <f ca="1">IF(LEN($I125)=0,"",IF(LEN(AP$12)=0,"",IF(ISNUMBER(SEARCH("LABEL",$G125)),"",IFERROR(_xll.BDP(TKR,$G125,"EQY_FUND_RELATIVE_PERIOD",AP$12,ACC_O,CONS_O,CURR_O,"fill=b")*1,"-"))))</f>
        <v/>
      </c>
      <c r="AQ125" s="71" t="str">
        <f ca="1">IF(LEN($I125)=0,"",IF(LEN(AQ$12)=0,"",IF(ISNUMBER(SEARCH("LABEL",$G125)),"",IFERROR(_xll.BDP(TKR,$G125,"EQY_FUND_RELATIVE_PERIOD",AQ$12,ACC_O,CONS_O,CURR_O,"fill=b")*1,"-"))))</f>
        <v/>
      </c>
      <c r="AR125" s="71" t="str">
        <f ca="1">IF(LEN($I125)=0,"",IF(LEN(AR$12)=0,"",IF(ISNUMBER(SEARCH("LABEL",$G125)),"",IFERROR(_xll.BDP(TKR,$G125,"EQY_FUND_RELATIVE_PERIOD",AR$12,ACC_O,CONS_O,CURR_O,"fill=b")*1,"-"))))</f>
        <v/>
      </c>
      <c r="AS125" s="71" t="str">
        <f ca="1">IF(LEN($I125)=0,"",IF(LEN(AS$12)=0,"",IF(ISNUMBER(SEARCH("LABEL",$G125)),"",IFERROR(_xll.BDP(TKR,$G125,"EQY_FUND_RELATIVE_PERIOD",AS$12,ACC_O,CONS_O,CURR_O,"fill=b")*1,"-"))))</f>
        <v/>
      </c>
      <c r="AT125" s="71" t="str">
        <f ca="1">IF(LEN($I125)=0,"",IF(LEN(AT$12)=0,"",IF(ISNUMBER(SEARCH("LABEL",$G125)),"",IFERROR(_xll.BDP(TKR,$G125,"EQY_FUND_RELATIVE_PERIOD",AT$12,ACC_O,CONS_O,CURR_O,"fill=b")*1,"-"))))</f>
        <v/>
      </c>
      <c r="AU125" s="71" t="str">
        <f ca="1">IF(LEN($I125)=0,"",IF(LEN(AU$12)=0,"",IF(ISNUMBER(SEARCH("LABEL",$G125)),"",IFERROR(_xll.BDP(TKR,$G125,"EQY_FUND_RELATIVE_PERIOD",AU$12,ACC_O,CONS_O,CURR_O,"fill=b")*1,"-"))))</f>
        <v/>
      </c>
      <c r="AV125" s="71" t="str">
        <f ca="1">IF(LEN($I125)=0,"",IF(LEN(AV$12)=0,"",IF(ISNUMBER(SEARCH("LABEL",$G125)),"",IFERROR(_xll.BDP(TKR,$G125,"EQY_FUND_RELATIVE_PERIOD",AV$12,ACC_O,CONS_O,CURR_O,"fill=b")*1,"-"))))</f>
        <v/>
      </c>
      <c r="AW125" s="71" t="str">
        <f ca="1">IF(LEN($I125)=0,"",IF(LEN(AW$12)=0,"",IF(ISNUMBER(SEARCH("LABEL",$G125)),"",IFERROR(_xll.BDP(TKR,$G125,"EQY_FUND_RELATIVE_PERIOD",AW$12,ACC_O,CONS_O,CURR_O,"fill=b")*1,"-"))))</f>
        <v/>
      </c>
      <c r="AX125" s="71" t="str">
        <f ca="1">IF(LEN($I125)=0,"",IF(LEN(AX$12)=0,"",IF(ISNUMBER(SEARCH("LABEL",$G125)),"",IFERROR(_xll.BDP(TKR,$G125,"EQY_FUND_RELATIVE_PERIOD",AX$12,ACC_O,CONS_O,CURR_O,"fill=b")*1,"-"))))</f>
        <v/>
      </c>
      <c r="AY125" s="71" t="str">
        <f ca="1">IF(LEN($I125)=0,"",IF(LEN(AY$12)=0,"",IF(ISNUMBER(SEARCH("LABEL",$G125)),"",IFERROR(_xll.BDP(TKR,$G125,"EQY_FUND_RELATIVE_PERIOD",AY$12,ACC_O,CONS_O,CURR_O,"fill=b")*1,"-"))))</f>
        <v/>
      </c>
      <c r="AZ125" s="71" t="str">
        <f ca="1">IF(LEN($I125)=0,"",IF(LEN(AZ$12)=0,"",IF(ISNUMBER(SEARCH("LABEL",$G125)),"",IFERROR(_xll.BDP(TKR,$G125,"EQY_FUND_RELATIVE_PERIOD",AZ$12,ACC_O,CONS_O,CURR_O,"fill=b")*1,"-"))))</f>
        <v/>
      </c>
      <c r="BA125" s="71" t="str">
        <f ca="1">IF(LEN($I125)=0,"",IF(LEN(BA$12)=0,"",IF(ISNUMBER(SEARCH("LABEL",$G125)),"",IFERROR(_xll.BDP(TKR,$G125,"EQY_FUND_RELATIVE_PERIOD",BA$12,ACC_O,CONS_O,CURR_O,"fill=b")*1,"-"))))</f>
        <v/>
      </c>
      <c r="BB125" s="71" t="str">
        <f ca="1">IF(LEN($I125)=0,"",IF(LEN(BB$12)=0,"",IF(ISNUMBER(SEARCH("LABEL",$G125)),"",IFERROR(_xll.BDP(TKR,$G125,"EQY_FUND_RELATIVE_PERIOD",BB$12,ACC_O,CONS_O,CURR_O,"fill=b")*1,"-"))))</f>
        <v/>
      </c>
      <c r="BC125" s="71" t="str">
        <f ca="1">IF(LEN($I125)=0,"",IF(LEN(BC$12)=0,"",IF(ISNUMBER(SEARCH("LABEL",$G125)),"",IFERROR(_xll.BDP(TKR,$G125,"EQY_FUND_RELATIVE_PERIOD",BC$12,ACC_O,CONS_O,CURR_O,"fill=b")*1,"-"))))</f>
        <v/>
      </c>
    </row>
    <row r="126" spans="2:55">
      <c r="B126">
        <v>114</v>
      </c>
      <c r="C126" t="str">
        <f ca="1">IFERROR(INDEX(Passed_Addl,$B126,C$12),"")</f>
        <v/>
      </c>
      <c r="D126" t="str">
        <f ca="1">IFERROR(INDEX(Passed_Addl,$B126,D$12),"")</f>
        <v/>
      </c>
      <c r="E126" t="str">
        <f ca="1">IFERROR(INDEX(Passed_Addl,$B126,E$12),"")</f>
        <v/>
      </c>
      <c r="F126" t="str">
        <f ca="1">IFERROR(INDEX(Passed_Addl,$B126,F$12),"")</f>
        <v/>
      </c>
      <c r="G126" t="str">
        <f t="shared" ca="1" si="6"/>
        <v/>
      </c>
      <c r="H126" t="str">
        <f t="shared" ca="1" si="7"/>
        <v/>
      </c>
      <c r="I126" t="str">
        <f t="shared" ca="1" si="8"/>
        <v/>
      </c>
      <c r="P126" s="71" t="str">
        <f ca="1">IF(LEN($I126)=0,"",IF(LEN(P$12)=0,"",IF(ISNUMBER(SEARCH("LABEL",$G126)),"",IFERROR(_xll.BDP(TKR,$G126,"EQY_FUND_RELATIVE_PERIOD",P$12,ACC_O,CONS_O,CURR_O,"fill=b")*1,"-"))))</f>
        <v/>
      </c>
      <c r="Q126" s="71" t="str">
        <f ca="1">IF(LEN($I126)=0,"",IF(LEN(Q$12)=0,"",IF(ISNUMBER(SEARCH("LABEL",$G126)),"",IFERROR(_xll.BDP(TKR,$G126,"EQY_FUND_RELATIVE_PERIOD",Q$12,ACC_O,CONS_O,CURR_O,"fill=b")*1,"-"))))</f>
        <v/>
      </c>
      <c r="R126" s="71" t="str">
        <f ca="1">IF(LEN($I126)=0,"",IF(LEN(R$12)=0,"",IF(ISNUMBER(SEARCH("LABEL",$G126)),"",IFERROR(_xll.BDP(TKR,$G126,"EQY_FUND_RELATIVE_PERIOD",R$12,ACC_O,CONS_O,CURR_O,"fill=b")*1,"-"))))</f>
        <v/>
      </c>
      <c r="S126" s="71" t="str">
        <f ca="1">IF(LEN($I126)=0,"",IF(LEN(S$12)=0,"",IF(ISNUMBER(SEARCH("LABEL",$G126)),"",IFERROR(_xll.BDP(TKR,$G126,"EQY_FUND_RELATIVE_PERIOD",S$12,ACC_O,CONS_O,CURR_O,"fill=b")*1,"-"))))</f>
        <v/>
      </c>
      <c r="T126" s="71" t="str">
        <f ca="1">IF(LEN($I126)=0,"",IF(LEN(T$12)=0,"",IF(ISNUMBER(SEARCH("LABEL",$G126)),"",IFERROR(_xll.BDP(TKR,$G126,"EQY_FUND_RELATIVE_PERIOD",T$12,ACC_O,CONS_O,CURR_O,"fill=b")*1,"-"))))</f>
        <v/>
      </c>
      <c r="U126" s="71" t="str">
        <f ca="1">IF(LEN($I126)=0,"",IF(LEN(U$12)=0,"",IF(ISNUMBER(SEARCH("LABEL",$G126)),"",IFERROR(_xll.BDP(TKR,$G126,"EQY_FUND_RELATIVE_PERIOD",U$12,ACC_O,CONS_O,CURR_O,"fill=b")*1,"-"))))</f>
        <v/>
      </c>
      <c r="V126" s="71" t="str">
        <f ca="1">IF(LEN($I126)=0,"",IF(LEN(V$12)=0,"",IF(ISNUMBER(SEARCH("LABEL",$G126)),"",IFERROR(_xll.BDP(TKR,$G126,"EQY_FUND_RELATIVE_PERIOD",V$12,ACC_O,CONS_O,CURR_O,"fill=b")*1,"-"))))</f>
        <v/>
      </c>
      <c r="W126" s="71" t="str">
        <f ca="1">IF(LEN($I126)=0,"",IF(LEN(W$12)=0,"",IF(ISNUMBER(SEARCH("LABEL",$G126)),"",IFERROR(_xll.BDP(TKR,$G126,"EQY_FUND_RELATIVE_PERIOD",W$12,ACC_O,CONS_O,CURR_O,"fill=b")*1,"-"))))</f>
        <v/>
      </c>
      <c r="X126" s="71" t="str">
        <f ca="1">IF(LEN($I126)=0,"",IF(LEN(X$12)=0,"",IF(ISNUMBER(SEARCH("LABEL",$G126)),"",IFERROR(_xll.BDP(TKR,$G126,"EQY_FUND_RELATIVE_PERIOD",X$12,ACC_O,CONS_O,CURR_O,"fill=b")*1,"-"))))</f>
        <v/>
      </c>
      <c r="Y126" s="71" t="str">
        <f ca="1">IF(LEN($I126)=0,"",IF(LEN(Y$12)=0,"",IF(ISNUMBER(SEARCH("LABEL",$G126)),"",IFERROR(_xll.BDP(TKR,$G126,"EQY_FUND_RELATIVE_PERIOD",Y$12,ACC_O,CONS_O,CURR_O,"fill=b")*1,"-"))))</f>
        <v/>
      </c>
      <c r="Z126" s="71" t="str">
        <f ca="1">IF(LEN($I126)=0,"",IF(LEN(Z$12)=0,"",IF(ISNUMBER(SEARCH("LABEL",$G126)),"",IFERROR(_xll.BDP(TKR,$G126,"EQY_FUND_RELATIVE_PERIOD",Z$12,ACC_O,CONS_O,CURR_O,"fill=b")*1,"-"))))</f>
        <v/>
      </c>
      <c r="AA126" s="71" t="str">
        <f ca="1">IF(LEN($I126)=0,"",IF(LEN(AA$12)=0,"",IF(ISNUMBER(SEARCH("LABEL",$G126)),"",IFERROR(_xll.BDP(TKR,$G126,"EQY_FUND_RELATIVE_PERIOD",AA$12,ACC_O,CONS_O,CURR_O,"fill=b")*1,"-"))))</f>
        <v/>
      </c>
      <c r="AB126" s="71" t="str">
        <f ca="1">IF(LEN($I126)=0,"",IF(LEN(AB$12)=0,"",IF(ISNUMBER(SEARCH("LABEL",$G126)),"",IFERROR(_xll.BDP(TKR,$G126,"EQY_FUND_RELATIVE_PERIOD",AB$12,ACC_O,CONS_O,CURR_O,"fill=b")*1,"-"))))</f>
        <v/>
      </c>
      <c r="AC126" s="71" t="str">
        <f ca="1">IF(LEN($I126)=0,"",IF(LEN(AC$12)=0,"",IF(ISNUMBER(SEARCH("LABEL",$G126)),"",IFERROR(_xll.BDP(TKR,$G126,"EQY_FUND_RELATIVE_PERIOD",AC$12,ACC_O,CONS_O,CURR_O,"fill=b")*1,"-"))))</f>
        <v/>
      </c>
      <c r="AD126" s="71" t="str">
        <f ca="1">IF(LEN($I126)=0,"",IF(LEN(AD$12)=0,"",IF(ISNUMBER(SEARCH("LABEL",$G126)),"",IFERROR(_xll.BDP(TKR,$G126,"EQY_FUND_RELATIVE_PERIOD",AD$12,ACC_O,CONS_O,CURR_O,"fill=b")*1,"-"))))</f>
        <v/>
      </c>
      <c r="AE126" s="71" t="str">
        <f ca="1">IF(LEN($I126)=0,"",IF(LEN(AE$12)=0,"",IF(ISNUMBER(SEARCH("LABEL",$G126)),"",IFERROR(_xll.BDP(TKR,$G126,"EQY_FUND_RELATIVE_PERIOD",AE$12,ACC_O,CONS_O,CURR_O,"fill=b")*1,"-"))))</f>
        <v/>
      </c>
      <c r="AF126" s="71" t="str">
        <f ca="1">IF(LEN($I126)=0,"",IF(LEN(AF$12)=0,"",IF(ISNUMBER(SEARCH("LABEL",$G126)),"",IFERROR(_xll.BDP(TKR,$G126,"EQY_FUND_RELATIVE_PERIOD",AF$12,ACC_O,CONS_O,CURR_O,"fill=b")*1,"-"))))</f>
        <v/>
      </c>
      <c r="AG126" s="71" t="str">
        <f ca="1">IF(LEN($I126)=0,"",IF(LEN(AG$12)=0,"",IF(ISNUMBER(SEARCH("LABEL",$G126)),"",IFERROR(_xll.BDP(TKR,$G126,"EQY_FUND_RELATIVE_PERIOD",AG$12,ACC_O,CONS_O,CURR_O,"fill=b")*1,"-"))))</f>
        <v/>
      </c>
      <c r="AH126" s="71" t="str">
        <f ca="1">IF(LEN($I126)=0,"",IF(LEN(AH$12)=0,"",IF(ISNUMBER(SEARCH("LABEL",$G126)),"",IFERROR(_xll.BDP(TKR,$G126,"EQY_FUND_RELATIVE_PERIOD",AH$12,ACC_O,CONS_O,CURR_O,"fill=b")*1,"-"))))</f>
        <v/>
      </c>
      <c r="AI126" s="71" t="str">
        <f ca="1">IF(LEN($I126)=0,"",IF(LEN(AI$12)=0,"",IF(ISNUMBER(SEARCH("LABEL",$G126)),"",IFERROR(_xll.BDP(TKR,$G126,"EQY_FUND_RELATIVE_PERIOD",AI$12,ACC_O,CONS_O,CURR_O,"fill=b")*1,"-"))))</f>
        <v/>
      </c>
      <c r="AJ126" s="71" t="str">
        <f ca="1">IF(LEN($I126)=0,"",IF(LEN(AJ$12)=0,"",IF(ISNUMBER(SEARCH("LABEL",$G126)),"",IFERROR(_xll.BDP(TKR,$G126,"EQY_FUND_RELATIVE_PERIOD",AJ$12,ACC_O,CONS_O,CURR_O,"fill=b")*1,"-"))))</f>
        <v/>
      </c>
      <c r="AK126" s="71" t="str">
        <f ca="1">IF(LEN($I126)=0,"",IF(LEN(AK$12)=0,"",IF(ISNUMBER(SEARCH("LABEL",$G126)),"",IFERROR(_xll.BDP(TKR,$G126,"EQY_FUND_RELATIVE_PERIOD",AK$12,ACC_O,CONS_O,CURR_O,"fill=b")*1,"-"))))</f>
        <v/>
      </c>
      <c r="AL126" s="71" t="str">
        <f ca="1">IF(LEN($I126)=0,"",IF(LEN(AL$12)=0,"",IF(ISNUMBER(SEARCH("LABEL",$G126)),"",IFERROR(_xll.BDP(TKR,$G126,"EQY_FUND_RELATIVE_PERIOD",AL$12,ACC_O,CONS_O,CURR_O,"fill=b")*1,"-"))))</f>
        <v/>
      </c>
      <c r="AM126" s="71" t="str">
        <f ca="1">IF(LEN($I126)=0,"",IF(LEN(AM$12)=0,"",IF(ISNUMBER(SEARCH("LABEL",$G126)),"",IFERROR(_xll.BDP(TKR,$G126,"EQY_FUND_RELATIVE_PERIOD",AM$12,ACC_O,CONS_O,CURR_O,"fill=b")*1,"-"))))</f>
        <v/>
      </c>
      <c r="AN126" s="71" t="str">
        <f ca="1">IF(LEN($I126)=0,"",IF(LEN(AN$12)=0,"",IF(ISNUMBER(SEARCH("LABEL",$G126)),"",IFERROR(_xll.BDP(TKR,$G126,"EQY_FUND_RELATIVE_PERIOD",AN$12,ACC_O,CONS_O,CURR_O,"fill=b")*1,"-"))))</f>
        <v/>
      </c>
      <c r="AO126" s="71" t="str">
        <f ca="1">IF(LEN($I126)=0,"",IF(LEN(AO$12)=0,"",IF(ISNUMBER(SEARCH("LABEL",$G126)),"",IFERROR(_xll.BDP(TKR,$G126,"EQY_FUND_RELATIVE_PERIOD",AO$12,ACC_O,CONS_O,CURR_O,"fill=b")*1,"-"))))</f>
        <v/>
      </c>
      <c r="AP126" s="71" t="str">
        <f ca="1">IF(LEN($I126)=0,"",IF(LEN(AP$12)=0,"",IF(ISNUMBER(SEARCH("LABEL",$G126)),"",IFERROR(_xll.BDP(TKR,$G126,"EQY_FUND_RELATIVE_PERIOD",AP$12,ACC_O,CONS_O,CURR_O,"fill=b")*1,"-"))))</f>
        <v/>
      </c>
      <c r="AQ126" s="71" t="str">
        <f ca="1">IF(LEN($I126)=0,"",IF(LEN(AQ$12)=0,"",IF(ISNUMBER(SEARCH("LABEL",$G126)),"",IFERROR(_xll.BDP(TKR,$G126,"EQY_FUND_RELATIVE_PERIOD",AQ$12,ACC_O,CONS_O,CURR_O,"fill=b")*1,"-"))))</f>
        <v/>
      </c>
      <c r="AR126" s="71" t="str">
        <f ca="1">IF(LEN($I126)=0,"",IF(LEN(AR$12)=0,"",IF(ISNUMBER(SEARCH("LABEL",$G126)),"",IFERROR(_xll.BDP(TKR,$G126,"EQY_FUND_RELATIVE_PERIOD",AR$12,ACC_O,CONS_O,CURR_O,"fill=b")*1,"-"))))</f>
        <v/>
      </c>
      <c r="AS126" s="71" t="str">
        <f ca="1">IF(LEN($I126)=0,"",IF(LEN(AS$12)=0,"",IF(ISNUMBER(SEARCH("LABEL",$G126)),"",IFERROR(_xll.BDP(TKR,$G126,"EQY_FUND_RELATIVE_PERIOD",AS$12,ACC_O,CONS_O,CURR_O,"fill=b")*1,"-"))))</f>
        <v/>
      </c>
      <c r="AT126" s="71" t="str">
        <f ca="1">IF(LEN($I126)=0,"",IF(LEN(AT$12)=0,"",IF(ISNUMBER(SEARCH("LABEL",$G126)),"",IFERROR(_xll.BDP(TKR,$G126,"EQY_FUND_RELATIVE_PERIOD",AT$12,ACC_O,CONS_O,CURR_O,"fill=b")*1,"-"))))</f>
        <v/>
      </c>
      <c r="AU126" s="71" t="str">
        <f ca="1">IF(LEN($I126)=0,"",IF(LEN(AU$12)=0,"",IF(ISNUMBER(SEARCH("LABEL",$G126)),"",IFERROR(_xll.BDP(TKR,$G126,"EQY_FUND_RELATIVE_PERIOD",AU$12,ACC_O,CONS_O,CURR_O,"fill=b")*1,"-"))))</f>
        <v/>
      </c>
      <c r="AV126" s="71" t="str">
        <f ca="1">IF(LEN($I126)=0,"",IF(LEN(AV$12)=0,"",IF(ISNUMBER(SEARCH("LABEL",$G126)),"",IFERROR(_xll.BDP(TKR,$G126,"EQY_FUND_RELATIVE_PERIOD",AV$12,ACC_O,CONS_O,CURR_O,"fill=b")*1,"-"))))</f>
        <v/>
      </c>
      <c r="AW126" s="71" t="str">
        <f ca="1">IF(LEN($I126)=0,"",IF(LEN(AW$12)=0,"",IF(ISNUMBER(SEARCH("LABEL",$G126)),"",IFERROR(_xll.BDP(TKR,$G126,"EQY_FUND_RELATIVE_PERIOD",AW$12,ACC_O,CONS_O,CURR_O,"fill=b")*1,"-"))))</f>
        <v/>
      </c>
      <c r="AX126" s="71" t="str">
        <f ca="1">IF(LEN($I126)=0,"",IF(LEN(AX$12)=0,"",IF(ISNUMBER(SEARCH("LABEL",$G126)),"",IFERROR(_xll.BDP(TKR,$G126,"EQY_FUND_RELATIVE_PERIOD",AX$12,ACC_O,CONS_O,CURR_O,"fill=b")*1,"-"))))</f>
        <v/>
      </c>
      <c r="AY126" s="71" t="str">
        <f ca="1">IF(LEN($I126)=0,"",IF(LEN(AY$12)=0,"",IF(ISNUMBER(SEARCH("LABEL",$G126)),"",IFERROR(_xll.BDP(TKR,$G126,"EQY_FUND_RELATIVE_PERIOD",AY$12,ACC_O,CONS_O,CURR_O,"fill=b")*1,"-"))))</f>
        <v/>
      </c>
      <c r="AZ126" s="71" t="str">
        <f ca="1">IF(LEN($I126)=0,"",IF(LEN(AZ$12)=0,"",IF(ISNUMBER(SEARCH("LABEL",$G126)),"",IFERROR(_xll.BDP(TKR,$G126,"EQY_FUND_RELATIVE_PERIOD",AZ$12,ACC_O,CONS_O,CURR_O,"fill=b")*1,"-"))))</f>
        <v/>
      </c>
      <c r="BA126" s="71" t="str">
        <f ca="1">IF(LEN($I126)=0,"",IF(LEN(BA$12)=0,"",IF(ISNUMBER(SEARCH("LABEL",$G126)),"",IFERROR(_xll.BDP(TKR,$G126,"EQY_FUND_RELATIVE_PERIOD",BA$12,ACC_O,CONS_O,CURR_O,"fill=b")*1,"-"))))</f>
        <v/>
      </c>
      <c r="BB126" s="71" t="str">
        <f ca="1">IF(LEN($I126)=0,"",IF(LEN(BB$12)=0,"",IF(ISNUMBER(SEARCH("LABEL",$G126)),"",IFERROR(_xll.BDP(TKR,$G126,"EQY_FUND_RELATIVE_PERIOD",BB$12,ACC_O,CONS_O,CURR_O,"fill=b")*1,"-"))))</f>
        <v/>
      </c>
      <c r="BC126" s="71" t="str">
        <f ca="1">IF(LEN($I126)=0,"",IF(LEN(BC$12)=0,"",IF(ISNUMBER(SEARCH("LABEL",$G126)),"",IFERROR(_xll.BDP(TKR,$G126,"EQY_FUND_RELATIVE_PERIOD",BC$12,ACC_O,CONS_O,CURR_O,"fill=b")*1,"-"))))</f>
        <v/>
      </c>
    </row>
    <row r="127" spans="2:55">
      <c r="B127">
        <v>115</v>
      </c>
      <c r="C127" t="str">
        <f t="shared" ca="1" si="9"/>
        <v/>
      </c>
      <c r="D127" t="str">
        <f t="shared" ca="1" si="9"/>
        <v/>
      </c>
      <c r="E127" t="str">
        <f t="shared" ca="1" si="9"/>
        <v/>
      </c>
      <c r="F127" t="str">
        <f t="shared" ca="1" si="9"/>
        <v/>
      </c>
      <c r="G127" t="str">
        <f t="shared" ca="1" si="6"/>
        <v/>
      </c>
      <c r="H127" t="str">
        <f t="shared" ca="1" si="7"/>
        <v/>
      </c>
      <c r="I127" t="str">
        <f t="shared" ca="1" si="8"/>
        <v/>
      </c>
      <c r="P127" s="71" t="str">
        <f ca="1">IF(LEN($I127)=0,"",IF(LEN(P$12)=0,"",IF(ISNUMBER(SEARCH("LABEL",$G127)),"",IFERROR(_xll.BDP(TKR,$G127,"EQY_FUND_RELATIVE_PERIOD",P$12,ACC_O,CONS_O,CURR_O,"fill=b")*1,"-"))))</f>
        <v/>
      </c>
      <c r="Q127" s="71" t="str">
        <f ca="1">IF(LEN($I127)=0,"",IF(LEN(Q$12)=0,"",IF(ISNUMBER(SEARCH("LABEL",$G127)),"",IFERROR(_xll.BDP(TKR,$G127,"EQY_FUND_RELATIVE_PERIOD",Q$12,ACC_O,CONS_O,CURR_O,"fill=b")*1,"-"))))</f>
        <v/>
      </c>
      <c r="R127" s="71" t="str">
        <f ca="1">IF(LEN($I127)=0,"",IF(LEN(R$12)=0,"",IF(ISNUMBER(SEARCH("LABEL",$G127)),"",IFERROR(_xll.BDP(TKR,$G127,"EQY_FUND_RELATIVE_PERIOD",R$12,ACC_O,CONS_O,CURR_O,"fill=b")*1,"-"))))</f>
        <v/>
      </c>
      <c r="S127" s="71" t="str">
        <f ca="1">IF(LEN($I127)=0,"",IF(LEN(S$12)=0,"",IF(ISNUMBER(SEARCH("LABEL",$G127)),"",IFERROR(_xll.BDP(TKR,$G127,"EQY_FUND_RELATIVE_PERIOD",S$12,ACC_O,CONS_O,CURR_O,"fill=b")*1,"-"))))</f>
        <v/>
      </c>
      <c r="T127" s="71" t="str">
        <f ca="1">IF(LEN($I127)=0,"",IF(LEN(T$12)=0,"",IF(ISNUMBER(SEARCH("LABEL",$G127)),"",IFERROR(_xll.BDP(TKR,$G127,"EQY_FUND_RELATIVE_PERIOD",T$12,ACC_O,CONS_O,CURR_O,"fill=b")*1,"-"))))</f>
        <v/>
      </c>
      <c r="U127" s="71" t="str">
        <f ca="1">IF(LEN($I127)=0,"",IF(LEN(U$12)=0,"",IF(ISNUMBER(SEARCH("LABEL",$G127)),"",IFERROR(_xll.BDP(TKR,$G127,"EQY_FUND_RELATIVE_PERIOD",U$12,ACC_O,CONS_O,CURR_O,"fill=b")*1,"-"))))</f>
        <v/>
      </c>
      <c r="V127" s="71" t="str">
        <f ca="1">IF(LEN($I127)=0,"",IF(LEN(V$12)=0,"",IF(ISNUMBER(SEARCH("LABEL",$G127)),"",IFERROR(_xll.BDP(TKR,$G127,"EQY_FUND_RELATIVE_PERIOD",V$12,ACC_O,CONS_O,CURR_O,"fill=b")*1,"-"))))</f>
        <v/>
      </c>
      <c r="W127" s="71" t="str">
        <f ca="1">IF(LEN($I127)=0,"",IF(LEN(W$12)=0,"",IF(ISNUMBER(SEARCH("LABEL",$G127)),"",IFERROR(_xll.BDP(TKR,$G127,"EQY_FUND_RELATIVE_PERIOD",W$12,ACC_O,CONS_O,CURR_O,"fill=b")*1,"-"))))</f>
        <v/>
      </c>
      <c r="X127" s="71" t="str">
        <f ca="1">IF(LEN($I127)=0,"",IF(LEN(X$12)=0,"",IF(ISNUMBER(SEARCH("LABEL",$G127)),"",IFERROR(_xll.BDP(TKR,$G127,"EQY_FUND_RELATIVE_PERIOD",X$12,ACC_O,CONS_O,CURR_O,"fill=b")*1,"-"))))</f>
        <v/>
      </c>
      <c r="Y127" s="71" t="str">
        <f ca="1">IF(LEN($I127)=0,"",IF(LEN(Y$12)=0,"",IF(ISNUMBER(SEARCH("LABEL",$G127)),"",IFERROR(_xll.BDP(TKR,$G127,"EQY_FUND_RELATIVE_PERIOD",Y$12,ACC_O,CONS_O,CURR_O,"fill=b")*1,"-"))))</f>
        <v/>
      </c>
      <c r="Z127" s="71" t="str">
        <f ca="1">IF(LEN($I127)=0,"",IF(LEN(Z$12)=0,"",IF(ISNUMBER(SEARCH("LABEL",$G127)),"",IFERROR(_xll.BDP(TKR,$G127,"EQY_FUND_RELATIVE_PERIOD",Z$12,ACC_O,CONS_O,CURR_O,"fill=b")*1,"-"))))</f>
        <v/>
      </c>
      <c r="AA127" s="71" t="str">
        <f ca="1">IF(LEN($I127)=0,"",IF(LEN(AA$12)=0,"",IF(ISNUMBER(SEARCH("LABEL",$G127)),"",IFERROR(_xll.BDP(TKR,$G127,"EQY_FUND_RELATIVE_PERIOD",AA$12,ACC_O,CONS_O,CURR_O,"fill=b")*1,"-"))))</f>
        <v/>
      </c>
      <c r="AB127" s="71" t="str">
        <f ca="1">IF(LEN($I127)=0,"",IF(LEN(AB$12)=0,"",IF(ISNUMBER(SEARCH("LABEL",$G127)),"",IFERROR(_xll.BDP(TKR,$G127,"EQY_FUND_RELATIVE_PERIOD",AB$12,ACC_O,CONS_O,CURR_O,"fill=b")*1,"-"))))</f>
        <v/>
      </c>
      <c r="AC127" s="71" t="str">
        <f ca="1">IF(LEN($I127)=0,"",IF(LEN(AC$12)=0,"",IF(ISNUMBER(SEARCH("LABEL",$G127)),"",IFERROR(_xll.BDP(TKR,$G127,"EQY_FUND_RELATIVE_PERIOD",AC$12,ACC_O,CONS_O,CURR_O,"fill=b")*1,"-"))))</f>
        <v/>
      </c>
      <c r="AD127" s="71" t="str">
        <f ca="1">IF(LEN($I127)=0,"",IF(LEN(AD$12)=0,"",IF(ISNUMBER(SEARCH("LABEL",$G127)),"",IFERROR(_xll.BDP(TKR,$G127,"EQY_FUND_RELATIVE_PERIOD",AD$12,ACC_O,CONS_O,CURR_O,"fill=b")*1,"-"))))</f>
        <v/>
      </c>
      <c r="AE127" s="71" t="str">
        <f ca="1">IF(LEN($I127)=0,"",IF(LEN(AE$12)=0,"",IF(ISNUMBER(SEARCH("LABEL",$G127)),"",IFERROR(_xll.BDP(TKR,$G127,"EQY_FUND_RELATIVE_PERIOD",AE$12,ACC_O,CONS_O,CURR_O,"fill=b")*1,"-"))))</f>
        <v/>
      </c>
      <c r="AF127" s="71" t="str">
        <f ca="1">IF(LEN($I127)=0,"",IF(LEN(AF$12)=0,"",IF(ISNUMBER(SEARCH("LABEL",$G127)),"",IFERROR(_xll.BDP(TKR,$G127,"EQY_FUND_RELATIVE_PERIOD",AF$12,ACC_O,CONS_O,CURR_O,"fill=b")*1,"-"))))</f>
        <v/>
      </c>
      <c r="AG127" s="71" t="str">
        <f ca="1">IF(LEN($I127)=0,"",IF(LEN(AG$12)=0,"",IF(ISNUMBER(SEARCH("LABEL",$G127)),"",IFERROR(_xll.BDP(TKR,$G127,"EQY_FUND_RELATIVE_PERIOD",AG$12,ACC_O,CONS_O,CURR_O,"fill=b")*1,"-"))))</f>
        <v/>
      </c>
      <c r="AH127" s="71" t="str">
        <f ca="1">IF(LEN($I127)=0,"",IF(LEN(AH$12)=0,"",IF(ISNUMBER(SEARCH("LABEL",$G127)),"",IFERROR(_xll.BDP(TKR,$G127,"EQY_FUND_RELATIVE_PERIOD",AH$12,ACC_O,CONS_O,CURR_O,"fill=b")*1,"-"))))</f>
        <v/>
      </c>
      <c r="AI127" s="71" t="str">
        <f ca="1">IF(LEN($I127)=0,"",IF(LEN(AI$12)=0,"",IF(ISNUMBER(SEARCH("LABEL",$G127)),"",IFERROR(_xll.BDP(TKR,$G127,"EQY_FUND_RELATIVE_PERIOD",AI$12,ACC_O,CONS_O,CURR_O,"fill=b")*1,"-"))))</f>
        <v/>
      </c>
      <c r="AJ127" s="71" t="str">
        <f ca="1">IF(LEN($I127)=0,"",IF(LEN(AJ$12)=0,"",IF(ISNUMBER(SEARCH("LABEL",$G127)),"",IFERROR(_xll.BDP(TKR,$G127,"EQY_FUND_RELATIVE_PERIOD",AJ$12,ACC_O,CONS_O,CURR_O,"fill=b")*1,"-"))))</f>
        <v/>
      </c>
      <c r="AK127" s="71" t="str">
        <f ca="1">IF(LEN($I127)=0,"",IF(LEN(AK$12)=0,"",IF(ISNUMBER(SEARCH("LABEL",$G127)),"",IFERROR(_xll.BDP(TKR,$G127,"EQY_FUND_RELATIVE_PERIOD",AK$12,ACC_O,CONS_O,CURR_O,"fill=b")*1,"-"))))</f>
        <v/>
      </c>
      <c r="AL127" s="71" t="str">
        <f ca="1">IF(LEN($I127)=0,"",IF(LEN(AL$12)=0,"",IF(ISNUMBER(SEARCH("LABEL",$G127)),"",IFERROR(_xll.BDP(TKR,$G127,"EQY_FUND_RELATIVE_PERIOD",AL$12,ACC_O,CONS_O,CURR_O,"fill=b")*1,"-"))))</f>
        <v/>
      </c>
      <c r="AM127" s="71" t="str">
        <f ca="1">IF(LEN($I127)=0,"",IF(LEN(AM$12)=0,"",IF(ISNUMBER(SEARCH("LABEL",$G127)),"",IFERROR(_xll.BDP(TKR,$G127,"EQY_FUND_RELATIVE_PERIOD",AM$12,ACC_O,CONS_O,CURR_O,"fill=b")*1,"-"))))</f>
        <v/>
      </c>
      <c r="AN127" s="71" t="str">
        <f ca="1">IF(LEN($I127)=0,"",IF(LEN(AN$12)=0,"",IF(ISNUMBER(SEARCH("LABEL",$G127)),"",IFERROR(_xll.BDP(TKR,$G127,"EQY_FUND_RELATIVE_PERIOD",AN$12,ACC_O,CONS_O,CURR_O,"fill=b")*1,"-"))))</f>
        <v/>
      </c>
      <c r="AO127" s="71" t="str">
        <f ca="1">IF(LEN($I127)=0,"",IF(LEN(AO$12)=0,"",IF(ISNUMBER(SEARCH("LABEL",$G127)),"",IFERROR(_xll.BDP(TKR,$G127,"EQY_FUND_RELATIVE_PERIOD",AO$12,ACC_O,CONS_O,CURR_O,"fill=b")*1,"-"))))</f>
        <v/>
      </c>
      <c r="AP127" s="71" t="str">
        <f ca="1">IF(LEN($I127)=0,"",IF(LEN(AP$12)=0,"",IF(ISNUMBER(SEARCH("LABEL",$G127)),"",IFERROR(_xll.BDP(TKR,$G127,"EQY_FUND_RELATIVE_PERIOD",AP$12,ACC_O,CONS_O,CURR_O,"fill=b")*1,"-"))))</f>
        <v/>
      </c>
      <c r="AQ127" s="71" t="str">
        <f ca="1">IF(LEN($I127)=0,"",IF(LEN(AQ$12)=0,"",IF(ISNUMBER(SEARCH("LABEL",$G127)),"",IFERROR(_xll.BDP(TKR,$G127,"EQY_FUND_RELATIVE_PERIOD",AQ$12,ACC_O,CONS_O,CURR_O,"fill=b")*1,"-"))))</f>
        <v/>
      </c>
      <c r="AR127" s="71" t="str">
        <f ca="1">IF(LEN($I127)=0,"",IF(LEN(AR$12)=0,"",IF(ISNUMBER(SEARCH("LABEL",$G127)),"",IFERROR(_xll.BDP(TKR,$G127,"EQY_FUND_RELATIVE_PERIOD",AR$12,ACC_O,CONS_O,CURR_O,"fill=b")*1,"-"))))</f>
        <v/>
      </c>
      <c r="AS127" s="71" t="str">
        <f ca="1">IF(LEN($I127)=0,"",IF(LEN(AS$12)=0,"",IF(ISNUMBER(SEARCH("LABEL",$G127)),"",IFERROR(_xll.BDP(TKR,$G127,"EQY_FUND_RELATIVE_PERIOD",AS$12,ACC_O,CONS_O,CURR_O,"fill=b")*1,"-"))))</f>
        <v/>
      </c>
      <c r="AT127" s="71" t="str">
        <f ca="1">IF(LEN($I127)=0,"",IF(LEN(AT$12)=0,"",IF(ISNUMBER(SEARCH("LABEL",$G127)),"",IFERROR(_xll.BDP(TKR,$G127,"EQY_FUND_RELATIVE_PERIOD",AT$12,ACC_O,CONS_O,CURR_O,"fill=b")*1,"-"))))</f>
        <v/>
      </c>
      <c r="AU127" s="71" t="str">
        <f ca="1">IF(LEN($I127)=0,"",IF(LEN(AU$12)=0,"",IF(ISNUMBER(SEARCH("LABEL",$G127)),"",IFERROR(_xll.BDP(TKR,$G127,"EQY_FUND_RELATIVE_PERIOD",AU$12,ACC_O,CONS_O,CURR_O,"fill=b")*1,"-"))))</f>
        <v/>
      </c>
      <c r="AV127" s="71" t="str">
        <f ca="1">IF(LEN($I127)=0,"",IF(LEN(AV$12)=0,"",IF(ISNUMBER(SEARCH("LABEL",$G127)),"",IFERROR(_xll.BDP(TKR,$G127,"EQY_FUND_RELATIVE_PERIOD",AV$12,ACC_O,CONS_O,CURR_O,"fill=b")*1,"-"))))</f>
        <v/>
      </c>
      <c r="AW127" s="71" t="str">
        <f ca="1">IF(LEN($I127)=0,"",IF(LEN(AW$12)=0,"",IF(ISNUMBER(SEARCH("LABEL",$G127)),"",IFERROR(_xll.BDP(TKR,$G127,"EQY_FUND_RELATIVE_PERIOD",AW$12,ACC_O,CONS_O,CURR_O,"fill=b")*1,"-"))))</f>
        <v/>
      </c>
      <c r="AX127" s="71" t="str">
        <f ca="1">IF(LEN($I127)=0,"",IF(LEN(AX$12)=0,"",IF(ISNUMBER(SEARCH("LABEL",$G127)),"",IFERROR(_xll.BDP(TKR,$G127,"EQY_FUND_RELATIVE_PERIOD",AX$12,ACC_O,CONS_O,CURR_O,"fill=b")*1,"-"))))</f>
        <v/>
      </c>
      <c r="AY127" s="71" t="str">
        <f ca="1">IF(LEN($I127)=0,"",IF(LEN(AY$12)=0,"",IF(ISNUMBER(SEARCH("LABEL",$G127)),"",IFERROR(_xll.BDP(TKR,$G127,"EQY_FUND_RELATIVE_PERIOD",AY$12,ACC_O,CONS_O,CURR_O,"fill=b")*1,"-"))))</f>
        <v/>
      </c>
      <c r="AZ127" s="71" t="str">
        <f ca="1">IF(LEN($I127)=0,"",IF(LEN(AZ$12)=0,"",IF(ISNUMBER(SEARCH("LABEL",$G127)),"",IFERROR(_xll.BDP(TKR,$G127,"EQY_FUND_RELATIVE_PERIOD",AZ$12,ACC_O,CONS_O,CURR_O,"fill=b")*1,"-"))))</f>
        <v/>
      </c>
      <c r="BA127" s="71" t="str">
        <f ca="1">IF(LEN($I127)=0,"",IF(LEN(BA$12)=0,"",IF(ISNUMBER(SEARCH("LABEL",$G127)),"",IFERROR(_xll.BDP(TKR,$G127,"EQY_FUND_RELATIVE_PERIOD",BA$12,ACC_O,CONS_O,CURR_O,"fill=b")*1,"-"))))</f>
        <v/>
      </c>
      <c r="BB127" s="71" t="str">
        <f ca="1">IF(LEN($I127)=0,"",IF(LEN(BB$12)=0,"",IF(ISNUMBER(SEARCH("LABEL",$G127)),"",IFERROR(_xll.BDP(TKR,$G127,"EQY_FUND_RELATIVE_PERIOD",BB$12,ACC_O,CONS_O,CURR_O,"fill=b")*1,"-"))))</f>
        <v/>
      </c>
      <c r="BC127" s="71" t="str">
        <f ca="1">IF(LEN($I127)=0,"",IF(LEN(BC$12)=0,"",IF(ISNUMBER(SEARCH("LABEL",$G127)),"",IFERROR(_xll.BDP(TKR,$G127,"EQY_FUND_RELATIVE_PERIOD",BC$12,ACC_O,CONS_O,CURR_O,"fill=b")*1,"-"))))</f>
        <v/>
      </c>
    </row>
    <row r="128" spans="2:55">
      <c r="B128">
        <v>116</v>
      </c>
      <c r="C128" t="str">
        <f ca="1">IFERROR(INDEX(Passed_Addl,$B128,C$12),"")</f>
        <v/>
      </c>
      <c r="D128" t="str">
        <f ca="1">IFERROR(INDEX(Passed_Addl,$B128,D$12),"")</f>
        <v/>
      </c>
      <c r="E128" t="str">
        <f ca="1">IFERROR(INDEX(Passed_Addl,$B128,E$12),"")</f>
        <v/>
      </c>
      <c r="F128" t="str">
        <f ca="1">IFERROR(INDEX(Passed_Addl,$B128,F$12),"")</f>
        <v/>
      </c>
      <c r="G128" t="str">
        <f t="shared" ca="1" si="6"/>
        <v/>
      </c>
      <c r="H128" t="str">
        <f t="shared" ca="1" si="7"/>
        <v/>
      </c>
      <c r="I128" t="str">
        <f t="shared" ca="1" si="8"/>
        <v/>
      </c>
      <c r="P128" s="71" t="str">
        <f ca="1">IF(LEN($I128)=0,"",IF(LEN(P$12)=0,"",IF(ISNUMBER(SEARCH("LABEL",$G128)),"",IFERROR(_xll.BDP(TKR,$G128,"EQY_FUND_RELATIVE_PERIOD",P$12,ACC_O,CONS_O,CURR_O,"fill=b")*1,"-"))))</f>
        <v/>
      </c>
      <c r="Q128" s="71" t="str">
        <f ca="1">IF(LEN($I128)=0,"",IF(LEN(Q$12)=0,"",IF(ISNUMBER(SEARCH("LABEL",$G128)),"",IFERROR(_xll.BDP(TKR,$G128,"EQY_FUND_RELATIVE_PERIOD",Q$12,ACC_O,CONS_O,CURR_O,"fill=b")*1,"-"))))</f>
        <v/>
      </c>
      <c r="R128" s="71" t="str">
        <f ca="1">IF(LEN($I128)=0,"",IF(LEN(R$12)=0,"",IF(ISNUMBER(SEARCH("LABEL",$G128)),"",IFERROR(_xll.BDP(TKR,$G128,"EQY_FUND_RELATIVE_PERIOD",R$12,ACC_O,CONS_O,CURR_O,"fill=b")*1,"-"))))</f>
        <v/>
      </c>
      <c r="S128" s="71" t="str">
        <f ca="1">IF(LEN($I128)=0,"",IF(LEN(S$12)=0,"",IF(ISNUMBER(SEARCH("LABEL",$G128)),"",IFERROR(_xll.BDP(TKR,$G128,"EQY_FUND_RELATIVE_PERIOD",S$12,ACC_O,CONS_O,CURR_O,"fill=b")*1,"-"))))</f>
        <v/>
      </c>
      <c r="T128" s="71" t="str">
        <f ca="1">IF(LEN($I128)=0,"",IF(LEN(T$12)=0,"",IF(ISNUMBER(SEARCH("LABEL",$G128)),"",IFERROR(_xll.BDP(TKR,$G128,"EQY_FUND_RELATIVE_PERIOD",T$12,ACC_O,CONS_O,CURR_O,"fill=b")*1,"-"))))</f>
        <v/>
      </c>
      <c r="U128" s="71" t="str">
        <f ca="1">IF(LEN($I128)=0,"",IF(LEN(U$12)=0,"",IF(ISNUMBER(SEARCH("LABEL",$G128)),"",IFERROR(_xll.BDP(TKR,$G128,"EQY_FUND_RELATIVE_PERIOD",U$12,ACC_O,CONS_O,CURR_O,"fill=b")*1,"-"))))</f>
        <v/>
      </c>
      <c r="V128" s="71" t="str">
        <f ca="1">IF(LEN($I128)=0,"",IF(LEN(V$12)=0,"",IF(ISNUMBER(SEARCH("LABEL",$G128)),"",IFERROR(_xll.BDP(TKR,$G128,"EQY_FUND_RELATIVE_PERIOD",V$12,ACC_O,CONS_O,CURR_O,"fill=b")*1,"-"))))</f>
        <v/>
      </c>
      <c r="W128" s="71" t="str">
        <f ca="1">IF(LEN($I128)=0,"",IF(LEN(W$12)=0,"",IF(ISNUMBER(SEARCH("LABEL",$G128)),"",IFERROR(_xll.BDP(TKR,$G128,"EQY_FUND_RELATIVE_PERIOD",W$12,ACC_O,CONS_O,CURR_O,"fill=b")*1,"-"))))</f>
        <v/>
      </c>
      <c r="X128" s="71" t="str">
        <f ca="1">IF(LEN($I128)=0,"",IF(LEN(X$12)=0,"",IF(ISNUMBER(SEARCH("LABEL",$G128)),"",IFERROR(_xll.BDP(TKR,$G128,"EQY_FUND_RELATIVE_PERIOD",X$12,ACC_O,CONS_O,CURR_O,"fill=b")*1,"-"))))</f>
        <v/>
      </c>
      <c r="Y128" s="71" t="str">
        <f ca="1">IF(LEN($I128)=0,"",IF(LEN(Y$12)=0,"",IF(ISNUMBER(SEARCH("LABEL",$G128)),"",IFERROR(_xll.BDP(TKR,$G128,"EQY_FUND_RELATIVE_PERIOD",Y$12,ACC_O,CONS_O,CURR_O,"fill=b")*1,"-"))))</f>
        <v/>
      </c>
      <c r="Z128" s="71" t="str">
        <f ca="1">IF(LEN($I128)=0,"",IF(LEN(Z$12)=0,"",IF(ISNUMBER(SEARCH("LABEL",$G128)),"",IFERROR(_xll.BDP(TKR,$G128,"EQY_FUND_RELATIVE_PERIOD",Z$12,ACC_O,CONS_O,CURR_O,"fill=b")*1,"-"))))</f>
        <v/>
      </c>
      <c r="AA128" s="71" t="str">
        <f ca="1">IF(LEN($I128)=0,"",IF(LEN(AA$12)=0,"",IF(ISNUMBER(SEARCH("LABEL",$G128)),"",IFERROR(_xll.BDP(TKR,$G128,"EQY_FUND_RELATIVE_PERIOD",AA$12,ACC_O,CONS_O,CURR_O,"fill=b")*1,"-"))))</f>
        <v/>
      </c>
      <c r="AB128" s="71" t="str">
        <f ca="1">IF(LEN($I128)=0,"",IF(LEN(AB$12)=0,"",IF(ISNUMBER(SEARCH("LABEL",$G128)),"",IFERROR(_xll.BDP(TKR,$G128,"EQY_FUND_RELATIVE_PERIOD",AB$12,ACC_O,CONS_O,CURR_O,"fill=b")*1,"-"))))</f>
        <v/>
      </c>
      <c r="AC128" s="71" t="str">
        <f ca="1">IF(LEN($I128)=0,"",IF(LEN(AC$12)=0,"",IF(ISNUMBER(SEARCH("LABEL",$G128)),"",IFERROR(_xll.BDP(TKR,$G128,"EQY_FUND_RELATIVE_PERIOD",AC$12,ACC_O,CONS_O,CURR_O,"fill=b")*1,"-"))))</f>
        <v/>
      </c>
      <c r="AD128" s="71" t="str">
        <f ca="1">IF(LEN($I128)=0,"",IF(LEN(AD$12)=0,"",IF(ISNUMBER(SEARCH("LABEL",$G128)),"",IFERROR(_xll.BDP(TKR,$G128,"EQY_FUND_RELATIVE_PERIOD",AD$12,ACC_O,CONS_O,CURR_O,"fill=b")*1,"-"))))</f>
        <v/>
      </c>
      <c r="AE128" s="71" t="str">
        <f ca="1">IF(LEN($I128)=0,"",IF(LEN(AE$12)=0,"",IF(ISNUMBER(SEARCH("LABEL",$G128)),"",IFERROR(_xll.BDP(TKR,$G128,"EQY_FUND_RELATIVE_PERIOD",AE$12,ACC_O,CONS_O,CURR_O,"fill=b")*1,"-"))))</f>
        <v/>
      </c>
      <c r="AF128" s="71" t="str">
        <f ca="1">IF(LEN($I128)=0,"",IF(LEN(AF$12)=0,"",IF(ISNUMBER(SEARCH("LABEL",$G128)),"",IFERROR(_xll.BDP(TKR,$G128,"EQY_FUND_RELATIVE_PERIOD",AF$12,ACC_O,CONS_O,CURR_O,"fill=b")*1,"-"))))</f>
        <v/>
      </c>
      <c r="AG128" s="71" t="str">
        <f ca="1">IF(LEN($I128)=0,"",IF(LEN(AG$12)=0,"",IF(ISNUMBER(SEARCH("LABEL",$G128)),"",IFERROR(_xll.BDP(TKR,$G128,"EQY_FUND_RELATIVE_PERIOD",AG$12,ACC_O,CONS_O,CURR_O,"fill=b")*1,"-"))))</f>
        <v/>
      </c>
      <c r="AH128" s="71" t="str">
        <f ca="1">IF(LEN($I128)=0,"",IF(LEN(AH$12)=0,"",IF(ISNUMBER(SEARCH("LABEL",$G128)),"",IFERROR(_xll.BDP(TKR,$G128,"EQY_FUND_RELATIVE_PERIOD",AH$12,ACC_O,CONS_O,CURR_O,"fill=b")*1,"-"))))</f>
        <v/>
      </c>
      <c r="AI128" s="71" t="str">
        <f ca="1">IF(LEN($I128)=0,"",IF(LEN(AI$12)=0,"",IF(ISNUMBER(SEARCH("LABEL",$G128)),"",IFERROR(_xll.BDP(TKR,$G128,"EQY_FUND_RELATIVE_PERIOD",AI$12,ACC_O,CONS_O,CURR_O,"fill=b")*1,"-"))))</f>
        <v/>
      </c>
      <c r="AJ128" s="71" t="str">
        <f ca="1">IF(LEN($I128)=0,"",IF(LEN(AJ$12)=0,"",IF(ISNUMBER(SEARCH("LABEL",$G128)),"",IFERROR(_xll.BDP(TKR,$G128,"EQY_FUND_RELATIVE_PERIOD",AJ$12,ACC_O,CONS_O,CURR_O,"fill=b")*1,"-"))))</f>
        <v/>
      </c>
      <c r="AK128" s="71" t="str">
        <f ca="1">IF(LEN($I128)=0,"",IF(LEN(AK$12)=0,"",IF(ISNUMBER(SEARCH("LABEL",$G128)),"",IFERROR(_xll.BDP(TKR,$G128,"EQY_FUND_RELATIVE_PERIOD",AK$12,ACC_O,CONS_O,CURR_O,"fill=b")*1,"-"))))</f>
        <v/>
      </c>
      <c r="AL128" s="71" t="str">
        <f ca="1">IF(LEN($I128)=0,"",IF(LEN(AL$12)=0,"",IF(ISNUMBER(SEARCH("LABEL",$G128)),"",IFERROR(_xll.BDP(TKR,$G128,"EQY_FUND_RELATIVE_PERIOD",AL$12,ACC_O,CONS_O,CURR_O,"fill=b")*1,"-"))))</f>
        <v/>
      </c>
      <c r="AM128" s="71" t="str">
        <f ca="1">IF(LEN($I128)=0,"",IF(LEN(AM$12)=0,"",IF(ISNUMBER(SEARCH("LABEL",$G128)),"",IFERROR(_xll.BDP(TKR,$G128,"EQY_FUND_RELATIVE_PERIOD",AM$12,ACC_O,CONS_O,CURR_O,"fill=b")*1,"-"))))</f>
        <v/>
      </c>
      <c r="AN128" s="71" t="str">
        <f ca="1">IF(LEN($I128)=0,"",IF(LEN(AN$12)=0,"",IF(ISNUMBER(SEARCH("LABEL",$G128)),"",IFERROR(_xll.BDP(TKR,$G128,"EQY_FUND_RELATIVE_PERIOD",AN$12,ACC_O,CONS_O,CURR_O,"fill=b")*1,"-"))))</f>
        <v/>
      </c>
      <c r="AO128" s="71" t="str">
        <f ca="1">IF(LEN($I128)=0,"",IF(LEN(AO$12)=0,"",IF(ISNUMBER(SEARCH("LABEL",$G128)),"",IFERROR(_xll.BDP(TKR,$G128,"EQY_FUND_RELATIVE_PERIOD",AO$12,ACC_O,CONS_O,CURR_O,"fill=b")*1,"-"))))</f>
        <v/>
      </c>
      <c r="AP128" s="71" t="str">
        <f ca="1">IF(LEN($I128)=0,"",IF(LEN(AP$12)=0,"",IF(ISNUMBER(SEARCH("LABEL",$G128)),"",IFERROR(_xll.BDP(TKR,$G128,"EQY_FUND_RELATIVE_PERIOD",AP$12,ACC_O,CONS_O,CURR_O,"fill=b")*1,"-"))))</f>
        <v/>
      </c>
      <c r="AQ128" s="71" t="str">
        <f ca="1">IF(LEN($I128)=0,"",IF(LEN(AQ$12)=0,"",IF(ISNUMBER(SEARCH("LABEL",$G128)),"",IFERROR(_xll.BDP(TKR,$G128,"EQY_FUND_RELATIVE_PERIOD",AQ$12,ACC_O,CONS_O,CURR_O,"fill=b")*1,"-"))))</f>
        <v/>
      </c>
      <c r="AR128" s="71" t="str">
        <f ca="1">IF(LEN($I128)=0,"",IF(LEN(AR$12)=0,"",IF(ISNUMBER(SEARCH("LABEL",$G128)),"",IFERROR(_xll.BDP(TKR,$G128,"EQY_FUND_RELATIVE_PERIOD",AR$12,ACC_O,CONS_O,CURR_O,"fill=b")*1,"-"))))</f>
        <v/>
      </c>
      <c r="AS128" s="71" t="str">
        <f ca="1">IF(LEN($I128)=0,"",IF(LEN(AS$12)=0,"",IF(ISNUMBER(SEARCH("LABEL",$G128)),"",IFERROR(_xll.BDP(TKR,$G128,"EQY_FUND_RELATIVE_PERIOD",AS$12,ACC_O,CONS_O,CURR_O,"fill=b")*1,"-"))))</f>
        <v/>
      </c>
      <c r="AT128" s="71" t="str">
        <f ca="1">IF(LEN($I128)=0,"",IF(LEN(AT$12)=0,"",IF(ISNUMBER(SEARCH("LABEL",$G128)),"",IFERROR(_xll.BDP(TKR,$G128,"EQY_FUND_RELATIVE_PERIOD",AT$12,ACC_O,CONS_O,CURR_O,"fill=b")*1,"-"))))</f>
        <v/>
      </c>
      <c r="AU128" s="71" t="str">
        <f ca="1">IF(LEN($I128)=0,"",IF(LEN(AU$12)=0,"",IF(ISNUMBER(SEARCH("LABEL",$G128)),"",IFERROR(_xll.BDP(TKR,$G128,"EQY_FUND_RELATIVE_PERIOD",AU$12,ACC_O,CONS_O,CURR_O,"fill=b")*1,"-"))))</f>
        <v/>
      </c>
      <c r="AV128" s="71" t="str">
        <f ca="1">IF(LEN($I128)=0,"",IF(LEN(AV$12)=0,"",IF(ISNUMBER(SEARCH("LABEL",$G128)),"",IFERROR(_xll.BDP(TKR,$G128,"EQY_FUND_RELATIVE_PERIOD",AV$12,ACC_O,CONS_O,CURR_O,"fill=b")*1,"-"))))</f>
        <v/>
      </c>
      <c r="AW128" s="71" t="str">
        <f ca="1">IF(LEN($I128)=0,"",IF(LEN(AW$12)=0,"",IF(ISNUMBER(SEARCH("LABEL",$G128)),"",IFERROR(_xll.BDP(TKR,$G128,"EQY_FUND_RELATIVE_PERIOD",AW$12,ACC_O,CONS_O,CURR_O,"fill=b")*1,"-"))))</f>
        <v/>
      </c>
      <c r="AX128" s="71" t="str">
        <f ca="1">IF(LEN($I128)=0,"",IF(LEN(AX$12)=0,"",IF(ISNUMBER(SEARCH("LABEL",$G128)),"",IFERROR(_xll.BDP(TKR,$G128,"EQY_FUND_RELATIVE_PERIOD",AX$12,ACC_O,CONS_O,CURR_O,"fill=b")*1,"-"))))</f>
        <v/>
      </c>
      <c r="AY128" s="71" t="str">
        <f ca="1">IF(LEN($I128)=0,"",IF(LEN(AY$12)=0,"",IF(ISNUMBER(SEARCH("LABEL",$G128)),"",IFERROR(_xll.BDP(TKR,$G128,"EQY_FUND_RELATIVE_PERIOD",AY$12,ACC_O,CONS_O,CURR_O,"fill=b")*1,"-"))))</f>
        <v/>
      </c>
      <c r="AZ128" s="71" t="str">
        <f ca="1">IF(LEN($I128)=0,"",IF(LEN(AZ$12)=0,"",IF(ISNUMBER(SEARCH("LABEL",$G128)),"",IFERROR(_xll.BDP(TKR,$G128,"EQY_FUND_RELATIVE_PERIOD",AZ$12,ACC_O,CONS_O,CURR_O,"fill=b")*1,"-"))))</f>
        <v/>
      </c>
      <c r="BA128" s="71" t="str">
        <f ca="1">IF(LEN($I128)=0,"",IF(LEN(BA$12)=0,"",IF(ISNUMBER(SEARCH("LABEL",$G128)),"",IFERROR(_xll.BDP(TKR,$G128,"EQY_FUND_RELATIVE_PERIOD",BA$12,ACC_O,CONS_O,CURR_O,"fill=b")*1,"-"))))</f>
        <v/>
      </c>
      <c r="BB128" s="71" t="str">
        <f ca="1">IF(LEN($I128)=0,"",IF(LEN(BB$12)=0,"",IF(ISNUMBER(SEARCH("LABEL",$G128)),"",IFERROR(_xll.BDP(TKR,$G128,"EQY_FUND_RELATIVE_PERIOD",BB$12,ACC_O,CONS_O,CURR_O,"fill=b")*1,"-"))))</f>
        <v/>
      </c>
      <c r="BC128" s="71" t="str">
        <f ca="1">IF(LEN($I128)=0,"",IF(LEN(BC$12)=0,"",IF(ISNUMBER(SEARCH("LABEL",$G128)),"",IFERROR(_xll.BDP(TKR,$G128,"EQY_FUND_RELATIVE_PERIOD",BC$12,ACC_O,CONS_O,CURR_O,"fill=b")*1,"-"))))</f>
        <v/>
      </c>
    </row>
    <row r="129" spans="2:55">
      <c r="B129">
        <v>117</v>
      </c>
      <c r="C129" t="str">
        <f t="shared" ca="1" si="9"/>
        <v/>
      </c>
      <c r="D129" t="str">
        <f t="shared" ca="1" si="9"/>
        <v/>
      </c>
      <c r="E129" t="str">
        <f t="shared" ca="1" si="9"/>
        <v/>
      </c>
      <c r="F129" t="str">
        <f t="shared" ca="1" si="9"/>
        <v/>
      </c>
      <c r="G129" t="str">
        <f t="shared" ca="1" si="6"/>
        <v/>
      </c>
      <c r="H129" t="str">
        <f t="shared" ca="1" si="7"/>
        <v/>
      </c>
      <c r="I129" t="str">
        <f t="shared" ca="1" si="8"/>
        <v/>
      </c>
      <c r="P129" s="71" t="str">
        <f ca="1">IF(LEN($I129)=0,"",IF(LEN(P$12)=0,"",IF(ISNUMBER(SEARCH("LABEL",$G129)),"",IFERROR(_xll.BDP(TKR,$G129,"EQY_FUND_RELATIVE_PERIOD",P$12,ACC_O,CONS_O,CURR_O,"fill=b")*1,"-"))))</f>
        <v/>
      </c>
      <c r="Q129" s="71" t="str">
        <f ca="1">IF(LEN($I129)=0,"",IF(LEN(Q$12)=0,"",IF(ISNUMBER(SEARCH("LABEL",$G129)),"",IFERROR(_xll.BDP(TKR,$G129,"EQY_FUND_RELATIVE_PERIOD",Q$12,ACC_O,CONS_O,CURR_O,"fill=b")*1,"-"))))</f>
        <v/>
      </c>
      <c r="R129" s="71" t="str">
        <f ca="1">IF(LEN($I129)=0,"",IF(LEN(R$12)=0,"",IF(ISNUMBER(SEARCH("LABEL",$G129)),"",IFERROR(_xll.BDP(TKR,$G129,"EQY_FUND_RELATIVE_PERIOD",R$12,ACC_O,CONS_O,CURR_O,"fill=b")*1,"-"))))</f>
        <v/>
      </c>
      <c r="S129" s="71" t="str">
        <f ca="1">IF(LEN($I129)=0,"",IF(LEN(S$12)=0,"",IF(ISNUMBER(SEARCH("LABEL",$G129)),"",IFERROR(_xll.BDP(TKR,$G129,"EQY_FUND_RELATIVE_PERIOD",S$12,ACC_O,CONS_O,CURR_O,"fill=b")*1,"-"))))</f>
        <v/>
      </c>
      <c r="T129" s="71" t="str">
        <f ca="1">IF(LEN($I129)=0,"",IF(LEN(T$12)=0,"",IF(ISNUMBER(SEARCH("LABEL",$G129)),"",IFERROR(_xll.BDP(TKR,$G129,"EQY_FUND_RELATIVE_PERIOD",T$12,ACC_O,CONS_O,CURR_O,"fill=b")*1,"-"))))</f>
        <v/>
      </c>
      <c r="U129" s="71" t="str">
        <f ca="1">IF(LEN($I129)=0,"",IF(LEN(U$12)=0,"",IF(ISNUMBER(SEARCH("LABEL",$G129)),"",IFERROR(_xll.BDP(TKR,$G129,"EQY_FUND_RELATIVE_PERIOD",U$12,ACC_O,CONS_O,CURR_O,"fill=b")*1,"-"))))</f>
        <v/>
      </c>
      <c r="V129" s="71" t="str">
        <f ca="1">IF(LEN($I129)=0,"",IF(LEN(V$12)=0,"",IF(ISNUMBER(SEARCH("LABEL",$G129)),"",IFERROR(_xll.BDP(TKR,$G129,"EQY_FUND_RELATIVE_PERIOD",V$12,ACC_O,CONS_O,CURR_O,"fill=b")*1,"-"))))</f>
        <v/>
      </c>
      <c r="W129" s="71" t="str">
        <f ca="1">IF(LEN($I129)=0,"",IF(LEN(W$12)=0,"",IF(ISNUMBER(SEARCH("LABEL",$G129)),"",IFERROR(_xll.BDP(TKR,$G129,"EQY_FUND_RELATIVE_PERIOD",W$12,ACC_O,CONS_O,CURR_O,"fill=b")*1,"-"))))</f>
        <v/>
      </c>
      <c r="X129" s="71" t="str">
        <f ca="1">IF(LEN($I129)=0,"",IF(LEN(X$12)=0,"",IF(ISNUMBER(SEARCH("LABEL",$G129)),"",IFERROR(_xll.BDP(TKR,$G129,"EQY_FUND_RELATIVE_PERIOD",X$12,ACC_O,CONS_O,CURR_O,"fill=b")*1,"-"))))</f>
        <v/>
      </c>
      <c r="Y129" s="71" t="str">
        <f ca="1">IF(LEN($I129)=0,"",IF(LEN(Y$12)=0,"",IF(ISNUMBER(SEARCH("LABEL",$G129)),"",IFERROR(_xll.BDP(TKR,$G129,"EQY_FUND_RELATIVE_PERIOD",Y$12,ACC_O,CONS_O,CURR_O,"fill=b")*1,"-"))))</f>
        <v/>
      </c>
      <c r="Z129" s="71" t="str">
        <f ca="1">IF(LEN($I129)=0,"",IF(LEN(Z$12)=0,"",IF(ISNUMBER(SEARCH("LABEL",$G129)),"",IFERROR(_xll.BDP(TKR,$G129,"EQY_FUND_RELATIVE_PERIOD",Z$12,ACC_O,CONS_O,CURR_O,"fill=b")*1,"-"))))</f>
        <v/>
      </c>
      <c r="AA129" s="71" t="str">
        <f ca="1">IF(LEN($I129)=0,"",IF(LEN(AA$12)=0,"",IF(ISNUMBER(SEARCH("LABEL",$G129)),"",IFERROR(_xll.BDP(TKR,$G129,"EQY_FUND_RELATIVE_PERIOD",AA$12,ACC_O,CONS_O,CURR_O,"fill=b")*1,"-"))))</f>
        <v/>
      </c>
      <c r="AB129" s="71" t="str">
        <f ca="1">IF(LEN($I129)=0,"",IF(LEN(AB$12)=0,"",IF(ISNUMBER(SEARCH("LABEL",$G129)),"",IFERROR(_xll.BDP(TKR,$G129,"EQY_FUND_RELATIVE_PERIOD",AB$12,ACC_O,CONS_O,CURR_O,"fill=b")*1,"-"))))</f>
        <v/>
      </c>
      <c r="AC129" s="71" t="str">
        <f ca="1">IF(LEN($I129)=0,"",IF(LEN(AC$12)=0,"",IF(ISNUMBER(SEARCH("LABEL",$G129)),"",IFERROR(_xll.BDP(TKR,$G129,"EQY_FUND_RELATIVE_PERIOD",AC$12,ACC_O,CONS_O,CURR_O,"fill=b")*1,"-"))))</f>
        <v/>
      </c>
      <c r="AD129" s="71" t="str">
        <f ca="1">IF(LEN($I129)=0,"",IF(LEN(AD$12)=0,"",IF(ISNUMBER(SEARCH("LABEL",$G129)),"",IFERROR(_xll.BDP(TKR,$G129,"EQY_FUND_RELATIVE_PERIOD",AD$12,ACC_O,CONS_O,CURR_O,"fill=b")*1,"-"))))</f>
        <v/>
      </c>
      <c r="AE129" s="71" t="str">
        <f ca="1">IF(LEN($I129)=0,"",IF(LEN(AE$12)=0,"",IF(ISNUMBER(SEARCH("LABEL",$G129)),"",IFERROR(_xll.BDP(TKR,$G129,"EQY_FUND_RELATIVE_PERIOD",AE$12,ACC_O,CONS_O,CURR_O,"fill=b")*1,"-"))))</f>
        <v/>
      </c>
      <c r="AF129" s="71" t="str">
        <f ca="1">IF(LEN($I129)=0,"",IF(LEN(AF$12)=0,"",IF(ISNUMBER(SEARCH("LABEL",$G129)),"",IFERROR(_xll.BDP(TKR,$G129,"EQY_FUND_RELATIVE_PERIOD",AF$12,ACC_O,CONS_O,CURR_O,"fill=b")*1,"-"))))</f>
        <v/>
      </c>
      <c r="AG129" s="71" t="str">
        <f ca="1">IF(LEN($I129)=0,"",IF(LEN(AG$12)=0,"",IF(ISNUMBER(SEARCH("LABEL",$G129)),"",IFERROR(_xll.BDP(TKR,$G129,"EQY_FUND_RELATIVE_PERIOD",AG$12,ACC_O,CONS_O,CURR_O,"fill=b")*1,"-"))))</f>
        <v/>
      </c>
      <c r="AH129" s="71" t="str">
        <f ca="1">IF(LEN($I129)=0,"",IF(LEN(AH$12)=0,"",IF(ISNUMBER(SEARCH("LABEL",$G129)),"",IFERROR(_xll.BDP(TKR,$G129,"EQY_FUND_RELATIVE_PERIOD",AH$12,ACC_O,CONS_O,CURR_O,"fill=b")*1,"-"))))</f>
        <v/>
      </c>
      <c r="AI129" s="71" t="str">
        <f ca="1">IF(LEN($I129)=0,"",IF(LEN(AI$12)=0,"",IF(ISNUMBER(SEARCH("LABEL",$G129)),"",IFERROR(_xll.BDP(TKR,$G129,"EQY_FUND_RELATIVE_PERIOD",AI$12,ACC_O,CONS_O,CURR_O,"fill=b")*1,"-"))))</f>
        <v/>
      </c>
      <c r="AJ129" s="71" t="str">
        <f ca="1">IF(LEN($I129)=0,"",IF(LEN(AJ$12)=0,"",IF(ISNUMBER(SEARCH("LABEL",$G129)),"",IFERROR(_xll.BDP(TKR,$G129,"EQY_FUND_RELATIVE_PERIOD",AJ$12,ACC_O,CONS_O,CURR_O,"fill=b")*1,"-"))))</f>
        <v/>
      </c>
      <c r="AK129" s="71" t="str">
        <f ca="1">IF(LEN($I129)=0,"",IF(LEN(AK$12)=0,"",IF(ISNUMBER(SEARCH("LABEL",$G129)),"",IFERROR(_xll.BDP(TKR,$G129,"EQY_FUND_RELATIVE_PERIOD",AK$12,ACC_O,CONS_O,CURR_O,"fill=b")*1,"-"))))</f>
        <v/>
      </c>
      <c r="AL129" s="71" t="str">
        <f ca="1">IF(LEN($I129)=0,"",IF(LEN(AL$12)=0,"",IF(ISNUMBER(SEARCH("LABEL",$G129)),"",IFERROR(_xll.BDP(TKR,$G129,"EQY_FUND_RELATIVE_PERIOD",AL$12,ACC_O,CONS_O,CURR_O,"fill=b")*1,"-"))))</f>
        <v/>
      </c>
      <c r="AM129" s="71" t="str">
        <f ca="1">IF(LEN($I129)=0,"",IF(LEN(AM$12)=0,"",IF(ISNUMBER(SEARCH("LABEL",$G129)),"",IFERROR(_xll.BDP(TKR,$G129,"EQY_FUND_RELATIVE_PERIOD",AM$12,ACC_O,CONS_O,CURR_O,"fill=b")*1,"-"))))</f>
        <v/>
      </c>
      <c r="AN129" s="71" t="str">
        <f ca="1">IF(LEN($I129)=0,"",IF(LEN(AN$12)=0,"",IF(ISNUMBER(SEARCH("LABEL",$G129)),"",IFERROR(_xll.BDP(TKR,$G129,"EQY_FUND_RELATIVE_PERIOD",AN$12,ACC_O,CONS_O,CURR_O,"fill=b")*1,"-"))))</f>
        <v/>
      </c>
      <c r="AO129" s="71" t="str">
        <f ca="1">IF(LEN($I129)=0,"",IF(LEN(AO$12)=0,"",IF(ISNUMBER(SEARCH("LABEL",$G129)),"",IFERROR(_xll.BDP(TKR,$G129,"EQY_FUND_RELATIVE_PERIOD",AO$12,ACC_O,CONS_O,CURR_O,"fill=b")*1,"-"))))</f>
        <v/>
      </c>
      <c r="AP129" s="71" t="str">
        <f ca="1">IF(LEN($I129)=0,"",IF(LEN(AP$12)=0,"",IF(ISNUMBER(SEARCH("LABEL",$G129)),"",IFERROR(_xll.BDP(TKR,$G129,"EQY_FUND_RELATIVE_PERIOD",AP$12,ACC_O,CONS_O,CURR_O,"fill=b")*1,"-"))))</f>
        <v/>
      </c>
      <c r="AQ129" s="71" t="str">
        <f ca="1">IF(LEN($I129)=0,"",IF(LEN(AQ$12)=0,"",IF(ISNUMBER(SEARCH("LABEL",$G129)),"",IFERROR(_xll.BDP(TKR,$G129,"EQY_FUND_RELATIVE_PERIOD",AQ$12,ACC_O,CONS_O,CURR_O,"fill=b")*1,"-"))))</f>
        <v/>
      </c>
      <c r="AR129" s="71" t="str">
        <f ca="1">IF(LEN($I129)=0,"",IF(LEN(AR$12)=0,"",IF(ISNUMBER(SEARCH("LABEL",$G129)),"",IFERROR(_xll.BDP(TKR,$G129,"EQY_FUND_RELATIVE_PERIOD",AR$12,ACC_O,CONS_O,CURR_O,"fill=b")*1,"-"))))</f>
        <v/>
      </c>
      <c r="AS129" s="71" t="str">
        <f ca="1">IF(LEN($I129)=0,"",IF(LEN(AS$12)=0,"",IF(ISNUMBER(SEARCH("LABEL",$G129)),"",IFERROR(_xll.BDP(TKR,$G129,"EQY_FUND_RELATIVE_PERIOD",AS$12,ACC_O,CONS_O,CURR_O,"fill=b")*1,"-"))))</f>
        <v/>
      </c>
      <c r="AT129" s="71" t="str">
        <f ca="1">IF(LEN($I129)=0,"",IF(LEN(AT$12)=0,"",IF(ISNUMBER(SEARCH("LABEL",$G129)),"",IFERROR(_xll.BDP(TKR,$G129,"EQY_FUND_RELATIVE_PERIOD",AT$12,ACC_O,CONS_O,CURR_O,"fill=b")*1,"-"))))</f>
        <v/>
      </c>
      <c r="AU129" s="71" t="str">
        <f ca="1">IF(LEN($I129)=0,"",IF(LEN(AU$12)=0,"",IF(ISNUMBER(SEARCH("LABEL",$G129)),"",IFERROR(_xll.BDP(TKR,$G129,"EQY_FUND_RELATIVE_PERIOD",AU$12,ACC_O,CONS_O,CURR_O,"fill=b")*1,"-"))))</f>
        <v/>
      </c>
      <c r="AV129" s="71" t="str">
        <f ca="1">IF(LEN($I129)=0,"",IF(LEN(AV$12)=0,"",IF(ISNUMBER(SEARCH("LABEL",$G129)),"",IFERROR(_xll.BDP(TKR,$G129,"EQY_FUND_RELATIVE_PERIOD",AV$12,ACC_O,CONS_O,CURR_O,"fill=b")*1,"-"))))</f>
        <v/>
      </c>
      <c r="AW129" s="71" t="str">
        <f ca="1">IF(LEN($I129)=0,"",IF(LEN(AW$12)=0,"",IF(ISNUMBER(SEARCH("LABEL",$G129)),"",IFERROR(_xll.BDP(TKR,$G129,"EQY_FUND_RELATIVE_PERIOD",AW$12,ACC_O,CONS_O,CURR_O,"fill=b")*1,"-"))))</f>
        <v/>
      </c>
      <c r="AX129" s="71" t="str">
        <f ca="1">IF(LEN($I129)=0,"",IF(LEN(AX$12)=0,"",IF(ISNUMBER(SEARCH("LABEL",$G129)),"",IFERROR(_xll.BDP(TKR,$G129,"EQY_FUND_RELATIVE_PERIOD",AX$12,ACC_O,CONS_O,CURR_O,"fill=b")*1,"-"))))</f>
        <v/>
      </c>
      <c r="AY129" s="71" t="str">
        <f ca="1">IF(LEN($I129)=0,"",IF(LEN(AY$12)=0,"",IF(ISNUMBER(SEARCH("LABEL",$G129)),"",IFERROR(_xll.BDP(TKR,$G129,"EQY_FUND_RELATIVE_PERIOD",AY$12,ACC_O,CONS_O,CURR_O,"fill=b")*1,"-"))))</f>
        <v/>
      </c>
      <c r="AZ129" s="71" t="str">
        <f ca="1">IF(LEN($I129)=0,"",IF(LEN(AZ$12)=0,"",IF(ISNUMBER(SEARCH("LABEL",$G129)),"",IFERROR(_xll.BDP(TKR,$G129,"EQY_FUND_RELATIVE_PERIOD",AZ$12,ACC_O,CONS_O,CURR_O,"fill=b")*1,"-"))))</f>
        <v/>
      </c>
      <c r="BA129" s="71" t="str">
        <f ca="1">IF(LEN($I129)=0,"",IF(LEN(BA$12)=0,"",IF(ISNUMBER(SEARCH("LABEL",$G129)),"",IFERROR(_xll.BDP(TKR,$G129,"EQY_FUND_RELATIVE_PERIOD",BA$12,ACC_O,CONS_O,CURR_O,"fill=b")*1,"-"))))</f>
        <v/>
      </c>
      <c r="BB129" s="71" t="str">
        <f ca="1">IF(LEN($I129)=0,"",IF(LEN(BB$12)=0,"",IF(ISNUMBER(SEARCH("LABEL",$G129)),"",IFERROR(_xll.BDP(TKR,$G129,"EQY_FUND_RELATIVE_PERIOD",BB$12,ACC_O,CONS_O,CURR_O,"fill=b")*1,"-"))))</f>
        <v/>
      </c>
      <c r="BC129" s="71" t="str">
        <f ca="1">IF(LEN($I129)=0,"",IF(LEN(BC$12)=0,"",IF(ISNUMBER(SEARCH("LABEL",$G129)),"",IFERROR(_xll.BDP(TKR,$G129,"EQY_FUND_RELATIVE_PERIOD",BC$12,ACC_O,CONS_O,CURR_O,"fill=b")*1,"-"))))</f>
        <v/>
      </c>
    </row>
    <row r="130" spans="2:55">
      <c r="B130">
        <v>118</v>
      </c>
      <c r="C130" t="str">
        <f ca="1">IFERROR(INDEX(Passed_Addl,$B130,C$12),"")</f>
        <v/>
      </c>
      <c r="D130" t="str">
        <f ca="1">IFERROR(INDEX(Passed_Addl,$B130,D$12),"")</f>
        <v/>
      </c>
      <c r="E130" t="str">
        <f ca="1">IFERROR(INDEX(Passed_Addl,$B130,E$12),"")</f>
        <v/>
      </c>
      <c r="F130" t="str">
        <f ca="1">IFERROR(INDEX(Passed_Addl,$B130,F$12),"")</f>
        <v/>
      </c>
      <c r="G130" t="str">
        <f t="shared" ca="1" si="6"/>
        <v/>
      </c>
      <c r="H130" t="str">
        <f t="shared" ca="1" si="7"/>
        <v/>
      </c>
      <c r="I130" t="str">
        <f t="shared" ca="1" si="8"/>
        <v/>
      </c>
      <c r="P130" s="71" t="str">
        <f ca="1">IF(LEN($I130)=0,"",IF(LEN(P$12)=0,"",IF(ISNUMBER(SEARCH("LABEL",$G130)),"",IFERROR(_xll.BDP(TKR,$G130,"EQY_FUND_RELATIVE_PERIOD",P$12,ACC_O,CONS_O,CURR_O,"fill=b")*1,"-"))))</f>
        <v/>
      </c>
      <c r="Q130" s="71" t="str">
        <f ca="1">IF(LEN($I130)=0,"",IF(LEN(Q$12)=0,"",IF(ISNUMBER(SEARCH("LABEL",$G130)),"",IFERROR(_xll.BDP(TKR,$G130,"EQY_FUND_RELATIVE_PERIOD",Q$12,ACC_O,CONS_O,CURR_O,"fill=b")*1,"-"))))</f>
        <v/>
      </c>
      <c r="R130" s="71" t="str">
        <f ca="1">IF(LEN($I130)=0,"",IF(LEN(R$12)=0,"",IF(ISNUMBER(SEARCH("LABEL",$G130)),"",IFERROR(_xll.BDP(TKR,$G130,"EQY_FUND_RELATIVE_PERIOD",R$12,ACC_O,CONS_O,CURR_O,"fill=b")*1,"-"))))</f>
        <v/>
      </c>
      <c r="S130" s="71" t="str">
        <f ca="1">IF(LEN($I130)=0,"",IF(LEN(S$12)=0,"",IF(ISNUMBER(SEARCH("LABEL",$G130)),"",IFERROR(_xll.BDP(TKR,$G130,"EQY_FUND_RELATIVE_PERIOD",S$12,ACC_O,CONS_O,CURR_O,"fill=b")*1,"-"))))</f>
        <v/>
      </c>
      <c r="T130" s="71" t="str">
        <f ca="1">IF(LEN($I130)=0,"",IF(LEN(T$12)=0,"",IF(ISNUMBER(SEARCH("LABEL",$G130)),"",IFERROR(_xll.BDP(TKR,$G130,"EQY_FUND_RELATIVE_PERIOD",T$12,ACC_O,CONS_O,CURR_O,"fill=b")*1,"-"))))</f>
        <v/>
      </c>
      <c r="U130" s="71" t="str">
        <f ca="1">IF(LEN($I130)=0,"",IF(LEN(U$12)=0,"",IF(ISNUMBER(SEARCH("LABEL",$G130)),"",IFERROR(_xll.BDP(TKR,$G130,"EQY_FUND_RELATIVE_PERIOD",U$12,ACC_O,CONS_O,CURR_O,"fill=b")*1,"-"))))</f>
        <v/>
      </c>
      <c r="V130" s="71" t="str">
        <f ca="1">IF(LEN($I130)=0,"",IF(LEN(V$12)=0,"",IF(ISNUMBER(SEARCH("LABEL",$G130)),"",IFERROR(_xll.BDP(TKR,$G130,"EQY_FUND_RELATIVE_PERIOD",V$12,ACC_O,CONS_O,CURR_O,"fill=b")*1,"-"))))</f>
        <v/>
      </c>
      <c r="W130" s="71" t="str">
        <f ca="1">IF(LEN($I130)=0,"",IF(LEN(W$12)=0,"",IF(ISNUMBER(SEARCH("LABEL",$G130)),"",IFERROR(_xll.BDP(TKR,$G130,"EQY_FUND_RELATIVE_PERIOD",W$12,ACC_O,CONS_O,CURR_O,"fill=b")*1,"-"))))</f>
        <v/>
      </c>
      <c r="X130" s="71" t="str">
        <f ca="1">IF(LEN($I130)=0,"",IF(LEN(X$12)=0,"",IF(ISNUMBER(SEARCH("LABEL",$G130)),"",IFERROR(_xll.BDP(TKR,$G130,"EQY_FUND_RELATIVE_PERIOD",X$12,ACC_O,CONS_O,CURR_O,"fill=b")*1,"-"))))</f>
        <v/>
      </c>
      <c r="Y130" s="71" t="str">
        <f ca="1">IF(LEN($I130)=0,"",IF(LEN(Y$12)=0,"",IF(ISNUMBER(SEARCH("LABEL",$G130)),"",IFERROR(_xll.BDP(TKR,$G130,"EQY_FUND_RELATIVE_PERIOD",Y$12,ACC_O,CONS_O,CURR_O,"fill=b")*1,"-"))))</f>
        <v/>
      </c>
      <c r="Z130" s="71" t="str">
        <f ca="1">IF(LEN($I130)=0,"",IF(LEN(Z$12)=0,"",IF(ISNUMBER(SEARCH("LABEL",$G130)),"",IFERROR(_xll.BDP(TKR,$G130,"EQY_FUND_RELATIVE_PERIOD",Z$12,ACC_O,CONS_O,CURR_O,"fill=b")*1,"-"))))</f>
        <v/>
      </c>
      <c r="AA130" s="71" t="str">
        <f ca="1">IF(LEN($I130)=0,"",IF(LEN(AA$12)=0,"",IF(ISNUMBER(SEARCH("LABEL",$G130)),"",IFERROR(_xll.BDP(TKR,$G130,"EQY_FUND_RELATIVE_PERIOD",AA$12,ACC_O,CONS_O,CURR_O,"fill=b")*1,"-"))))</f>
        <v/>
      </c>
      <c r="AB130" s="71" t="str">
        <f ca="1">IF(LEN($I130)=0,"",IF(LEN(AB$12)=0,"",IF(ISNUMBER(SEARCH("LABEL",$G130)),"",IFERROR(_xll.BDP(TKR,$G130,"EQY_FUND_RELATIVE_PERIOD",AB$12,ACC_O,CONS_O,CURR_O,"fill=b")*1,"-"))))</f>
        <v/>
      </c>
      <c r="AC130" s="71" t="str">
        <f ca="1">IF(LEN($I130)=0,"",IF(LEN(AC$12)=0,"",IF(ISNUMBER(SEARCH("LABEL",$G130)),"",IFERROR(_xll.BDP(TKR,$G130,"EQY_FUND_RELATIVE_PERIOD",AC$12,ACC_O,CONS_O,CURR_O,"fill=b")*1,"-"))))</f>
        <v/>
      </c>
      <c r="AD130" s="71" t="str">
        <f ca="1">IF(LEN($I130)=0,"",IF(LEN(AD$12)=0,"",IF(ISNUMBER(SEARCH("LABEL",$G130)),"",IFERROR(_xll.BDP(TKR,$G130,"EQY_FUND_RELATIVE_PERIOD",AD$12,ACC_O,CONS_O,CURR_O,"fill=b")*1,"-"))))</f>
        <v/>
      </c>
      <c r="AE130" s="71" t="str">
        <f ca="1">IF(LEN($I130)=0,"",IF(LEN(AE$12)=0,"",IF(ISNUMBER(SEARCH("LABEL",$G130)),"",IFERROR(_xll.BDP(TKR,$G130,"EQY_FUND_RELATIVE_PERIOD",AE$12,ACC_O,CONS_O,CURR_O,"fill=b")*1,"-"))))</f>
        <v/>
      </c>
      <c r="AF130" s="71" t="str">
        <f ca="1">IF(LEN($I130)=0,"",IF(LEN(AF$12)=0,"",IF(ISNUMBER(SEARCH("LABEL",$G130)),"",IFERROR(_xll.BDP(TKR,$G130,"EQY_FUND_RELATIVE_PERIOD",AF$12,ACC_O,CONS_O,CURR_O,"fill=b")*1,"-"))))</f>
        <v/>
      </c>
      <c r="AG130" s="71" t="str">
        <f ca="1">IF(LEN($I130)=0,"",IF(LEN(AG$12)=0,"",IF(ISNUMBER(SEARCH("LABEL",$G130)),"",IFERROR(_xll.BDP(TKR,$G130,"EQY_FUND_RELATIVE_PERIOD",AG$12,ACC_O,CONS_O,CURR_O,"fill=b")*1,"-"))))</f>
        <v/>
      </c>
      <c r="AH130" s="71" t="str">
        <f ca="1">IF(LEN($I130)=0,"",IF(LEN(AH$12)=0,"",IF(ISNUMBER(SEARCH("LABEL",$G130)),"",IFERROR(_xll.BDP(TKR,$G130,"EQY_FUND_RELATIVE_PERIOD",AH$12,ACC_O,CONS_O,CURR_O,"fill=b")*1,"-"))))</f>
        <v/>
      </c>
      <c r="AI130" s="71" t="str">
        <f ca="1">IF(LEN($I130)=0,"",IF(LEN(AI$12)=0,"",IF(ISNUMBER(SEARCH("LABEL",$G130)),"",IFERROR(_xll.BDP(TKR,$G130,"EQY_FUND_RELATIVE_PERIOD",AI$12,ACC_O,CONS_O,CURR_O,"fill=b")*1,"-"))))</f>
        <v/>
      </c>
      <c r="AJ130" s="71" t="str">
        <f ca="1">IF(LEN($I130)=0,"",IF(LEN(AJ$12)=0,"",IF(ISNUMBER(SEARCH("LABEL",$G130)),"",IFERROR(_xll.BDP(TKR,$G130,"EQY_FUND_RELATIVE_PERIOD",AJ$12,ACC_O,CONS_O,CURR_O,"fill=b")*1,"-"))))</f>
        <v/>
      </c>
      <c r="AK130" s="71" t="str">
        <f ca="1">IF(LEN($I130)=0,"",IF(LEN(AK$12)=0,"",IF(ISNUMBER(SEARCH("LABEL",$G130)),"",IFERROR(_xll.BDP(TKR,$G130,"EQY_FUND_RELATIVE_PERIOD",AK$12,ACC_O,CONS_O,CURR_O,"fill=b")*1,"-"))))</f>
        <v/>
      </c>
      <c r="AL130" s="71" t="str">
        <f ca="1">IF(LEN($I130)=0,"",IF(LEN(AL$12)=0,"",IF(ISNUMBER(SEARCH("LABEL",$G130)),"",IFERROR(_xll.BDP(TKR,$G130,"EQY_FUND_RELATIVE_PERIOD",AL$12,ACC_O,CONS_O,CURR_O,"fill=b")*1,"-"))))</f>
        <v/>
      </c>
      <c r="AM130" s="71" t="str">
        <f ca="1">IF(LEN($I130)=0,"",IF(LEN(AM$12)=0,"",IF(ISNUMBER(SEARCH("LABEL",$G130)),"",IFERROR(_xll.BDP(TKR,$G130,"EQY_FUND_RELATIVE_PERIOD",AM$12,ACC_O,CONS_O,CURR_O,"fill=b")*1,"-"))))</f>
        <v/>
      </c>
      <c r="AN130" s="71" t="str">
        <f ca="1">IF(LEN($I130)=0,"",IF(LEN(AN$12)=0,"",IF(ISNUMBER(SEARCH("LABEL",$G130)),"",IFERROR(_xll.BDP(TKR,$G130,"EQY_FUND_RELATIVE_PERIOD",AN$12,ACC_O,CONS_O,CURR_O,"fill=b")*1,"-"))))</f>
        <v/>
      </c>
      <c r="AO130" s="71" t="str">
        <f ca="1">IF(LEN($I130)=0,"",IF(LEN(AO$12)=0,"",IF(ISNUMBER(SEARCH("LABEL",$G130)),"",IFERROR(_xll.BDP(TKR,$G130,"EQY_FUND_RELATIVE_PERIOD",AO$12,ACC_O,CONS_O,CURR_O,"fill=b")*1,"-"))))</f>
        <v/>
      </c>
      <c r="AP130" s="71" t="str">
        <f ca="1">IF(LEN($I130)=0,"",IF(LEN(AP$12)=0,"",IF(ISNUMBER(SEARCH("LABEL",$G130)),"",IFERROR(_xll.BDP(TKR,$G130,"EQY_FUND_RELATIVE_PERIOD",AP$12,ACC_O,CONS_O,CURR_O,"fill=b")*1,"-"))))</f>
        <v/>
      </c>
      <c r="AQ130" s="71" t="str">
        <f ca="1">IF(LEN($I130)=0,"",IF(LEN(AQ$12)=0,"",IF(ISNUMBER(SEARCH("LABEL",$G130)),"",IFERROR(_xll.BDP(TKR,$G130,"EQY_FUND_RELATIVE_PERIOD",AQ$12,ACC_O,CONS_O,CURR_O,"fill=b")*1,"-"))))</f>
        <v/>
      </c>
      <c r="AR130" s="71" t="str">
        <f ca="1">IF(LEN($I130)=0,"",IF(LEN(AR$12)=0,"",IF(ISNUMBER(SEARCH("LABEL",$G130)),"",IFERROR(_xll.BDP(TKR,$G130,"EQY_FUND_RELATIVE_PERIOD",AR$12,ACC_O,CONS_O,CURR_O,"fill=b")*1,"-"))))</f>
        <v/>
      </c>
      <c r="AS130" s="71" t="str">
        <f ca="1">IF(LEN($I130)=0,"",IF(LEN(AS$12)=0,"",IF(ISNUMBER(SEARCH("LABEL",$G130)),"",IFERROR(_xll.BDP(TKR,$G130,"EQY_FUND_RELATIVE_PERIOD",AS$12,ACC_O,CONS_O,CURR_O,"fill=b")*1,"-"))))</f>
        <v/>
      </c>
      <c r="AT130" s="71" t="str">
        <f ca="1">IF(LEN($I130)=0,"",IF(LEN(AT$12)=0,"",IF(ISNUMBER(SEARCH("LABEL",$G130)),"",IFERROR(_xll.BDP(TKR,$G130,"EQY_FUND_RELATIVE_PERIOD",AT$12,ACC_O,CONS_O,CURR_O,"fill=b")*1,"-"))))</f>
        <v/>
      </c>
      <c r="AU130" s="71" t="str">
        <f ca="1">IF(LEN($I130)=0,"",IF(LEN(AU$12)=0,"",IF(ISNUMBER(SEARCH("LABEL",$G130)),"",IFERROR(_xll.BDP(TKR,$G130,"EQY_FUND_RELATIVE_PERIOD",AU$12,ACC_O,CONS_O,CURR_O,"fill=b")*1,"-"))))</f>
        <v/>
      </c>
      <c r="AV130" s="71" t="str">
        <f ca="1">IF(LEN($I130)=0,"",IF(LEN(AV$12)=0,"",IF(ISNUMBER(SEARCH("LABEL",$G130)),"",IFERROR(_xll.BDP(TKR,$G130,"EQY_FUND_RELATIVE_PERIOD",AV$12,ACC_O,CONS_O,CURR_O,"fill=b")*1,"-"))))</f>
        <v/>
      </c>
      <c r="AW130" s="71" t="str">
        <f ca="1">IF(LEN($I130)=0,"",IF(LEN(AW$12)=0,"",IF(ISNUMBER(SEARCH("LABEL",$G130)),"",IFERROR(_xll.BDP(TKR,$G130,"EQY_FUND_RELATIVE_PERIOD",AW$12,ACC_O,CONS_O,CURR_O,"fill=b")*1,"-"))))</f>
        <v/>
      </c>
      <c r="AX130" s="71" t="str">
        <f ca="1">IF(LEN($I130)=0,"",IF(LEN(AX$12)=0,"",IF(ISNUMBER(SEARCH("LABEL",$G130)),"",IFERROR(_xll.BDP(TKR,$G130,"EQY_FUND_RELATIVE_PERIOD",AX$12,ACC_O,CONS_O,CURR_O,"fill=b")*1,"-"))))</f>
        <v/>
      </c>
      <c r="AY130" s="71" t="str">
        <f ca="1">IF(LEN($I130)=0,"",IF(LEN(AY$12)=0,"",IF(ISNUMBER(SEARCH("LABEL",$G130)),"",IFERROR(_xll.BDP(TKR,$G130,"EQY_FUND_RELATIVE_PERIOD",AY$12,ACC_O,CONS_O,CURR_O,"fill=b")*1,"-"))))</f>
        <v/>
      </c>
      <c r="AZ130" s="71" t="str">
        <f ca="1">IF(LEN($I130)=0,"",IF(LEN(AZ$12)=0,"",IF(ISNUMBER(SEARCH("LABEL",$G130)),"",IFERROR(_xll.BDP(TKR,$G130,"EQY_FUND_RELATIVE_PERIOD",AZ$12,ACC_O,CONS_O,CURR_O,"fill=b")*1,"-"))))</f>
        <v/>
      </c>
      <c r="BA130" s="71" t="str">
        <f ca="1">IF(LEN($I130)=0,"",IF(LEN(BA$12)=0,"",IF(ISNUMBER(SEARCH("LABEL",$G130)),"",IFERROR(_xll.BDP(TKR,$G130,"EQY_FUND_RELATIVE_PERIOD",BA$12,ACC_O,CONS_O,CURR_O,"fill=b")*1,"-"))))</f>
        <v/>
      </c>
      <c r="BB130" s="71" t="str">
        <f ca="1">IF(LEN($I130)=0,"",IF(LEN(BB$12)=0,"",IF(ISNUMBER(SEARCH("LABEL",$G130)),"",IFERROR(_xll.BDP(TKR,$G130,"EQY_FUND_RELATIVE_PERIOD",BB$12,ACC_O,CONS_O,CURR_O,"fill=b")*1,"-"))))</f>
        <v/>
      </c>
      <c r="BC130" s="71" t="str">
        <f ca="1">IF(LEN($I130)=0,"",IF(LEN(BC$12)=0,"",IF(ISNUMBER(SEARCH("LABEL",$G130)),"",IFERROR(_xll.BDP(TKR,$G130,"EQY_FUND_RELATIVE_PERIOD",BC$12,ACC_O,CONS_O,CURR_O,"fill=b")*1,"-"))))</f>
        <v/>
      </c>
    </row>
    <row r="131" spans="2:55">
      <c r="B131">
        <v>119</v>
      </c>
      <c r="C131" t="str">
        <f t="shared" ca="1" si="9"/>
        <v/>
      </c>
      <c r="D131" t="str">
        <f t="shared" ca="1" si="9"/>
        <v/>
      </c>
      <c r="E131" t="str">
        <f t="shared" ca="1" si="9"/>
        <v/>
      </c>
      <c r="F131" t="str">
        <f t="shared" ca="1" si="9"/>
        <v/>
      </c>
      <c r="G131" t="str">
        <f t="shared" ca="1" si="6"/>
        <v/>
      </c>
      <c r="H131" t="str">
        <f t="shared" ca="1" si="7"/>
        <v/>
      </c>
      <c r="I131" t="str">
        <f t="shared" ca="1" si="8"/>
        <v/>
      </c>
      <c r="P131" s="71" t="str">
        <f ca="1">IF(LEN($I131)=0,"",IF(LEN(P$12)=0,"",IF(ISNUMBER(SEARCH("LABEL",$G131)),"",IFERROR(_xll.BDP(TKR,$G131,"EQY_FUND_RELATIVE_PERIOD",P$12,ACC_O,CONS_O,CURR_O,"fill=b")*1,"-"))))</f>
        <v/>
      </c>
      <c r="Q131" s="71" t="str">
        <f ca="1">IF(LEN($I131)=0,"",IF(LEN(Q$12)=0,"",IF(ISNUMBER(SEARCH("LABEL",$G131)),"",IFERROR(_xll.BDP(TKR,$G131,"EQY_FUND_RELATIVE_PERIOD",Q$12,ACC_O,CONS_O,CURR_O,"fill=b")*1,"-"))))</f>
        <v/>
      </c>
      <c r="R131" s="71" t="str">
        <f ca="1">IF(LEN($I131)=0,"",IF(LEN(R$12)=0,"",IF(ISNUMBER(SEARCH("LABEL",$G131)),"",IFERROR(_xll.BDP(TKR,$G131,"EQY_FUND_RELATIVE_PERIOD",R$12,ACC_O,CONS_O,CURR_O,"fill=b")*1,"-"))))</f>
        <v/>
      </c>
      <c r="S131" s="71" t="str">
        <f ca="1">IF(LEN($I131)=0,"",IF(LEN(S$12)=0,"",IF(ISNUMBER(SEARCH("LABEL",$G131)),"",IFERROR(_xll.BDP(TKR,$G131,"EQY_FUND_RELATIVE_PERIOD",S$12,ACC_O,CONS_O,CURR_O,"fill=b")*1,"-"))))</f>
        <v/>
      </c>
      <c r="T131" s="71" t="str">
        <f ca="1">IF(LEN($I131)=0,"",IF(LEN(T$12)=0,"",IF(ISNUMBER(SEARCH("LABEL",$G131)),"",IFERROR(_xll.BDP(TKR,$G131,"EQY_FUND_RELATIVE_PERIOD",T$12,ACC_O,CONS_O,CURR_O,"fill=b")*1,"-"))))</f>
        <v/>
      </c>
      <c r="U131" s="71" t="str">
        <f ca="1">IF(LEN($I131)=0,"",IF(LEN(U$12)=0,"",IF(ISNUMBER(SEARCH("LABEL",$G131)),"",IFERROR(_xll.BDP(TKR,$G131,"EQY_FUND_RELATIVE_PERIOD",U$12,ACC_O,CONS_O,CURR_O,"fill=b")*1,"-"))))</f>
        <v/>
      </c>
      <c r="V131" s="71" t="str">
        <f ca="1">IF(LEN($I131)=0,"",IF(LEN(V$12)=0,"",IF(ISNUMBER(SEARCH("LABEL",$G131)),"",IFERROR(_xll.BDP(TKR,$G131,"EQY_FUND_RELATIVE_PERIOD",V$12,ACC_O,CONS_O,CURR_O,"fill=b")*1,"-"))))</f>
        <v/>
      </c>
      <c r="W131" s="71" t="str">
        <f ca="1">IF(LEN($I131)=0,"",IF(LEN(W$12)=0,"",IF(ISNUMBER(SEARCH("LABEL",$G131)),"",IFERROR(_xll.BDP(TKR,$G131,"EQY_FUND_RELATIVE_PERIOD",W$12,ACC_O,CONS_O,CURR_O,"fill=b")*1,"-"))))</f>
        <v/>
      </c>
      <c r="X131" s="71" t="str">
        <f ca="1">IF(LEN($I131)=0,"",IF(LEN(X$12)=0,"",IF(ISNUMBER(SEARCH("LABEL",$G131)),"",IFERROR(_xll.BDP(TKR,$G131,"EQY_FUND_RELATIVE_PERIOD",X$12,ACC_O,CONS_O,CURR_O,"fill=b")*1,"-"))))</f>
        <v/>
      </c>
      <c r="Y131" s="71" t="str">
        <f ca="1">IF(LEN($I131)=0,"",IF(LEN(Y$12)=0,"",IF(ISNUMBER(SEARCH("LABEL",$G131)),"",IFERROR(_xll.BDP(TKR,$G131,"EQY_FUND_RELATIVE_PERIOD",Y$12,ACC_O,CONS_O,CURR_O,"fill=b")*1,"-"))))</f>
        <v/>
      </c>
      <c r="Z131" s="71" t="str">
        <f ca="1">IF(LEN($I131)=0,"",IF(LEN(Z$12)=0,"",IF(ISNUMBER(SEARCH("LABEL",$G131)),"",IFERROR(_xll.BDP(TKR,$G131,"EQY_FUND_RELATIVE_PERIOD",Z$12,ACC_O,CONS_O,CURR_O,"fill=b")*1,"-"))))</f>
        <v/>
      </c>
      <c r="AA131" s="71" t="str">
        <f ca="1">IF(LEN($I131)=0,"",IF(LEN(AA$12)=0,"",IF(ISNUMBER(SEARCH("LABEL",$G131)),"",IFERROR(_xll.BDP(TKR,$G131,"EQY_FUND_RELATIVE_PERIOD",AA$12,ACC_O,CONS_O,CURR_O,"fill=b")*1,"-"))))</f>
        <v/>
      </c>
      <c r="AB131" s="71" t="str">
        <f ca="1">IF(LEN($I131)=0,"",IF(LEN(AB$12)=0,"",IF(ISNUMBER(SEARCH("LABEL",$G131)),"",IFERROR(_xll.BDP(TKR,$G131,"EQY_FUND_RELATIVE_PERIOD",AB$12,ACC_O,CONS_O,CURR_O,"fill=b")*1,"-"))))</f>
        <v/>
      </c>
      <c r="AC131" s="71" t="str">
        <f ca="1">IF(LEN($I131)=0,"",IF(LEN(AC$12)=0,"",IF(ISNUMBER(SEARCH("LABEL",$G131)),"",IFERROR(_xll.BDP(TKR,$G131,"EQY_FUND_RELATIVE_PERIOD",AC$12,ACC_O,CONS_O,CURR_O,"fill=b")*1,"-"))))</f>
        <v/>
      </c>
      <c r="AD131" s="71" t="str">
        <f ca="1">IF(LEN($I131)=0,"",IF(LEN(AD$12)=0,"",IF(ISNUMBER(SEARCH("LABEL",$G131)),"",IFERROR(_xll.BDP(TKR,$G131,"EQY_FUND_RELATIVE_PERIOD",AD$12,ACC_O,CONS_O,CURR_O,"fill=b")*1,"-"))))</f>
        <v/>
      </c>
      <c r="AE131" s="71" t="str">
        <f ca="1">IF(LEN($I131)=0,"",IF(LEN(AE$12)=0,"",IF(ISNUMBER(SEARCH("LABEL",$G131)),"",IFERROR(_xll.BDP(TKR,$G131,"EQY_FUND_RELATIVE_PERIOD",AE$12,ACC_O,CONS_O,CURR_O,"fill=b")*1,"-"))))</f>
        <v/>
      </c>
      <c r="AF131" s="71" t="str">
        <f ca="1">IF(LEN($I131)=0,"",IF(LEN(AF$12)=0,"",IF(ISNUMBER(SEARCH("LABEL",$G131)),"",IFERROR(_xll.BDP(TKR,$G131,"EQY_FUND_RELATIVE_PERIOD",AF$12,ACC_O,CONS_O,CURR_O,"fill=b")*1,"-"))))</f>
        <v/>
      </c>
      <c r="AG131" s="71" t="str">
        <f ca="1">IF(LEN($I131)=0,"",IF(LEN(AG$12)=0,"",IF(ISNUMBER(SEARCH("LABEL",$G131)),"",IFERROR(_xll.BDP(TKR,$G131,"EQY_FUND_RELATIVE_PERIOD",AG$12,ACC_O,CONS_O,CURR_O,"fill=b")*1,"-"))))</f>
        <v/>
      </c>
      <c r="AH131" s="71" t="str">
        <f ca="1">IF(LEN($I131)=0,"",IF(LEN(AH$12)=0,"",IF(ISNUMBER(SEARCH("LABEL",$G131)),"",IFERROR(_xll.BDP(TKR,$G131,"EQY_FUND_RELATIVE_PERIOD",AH$12,ACC_O,CONS_O,CURR_O,"fill=b")*1,"-"))))</f>
        <v/>
      </c>
      <c r="AI131" s="71" t="str">
        <f ca="1">IF(LEN($I131)=0,"",IF(LEN(AI$12)=0,"",IF(ISNUMBER(SEARCH("LABEL",$G131)),"",IFERROR(_xll.BDP(TKR,$G131,"EQY_FUND_RELATIVE_PERIOD",AI$12,ACC_O,CONS_O,CURR_O,"fill=b")*1,"-"))))</f>
        <v/>
      </c>
      <c r="AJ131" s="71" t="str">
        <f ca="1">IF(LEN($I131)=0,"",IF(LEN(AJ$12)=0,"",IF(ISNUMBER(SEARCH("LABEL",$G131)),"",IFERROR(_xll.BDP(TKR,$G131,"EQY_FUND_RELATIVE_PERIOD",AJ$12,ACC_O,CONS_O,CURR_O,"fill=b")*1,"-"))))</f>
        <v/>
      </c>
      <c r="AK131" s="71" t="str">
        <f ca="1">IF(LEN($I131)=0,"",IF(LEN(AK$12)=0,"",IF(ISNUMBER(SEARCH("LABEL",$G131)),"",IFERROR(_xll.BDP(TKR,$G131,"EQY_FUND_RELATIVE_PERIOD",AK$12,ACC_O,CONS_O,CURR_O,"fill=b")*1,"-"))))</f>
        <v/>
      </c>
      <c r="AL131" s="71" t="str">
        <f ca="1">IF(LEN($I131)=0,"",IF(LEN(AL$12)=0,"",IF(ISNUMBER(SEARCH("LABEL",$G131)),"",IFERROR(_xll.BDP(TKR,$G131,"EQY_FUND_RELATIVE_PERIOD",AL$12,ACC_O,CONS_O,CURR_O,"fill=b")*1,"-"))))</f>
        <v/>
      </c>
      <c r="AM131" s="71" t="str">
        <f ca="1">IF(LEN($I131)=0,"",IF(LEN(AM$12)=0,"",IF(ISNUMBER(SEARCH("LABEL",$G131)),"",IFERROR(_xll.BDP(TKR,$G131,"EQY_FUND_RELATIVE_PERIOD",AM$12,ACC_O,CONS_O,CURR_O,"fill=b")*1,"-"))))</f>
        <v/>
      </c>
      <c r="AN131" s="71" t="str">
        <f ca="1">IF(LEN($I131)=0,"",IF(LEN(AN$12)=0,"",IF(ISNUMBER(SEARCH("LABEL",$G131)),"",IFERROR(_xll.BDP(TKR,$G131,"EQY_FUND_RELATIVE_PERIOD",AN$12,ACC_O,CONS_O,CURR_O,"fill=b")*1,"-"))))</f>
        <v/>
      </c>
      <c r="AO131" s="71" t="str">
        <f ca="1">IF(LEN($I131)=0,"",IF(LEN(AO$12)=0,"",IF(ISNUMBER(SEARCH("LABEL",$G131)),"",IFERROR(_xll.BDP(TKR,$G131,"EQY_FUND_RELATIVE_PERIOD",AO$12,ACC_O,CONS_O,CURR_O,"fill=b")*1,"-"))))</f>
        <v/>
      </c>
      <c r="AP131" s="71" t="str">
        <f ca="1">IF(LEN($I131)=0,"",IF(LEN(AP$12)=0,"",IF(ISNUMBER(SEARCH("LABEL",$G131)),"",IFERROR(_xll.BDP(TKR,$G131,"EQY_FUND_RELATIVE_PERIOD",AP$12,ACC_O,CONS_O,CURR_O,"fill=b")*1,"-"))))</f>
        <v/>
      </c>
      <c r="AQ131" s="71" t="str">
        <f ca="1">IF(LEN($I131)=0,"",IF(LEN(AQ$12)=0,"",IF(ISNUMBER(SEARCH("LABEL",$G131)),"",IFERROR(_xll.BDP(TKR,$G131,"EQY_FUND_RELATIVE_PERIOD",AQ$12,ACC_O,CONS_O,CURR_O,"fill=b")*1,"-"))))</f>
        <v/>
      </c>
      <c r="AR131" s="71" t="str">
        <f ca="1">IF(LEN($I131)=0,"",IF(LEN(AR$12)=0,"",IF(ISNUMBER(SEARCH("LABEL",$G131)),"",IFERROR(_xll.BDP(TKR,$G131,"EQY_FUND_RELATIVE_PERIOD",AR$12,ACC_O,CONS_O,CURR_O,"fill=b")*1,"-"))))</f>
        <v/>
      </c>
      <c r="AS131" s="71" t="str">
        <f ca="1">IF(LEN($I131)=0,"",IF(LEN(AS$12)=0,"",IF(ISNUMBER(SEARCH("LABEL",$G131)),"",IFERROR(_xll.BDP(TKR,$G131,"EQY_FUND_RELATIVE_PERIOD",AS$12,ACC_O,CONS_O,CURR_O,"fill=b")*1,"-"))))</f>
        <v/>
      </c>
      <c r="AT131" s="71" t="str">
        <f ca="1">IF(LEN($I131)=0,"",IF(LEN(AT$12)=0,"",IF(ISNUMBER(SEARCH("LABEL",$G131)),"",IFERROR(_xll.BDP(TKR,$G131,"EQY_FUND_RELATIVE_PERIOD",AT$12,ACC_O,CONS_O,CURR_O,"fill=b")*1,"-"))))</f>
        <v/>
      </c>
      <c r="AU131" s="71" t="str">
        <f ca="1">IF(LEN($I131)=0,"",IF(LEN(AU$12)=0,"",IF(ISNUMBER(SEARCH("LABEL",$G131)),"",IFERROR(_xll.BDP(TKR,$G131,"EQY_FUND_RELATIVE_PERIOD",AU$12,ACC_O,CONS_O,CURR_O,"fill=b")*1,"-"))))</f>
        <v/>
      </c>
      <c r="AV131" s="71" t="str">
        <f ca="1">IF(LEN($I131)=0,"",IF(LEN(AV$12)=0,"",IF(ISNUMBER(SEARCH("LABEL",$G131)),"",IFERROR(_xll.BDP(TKR,$G131,"EQY_FUND_RELATIVE_PERIOD",AV$12,ACC_O,CONS_O,CURR_O,"fill=b")*1,"-"))))</f>
        <v/>
      </c>
      <c r="AW131" s="71" t="str">
        <f ca="1">IF(LEN($I131)=0,"",IF(LEN(AW$12)=0,"",IF(ISNUMBER(SEARCH("LABEL",$G131)),"",IFERROR(_xll.BDP(TKR,$G131,"EQY_FUND_RELATIVE_PERIOD",AW$12,ACC_O,CONS_O,CURR_O,"fill=b")*1,"-"))))</f>
        <v/>
      </c>
      <c r="AX131" s="71" t="str">
        <f ca="1">IF(LEN($I131)=0,"",IF(LEN(AX$12)=0,"",IF(ISNUMBER(SEARCH("LABEL",$G131)),"",IFERROR(_xll.BDP(TKR,$G131,"EQY_FUND_RELATIVE_PERIOD",AX$12,ACC_O,CONS_O,CURR_O,"fill=b")*1,"-"))))</f>
        <v/>
      </c>
      <c r="AY131" s="71" t="str">
        <f ca="1">IF(LEN($I131)=0,"",IF(LEN(AY$12)=0,"",IF(ISNUMBER(SEARCH("LABEL",$G131)),"",IFERROR(_xll.BDP(TKR,$G131,"EQY_FUND_RELATIVE_PERIOD",AY$12,ACC_O,CONS_O,CURR_O,"fill=b")*1,"-"))))</f>
        <v/>
      </c>
      <c r="AZ131" s="71" t="str">
        <f ca="1">IF(LEN($I131)=0,"",IF(LEN(AZ$12)=0,"",IF(ISNUMBER(SEARCH("LABEL",$G131)),"",IFERROR(_xll.BDP(TKR,$G131,"EQY_FUND_RELATIVE_PERIOD",AZ$12,ACC_O,CONS_O,CURR_O,"fill=b")*1,"-"))))</f>
        <v/>
      </c>
      <c r="BA131" s="71" t="str">
        <f ca="1">IF(LEN($I131)=0,"",IF(LEN(BA$12)=0,"",IF(ISNUMBER(SEARCH("LABEL",$G131)),"",IFERROR(_xll.BDP(TKR,$G131,"EQY_FUND_RELATIVE_PERIOD",BA$12,ACC_O,CONS_O,CURR_O,"fill=b")*1,"-"))))</f>
        <v/>
      </c>
      <c r="BB131" s="71" t="str">
        <f ca="1">IF(LEN($I131)=0,"",IF(LEN(BB$12)=0,"",IF(ISNUMBER(SEARCH("LABEL",$G131)),"",IFERROR(_xll.BDP(TKR,$G131,"EQY_FUND_RELATIVE_PERIOD",BB$12,ACC_O,CONS_O,CURR_O,"fill=b")*1,"-"))))</f>
        <v/>
      </c>
      <c r="BC131" s="71" t="str">
        <f ca="1">IF(LEN($I131)=0,"",IF(LEN(BC$12)=0,"",IF(ISNUMBER(SEARCH("LABEL",$G131)),"",IFERROR(_xll.BDP(TKR,$G131,"EQY_FUND_RELATIVE_PERIOD",BC$12,ACC_O,CONS_O,CURR_O,"fill=b")*1,"-"))))</f>
        <v/>
      </c>
    </row>
    <row r="132" spans="2:55">
      <c r="B132">
        <v>120</v>
      </c>
      <c r="C132" t="str">
        <f ca="1">IFERROR(INDEX(Passed_Addl,$B132,C$12),"")</f>
        <v/>
      </c>
      <c r="D132" t="str">
        <f ca="1">IFERROR(INDEX(Passed_Addl,$B132,D$12),"")</f>
        <v/>
      </c>
      <c r="E132" t="str">
        <f ca="1">IFERROR(INDEX(Passed_Addl,$B132,E$12),"")</f>
        <v/>
      </c>
      <c r="F132" t="str">
        <f ca="1">IFERROR(INDEX(Passed_Addl,$B132,F$12),"")</f>
        <v/>
      </c>
      <c r="G132" t="str">
        <f t="shared" ca="1" si="6"/>
        <v/>
      </c>
      <c r="H132" t="str">
        <f t="shared" ca="1" si="7"/>
        <v/>
      </c>
      <c r="I132" t="str">
        <f t="shared" ca="1" si="8"/>
        <v/>
      </c>
      <c r="P132" s="71" t="str">
        <f ca="1">IF(LEN($I132)=0,"",IF(LEN(P$12)=0,"",IF(ISNUMBER(SEARCH("LABEL",$G132)),"",IFERROR(_xll.BDP(TKR,$G132,"EQY_FUND_RELATIVE_PERIOD",P$12,ACC_O,CONS_O,CURR_O,"fill=b")*1,"-"))))</f>
        <v/>
      </c>
      <c r="Q132" s="71" t="str">
        <f ca="1">IF(LEN($I132)=0,"",IF(LEN(Q$12)=0,"",IF(ISNUMBER(SEARCH("LABEL",$G132)),"",IFERROR(_xll.BDP(TKR,$G132,"EQY_FUND_RELATIVE_PERIOD",Q$12,ACC_O,CONS_O,CURR_O,"fill=b")*1,"-"))))</f>
        <v/>
      </c>
      <c r="R132" s="71" t="str">
        <f ca="1">IF(LEN($I132)=0,"",IF(LEN(R$12)=0,"",IF(ISNUMBER(SEARCH("LABEL",$G132)),"",IFERROR(_xll.BDP(TKR,$G132,"EQY_FUND_RELATIVE_PERIOD",R$12,ACC_O,CONS_O,CURR_O,"fill=b")*1,"-"))))</f>
        <v/>
      </c>
      <c r="S132" s="71" t="str">
        <f ca="1">IF(LEN($I132)=0,"",IF(LEN(S$12)=0,"",IF(ISNUMBER(SEARCH("LABEL",$G132)),"",IFERROR(_xll.BDP(TKR,$G132,"EQY_FUND_RELATIVE_PERIOD",S$12,ACC_O,CONS_O,CURR_O,"fill=b")*1,"-"))))</f>
        <v/>
      </c>
      <c r="T132" s="71" t="str">
        <f ca="1">IF(LEN($I132)=0,"",IF(LEN(T$12)=0,"",IF(ISNUMBER(SEARCH("LABEL",$G132)),"",IFERROR(_xll.BDP(TKR,$G132,"EQY_FUND_RELATIVE_PERIOD",T$12,ACC_O,CONS_O,CURR_O,"fill=b")*1,"-"))))</f>
        <v/>
      </c>
      <c r="U132" s="71" t="str">
        <f ca="1">IF(LEN($I132)=0,"",IF(LEN(U$12)=0,"",IF(ISNUMBER(SEARCH("LABEL",$G132)),"",IFERROR(_xll.BDP(TKR,$G132,"EQY_FUND_RELATIVE_PERIOD",U$12,ACC_O,CONS_O,CURR_O,"fill=b")*1,"-"))))</f>
        <v/>
      </c>
      <c r="V132" s="71" t="str">
        <f ca="1">IF(LEN($I132)=0,"",IF(LEN(V$12)=0,"",IF(ISNUMBER(SEARCH("LABEL",$G132)),"",IFERROR(_xll.BDP(TKR,$G132,"EQY_FUND_RELATIVE_PERIOD",V$12,ACC_O,CONS_O,CURR_O,"fill=b")*1,"-"))))</f>
        <v/>
      </c>
      <c r="W132" s="71" t="str">
        <f ca="1">IF(LEN($I132)=0,"",IF(LEN(W$12)=0,"",IF(ISNUMBER(SEARCH("LABEL",$G132)),"",IFERROR(_xll.BDP(TKR,$G132,"EQY_FUND_RELATIVE_PERIOD",W$12,ACC_O,CONS_O,CURR_O,"fill=b")*1,"-"))))</f>
        <v/>
      </c>
      <c r="X132" s="71" t="str">
        <f ca="1">IF(LEN($I132)=0,"",IF(LEN(X$12)=0,"",IF(ISNUMBER(SEARCH("LABEL",$G132)),"",IFERROR(_xll.BDP(TKR,$G132,"EQY_FUND_RELATIVE_PERIOD",X$12,ACC_O,CONS_O,CURR_O,"fill=b")*1,"-"))))</f>
        <v/>
      </c>
      <c r="Y132" s="71" t="str">
        <f ca="1">IF(LEN($I132)=0,"",IF(LEN(Y$12)=0,"",IF(ISNUMBER(SEARCH("LABEL",$G132)),"",IFERROR(_xll.BDP(TKR,$G132,"EQY_FUND_RELATIVE_PERIOD",Y$12,ACC_O,CONS_O,CURR_O,"fill=b")*1,"-"))))</f>
        <v/>
      </c>
      <c r="Z132" s="71" t="str">
        <f ca="1">IF(LEN($I132)=0,"",IF(LEN(Z$12)=0,"",IF(ISNUMBER(SEARCH("LABEL",$G132)),"",IFERROR(_xll.BDP(TKR,$G132,"EQY_FUND_RELATIVE_PERIOD",Z$12,ACC_O,CONS_O,CURR_O,"fill=b")*1,"-"))))</f>
        <v/>
      </c>
      <c r="AA132" s="71" t="str">
        <f ca="1">IF(LEN($I132)=0,"",IF(LEN(AA$12)=0,"",IF(ISNUMBER(SEARCH("LABEL",$G132)),"",IFERROR(_xll.BDP(TKR,$G132,"EQY_FUND_RELATIVE_PERIOD",AA$12,ACC_O,CONS_O,CURR_O,"fill=b")*1,"-"))))</f>
        <v/>
      </c>
      <c r="AB132" s="71" t="str">
        <f ca="1">IF(LEN($I132)=0,"",IF(LEN(AB$12)=0,"",IF(ISNUMBER(SEARCH("LABEL",$G132)),"",IFERROR(_xll.BDP(TKR,$G132,"EQY_FUND_RELATIVE_PERIOD",AB$12,ACC_O,CONS_O,CURR_O,"fill=b")*1,"-"))))</f>
        <v/>
      </c>
      <c r="AC132" s="71" t="str">
        <f ca="1">IF(LEN($I132)=0,"",IF(LEN(AC$12)=0,"",IF(ISNUMBER(SEARCH("LABEL",$G132)),"",IFERROR(_xll.BDP(TKR,$G132,"EQY_FUND_RELATIVE_PERIOD",AC$12,ACC_O,CONS_O,CURR_O,"fill=b")*1,"-"))))</f>
        <v/>
      </c>
      <c r="AD132" s="71" t="str">
        <f ca="1">IF(LEN($I132)=0,"",IF(LEN(AD$12)=0,"",IF(ISNUMBER(SEARCH("LABEL",$G132)),"",IFERROR(_xll.BDP(TKR,$G132,"EQY_FUND_RELATIVE_PERIOD",AD$12,ACC_O,CONS_O,CURR_O,"fill=b")*1,"-"))))</f>
        <v/>
      </c>
      <c r="AE132" s="71" t="str">
        <f ca="1">IF(LEN($I132)=0,"",IF(LEN(AE$12)=0,"",IF(ISNUMBER(SEARCH("LABEL",$G132)),"",IFERROR(_xll.BDP(TKR,$G132,"EQY_FUND_RELATIVE_PERIOD",AE$12,ACC_O,CONS_O,CURR_O,"fill=b")*1,"-"))))</f>
        <v/>
      </c>
      <c r="AF132" s="71" t="str">
        <f ca="1">IF(LEN($I132)=0,"",IF(LEN(AF$12)=0,"",IF(ISNUMBER(SEARCH("LABEL",$G132)),"",IFERROR(_xll.BDP(TKR,$G132,"EQY_FUND_RELATIVE_PERIOD",AF$12,ACC_O,CONS_O,CURR_O,"fill=b")*1,"-"))))</f>
        <v/>
      </c>
      <c r="AG132" s="71" t="str">
        <f ca="1">IF(LEN($I132)=0,"",IF(LEN(AG$12)=0,"",IF(ISNUMBER(SEARCH("LABEL",$G132)),"",IFERROR(_xll.BDP(TKR,$G132,"EQY_FUND_RELATIVE_PERIOD",AG$12,ACC_O,CONS_O,CURR_O,"fill=b")*1,"-"))))</f>
        <v/>
      </c>
      <c r="AH132" s="71" t="str">
        <f ca="1">IF(LEN($I132)=0,"",IF(LEN(AH$12)=0,"",IF(ISNUMBER(SEARCH("LABEL",$G132)),"",IFERROR(_xll.BDP(TKR,$G132,"EQY_FUND_RELATIVE_PERIOD",AH$12,ACC_O,CONS_O,CURR_O,"fill=b")*1,"-"))))</f>
        <v/>
      </c>
      <c r="AI132" s="71" t="str">
        <f ca="1">IF(LEN($I132)=0,"",IF(LEN(AI$12)=0,"",IF(ISNUMBER(SEARCH("LABEL",$G132)),"",IFERROR(_xll.BDP(TKR,$G132,"EQY_FUND_RELATIVE_PERIOD",AI$12,ACC_O,CONS_O,CURR_O,"fill=b")*1,"-"))))</f>
        <v/>
      </c>
      <c r="AJ132" s="71" t="str">
        <f ca="1">IF(LEN($I132)=0,"",IF(LEN(AJ$12)=0,"",IF(ISNUMBER(SEARCH("LABEL",$G132)),"",IFERROR(_xll.BDP(TKR,$G132,"EQY_FUND_RELATIVE_PERIOD",AJ$12,ACC_O,CONS_O,CURR_O,"fill=b")*1,"-"))))</f>
        <v/>
      </c>
      <c r="AK132" s="71" t="str">
        <f ca="1">IF(LEN($I132)=0,"",IF(LEN(AK$12)=0,"",IF(ISNUMBER(SEARCH("LABEL",$G132)),"",IFERROR(_xll.BDP(TKR,$G132,"EQY_FUND_RELATIVE_PERIOD",AK$12,ACC_O,CONS_O,CURR_O,"fill=b")*1,"-"))))</f>
        <v/>
      </c>
      <c r="AL132" s="71" t="str">
        <f ca="1">IF(LEN($I132)=0,"",IF(LEN(AL$12)=0,"",IF(ISNUMBER(SEARCH("LABEL",$G132)),"",IFERROR(_xll.BDP(TKR,$G132,"EQY_FUND_RELATIVE_PERIOD",AL$12,ACC_O,CONS_O,CURR_O,"fill=b")*1,"-"))))</f>
        <v/>
      </c>
      <c r="AM132" s="71" t="str">
        <f ca="1">IF(LEN($I132)=0,"",IF(LEN(AM$12)=0,"",IF(ISNUMBER(SEARCH("LABEL",$G132)),"",IFERROR(_xll.BDP(TKR,$G132,"EQY_FUND_RELATIVE_PERIOD",AM$12,ACC_O,CONS_O,CURR_O,"fill=b")*1,"-"))))</f>
        <v/>
      </c>
      <c r="AN132" s="71" t="str">
        <f ca="1">IF(LEN($I132)=0,"",IF(LEN(AN$12)=0,"",IF(ISNUMBER(SEARCH("LABEL",$G132)),"",IFERROR(_xll.BDP(TKR,$G132,"EQY_FUND_RELATIVE_PERIOD",AN$12,ACC_O,CONS_O,CURR_O,"fill=b")*1,"-"))))</f>
        <v/>
      </c>
      <c r="AO132" s="71" t="str">
        <f ca="1">IF(LEN($I132)=0,"",IF(LEN(AO$12)=0,"",IF(ISNUMBER(SEARCH("LABEL",$G132)),"",IFERROR(_xll.BDP(TKR,$G132,"EQY_FUND_RELATIVE_PERIOD",AO$12,ACC_O,CONS_O,CURR_O,"fill=b")*1,"-"))))</f>
        <v/>
      </c>
      <c r="AP132" s="71" t="str">
        <f ca="1">IF(LEN($I132)=0,"",IF(LEN(AP$12)=0,"",IF(ISNUMBER(SEARCH("LABEL",$G132)),"",IFERROR(_xll.BDP(TKR,$G132,"EQY_FUND_RELATIVE_PERIOD",AP$12,ACC_O,CONS_O,CURR_O,"fill=b")*1,"-"))))</f>
        <v/>
      </c>
      <c r="AQ132" s="71" t="str">
        <f ca="1">IF(LEN($I132)=0,"",IF(LEN(AQ$12)=0,"",IF(ISNUMBER(SEARCH("LABEL",$G132)),"",IFERROR(_xll.BDP(TKR,$G132,"EQY_FUND_RELATIVE_PERIOD",AQ$12,ACC_O,CONS_O,CURR_O,"fill=b")*1,"-"))))</f>
        <v/>
      </c>
      <c r="AR132" s="71" t="str">
        <f ca="1">IF(LEN($I132)=0,"",IF(LEN(AR$12)=0,"",IF(ISNUMBER(SEARCH("LABEL",$G132)),"",IFERROR(_xll.BDP(TKR,$G132,"EQY_FUND_RELATIVE_PERIOD",AR$12,ACC_O,CONS_O,CURR_O,"fill=b")*1,"-"))))</f>
        <v/>
      </c>
      <c r="AS132" s="71" t="str">
        <f ca="1">IF(LEN($I132)=0,"",IF(LEN(AS$12)=0,"",IF(ISNUMBER(SEARCH("LABEL",$G132)),"",IFERROR(_xll.BDP(TKR,$G132,"EQY_FUND_RELATIVE_PERIOD",AS$12,ACC_O,CONS_O,CURR_O,"fill=b")*1,"-"))))</f>
        <v/>
      </c>
      <c r="AT132" s="71" t="str">
        <f ca="1">IF(LEN($I132)=0,"",IF(LEN(AT$12)=0,"",IF(ISNUMBER(SEARCH("LABEL",$G132)),"",IFERROR(_xll.BDP(TKR,$G132,"EQY_FUND_RELATIVE_PERIOD",AT$12,ACC_O,CONS_O,CURR_O,"fill=b")*1,"-"))))</f>
        <v/>
      </c>
      <c r="AU132" s="71" t="str">
        <f ca="1">IF(LEN($I132)=0,"",IF(LEN(AU$12)=0,"",IF(ISNUMBER(SEARCH("LABEL",$G132)),"",IFERROR(_xll.BDP(TKR,$G132,"EQY_FUND_RELATIVE_PERIOD",AU$12,ACC_O,CONS_O,CURR_O,"fill=b")*1,"-"))))</f>
        <v/>
      </c>
      <c r="AV132" s="71" t="str">
        <f ca="1">IF(LEN($I132)=0,"",IF(LEN(AV$12)=0,"",IF(ISNUMBER(SEARCH("LABEL",$G132)),"",IFERROR(_xll.BDP(TKR,$G132,"EQY_FUND_RELATIVE_PERIOD",AV$12,ACC_O,CONS_O,CURR_O,"fill=b")*1,"-"))))</f>
        <v/>
      </c>
      <c r="AW132" s="71" t="str">
        <f ca="1">IF(LEN($I132)=0,"",IF(LEN(AW$12)=0,"",IF(ISNUMBER(SEARCH("LABEL",$G132)),"",IFERROR(_xll.BDP(TKR,$G132,"EQY_FUND_RELATIVE_PERIOD",AW$12,ACC_O,CONS_O,CURR_O,"fill=b")*1,"-"))))</f>
        <v/>
      </c>
      <c r="AX132" s="71" t="str">
        <f ca="1">IF(LEN($I132)=0,"",IF(LEN(AX$12)=0,"",IF(ISNUMBER(SEARCH("LABEL",$G132)),"",IFERROR(_xll.BDP(TKR,$G132,"EQY_FUND_RELATIVE_PERIOD",AX$12,ACC_O,CONS_O,CURR_O,"fill=b")*1,"-"))))</f>
        <v/>
      </c>
      <c r="AY132" s="71" t="str">
        <f ca="1">IF(LEN($I132)=0,"",IF(LEN(AY$12)=0,"",IF(ISNUMBER(SEARCH("LABEL",$G132)),"",IFERROR(_xll.BDP(TKR,$G132,"EQY_FUND_RELATIVE_PERIOD",AY$12,ACC_O,CONS_O,CURR_O,"fill=b")*1,"-"))))</f>
        <v/>
      </c>
      <c r="AZ132" s="71" t="str">
        <f ca="1">IF(LEN($I132)=0,"",IF(LEN(AZ$12)=0,"",IF(ISNUMBER(SEARCH("LABEL",$G132)),"",IFERROR(_xll.BDP(TKR,$G132,"EQY_FUND_RELATIVE_PERIOD",AZ$12,ACC_O,CONS_O,CURR_O,"fill=b")*1,"-"))))</f>
        <v/>
      </c>
      <c r="BA132" s="71" t="str">
        <f ca="1">IF(LEN($I132)=0,"",IF(LEN(BA$12)=0,"",IF(ISNUMBER(SEARCH("LABEL",$G132)),"",IFERROR(_xll.BDP(TKR,$G132,"EQY_FUND_RELATIVE_PERIOD",BA$12,ACC_O,CONS_O,CURR_O,"fill=b")*1,"-"))))</f>
        <v/>
      </c>
      <c r="BB132" s="71" t="str">
        <f ca="1">IF(LEN($I132)=0,"",IF(LEN(BB$12)=0,"",IF(ISNUMBER(SEARCH("LABEL",$G132)),"",IFERROR(_xll.BDP(TKR,$G132,"EQY_FUND_RELATIVE_PERIOD",BB$12,ACC_O,CONS_O,CURR_O,"fill=b")*1,"-"))))</f>
        <v/>
      </c>
      <c r="BC132" s="71" t="str">
        <f ca="1">IF(LEN($I132)=0,"",IF(LEN(BC$12)=0,"",IF(ISNUMBER(SEARCH("LABEL",$G132)),"",IFERROR(_xll.BDP(TKR,$G132,"EQY_FUND_RELATIVE_PERIOD",BC$12,ACC_O,CONS_O,CURR_O,"fill=b")*1,"-"))))</f>
        <v/>
      </c>
    </row>
    <row r="133" spans="2:55">
      <c r="B133">
        <v>121</v>
      </c>
      <c r="C133" t="str">
        <f t="shared" ca="1" si="9"/>
        <v/>
      </c>
      <c r="D133" t="str">
        <f t="shared" ca="1" si="9"/>
        <v/>
      </c>
      <c r="E133" t="str">
        <f t="shared" ca="1" si="9"/>
        <v/>
      </c>
      <c r="F133" t="str">
        <f t="shared" ca="1" si="9"/>
        <v/>
      </c>
      <c r="G133" t="str">
        <f t="shared" ca="1" si="6"/>
        <v/>
      </c>
      <c r="H133" t="str">
        <f t="shared" ca="1" si="7"/>
        <v/>
      </c>
      <c r="I133" t="str">
        <f t="shared" ca="1" si="8"/>
        <v/>
      </c>
      <c r="P133" s="71" t="str">
        <f ca="1">IF(LEN($I133)=0,"",IF(LEN(P$12)=0,"",IF(ISNUMBER(SEARCH("LABEL",$G133)),"",IFERROR(_xll.BDP(TKR,$G133,"EQY_FUND_RELATIVE_PERIOD",P$12,ACC_O,CONS_O,CURR_O,"fill=b")*1,"-"))))</f>
        <v/>
      </c>
      <c r="Q133" s="71" t="str">
        <f ca="1">IF(LEN($I133)=0,"",IF(LEN(Q$12)=0,"",IF(ISNUMBER(SEARCH("LABEL",$G133)),"",IFERROR(_xll.BDP(TKR,$G133,"EQY_FUND_RELATIVE_PERIOD",Q$12,ACC_O,CONS_O,CURR_O,"fill=b")*1,"-"))))</f>
        <v/>
      </c>
      <c r="R133" s="71" t="str">
        <f ca="1">IF(LEN($I133)=0,"",IF(LEN(R$12)=0,"",IF(ISNUMBER(SEARCH("LABEL",$G133)),"",IFERROR(_xll.BDP(TKR,$G133,"EQY_FUND_RELATIVE_PERIOD",R$12,ACC_O,CONS_O,CURR_O,"fill=b")*1,"-"))))</f>
        <v/>
      </c>
      <c r="S133" s="71" t="str">
        <f ca="1">IF(LEN($I133)=0,"",IF(LEN(S$12)=0,"",IF(ISNUMBER(SEARCH("LABEL",$G133)),"",IFERROR(_xll.BDP(TKR,$G133,"EQY_FUND_RELATIVE_PERIOD",S$12,ACC_O,CONS_O,CURR_O,"fill=b")*1,"-"))))</f>
        <v/>
      </c>
      <c r="T133" s="71" t="str">
        <f ca="1">IF(LEN($I133)=0,"",IF(LEN(T$12)=0,"",IF(ISNUMBER(SEARCH("LABEL",$G133)),"",IFERROR(_xll.BDP(TKR,$G133,"EQY_FUND_RELATIVE_PERIOD",T$12,ACC_O,CONS_O,CURR_O,"fill=b")*1,"-"))))</f>
        <v/>
      </c>
      <c r="U133" s="71" t="str">
        <f ca="1">IF(LEN($I133)=0,"",IF(LEN(U$12)=0,"",IF(ISNUMBER(SEARCH("LABEL",$G133)),"",IFERROR(_xll.BDP(TKR,$G133,"EQY_FUND_RELATIVE_PERIOD",U$12,ACC_O,CONS_O,CURR_O,"fill=b")*1,"-"))))</f>
        <v/>
      </c>
      <c r="V133" s="71" t="str">
        <f ca="1">IF(LEN($I133)=0,"",IF(LEN(V$12)=0,"",IF(ISNUMBER(SEARCH("LABEL",$G133)),"",IFERROR(_xll.BDP(TKR,$G133,"EQY_FUND_RELATIVE_PERIOD",V$12,ACC_O,CONS_O,CURR_O,"fill=b")*1,"-"))))</f>
        <v/>
      </c>
      <c r="W133" s="71" t="str">
        <f ca="1">IF(LEN($I133)=0,"",IF(LEN(W$12)=0,"",IF(ISNUMBER(SEARCH("LABEL",$G133)),"",IFERROR(_xll.BDP(TKR,$G133,"EQY_FUND_RELATIVE_PERIOD",W$12,ACC_O,CONS_O,CURR_O,"fill=b")*1,"-"))))</f>
        <v/>
      </c>
      <c r="X133" s="71" t="str">
        <f ca="1">IF(LEN($I133)=0,"",IF(LEN(X$12)=0,"",IF(ISNUMBER(SEARCH("LABEL",$G133)),"",IFERROR(_xll.BDP(TKR,$G133,"EQY_FUND_RELATIVE_PERIOD",X$12,ACC_O,CONS_O,CURR_O,"fill=b")*1,"-"))))</f>
        <v/>
      </c>
      <c r="Y133" s="71" t="str">
        <f ca="1">IF(LEN($I133)=0,"",IF(LEN(Y$12)=0,"",IF(ISNUMBER(SEARCH("LABEL",$G133)),"",IFERROR(_xll.BDP(TKR,$G133,"EQY_FUND_RELATIVE_PERIOD",Y$12,ACC_O,CONS_O,CURR_O,"fill=b")*1,"-"))))</f>
        <v/>
      </c>
      <c r="Z133" s="71" t="str">
        <f ca="1">IF(LEN($I133)=0,"",IF(LEN(Z$12)=0,"",IF(ISNUMBER(SEARCH("LABEL",$G133)),"",IFERROR(_xll.BDP(TKR,$G133,"EQY_FUND_RELATIVE_PERIOD",Z$12,ACC_O,CONS_O,CURR_O,"fill=b")*1,"-"))))</f>
        <v/>
      </c>
      <c r="AA133" s="71" t="str">
        <f ca="1">IF(LEN($I133)=0,"",IF(LEN(AA$12)=0,"",IF(ISNUMBER(SEARCH("LABEL",$G133)),"",IFERROR(_xll.BDP(TKR,$G133,"EQY_FUND_RELATIVE_PERIOD",AA$12,ACC_O,CONS_O,CURR_O,"fill=b")*1,"-"))))</f>
        <v/>
      </c>
      <c r="AB133" s="71" t="str">
        <f ca="1">IF(LEN($I133)=0,"",IF(LEN(AB$12)=0,"",IF(ISNUMBER(SEARCH("LABEL",$G133)),"",IFERROR(_xll.BDP(TKR,$G133,"EQY_FUND_RELATIVE_PERIOD",AB$12,ACC_O,CONS_O,CURR_O,"fill=b")*1,"-"))))</f>
        <v/>
      </c>
      <c r="AC133" s="71" t="str">
        <f ca="1">IF(LEN($I133)=0,"",IF(LEN(AC$12)=0,"",IF(ISNUMBER(SEARCH("LABEL",$G133)),"",IFERROR(_xll.BDP(TKR,$G133,"EQY_FUND_RELATIVE_PERIOD",AC$12,ACC_O,CONS_O,CURR_O,"fill=b")*1,"-"))))</f>
        <v/>
      </c>
      <c r="AD133" s="71" t="str">
        <f ca="1">IF(LEN($I133)=0,"",IF(LEN(AD$12)=0,"",IF(ISNUMBER(SEARCH("LABEL",$G133)),"",IFERROR(_xll.BDP(TKR,$G133,"EQY_FUND_RELATIVE_PERIOD",AD$12,ACC_O,CONS_O,CURR_O,"fill=b")*1,"-"))))</f>
        <v/>
      </c>
      <c r="AE133" s="71" t="str">
        <f ca="1">IF(LEN($I133)=0,"",IF(LEN(AE$12)=0,"",IF(ISNUMBER(SEARCH("LABEL",$G133)),"",IFERROR(_xll.BDP(TKR,$G133,"EQY_FUND_RELATIVE_PERIOD",AE$12,ACC_O,CONS_O,CURR_O,"fill=b")*1,"-"))))</f>
        <v/>
      </c>
      <c r="AF133" s="71" t="str">
        <f ca="1">IF(LEN($I133)=0,"",IF(LEN(AF$12)=0,"",IF(ISNUMBER(SEARCH("LABEL",$G133)),"",IFERROR(_xll.BDP(TKR,$G133,"EQY_FUND_RELATIVE_PERIOD",AF$12,ACC_O,CONS_O,CURR_O,"fill=b")*1,"-"))))</f>
        <v/>
      </c>
      <c r="AG133" s="71" t="str">
        <f ca="1">IF(LEN($I133)=0,"",IF(LEN(AG$12)=0,"",IF(ISNUMBER(SEARCH("LABEL",$G133)),"",IFERROR(_xll.BDP(TKR,$G133,"EQY_FUND_RELATIVE_PERIOD",AG$12,ACC_O,CONS_O,CURR_O,"fill=b")*1,"-"))))</f>
        <v/>
      </c>
      <c r="AH133" s="71" t="str">
        <f ca="1">IF(LEN($I133)=0,"",IF(LEN(AH$12)=0,"",IF(ISNUMBER(SEARCH("LABEL",$G133)),"",IFERROR(_xll.BDP(TKR,$G133,"EQY_FUND_RELATIVE_PERIOD",AH$12,ACC_O,CONS_O,CURR_O,"fill=b")*1,"-"))))</f>
        <v/>
      </c>
      <c r="AI133" s="71" t="str">
        <f ca="1">IF(LEN($I133)=0,"",IF(LEN(AI$12)=0,"",IF(ISNUMBER(SEARCH("LABEL",$G133)),"",IFERROR(_xll.BDP(TKR,$G133,"EQY_FUND_RELATIVE_PERIOD",AI$12,ACC_O,CONS_O,CURR_O,"fill=b")*1,"-"))))</f>
        <v/>
      </c>
      <c r="AJ133" s="71" t="str">
        <f ca="1">IF(LEN($I133)=0,"",IF(LEN(AJ$12)=0,"",IF(ISNUMBER(SEARCH("LABEL",$G133)),"",IFERROR(_xll.BDP(TKR,$G133,"EQY_FUND_RELATIVE_PERIOD",AJ$12,ACC_O,CONS_O,CURR_O,"fill=b")*1,"-"))))</f>
        <v/>
      </c>
      <c r="AK133" s="71" t="str">
        <f ca="1">IF(LEN($I133)=0,"",IF(LEN(AK$12)=0,"",IF(ISNUMBER(SEARCH("LABEL",$G133)),"",IFERROR(_xll.BDP(TKR,$G133,"EQY_FUND_RELATIVE_PERIOD",AK$12,ACC_O,CONS_O,CURR_O,"fill=b")*1,"-"))))</f>
        <v/>
      </c>
      <c r="AL133" s="71" t="str">
        <f ca="1">IF(LEN($I133)=0,"",IF(LEN(AL$12)=0,"",IF(ISNUMBER(SEARCH("LABEL",$G133)),"",IFERROR(_xll.BDP(TKR,$G133,"EQY_FUND_RELATIVE_PERIOD",AL$12,ACC_O,CONS_O,CURR_O,"fill=b")*1,"-"))))</f>
        <v/>
      </c>
      <c r="AM133" s="71" t="str">
        <f ca="1">IF(LEN($I133)=0,"",IF(LEN(AM$12)=0,"",IF(ISNUMBER(SEARCH("LABEL",$G133)),"",IFERROR(_xll.BDP(TKR,$G133,"EQY_FUND_RELATIVE_PERIOD",AM$12,ACC_O,CONS_O,CURR_O,"fill=b")*1,"-"))))</f>
        <v/>
      </c>
      <c r="AN133" s="71" t="str">
        <f ca="1">IF(LEN($I133)=0,"",IF(LEN(AN$12)=0,"",IF(ISNUMBER(SEARCH("LABEL",$G133)),"",IFERROR(_xll.BDP(TKR,$G133,"EQY_FUND_RELATIVE_PERIOD",AN$12,ACC_O,CONS_O,CURR_O,"fill=b")*1,"-"))))</f>
        <v/>
      </c>
      <c r="AO133" s="71" t="str">
        <f ca="1">IF(LEN($I133)=0,"",IF(LEN(AO$12)=0,"",IF(ISNUMBER(SEARCH("LABEL",$G133)),"",IFERROR(_xll.BDP(TKR,$G133,"EQY_FUND_RELATIVE_PERIOD",AO$12,ACC_O,CONS_O,CURR_O,"fill=b")*1,"-"))))</f>
        <v/>
      </c>
      <c r="AP133" s="71" t="str">
        <f ca="1">IF(LEN($I133)=0,"",IF(LEN(AP$12)=0,"",IF(ISNUMBER(SEARCH("LABEL",$G133)),"",IFERROR(_xll.BDP(TKR,$G133,"EQY_FUND_RELATIVE_PERIOD",AP$12,ACC_O,CONS_O,CURR_O,"fill=b")*1,"-"))))</f>
        <v/>
      </c>
      <c r="AQ133" s="71" t="str">
        <f ca="1">IF(LEN($I133)=0,"",IF(LEN(AQ$12)=0,"",IF(ISNUMBER(SEARCH("LABEL",$G133)),"",IFERROR(_xll.BDP(TKR,$G133,"EQY_FUND_RELATIVE_PERIOD",AQ$12,ACC_O,CONS_O,CURR_O,"fill=b")*1,"-"))))</f>
        <v/>
      </c>
      <c r="AR133" s="71" t="str">
        <f ca="1">IF(LEN($I133)=0,"",IF(LEN(AR$12)=0,"",IF(ISNUMBER(SEARCH("LABEL",$G133)),"",IFERROR(_xll.BDP(TKR,$G133,"EQY_FUND_RELATIVE_PERIOD",AR$12,ACC_O,CONS_O,CURR_O,"fill=b")*1,"-"))))</f>
        <v/>
      </c>
      <c r="AS133" s="71" t="str">
        <f ca="1">IF(LEN($I133)=0,"",IF(LEN(AS$12)=0,"",IF(ISNUMBER(SEARCH("LABEL",$G133)),"",IFERROR(_xll.BDP(TKR,$G133,"EQY_FUND_RELATIVE_PERIOD",AS$12,ACC_O,CONS_O,CURR_O,"fill=b")*1,"-"))))</f>
        <v/>
      </c>
      <c r="AT133" s="71" t="str">
        <f ca="1">IF(LEN($I133)=0,"",IF(LEN(AT$12)=0,"",IF(ISNUMBER(SEARCH("LABEL",$G133)),"",IFERROR(_xll.BDP(TKR,$G133,"EQY_FUND_RELATIVE_PERIOD",AT$12,ACC_O,CONS_O,CURR_O,"fill=b")*1,"-"))))</f>
        <v/>
      </c>
      <c r="AU133" s="71" t="str">
        <f ca="1">IF(LEN($I133)=0,"",IF(LEN(AU$12)=0,"",IF(ISNUMBER(SEARCH("LABEL",$G133)),"",IFERROR(_xll.BDP(TKR,$G133,"EQY_FUND_RELATIVE_PERIOD",AU$12,ACC_O,CONS_O,CURR_O,"fill=b")*1,"-"))))</f>
        <v/>
      </c>
      <c r="AV133" s="71" t="str">
        <f ca="1">IF(LEN($I133)=0,"",IF(LEN(AV$12)=0,"",IF(ISNUMBER(SEARCH("LABEL",$G133)),"",IFERROR(_xll.BDP(TKR,$G133,"EQY_FUND_RELATIVE_PERIOD",AV$12,ACC_O,CONS_O,CURR_O,"fill=b")*1,"-"))))</f>
        <v/>
      </c>
      <c r="AW133" s="71" t="str">
        <f ca="1">IF(LEN($I133)=0,"",IF(LEN(AW$12)=0,"",IF(ISNUMBER(SEARCH("LABEL",$G133)),"",IFERROR(_xll.BDP(TKR,$G133,"EQY_FUND_RELATIVE_PERIOD",AW$12,ACC_O,CONS_O,CURR_O,"fill=b")*1,"-"))))</f>
        <v/>
      </c>
      <c r="AX133" s="71" t="str">
        <f ca="1">IF(LEN($I133)=0,"",IF(LEN(AX$12)=0,"",IF(ISNUMBER(SEARCH("LABEL",$G133)),"",IFERROR(_xll.BDP(TKR,$G133,"EQY_FUND_RELATIVE_PERIOD",AX$12,ACC_O,CONS_O,CURR_O,"fill=b")*1,"-"))))</f>
        <v/>
      </c>
      <c r="AY133" s="71" t="str">
        <f ca="1">IF(LEN($I133)=0,"",IF(LEN(AY$12)=0,"",IF(ISNUMBER(SEARCH("LABEL",$G133)),"",IFERROR(_xll.BDP(TKR,$G133,"EQY_FUND_RELATIVE_PERIOD",AY$12,ACC_O,CONS_O,CURR_O,"fill=b")*1,"-"))))</f>
        <v/>
      </c>
      <c r="AZ133" s="71" t="str">
        <f ca="1">IF(LEN($I133)=0,"",IF(LEN(AZ$12)=0,"",IF(ISNUMBER(SEARCH("LABEL",$G133)),"",IFERROR(_xll.BDP(TKR,$G133,"EQY_FUND_RELATIVE_PERIOD",AZ$12,ACC_O,CONS_O,CURR_O,"fill=b")*1,"-"))))</f>
        <v/>
      </c>
      <c r="BA133" s="71" t="str">
        <f ca="1">IF(LEN($I133)=0,"",IF(LEN(BA$12)=0,"",IF(ISNUMBER(SEARCH("LABEL",$G133)),"",IFERROR(_xll.BDP(TKR,$G133,"EQY_FUND_RELATIVE_PERIOD",BA$12,ACC_O,CONS_O,CURR_O,"fill=b")*1,"-"))))</f>
        <v/>
      </c>
      <c r="BB133" s="71" t="str">
        <f ca="1">IF(LEN($I133)=0,"",IF(LEN(BB$12)=0,"",IF(ISNUMBER(SEARCH("LABEL",$G133)),"",IFERROR(_xll.BDP(TKR,$G133,"EQY_FUND_RELATIVE_PERIOD",BB$12,ACC_O,CONS_O,CURR_O,"fill=b")*1,"-"))))</f>
        <v/>
      </c>
      <c r="BC133" s="71" t="str">
        <f ca="1">IF(LEN($I133)=0,"",IF(LEN(BC$12)=0,"",IF(ISNUMBER(SEARCH("LABEL",$G133)),"",IFERROR(_xll.BDP(TKR,$G133,"EQY_FUND_RELATIVE_PERIOD",BC$12,ACC_O,CONS_O,CURR_O,"fill=b")*1,"-"))))</f>
        <v/>
      </c>
    </row>
    <row r="134" spans="2:55">
      <c r="B134">
        <v>122</v>
      </c>
      <c r="C134" t="str">
        <f ca="1">IFERROR(INDEX(Passed_Addl,$B134,C$12),"")</f>
        <v/>
      </c>
      <c r="D134" t="str">
        <f ca="1">IFERROR(INDEX(Passed_Addl,$B134,D$12),"")</f>
        <v/>
      </c>
      <c r="E134" t="str">
        <f ca="1">IFERROR(INDEX(Passed_Addl,$B134,E$12),"")</f>
        <v/>
      </c>
      <c r="F134" t="str">
        <f ca="1">IFERROR(INDEX(Passed_Addl,$B134,F$12),"")</f>
        <v/>
      </c>
      <c r="G134" t="str">
        <f t="shared" ca="1" si="6"/>
        <v/>
      </c>
      <c r="H134" t="str">
        <f t="shared" ca="1" si="7"/>
        <v/>
      </c>
      <c r="I134" t="str">
        <f t="shared" ca="1" si="8"/>
        <v/>
      </c>
      <c r="P134" s="71" t="str">
        <f ca="1">IF(LEN($I134)=0,"",IF(LEN(P$12)=0,"",IF(ISNUMBER(SEARCH("LABEL",$G134)),"",IFERROR(_xll.BDP(TKR,$G134,"EQY_FUND_RELATIVE_PERIOD",P$12,ACC_O,CONS_O,CURR_O,"fill=b")*1,"-"))))</f>
        <v/>
      </c>
      <c r="Q134" s="71" t="str">
        <f ca="1">IF(LEN($I134)=0,"",IF(LEN(Q$12)=0,"",IF(ISNUMBER(SEARCH("LABEL",$G134)),"",IFERROR(_xll.BDP(TKR,$G134,"EQY_FUND_RELATIVE_PERIOD",Q$12,ACC_O,CONS_O,CURR_O,"fill=b")*1,"-"))))</f>
        <v/>
      </c>
      <c r="R134" s="71" t="str">
        <f ca="1">IF(LEN($I134)=0,"",IF(LEN(R$12)=0,"",IF(ISNUMBER(SEARCH("LABEL",$G134)),"",IFERROR(_xll.BDP(TKR,$G134,"EQY_FUND_RELATIVE_PERIOD",R$12,ACC_O,CONS_O,CURR_O,"fill=b")*1,"-"))))</f>
        <v/>
      </c>
      <c r="S134" s="71" t="str">
        <f ca="1">IF(LEN($I134)=0,"",IF(LEN(S$12)=0,"",IF(ISNUMBER(SEARCH("LABEL",$G134)),"",IFERROR(_xll.BDP(TKR,$G134,"EQY_FUND_RELATIVE_PERIOD",S$12,ACC_O,CONS_O,CURR_O,"fill=b")*1,"-"))))</f>
        <v/>
      </c>
      <c r="T134" s="71" t="str">
        <f ca="1">IF(LEN($I134)=0,"",IF(LEN(T$12)=0,"",IF(ISNUMBER(SEARCH("LABEL",$G134)),"",IFERROR(_xll.BDP(TKR,$G134,"EQY_FUND_RELATIVE_PERIOD",T$12,ACC_O,CONS_O,CURR_O,"fill=b")*1,"-"))))</f>
        <v/>
      </c>
      <c r="U134" s="71" t="str">
        <f ca="1">IF(LEN($I134)=0,"",IF(LEN(U$12)=0,"",IF(ISNUMBER(SEARCH("LABEL",$G134)),"",IFERROR(_xll.BDP(TKR,$G134,"EQY_FUND_RELATIVE_PERIOD",U$12,ACC_O,CONS_O,CURR_O,"fill=b")*1,"-"))))</f>
        <v/>
      </c>
      <c r="V134" s="71" t="str">
        <f ca="1">IF(LEN($I134)=0,"",IF(LEN(V$12)=0,"",IF(ISNUMBER(SEARCH("LABEL",$G134)),"",IFERROR(_xll.BDP(TKR,$G134,"EQY_FUND_RELATIVE_PERIOD",V$12,ACC_O,CONS_O,CURR_O,"fill=b")*1,"-"))))</f>
        <v/>
      </c>
      <c r="W134" s="71" t="str">
        <f ca="1">IF(LEN($I134)=0,"",IF(LEN(W$12)=0,"",IF(ISNUMBER(SEARCH("LABEL",$G134)),"",IFERROR(_xll.BDP(TKR,$G134,"EQY_FUND_RELATIVE_PERIOD",W$12,ACC_O,CONS_O,CURR_O,"fill=b")*1,"-"))))</f>
        <v/>
      </c>
      <c r="X134" s="71" t="str">
        <f ca="1">IF(LEN($I134)=0,"",IF(LEN(X$12)=0,"",IF(ISNUMBER(SEARCH("LABEL",$G134)),"",IFERROR(_xll.BDP(TKR,$G134,"EQY_FUND_RELATIVE_PERIOD",X$12,ACC_O,CONS_O,CURR_O,"fill=b")*1,"-"))))</f>
        <v/>
      </c>
      <c r="Y134" s="71" t="str">
        <f ca="1">IF(LEN($I134)=0,"",IF(LEN(Y$12)=0,"",IF(ISNUMBER(SEARCH("LABEL",$G134)),"",IFERROR(_xll.BDP(TKR,$G134,"EQY_FUND_RELATIVE_PERIOD",Y$12,ACC_O,CONS_O,CURR_O,"fill=b")*1,"-"))))</f>
        <v/>
      </c>
      <c r="Z134" s="71" t="str">
        <f ca="1">IF(LEN($I134)=0,"",IF(LEN(Z$12)=0,"",IF(ISNUMBER(SEARCH("LABEL",$G134)),"",IFERROR(_xll.BDP(TKR,$G134,"EQY_FUND_RELATIVE_PERIOD",Z$12,ACC_O,CONS_O,CURR_O,"fill=b")*1,"-"))))</f>
        <v/>
      </c>
      <c r="AA134" s="71" t="str">
        <f ca="1">IF(LEN($I134)=0,"",IF(LEN(AA$12)=0,"",IF(ISNUMBER(SEARCH("LABEL",$G134)),"",IFERROR(_xll.BDP(TKR,$G134,"EQY_FUND_RELATIVE_PERIOD",AA$12,ACC_O,CONS_O,CURR_O,"fill=b")*1,"-"))))</f>
        <v/>
      </c>
      <c r="AB134" s="71" t="str">
        <f ca="1">IF(LEN($I134)=0,"",IF(LEN(AB$12)=0,"",IF(ISNUMBER(SEARCH("LABEL",$G134)),"",IFERROR(_xll.BDP(TKR,$G134,"EQY_FUND_RELATIVE_PERIOD",AB$12,ACC_O,CONS_O,CURR_O,"fill=b")*1,"-"))))</f>
        <v/>
      </c>
      <c r="AC134" s="71" t="str">
        <f ca="1">IF(LEN($I134)=0,"",IF(LEN(AC$12)=0,"",IF(ISNUMBER(SEARCH("LABEL",$G134)),"",IFERROR(_xll.BDP(TKR,$G134,"EQY_FUND_RELATIVE_PERIOD",AC$12,ACC_O,CONS_O,CURR_O,"fill=b")*1,"-"))))</f>
        <v/>
      </c>
      <c r="AD134" s="71" t="str">
        <f ca="1">IF(LEN($I134)=0,"",IF(LEN(AD$12)=0,"",IF(ISNUMBER(SEARCH("LABEL",$G134)),"",IFERROR(_xll.BDP(TKR,$G134,"EQY_FUND_RELATIVE_PERIOD",AD$12,ACC_O,CONS_O,CURR_O,"fill=b")*1,"-"))))</f>
        <v/>
      </c>
      <c r="AE134" s="71" t="str">
        <f ca="1">IF(LEN($I134)=0,"",IF(LEN(AE$12)=0,"",IF(ISNUMBER(SEARCH("LABEL",$G134)),"",IFERROR(_xll.BDP(TKR,$G134,"EQY_FUND_RELATIVE_PERIOD",AE$12,ACC_O,CONS_O,CURR_O,"fill=b")*1,"-"))))</f>
        <v/>
      </c>
      <c r="AF134" s="71" t="str">
        <f ca="1">IF(LEN($I134)=0,"",IF(LEN(AF$12)=0,"",IF(ISNUMBER(SEARCH("LABEL",$G134)),"",IFERROR(_xll.BDP(TKR,$G134,"EQY_FUND_RELATIVE_PERIOD",AF$12,ACC_O,CONS_O,CURR_O,"fill=b")*1,"-"))))</f>
        <v/>
      </c>
      <c r="AG134" s="71" t="str">
        <f ca="1">IF(LEN($I134)=0,"",IF(LEN(AG$12)=0,"",IF(ISNUMBER(SEARCH("LABEL",$G134)),"",IFERROR(_xll.BDP(TKR,$G134,"EQY_FUND_RELATIVE_PERIOD",AG$12,ACC_O,CONS_O,CURR_O,"fill=b")*1,"-"))))</f>
        <v/>
      </c>
      <c r="AH134" s="71" t="str">
        <f ca="1">IF(LEN($I134)=0,"",IF(LEN(AH$12)=0,"",IF(ISNUMBER(SEARCH("LABEL",$G134)),"",IFERROR(_xll.BDP(TKR,$G134,"EQY_FUND_RELATIVE_PERIOD",AH$12,ACC_O,CONS_O,CURR_O,"fill=b")*1,"-"))))</f>
        <v/>
      </c>
      <c r="AI134" s="71" t="str">
        <f ca="1">IF(LEN($I134)=0,"",IF(LEN(AI$12)=0,"",IF(ISNUMBER(SEARCH("LABEL",$G134)),"",IFERROR(_xll.BDP(TKR,$G134,"EQY_FUND_RELATIVE_PERIOD",AI$12,ACC_O,CONS_O,CURR_O,"fill=b")*1,"-"))))</f>
        <v/>
      </c>
      <c r="AJ134" s="71" t="str">
        <f ca="1">IF(LEN($I134)=0,"",IF(LEN(AJ$12)=0,"",IF(ISNUMBER(SEARCH("LABEL",$G134)),"",IFERROR(_xll.BDP(TKR,$G134,"EQY_FUND_RELATIVE_PERIOD",AJ$12,ACC_O,CONS_O,CURR_O,"fill=b")*1,"-"))))</f>
        <v/>
      </c>
      <c r="AK134" s="71" t="str">
        <f ca="1">IF(LEN($I134)=0,"",IF(LEN(AK$12)=0,"",IF(ISNUMBER(SEARCH("LABEL",$G134)),"",IFERROR(_xll.BDP(TKR,$G134,"EQY_FUND_RELATIVE_PERIOD",AK$12,ACC_O,CONS_O,CURR_O,"fill=b")*1,"-"))))</f>
        <v/>
      </c>
      <c r="AL134" s="71" t="str">
        <f ca="1">IF(LEN($I134)=0,"",IF(LEN(AL$12)=0,"",IF(ISNUMBER(SEARCH("LABEL",$G134)),"",IFERROR(_xll.BDP(TKR,$G134,"EQY_FUND_RELATIVE_PERIOD",AL$12,ACC_O,CONS_O,CURR_O,"fill=b")*1,"-"))))</f>
        <v/>
      </c>
      <c r="AM134" s="71" t="str">
        <f ca="1">IF(LEN($I134)=0,"",IF(LEN(AM$12)=0,"",IF(ISNUMBER(SEARCH("LABEL",$G134)),"",IFERROR(_xll.BDP(TKR,$G134,"EQY_FUND_RELATIVE_PERIOD",AM$12,ACC_O,CONS_O,CURR_O,"fill=b")*1,"-"))))</f>
        <v/>
      </c>
      <c r="AN134" s="71" t="str">
        <f ca="1">IF(LEN($I134)=0,"",IF(LEN(AN$12)=0,"",IF(ISNUMBER(SEARCH("LABEL",$G134)),"",IFERROR(_xll.BDP(TKR,$G134,"EQY_FUND_RELATIVE_PERIOD",AN$12,ACC_O,CONS_O,CURR_O,"fill=b")*1,"-"))))</f>
        <v/>
      </c>
      <c r="AO134" s="71" t="str">
        <f ca="1">IF(LEN($I134)=0,"",IF(LEN(AO$12)=0,"",IF(ISNUMBER(SEARCH("LABEL",$G134)),"",IFERROR(_xll.BDP(TKR,$G134,"EQY_FUND_RELATIVE_PERIOD",AO$12,ACC_O,CONS_O,CURR_O,"fill=b")*1,"-"))))</f>
        <v/>
      </c>
      <c r="AP134" s="71" t="str">
        <f ca="1">IF(LEN($I134)=0,"",IF(LEN(AP$12)=0,"",IF(ISNUMBER(SEARCH("LABEL",$G134)),"",IFERROR(_xll.BDP(TKR,$G134,"EQY_FUND_RELATIVE_PERIOD",AP$12,ACC_O,CONS_O,CURR_O,"fill=b")*1,"-"))))</f>
        <v/>
      </c>
      <c r="AQ134" s="71" t="str">
        <f ca="1">IF(LEN($I134)=0,"",IF(LEN(AQ$12)=0,"",IF(ISNUMBER(SEARCH("LABEL",$G134)),"",IFERROR(_xll.BDP(TKR,$G134,"EQY_FUND_RELATIVE_PERIOD",AQ$12,ACC_O,CONS_O,CURR_O,"fill=b")*1,"-"))))</f>
        <v/>
      </c>
      <c r="AR134" s="71" t="str">
        <f ca="1">IF(LEN($I134)=0,"",IF(LEN(AR$12)=0,"",IF(ISNUMBER(SEARCH("LABEL",$G134)),"",IFERROR(_xll.BDP(TKR,$G134,"EQY_FUND_RELATIVE_PERIOD",AR$12,ACC_O,CONS_O,CURR_O,"fill=b")*1,"-"))))</f>
        <v/>
      </c>
      <c r="AS134" s="71" t="str">
        <f ca="1">IF(LEN($I134)=0,"",IF(LEN(AS$12)=0,"",IF(ISNUMBER(SEARCH("LABEL",$G134)),"",IFERROR(_xll.BDP(TKR,$G134,"EQY_FUND_RELATIVE_PERIOD",AS$12,ACC_O,CONS_O,CURR_O,"fill=b")*1,"-"))))</f>
        <v/>
      </c>
      <c r="AT134" s="71" t="str">
        <f ca="1">IF(LEN($I134)=0,"",IF(LEN(AT$12)=0,"",IF(ISNUMBER(SEARCH("LABEL",$G134)),"",IFERROR(_xll.BDP(TKR,$G134,"EQY_FUND_RELATIVE_PERIOD",AT$12,ACC_O,CONS_O,CURR_O,"fill=b")*1,"-"))))</f>
        <v/>
      </c>
      <c r="AU134" s="71" t="str">
        <f ca="1">IF(LEN($I134)=0,"",IF(LEN(AU$12)=0,"",IF(ISNUMBER(SEARCH("LABEL",$G134)),"",IFERROR(_xll.BDP(TKR,$G134,"EQY_FUND_RELATIVE_PERIOD",AU$12,ACC_O,CONS_O,CURR_O,"fill=b")*1,"-"))))</f>
        <v/>
      </c>
      <c r="AV134" s="71" t="str">
        <f ca="1">IF(LEN($I134)=0,"",IF(LEN(AV$12)=0,"",IF(ISNUMBER(SEARCH("LABEL",$G134)),"",IFERROR(_xll.BDP(TKR,$G134,"EQY_FUND_RELATIVE_PERIOD",AV$12,ACC_O,CONS_O,CURR_O,"fill=b")*1,"-"))))</f>
        <v/>
      </c>
      <c r="AW134" s="71" t="str">
        <f ca="1">IF(LEN($I134)=0,"",IF(LEN(AW$12)=0,"",IF(ISNUMBER(SEARCH("LABEL",$G134)),"",IFERROR(_xll.BDP(TKR,$G134,"EQY_FUND_RELATIVE_PERIOD",AW$12,ACC_O,CONS_O,CURR_O,"fill=b")*1,"-"))))</f>
        <v/>
      </c>
      <c r="AX134" s="71" t="str">
        <f ca="1">IF(LEN($I134)=0,"",IF(LEN(AX$12)=0,"",IF(ISNUMBER(SEARCH("LABEL",$G134)),"",IFERROR(_xll.BDP(TKR,$G134,"EQY_FUND_RELATIVE_PERIOD",AX$12,ACC_O,CONS_O,CURR_O,"fill=b")*1,"-"))))</f>
        <v/>
      </c>
      <c r="AY134" s="71" t="str">
        <f ca="1">IF(LEN($I134)=0,"",IF(LEN(AY$12)=0,"",IF(ISNUMBER(SEARCH("LABEL",$G134)),"",IFERROR(_xll.BDP(TKR,$G134,"EQY_FUND_RELATIVE_PERIOD",AY$12,ACC_O,CONS_O,CURR_O,"fill=b")*1,"-"))))</f>
        <v/>
      </c>
      <c r="AZ134" s="71" t="str">
        <f ca="1">IF(LEN($I134)=0,"",IF(LEN(AZ$12)=0,"",IF(ISNUMBER(SEARCH("LABEL",$G134)),"",IFERROR(_xll.BDP(TKR,$G134,"EQY_FUND_RELATIVE_PERIOD",AZ$12,ACC_O,CONS_O,CURR_O,"fill=b")*1,"-"))))</f>
        <v/>
      </c>
      <c r="BA134" s="71" t="str">
        <f ca="1">IF(LEN($I134)=0,"",IF(LEN(BA$12)=0,"",IF(ISNUMBER(SEARCH("LABEL",$G134)),"",IFERROR(_xll.BDP(TKR,$G134,"EQY_FUND_RELATIVE_PERIOD",BA$12,ACC_O,CONS_O,CURR_O,"fill=b")*1,"-"))))</f>
        <v/>
      </c>
      <c r="BB134" s="71" t="str">
        <f ca="1">IF(LEN($I134)=0,"",IF(LEN(BB$12)=0,"",IF(ISNUMBER(SEARCH("LABEL",$G134)),"",IFERROR(_xll.BDP(TKR,$G134,"EQY_FUND_RELATIVE_PERIOD",BB$12,ACC_O,CONS_O,CURR_O,"fill=b")*1,"-"))))</f>
        <v/>
      </c>
      <c r="BC134" s="71" t="str">
        <f ca="1">IF(LEN($I134)=0,"",IF(LEN(BC$12)=0,"",IF(ISNUMBER(SEARCH("LABEL",$G134)),"",IFERROR(_xll.BDP(TKR,$G134,"EQY_FUND_RELATIVE_PERIOD",BC$12,ACC_O,CONS_O,CURR_O,"fill=b")*1,"-"))))</f>
        <v/>
      </c>
    </row>
    <row r="135" spans="2:55">
      <c r="B135">
        <v>123</v>
      </c>
      <c r="C135" t="str">
        <f t="shared" ca="1" si="9"/>
        <v/>
      </c>
      <c r="D135" t="str">
        <f t="shared" ca="1" si="9"/>
        <v/>
      </c>
      <c r="E135" t="str">
        <f t="shared" ca="1" si="9"/>
        <v/>
      </c>
      <c r="F135" t="str">
        <f t="shared" ca="1" si="9"/>
        <v/>
      </c>
      <c r="G135" t="str">
        <f t="shared" ca="1" si="6"/>
        <v/>
      </c>
      <c r="H135" t="str">
        <f t="shared" ca="1" si="7"/>
        <v/>
      </c>
      <c r="I135" t="str">
        <f t="shared" ca="1" si="8"/>
        <v/>
      </c>
      <c r="P135" s="71" t="str">
        <f ca="1">IF(LEN($I135)=0,"",IF(LEN(P$12)=0,"",IF(ISNUMBER(SEARCH("LABEL",$G135)),"",IFERROR(_xll.BDP(TKR,$G135,"EQY_FUND_RELATIVE_PERIOD",P$12,ACC_O,CONS_O,CURR_O,"fill=b")*1,"-"))))</f>
        <v/>
      </c>
      <c r="Q135" s="71" t="str">
        <f ca="1">IF(LEN($I135)=0,"",IF(LEN(Q$12)=0,"",IF(ISNUMBER(SEARCH("LABEL",$G135)),"",IFERROR(_xll.BDP(TKR,$G135,"EQY_FUND_RELATIVE_PERIOD",Q$12,ACC_O,CONS_O,CURR_O,"fill=b")*1,"-"))))</f>
        <v/>
      </c>
      <c r="R135" s="71" t="str">
        <f ca="1">IF(LEN($I135)=0,"",IF(LEN(R$12)=0,"",IF(ISNUMBER(SEARCH("LABEL",$G135)),"",IFERROR(_xll.BDP(TKR,$G135,"EQY_FUND_RELATIVE_PERIOD",R$12,ACC_O,CONS_O,CURR_O,"fill=b")*1,"-"))))</f>
        <v/>
      </c>
      <c r="S135" s="71" t="str">
        <f ca="1">IF(LEN($I135)=0,"",IF(LEN(S$12)=0,"",IF(ISNUMBER(SEARCH("LABEL",$G135)),"",IFERROR(_xll.BDP(TKR,$G135,"EQY_FUND_RELATIVE_PERIOD",S$12,ACC_O,CONS_O,CURR_O,"fill=b")*1,"-"))))</f>
        <v/>
      </c>
      <c r="T135" s="71" t="str">
        <f ca="1">IF(LEN($I135)=0,"",IF(LEN(T$12)=0,"",IF(ISNUMBER(SEARCH("LABEL",$G135)),"",IFERROR(_xll.BDP(TKR,$G135,"EQY_FUND_RELATIVE_PERIOD",T$12,ACC_O,CONS_O,CURR_O,"fill=b")*1,"-"))))</f>
        <v/>
      </c>
      <c r="U135" s="71" t="str">
        <f ca="1">IF(LEN($I135)=0,"",IF(LEN(U$12)=0,"",IF(ISNUMBER(SEARCH("LABEL",$G135)),"",IFERROR(_xll.BDP(TKR,$G135,"EQY_FUND_RELATIVE_PERIOD",U$12,ACC_O,CONS_O,CURR_O,"fill=b")*1,"-"))))</f>
        <v/>
      </c>
      <c r="V135" s="71" t="str">
        <f ca="1">IF(LEN($I135)=0,"",IF(LEN(V$12)=0,"",IF(ISNUMBER(SEARCH("LABEL",$G135)),"",IFERROR(_xll.BDP(TKR,$G135,"EQY_FUND_RELATIVE_PERIOD",V$12,ACC_O,CONS_O,CURR_O,"fill=b")*1,"-"))))</f>
        <v/>
      </c>
      <c r="W135" s="71" t="str">
        <f ca="1">IF(LEN($I135)=0,"",IF(LEN(W$12)=0,"",IF(ISNUMBER(SEARCH("LABEL",$G135)),"",IFERROR(_xll.BDP(TKR,$G135,"EQY_FUND_RELATIVE_PERIOD",W$12,ACC_O,CONS_O,CURR_O,"fill=b")*1,"-"))))</f>
        <v/>
      </c>
      <c r="X135" s="71" t="str">
        <f ca="1">IF(LEN($I135)=0,"",IF(LEN(X$12)=0,"",IF(ISNUMBER(SEARCH("LABEL",$G135)),"",IFERROR(_xll.BDP(TKR,$G135,"EQY_FUND_RELATIVE_PERIOD",X$12,ACC_O,CONS_O,CURR_O,"fill=b")*1,"-"))))</f>
        <v/>
      </c>
      <c r="Y135" s="71" t="str">
        <f ca="1">IF(LEN($I135)=0,"",IF(LEN(Y$12)=0,"",IF(ISNUMBER(SEARCH("LABEL",$G135)),"",IFERROR(_xll.BDP(TKR,$G135,"EQY_FUND_RELATIVE_PERIOD",Y$12,ACC_O,CONS_O,CURR_O,"fill=b")*1,"-"))))</f>
        <v/>
      </c>
      <c r="Z135" s="71" t="str">
        <f ca="1">IF(LEN($I135)=0,"",IF(LEN(Z$12)=0,"",IF(ISNUMBER(SEARCH("LABEL",$G135)),"",IFERROR(_xll.BDP(TKR,$G135,"EQY_FUND_RELATIVE_PERIOD",Z$12,ACC_O,CONS_O,CURR_O,"fill=b")*1,"-"))))</f>
        <v/>
      </c>
      <c r="AA135" s="71" t="str">
        <f ca="1">IF(LEN($I135)=0,"",IF(LEN(AA$12)=0,"",IF(ISNUMBER(SEARCH("LABEL",$G135)),"",IFERROR(_xll.BDP(TKR,$G135,"EQY_FUND_RELATIVE_PERIOD",AA$12,ACC_O,CONS_O,CURR_O,"fill=b")*1,"-"))))</f>
        <v/>
      </c>
      <c r="AB135" s="71" t="str">
        <f ca="1">IF(LEN($I135)=0,"",IF(LEN(AB$12)=0,"",IF(ISNUMBER(SEARCH("LABEL",$G135)),"",IFERROR(_xll.BDP(TKR,$G135,"EQY_FUND_RELATIVE_PERIOD",AB$12,ACC_O,CONS_O,CURR_O,"fill=b")*1,"-"))))</f>
        <v/>
      </c>
      <c r="AC135" s="71" t="str">
        <f ca="1">IF(LEN($I135)=0,"",IF(LEN(AC$12)=0,"",IF(ISNUMBER(SEARCH("LABEL",$G135)),"",IFERROR(_xll.BDP(TKR,$G135,"EQY_FUND_RELATIVE_PERIOD",AC$12,ACC_O,CONS_O,CURR_O,"fill=b")*1,"-"))))</f>
        <v/>
      </c>
      <c r="AD135" s="71" t="str">
        <f ca="1">IF(LEN($I135)=0,"",IF(LEN(AD$12)=0,"",IF(ISNUMBER(SEARCH("LABEL",$G135)),"",IFERROR(_xll.BDP(TKR,$G135,"EQY_FUND_RELATIVE_PERIOD",AD$12,ACC_O,CONS_O,CURR_O,"fill=b")*1,"-"))))</f>
        <v/>
      </c>
      <c r="AE135" s="71" t="str">
        <f ca="1">IF(LEN($I135)=0,"",IF(LEN(AE$12)=0,"",IF(ISNUMBER(SEARCH("LABEL",$G135)),"",IFERROR(_xll.BDP(TKR,$G135,"EQY_FUND_RELATIVE_PERIOD",AE$12,ACC_O,CONS_O,CURR_O,"fill=b")*1,"-"))))</f>
        <v/>
      </c>
      <c r="AF135" s="71" t="str">
        <f ca="1">IF(LEN($I135)=0,"",IF(LEN(AF$12)=0,"",IF(ISNUMBER(SEARCH("LABEL",$G135)),"",IFERROR(_xll.BDP(TKR,$G135,"EQY_FUND_RELATIVE_PERIOD",AF$12,ACC_O,CONS_O,CURR_O,"fill=b")*1,"-"))))</f>
        <v/>
      </c>
      <c r="AG135" s="71" t="str">
        <f ca="1">IF(LEN($I135)=0,"",IF(LEN(AG$12)=0,"",IF(ISNUMBER(SEARCH("LABEL",$G135)),"",IFERROR(_xll.BDP(TKR,$G135,"EQY_FUND_RELATIVE_PERIOD",AG$12,ACC_O,CONS_O,CURR_O,"fill=b")*1,"-"))))</f>
        <v/>
      </c>
      <c r="AH135" s="71" t="str">
        <f ca="1">IF(LEN($I135)=0,"",IF(LEN(AH$12)=0,"",IF(ISNUMBER(SEARCH("LABEL",$G135)),"",IFERROR(_xll.BDP(TKR,$G135,"EQY_FUND_RELATIVE_PERIOD",AH$12,ACC_O,CONS_O,CURR_O,"fill=b")*1,"-"))))</f>
        <v/>
      </c>
      <c r="AI135" s="71" t="str">
        <f ca="1">IF(LEN($I135)=0,"",IF(LEN(AI$12)=0,"",IF(ISNUMBER(SEARCH("LABEL",$G135)),"",IFERROR(_xll.BDP(TKR,$G135,"EQY_FUND_RELATIVE_PERIOD",AI$12,ACC_O,CONS_O,CURR_O,"fill=b")*1,"-"))))</f>
        <v/>
      </c>
      <c r="AJ135" s="71" t="str">
        <f ca="1">IF(LEN($I135)=0,"",IF(LEN(AJ$12)=0,"",IF(ISNUMBER(SEARCH("LABEL",$G135)),"",IFERROR(_xll.BDP(TKR,$G135,"EQY_FUND_RELATIVE_PERIOD",AJ$12,ACC_O,CONS_O,CURR_O,"fill=b")*1,"-"))))</f>
        <v/>
      </c>
      <c r="AK135" s="71" t="str">
        <f ca="1">IF(LEN($I135)=0,"",IF(LEN(AK$12)=0,"",IF(ISNUMBER(SEARCH("LABEL",$G135)),"",IFERROR(_xll.BDP(TKR,$G135,"EQY_FUND_RELATIVE_PERIOD",AK$12,ACC_O,CONS_O,CURR_O,"fill=b")*1,"-"))))</f>
        <v/>
      </c>
      <c r="AL135" s="71" t="str">
        <f ca="1">IF(LEN($I135)=0,"",IF(LEN(AL$12)=0,"",IF(ISNUMBER(SEARCH("LABEL",$G135)),"",IFERROR(_xll.BDP(TKR,$G135,"EQY_FUND_RELATIVE_PERIOD",AL$12,ACC_O,CONS_O,CURR_O,"fill=b")*1,"-"))))</f>
        <v/>
      </c>
      <c r="AM135" s="71" t="str">
        <f ca="1">IF(LEN($I135)=0,"",IF(LEN(AM$12)=0,"",IF(ISNUMBER(SEARCH("LABEL",$G135)),"",IFERROR(_xll.BDP(TKR,$G135,"EQY_FUND_RELATIVE_PERIOD",AM$12,ACC_O,CONS_O,CURR_O,"fill=b")*1,"-"))))</f>
        <v/>
      </c>
      <c r="AN135" s="71" t="str">
        <f ca="1">IF(LEN($I135)=0,"",IF(LEN(AN$12)=0,"",IF(ISNUMBER(SEARCH("LABEL",$G135)),"",IFERROR(_xll.BDP(TKR,$G135,"EQY_FUND_RELATIVE_PERIOD",AN$12,ACC_O,CONS_O,CURR_O,"fill=b")*1,"-"))))</f>
        <v/>
      </c>
      <c r="AO135" s="71" t="str">
        <f ca="1">IF(LEN($I135)=0,"",IF(LEN(AO$12)=0,"",IF(ISNUMBER(SEARCH("LABEL",$G135)),"",IFERROR(_xll.BDP(TKR,$G135,"EQY_FUND_RELATIVE_PERIOD",AO$12,ACC_O,CONS_O,CURR_O,"fill=b")*1,"-"))))</f>
        <v/>
      </c>
      <c r="AP135" s="71" t="str">
        <f ca="1">IF(LEN($I135)=0,"",IF(LEN(AP$12)=0,"",IF(ISNUMBER(SEARCH("LABEL",$G135)),"",IFERROR(_xll.BDP(TKR,$G135,"EQY_FUND_RELATIVE_PERIOD",AP$12,ACC_O,CONS_O,CURR_O,"fill=b")*1,"-"))))</f>
        <v/>
      </c>
      <c r="AQ135" s="71" t="str">
        <f ca="1">IF(LEN($I135)=0,"",IF(LEN(AQ$12)=0,"",IF(ISNUMBER(SEARCH("LABEL",$G135)),"",IFERROR(_xll.BDP(TKR,$G135,"EQY_FUND_RELATIVE_PERIOD",AQ$12,ACC_O,CONS_O,CURR_O,"fill=b")*1,"-"))))</f>
        <v/>
      </c>
      <c r="AR135" s="71" t="str">
        <f ca="1">IF(LEN($I135)=0,"",IF(LEN(AR$12)=0,"",IF(ISNUMBER(SEARCH("LABEL",$G135)),"",IFERROR(_xll.BDP(TKR,$G135,"EQY_FUND_RELATIVE_PERIOD",AR$12,ACC_O,CONS_O,CURR_O,"fill=b")*1,"-"))))</f>
        <v/>
      </c>
      <c r="AS135" s="71" t="str">
        <f ca="1">IF(LEN($I135)=0,"",IF(LEN(AS$12)=0,"",IF(ISNUMBER(SEARCH("LABEL",$G135)),"",IFERROR(_xll.BDP(TKR,$G135,"EQY_FUND_RELATIVE_PERIOD",AS$12,ACC_O,CONS_O,CURR_O,"fill=b")*1,"-"))))</f>
        <v/>
      </c>
      <c r="AT135" s="71" t="str">
        <f ca="1">IF(LEN($I135)=0,"",IF(LEN(AT$12)=0,"",IF(ISNUMBER(SEARCH("LABEL",$G135)),"",IFERROR(_xll.BDP(TKR,$G135,"EQY_FUND_RELATIVE_PERIOD",AT$12,ACC_O,CONS_O,CURR_O,"fill=b")*1,"-"))))</f>
        <v/>
      </c>
      <c r="AU135" s="71" t="str">
        <f ca="1">IF(LEN($I135)=0,"",IF(LEN(AU$12)=0,"",IF(ISNUMBER(SEARCH("LABEL",$G135)),"",IFERROR(_xll.BDP(TKR,$G135,"EQY_FUND_RELATIVE_PERIOD",AU$12,ACC_O,CONS_O,CURR_O,"fill=b")*1,"-"))))</f>
        <v/>
      </c>
      <c r="AV135" s="71" t="str">
        <f ca="1">IF(LEN($I135)=0,"",IF(LEN(AV$12)=0,"",IF(ISNUMBER(SEARCH("LABEL",$G135)),"",IFERROR(_xll.BDP(TKR,$G135,"EQY_FUND_RELATIVE_PERIOD",AV$12,ACC_O,CONS_O,CURR_O,"fill=b")*1,"-"))))</f>
        <v/>
      </c>
      <c r="AW135" s="71" t="str">
        <f ca="1">IF(LEN($I135)=0,"",IF(LEN(AW$12)=0,"",IF(ISNUMBER(SEARCH("LABEL",$G135)),"",IFERROR(_xll.BDP(TKR,$G135,"EQY_FUND_RELATIVE_PERIOD",AW$12,ACC_O,CONS_O,CURR_O,"fill=b")*1,"-"))))</f>
        <v/>
      </c>
      <c r="AX135" s="71" t="str">
        <f ca="1">IF(LEN($I135)=0,"",IF(LEN(AX$12)=0,"",IF(ISNUMBER(SEARCH("LABEL",$G135)),"",IFERROR(_xll.BDP(TKR,$G135,"EQY_FUND_RELATIVE_PERIOD",AX$12,ACC_O,CONS_O,CURR_O,"fill=b")*1,"-"))))</f>
        <v/>
      </c>
      <c r="AY135" s="71" t="str">
        <f ca="1">IF(LEN($I135)=0,"",IF(LEN(AY$12)=0,"",IF(ISNUMBER(SEARCH("LABEL",$G135)),"",IFERROR(_xll.BDP(TKR,$G135,"EQY_FUND_RELATIVE_PERIOD",AY$12,ACC_O,CONS_O,CURR_O,"fill=b")*1,"-"))))</f>
        <v/>
      </c>
      <c r="AZ135" s="71" t="str">
        <f ca="1">IF(LEN($I135)=0,"",IF(LEN(AZ$12)=0,"",IF(ISNUMBER(SEARCH("LABEL",$G135)),"",IFERROR(_xll.BDP(TKR,$G135,"EQY_FUND_RELATIVE_PERIOD",AZ$12,ACC_O,CONS_O,CURR_O,"fill=b")*1,"-"))))</f>
        <v/>
      </c>
      <c r="BA135" s="71" t="str">
        <f ca="1">IF(LEN($I135)=0,"",IF(LEN(BA$12)=0,"",IF(ISNUMBER(SEARCH("LABEL",$G135)),"",IFERROR(_xll.BDP(TKR,$G135,"EQY_FUND_RELATIVE_PERIOD",BA$12,ACC_O,CONS_O,CURR_O,"fill=b")*1,"-"))))</f>
        <v/>
      </c>
      <c r="BB135" s="71" t="str">
        <f ca="1">IF(LEN($I135)=0,"",IF(LEN(BB$12)=0,"",IF(ISNUMBER(SEARCH("LABEL",$G135)),"",IFERROR(_xll.BDP(TKR,$G135,"EQY_FUND_RELATIVE_PERIOD",BB$12,ACC_O,CONS_O,CURR_O,"fill=b")*1,"-"))))</f>
        <v/>
      </c>
      <c r="BC135" s="71" t="str">
        <f ca="1">IF(LEN($I135)=0,"",IF(LEN(BC$12)=0,"",IF(ISNUMBER(SEARCH("LABEL",$G135)),"",IFERROR(_xll.BDP(TKR,$G135,"EQY_FUND_RELATIVE_PERIOD",BC$12,ACC_O,CONS_O,CURR_O,"fill=b")*1,"-"))))</f>
        <v/>
      </c>
    </row>
    <row r="136" spans="2:55">
      <c r="B136">
        <v>124</v>
      </c>
      <c r="C136" t="str">
        <f ca="1">IFERROR(INDEX(Passed_Addl,$B136,C$12),"")</f>
        <v/>
      </c>
      <c r="D136" t="str">
        <f ca="1">IFERROR(INDEX(Passed_Addl,$B136,D$12),"")</f>
        <v/>
      </c>
      <c r="E136" t="str">
        <f ca="1">IFERROR(INDEX(Passed_Addl,$B136,E$12),"")</f>
        <v/>
      </c>
      <c r="F136" t="str">
        <f ca="1">IFERROR(INDEX(Passed_Addl,$B136,F$12),"")</f>
        <v/>
      </c>
      <c r="G136" t="str">
        <f t="shared" ca="1" si="6"/>
        <v/>
      </c>
      <c r="H136" t="str">
        <f t="shared" ca="1" si="7"/>
        <v/>
      </c>
      <c r="I136" t="str">
        <f t="shared" ca="1" si="8"/>
        <v/>
      </c>
      <c r="P136" s="71" t="str">
        <f ca="1">IF(LEN($I136)=0,"",IF(LEN(P$12)=0,"",IF(ISNUMBER(SEARCH("LABEL",$G136)),"",IFERROR(_xll.BDP(TKR,$G136,"EQY_FUND_RELATIVE_PERIOD",P$12,ACC_O,CONS_O,CURR_O,"fill=b")*1,"-"))))</f>
        <v/>
      </c>
      <c r="Q136" s="71" t="str">
        <f ca="1">IF(LEN($I136)=0,"",IF(LEN(Q$12)=0,"",IF(ISNUMBER(SEARCH("LABEL",$G136)),"",IFERROR(_xll.BDP(TKR,$G136,"EQY_FUND_RELATIVE_PERIOD",Q$12,ACC_O,CONS_O,CURR_O,"fill=b")*1,"-"))))</f>
        <v/>
      </c>
      <c r="R136" s="71" t="str">
        <f ca="1">IF(LEN($I136)=0,"",IF(LEN(R$12)=0,"",IF(ISNUMBER(SEARCH("LABEL",$G136)),"",IFERROR(_xll.BDP(TKR,$G136,"EQY_FUND_RELATIVE_PERIOD",R$12,ACC_O,CONS_O,CURR_O,"fill=b")*1,"-"))))</f>
        <v/>
      </c>
      <c r="S136" s="71" t="str">
        <f ca="1">IF(LEN($I136)=0,"",IF(LEN(S$12)=0,"",IF(ISNUMBER(SEARCH("LABEL",$G136)),"",IFERROR(_xll.BDP(TKR,$G136,"EQY_FUND_RELATIVE_PERIOD",S$12,ACC_O,CONS_O,CURR_O,"fill=b")*1,"-"))))</f>
        <v/>
      </c>
      <c r="T136" s="71" t="str">
        <f ca="1">IF(LEN($I136)=0,"",IF(LEN(T$12)=0,"",IF(ISNUMBER(SEARCH("LABEL",$G136)),"",IFERROR(_xll.BDP(TKR,$G136,"EQY_FUND_RELATIVE_PERIOD",T$12,ACC_O,CONS_O,CURR_O,"fill=b")*1,"-"))))</f>
        <v/>
      </c>
      <c r="U136" s="71" t="str">
        <f ca="1">IF(LEN($I136)=0,"",IF(LEN(U$12)=0,"",IF(ISNUMBER(SEARCH("LABEL",$G136)),"",IFERROR(_xll.BDP(TKR,$G136,"EQY_FUND_RELATIVE_PERIOD",U$12,ACC_O,CONS_O,CURR_O,"fill=b")*1,"-"))))</f>
        <v/>
      </c>
      <c r="V136" s="71" t="str">
        <f ca="1">IF(LEN($I136)=0,"",IF(LEN(V$12)=0,"",IF(ISNUMBER(SEARCH("LABEL",$G136)),"",IFERROR(_xll.BDP(TKR,$G136,"EQY_FUND_RELATIVE_PERIOD",V$12,ACC_O,CONS_O,CURR_O,"fill=b")*1,"-"))))</f>
        <v/>
      </c>
      <c r="W136" s="71" t="str">
        <f ca="1">IF(LEN($I136)=0,"",IF(LEN(W$12)=0,"",IF(ISNUMBER(SEARCH("LABEL",$G136)),"",IFERROR(_xll.BDP(TKR,$G136,"EQY_FUND_RELATIVE_PERIOD",W$12,ACC_O,CONS_O,CURR_O,"fill=b")*1,"-"))))</f>
        <v/>
      </c>
      <c r="X136" s="71" t="str">
        <f ca="1">IF(LEN($I136)=0,"",IF(LEN(X$12)=0,"",IF(ISNUMBER(SEARCH("LABEL",$G136)),"",IFERROR(_xll.BDP(TKR,$G136,"EQY_FUND_RELATIVE_PERIOD",X$12,ACC_O,CONS_O,CURR_O,"fill=b")*1,"-"))))</f>
        <v/>
      </c>
      <c r="Y136" s="71" t="str">
        <f ca="1">IF(LEN($I136)=0,"",IF(LEN(Y$12)=0,"",IF(ISNUMBER(SEARCH("LABEL",$G136)),"",IFERROR(_xll.BDP(TKR,$G136,"EQY_FUND_RELATIVE_PERIOD",Y$12,ACC_O,CONS_O,CURR_O,"fill=b")*1,"-"))))</f>
        <v/>
      </c>
      <c r="Z136" s="71" t="str">
        <f ca="1">IF(LEN($I136)=0,"",IF(LEN(Z$12)=0,"",IF(ISNUMBER(SEARCH("LABEL",$G136)),"",IFERROR(_xll.BDP(TKR,$G136,"EQY_FUND_RELATIVE_PERIOD",Z$12,ACC_O,CONS_O,CURR_O,"fill=b")*1,"-"))))</f>
        <v/>
      </c>
      <c r="AA136" s="71" t="str">
        <f ca="1">IF(LEN($I136)=0,"",IF(LEN(AA$12)=0,"",IF(ISNUMBER(SEARCH("LABEL",$G136)),"",IFERROR(_xll.BDP(TKR,$G136,"EQY_FUND_RELATIVE_PERIOD",AA$12,ACC_O,CONS_O,CURR_O,"fill=b")*1,"-"))))</f>
        <v/>
      </c>
      <c r="AB136" s="71" t="str">
        <f ca="1">IF(LEN($I136)=0,"",IF(LEN(AB$12)=0,"",IF(ISNUMBER(SEARCH("LABEL",$G136)),"",IFERROR(_xll.BDP(TKR,$G136,"EQY_FUND_RELATIVE_PERIOD",AB$12,ACC_O,CONS_O,CURR_O,"fill=b")*1,"-"))))</f>
        <v/>
      </c>
      <c r="AC136" s="71" t="str">
        <f ca="1">IF(LEN($I136)=0,"",IF(LEN(AC$12)=0,"",IF(ISNUMBER(SEARCH("LABEL",$G136)),"",IFERROR(_xll.BDP(TKR,$G136,"EQY_FUND_RELATIVE_PERIOD",AC$12,ACC_O,CONS_O,CURR_O,"fill=b")*1,"-"))))</f>
        <v/>
      </c>
      <c r="AD136" s="71" t="str">
        <f ca="1">IF(LEN($I136)=0,"",IF(LEN(AD$12)=0,"",IF(ISNUMBER(SEARCH("LABEL",$G136)),"",IFERROR(_xll.BDP(TKR,$G136,"EQY_FUND_RELATIVE_PERIOD",AD$12,ACC_O,CONS_O,CURR_O,"fill=b")*1,"-"))))</f>
        <v/>
      </c>
      <c r="AE136" s="71" t="str">
        <f ca="1">IF(LEN($I136)=0,"",IF(LEN(AE$12)=0,"",IF(ISNUMBER(SEARCH("LABEL",$G136)),"",IFERROR(_xll.BDP(TKR,$G136,"EQY_FUND_RELATIVE_PERIOD",AE$12,ACC_O,CONS_O,CURR_O,"fill=b")*1,"-"))))</f>
        <v/>
      </c>
      <c r="AF136" s="71" t="str">
        <f ca="1">IF(LEN($I136)=0,"",IF(LEN(AF$12)=0,"",IF(ISNUMBER(SEARCH("LABEL",$G136)),"",IFERROR(_xll.BDP(TKR,$G136,"EQY_FUND_RELATIVE_PERIOD",AF$12,ACC_O,CONS_O,CURR_O,"fill=b")*1,"-"))))</f>
        <v/>
      </c>
      <c r="AG136" s="71" t="str">
        <f ca="1">IF(LEN($I136)=0,"",IF(LEN(AG$12)=0,"",IF(ISNUMBER(SEARCH("LABEL",$G136)),"",IFERROR(_xll.BDP(TKR,$G136,"EQY_FUND_RELATIVE_PERIOD",AG$12,ACC_O,CONS_O,CURR_O,"fill=b")*1,"-"))))</f>
        <v/>
      </c>
      <c r="AH136" s="71" t="str">
        <f ca="1">IF(LEN($I136)=0,"",IF(LEN(AH$12)=0,"",IF(ISNUMBER(SEARCH("LABEL",$G136)),"",IFERROR(_xll.BDP(TKR,$G136,"EQY_FUND_RELATIVE_PERIOD",AH$12,ACC_O,CONS_O,CURR_O,"fill=b")*1,"-"))))</f>
        <v/>
      </c>
      <c r="AI136" s="71" t="str">
        <f ca="1">IF(LEN($I136)=0,"",IF(LEN(AI$12)=0,"",IF(ISNUMBER(SEARCH("LABEL",$G136)),"",IFERROR(_xll.BDP(TKR,$G136,"EQY_FUND_RELATIVE_PERIOD",AI$12,ACC_O,CONS_O,CURR_O,"fill=b")*1,"-"))))</f>
        <v/>
      </c>
      <c r="AJ136" s="71" t="str">
        <f ca="1">IF(LEN($I136)=0,"",IF(LEN(AJ$12)=0,"",IF(ISNUMBER(SEARCH("LABEL",$G136)),"",IFERROR(_xll.BDP(TKR,$G136,"EQY_FUND_RELATIVE_PERIOD",AJ$12,ACC_O,CONS_O,CURR_O,"fill=b")*1,"-"))))</f>
        <v/>
      </c>
      <c r="AK136" s="71" t="str">
        <f ca="1">IF(LEN($I136)=0,"",IF(LEN(AK$12)=0,"",IF(ISNUMBER(SEARCH("LABEL",$G136)),"",IFERROR(_xll.BDP(TKR,$G136,"EQY_FUND_RELATIVE_PERIOD",AK$12,ACC_O,CONS_O,CURR_O,"fill=b")*1,"-"))))</f>
        <v/>
      </c>
      <c r="AL136" s="71" t="str">
        <f ca="1">IF(LEN($I136)=0,"",IF(LEN(AL$12)=0,"",IF(ISNUMBER(SEARCH("LABEL",$G136)),"",IFERROR(_xll.BDP(TKR,$G136,"EQY_FUND_RELATIVE_PERIOD",AL$12,ACC_O,CONS_O,CURR_O,"fill=b")*1,"-"))))</f>
        <v/>
      </c>
      <c r="AM136" s="71" t="str">
        <f ca="1">IF(LEN($I136)=0,"",IF(LEN(AM$12)=0,"",IF(ISNUMBER(SEARCH("LABEL",$G136)),"",IFERROR(_xll.BDP(TKR,$G136,"EQY_FUND_RELATIVE_PERIOD",AM$12,ACC_O,CONS_O,CURR_O,"fill=b")*1,"-"))))</f>
        <v/>
      </c>
      <c r="AN136" s="71" t="str">
        <f ca="1">IF(LEN($I136)=0,"",IF(LEN(AN$12)=0,"",IF(ISNUMBER(SEARCH("LABEL",$G136)),"",IFERROR(_xll.BDP(TKR,$G136,"EQY_FUND_RELATIVE_PERIOD",AN$12,ACC_O,CONS_O,CURR_O,"fill=b")*1,"-"))))</f>
        <v/>
      </c>
      <c r="AO136" s="71" t="str">
        <f ca="1">IF(LEN($I136)=0,"",IF(LEN(AO$12)=0,"",IF(ISNUMBER(SEARCH("LABEL",$G136)),"",IFERROR(_xll.BDP(TKR,$G136,"EQY_FUND_RELATIVE_PERIOD",AO$12,ACC_O,CONS_O,CURR_O,"fill=b")*1,"-"))))</f>
        <v/>
      </c>
      <c r="AP136" s="71" t="str">
        <f ca="1">IF(LEN($I136)=0,"",IF(LEN(AP$12)=0,"",IF(ISNUMBER(SEARCH("LABEL",$G136)),"",IFERROR(_xll.BDP(TKR,$G136,"EQY_FUND_RELATIVE_PERIOD",AP$12,ACC_O,CONS_O,CURR_O,"fill=b")*1,"-"))))</f>
        <v/>
      </c>
      <c r="AQ136" s="71" t="str">
        <f ca="1">IF(LEN($I136)=0,"",IF(LEN(AQ$12)=0,"",IF(ISNUMBER(SEARCH("LABEL",$G136)),"",IFERROR(_xll.BDP(TKR,$G136,"EQY_FUND_RELATIVE_PERIOD",AQ$12,ACC_O,CONS_O,CURR_O,"fill=b")*1,"-"))))</f>
        <v/>
      </c>
      <c r="AR136" s="71" t="str">
        <f ca="1">IF(LEN($I136)=0,"",IF(LEN(AR$12)=0,"",IF(ISNUMBER(SEARCH("LABEL",$G136)),"",IFERROR(_xll.BDP(TKR,$G136,"EQY_FUND_RELATIVE_PERIOD",AR$12,ACC_O,CONS_O,CURR_O,"fill=b")*1,"-"))))</f>
        <v/>
      </c>
      <c r="AS136" s="71" t="str">
        <f ca="1">IF(LEN($I136)=0,"",IF(LEN(AS$12)=0,"",IF(ISNUMBER(SEARCH("LABEL",$G136)),"",IFERROR(_xll.BDP(TKR,$G136,"EQY_FUND_RELATIVE_PERIOD",AS$12,ACC_O,CONS_O,CURR_O,"fill=b")*1,"-"))))</f>
        <v/>
      </c>
      <c r="AT136" s="71" t="str">
        <f ca="1">IF(LEN($I136)=0,"",IF(LEN(AT$12)=0,"",IF(ISNUMBER(SEARCH("LABEL",$G136)),"",IFERROR(_xll.BDP(TKR,$G136,"EQY_FUND_RELATIVE_PERIOD",AT$12,ACC_O,CONS_O,CURR_O,"fill=b")*1,"-"))))</f>
        <v/>
      </c>
      <c r="AU136" s="71" t="str">
        <f ca="1">IF(LEN($I136)=0,"",IF(LEN(AU$12)=0,"",IF(ISNUMBER(SEARCH("LABEL",$G136)),"",IFERROR(_xll.BDP(TKR,$G136,"EQY_FUND_RELATIVE_PERIOD",AU$12,ACC_O,CONS_O,CURR_O,"fill=b")*1,"-"))))</f>
        <v/>
      </c>
      <c r="AV136" s="71" t="str">
        <f ca="1">IF(LEN($I136)=0,"",IF(LEN(AV$12)=0,"",IF(ISNUMBER(SEARCH("LABEL",$G136)),"",IFERROR(_xll.BDP(TKR,$G136,"EQY_FUND_RELATIVE_PERIOD",AV$12,ACC_O,CONS_O,CURR_O,"fill=b")*1,"-"))))</f>
        <v/>
      </c>
      <c r="AW136" s="71" t="str">
        <f ca="1">IF(LEN($I136)=0,"",IF(LEN(AW$12)=0,"",IF(ISNUMBER(SEARCH("LABEL",$G136)),"",IFERROR(_xll.BDP(TKR,$G136,"EQY_FUND_RELATIVE_PERIOD",AW$12,ACC_O,CONS_O,CURR_O,"fill=b")*1,"-"))))</f>
        <v/>
      </c>
      <c r="AX136" s="71" t="str">
        <f ca="1">IF(LEN($I136)=0,"",IF(LEN(AX$12)=0,"",IF(ISNUMBER(SEARCH("LABEL",$G136)),"",IFERROR(_xll.BDP(TKR,$G136,"EQY_FUND_RELATIVE_PERIOD",AX$12,ACC_O,CONS_O,CURR_O,"fill=b")*1,"-"))))</f>
        <v/>
      </c>
      <c r="AY136" s="71" t="str">
        <f ca="1">IF(LEN($I136)=0,"",IF(LEN(AY$12)=0,"",IF(ISNUMBER(SEARCH("LABEL",$G136)),"",IFERROR(_xll.BDP(TKR,$G136,"EQY_FUND_RELATIVE_PERIOD",AY$12,ACC_O,CONS_O,CURR_O,"fill=b")*1,"-"))))</f>
        <v/>
      </c>
      <c r="AZ136" s="71" t="str">
        <f ca="1">IF(LEN($I136)=0,"",IF(LEN(AZ$12)=0,"",IF(ISNUMBER(SEARCH("LABEL",$G136)),"",IFERROR(_xll.BDP(TKR,$G136,"EQY_FUND_RELATIVE_PERIOD",AZ$12,ACC_O,CONS_O,CURR_O,"fill=b")*1,"-"))))</f>
        <v/>
      </c>
      <c r="BA136" s="71" t="str">
        <f ca="1">IF(LEN($I136)=0,"",IF(LEN(BA$12)=0,"",IF(ISNUMBER(SEARCH("LABEL",$G136)),"",IFERROR(_xll.BDP(TKR,$G136,"EQY_FUND_RELATIVE_PERIOD",BA$12,ACC_O,CONS_O,CURR_O,"fill=b")*1,"-"))))</f>
        <v/>
      </c>
      <c r="BB136" s="71" t="str">
        <f ca="1">IF(LEN($I136)=0,"",IF(LEN(BB$12)=0,"",IF(ISNUMBER(SEARCH("LABEL",$G136)),"",IFERROR(_xll.BDP(TKR,$G136,"EQY_FUND_RELATIVE_PERIOD",BB$12,ACC_O,CONS_O,CURR_O,"fill=b")*1,"-"))))</f>
        <v/>
      </c>
      <c r="BC136" s="71" t="str">
        <f ca="1">IF(LEN($I136)=0,"",IF(LEN(BC$12)=0,"",IF(ISNUMBER(SEARCH("LABEL",$G136)),"",IFERROR(_xll.BDP(TKR,$G136,"EQY_FUND_RELATIVE_PERIOD",BC$12,ACC_O,CONS_O,CURR_O,"fill=b")*1,"-"))))</f>
        <v/>
      </c>
    </row>
    <row r="137" spans="2:55">
      <c r="B137">
        <v>125</v>
      </c>
      <c r="C137" t="str">
        <f t="shared" ca="1" si="9"/>
        <v/>
      </c>
      <c r="D137" t="str">
        <f t="shared" ca="1" si="9"/>
        <v/>
      </c>
      <c r="E137" t="str">
        <f t="shared" ca="1" si="9"/>
        <v/>
      </c>
      <c r="F137" t="str">
        <f t="shared" ca="1" si="9"/>
        <v/>
      </c>
      <c r="G137" t="str">
        <f t="shared" ca="1" si="6"/>
        <v/>
      </c>
      <c r="H137" t="str">
        <f t="shared" ca="1" si="7"/>
        <v/>
      </c>
      <c r="I137" t="str">
        <f t="shared" ca="1" si="8"/>
        <v/>
      </c>
      <c r="P137" s="71" t="str">
        <f ca="1">IF(LEN($I137)=0,"",IF(LEN(P$12)=0,"",IF(ISNUMBER(SEARCH("LABEL",$G137)),"",IFERROR(_xll.BDP(TKR,$G137,"EQY_FUND_RELATIVE_PERIOD",P$12,ACC_O,CONS_O,CURR_O,"fill=b")*1,"-"))))</f>
        <v/>
      </c>
      <c r="Q137" s="71" t="str">
        <f ca="1">IF(LEN($I137)=0,"",IF(LEN(Q$12)=0,"",IF(ISNUMBER(SEARCH("LABEL",$G137)),"",IFERROR(_xll.BDP(TKR,$G137,"EQY_FUND_RELATIVE_PERIOD",Q$12,ACC_O,CONS_O,CURR_O,"fill=b")*1,"-"))))</f>
        <v/>
      </c>
      <c r="R137" s="71" t="str">
        <f ca="1">IF(LEN($I137)=0,"",IF(LEN(R$12)=0,"",IF(ISNUMBER(SEARCH("LABEL",$G137)),"",IFERROR(_xll.BDP(TKR,$G137,"EQY_FUND_RELATIVE_PERIOD",R$12,ACC_O,CONS_O,CURR_O,"fill=b")*1,"-"))))</f>
        <v/>
      </c>
      <c r="S137" s="71" t="str">
        <f ca="1">IF(LEN($I137)=0,"",IF(LEN(S$12)=0,"",IF(ISNUMBER(SEARCH("LABEL",$G137)),"",IFERROR(_xll.BDP(TKR,$G137,"EQY_FUND_RELATIVE_PERIOD",S$12,ACC_O,CONS_O,CURR_O,"fill=b")*1,"-"))))</f>
        <v/>
      </c>
      <c r="T137" s="71" t="str">
        <f ca="1">IF(LEN($I137)=0,"",IF(LEN(T$12)=0,"",IF(ISNUMBER(SEARCH("LABEL",$G137)),"",IFERROR(_xll.BDP(TKR,$G137,"EQY_FUND_RELATIVE_PERIOD",T$12,ACC_O,CONS_O,CURR_O,"fill=b")*1,"-"))))</f>
        <v/>
      </c>
      <c r="U137" s="71" t="str">
        <f ca="1">IF(LEN($I137)=0,"",IF(LEN(U$12)=0,"",IF(ISNUMBER(SEARCH("LABEL",$G137)),"",IFERROR(_xll.BDP(TKR,$G137,"EQY_FUND_RELATIVE_PERIOD",U$12,ACC_O,CONS_O,CURR_O,"fill=b")*1,"-"))))</f>
        <v/>
      </c>
      <c r="V137" s="71" t="str">
        <f ca="1">IF(LEN($I137)=0,"",IF(LEN(V$12)=0,"",IF(ISNUMBER(SEARCH("LABEL",$G137)),"",IFERROR(_xll.BDP(TKR,$G137,"EQY_FUND_RELATIVE_PERIOD",V$12,ACC_O,CONS_O,CURR_O,"fill=b")*1,"-"))))</f>
        <v/>
      </c>
      <c r="W137" s="71" t="str">
        <f ca="1">IF(LEN($I137)=0,"",IF(LEN(W$12)=0,"",IF(ISNUMBER(SEARCH("LABEL",$G137)),"",IFERROR(_xll.BDP(TKR,$G137,"EQY_FUND_RELATIVE_PERIOD",W$12,ACC_O,CONS_O,CURR_O,"fill=b")*1,"-"))))</f>
        <v/>
      </c>
      <c r="X137" s="71" t="str">
        <f ca="1">IF(LEN($I137)=0,"",IF(LEN(X$12)=0,"",IF(ISNUMBER(SEARCH("LABEL",$G137)),"",IFERROR(_xll.BDP(TKR,$G137,"EQY_FUND_RELATIVE_PERIOD",X$12,ACC_O,CONS_O,CURR_O,"fill=b")*1,"-"))))</f>
        <v/>
      </c>
      <c r="Y137" s="71" t="str">
        <f ca="1">IF(LEN($I137)=0,"",IF(LEN(Y$12)=0,"",IF(ISNUMBER(SEARCH("LABEL",$G137)),"",IFERROR(_xll.BDP(TKR,$G137,"EQY_FUND_RELATIVE_PERIOD",Y$12,ACC_O,CONS_O,CURR_O,"fill=b")*1,"-"))))</f>
        <v/>
      </c>
      <c r="Z137" s="71" t="str">
        <f ca="1">IF(LEN($I137)=0,"",IF(LEN(Z$12)=0,"",IF(ISNUMBER(SEARCH("LABEL",$G137)),"",IFERROR(_xll.BDP(TKR,$G137,"EQY_FUND_RELATIVE_PERIOD",Z$12,ACC_O,CONS_O,CURR_O,"fill=b")*1,"-"))))</f>
        <v/>
      </c>
      <c r="AA137" s="71" t="str">
        <f ca="1">IF(LEN($I137)=0,"",IF(LEN(AA$12)=0,"",IF(ISNUMBER(SEARCH("LABEL",$G137)),"",IFERROR(_xll.BDP(TKR,$G137,"EQY_FUND_RELATIVE_PERIOD",AA$12,ACC_O,CONS_O,CURR_O,"fill=b")*1,"-"))))</f>
        <v/>
      </c>
      <c r="AB137" s="71" t="str">
        <f ca="1">IF(LEN($I137)=0,"",IF(LEN(AB$12)=0,"",IF(ISNUMBER(SEARCH("LABEL",$G137)),"",IFERROR(_xll.BDP(TKR,$G137,"EQY_FUND_RELATIVE_PERIOD",AB$12,ACC_O,CONS_O,CURR_O,"fill=b")*1,"-"))))</f>
        <v/>
      </c>
      <c r="AC137" s="71" t="str">
        <f ca="1">IF(LEN($I137)=0,"",IF(LEN(AC$12)=0,"",IF(ISNUMBER(SEARCH("LABEL",$G137)),"",IFERROR(_xll.BDP(TKR,$G137,"EQY_FUND_RELATIVE_PERIOD",AC$12,ACC_O,CONS_O,CURR_O,"fill=b")*1,"-"))))</f>
        <v/>
      </c>
      <c r="AD137" s="71" t="str">
        <f ca="1">IF(LEN($I137)=0,"",IF(LEN(AD$12)=0,"",IF(ISNUMBER(SEARCH("LABEL",$G137)),"",IFERROR(_xll.BDP(TKR,$G137,"EQY_FUND_RELATIVE_PERIOD",AD$12,ACC_O,CONS_O,CURR_O,"fill=b")*1,"-"))))</f>
        <v/>
      </c>
      <c r="AE137" s="71" t="str">
        <f ca="1">IF(LEN($I137)=0,"",IF(LEN(AE$12)=0,"",IF(ISNUMBER(SEARCH("LABEL",$G137)),"",IFERROR(_xll.BDP(TKR,$G137,"EQY_FUND_RELATIVE_PERIOD",AE$12,ACC_O,CONS_O,CURR_O,"fill=b")*1,"-"))))</f>
        <v/>
      </c>
      <c r="AF137" s="71" t="str">
        <f ca="1">IF(LEN($I137)=0,"",IF(LEN(AF$12)=0,"",IF(ISNUMBER(SEARCH("LABEL",$G137)),"",IFERROR(_xll.BDP(TKR,$G137,"EQY_FUND_RELATIVE_PERIOD",AF$12,ACC_O,CONS_O,CURR_O,"fill=b")*1,"-"))))</f>
        <v/>
      </c>
      <c r="AG137" s="71" t="str">
        <f ca="1">IF(LEN($I137)=0,"",IF(LEN(AG$12)=0,"",IF(ISNUMBER(SEARCH("LABEL",$G137)),"",IFERROR(_xll.BDP(TKR,$G137,"EQY_FUND_RELATIVE_PERIOD",AG$12,ACC_O,CONS_O,CURR_O,"fill=b")*1,"-"))))</f>
        <v/>
      </c>
      <c r="AH137" s="71" t="str">
        <f ca="1">IF(LEN($I137)=0,"",IF(LEN(AH$12)=0,"",IF(ISNUMBER(SEARCH("LABEL",$G137)),"",IFERROR(_xll.BDP(TKR,$G137,"EQY_FUND_RELATIVE_PERIOD",AH$12,ACC_O,CONS_O,CURR_O,"fill=b")*1,"-"))))</f>
        <v/>
      </c>
      <c r="AI137" s="71" t="str">
        <f ca="1">IF(LEN($I137)=0,"",IF(LEN(AI$12)=0,"",IF(ISNUMBER(SEARCH("LABEL",$G137)),"",IFERROR(_xll.BDP(TKR,$G137,"EQY_FUND_RELATIVE_PERIOD",AI$12,ACC_O,CONS_O,CURR_O,"fill=b")*1,"-"))))</f>
        <v/>
      </c>
      <c r="AJ137" s="71" t="str">
        <f ca="1">IF(LEN($I137)=0,"",IF(LEN(AJ$12)=0,"",IF(ISNUMBER(SEARCH("LABEL",$G137)),"",IFERROR(_xll.BDP(TKR,$G137,"EQY_FUND_RELATIVE_PERIOD",AJ$12,ACC_O,CONS_O,CURR_O,"fill=b")*1,"-"))))</f>
        <v/>
      </c>
      <c r="AK137" s="71" t="str">
        <f ca="1">IF(LEN($I137)=0,"",IF(LEN(AK$12)=0,"",IF(ISNUMBER(SEARCH("LABEL",$G137)),"",IFERROR(_xll.BDP(TKR,$G137,"EQY_FUND_RELATIVE_PERIOD",AK$12,ACC_O,CONS_O,CURR_O,"fill=b")*1,"-"))))</f>
        <v/>
      </c>
      <c r="AL137" s="71" t="str">
        <f ca="1">IF(LEN($I137)=0,"",IF(LEN(AL$12)=0,"",IF(ISNUMBER(SEARCH("LABEL",$G137)),"",IFERROR(_xll.BDP(TKR,$G137,"EQY_FUND_RELATIVE_PERIOD",AL$12,ACC_O,CONS_O,CURR_O,"fill=b")*1,"-"))))</f>
        <v/>
      </c>
      <c r="AM137" s="71" t="str">
        <f ca="1">IF(LEN($I137)=0,"",IF(LEN(AM$12)=0,"",IF(ISNUMBER(SEARCH("LABEL",$G137)),"",IFERROR(_xll.BDP(TKR,$G137,"EQY_FUND_RELATIVE_PERIOD",AM$12,ACC_O,CONS_O,CURR_O,"fill=b")*1,"-"))))</f>
        <v/>
      </c>
      <c r="AN137" s="71" t="str">
        <f ca="1">IF(LEN($I137)=0,"",IF(LEN(AN$12)=0,"",IF(ISNUMBER(SEARCH("LABEL",$G137)),"",IFERROR(_xll.BDP(TKR,$G137,"EQY_FUND_RELATIVE_PERIOD",AN$12,ACC_O,CONS_O,CURR_O,"fill=b")*1,"-"))))</f>
        <v/>
      </c>
      <c r="AO137" s="71" t="str">
        <f ca="1">IF(LEN($I137)=0,"",IF(LEN(AO$12)=0,"",IF(ISNUMBER(SEARCH("LABEL",$G137)),"",IFERROR(_xll.BDP(TKR,$G137,"EQY_FUND_RELATIVE_PERIOD",AO$12,ACC_O,CONS_O,CURR_O,"fill=b")*1,"-"))))</f>
        <v/>
      </c>
      <c r="AP137" s="71" t="str">
        <f ca="1">IF(LEN($I137)=0,"",IF(LEN(AP$12)=0,"",IF(ISNUMBER(SEARCH("LABEL",$G137)),"",IFERROR(_xll.BDP(TKR,$G137,"EQY_FUND_RELATIVE_PERIOD",AP$12,ACC_O,CONS_O,CURR_O,"fill=b")*1,"-"))))</f>
        <v/>
      </c>
      <c r="AQ137" s="71" t="str">
        <f ca="1">IF(LEN($I137)=0,"",IF(LEN(AQ$12)=0,"",IF(ISNUMBER(SEARCH("LABEL",$G137)),"",IFERROR(_xll.BDP(TKR,$G137,"EQY_FUND_RELATIVE_PERIOD",AQ$12,ACC_O,CONS_O,CURR_O,"fill=b")*1,"-"))))</f>
        <v/>
      </c>
      <c r="AR137" s="71" t="str">
        <f ca="1">IF(LEN($I137)=0,"",IF(LEN(AR$12)=0,"",IF(ISNUMBER(SEARCH("LABEL",$G137)),"",IFERROR(_xll.BDP(TKR,$G137,"EQY_FUND_RELATIVE_PERIOD",AR$12,ACC_O,CONS_O,CURR_O,"fill=b")*1,"-"))))</f>
        <v/>
      </c>
      <c r="AS137" s="71" t="str">
        <f ca="1">IF(LEN($I137)=0,"",IF(LEN(AS$12)=0,"",IF(ISNUMBER(SEARCH("LABEL",$G137)),"",IFERROR(_xll.BDP(TKR,$G137,"EQY_FUND_RELATIVE_PERIOD",AS$12,ACC_O,CONS_O,CURR_O,"fill=b")*1,"-"))))</f>
        <v/>
      </c>
      <c r="AT137" s="71" t="str">
        <f ca="1">IF(LEN($I137)=0,"",IF(LEN(AT$12)=0,"",IF(ISNUMBER(SEARCH("LABEL",$G137)),"",IFERROR(_xll.BDP(TKR,$G137,"EQY_FUND_RELATIVE_PERIOD",AT$12,ACC_O,CONS_O,CURR_O,"fill=b")*1,"-"))))</f>
        <v/>
      </c>
      <c r="AU137" s="71" t="str">
        <f ca="1">IF(LEN($I137)=0,"",IF(LEN(AU$12)=0,"",IF(ISNUMBER(SEARCH("LABEL",$G137)),"",IFERROR(_xll.BDP(TKR,$G137,"EQY_FUND_RELATIVE_PERIOD",AU$12,ACC_O,CONS_O,CURR_O,"fill=b")*1,"-"))))</f>
        <v/>
      </c>
      <c r="AV137" s="71" t="str">
        <f ca="1">IF(LEN($I137)=0,"",IF(LEN(AV$12)=0,"",IF(ISNUMBER(SEARCH("LABEL",$G137)),"",IFERROR(_xll.BDP(TKR,$G137,"EQY_FUND_RELATIVE_PERIOD",AV$12,ACC_O,CONS_O,CURR_O,"fill=b")*1,"-"))))</f>
        <v/>
      </c>
      <c r="AW137" s="71" t="str">
        <f ca="1">IF(LEN($I137)=0,"",IF(LEN(AW$12)=0,"",IF(ISNUMBER(SEARCH("LABEL",$G137)),"",IFERROR(_xll.BDP(TKR,$G137,"EQY_FUND_RELATIVE_PERIOD",AW$12,ACC_O,CONS_O,CURR_O,"fill=b")*1,"-"))))</f>
        <v/>
      </c>
      <c r="AX137" s="71" t="str">
        <f ca="1">IF(LEN($I137)=0,"",IF(LEN(AX$12)=0,"",IF(ISNUMBER(SEARCH("LABEL",$G137)),"",IFERROR(_xll.BDP(TKR,$G137,"EQY_FUND_RELATIVE_PERIOD",AX$12,ACC_O,CONS_O,CURR_O,"fill=b")*1,"-"))))</f>
        <v/>
      </c>
      <c r="AY137" s="71" t="str">
        <f ca="1">IF(LEN($I137)=0,"",IF(LEN(AY$12)=0,"",IF(ISNUMBER(SEARCH("LABEL",$G137)),"",IFERROR(_xll.BDP(TKR,$G137,"EQY_FUND_RELATIVE_PERIOD",AY$12,ACC_O,CONS_O,CURR_O,"fill=b")*1,"-"))))</f>
        <v/>
      </c>
      <c r="AZ137" s="71" t="str">
        <f ca="1">IF(LEN($I137)=0,"",IF(LEN(AZ$12)=0,"",IF(ISNUMBER(SEARCH("LABEL",$G137)),"",IFERROR(_xll.BDP(TKR,$G137,"EQY_FUND_RELATIVE_PERIOD",AZ$12,ACC_O,CONS_O,CURR_O,"fill=b")*1,"-"))))</f>
        <v/>
      </c>
      <c r="BA137" s="71" t="str">
        <f ca="1">IF(LEN($I137)=0,"",IF(LEN(BA$12)=0,"",IF(ISNUMBER(SEARCH("LABEL",$G137)),"",IFERROR(_xll.BDP(TKR,$G137,"EQY_FUND_RELATIVE_PERIOD",BA$12,ACC_O,CONS_O,CURR_O,"fill=b")*1,"-"))))</f>
        <v/>
      </c>
      <c r="BB137" s="71" t="str">
        <f ca="1">IF(LEN($I137)=0,"",IF(LEN(BB$12)=0,"",IF(ISNUMBER(SEARCH("LABEL",$G137)),"",IFERROR(_xll.BDP(TKR,$G137,"EQY_FUND_RELATIVE_PERIOD",BB$12,ACC_O,CONS_O,CURR_O,"fill=b")*1,"-"))))</f>
        <v/>
      </c>
      <c r="BC137" s="71" t="str">
        <f ca="1">IF(LEN($I137)=0,"",IF(LEN(BC$12)=0,"",IF(ISNUMBER(SEARCH("LABEL",$G137)),"",IFERROR(_xll.BDP(TKR,$G137,"EQY_FUND_RELATIVE_PERIOD",BC$12,ACC_O,CONS_O,CURR_O,"fill=b")*1,"-"))))</f>
        <v/>
      </c>
    </row>
    <row r="138" spans="2:55">
      <c r="B138">
        <v>126</v>
      </c>
      <c r="C138" t="str">
        <f ca="1">IFERROR(INDEX(Passed_Addl,$B138,C$12),"")</f>
        <v/>
      </c>
      <c r="D138" t="str">
        <f ca="1">IFERROR(INDEX(Passed_Addl,$B138,D$12),"")</f>
        <v/>
      </c>
      <c r="E138" t="str">
        <f ca="1">IFERROR(INDEX(Passed_Addl,$B138,E$12),"")</f>
        <v/>
      </c>
      <c r="F138" t="str">
        <f ca="1">IFERROR(INDEX(Passed_Addl,$B138,F$12),"")</f>
        <v/>
      </c>
      <c r="G138" t="str">
        <f t="shared" ca="1" si="6"/>
        <v/>
      </c>
      <c r="H138" t="str">
        <f t="shared" ca="1" si="7"/>
        <v/>
      </c>
      <c r="I138" t="str">
        <f t="shared" ca="1" si="8"/>
        <v/>
      </c>
      <c r="P138" s="71" t="str">
        <f ca="1">IF(LEN($I138)=0,"",IF(LEN(P$12)=0,"",IF(ISNUMBER(SEARCH("LABEL",$G138)),"",IFERROR(_xll.BDP(TKR,$G138,"EQY_FUND_RELATIVE_PERIOD",P$12,ACC_O,CONS_O,CURR_O,"fill=b")*1,"-"))))</f>
        <v/>
      </c>
      <c r="Q138" s="71" t="str">
        <f ca="1">IF(LEN($I138)=0,"",IF(LEN(Q$12)=0,"",IF(ISNUMBER(SEARCH("LABEL",$G138)),"",IFERROR(_xll.BDP(TKR,$G138,"EQY_FUND_RELATIVE_PERIOD",Q$12,ACC_O,CONS_O,CURR_O,"fill=b")*1,"-"))))</f>
        <v/>
      </c>
      <c r="R138" s="71" t="str">
        <f ca="1">IF(LEN($I138)=0,"",IF(LEN(R$12)=0,"",IF(ISNUMBER(SEARCH("LABEL",$G138)),"",IFERROR(_xll.BDP(TKR,$G138,"EQY_FUND_RELATIVE_PERIOD",R$12,ACC_O,CONS_O,CURR_O,"fill=b")*1,"-"))))</f>
        <v/>
      </c>
      <c r="S138" s="71" t="str">
        <f ca="1">IF(LEN($I138)=0,"",IF(LEN(S$12)=0,"",IF(ISNUMBER(SEARCH("LABEL",$G138)),"",IFERROR(_xll.BDP(TKR,$G138,"EQY_FUND_RELATIVE_PERIOD",S$12,ACC_O,CONS_O,CURR_O,"fill=b")*1,"-"))))</f>
        <v/>
      </c>
      <c r="T138" s="71" t="str">
        <f ca="1">IF(LEN($I138)=0,"",IF(LEN(T$12)=0,"",IF(ISNUMBER(SEARCH("LABEL",$G138)),"",IFERROR(_xll.BDP(TKR,$G138,"EQY_FUND_RELATIVE_PERIOD",T$12,ACC_O,CONS_O,CURR_O,"fill=b")*1,"-"))))</f>
        <v/>
      </c>
      <c r="U138" s="71" t="str">
        <f ca="1">IF(LEN($I138)=0,"",IF(LEN(U$12)=0,"",IF(ISNUMBER(SEARCH("LABEL",$G138)),"",IFERROR(_xll.BDP(TKR,$G138,"EQY_FUND_RELATIVE_PERIOD",U$12,ACC_O,CONS_O,CURR_O,"fill=b")*1,"-"))))</f>
        <v/>
      </c>
      <c r="V138" s="71" t="str">
        <f ca="1">IF(LEN($I138)=0,"",IF(LEN(V$12)=0,"",IF(ISNUMBER(SEARCH("LABEL",$G138)),"",IFERROR(_xll.BDP(TKR,$G138,"EQY_FUND_RELATIVE_PERIOD",V$12,ACC_O,CONS_O,CURR_O,"fill=b")*1,"-"))))</f>
        <v/>
      </c>
      <c r="W138" s="71" t="str">
        <f ca="1">IF(LEN($I138)=0,"",IF(LEN(W$12)=0,"",IF(ISNUMBER(SEARCH("LABEL",$G138)),"",IFERROR(_xll.BDP(TKR,$G138,"EQY_FUND_RELATIVE_PERIOD",W$12,ACC_O,CONS_O,CURR_O,"fill=b")*1,"-"))))</f>
        <v/>
      </c>
      <c r="X138" s="71" t="str">
        <f ca="1">IF(LEN($I138)=0,"",IF(LEN(X$12)=0,"",IF(ISNUMBER(SEARCH("LABEL",$G138)),"",IFERROR(_xll.BDP(TKR,$G138,"EQY_FUND_RELATIVE_PERIOD",X$12,ACC_O,CONS_O,CURR_O,"fill=b")*1,"-"))))</f>
        <v/>
      </c>
      <c r="Y138" s="71" t="str">
        <f ca="1">IF(LEN($I138)=0,"",IF(LEN(Y$12)=0,"",IF(ISNUMBER(SEARCH("LABEL",$G138)),"",IFERROR(_xll.BDP(TKR,$G138,"EQY_FUND_RELATIVE_PERIOD",Y$12,ACC_O,CONS_O,CURR_O,"fill=b")*1,"-"))))</f>
        <v/>
      </c>
      <c r="Z138" s="71" t="str">
        <f ca="1">IF(LEN($I138)=0,"",IF(LEN(Z$12)=0,"",IF(ISNUMBER(SEARCH("LABEL",$G138)),"",IFERROR(_xll.BDP(TKR,$G138,"EQY_FUND_RELATIVE_PERIOD",Z$12,ACC_O,CONS_O,CURR_O,"fill=b")*1,"-"))))</f>
        <v/>
      </c>
      <c r="AA138" s="71" t="str">
        <f ca="1">IF(LEN($I138)=0,"",IF(LEN(AA$12)=0,"",IF(ISNUMBER(SEARCH("LABEL",$G138)),"",IFERROR(_xll.BDP(TKR,$G138,"EQY_FUND_RELATIVE_PERIOD",AA$12,ACC_O,CONS_O,CURR_O,"fill=b")*1,"-"))))</f>
        <v/>
      </c>
      <c r="AB138" s="71" t="str">
        <f ca="1">IF(LEN($I138)=0,"",IF(LEN(AB$12)=0,"",IF(ISNUMBER(SEARCH("LABEL",$G138)),"",IFERROR(_xll.BDP(TKR,$G138,"EQY_FUND_RELATIVE_PERIOD",AB$12,ACC_O,CONS_O,CURR_O,"fill=b")*1,"-"))))</f>
        <v/>
      </c>
      <c r="AC138" s="71" t="str">
        <f ca="1">IF(LEN($I138)=0,"",IF(LEN(AC$12)=0,"",IF(ISNUMBER(SEARCH("LABEL",$G138)),"",IFERROR(_xll.BDP(TKR,$G138,"EQY_FUND_RELATIVE_PERIOD",AC$12,ACC_O,CONS_O,CURR_O,"fill=b")*1,"-"))))</f>
        <v/>
      </c>
      <c r="AD138" s="71" t="str">
        <f ca="1">IF(LEN($I138)=0,"",IF(LEN(AD$12)=0,"",IF(ISNUMBER(SEARCH("LABEL",$G138)),"",IFERROR(_xll.BDP(TKR,$G138,"EQY_FUND_RELATIVE_PERIOD",AD$12,ACC_O,CONS_O,CURR_O,"fill=b")*1,"-"))))</f>
        <v/>
      </c>
      <c r="AE138" s="71" t="str">
        <f ca="1">IF(LEN($I138)=0,"",IF(LEN(AE$12)=0,"",IF(ISNUMBER(SEARCH("LABEL",$G138)),"",IFERROR(_xll.BDP(TKR,$G138,"EQY_FUND_RELATIVE_PERIOD",AE$12,ACC_O,CONS_O,CURR_O,"fill=b")*1,"-"))))</f>
        <v/>
      </c>
      <c r="AF138" s="71" t="str">
        <f ca="1">IF(LEN($I138)=0,"",IF(LEN(AF$12)=0,"",IF(ISNUMBER(SEARCH("LABEL",$G138)),"",IFERROR(_xll.BDP(TKR,$G138,"EQY_FUND_RELATIVE_PERIOD",AF$12,ACC_O,CONS_O,CURR_O,"fill=b")*1,"-"))))</f>
        <v/>
      </c>
      <c r="AG138" s="71" t="str">
        <f ca="1">IF(LEN($I138)=0,"",IF(LEN(AG$12)=0,"",IF(ISNUMBER(SEARCH("LABEL",$G138)),"",IFERROR(_xll.BDP(TKR,$G138,"EQY_FUND_RELATIVE_PERIOD",AG$12,ACC_O,CONS_O,CURR_O,"fill=b")*1,"-"))))</f>
        <v/>
      </c>
      <c r="AH138" s="71" t="str">
        <f ca="1">IF(LEN($I138)=0,"",IF(LEN(AH$12)=0,"",IF(ISNUMBER(SEARCH("LABEL",$G138)),"",IFERROR(_xll.BDP(TKR,$G138,"EQY_FUND_RELATIVE_PERIOD",AH$12,ACC_O,CONS_O,CURR_O,"fill=b")*1,"-"))))</f>
        <v/>
      </c>
      <c r="AI138" s="71" t="str">
        <f ca="1">IF(LEN($I138)=0,"",IF(LEN(AI$12)=0,"",IF(ISNUMBER(SEARCH("LABEL",$G138)),"",IFERROR(_xll.BDP(TKR,$G138,"EQY_FUND_RELATIVE_PERIOD",AI$12,ACC_O,CONS_O,CURR_O,"fill=b")*1,"-"))))</f>
        <v/>
      </c>
      <c r="AJ138" s="71" t="str">
        <f ca="1">IF(LEN($I138)=0,"",IF(LEN(AJ$12)=0,"",IF(ISNUMBER(SEARCH("LABEL",$G138)),"",IFERROR(_xll.BDP(TKR,$G138,"EQY_FUND_RELATIVE_PERIOD",AJ$12,ACC_O,CONS_O,CURR_O,"fill=b")*1,"-"))))</f>
        <v/>
      </c>
      <c r="AK138" s="71" t="str">
        <f ca="1">IF(LEN($I138)=0,"",IF(LEN(AK$12)=0,"",IF(ISNUMBER(SEARCH("LABEL",$G138)),"",IFERROR(_xll.BDP(TKR,$G138,"EQY_FUND_RELATIVE_PERIOD",AK$12,ACC_O,CONS_O,CURR_O,"fill=b")*1,"-"))))</f>
        <v/>
      </c>
      <c r="AL138" s="71" t="str">
        <f ca="1">IF(LEN($I138)=0,"",IF(LEN(AL$12)=0,"",IF(ISNUMBER(SEARCH("LABEL",$G138)),"",IFERROR(_xll.BDP(TKR,$G138,"EQY_FUND_RELATIVE_PERIOD",AL$12,ACC_O,CONS_O,CURR_O,"fill=b")*1,"-"))))</f>
        <v/>
      </c>
      <c r="AM138" s="71" t="str">
        <f ca="1">IF(LEN($I138)=0,"",IF(LEN(AM$12)=0,"",IF(ISNUMBER(SEARCH("LABEL",$G138)),"",IFERROR(_xll.BDP(TKR,$G138,"EQY_FUND_RELATIVE_PERIOD",AM$12,ACC_O,CONS_O,CURR_O,"fill=b")*1,"-"))))</f>
        <v/>
      </c>
      <c r="AN138" s="71" t="str">
        <f ca="1">IF(LEN($I138)=0,"",IF(LEN(AN$12)=0,"",IF(ISNUMBER(SEARCH("LABEL",$G138)),"",IFERROR(_xll.BDP(TKR,$G138,"EQY_FUND_RELATIVE_PERIOD",AN$12,ACC_O,CONS_O,CURR_O,"fill=b")*1,"-"))))</f>
        <v/>
      </c>
      <c r="AO138" s="71" t="str">
        <f ca="1">IF(LEN($I138)=0,"",IF(LEN(AO$12)=0,"",IF(ISNUMBER(SEARCH("LABEL",$G138)),"",IFERROR(_xll.BDP(TKR,$G138,"EQY_FUND_RELATIVE_PERIOD",AO$12,ACC_O,CONS_O,CURR_O,"fill=b")*1,"-"))))</f>
        <v/>
      </c>
      <c r="AP138" s="71" t="str">
        <f ca="1">IF(LEN($I138)=0,"",IF(LEN(AP$12)=0,"",IF(ISNUMBER(SEARCH("LABEL",$G138)),"",IFERROR(_xll.BDP(TKR,$G138,"EQY_FUND_RELATIVE_PERIOD",AP$12,ACC_O,CONS_O,CURR_O,"fill=b")*1,"-"))))</f>
        <v/>
      </c>
      <c r="AQ138" s="71" t="str">
        <f ca="1">IF(LEN($I138)=0,"",IF(LEN(AQ$12)=0,"",IF(ISNUMBER(SEARCH("LABEL",$G138)),"",IFERROR(_xll.BDP(TKR,$G138,"EQY_FUND_RELATIVE_PERIOD",AQ$12,ACC_O,CONS_O,CURR_O,"fill=b")*1,"-"))))</f>
        <v/>
      </c>
      <c r="AR138" s="71" t="str">
        <f ca="1">IF(LEN($I138)=0,"",IF(LEN(AR$12)=0,"",IF(ISNUMBER(SEARCH("LABEL",$G138)),"",IFERROR(_xll.BDP(TKR,$G138,"EQY_FUND_RELATIVE_PERIOD",AR$12,ACC_O,CONS_O,CURR_O,"fill=b")*1,"-"))))</f>
        <v/>
      </c>
      <c r="AS138" s="71" t="str">
        <f ca="1">IF(LEN($I138)=0,"",IF(LEN(AS$12)=0,"",IF(ISNUMBER(SEARCH("LABEL",$G138)),"",IFERROR(_xll.BDP(TKR,$G138,"EQY_FUND_RELATIVE_PERIOD",AS$12,ACC_O,CONS_O,CURR_O,"fill=b")*1,"-"))))</f>
        <v/>
      </c>
      <c r="AT138" s="71" t="str">
        <f ca="1">IF(LEN($I138)=0,"",IF(LEN(AT$12)=0,"",IF(ISNUMBER(SEARCH("LABEL",$G138)),"",IFERROR(_xll.BDP(TKR,$G138,"EQY_FUND_RELATIVE_PERIOD",AT$12,ACC_O,CONS_O,CURR_O,"fill=b")*1,"-"))))</f>
        <v/>
      </c>
      <c r="AU138" s="71" t="str">
        <f ca="1">IF(LEN($I138)=0,"",IF(LEN(AU$12)=0,"",IF(ISNUMBER(SEARCH("LABEL",$G138)),"",IFERROR(_xll.BDP(TKR,$G138,"EQY_FUND_RELATIVE_PERIOD",AU$12,ACC_O,CONS_O,CURR_O,"fill=b")*1,"-"))))</f>
        <v/>
      </c>
      <c r="AV138" s="71" t="str">
        <f ca="1">IF(LEN($I138)=0,"",IF(LEN(AV$12)=0,"",IF(ISNUMBER(SEARCH("LABEL",$G138)),"",IFERROR(_xll.BDP(TKR,$G138,"EQY_FUND_RELATIVE_PERIOD",AV$12,ACC_O,CONS_O,CURR_O,"fill=b")*1,"-"))))</f>
        <v/>
      </c>
      <c r="AW138" s="71" t="str">
        <f ca="1">IF(LEN($I138)=0,"",IF(LEN(AW$12)=0,"",IF(ISNUMBER(SEARCH("LABEL",$G138)),"",IFERROR(_xll.BDP(TKR,$G138,"EQY_FUND_RELATIVE_PERIOD",AW$12,ACC_O,CONS_O,CURR_O,"fill=b")*1,"-"))))</f>
        <v/>
      </c>
      <c r="AX138" s="71" t="str">
        <f ca="1">IF(LEN($I138)=0,"",IF(LEN(AX$12)=0,"",IF(ISNUMBER(SEARCH("LABEL",$G138)),"",IFERROR(_xll.BDP(TKR,$G138,"EQY_FUND_RELATIVE_PERIOD",AX$12,ACC_O,CONS_O,CURR_O,"fill=b")*1,"-"))))</f>
        <v/>
      </c>
      <c r="AY138" s="71" t="str">
        <f ca="1">IF(LEN($I138)=0,"",IF(LEN(AY$12)=0,"",IF(ISNUMBER(SEARCH("LABEL",$G138)),"",IFERROR(_xll.BDP(TKR,$G138,"EQY_FUND_RELATIVE_PERIOD",AY$12,ACC_O,CONS_O,CURR_O,"fill=b")*1,"-"))))</f>
        <v/>
      </c>
      <c r="AZ138" s="71" t="str">
        <f ca="1">IF(LEN($I138)=0,"",IF(LEN(AZ$12)=0,"",IF(ISNUMBER(SEARCH("LABEL",$G138)),"",IFERROR(_xll.BDP(TKR,$G138,"EQY_FUND_RELATIVE_PERIOD",AZ$12,ACC_O,CONS_O,CURR_O,"fill=b")*1,"-"))))</f>
        <v/>
      </c>
      <c r="BA138" s="71" t="str">
        <f ca="1">IF(LEN($I138)=0,"",IF(LEN(BA$12)=0,"",IF(ISNUMBER(SEARCH("LABEL",$G138)),"",IFERROR(_xll.BDP(TKR,$G138,"EQY_FUND_RELATIVE_PERIOD",BA$12,ACC_O,CONS_O,CURR_O,"fill=b")*1,"-"))))</f>
        <v/>
      </c>
      <c r="BB138" s="71" t="str">
        <f ca="1">IF(LEN($I138)=0,"",IF(LEN(BB$12)=0,"",IF(ISNUMBER(SEARCH("LABEL",$G138)),"",IFERROR(_xll.BDP(TKR,$G138,"EQY_FUND_RELATIVE_PERIOD",BB$12,ACC_O,CONS_O,CURR_O,"fill=b")*1,"-"))))</f>
        <v/>
      </c>
      <c r="BC138" s="71" t="str">
        <f ca="1">IF(LEN($I138)=0,"",IF(LEN(BC$12)=0,"",IF(ISNUMBER(SEARCH("LABEL",$G138)),"",IFERROR(_xll.BDP(TKR,$G138,"EQY_FUND_RELATIVE_PERIOD",BC$12,ACC_O,CONS_O,CURR_O,"fill=b")*1,"-"))))</f>
        <v/>
      </c>
    </row>
    <row r="139" spans="2:55">
      <c r="B139">
        <v>127</v>
      </c>
      <c r="C139" t="str">
        <f t="shared" ca="1" si="9"/>
        <v/>
      </c>
      <c r="D139" t="str">
        <f t="shared" ca="1" si="9"/>
        <v/>
      </c>
      <c r="E139" t="str">
        <f t="shared" ca="1" si="9"/>
        <v/>
      </c>
      <c r="F139" t="str">
        <f t="shared" ca="1" si="9"/>
        <v/>
      </c>
      <c r="G139" t="str">
        <f t="shared" ca="1" si="6"/>
        <v/>
      </c>
      <c r="H139" t="str">
        <f t="shared" ca="1" si="7"/>
        <v/>
      </c>
      <c r="I139" t="str">
        <f t="shared" ca="1" si="8"/>
        <v/>
      </c>
      <c r="P139" s="71" t="str">
        <f ca="1">IF(LEN($I139)=0,"",IF(LEN(P$12)=0,"",IF(ISNUMBER(SEARCH("LABEL",$G139)),"",IFERROR(_xll.BDP(TKR,$G139,"EQY_FUND_RELATIVE_PERIOD",P$12,ACC_O,CONS_O,CURR_O,"fill=b")*1,"-"))))</f>
        <v/>
      </c>
      <c r="Q139" s="71" t="str">
        <f ca="1">IF(LEN($I139)=0,"",IF(LEN(Q$12)=0,"",IF(ISNUMBER(SEARCH("LABEL",$G139)),"",IFERROR(_xll.BDP(TKR,$G139,"EQY_FUND_RELATIVE_PERIOD",Q$12,ACC_O,CONS_O,CURR_O,"fill=b")*1,"-"))))</f>
        <v/>
      </c>
      <c r="R139" s="71" t="str">
        <f ca="1">IF(LEN($I139)=0,"",IF(LEN(R$12)=0,"",IF(ISNUMBER(SEARCH("LABEL",$G139)),"",IFERROR(_xll.BDP(TKR,$G139,"EQY_FUND_RELATIVE_PERIOD",R$12,ACC_O,CONS_O,CURR_O,"fill=b")*1,"-"))))</f>
        <v/>
      </c>
      <c r="S139" s="71" t="str">
        <f ca="1">IF(LEN($I139)=0,"",IF(LEN(S$12)=0,"",IF(ISNUMBER(SEARCH("LABEL",$G139)),"",IFERROR(_xll.BDP(TKR,$G139,"EQY_FUND_RELATIVE_PERIOD",S$12,ACC_O,CONS_O,CURR_O,"fill=b")*1,"-"))))</f>
        <v/>
      </c>
      <c r="T139" s="71" t="str">
        <f ca="1">IF(LEN($I139)=0,"",IF(LEN(T$12)=0,"",IF(ISNUMBER(SEARCH("LABEL",$G139)),"",IFERROR(_xll.BDP(TKR,$G139,"EQY_FUND_RELATIVE_PERIOD",T$12,ACC_O,CONS_O,CURR_O,"fill=b")*1,"-"))))</f>
        <v/>
      </c>
      <c r="U139" s="71" t="str">
        <f ca="1">IF(LEN($I139)=0,"",IF(LEN(U$12)=0,"",IF(ISNUMBER(SEARCH("LABEL",$G139)),"",IFERROR(_xll.BDP(TKR,$G139,"EQY_FUND_RELATIVE_PERIOD",U$12,ACC_O,CONS_O,CURR_O,"fill=b")*1,"-"))))</f>
        <v/>
      </c>
      <c r="V139" s="71" t="str">
        <f ca="1">IF(LEN($I139)=0,"",IF(LEN(V$12)=0,"",IF(ISNUMBER(SEARCH("LABEL",$G139)),"",IFERROR(_xll.BDP(TKR,$G139,"EQY_FUND_RELATIVE_PERIOD",V$12,ACC_O,CONS_O,CURR_O,"fill=b")*1,"-"))))</f>
        <v/>
      </c>
      <c r="W139" s="71" t="str">
        <f ca="1">IF(LEN($I139)=0,"",IF(LEN(W$12)=0,"",IF(ISNUMBER(SEARCH("LABEL",$G139)),"",IFERROR(_xll.BDP(TKR,$G139,"EQY_FUND_RELATIVE_PERIOD",W$12,ACC_O,CONS_O,CURR_O,"fill=b")*1,"-"))))</f>
        <v/>
      </c>
      <c r="X139" s="71" t="str">
        <f ca="1">IF(LEN($I139)=0,"",IF(LEN(X$12)=0,"",IF(ISNUMBER(SEARCH("LABEL",$G139)),"",IFERROR(_xll.BDP(TKR,$G139,"EQY_FUND_RELATIVE_PERIOD",X$12,ACC_O,CONS_O,CURR_O,"fill=b")*1,"-"))))</f>
        <v/>
      </c>
      <c r="Y139" s="71" t="str">
        <f ca="1">IF(LEN($I139)=0,"",IF(LEN(Y$12)=0,"",IF(ISNUMBER(SEARCH("LABEL",$G139)),"",IFERROR(_xll.BDP(TKR,$G139,"EQY_FUND_RELATIVE_PERIOD",Y$12,ACC_O,CONS_O,CURR_O,"fill=b")*1,"-"))))</f>
        <v/>
      </c>
      <c r="Z139" s="71" t="str">
        <f ca="1">IF(LEN($I139)=0,"",IF(LEN(Z$12)=0,"",IF(ISNUMBER(SEARCH("LABEL",$G139)),"",IFERROR(_xll.BDP(TKR,$G139,"EQY_FUND_RELATIVE_PERIOD",Z$12,ACC_O,CONS_O,CURR_O,"fill=b")*1,"-"))))</f>
        <v/>
      </c>
      <c r="AA139" s="71" t="str">
        <f ca="1">IF(LEN($I139)=0,"",IF(LEN(AA$12)=0,"",IF(ISNUMBER(SEARCH("LABEL",$G139)),"",IFERROR(_xll.BDP(TKR,$G139,"EQY_FUND_RELATIVE_PERIOD",AA$12,ACC_O,CONS_O,CURR_O,"fill=b")*1,"-"))))</f>
        <v/>
      </c>
      <c r="AB139" s="71" t="str">
        <f ca="1">IF(LEN($I139)=0,"",IF(LEN(AB$12)=0,"",IF(ISNUMBER(SEARCH("LABEL",$G139)),"",IFERROR(_xll.BDP(TKR,$G139,"EQY_FUND_RELATIVE_PERIOD",AB$12,ACC_O,CONS_O,CURR_O,"fill=b")*1,"-"))))</f>
        <v/>
      </c>
      <c r="AC139" s="71" t="str">
        <f ca="1">IF(LEN($I139)=0,"",IF(LEN(AC$12)=0,"",IF(ISNUMBER(SEARCH("LABEL",$G139)),"",IFERROR(_xll.BDP(TKR,$G139,"EQY_FUND_RELATIVE_PERIOD",AC$12,ACC_O,CONS_O,CURR_O,"fill=b")*1,"-"))))</f>
        <v/>
      </c>
      <c r="AD139" s="71" t="str">
        <f ca="1">IF(LEN($I139)=0,"",IF(LEN(AD$12)=0,"",IF(ISNUMBER(SEARCH("LABEL",$G139)),"",IFERROR(_xll.BDP(TKR,$G139,"EQY_FUND_RELATIVE_PERIOD",AD$12,ACC_O,CONS_O,CURR_O,"fill=b")*1,"-"))))</f>
        <v/>
      </c>
      <c r="AE139" s="71" t="str">
        <f ca="1">IF(LEN($I139)=0,"",IF(LEN(AE$12)=0,"",IF(ISNUMBER(SEARCH("LABEL",$G139)),"",IFERROR(_xll.BDP(TKR,$G139,"EQY_FUND_RELATIVE_PERIOD",AE$12,ACC_O,CONS_O,CURR_O,"fill=b")*1,"-"))))</f>
        <v/>
      </c>
      <c r="AF139" s="71" t="str">
        <f ca="1">IF(LEN($I139)=0,"",IF(LEN(AF$12)=0,"",IF(ISNUMBER(SEARCH("LABEL",$G139)),"",IFERROR(_xll.BDP(TKR,$G139,"EQY_FUND_RELATIVE_PERIOD",AF$12,ACC_O,CONS_O,CURR_O,"fill=b")*1,"-"))))</f>
        <v/>
      </c>
      <c r="AG139" s="71" t="str">
        <f ca="1">IF(LEN($I139)=0,"",IF(LEN(AG$12)=0,"",IF(ISNUMBER(SEARCH("LABEL",$G139)),"",IFERROR(_xll.BDP(TKR,$G139,"EQY_FUND_RELATIVE_PERIOD",AG$12,ACC_O,CONS_O,CURR_O,"fill=b")*1,"-"))))</f>
        <v/>
      </c>
      <c r="AH139" s="71" t="str">
        <f ca="1">IF(LEN($I139)=0,"",IF(LEN(AH$12)=0,"",IF(ISNUMBER(SEARCH("LABEL",$G139)),"",IFERROR(_xll.BDP(TKR,$G139,"EQY_FUND_RELATIVE_PERIOD",AH$12,ACC_O,CONS_O,CURR_O,"fill=b")*1,"-"))))</f>
        <v/>
      </c>
      <c r="AI139" s="71" t="str">
        <f ca="1">IF(LEN($I139)=0,"",IF(LEN(AI$12)=0,"",IF(ISNUMBER(SEARCH("LABEL",$G139)),"",IFERROR(_xll.BDP(TKR,$G139,"EQY_FUND_RELATIVE_PERIOD",AI$12,ACC_O,CONS_O,CURR_O,"fill=b")*1,"-"))))</f>
        <v/>
      </c>
      <c r="AJ139" s="71" t="str">
        <f ca="1">IF(LEN($I139)=0,"",IF(LEN(AJ$12)=0,"",IF(ISNUMBER(SEARCH("LABEL",$G139)),"",IFERROR(_xll.BDP(TKR,$G139,"EQY_FUND_RELATIVE_PERIOD",AJ$12,ACC_O,CONS_O,CURR_O,"fill=b")*1,"-"))))</f>
        <v/>
      </c>
      <c r="AK139" s="71" t="str">
        <f ca="1">IF(LEN($I139)=0,"",IF(LEN(AK$12)=0,"",IF(ISNUMBER(SEARCH("LABEL",$G139)),"",IFERROR(_xll.BDP(TKR,$G139,"EQY_FUND_RELATIVE_PERIOD",AK$12,ACC_O,CONS_O,CURR_O,"fill=b")*1,"-"))))</f>
        <v/>
      </c>
      <c r="AL139" s="71" t="str">
        <f ca="1">IF(LEN($I139)=0,"",IF(LEN(AL$12)=0,"",IF(ISNUMBER(SEARCH("LABEL",$G139)),"",IFERROR(_xll.BDP(TKR,$G139,"EQY_FUND_RELATIVE_PERIOD",AL$12,ACC_O,CONS_O,CURR_O,"fill=b")*1,"-"))))</f>
        <v/>
      </c>
      <c r="AM139" s="71" t="str">
        <f ca="1">IF(LEN($I139)=0,"",IF(LEN(AM$12)=0,"",IF(ISNUMBER(SEARCH("LABEL",$G139)),"",IFERROR(_xll.BDP(TKR,$G139,"EQY_FUND_RELATIVE_PERIOD",AM$12,ACC_O,CONS_O,CURR_O,"fill=b")*1,"-"))))</f>
        <v/>
      </c>
      <c r="AN139" s="71" t="str">
        <f ca="1">IF(LEN($I139)=0,"",IF(LEN(AN$12)=0,"",IF(ISNUMBER(SEARCH("LABEL",$G139)),"",IFERROR(_xll.BDP(TKR,$G139,"EQY_FUND_RELATIVE_PERIOD",AN$12,ACC_O,CONS_O,CURR_O,"fill=b")*1,"-"))))</f>
        <v/>
      </c>
      <c r="AO139" s="71" t="str">
        <f ca="1">IF(LEN($I139)=0,"",IF(LEN(AO$12)=0,"",IF(ISNUMBER(SEARCH("LABEL",$G139)),"",IFERROR(_xll.BDP(TKR,$G139,"EQY_FUND_RELATIVE_PERIOD",AO$12,ACC_O,CONS_O,CURR_O,"fill=b")*1,"-"))))</f>
        <v/>
      </c>
      <c r="AP139" s="71" t="str">
        <f ca="1">IF(LEN($I139)=0,"",IF(LEN(AP$12)=0,"",IF(ISNUMBER(SEARCH("LABEL",$G139)),"",IFERROR(_xll.BDP(TKR,$G139,"EQY_FUND_RELATIVE_PERIOD",AP$12,ACC_O,CONS_O,CURR_O,"fill=b")*1,"-"))))</f>
        <v/>
      </c>
      <c r="AQ139" s="71" t="str">
        <f ca="1">IF(LEN($I139)=0,"",IF(LEN(AQ$12)=0,"",IF(ISNUMBER(SEARCH("LABEL",$G139)),"",IFERROR(_xll.BDP(TKR,$G139,"EQY_FUND_RELATIVE_PERIOD",AQ$12,ACC_O,CONS_O,CURR_O,"fill=b")*1,"-"))))</f>
        <v/>
      </c>
      <c r="AR139" s="71" t="str">
        <f ca="1">IF(LEN($I139)=0,"",IF(LEN(AR$12)=0,"",IF(ISNUMBER(SEARCH("LABEL",$G139)),"",IFERROR(_xll.BDP(TKR,$G139,"EQY_FUND_RELATIVE_PERIOD",AR$12,ACC_O,CONS_O,CURR_O,"fill=b")*1,"-"))))</f>
        <v/>
      </c>
      <c r="AS139" s="71" t="str">
        <f ca="1">IF(LEN($I139)=0,"",IF(LEN(AS$12)=0,"",IF(ISNUMBER(SEARCH("LABEL",$G139)),"",IFERROR(_xll.BDP(TKR,$G139,"EQY_FUND_RELATIVE_PERIOD",AS$12,ACC_O,CONS_O,CURR_O,"fill=b")*1,"-"))))</f>
        <v/>
      </c>
      <c r="AT139" s="71" t="str">
        <f ca="1">IF(LEN($I139)=0,"",IF(LEN(AT$12)=0,"",IF(ISNUMBER(SEARCH("LABEL",$G139)),"",IFERROR(_xll.BDP(TKR,$G139,"EQY_FUND_RELATIVE_PERIOD",AT$12,ACC_O,CONS_O,CURR_O,"fill=b")*1,"-"))))</f>
        <v/>
      </c>
      <c r="AU139" s="71" t="str">
        <f ca="1">IF(LEN($I139)=0,"",IF(LEN(AU$12)=0,"",IF(ISNUMBER(SEARCH("LABEL",$G139)),"",IFERROR(_xll.BDP(TKR,$G139,"EQY_FUND_RELATIVE_PERIOD",AU$12,ACC_O,CONS_O,CURR_O,"fill=b")*1,"-"))))</f>
        <v/>
      </c>
      <c r="AV139" s="71" t="str">
        <f ca="1">IF(LEN($I139)=0,"",IF(LEN(AV$12)=0,"",IF(ISNUMBER(SEARCH("LABEL",$G139)),"",IFERROR(_xll.BDP(TKR,$G139,"EQY_FUND_RELATIVE_PERIOD",AV$12,ACC_O,CONS_O,CURR_O,"fill=b")*1,"-"))))</f>
        <v/>
      </c>
      <c r="AW139" s="71" t="str">
        <f ca="1">IF(LEN($I139)=0,"",IF(LEN(AW$12)=0,"",IF(ISNUMBER(SEARCH("LABEL",$G139)),"",IFERROR(_xll.BDP(TKR,$G139,"EQY_FUND_RELATIVE_PERIOD",AW$12,ACC_O,CONS_O,CURR_O,"fill=b")*1,"-"))))</f>
        <v/>
      </c>
      <c r="AX139" s="71" t="str">
        <f ca="1">IF(LEN($I139)=0,"",IF(LEN(AX$12)=0,"",IF(ISNUMBER(SEARCH("LABEL",$G139)),"",IFERROR(_xll.BDP(TKR,$G139,"EQY_FUND_RELATIVE_PERIOD",AX$12,ACC_O,CONS_O,CURR_O,"fill=b")*1,"-"))))</f>
        <v/>
      </c>
      <c r="AY139" s="71" t="str">
        <f ca="1">IF(LEN($I139)=0,"",IF(LEN(AY$12)=0,"",IF(ISNUMBER(SEARCH("LABEL",$G139)),"",IFERROR(_xll.BDP(TKR,$G139,"EQY_FUND_RELATIVE_PERIOD",AY$12,ACC_O,CONS_O,CURR_O,"fill=b")*1,"-"))))</f>
        <v/>
      </c>
      <c r="AZ139" s="71" t="str">
        <f ca="1">IF(LEN($I139)=0,"",IF(LEN(AZ$12)=0,"",IF(ISNUMBER(SEARCH("LABEL",$G139)),"",IFERROR(_xll.BDP(TKR,$G139,"EQY_FUND_RELATIVE_PERIOD",AZ$12,ACC_O,CONS_O,CURR_O,"fill=b")*1,"-"))))</f>
        <v/>
      </c>
      <c r="BA139" s="71" t="str">
        <f ca="1">IF(LEN($I139)=0,"",IF(LEN(BA$12)=0,"",IF(ISNUMBER(SEARCH("LABEL",$G139)),"",IFERROR(_xll.BDP(TKR,$G139,"EQY_FUND_RELATIVE_PERIOD",BA$12,ACC_O,CONS_O,CURR_O,"fill=b")*1,"-"))))</f>
        <v/>
      </c>
      <c r="BB139" s="71" t="str">
        <f ca="1">IF(LEN($I139)=0,"",IF(LEN(BB$12)=0,"",IF(ISNUMBER(SEARCH("LABEL",$G139)),"",IFERROR(_xll.BDP(TKR,$G139,"EQY_FUND_RELATIVE_PERIOD",BB$12,ACC_O,CONS_O,CURR_O,"fill=b")*1,"-"))))</f>
        <v/>
      </c>
      <c r="BC139" s="71" t="str">
        <f ca="1">IF(LEN($I139)=0,"",IF(LEN(BC$12)=0,"",IF(ISNUMBER(SEARCH("LABEL",$G139)),"",IFERROR(_xll.BDP(TKR,$G139,"EQY_FUND_RELATIVE_PERIOD",BC$12,ACC_O,CONS_O,CURR_O,"fill=b")*1,"-"))))</f>
        <v/>
      </c>
    </row>
    <row r="140" spans="2:55">
      <c r="B140">
        <v>128</v>
      </c>
      <c r="C140" t="str">
        <f ca="1">IFERROR(INDEX(Passed_Addl,$B140,C$12),"")</f>
        <v/>
      </c>
      <c r="D140" t="str">
        <f ca="1">IFERROR(INDEX(Passed_Addl,$B140,D$12),"")</f>
        <v/>
      </c>
      <c r="E140" t="str">
        <f ca="1">IFERROR(INDEX(Passed_Addl,$B140,E$12),"")</f>
        <v/>
      </c>
      <c r="F140" t="str">
        <f ca="1">IFERROR(INDEX(Passed_Addl,$B140,F$12),"")</f>
        <v/>
      </c>
      <c r="G140" t="str">
        <f t="shared" ca="1" si="6"/>
        <v/>
      </c>
      <c r="H140" t="str">
        <f t="shared" ca="1" si="7"/>
        <v/>
      </c>
      <c r="I140" t="str">
        <f t="shared" ca="1" si="8"/>
        <v/>
      </c>
      <c r="P140" s="71" t="str">
        <f ca="1">IF(LEN($I140)=0,"",IF(LEN(P$12)=0,"",IF(ISNUMBER(SEARCH("LABEL",$G140)),"",IFERROR(_xll.BDP(TKR,$G140,"EQY_FUND_RELATIVE_PERIOD",P$12,ACC_O,CONS_O,CURR_O,"fill=b")*1,"-"))))</f>
        <v/>
      </c>
      <c r="Q140" s="71" t="str">
        <f ca="1">IF(LEN($I140)=0,"",IF(LEN(Q$12)=0,"",IF(ISNUMBER(SEARCH("LABEL",$G140)),"",IFERROR(_xll.BDP(TKR,$G140,"EQY_FUND_RELATIVE_PERIOD",Q$12,ACC_O,CONS_O,CURR_O,"fill=b")*1,"-"))))</f>
        <v/>
      </c>
      <c r="R140" s="71" t="str">
        <f ca="1">IF(LEN($I140)=0,"",IF(LEN(R$12)=0,"",IF(ISNUMBER(SEARCH("LABEL",$G140)),"",IFERROR(_xll.BDP(TKR,$G140,"EQY_FUND_RELATIVE_PERIOD",R$12,ACC_O,CONS_O,CURR_O,"fill=b")*1,"-"))))</f>
        <v/>
      </c>
      <c r="S140" s="71" t="str">
        <f ca="1">IF(LEN($I140)=0,"",IF(LEN(S$12)=0,"",IF(ISNUMBER(SEARCH("LABEL",$G140)),"",IFERROR(_xll.BDP(TKR,$G140,"EQY_FUND_RELATIVE_PERIOD",S$12,ACC_O,CONS_O,CURR_O,"fill=b")*1,"-"))))</f>
        <v/>
      </c>
      <c r="T140" s="71" t="str">
        <f ca="1">IF(LEN($I140)=0,"",IF(LEN(T$12)=0,"",IF(ISNUMBER(SEARCH("LABEL",$G140)),"",IFERROR(_xll.BDP(TKR,$G140,"EQY_FUND_RELATIVE_PERIOD",T$12,ACC_O,CONS_O,CURR_O,"fill=b")*1,"-"))))</f>
        <v/>
      </c>
      <c r="U140" s="71" t="str">
        <f ca="1">IF(LEN($I140)=0,"",IF(LEN(U$12)=0,"",IF(ISNUMBER(SEARCH("LABEL",$G140)),"",IFERROR(_xll.BDP(TKR,$G140,"EQY_FUND_RELATIVE_PERIOD",U$12,ACC_O,CONS_O,CURR_O,"fill=b")*1,"-"))))</f>
        <v/>
      </c>
      <c r="V140" s="71" t="str">
        <f ca="1">IF(LEN($I140)=0,"",IF(LEN(V$12)=0,"",IF(ISNUMBER(SEARCH("LABEL",$G140)),"",IFERROR(_xll.BDP(TKR,$G140,"EQY_FUND_RELATIVE_PERIOD",V$12,ACC_O,CONS_O,CURR_O,"fill=b")*1,"-"))))</f>
        <v/>
      </c>
      <c r="W140" s="71" t="str">
        <f ca="1">IF(LEN($I140)=0,"",IF(LEN(W$12)=0,"",IF(ISNUMBER(SEARCH("LABEL",$G140)),"",IFERROR(_xll.BDP(TKR,$G140,"EQY_FUND_RELATIVE_PERIOD",W$12,ACC_O,CONS_O,CURR_O,"fill=b")*1,"-"))))</f>
        <v/>
      </c>
      <c r="X140" s="71" t="str">
        <f ca="1">IF(LEN($I140)=0,"",IF(LEN(X$12)=0,"",IF(ISNUMBER(SEARCH("LABEL",$G140)),"",IFERROR(_xll.BDP(TKR,$G140,"EQY_FUND_RELATIVE_PERIOD",X$12,ACC_O,CONS_O,CURR_O,"fill=b")*1,"-"))))</f>
        <v/>
      </c>
      <c r="Y140" s="71" t="str">
        <f ca="1">IF(LEN($I140)=0,"",IF(LEN(Y$12)=0,"",IF(ISNUMBER(SEARCH("LABEL",$G140)),"",IFERROR(_xll.BDP(TKR,$G140,"EQY_FUND_RELATIVE_PERIOD",Y$12,ACC_O,CONS_O,CURR_O,"fill=b")*1,"-"))))</f>
        <v/>
      </c>
      <c r="Z140" s="71" t="str">
        <f ca="1">IF(LEN($I140)=0,"",IF(LEN(Z$12)=0,"",IF(ISNUMBER(SEARCH("LABEL",$G140)),"",IFERROR(_xll.BDP(TKR,$G140,"EQY_FUND_RELATIVE_PERIOD",Z$12,ACC_O,CONS_O,CURR_O,"fill=b")*1,"-"))))</f>
        <v/>
      </c>
      <c r="AA140" s="71" t="str">
        <f ca="1">IF(LEN($I140)=0,"",IF(LEN(AA$12)=0,"",IF(ISNUMBER(SEARCH("LABEL",$G140)),"",IFERROR(_xll.BDP(TKR,$G140,"EQY_FUND_RELATIVE_PERIOD",AA$12,ACC_O,CONS_O,CURR_O,"fill=b")*1,"-"))))</f>
        <v/>
      </c>
      <c r="AB140" s="71" t="str">
        <f ca="1">IF(LEN($I140)=0,"",IF(LEN(AB$12)=0,"",IF(ISNUMBER(SEARCH("LABEL",$G140)),"",IFERROR(_xll.BDP(TKR,$G140,"EQY_FUND_RELATIVE_PERIOD",AB$12,ACC_O,CONS_O,CURR_O,"fill=b")*1,"-"))))</f>
        <v/>
      </c>
      <c r="AC140" s="71" t="str">
        <f ca="1">IF(LEN($I140)=0,"",IF(LEN(AC$12)=0,"",IF(ISNUMBER(SEARCH("LABEL",$G140)),"",IFERROR(_xll.BDP(TKR,$G140,"EQY_FUND_RELATIVE_PERIOD",AC$12,ACC_O,CONS_O,CURR_O,"fill=b")*1,"-"))))</f>
        <v/>
      </c>
      <c r="AD140" s="71" t="str">
        <f ca="1">IF(LEN($I140)=0,"",IF(LEN(AD$12)=0,"",IF(ISNUMBER(SEARCH("LABEL",$G140)),"",IFERROR(_xll.BDP(TKR,$G140,"EQY_FUND_RELATIVE_PERIOD",AD$12,ACC_O,CONS_O,CURR_O,"fill=b")*1,"-"))))</f>
        <v/>
      </c>
      <c r="AE140" s="71" t="str">
        <f ca="1">IF(LEN($I140)=0,"",IF(LEN(AE$12)=0,"",IF(ISNUMBER(SEARCH("LABEL",$G140)),"",IFERROR(_xll.BDP(TKR,$G140,"EQY_FUND_RELATIVE_PERIOD",AE$12,ACC_O,CONS_O,CURR_O,"fill=b")*1,"-"))))</f>
        <v/>
      </c>
      <c r="AF140" s="71" t="str">
        <f ca="1">IF(LEN($I140)=0,"",IF(LEN(AF$12)=0,"",IF(ISNUMBER(SEARCH("LABEL",$G140)),"",IFERROR(_xll.BDP(TKR,$G140,"EQY_FUND_RELATIVE_PERIOD",AF$12,ACC_O,CONS_O,CURR_O,"fill=b")*1,"-"))))</f>
        <v/>
      </c>
      <c r="AG140" s="71" t="str">
        <f ca="1">IF(LEN($I140)=0,"",IF(LEN(AG$12)=0,"",IF(ISNUMBER(SEARCH("LABEL",$G140)),"",IFERROR(_xll.BDP(TKR,$G140,"EQY_FUND_RELATIVE_PERIOD",AG$12,ACC_O,CONS_O,CURR_O,"fill=b")*1,"-"))))</f>
        <v/>
      </c>
      <c r="AH140" s="71" t="str">
        <f ca="1">IF(LEN($I140)=0,"",IF(LEN(AH$12)=0,"",IF(ISNUMBER(SEARCH("LABEL",$G140)),"",IFERROR(_xll.BDP(TKR,$G140,"EQY_FUND_RELATIVE_PERIOD",AH$12,ACC_O,CONS_O,CURR_O,"fill=b")*1,"-"))))</f>
        <v/>
      </c>
      <c r="AI140" s="71" t="str">
        <f ca="1">IF(LEN($I140)=0,"",IF(LEN(AI$12)=0,"",IF(ISNUMBER(SEARCH("LABEL",$G140)),"",IFERROR(_xll.BDP(TKR,$G140,"EQY_FUND_RELATIVE_PERIOD",AI$12,ACC_O,CONS_O,CURR_O,"fill=b")*1,"-"))))</f>
        <v/>
      </c>
      <c r="AJ140" s="71" t="str">
        <f ca="1">IF(LEN($I140)=0,"",IF(LEN(AJ$12)=0,"",IF(ISNUMBER(SEARCH("LABEL",$G140)),"",IFERROR(_xll.BDP(TKR,$G140,"EQY_FUND_RELATIVE_PERIOD",AJ$12,ACC_O,CONS_O,CURR_O,"fill=b")*1,"-"))))</f>
        <v/>
      </c>
      <c r="AK140" s="71" t="str">
        <f ca="1">IF(LEN($I140)=0,"",IF(LEN(AK$12)=0,"",IF(ISNUMBER(SEARCH("LABEL",$G140)),"",IFERROR(_xll.BDP(TKR,$G140,"EQY_FUND_RELATIVE_PERIOD",AK$12,ACC_O,CONS_O,CURR_O,"fill=b")*1,"-"))))</f>
        <v/>
      </c>
      <c r="AL140" s="71" t="str">
        <f ca="1">IF(LEN($I140)=0,"",IF(LEN(AL$12)=0,"",IF(ISNUMBER(SEARCH("LABEL",$G140)),"",IFERROR(_xll.BDP(TKR,$G140,"EQY_FUND_RELATIVE_PERIOD",AL$12,ACC_O,CONS_O,CURR_O,"fill=b")*1,"-"))))</f>
        <v/>
      </c>
      <c r="AM140" s="71" t="str">
        <f ca="1">IF(LEN($I140)=0,"",IF(LEN(AM$12)=0,"",IF(ISNUMBER(SEARCH("LABEL",$G140)),"",IFERROR(_xll.BDP(TKR,$G140,"EQY_FUND_RELATIVE_PERIOD",AM$12,ACC_O,CONS_O,CURR_O,"fill=b")*1,"-"))))</f>
        <v/>
      </c>
      <c r="AN140" s="71" t="str">
        <f ca="1">IF(LEN($I140)=0,"",IF(LEN(AN$12)=0,"",IF(ISNUMBER(SEARCH("LABEL",$G140)),"",IFERROR(_xll.BDP(TKR,$G140,"EQY_FUND_RELATIVE_PERIOD",AN$12,ACC_O,CONS_O,CURR_O,"fill=b")*1,"-"))))</f>
        <v/>
      </c>
      <c r="AO140" s="71" t="str">
        <f ca="1">IF(LEN($I140)=0,"",IF(LEN(AO$12)=0,"",IF(ISNUMBER(SEARCH("LABEL",$G140)),"",IFERROR(_xll.BDP(TKR,$G140,"EQY_FUND_RELATIVE_PERIOD",AO$12,ACC_O,CONS_O,CURR_O,"fill=b")*1,"-"))))</f>
        <v/>
      </c>
      <c r="AP140" s="71" t="str">
        <f ca="1">IF(LEN($I140)=0,"",IF(LEN(AP$12)=0,"",IF(ISNUMBER(SEARCH("LABEL",$G140)),"",IFERROR(_xll.BDP(TKR,$G140,"EQY_FUND_RELATIVE_PERIOD",AP$12,ACC_O,CONS_O,CURR_O,"fill=b")*1,"-"))))</f>
        <v/>
      </c>
      <c r="AQ140" s="71" t="str">
        <f ca="1">IF(LEN($I140)=0,"",IF(LEN(AQ$12)=0,"",IF(ISNUMBER(SEARCH("LABEL",$G140)),"",IFERROR(_xll.BDP(TKR,$G140,"EQY_FUND_RELATIVE_PERIOD",AQ$12,ACC_O,CONS_O,CURR_O,"fill=b")*1,"-"))))</f>
        <v/>
      </c>
      <c r="AR140" s="71" t="str">
        <f ca="1">IF(LEN($I140)=0,"",IF(LEN(AR$12)=0,"",IF(ISNUMBER(SEARCH("LABEL",$G140)),"",IFERROR(_xll.BDP(TKR,$G140,"EQY_FUND_RELATIVE_PERIOD",AR$12,ACC_O,CONS_O,CURR_O,"fill=b")*1,"-"))))</f>
        <v/>
      </c>
      <c r="AS140" s="71" t="str">
        <f ca="1">IF(LEN($I140)=0,"",IF(LEN(AS$12)=0,"",IF(ISNUMBER(SEARCH("LABEL",$G140)),"",IFERROR(_xll.BDP(TKR,$G140,"EQY_FUND_RELATIVE_PERIOD",AS$12,ACC_O,CONS_O,CURR_O,"fill=b")*1,"-"))))</f>
        <v/>
      </c>
      <c r="AT140" s="71" t="str">
        <f ca="1">IF(LEN($I140)=0,"",IF(LEN(AT$12)=0,"",IF(ISNUMBER(SEARCH("LABEL",$G140)),"",IFERROR(_xll.BDP(TKR,$G140,"EQY_FUND_RELATIVE_PERIOD",AT$12,ACC_O,CONS_O,CURR_O,"fill=b")*1,"-"))))</f>
        <v/>
      </c>
      <c r="AU140" s="71" t="str">
        <f ca="1">IF(LEN($I140)=0,"",IF(LEN(AU$12)=0,"",IF(ISNUMBER(SEARCH("LABEL",$G140)),"",IFERROR(_xll.BDP(TKR,$G140,"EQY_FUND_RELATIVE_PERIOD",AU$12,ACC_O,CONS_O,CURR_O,"fill=b")*1,"-"))))</f>
        <v/>
      </c>
      <c r="AV140" s="71" t="str">
        <f ca="1">IF(LEN($I140)=0,"",IF(LEN(AV$12)=0,"",IF(ISNUMBER(SEARCH("LABEL",$G140)),"",IFERROR(_xll.BDP(TKR,$G140,"EQY_FUND_RELATIVE_PERIOD",AV$12,ACC_O,CONS_O,CURR_O,"fill=b")*1,"-"))))</f>
        <v/>
      </c>
      <c r="AW140" s="71" t="str">
        <f ca="1">IF(LEN($I140)=0,"",IF(LEN(AW$12)=0,"",IF(ISNUMBER(SEARCH("LABEL",$G140)),"",IFERROR(_xll.BDP(TKR,$G140,"EQY_FUND_RELATIVE_PERIOD",AW$12,ACC_O,CONS_O,CURR_O,"fill=b")*1,"-"))))</f>
        <v/>
      </c>
      <c r="AX140" s="71" t="str">
        <f ca="1">IF(LEN($I140)=0,"",IF(LEN(AX$12)=0,"",IF(ISNUMBER(SEARCH("LABEL",$G140)),"",IFERROR(_xll.BDP(TKR,$G140,"EQY_FUND_RELATIVE_PERIOD",AX$12,ACC_O,CONS_O,CURR_O,"fill=b")*1,"-"))))</f>
        <v/>
      </c>
      <c r="AY140" s="71" t="str">
        <f ca="1">IF(LEN($I140)=0,"",IF(LEN(AY$12)=0,"",IF(ISNUMBER(SEARCH("LABEL",$G140)),"",IFERROR(_xll.BDP(TKR,$G140,"EQY_FUND_RELATIVE_PERIOD",AY$12,ACC_O,CONS_O,CURR_O,"fill=b")*1,"-"))))</f>
        <v/>
      </c>
      <c r="AZ140" s="71" t="str">
        <f ca="1">IF(LEN($I140)=0,"",IF(LEN(AZ$12)=0,"",IF(ISNUMBER(SEARCH("LABEL",$G140)),"",IFERROR(_xll.BDP(TKR,$G140,"EQY_FUND_RELATIVE_PERIOD",AZ$12,ACC_O,CONS_O,CURR_O,"fill=b")*1,"-"))))</f>
        <v/>
      </c>
      <c r="BA140" s="71" t="str">
        <f ca="1">IF(LEN($I140)=0,"",IF(LEN(BA$12)=0,"",IF(ISNUMBER(SEARCH("LABEL",$G140)),"",IFERROR(_xll.BDP(TKR,$G140,"EQY_FUND_RELATIVE_PERIOD",BA$12,ACC_O,CONS_O,CURR_O,"fill=b")*1,"-"))))</f>
        <v/>
      </c>
      <c r="BB140" s="71" t="str">
        <f ca="1">IF(LEN($I140)=0,"",IF(LEN(BB$12)=0,"",IF(ISNUMBER(SEARCH("LABEL",$G140)),"",IFERROR(_xll.BDP(TKR,$G140,"EQY_FUND_RELATIVE_PERIOD",BB$12,ACC_O,CONS_O,CURR_O,"fill=b")*1,"-"))))</f>
        <v/>
      </c>
      <c r="BC140" s="71" t="str">
        <f ca="1">IF(LEN($I140)=0,"",IF(LEN(BC$12)=0,"",IF(ISNUMBER(SEARCH("LABEL",$G140)),"",IFERROR(_xll.BDP(TKR,$G140,"EQY_FUND_RELATIVE_PERIOD",BC$12,ACC_O,CONS_O,CURR_O,"fill=b")*1,"-"))))</f>
        <v/>
      </c>
    </row>
    <row r="141" spans="2:55">
      <c r="B141">
        <v>129</v>
      </c>
      <c r="C141" t="str">
        <f t="shared" ca="1" si="9"/>
        <v/>
      </c>
      <c r="D141" t="str">
        <f t="shared" ca="1" si="9"/>
        <v/>
      </c>
      <c r="E141" t="str">
        <f t="shared" ca="1" si="9"/>
        <v/>
      </c>
      <c r="F141" t="str">
        <f t="shared" ca="1" si="9"/>
        <v/>
      </c>
      <c r="G141" t="str">
        <f t="shared" ref="G141:G171" ca="1" si="10">IFERROR(INDEX(ADGrids,$E141,MATCH($F141,ADGridNames,0)+1),"")</f>
        <v/>
      </c>
      <c r="H141" t="str">
        <f t="shared" ref="H141:H171" ca="1" si="11">IFERROR(INDEX(ADGrids,$E141,MATCH($F141,ADGridNames,0)+3),"")</f>
        <v/>
      </c>
      <c r="I141" t="str">
        <f t="shared" ref="I141:I171" ca="1" si="12">IF(IFERROR(INDEX(ADGrids,$E141,MATCH($F141,ADGridNames,0)),"")=0,"",IFERROR(INDEX(ADGrids,$E141,MATCH($F141,ADGridNames,0)),""))</f>
        <v/>
      </c>
      <c r="P141" s="71" t="str">
        <f ca="1">IF(LEN($I141)=0,"",IF(LEN(P$12)=0,"",IF(ISNUMBER(SEARCH("LABEL",$G141)),"",IFERROR(_xll.BDP(TKR,$G141,"EQY_FUND_RELATIVE_PERIOD",P$12,ACC_O,CONS_O,CURR_O,"fill=b")*1,"-"))))</f>
        <v/>
      </c>
      <c r="Q141" s="71" t="str">
        <f ca="1">IF(LEN($I141)=0,"",IF(LEN(Q$12)=0,"",IF(ISNUMBER(SEARCH("LABEL",$G141)),"",IFERROR(_xll.BDP(TKR,$G141,"EQY_FUND_RELATIVE_PERIOD",Q$12,ACC_O,CONS_O,CURR_O,"fill=b")*1,"-"))))</f>
        <v/>
      </c>
      <c r="R141" s="71" t="str">
        <f ca="1">IF(LEN($I141)=0,"",IF(LEN(R$12)=0,"",IF(ISNUMBER(SEARCH("LABEL",$G141)),"",IFERROR(_xll.BDP(TKR,$G141,"EQY_FUND_RELATIVE_PERIOD",R$12,ACC_O,CONS_O,CURR_O,"fill=b")*1,"-"))))</f>
        <v/>
      </c>
      <c r="S141" s="71" t="str">
        <f ca="1">IF(LEN($I141)=0,"",IF(LEN(S$12)=0,"",IF(ISNUMBER(SEARCH("LABEL",$G141)),"",IFERROR(_xll.BDP(TKR,$G141,"EQY_FUND_RELATIVE_PERIOD",S$12,ACC_O,CONS_O,CURR_O,"fill=b")*1,"-"))))</f>
        <v/>
      </c>
      <c r="T141" s="71" t="str">
        <f ca="1">IF(LEN($I141)=0,"",IF(LEN(T$12)=0,"",IF(ISNUMBER(SEARCH("LABEL",$G141)),"",IFERROR(_xll.BDP(TKR,$G141,"EQY_FUND_RELATIVE_PERIOD",T$12,ACC_O,CONS_O,CURR_O,"fill=b")*1,"-"))))</f>
        <v/>
      </c>
      <c r="U141" s="71" t="str">
        <f ca="1">IF(LEN($I141)=0,"",IF(LEN(U$12)=0,"",IF(ISNUMBER(SEARCH("LABEL",$G141)),"",IFERROR(_xll.BDP(TKR,$G141,"EQY_FUND_RELATIVE_PERIOD",U$12,ACC_O,CONS_O,CURR_O,"fill=b")*1,"-"))))</f>
        <v/>
      </c>
      <c r="V141" s="71" t="str">
        <f ca="1">IF(LEN($I141)=0,"",IF(LEN(V$12)=0,"",IF(ISNUMBER(SEARCH("LABEL",$G141)),"",IFERROR(_xll.BDP(TKR,$G141,"EQY_FUND_RELATIVE_PERIOD",V$12,ACC_O,CONS_O,CURR_O,"fill=b")*1,"-"))))</f>
        <v/>
      </c>
      <c r="W141" s="71" t="str">
        <f ca="1">IF(LEN($I141)=0,"",IF(LEN(W$12)=0,"",IF(ISNUMBER(SEARCH("LABEL",$G141)),"",IFERROR(_xll.BDP(TKR,$G141,"EQY_FUND_RELATIVE_PERIOD",W$12,ACC_O,CONS_O,CURR_O,"fill=b")*1,"-"))))</f>
        <v/>
      </c>
      <c r="X141" s="71" t="str">
        <f ca="1">IF(LEN($I141)=0,"",IF(LEN(X$12)=0,"",IF(ISNUMBER(SEARCH("LABEL",$G141)),"",IFERROR(_xll.BDP(TKR,$G141,"EQY_FUND_RELATIVE_PERIOD",X$12,ACC_O,CONS_O,CURR_O,"fill=b")*1,"-"))))</f>
        <v/>
      </c>
      <c r="Y141" s="71" t="str">
        <f ca="1">IF(LEN($I141)=0,"",IF(LEN(Y$12)=0,"",IF(ISNUMBER(SEARCH("LABEL",$G141)),"",IFERROR(_xll.BDP(TKR,$G141,"EQY_FUND_RELATIVE_PERIOD",Y$12,ACC_O,CONS_O,CURR_O,"fill=b")*1,"-"))))</f>
        <v/>
      </c>
      <c r="Z141" s="71" t="str">
        <f ca="1">IF(LEN($I141)=0,"",IF(LEN(Z$12)=0,"",IF(ISNUMBER(SEARCH("LABEL",$G141)),"",IFERROR(_xll.BDP(TKR,$G141,"EQY_FUND_RELATIVE_PERIOD",Z$12,ACC_O,CONS_O,CURR_O,"fill=b")*1,"-"))))</f>
        <v/>
      </c>
      <c r="AA141" s="71" t="str">
        <f ca="1">IF(LEN($I141)=0,"",IF(LEN(AA$12)=0,"",IF(ISNUMBER(SEARCH("LABEL",$G141)),"",IFERROR(_xll.BDP(TKR,$G141,"EQY_FUND_RELATIVE_PERIOD",AA$12,ACC_O,CONS_O,CURR_O,"fill=b")*1,"-"))))</f>
        <v/>
      </c>
      <c r="AB141" s="71" t="str">
        <f ca="1">IF(LEN($I141)=0,"",IF(LEN(AB$12)=0,"",IF(ISNUMBER(SEARCH("LABEL",$G141)),"",IFERROR(_xll.BDP(TKR,$G141,"EQY_FUND_RELATIVE_PERIOD",AB$12,ACC_O,CONS_O,CURR_O,"fill=b")*1,"-"))))</f>
        <v/>
      </c>
      <c r="AC141" s="71" t="str">
        <f ca="1">IF(LEN($I141)=0,"",IF(LEN(AC$12)=0,"",IF(ISNUMBER(SEARCH("LABEL",$G141)),"",IFERROR(_xll.BDP(TKR,$G141,"EQY_FUND_RELATIVE_PERIOD",AC$12,ACC_O,CONS_O,CURR_O,"fill=b")*1,"-"))))</f>
        <v/>
      </c>
      <c r="AD141" s="71" t="str">
        <f ca="1">IF(LEN($I141)=0,"",IF(LEN(AD$12)=0,"",IF(ISNUMBER(SEARCH("LABEL",$G141)),"",IFERROR(_xll.BDP(TKR,$G141,"EQY_FUND_RELATIVE_PERIOD",AD$12,ACC_O,CONS_O,CURR_O,"fill=b")*1,"-"))))</f>
        <v/>
      </c>
      <c r="AE141" s="71" t="str">
        <f ca="1">IF(LEN($I141)=0,"",IF(LEN(AE$12)=0,"",IF(ISNUMBER(SEARCH("LABEL",$G141)),"",IFERROR(_xll.BDP(TKR,$G141,"EQY_FUND_RELATIVE_PERIOD",AE$12,ACC_O,CONS_O,CURR_O,"fill=b")*1,"-"))))</f>
        <v/>
      </c>
      <c r="AF141" s="71" t="str">
        <f ca="1">IF(LEN($I141)=0,"",IF(LEN(AF$12)=0,"",IF(ISNUMBER(SEARCH("LABEL",$G141)),"",IFERROR(_xll.BDP(TKR,$G141,"EQY_FUND_RELATIVE_PERIOD",AF$12,ACC_O,CONS_O,CURR_O,"fill=b")*1,"-"))))</f>
        <v/>
      </c>
      <c r="AG141" s="71" t="str">
        <f ca="1">IF(LEN($I141)=0,"",IF(LEN(AG$12)=0,"",IF(ISNUMBER(SEARCH("LABEL",$G141)),"",IFERROR(_xll.BDP(TKR,$G141,"EQY_FUND_RELATIVE_PERIOD",AG$12,ACC_O,CONS_O,CURR_O,"fill=b")*1,"-"))))</f>
        <v/>
      </c>
      <c r="AH141" s="71" t="str">
        <f ca="1">IF(LEN($I141)=0,"",IF(LEN(AH$12)=0,"",IF(ISNUMBER(SEARCH("LABEL",$G141)),"",IFERROR(_xll.BDP(TKR,$G141,"EQY_FUND_RELATIVE_PERIOD",AH$12,ACC_O,CONS_O,CURR_O,"fill=b")*1,"-"))))</f>
        <v/>
      </c>
      <c r="AI141" s="71" t="str">
        <f ca="1">IF(LEN($I141)=0,"",IF(LEN(AI$12)=0,"",IF(ISNUMBER(SEARCH("LABEL",$G141)),"",IFERROR(_xll.BDP(TKR,$G141,"EQY_FUND_RELATIVE_PERIOD",AI$12,ACC_O,CONS_O,CURR_O,"fill=b")*1,"-"))))</f>
        <v/>
      </c>
      <c r="AJ141" s="71" t="str">
        <f ca="1">IF(LEN($I141)=0,"",IF(LEN(AJ$12)=0,"",IF(ISNUMBER(SEARCH("LABEL",$G141)),"",IFERROR(_xll.BDP(TKR,$G141,"EQY_FUND_RELATIVE_PERIOD",AJ$12,ACC_O,CONS_O,CURR_O,"fill=b")*1,"-"))))</f>
        <v/>
      </c>
      <c r="AK141" s="71" t="str">
        <f ca="1">IF(LEN($I141)=0,"",IF(LEN(AK$12)=0,"",IF(ISNUMBER(SEARCH("LABEL",$G141)),"",IFERROR(_xll.BDP(TKR,$G141,"EQY_FUND_RELATIVE_PERIOD",AK$12,ACC_O,CONS_O,CURR_O,"fill=b")*1,"-"))))</f>
        <v/>
      </c>
      <c r="AL141" s="71" t="str">
        <f ca="1">IF(LEN($I141)=0,"",IF(LEN(AL$12)=0,"",IF(ISNUMBER(SEARCH("LABEL",$G141)),"",IFERROR(_xll.BDP(TKR,$G141,"EQY_FUND_RELATIVE_PERIOD",AL$12,ACC_O,CONS_O,CURR_O,"fill=b")*1,"-"))))</f>
        <v/>
      </c>
      <c r="AM141" s="71" t="str">
        <f ca="1">IF(LEN($I141)=0,"",IF(LEN(AM$12)=0,"",IF(ISNUMBER(SEARCH("LABEL",$G141)),"",IFERROR(_xll.BDP(TKR,$G141,"EQY_FUND_RELATIVE_PERIOD",AM$12,ACC_O,CONS_O,CURR_O,"fill=b")*1,"-"))))</f>
        <v/>
      </c>
      <c r="AN141" s="71" t="str">
        <f ca="1">IF(LEN($I141)=0,"",IF(LEN(AN$12)=0,"",IF(ISNUMBER(SEARCH("LABEL",$G141)),"",IFERROR(_xll.BDP(TKR,$G141,"EQY_FUND_RELATIVE_PERIOD",AN$12,ACC_O,CONS_O,CURR_O,"fill=b")*1,"-"))))</f>
        <v/>
      </c>
      <c r="AO141" s="71" t="str">
        <f ca="1">IF(LEN($I141)=0,"",IF(LEN(AO$12)=0,"",IF(ISNUMBER(SEARCH("LABEL",$G141)),"",IFERROR(_xll.BDP(TKR,$G141,"EQY_FUND_RELATIVE_PERIOD",AO$12,ACC_O,CONS_O,CURR_O,"fill=b")*1,"-"))))</f>
        <v/>
      </c>
      <c r="AP141" s="71" t="str">
        <f ca="1">IF(LEN($I141)=0,"",IF(LEN(AP$12)=0,"",IF(ISNUMBER(SEARCH("LABEL",$G141)),"",IFERROR(_xll.BDP(TKR,$G141,"EQY_FUND_RELATIVE_PERIOD",AP$12,ACC_O,CONS_O,CURR_O,"fill=b")*1,"-"))))</f>
        <v/>
      </c>
      <c r="AQ141" s="71" t="str">
        <f ca="1">IF(LEN($I141)=0,"",IF(LEN(AQ$12)=0,"",IF(ISNUMBER(SEARCH("LABEL",$G141)),"",IFERROR(_xll.BDP(TKR,$G141,"EQY_FUND_RELATIVE_PERIOD",AQ$12,ACC_O,CONS_O,CURR_O,"fill=b")*1,"-"))))</f>
        <v/>
      </c>
      <c r="AR141" s="71" t="str">
        <f ca="1">IF(LEN($I141)=0,"",IF(LEN(AR$12)=0,"",IF(ISNUMBER(SEARCH("LABEL",$G141)),"",IFERROR(_xll.BDP(TKR,$G141,"EQY_FUND_RELATIVE_PERIOD",AR$12,ACC_O,CONS_O,CURR_O,"fill=b")*1,"-"))))</f>
        <v/>
      </c>
      <c r="AS141" s="71" t="str">
        <f ca="1">IF(LEN($I141)=0,"",IF(LEN(AS$12)=0,"",IF(ISNUMBER(SEARCH("LABEL",$G141)),"",IFERROR(_xll.BDP(TKR,$G141,"EQY_FUND_RELATIVE_PERIOD",AS$12,ACC_O,CONS_O,CURR_O,"fill=b")*1,"-"))))</f>
        <v/>
      </c>
      <c r="AT141" s="71" t="str">
        <f ca="1">IF(LEN($I141)=0,"",IF(LEN(AT$12)=0,"",IF(ISNUMBER(SEARCH("LABEL",$G141)),"",IFERROR(_xll.BDP(TKR,$G141,"EQY_FUND_RELATIVE_PERIOD",AT$12,ACC_O,CONS_O,CURR_O,"fill=b")*1,"-"))))</f>
        <v/>
      </c>
      <c r="AU141" s="71" t="str">
        <f ca="1">IF(LEN($I141)=0,"",IF(LEN(AU$12)=0,"",IF(ISNUMBER(SEARCH("LABEL",$G141)),"",IFERROR(_xll.BDP(TKR,$G141,"EQY_FUND_RELATIVE_PERIOD",AU$12,ACC_O,CONS_O,CURR_O,"fill=b")*1,"-"))))</f>
        <v/>
      </c>
      <c r="AV141" s="71" t="str">
        <f ca="1">IF(LEN($I141)=0,"",IF(LEN(AV$12)=0,"",IF(ISNUMBER(SEARCH("LABEL",$G141)),"",IFERROR(_xll.BDP(TKR,$G141,"EQY_FUND_RELATIVE_PERIOD",AV$12,ACC_O,CONS_O,CURR_O,"fill=b")*1,"-"))))</f>
        <v/>
      </c>
      <c r="AW141" s="71" t="str">
        <f ca="1">IF(LEN($I141)=0,"",IF(LEN(AW$12)=0,"",IF(ISNUMBER(SEARCH("LABEL",$G141)),"",IFERROR(_xll.BDP(TKR,$G141,"EQY_FUND_RELATIVE_PERIOD",AW$12,ACC_O,CONS_O,CURR_O,"fill=b")*1,"-"))))</f>
        <v/>
      </c>
      <c r="AX141" s="71" t="str">
        <f ca="1">IF(LEN($I141)=0,"",IF(LEN(AX$12)=0,"",IF(ISNUMBER(SEARCH("LABEL",$G141)),"",IFERROR(_xll.BDP(TKR,$G141,"EQY_FUND_RELATIVE_PERIOD",AX$12,ACC_O,CONS_O,CURR_O,"fill=b")*1,"-"))))</f>
        <v/>
      </c>
      <c r="AY141" s="71" t="str">
        <f ca="1">IF(LEN($I141)=0,"",IF(LEN(AY$12)=0,"",IF(ISNUMBER(SEARCH("LABEL",$G141)),"",IFERROR(_xll.BDP(TKR,$G141,"EQY_FUND_RELATIVE_PERIOD",AY$12,ACC_O,CONS_O,CURR_O,"fill=b")*1,"-"))))</f>
        <v/>
      </c>
      <c r="AZ141" s="71" t="str">
        <f ca="1">IF(LEN($I141)=0,"",IF(LEN(AZ$12)=0,"",IF(ISNUMBER(SEARCH("LABEL",$G141)),"",IFERROR(_xll.BDP(TKR,$G141,"EQY_FUND_RELATIVE_PERIOD",AZ$12,ACC_O,CONS_O,CURR_O,"fill=b")*1,"-"))))</f>
        <v/>
      </c>
      <c r="BA141" s="71" t="str">
        <f ca="1">IF(LEN($I141)=0,"",IF(LEN(BA$12)=0,"",IF(ISNUMBER(SEARCH("LABEL",$G141)),"",IFERROR(_xll.BDP(TKR,$G141,"EQY_FUND_RELATIVE_PERIOD",BA$12,ACC_O,CONS_O,CURR_O,"fill=b")*1,"-"))))</f>
        <v/>
      </c>
      <c r="BB141" s="71" t="str">
        <f ca="1">IF(LEN($I141)=0,"",IF(LEN(BB$12)=0,"",IF(ISNUMBER(SEARCH("LABEL",$G141)),"",IFERROR(_xll.BDP(TKR,$G141,"EQY_FUND_RELATIVE_PERIOD",BB$12,ACC_O,CONS_O,CURR_O,"fill=b")*1,"-"))))</f>
        <v/>
      </c>
      <c r="BC141" s="71" t="str">
        <f ca="1">IF(LEN($I141)=0,"",IF(LEN(BC$12)=0,"",IF(ISNUMBER(SEARCH("LABEL",$G141)),"",IFERROR(_xll.BDP(TKR,$G141,"EQY_FUND_RELATIVE_PERIOD",BC$12,ACC_O,CONS_O,CURR_O,"fill=b")*1,"-"))))</f>
        <v/>
      </c>
    </row>
    <row r="142" spans="2:55">
      <c r="B142">
        <v>130</v>
      </c>
      <c r="C142" t="str">
        <f ca="1">IFERROR(INDEX(Passed_Addl,$B142,C$12),"")</f>
        <v/>
      </c>
      <c r="D142" t="str">
        <f ca="1">IFERROR(INDEX(Passed_Addl,$B142,D$12),"")</f>
        <v/>
      </c>
      <c r="E142" t="str">
        <f ca="1">IFERROR(INDEX(Passed_Addl,$B142,E$12),"")</f>
        <v/>
      </c>
      <c r="F142" t="str">
        <f ca="1">IFERROR(INDEX(Passed_Addl,$B142,F$12),"")</f>
        <v/>
      </c>
      <c r="G142" t="str">
        <f t="shared" ca="1" si="10"/>
        <v/>
      </c>
      <c r="H142" t="str">
        <f t="shared" ca="1" si="11"/>
        <v/>
      </c>
      <c r="I142" t="str">
        <f t="shared" ca="1" si="12"/>
        <v/>
      </c>
      <c r="P142" s="71" t="str">
        <f ca="1">IF(LEN($I142)=0,"",IF(LEN(P$12)=0,"",IF(ISNUMBER(SEARCH("LABEL",$G142)),"",IFERROR(_xll.BDP(TKR,$G142,"EQY_FUND_RELATIVE_PERIOD",P$12,ACC_O,CONS_O,CURR_O,"fill=b")*1,"-"))))</f>
        <v/>
      </c>
      <c r="Q142" s="71" t="str">
        <f ca="1">IF(LEN($I142)=0,"",IF(LEN(Q$12)=0,"",IF(ISNUMBER(SEARCH("LABEL",$G142)),"",IFERROR(_xll.BDP(TKR,$G142,"EQY_FUND_RELATIVE_PERIOD",Q$12,ACC_O,CONS_O,CURR_O,"fill=b")*1,"-"))))</f>
        <v/>
      </c>
      <c r="R142" s="71" t="str">
        <f ca="1">IF(LEN($I142)=0,"",IF(LEN(R$12)=0,"",IF(ISNUMBER(SEARCH("LABEL",$G142)),"",IFERROR(_xll.BDP(TKR,$G142,"EQY_FUND_RELATIVE_PERIOD",R$12,ACC_O,CONS_O,CURR_O,"fill=b")*1,"-"))))</f>
        <v/>
      </c>
      <c r="S142" s="71" t="str">
        <f ca="1">IF(LEN($I142)=0,"",IF(LEN(S$12)=0,"",IF(ISNUMBER(SEARCH("LABEL",$G142)),"",IFERROR(_xll.BDP(TKR,$G142,"EQY_FUND_RELATIVE_PERIOD",S$12,ACC_O,CONS_O,CURR_O,"fill=b")*1,"-"))))</f>
        <v/>
      </c>
      <c r="T142" s="71" t="str">
        <f ca="1">IF(LEN($I142)=0,"",IF(LEN(T$12)=0,"",IF(ISNUMBER(SEARCH("LABEL",$G142)),"",IFERROR(_xll.BDP(TKR,$G142,"EQY_FUND_RELATIVE_PERIOD",T$12,ACC_O,CONS_O,CURR_O,"fill=b")*1,"-"))))</f>
        <v/>
      </c>
      <c r="U142" s="71" t="str">
        <f ca="1">IF(LEN($I142)=0,"",IF(LEN(U$12)=0,"",IF(ISNUMBER(SEARCH("LABEL",$G142)),"",IFERROR(_xll.BDP(TKR,$G142,"EQY_FUND_RELATIVE_PERIOD",U$12,ACC_O,CONS_O,CURR_O,"fill=b")*1,"-"))))</f>
        <v/>
      </c>
      <c r="V142" s="71" t="str">
        <f ca="1">IF(LEN($I142)=0,"",IF(LEN(V$12)=0,"",IF(ISNUMBER(SEARCH("LABEL",$G142)),"",IFERROR(_xll.BDP(TKR,$G142,"EQY_FUND_RELATIVE_PERIOD",V$12,ACC_O,CONS_O,CURR_O,"fill=b")*1,"-"))))</f>
        <v/>
      </c>
      <c r="W142" s="71" t="str">
        <f ca="1">IF(LEN($I142)=0,"",IF(LEN(W$12)=0,"",IF(ISNUMBER(SEARCH("LABEL",$G142)),"",IFERROR(_xll.BDP(TKR,$G142,"EQY_FUND_RELATIVE_PERIOD",W$12,ACC_O,CONS_O,CURR_O,"fill=b")*1,"-"))))</f>
        <v/>
      </c>
      <c r="X142" s="71" t="str">
        <f ca="1">IF(LEN($I142)=0,"",IF(LEN(X$12)=0,"",IF(ISNUMBER(SEARCH("LABEL",$G142)),"",IFERROR(_xll.BDP(TKR,$G142,"EQY_FUND_RELATIVE_PERIOD",X$12,ACC_O,CONS_O,CURR_O,"fill=b")*1,"-"))))</f>
        <v/>
      </c>
      <c r="Y142" s="71" t="str">
        <f ca="1">IF(LEN($I142)=0,"",IF(LEN(Y$12)=0,"",IF(ISNUMBER(SEARCH("LABEL",$G142)),"",IFERROR(_xll.BDP(TKR,$G142,"EQY_FUND_RELATIVE_PERIOD",Y$12,ACC_O,CONS_O,CURR_O,"fill=b")*1,"-"))))</f>
        <v/>
      </c>
      <c r="Z142" s="71" t="str">
        <f ca="1">IF(LEN($I142)=0,"",IF(LEN(Z$12)=0,"",IF(ISNUMBER(SEARCH("LABEL",$G142)),"",IFERROR(_xll.BDP(TKR,$G142,"EQY_FUND_RELATIVE_PERIOD",Z$12,ACC_O,CONS_O,CURR_O,"fill=b")*1,"-"))))</f>
        <v/>
      </c>
      <c r="AA142" s="71" t="str">
        <f ca="1">IF(LEN($I142)=0,"",IF(LEN(AA$12)=0,"",IF(ISNUMBER(SEARCH("LABEL",$G142)),"",IFERROR(_xll.BDP(TKR,$G142,"EQY_FUND_RELATIVE_PERIOD",AA$12,ACC_O,CONS_O,CURR_O,"fill=b")*1,"-"))))</f>
        <v/>
      </c>
      <c r="AB142" s="71" t="str">
        <f ca="1">IF(LEN($I142)=0,"",IF(LEN(AB$12)=0,"",IF(ISNUMBER(SEARCH("LABEL",$G142)),"",IFERROR(_xll.BDP(TKR,$G142,"EQY_FUND_RELATIVE_PERIOD",AB$12,ACC_O,CONS_O,CURR_O,"fill=b")*1,"-"))))</f>
        <v/>
      </c>
      <c r="AC142" s="71" t="str">
        <f ca="1">IF(LEN($I142)=0,"",IF(LEN(AC$12)=0,"",IF(ISNUMBER(SEARCH("LABEL",$G142)),"",IFERROR(_xll.BDP(TKR,$G142,"EQY_FUND_RELATIVE_PERIOD",AC$12,ACC_O,CONS_O,CURR_O,"fill=b")*1,"-"))))</f>
        <v/>
      </c>
      <c r="AD142" s="71" t="str">
        <f ca="1">IF(LEN($I142)=0,"",IF(LEN(AD$12)=0,"",IF(ISNUMBER(SEARCH("LABEL",$G142)),"",IFERROR(_xll.BDP(TKR,$G142,"EQY_FUND_RELATIVE_PERIOD",AD$12,ACC_O,CONS_O,CURR_O,"fill=b")*1,"-"))))</f>
        <v/>
      </c>
      <c r="AE142" s="71" t="str">
        <f ca="1">IF(LEN($I142)=0,"",IF(LEN(AE$12)=0,"",IF(ISNUMBER(SEARCH("LABEL",$G142)),"",IFERROR(_xll.BDP(TKR,$G142,"EQY_FUND_RELATIVE_PERIOD",AE$12,ACC_O,CONS_O,CURR_O,"fill=b")*1,"-"))))</f>
        <v/>
      </c>
      <c r="AF142" s="71" t="str">
        <f ca="1">IF(LEN($I142)=0,"",IF(LEN(AF$12)=0,"",IF(ISNUMBER(SEARCH("LABEL",$G142)),"",IFERROR(_xll.BDP(TKR,$G142,"EQY_FUND_RELATIVE_PERIOD",AF$12,ACC_O,CONS_O,CURR_O,"fill=b")*1,"-"))))</f>
        <v/>
      </c>
      <c r="AG142" s="71" t="str">
        <f ca="1">IF(LEN($I142)=0,"",IF(LEN(AG$12)=0,"",IF(ISNUMBER(SEARCH("LABEL",$G142)),"",IFERROR(_xll.BDP(TKR,$G142,"EQY_FUND_RELATIVE_PERIOD",AG$12,ACC_O,CONS_O,CURR_O,"fill=b")*1,"-"))))</f>
        <v/>
      </c>
      <c r="AH142" s="71" t="str">
        <f ca="1">IF(LEN($I142)=0,"",IF(LEN(AH$12)=0,"",IF(ISNUMBER(SEARCH("LABEL",$G142)),"",IFERROR(_xll.BDP(TKR,$G142,"EQY_FUND_RELATIVE_PERIOD",AH$12,ACC_O,CONS_O,CURR_O,"fill=b")*1,"-"))))</f>
        <v/>
      </c>
      <c r="AI142" s="71" t="str">
        <f ca="1">IF(LEN($I142)=0,"",IF(LEN(AI$12)=0,"",IF(ISNUMBER(SEARCH("LABEL",$G142)),"",IFERROR(_xll.BDP(TKR,$G142,"EQY_FUND_RELATIVE_PERIOD",AI$12,ACC_O,CONS_O,CURR_O,"fill=b")*1,"-"))))</f>
        <v/>
      </c>
      <c r="AJ142" s="71" t="str">
        <f ca="1">IF(LEN($I142)=0,"",IF(LEN(AJ$12)=0,"",IF(ISNUMBER(SEARCH("LABEL",$G142)),"",IFERROR(_xll.BDP(TKR,$G142,"EQY_FUND_RELATIVE_PERIOD",AJ$12,ACC_O,CONS_O,CURR_O,"fill=b")*1,"-"))))</f>
        <v/>
      </c>
      <c r="AK142" s="71" t="str">
        <f ca="1">IF(LEN($I142)=0,"",IF(LEN(AK$12)=0,"",IF(ISNUMBER(SEARCH("LABEL",$G142)),"",IFERROR(_xll.BDP(TKR,$G142,"EQY_FUND_RELATIVE_PERIOD",AK$12,ACC_O,CONS_O,CURR_O,"fill=b")*1,"-"))))</f>
        <v/>
      </c>
      <c r="AL142" s="71" t="str">
        <f ca="1">IF(LEN($I142)=0,"",IF(LEN(AL$12)=0,"",IF(ISNUMBER(SEARCH("LABEL",$G142)),"",IFERROR(_xll.BDP(TKR,$G142,"EQY_FUND_RELATIVE_PERIOD",AL$12,ACC_O,CONS_O,CURR_O,"fill=b")*1,"-"))))</f>
        <v/>
      </c>
      <c r="AM142" s="71" t="str">
        <f ca="1">IF(LEN($I142)=0,"",IF(LEN(AM$12)=0,"",IF(ISNUMBER(SEARCH("LABEL",$G142)),"",IFERROR(_xll.BDP(TKR,$G142,"EQY_FUND_RELATIVE_PERIOD",AM$12,ACC_O,CONS_O,CURR_O,"fill=b")*1,"-"))))</f>
        <v/>
      </c>
      <c r="AN142" s="71" t="str">
        <f ca="1">IF(LEN($I142)=0,"",IF(LEN(AN$12)=0,"",IF(ISNUMBER(SEARCH("LABEL",$G142)),"",IFERROR(_xll.BDP(TKR,$G142,"EQY_FUND_RELATIVE_PERIOD",AN$12,ACC_O,CONS_O,CURR_O,"fill=b")*1,"-"))))</f>
        <v/>
      </c>
      <c r="AO142" s="71" t="str">
        <f ca="1">IF(LEN($I142)=0,"",IF(LEN(AO$12)=0,"",IF(ISNUMBER(SEARCH("LABEL",$G142)),"",IFERROR(_xll.BDP(TKR,$G142,"EQY_FUND_RELATIVE_PERIOD",AO$12,ACC_O,CONS_O,CURR_O,"fill=b")*1,"-"))))</f>
        <v/>
      </c>
      <c r="AP142" s="71" t="str">
        <f ca="1">IF(LEN($I142)=0,"",IF(LEN(AP$12)=0,"",IF(ISNUMBER(SEARCH("LABEL",$G142)),"",IFERROR(_xll.BDP(TKR,$G142,"EQY_FUND_RELATIVE_PERIOD",AP$12,ACC_O,CONS_O,CURR_O,"fill=b")*1,"-"))))</f>
        <v/>
      </c>
      <c r="AQ142" s="71" t="str">
        <f ca="1">IF(LEN($I142)=0,"",IF(LEN(AQ$12)=0,"",IF(ISNUMBER(SEARCH("LABEL",$G142)),"",IFERROR(_xll.BDP(TKR,$G142,"EQY_FUND_RELATIVE_PERIOD",AQ$12,ACC_O,CONS_O,CURR_O,"fill=b")*1,"-"))))</f>
        <v/>
      </c>
      <c r="AR142" s="71" t="str">
        <f ca="1">IF(LEN($I142)=0,"",IF(LEN(AR$12)=0,"",IF(ISNUMBER(SEARCH("LABEL",$G142)),"",IFERROR(_xll.BDP(TKR,$G142,"EQY_FUND_RELATIVE_PERIOD",AR$12,ACC_O,CONS_O,CURR_O,"fill=b")*1,"-"))))</f>
        <v/>
      </c>
      <c r="AS142" s="71" t="str">
        <f ca="1">IF(LEN($I142)=0,"",IF(LEN(AS$12)=0,"",IF(ISNUMBER(SEARCH("LABEL",$G142)),"",IFERROR(_xll.BDP(TKR,$G142,"EQY_FUND_RELATIVE_PERIOD",AS$12,ACC_O,CONS_O,CURR_O,"fill=b")*1,"-"))))</f>
        <v/>
      </c>
      <c r="AT142" s="71" t="str">
        <f ca="1">IF(LEN($I142)=0,"",IF(LEN(AT$12)=0,"",IF(ISNUMBER(SEARCH("LABEL",$G142)),"",IFERROR(_xll.BDP(TKR,$G142,"EQY_FUND_RELATIVE_PERIOD",AT$12,ACC_O,CONS_O,CURR_O,"fill=b")*1,"-"))))</f>
        <v/>
      </c>
      <c r="AU142" s="71" t="str">
        <f ca="1">IF(LEN($I142)=0,"",IF(LEN(AU$12)=0,"",IF(ISNUMBER(SEARCH("LABEL",$G142)),"",IFERROR(_xll.BDP(TKR,$G142,"EQY_FUND_RELATIVE_PERIOD",AU$12,ACC_O,CONS_O,CURR_O,"fill=b")*1,"-"))))</f>
        <v/>
      </c>
      <c r="AV142" s="71" t="str">
        <f ca="1">IF(LEN($I142)=0,"",IF(LEN(AV$12)=0,"",IF(ISNUMBER(SEARCH("LABEL",$G142)),"",IFERROR(_xll.BDP(TKR,$G142,"EQY_FUND_RELATIVE_PERIOD",AV$12,ACC_O,CONS_O,CURR_O,"fill=b")*1,"-"))))</f>
        <v/>
      </c>
      <c r="AW142" s="71" t="str">
        <f ca="1">IF(LEN($I142)=0,"",IF(LEN(AW$12)=0,"",IF(ISNUMBER(SEARCH("LABEL",$G142)),"",IFERROR(_xll.BDP(TKR,$G142,"EQY_FUND_RELATIVE_PERIOD",AW$12,ACC_O,CONS_O,CURR_O,"fill=b")*1,"-"))))</f>
        <v/>
      </c>
      <c r="AX142" s="71" t="str">
        <f ca="1">IF(LEN($I142)=0,"",IF(LEN(AX$12)=0,"",IF(ISNUMBER(SEARCH("LABEL",$G142)),"",IFERROR(_xll.BDP(TKR,$G142,"EQY_FUND_RELATIVE_PERIOD",AX$12,ACC_O,CONS_O,CURR_O,"fill=b")*1,"-"))))</f>
        <v/>
      </c>
      <c r="AY142" s="71" t="str">
        <f ca="1">IF(LEN($I142)=0,"",IF(LEN(AY$12)=0,"",IF(ISNUMBER(SEARCH("LABEL",$G142)),"",IFERROR(_xll.BDP(TKR,$G142,"EQY_FUND_RELATIVE_PERIOD",AY$12,ACC_O,CONS_O,CURR_O,"fill=b")*1,"-"))))</f>
        <v/>
      </c>
      <c r="AZ142" s="71" t="str">
        <f ca="1">IF(LEN($I142)=0,"",IF(LEN(AZ$12)=0,"",IF(ISNUMBER(SEARCH("LABEL",$G142)),"",IFERROR(_xll.BDP(TKR,$G142,"EQY_FUND_RELATIVE_PERIOD",AZ$12,ACC_O,CONS_O,CURR_O,"fill=b")*1,"-"))))</f>
        <v/>
      </c>
      <c r="BA142" s="71" t="str">
        <f ca="1">IF(LEN($I142)=0,"",IF(LEN(BA$12)=0,"",IF(ISNUMBER(SEARCH("LABEL",$G142)),"",IFERROR(_xll.BDP(TKR,$G142,"EQY_FUND_RELATIVE_PERIOD",BA$12,ACC_O,CONS_O,CURR_O,"fill=b")*1,"-"))))</f>
        <v/>
      </c>
      <c r="BB142" s="71" t="str">
        <f ca="1">IF(LEN($I142)=0,"",IF(LEN(BB$12)=0,"",IF(ISNUMBER(SEARCH("LABEL",$G142)),"",IFERROR(_xll.BDP(TKR,$G142,"EQY_FUND_RELATIVE_PERIOD",BB$12,ACC_O,CONS_O,CURR_O,"fill=b")*1,"-"))))</f>
        <v/>
      </c>
      <c r="BC142" s="71" t="str">
        <f ca="1">IF(LEN($I142)=0,"",IF(LEN(BC$12)=0,"",IF(ISNUMBER(SEARCH("LABEL",$G142)),"",IFERROR(_xll.BDP(TKR,$G142,"EQY_FUND_RELATIVE_PERIOD",BC$12,ACC_O,CONS_O,CURR_O,"fill=b")*1,"-"))))</f>
        <v/>
      </c>
    </row>
    <row r="143" spans="2:55">
      <c r="B143">
        <v>131</v>
      </c>
      <c r="C143" t="str">
        <f t="shared" ca="1" si="9"/>
        <v/>
      </c>
      <c r="D143" t="str">
        <f t="shared" ca="1" si="9"/>
        <v/>
      </c>
      <c r="E143" t="str">
        <f t="shared" ca="1" si="9"/>
        <v/>
      </c>
      <c r="F143" t="str">
        <f t="shared" ca="1" si="9"/>
        <v/>
      </c>
      <c r="G143" t="str">
        <f t="shared" ca="1" si="10"/>
        <v/>
      </c>
      <c r="H143" t="str">
        <f t="shared" ca="1" si="11"/>
        <v/>
      </c>
      <c r="I143" t="str">
        <f t="shared" ca="1" si="12"/>
        <v/>
      </c>
      <c r="P143" s="71" t="str">
        <f ca="1">IF(LEN($I143)=0,"",IF(LEN(P$12)=0,"",IF(ISNUMBER(SEARCH("LABEL",$G143)),"",IFERROR(_xll.BDP(TKR,$G143,"EQY_FUND_RELATIVE_PERIOD",P$12,ACC_O,CONS_O,CURR_O,"fill=b")*1,"-"))))</f>
        <v/>
      </c>
      <c r="Q143" s="71" t="str">
        <f ca="1">IF(LEN($I143)=0,"",IF(LEN(Q$12)=0,"",IF(ISNUMBER(SEARCH("LABEL",$G143)),"",IFERROR(_xll.BDP(TKR,$G143,"EQY_FUND_RELATIVE_PERIOD",Q$12,ACC_O,CONS_O,CURR_O,"fill=b")*1,"-"))))</f>
        <v/>
      </c>
      <c r="R143" s="71" t="str">
        <f ca="1">IF(LEN($I143)=0,"",IF(LEN(R$12)=0,"",IF(ISNUMBER(SEARCH("LABEL",$G143)),"",IFERROR(_xll.BDP(TKR,$G143,"EQY_FUND_RELATIVE_PERIOD",R$12,ACC_O,CONS_O,CURR_O,"fill=b")*1,"-"))))</f>
        <v/>
      </c>
      <c r="S143" s="71" t="str">
        <f ca="1">IF(LEN($I143)=0,"",IF(LEN(S$12)=0,"",IF(ISNUMBER(SEARCH("LABEL",$G143)),"",IFERROR(_xll.BDP(TKR,$G143,"EQY_FUND_RELATIVE_PERIOD",S$12,ACC_O,CONS_O,CURR_O,"fill=b")*1,"-"))))</f>
        <v/>
      </c>
      <c r="T143" s="71" t="str">
        <f ca="1">IF(LEN($I143)=0,"",IF(LEN(T$12)=0,"",IF(ISNUMBER(SEARCH("LABEL",$G143)),"",IFERROR(_xll.BDP(TKR,$G143,"EQY_FUND_RELATIVE_PERIOD",T$12,ACC_O,CONS_O,CURR_O,"fill=b")*1,"-"))))</f>
        <v/>
      </c>
      <c r="U143" s="71" t="str">
        <f ca="1">IF(LEN($I143)=0,"",IF(LEN(U$12)=0,"",IF(ISNUMBER(SEARCH("LABEL",$G143)),"",IFERROR(_xll.BDP(TKR,$G143,"EQY_FUND_RELATIVE_PERIOD",U$12,ACC_O,CONS_O,CURR_O,"fill=b")*1,"-"))))</f>
        <v/>
      </c>
      <c r="V143" s="71" t="str">
        <f ca="1">IF(LEN($I143)=0,"",IF(LEN(V$12)=0,"",IF(ISNUMBER(SEARCH("LABEL",$G143)),"",IFERROR(_xll.BDP(TKR,$G143,"EQY_FUND_RELATIVE_PERIOD",V$12,ACC_O,CONS_O,CURR_O,"fill=b")*1,"-"))))</f>
        <v/>
      </c>
      <c r="W143" s="71" t="str">
        <f ca="1">IF(LEN($I143)=0,"",IF(LEN(W$12)=0,"",IF(ISNUMBER(SEARCH("LABEL",$G143)),"",IFERROR(_xll.BDP(TKR,$G143,"EQY_FUND_RELATIVE_PERIOD",W$12,ACC_O,CONS_O,CURR_O,"fill=b")*1,"-"))))</f>
        <v/>
      </c>
      <c r="X143" s="71" t="str">
        <f ca="1">IF(LEN($I143)=0,"",IF(LEN(X$12)=0,"",IF(ISNUMBER(SEARCH("LABEL",$G143)),"",IFERROR(_xll.BDP(TKR,$G143,"EQY_FUND_RELATIVE_PERIOD",X$12,ACC_O,CONS_O,CURR_O,"fill=b")*1,"-"))))</f>
        <v/>
      </c>
      <c r="Y143" s="71" t="str">
        <f ca="1">IF(LEN($I143)=0,"",IF(LEN(Y$12)=0,"",IF(ISNUMBER(SEARCH("LABEL",$G143)),"",IFERROR(_xll.BDP(TKR,$G143,"EQY_FUND_RELATIVE_PERIOD",Y$12,ACC_O,CONS_O,CURR_O,"fill=b")*1,"-"))))</f>
        <v/>
      </c>
      <c r="Z143" s="71" t="str">
        <f ca="1">IF(LEN($I143)=0,"",IF(LEN(Z$12)=0,"",IF(ISNUMBER(SEARCH("LABEL",$G143)),"",IFERROR(_xll.BDP(TKR,$G143,"EQY_FUND_RELATIVE_PERIOD",Z$12,ACC_O,CONS_O,CURR_O,"fill=b")*1,"-"))))</f>
        <v/>
      </c>
      <c r="AA143" s="71" t="str">
        <f ca="1">IF(LEN($I143)=0,"",IF(LEN(AA$12)=0,"",IF(ISNUMBER(SEARCH("LABEL",$G143)),"",IFERROR(_xll.BDP(TKR,$G143,"EQY_FUND_RELATIVE_PERIOD",AA$12,ACC_O,CONS_O,CURR_O,"fill=b")*1,"-"))))</f>
        <v/>
      </c>
      <c r="AB143" s="71" t="str">
        <f ca="1">IF(LEN($I143)=0,"",IF(LEN(AB$12)=0,"",IF(ISNUMBER(SEARCH("LABEL",$G143)),"",IFERROR(_xll.BDP(TKR,$G143,"EQY_FUND_RELATIVE_PERIOD",AB$12,ACC_O,CONS_O,CURR_O,"fill=b")*1,"-"))))</f>
        <v/>
      </c>
      <c r="AC143" s="71" t="str">
        <f ca="1">IF(LEN($I143)=0,"",IF(LEN(AC$12)=0,"",IF(ISNUMBER(SEARCH("LABEL",$G143)),"",IFERROR(_xll.BDP(TKR,$G143,"EQY_FUND_RELATIVE_PERIOD",AC$12,ACC_O,CONS_O,CURR_O,"fill=b")*1,"-"))))</f>
        <v/>
      </c>
      <c r="AD143" s="71" t="str">
        <f ca="1">IF(LEN($I143)=0,"",IF(LEN(AD$12)=0,"",IF(ISNUMBER(SEARCH("LABEL",$G143)),"",IFERROR(_xll.BDP(TKR,$G143,"EQY_FUND_RELATIVE_PERIOD",AD$12,ACC_O,CONS_O,CURR_O,"fill=b")*1,"-"))))</f>
        <v/>
      </c>
      <c r="AE143" s="71" t="str">
        <f ca="1">IF(LEN($I143)=0,"",IF(LEN(AE$12)=0,"",IF(ISNUMBER(SEARCH("LABEL",$G143)),"",IFERROR(_xll.BDP(TKR,$G143,"EQY_FUND_RELATIVE_PERIOD",AE$12,ACC_O,CONS_O,CURR_O,"fill=b")*1,"-"))))</f>
        <v/>
      </c>
      <c r="AF143" s="71" t="str">
        <f ca="1">IF(LEN($I143)=0,"",IF(LEN(AF$12)=0,"",IF(ISNUMBER(SEARCH("LABEL",$G143)),"",IFERROR(_xll.BDP(TKR,$G143,"EQY_FUND_RELATIVE_PERIOD",AF$12,ACC_O,CONS_O,CURR_O,"fill=b")*1,"-"))))</f>
        <v/>
      </c>
      <c r="AG143" s="71" t="str">
        <f ca="1">IF(LEN($I143)=0,"",IF(LEN(AG$12)=0,"",IF(ISNUMBER(SEARCH("LABEL",$G143)),"",IFERROR(_xll.BDP(TKR,$G143,"EQY_FUND_RELATIVE_PERIOD",AG$12,ACC_O,CONS_O,CURR_O,"fill=b")*1,"-"))))</f>
        <v/>
      </c>
      <c r="AH143" s="71" t="str">
        <f ca="1">IF(LEN($I143)=0,"",IF(LEN(AH$12)=0,"",IF(ISNUMBER(SEARCH("LABEL",$G143)),"",IFERROR(_xll.BDP(TKR,$G143,"EQY_FUND_RELATIVE_PERIOD",AH$12,ACC_O,CONS_O,CURR_O,"fill=b")*1,"-"))))</f>
        <v/>
      </c>
      <c r="AI143" s="71" t="str">
        <f ca="1">IF(LEN($I143)=0,"",IF(LEN(AI$12)=0,"",IF(ISNUMBER(SEARCH("LABEL",$G143)),"",IFERROR(_xll.BDP(TKR,$G143,"EQY_FUND_RELATIVE_PERIOD",AI$12,ACC_O,CONS_O,CURR_O,"fill=b")*1,"-"))))</f>
        <v/>
      </c>
      <c r="AJ143" s="71" t="str">
        <f ca="1">IF(LEN($I143)=0,"",IF(LEN(AJ$12)=0,"",IF(ISNUMBER(SEARCH("LABEL",$G143)),"",IFERROR(_xll.BDP(TKR,$G143,"EQY_FUND_RELATIVE_PERIOD",AJ$12,ACC_O,CONS_O,CURR_O,"fill=b")*1,"-"))))</f>
        <v/>
      </c>
      <c r="AK143" s="71" t="str">
        <f ca="1">IF(LEN($I143)=0,"",IF(LEN(AK$12)=0,"",IF(ISNUMBER(SEARCH("LABEL",$G143)),"",IFERROR(_xll.BDP(TKR,$G143,"EQY_FUND_RELATIVE_PERIOD",AK$12,ACC_O,CONS_O,CURR_O,"fill=b")*1,"-"))))</f>
        <v/>
      </c>
      <c r="AL143" s="71" t="str">
        <f ca="1">IF(LEN($I143)=0,"",IF(LEN(AL$12)=0,"",IF(ISNUMBER(SEARCH("LABEL",$G143)),"",IFERROR(_xll.BDP(TKR,$G143,"EQY_FUND_RELATIVE_PERIOD",AL$12,ACC_O,CONS_O,CURR_O,"fill=b")*1,"-"))))</f>
        <v/>
      </c>
      <c r="AM143" s="71" t="str">
        <f ca="1">IF(LEN($I143)=0,"",IF(LEN(AM$12)=0,"",IF(ISNUMBER(SEARCH("LABEL",$G143)),"",IFERROR(_xll.BDP(TKR,$G143,"EQY_FUND_RELATIVE_PERIOD",AM$12,ACC_O,CONS_O,CURR_O,"fill=b")*1,"-"))))</f>
        <v/>
      </c>
      <c r="AN143" s="71" t="str">
        <f ca="1">IF(LEN($I143)=0,"",IF(LEN(AN$12)=0,"",IF(ISNUMBER(SEARCH("LABEL",$G143)),"",IFERROR(_xll.BDP(TKR,$G143,"EQY_FUND_RELATIVE_PERIOD",AN$12,ACC_O,CONS_O,CURR_O,"fill=b")*1,"-"))))</f>
        <v/>
      </c>
      <c r="AO143" s="71" t="str">
        <f ca="1">IF(LEN($I143)=0,"",IF(LEN(AO$12)=0,"",IF(ISNUMBER(SEARCH("LABEL",$G143)),"",IFERROR(_xll.BDP(TKR,$G143,"EQY_FUND_RELATIVE_PERIOD",AO$12,ACC_O,CONS_O,CURR_O,"fill=b")*1,"-"))))</f>
        <v/>
      </c>
      <c r="AP143" s="71" t="str">
        <f ca="1">IF(LEN($I143)=0,"",IF(LEN(AP$12)=0,"",IF(ISNUMBER(SEARCH("LABEL",$G143)),"",IFERROR(_xll.BDP(TKR,$G143,"EQY_FUND_RELATIVE_PERIOD",AP$12,ACC_O,CONS_O,CURR_O,"fill=b")*1,"-"))))</f>
        <v/>
      </c>
      <c r="AQ143" s="71" t="str">
        <f ca="1">IF(LEN($I143)=0,"",IF(LEN(AQ$12)=0,"",IF(ISNUMBER(SEARCH("LABEL",$G143)),"",IFERROR(_xll.BDP(TKR,$G143,"EQY_FUND_RELATIVE_PERIOD",AQ$12,ACC_O,CONS_O,CURR_O,"fill=b")*1,"-"))))</f>
        <v/>
      </c>
      <c r="AR143" s="71" t="str">
        <f ca="1">IF(LEN($I143)=0,"",IF(LEN(AR$12)=0,"",IF(ISNUMBER(SEARCH("LABEL",$G143)),"",IFERROR(_xll.BDP(TKR,$G143,"EQY_FUND_RELATIVE_PERIOD",AR$12,ACC_O,CONS_O,CURR_O,"fill=b")*1,"-"))))</f>
        <v/>
      </c>
      <c r="AS143" s="71" t="str">
        <f ca="1">IF(LEN($I143)=0,"",IF(LEN(AS$12)=0,"",IF(ISNUMBER(SEARCH("LABEL",$G143)),"",IFERROR(_xll.BDP(TKR,$G143,"EQY_FUND_RELATIVE_PERIOD",AS$12,ACC_O,CONS_O,CURR_O,"fill=b")*1,"-"))))</f>
        <v/>
      </c>
      <c r="AT143" s="71" t="str">
        <f ca="1">IF(LEN($I143)=0,"",IF(LEN(AT$12)=0,"",IF(ISNUMBER(SEARCH("LABEL",$G143)),"",IFERROR(_xll.BDP(TKR,$G143,"EQY_FUND_RELATIVE_PERIOD",AT$12,ACC_O,CONS_O,CURR_O,"fill=b")*1,"-"))))</f>
        <v/>
      </c>
      <c r="AU143" s="71" t="str">
        <f ca="1">IF(LEN($I143)=0,"",IF(LEN(AU$12)=0,"",IF(ISNUMBER(SEARCH("LABEL",$G143)),"",IFERROR(_xll.BDP(TKR,$G143,"EQY_FUND_RELATIVE_PERIOD",AU$12,ACC_O,CONS_O,CURR_O,"fill=b")*1,"-"))))</f>
        <v/>
      </c>
      <c r="AV143" s="71" t="str">
        <f ca="1">IF(LEN($I143)=0,"",IF(LEN(AV$12)=0,"",IF(ISNUMBER(SEARCH("LABEL",$G143)),"",IFERROR(_xll.BDP(TKR,$G143,"EQY_FUND_RELATIVE_PERIOD",AV$12,ACC_O,CONS_O,CURR_O,"fill=b")*1,"-"))))</f>
        <v/>
      </c>
      <c r="AW143" s="71" t="str">
        <f ca="1">IF(LEN($I143)=0,"",IF(LEN(AW$12)=0,"",IF(ISNUMBER(SEARCH("LABEL",$G143)),"",IFERROR(_xll.BDP(TKR,$G143,"EQY_FUND_RELATIVE_PERIOD",AW$12,ACC_O,CONS_O,CURR_O,"fill=b")*1,"-"))))</f>
        <v/>
      </c>
      <c r="AX143" s="71" t="str">
        <f ca="1">IF(LEN($I143)=0,"",IF(LEN(AX$12)=0,"",IF(ISNUMBER(SEARCH("LABEL",$G143)),"",IFERROR(_xll.BDP(TKR,$G143,"EQY_FUND_RELATIVE_PERIOD",AX$12,ACC_O,CONS_O,CURR_O,"fill=b")*1,"-"))))</f>
        <v/>
      </c>
      <c r="AY143" s="71" t="str">
        <f ca="1">IF(LEN($I143)=0,"",IF(LEN(AY$12)=0,"",IF(ISNUMBER(SEARCH("LABEL",$G143)),"",IFERROR(_xll.BDP(TKR,$G143,"EQY_FUND_RELATIVE_PERIOD",AY$12,ACC_O,CONS_O,CURR_O,"fill=b")*1,"-"))))</f>
        <v/>
      </c>
      <c r="AZ143" s="71" t="str">
        <f ca="1">IF(LEN($I143)=0,"",IF(LEN(AZ$12)=0,"",IF(ISNUMBER(SEARCH("LABEL",$G143)),"",IFERROR(_xll.BDP(TKR,$G143,"EQY_FUND_RELATIVE_PERIOD",AZ$12,ACC_O,CONS_O,CURR_O,"fill=b")*1,"-"))))</f>
        <v/>
      </c>
      <c r="BA143" s="71" t="str">
        <f ca="1">IF(LEN($I143)=0,"",IF(LEN(BA$12)=0,"",IF(ISNUMBER(SEARCH("LABEL",$G143)),"",IFERROR(_xll.BDP(TKR,$G143,"EQY_FUND_RELATIVE_PERIOD",BA$12,ACC_O,CONS_O,CURR_O,"fill=b")*1,"-"))))</f>
        <v/>
      </c>
      <c r="BB143" s="71" t="str">
        <f ca="1">IF(LEN($I143)=0,"",IF(LEN(BB$12)=0,"",IF(ISNUMBER(SEARCH("LABEL",$G143)),"",IFERROR(_xll.BDP(TKR,$G143,"EQY_FUND_RELATIVE_PERIOD",BB$12,ACC_O,CONS_O,CURR_O,"fill=b")*1,"-"))))</f>
        <v/>
      </c>
      <c r="BC143" s="71" t="str">
        <f ca="1">IF(LEN($I143)=0,"",IF(LEN(BC$12)=0,"",IF(ISNUMBER(SEARCH("LABEL",$G143)),"",IFERROR(_xll.BDP(TKR,$G143,"EQY_FUND_RELATIVE_PERIOD",BC$12,ACC_O,CONS_O,CURR_O,"fill=b")*1,"-"))))</f>
        <v/>
      </c>
    </row>
    <row r="144" spans="2:55">
      <c r="B144">
        <v>132</v>
      </c>
      <c r="C144" t="str">
        <f ca="1">IFERROR(INDEX(Passed_Addl,$B144,C$12),"")</f>
        <v/>
      </c>
      <c r="D144" t="str">
        <f ca="1">IFERROR(INDEX(Passed_Addl,$B144,D$12),"")</f>
        <v/>
      </c>
      <c r="E144" t="str">
        <f ca="1">IFERROR(INDEX(Passed_Addl,$B144,E$12),"")</f>
        <v/>
      </c>
      <c r="F144" t="str">
        <f ca="1">IFERROR(INDEX(Passed_Addl,$B144,F$12),"")</f>
        <v/>
      </c>
      <c r="G144" t="str">
        <f t="shared" ca="1" si="10"/>
        <v/>
      </c>
      <c r="H144" t="str">
        <f t="shared" ca="1" si="11"/>
        <v/>
      </c>
      <c r="I144" t="str">
        <f t="shared" ca="1" si="12"/>
        <v/>
      </c>
      <c r="P144" s="71" t="str">
        <f ca="1">IF(LEN($I144)=0,"",IF(LEN(P$12)=0,"",IF(ISNUMBER(SEARCH("LABEL",$G144)),"",IFERROR(_xll.BDP(TKR,$G144,"EQY_FUND_RELATIVE_PERIOD",P$12,ACC_O,CONS_O,CURR_O,"fill=b")*1,"-"))))</f>
        <v/>
      </c>
      <c r="Q144" s="71" t="str">
        <f ca="1">IF(LEN($I144)=0,"",IF(LEN(Q$12)=0,"",IF(ISNUMBER(SEARCH("LABEL",$G144)),"",IFERROR(_xll.BDP(TKR,$G144,"EQY_FUND_RELATIVE_PERIOD",Q$12,ACC_O,CONS_O,CURR_O,"fill=b")*1,"-"))))</f>
        <v/>
      </c>
      <c r="R144" s="71" t="str">
        <f ca="1">IF(LEN($I144)=0,"",IF(LEN(R$12)=0,"",IF(ISNUMBER(SEARCH("LABEL",$G144)),"",IFERROR(_xll.BDP(TKR,$G144,"EQY_FUND_RELATIVE_PERIOD",R$12,ACC_O,CONS_O,CURR_O,"fill=b")*1,"-"))))</f>
        <v/>
      </c>
      <c r="S144" s="71" t="str">
        <f ca="1">IF(LEN($I144)=0,"",IF(LEN(S$12)=0,"",IF(ISNUMBER(SEARCH("LABEL",$G144)),"",IFERROR(_xll.BDP(TKR,$G144,"EQY_FUND_RELATIVE_PERIOD",S$12,ACC_O,CONS_O,CURR_O,"fill=b")*1,"-"))))</f>
        <v/>
      </c>
      <c r="T144" s="71" t="str">
        <f ca="1">IF(LEN($I144)=0,"",IF(LEN(T$12)=0,"",IF(ISNUMBER(SEARCH("LABEL",$G144)),"",IFERROR(_xll.BDP(TKR,$G144,"EQY_FUND_RELATIVE_PERIOD",T$12,ACC_O,CONS_O,CURR_O,"fill=b")*1,"-"))))</f>
        <v/>
      </c>
      <c r="U144" s="71" t="str">
        <f ca="1">IF(LEN($I144)=0,"",IF(LEN(U$12)=0,"",IF(ISNUMBER(SEARCH("LABEL",$G144)),"",IFERROR(_xll.BDP(TKR,$G144,"EQY_FUND_RELATIVE_PERIOD",U$12,ACC_O,CONS_O,CURR_O,"fill=b")*1,"-"))))</f>
        <v/>
      </c>
      <c r="V144" s="71" t="str">
        <f ca="1">IF(LEN($I144)=0,"",IF(LEN(V$12)=0,"",IF(ISNUMBER(SEARCH("LABEL",$G144)),"",IFERROR(_xll.BDP(TKR,$G144,"EQY_FUND_RELATIVE_PERIOD",V$12,ACC_O,CONS_O,CURR_O,"fill=b")*1,"-"))))</f>
        <v/>
      </c>
      <c r="W144" s="71" t="str">
        <f ca="1">IF(LEN($I144)=0,"",IF(LEN(W$12)=0,"",IF(ISNUMBER(SEARCH("LABEL",$G144)),"",IFERROR(_xll.BDP(TKR,$G144,"EQY_FUND_RELATIVE_PERIOD",W$12,ACC_O,CONS_O,CURR_O,"fill=b")*1,"-"))))</f>
        <v/>
      </c>
      <c r="X144" s="71" t="str">
        <f ca="1">IF(LEN($I144)=0,"",IF(LEN(X$12)=0,"",IF(ISNUMBER(SEARCH("LABEL",$G144)),"",IFERROR(_xll.BDP(TKR,$G144,"EQY_FUND_RELATIVE_PERIOD",X$12,ACC_O,CONS_O,CURR_O,"fill=b")*1,"-"))))</f>
        <v/>
      </c>
      <c r="Y144" s="71" t="str">
        <f ca="1">IF(LEN($I144)=0,"",IF(LEN(Y$12)=0,"",IF(ISNUMBER(SEARCH("LABEL",$G144)),"",IFERROR(_xll.BDP(TKR,$G144,"EQY_FUND_RELATIVE_PERIOD",Y$12,ACC_O,CONS_O,CURR_O,"fill=b")*1,"-"))))</f>
        <v/>
      </c>
      <c r="Z144" s="71" t="str">
        <f ca="1">IF(LEN($I144)=0,"",IF(LEN(Z$12)=0,"",IF(ISNUMBER(SEARCH("LABEL",$G144)),"",IFERROR(_xll.BDP(TKR,$G144,"EQY_FUND_RELATIVE_PERIOD",Z$12,ACC_O,CONS_O,CURR_O,"fill=b")*1,"-"))))</f>
        <v/>
      </c>
      <c r="AA144" s="71" t="str">
        <f ca="1">IF(LEN($I144)=0,"",IF(LEN(AA$12)=0,"",IF(ISNUMBER(SEARCH("LABEL",$G144)),"",IFERROR(_xll.BDP(TKR,$G144,"EQY_FUND_RELATIVE_PERIOD",AA$12,ACC_O,CONS_O,CURR_O,"fill=b")*1,"-"))))</f>
        <v/>
      </c>
      <c r="AB144" s="71" t="str">
        <f ca="1">IF(LEN($I144)=0,"",IF(LEN(AB$12)=0,"",IF(ISNUMBER(SEARCH("LABEL",$G144)),"",IFERROR(_xll.BDP(TKR,$G144,"EQY_FUND_RELATIVE_PERIOD",AB$12,ACC_O,CONS_O,CURR_O,"fill=b")*1,"-"))))</f>
        <v/>
      </c>
      <c r="AC144" s="71" t="str">
        <f ca="1">IF(LEN($I144)=0,"",IF(LEN(AC$12)=0,"",IF(ISNUMBER(SEARCH("LABEL",$G144)),"",IFERROR(_xll.BDP(TKR,$G144,"EQY_FUND_RELATIVE_PERIOD",AC$12,ACC_O,CONS_O,CURR_O,"fill=b")*1,"-"))))</f>
        <v/>
      </c>
      <c r="AD144" s="71" t="str">
        <f ca="1">IF(LEN($I144)=0,"",IF(LEN(AD$12)=0,"",IF(ISNUMBER(SEARCH("LABEL",$G144)),"",IFERROR(_xll.BDP(TKR,$G144,"EQY_FUND_RELATIVE_PERIOD",AD$12,ACC_O,CONS_O,CURR_O,"fill=b")*1,"-"))))</f>
        <v/>
      </c>
      <c r="AE144" s="71" t="str">
        <f ca="1">IF(LEN($I144)=0,"",IF(LEN(AE$12)=0,"",IF(ISNUMBER(SEARCH("LABEL",$G144)),"",IFERROR(_xll.BDP(TKR,$G144,"EQY_FUND_RELATIVE_PERIOD",AE$12,ACC_O,CONS_O,CURR_O,"fill=b")*1,"-"))))</f>
        <v/>
      </c>
      <c r="AF144" s="71" t="str">
        <f ca="1">IF(LEN($I144)=0,"",IF(LEN(AF$12)=0,"",IF(ISNUMBER(SEARCH("LABEL",$G144)),"",IFERROR(_xll.BDP(TKR,$G144,"EQY_FUND_RELATIVE_PERIOD",AF$12,ACC_O,CONS_O,CURR_O,"fill=b")*1,"-"))))</f>
        <v/>
      </c>
      <c r="AG144" s="71" t="str">
        <f ca="1">IF(LEN($I144)=0,"",IF(LEN(AG$12)=0,"",IF(ISNUMBER(SEARCH("LABEL",$G144)),"",IFERROR(_xll.BDP(TKR,$G144,"EQY_FUND_RELATIVE_PERIOD",AG$12,ACC_O,CONS_O,CURR_O,"fill=b")*1,"-"))))</f>
        <v/>
      </c>
      <c r="AH144" s="71" t="str">
        <f ca="1">IF(LEN($I144)=0,"",IF(LEN(AH$12)=0,"",IF(ISNUMBER(SEARCH("LABEL",$G144)),"",IFERROR(_xll.BDP(TKR,$G144,"EQY_FUND_RELATIVE_PERIOD",AH$12,ACC_O,CONS_O,CURR_O,"fill=b")*1,"-"))))</f>
        <v/>
      </c>
      <c r="AI144" s="71" t="str">
        <f ca="1">IF(LEN($I144)=0,"",IF(LEN(AI$12)=0,"",IF(ISNUMBER(SEARCH("LABEL",$G144)),"",IFERROR(_xll.BDP(TKR,$G144,"EQY_FUND_RELATIVE_PERIOD",AI$12,ACC_O,CONS_O,CURR_O,"fill=b")*1,"-"))))</f>
        <v/>
      </c>
      <c r="AJ144" s="71" t="str">
        <f ca="1">IF(LEN($I144)=0,"",IF(LEN(AJ$12)=0,"",IF(ISNUMBER(SEARCH("LABEL",$G144)),"",IFERROR(_xll.BDP(TKR,$G144,"EQY_FUND_RELATIVE_PERIOD",AJ$12,ACC_O,CONS_O,CURR_O,"fill=b")*1,"-"))))</f>
        <v/>
      </c>
      <c r="AK144" s="71" t="str">
        <f ca="1">IF(LEN($I144)=0,"",IF(LEN(AK$12)=0,"",IF(ISNUMBER(SEARCH("LABEL",$G144)),"",IFERROR(_xll.BDP(TKR,$G144,"EQY_FUND_RELATIVE_PERIOD",AK$12,ACC_O,CONS_O,CURR_O,"fill=b")*1,"-"))))</f>
        <v/>
      </c>
      <c r="AL144" s="71" t="str">
        <f ca="1">IF(LEN($I144)=0,"",IF(LEN(AL$12)=0,"",IF(ISNUMBER(SEARCH("LABEL",$G144)),"",IFERROR(_xll.BDP(TKR,$G144,"EQY_FUND_RELATIVE_PERIOD",AL$12,ACC_O,CONS_O,CURR_O,"fill=b")*1,"-"))))</f>
        <v/>
      </c>
      <c r="AM144" s="71" t="str">
        <f ca="1">IF(LEN($I144)=0,"",IF(LEN(AM$12)=0,"",IF(ISNUMBER(SEARCH("LABEL",$G144)),"",IFERROR(_xll.BDP(TKR,$G144,"EQY_FUND_RELATIVE_PERIOD",AM$12,ACC_O,CONS_O,CURR_O,"fill=b")*1,"-"))))</f>
        <v/>
      </c>
      <c r="AN144" s="71" t="str">
        <f ca="1">IF(LEN($I144)=0,"",IF(LEN(AN$12)=0,"",IF(ISNUMBER(SEARCH("LABEL",$G144)),"",IFERROR(_xll.BDP(TKR,$G144,"EQY_FUND_RELATIVE_PERIOD",AN$12,ACC_O,CONS_O,CURR_O,"fill=b")*1,"-"))))</f>
        <v/>
      </c>
      <c r="AO144" s="71" t="str">
        <f ca="1">IF(LEN($I144)=0,"",IF(LEN(AO$12)=0,"",IF(ISNUMBER(SEARCH("LABEL",$G144)),"",IFERROR(_xll.BDP(TKR,$G144,"EQY_FUND_RELATIVE_PERIOD",AO$12,ACC_O,CONS_O,CURR_O,"fill=b")*1,"-"))))</f>
        <v/>
      </c>
      <c r="AP144" s="71" t="str">
        <f ca="1">IF(LEN($I144)=0,"",IF(LEN(AP$12)=0,"",IF(ISNUMBER(SEARCH("LABEL",$G144)),"",IFERROR(_xll.BDP(TKR,$G144,"EQY_FUND_RELATIVE_PERIOD",AP$12,ACC_O,CONS_O,CURR_O,"fill=b")*1,"-"))))</f>
        <v/>
      </c>
      <c r="AQ144" s="71" t="str">
        <f ca="1">IF(LEN($I144)=0,"",IF(LEN(AQ$12)=0,"",IF(ISNUMBER(SEARCH("LABEL",$G144)),"",IFERROR(_xll.BDP(TKR,$G144,"EQY_FUND_RELATIVE_PERIOD",AQ$12,ACC_O,CONS_O,CURR_O,"fill=b")*1,"-"))))</f>
        <v/>
      </c>
      <c r="AR144" s="71" t="str">
        <f ca="1">IF(LEN($I144)=0,"",IF(LEN(AR$12)=0,"",IF(ISNUMBER(SEARCH("LABEL",$G144)),"",IFERROR(_xll.BDP(TKR,$G144,"EQY_FUND_RELATIVE_PERIOD",AR$12,ACC_O,CONS_O,CURR_O,"fill=b")*1,"-"))))</f>
        <v/>
      </c>
      <c r="AS144" s="71" t="str">
        <f ca="1">IF(LEN($I144)=0,"",IF(LEN(AS$12)=0,"",IF(ISNUMBER(SEARCH("LABEL",$G144)),"",IFERROR(_xll.BDP(TKR,$G144,"EQY_FUND_RELATIVE_PERIOD",AS$12,ACC_O,CONS_O,CURR_O,"fill=b")*1,"-"))))</f>
        <v/>
      </c>
      <c r="AT144" s="71" t="str">
        <f ca="1">IF(LEN($I144)=0,"",IF(LEN(AT$12)=0,"",IF(ISNUMBER(SEARCH("LABEL",$G144)),"",IFERROR(_xll.BDP(TKR,$G144,"EQY_FUND_RELATIVE_PERIOD",AT$12,ACC_O,CONS_O,CURR_O,"fill=b")*1,"-"))))</f>
        <v/>
      </c>
      <c r="AU144" s="71" t="str">
        <f ca="1">IF(LEN($I144)=0,"",IF(LEN(AU$12)=0,"",IF(ISNUMBER(SEARCH("LABEL",$G144)),"",IFERROR(_xll.BDP(TKR,$G144,"EQY_FUND_RELATIVE_PERIOD",AU$12,ACC_O,CONS_O,CURR_O,"fill=b")*1,"-"))))</f>
        <v/>
      </c>
      <c r="AV144" s="71" t="str">
        <f ca="1">IF(LEN($I144)=0,"",IF(LEN(AV$12)=0,"",IF(ISNUMBER(SEARCH("LABEL",$G144)),"",IFERROR(_xll.BDP(TKR,$G144,"EQY_FUND_RELATIVE_PERIOD",AV$12,ACC_O,CONS_O,CURR_O,"fill=b")*1,"-"))))</f>
        <v/>
      </c>
      <c r="AW144" s="71" t="str">
        <f ca="1">IF(LEN($I144)=0,"",IF(LEN(AW$12)=0,"",IF(ISNUMBER(SEARCH("LABEL",$G144)),"",IFERROR(_xll.BDP(TKR,$G144,"EQY_FUND_RELATIVE_PERIOD",AW$12,ACC_O,CONS_O,CURR_O,"fill=b")*1,"-"))))</f>
        <v/>
      </c>
      <c r="AX144" s="71" t="str">
        <f ca="1">IF(LEN($I144)=0,"",IF(LEN(AX$12)=0,"",IF(ISNUMBER(SEARCH("LABEL",$G144)),"",IFERROR(_xll.BDP(TKR,$G144,"EQY_FUND_RELATIVE_PERIOD",AX$12,ACC_O,CONS_O,CURR_O,"fill=b")*1,"-"))))</f>
        <v/>
      </c>
      <c r="AY144" s="71" t="str">
        <f ca="1">IF(LEN($I144)=0,"",IF(LEN(AY$12)=0,"",IF(ISNUMBER(SEARCH("LABEL",$G144)),"",IFERROR(_xll.BDP(TKR,$G144,"EQY_FUND_RELATIVE_PERIOD",AY$12,ACC_O,CONS_O,CURR_O,"fill=b")*1,"-"))))</f>
        <v/>
      </c>
      <c r="AZ144" s="71" t="str">
        <f ca="1">IF(LEN($I144)=0,"",IF(LEN(AZ$12)=0,"",IF(ISNUMBER(SEARCH("LABEL",$G144)),"",IFERROR(_xll.BDP(TKR,$G144,"EQY_FUND_RELATIVE_PERIOD",AZ$12,ACC_O,CONS_O,CURR_O,"fill=b")*1,"-"))))</f>
        <v/>
      </c>
      <c r="BA144" s="71" t="str">
        <f ca="1">IF(LEN($I144)=0,"",IF(LEN(BA$12)=0,"",IF(ISNUMBER(SEARCH("LABEL",$G144)),"",IFERROR(_xll.BDP(TKR,$G144,"EQY_FUND_RELATIVE_PERIOD",BA$12,ACC_O,CONS_O,CURR_O,"fill=b")*1,"-"))))</f>
        <v/>
      </c>
      <c r="BB144" s="71" t="str">
        <f ca="1">IF(LEN($I144)=0,"",IF(LEN(BB$12)=0,"",IF(ISNUMBER(SEARCH("LABEL",$G144)),"",IFERROR(_xll.BDP(TKR,$G144,"EQY_FUND_RELATIVE_PERIOD",BB$12,ACC_O,CONS_O,CURR_O,"fill=b")*1,"-"))))</f>
        <v/>
      </c>
      <c r="BC144" s="71" t="str">
        <f ca="1">IF(LEN($I144)=0,"",IF(LEN(BC$12)=0,"",IF(ISNUMBER(SEARCH("LABEL",$G144)),"",IFERROR(_xll.BDP(TKR,$G144,"EQY_FUND_RELATIVE_PERIOD",BC$12,ACC_O,CONS_O,CURR_O,"fill=b")*1,"-"))))</f>
        <v/>
      </c>
    </row>
    <row r="145" spans="2:55">
      <c r="B145">
        <v>133</v>
      </c>
      <c r="C145" t="str">
        <f t="shared" ca="1" si="9"/>
        <v/>
      </c>
      <c r="D145" t="str">
        <f t="shared" ca="1" si="9"/>
        <v/>
      </c>
      <c r="E145" t="str">
        <f t="shared" ca="1" si="9"/>
        <v/>
      </c>
      <c r="F145" t="str">
        <f t="shared" ca="1" si="9"/>
        <v/>
      </c>
      <c r="G145" t="str">
        <f t="shared" ca="1" si="10"/>
        <v/>
      </c>
      <c r="H145" t="str">
        <f t="shared" ca="1" si="11"/>
        <v/>
      </c>
      <c r="I145" t="str">
        <f t="shared" ca="1" si="12"/>
        <v/>
      </c>
      <c r="P145" s="71" t="str">
        <f ca="1">IF(LEN($I145)=0,"",IF(LEN(P$12)=0,"",IF(ISNUMBER(SEARCH("LABEL",$G145)),"",IFERROR(_xll.BDP(TKR,$G145,"EQY_FUND_RELATIVE_PERIOD",P$12,ACC_O,CONS_O,CURR_O,"fill=b")*1,"-"))))</f>
        <v/>
      </c>
      <c r="Q145" s="71" t="str">
        <f ca="1">IF(LEN($I145)=0,"",IF(LEN(Q$12)=0,"",IF(ISNUMBER(SEARCH("LABEL",$G145)),"",IFERROR(_xll.BDP(TKR,$G145,"EQY_FUND_RELATIVE_PERIOD",Q$12,ACC_O,CONS_O,CURR_O,"fill=b")*1,"-"))))</f>
        <v/>
      </c>
      <c r="R145" s="71" t="str">
        <f ca="1">IF(LEN($I145)=0,"",IF(LEN(R$12)=0,"",IF(ISNUMBER(SEARCH("LABEL",$G145)),"",IFERROR(_xll.BDP(TKR,$G145,"EQY_FUND_RELATIVE_PERIOD",R$12,ACC_O,CONS_O,CURR_O,"fill=b")*1,"-"))))</f>
        <v/>
      </c>
      <c r="S145" s="71" t="str">
        <f ca="1">IF(LEN($I145)=0,"",IF(LEN(S$12)=0,"",IF(ISNUMBER(SEARCH("LABEL",$G145)),"",IFERROR(_xll.BDP(TKR,$G145,"EQY_FUND_RELATIVE_PERIOD",S$12,ACC_O,CONS_O,CURR_O,"fill=b")*1,"-"))))</f>
        <v/>
      </c>
      <c r="T145" s="71" t="str">
        <f ca="1">IF(LEN($I145)=0,"",IF(LEN(T$12)=0,"",IF(ISNUMBER(SEARCH("LABEL",$G145)),"",IFERROR(_xll.BDP(TKR,$G145,"EQY_FUND_RELATIVE_PERIOD",T$12,ACC_O,CONS_O,CURR_O,"fill=b")*1,"-"))))</f>
        <v/>
      </c>
      <c r="U145" s="71" t="str">
        <f ca="1">IF(LEN($I145)=0,"",IF(LEN(U$12)=0,"",IF(ISNUMBER(SEARCH("LABEL",$G145)),"",IFERROR(_xll.BDP(TKR,$G145,"EQY_FUND_RELATIVE_PERIOD",U$12,ACC_O,CONS_O,CURR_O,"fill=b")*1,"-"))))</f>
        <v/>
      </c>
      <c r="V145" s="71" t="str">
        <f ca="1">IF(LEN($I145)=0,"",IF(LEN(V$12)=0,"",IF(ISNUMBER(SEARCH("LABEL",$G145)),"",IFERROR(_xll.BDP(TKR,$G145,"EQY_FUND_RELATIVE_PERIOD",V$12,ACC_O,CONS_O,CURR_O,"fill=b")*1,"-"))))</f>
        <v/>
      </c>
      <c r="W145" s="71" t="str">
        <f ca="1">IF(LEN($I145)=0,"",IF(LEN(W$12)=0,"",IF(ISNUMBER(SEARCH("LABEL",$G145)),"",IFERROR(_xll.BDP(TKR,$G145,"EQY_FUND_RELATIVE_PERIOD",W$12,ACC_O,CONS_O,CURR_O,"fill=b")*1,"-"))))</f>
        <v/>
      </c>
      <c r="X145" s="71" t="str">
        <f ca="1">IF(LEN($I145)=0,"",IF(LEN(X$12)=0,"",IF(ISNUMBER(SEARCH("LABEL",$G145)),"",IFERROR(_xll.BDP(TKR,$G145,"EQY_FUND_RELATIVE_PERIOD",X$12,ACC_O,CONS_O,CURR_O,"fill=b")*1,"-"))))</f>
        <v/>
      </c>
      <c r="Y145" s="71" t="str">
        <f ca="1">IF(LEN($I145)=0,"",IF(LEN(Y$12)=0,"",IF(ISNUMBER(SEARCH("LABEL",$G145)),"",IFERROR(_xll.BDP(TKR,$G145,"EQY_FUND_RELATIVE_PERIOD",Y$12,ACC_O,CONS_O,CURR_O,"fill=b")*1,"-"))))</f>
        <v/>
      </c>
      <c r="Z145" s="71" t="str">
        <f ca="1">IF(LEN($I145)=0,"",IF(LEN(Z$12)=0,"",IF(ISNUMBER(SEARCH("LABEL",$G145)),"",IFERROR(_xll.BDP(TKR,$G145,"EQY_FUND_RELATIVE_PERIOD",Z$12,ACC_O,CONS_O,CURR_O,"fill=b")*1,"-"))))</f>
        <v/>
      </c>
      <c r="AA145" s="71" t="str">
        <f ca="1">IF(LEN($I145)=0,"",IF(LEN(AA$12)=0,"",IF(ISNUMBER(SEARCH("LABEL",$G145)),"",IFERROR(_xll.BDP(TKR,$G145,"EQY_FUND_RELATIVE_PERIOD",AA$12,ACC_O,CONS_O,CURR_O,"fill=b")*1,"-"))))</f>
        <v/>
      </c>
      <c r="AB145" s="71" t="str">
        <f ca="1">IF(LEN($I145)=0,"",IF(LEN(AB$12)=0,"",IF(ISNUMBER(SEARCH("LABEL",$G145)),"",IFERROR(_xll.BDP(TKR,$G145,"EQY_FUND_RELATIVE_PERIOD",AB$12,ACC_O,CONS_O,CURR_O,"fill=b")*1,"-"))))</f>
        <v/>
      </c>
      <c r="AC145" s="71" t="str">
        <f ca="1">IF(LEN($I145)=0,"",IF(LEN(AC$12)=0,"",IF(ISNUMBER(SEARCH("LABEL",$G145)),"",IFERROR(_xll.BDP(TKR,$G145,"EQY_FUND_RELATIVE_PERIOD",AC$12,ACC_O,CONS_O,CURR_O,"fill=b")*1,"-"))))</f>
        <v/>
      </c>
      <c r="AD145" s="71" t="str">
        <f ca="1">IF(LEN($I145)=0,"",IF(LEN(AD$12)=0,"",IF(ISNUMBER(SEARCH("LABEL",$G145)),"",IFERROR(_xll.BDP(TKR,$G145,"EQY_FUND_RELATIVE_PERIOD",AD$12,ACC_O,CONS_O,CURR_O,"fill=b")*1,"-"))))</f>
        <v/>
      </c>
      <c r="AE145" s="71" t="str">
        <f ca="1">IF(LEN($I145)=0,"",IF(LEN(AE$12)=0,"",IF(ISNUMBER(SEARCH("LABEL",$G145)),"",IFERROR(_xll.BDP(TKR,$G145,"EQY_FUND_RELATIVE_PERIOD",AE$12,ACC_O,CONS_O,CURR_O,"fill=b")*1,"-"))))</f>
        <v/>
      </c>
      <c r="AF145" s="71" t="str">
        <f ca="1">IF(LEN($I145)=0,"",IF(LEN(AF$12)=0,"",IF(ISNUMBER(SEARCH("LABEL",$G145)),"",IFERROR(_xll.BDP(TKR,$G145,"EQY_FUND_RELATIVE_PERIOD",AF$12,ACC_O,CONS_O,CURR_O,"fill=b")*1,"-"))))</f>
        <v/>
      </c>
      <c r="AG145" s="71" t="str">
        <f ca="1">IF(LEN($I145)=0,"",IF(LEN(AG$12)=0,"",IF(ISNUMBER(SEARCH("LABEL",$G145)),"",IFERROR(_xll.BDP(TKR,$G145,"EQY_FUND_RELATIVE_PERIOD",AG$12,ACC_O,CONS_O,CURR_O,"fill=b")*1,"-"))))</f>
        <v/>
      </c>
      <c r="AH145" s="71" t="str">
        <f ca="1">IF(LEN($I145)=0,"",IF(LEN(AH$12)=0,"",IF(ISNUMBER(SEARCH("LABEL",$G145)),"",IFERROR(_xll.BDP(TKR,$G145,"EQY_FUND_RELATIVE_PERIOD",AH$12,ACC_O,CONS_O,CURR_O,"fill=b")*1,"-"))))</f>
        <v/>
      </c>
      <c r="AI145" s="71" t="str">
        <f ca="1">IF(LEN($I145)=0,"",IF(LEN(AI$12)=0,"",IF(ISNUMBER(SEARCH("LABEL",$G145)),"",IFERROR(_xll.BDP(TKR,$G145,"EQY_FUND_RELATIVE_PERIOD",AI$12,ACC_O,CONS_O,CURR_O,"fill=b")*1,"-"))))</f>
        <v/>
      </c>
      <c r="AJ145" s="71" t="str">
        <f ca="1">IF(LEN($I145)=0,"",IF(LEN(AJ$12)=0,"",IF(ISNUMBER(SEARCH("LABEL",$G145)),"",IFERROR(_xll.BDP(TKR,$G145,"EQY_FUND_RELATIVE_PERIOD",AJ$12,ACC_O,CONS_O,CURR_O,"fill=b")*1,"-"))))</f>
        <v/>
      </c>
      <c r="AK145" s="71" t="str">
        <f ca="1">IF(LEN($I145)=0,"",IF(LEN(AK$12)=0,"",IF(ISNUMBER(SEARCH("LABEL",$G145)),"",IFERROR(_xll.BDP(TKR,$G145,"EQY_FUND_RELATIVE_PERIOD",AK$12,ACC_O,CONS_O,CURR_O,"fill=b")*1,"-"))))</f>
        <v/>
      </c>
      <c r="AL145" s="71" t="str">
        <f ca="1">IF(LEN($I145)=0,"",IF(LEN(AL$12)=0,"",IF(ISNUMBER(SEARCH("LABEL",$G145)),"",IFERROR(_xll.BDP(TKR,$G145,"EQY_FUND_RELATIVE_PERIOD",AL$12,ACC_O,CONS_O,CURR_O,"fill=b")*1,"-"))))</f>
        <v/>
      </c>
      <c r="AM145" s="71" t="str">
        <f ca="1">IF(LEN($I145)=0,"",IF(LEN(AM$12)=0,"",IF(ISNUMBER(SEARCH("LABEL",$G145)),"",IFERROR(_xll.BDP(TKR,$G145,"EQY_FUND_RELATIVE_PERIOD",AM$12,ACC_O,CONS_O,CURR_O,"fill=b")*1,"-"))))</f>
        <v/>
      </c>
      <c r="AN145" s="71" t="str">
        <f ca="1">IF(LEN($I145)=0,"",IF(LEN(AN$12)=0,"",IF(ISNUMBER(SEARCH("LABEL",$G145)),"",IFERROR(_xll.BDP(TKR,$G145,"EQY_FUND_RELATIVE_PERIOD",AN$12,ACC_O,CONS_O,CURR_O,"fill=b")*1,"-"))))</f>
        <v/>
      </c>
      <c r="AO145" s="71" t="str">
        <f ca="1">IF(LEN($I145)=0,"",IF(LEN(AO$12)=0,"",IF(ISNUMBER(SEARCH("LABEL",$G145)),"",IFERROR(_xll.BDP(TKR,$G145,"EQY_FUND_RELATIVE_PERIOD",AO$12,ACC_O,CONS_O,CURR_O,"fill=b")*1,"-"))))</f>
        <v/>
      </c>
      <c r="AP145" s="71" t="str">
        <f ca="1">IF(LEN($I145)=0,"",IF(LEN(AP$12)=0,"",IF(ISNUMBER(SEARCH("LABEL",$G145)),"",IFERROR(_xll.BDP(TKR,$G145,"EQY_FUND_RELATIVE_PERIOD",AP$12,ACC_O,CONS_O,CURR_O,"fill=b")*1,"-"))))</f>
        <v/>
      </c>
      <c r="AQ145" s="71" t="str">
        <f ca="1">IF(LEN($I145)=0,"",IF(LEN(AQ$12)=0,"",IF(ISNUMBER(SEARCH("LABEL",$G145)),"",IFERROR(_xll.BDP(TKR,$G145,"EQY_FUND_RELATIVE_PERIOD",AQ$12,ACC_O,CONS_O,CURR_O,"fill=b")*1,"-"))))</f>
        <v/>
      </c>
      <c r="AR145" s="71" t="str">
        <f ca="1">IF(LEN($I145)=0,"",IF(LEN(AR$12)=0,"",IF(ISNUMBER(SEARCH("LABEL",$G145)),"",IFERROR(_xll.BDP(TKR,$G145,"EQY_FUND_RELATIVE_PERIOD",AR$12,ACC_O,CONS_O,CURR_O,"fill=b")*1,"-"))))</f>
        <v/>
      </c>
      <c r="AS145" s="71" t="str">
        <f ca="1">IF(LEN($I145)=0,"",IF(LEN(AS$12)=0,"",IF(ISNUMBER(SEARCH("LABEL",$G145)),"",IFERROR(_xll.BDP(TKR,$G145,"EQY_FUND_RELATIVE_PERIOD",AS$12,ACC_O,CONS_O,CURR_O,"fill=b")*1,"-"))))</f>
        <v/>
      </c>
      <c r="AT145" s="71" t="str">
        <f ca="1">IF(LEN($I145)=0,"",IF(LEN(AT$12)=0,"",IF(ISNUMBER(SEARCH("LABEL",$G145)),"",IFERROR(_xll.BDP(TKR,$G145,"EQY_FUND_RELATIVE_PERIOD",AT$12,ACC_O,CONS_O,CURR_O,"fill=b")*1,"-"))))</f>
        <v/>
      </c>
      <c r="AU145" s="71" t="str">
        <f ca="1">IF(LEN($I145)=0,"",IF(LEN(AU$12)=0,"",IF(ISNUMBER(SEARCH("LABEL",$G145)),"",IFERROR(_xll.BDP(TKR,$G145,"EQY_FUND_RELATIVE_PERIOD",AU$12,ACC_O,CONS_O,CURR_O,"fill=b")*1,"-"))))</f>
        <v/>
      </c>
      <c r="AV145" s="71" t="str">
        <f ca="1">IF(LEN($I145)=0,"",IF(LEN(AV$12)=0,"",IF(ISNUMBER(SEARCH("LABEL",$G145)),"",IFERROR(_xll.BDP(TKR,$G145,"EQY_FUND_RELATIVE_PERIOD",AV$12,ACC_O,CONS_O,CURR_O,"fill=b")*1,"-"))))</f>
        <v/>
      </c>
      <c r="AW145" s="71" t="str">
        <f ca="1">IF(LEN($I145)=0,"",IF(LEN(AW$12)=0,"",IF(ISNUMBER(SEARCH("LABEL",$G145)),"",IFERROR(_xll.BDP(TKR,$G145,"EQY_FUND_RELATIVE_PERIOD",AW$12,ACC_O,CONS_O,CURR_O,"fill=b")*1,"-"))))</f>
        <v/>
      </c>
      <c r="AX145" s="71" t="str">
        <f ca="1">IF(LEN($I145)=0,"",IF(LEN(AX$12)=0,"",IF(ISNUMBER(SEARCH("LABEL",$G145)),"",IFERROR(_xll.BDP(TKR,$G145,"EQY_FUND_RELATIVE_PERIOD",AX$12,ACC_O,CONS_O,CURR_O,"fill=b")*1,"-"))))</f>
        <v/>
      </c>
      <c r="AY145" s="71" t="str">
        <f ca="1">IF(LEN($I145)=0,"",IF(LEN(AY$12)=0,"",IF(ISNUMBER(SEARCH("LABEL",$G145)),"",IFERROR(_xll.BDP(TKR,$G145,"EQY_FUND_RELATIVE_PERIOD",AY$12,ACC_O,CONS_O,CURR_O,"fill=b")*1,"-"))))</f>
        <v/>
      </c>
      <c r="AZ145" s="71" t="str">
        <f ca="1">IF(LEN($I145)=0,"",IF(LEN(AZ$12)=0,"",IF(ISNUMBER(SEARCH("LABEL",$G145)),"",IFERROR(_xll.BDP(TKR,$G145,"EQY_FUND_RELATIVE_PERIOD",AZ$12,ACC_O,CONS_O,CURR_O,"fill=b")*1,"-"))))</f>
        <v/>
      </c>
      <c r="BA145" s="71" t="str">
        <f ca="1">IF(LEN($I145)=0,"",IF(LEN(BA$12)=0,"",IF(ISNUMBER(SEARCH("LABEL",$G145)),"",IFERROR(_xll.BDP(TKR,$G145,"EQY_FUND_RELATIVE_PERIOD",BA$12,ACC_O,CONS_O,CURR_O,"fill=b")*1,"-"))))</f>
        <v/>
      </c>
      <c r="BB145" s="71" t="str">
        <f ca="1">IF(LEN($I145)=0,"",IF(LEN(BB$12)=0,"",IF(ISNUMBER(SEARCH("LABEL",$G145)),"",IFERROR(_xll.BDP(TKR,$G145,"EQY_FUND_RELATIVE_PERIOD",BB$12,ACC_O,CONS_O,CURR_O,"fill=b")*1,"-"))))</f>
        <v/>
      </c>
      <c r="BC145" s="71" t="str">
        <f ca="1">IF(LEN($I145)=0,"",IF(LEN(BC$12)=0,"",IF(ISNUMBER(SEARCH("LABEL",$G145)),"",IFERROR(_xll.BDP(TKR,$G145,"EQY_FUND_RELATIVE_PERIOD",BC$12,ACC_O,CONS_O,CURR_O,"fill=b")*1,"-"))))</f>
        <v/>
      </c>
    </row>
    <row r="146" spans="2:55">
      <c r="B146">
        <v>134</v>
      </c>
      <c r="C146" t="str">
        <f ca="1">IFERROR(INDEX(Passed_Addl,$B146,C$12),"")</f>
        <v/>
      </c>
      <c r="D146" t="str">
        <f ca="1">IFERROR(INDEX(Passed_Addl,$B146,D$12),"")</f>
        <v/>
      </c>
      <c r="E146" t="str">
        <f ca="1">IFERROR(INDEX(Passed_Addl,$B146,E$12),"")</f>
        <v/>
      </c>
      <c r="F146" t="str">
        <f ca="1">IFERROR(INDEX(Passed_Addl,$B146,F$12),"")</f>
        <v/>
      </c>
      <c r="G146" t="str">
        <f t="shared" ca="1" si="10"/>
        <v/>
      </c>
      <c r="H146" t="str">
        <f t="shared" ca="1" si="11"/>
        <v/>
      </c>
      <c r="I146" t="str">
        <f t="shared" ca="1" si="12"/>
        <v/>
      </c>
      <c r="P146" s="71" t="str">
        <f ca="1">IF(LEN($I146)=0,"",IF(LEN(P$12)=0,"",IF(ISNUMBER(SEARCH("LABEL",$G146)),"",IFERROR(_xll.BDP(TKR,$G146,"EQY_FUND_RELATIVE_PERIOD",P$12,ACC_O,CONS_O,CURR_O,"fill=b")*1,"-"))))</f>
        <v/>
      </c>
      <c r="Q146" s="71" t="str">
        <f ca="1">IF(LEN($I146)=0,"",IF(LEN(Q$12)=0,"",IF(ISNUMBER(SEARCH("LABEL",$G146)),"",IFERROR(_xll.BDP(TKR,$G146,"EQY_FUND_RELATIVE_PERIOD",Q$12,ACC_O,CONS_O,CURR_O,"fill=b")*1,"-"))))</f>
        <v/>
      </c>
      <c r="R146" s="71" t="str">
        <f ca="1">IF(LEN($I146)=0,"",IF(LEN(R$12)=0,"",IF(ISNUMBER(SEARCH("LABEL",$G146)),"",IFERROR(_xll.BDP(TKR,$G146,"EQY_FUND_RELATIVE_PERIOD",R$12,ACC_O,CONS_O,CURR_O,"fill=b")*1,"-"))))</f>
        <v/>
      </c>
      <c r="S146" s="71" t="str">
        <f ca="1">IF(LEN($I146)=0,"",IF(LEN(S$12)=0,"",IF(ISNUMBER(SEARCH("LABEL",$G146)),"",IFERROR(_xll.BDP(TKR,$G146,"EQY_FUND_RELATIVE_PERIOD",S$12,ACC_O,CONS_O,CURR_O,"fill=b")*1,"-"))))</f>
        <v/>
      </c>
      <c r="T146" s="71" t="str">
        <f ca="1">IF(LEN($I146)=0,"",IF(LEN(T$12)=0,"",IF(ISNUMBER(SEARCH("LABEL",$G146)),"",IFERROR(_xll.BDP(TKR,$G146,"EQY_FUND_RELATIVE_PERIOD",T$12,ACC_O,CONS_O,CURR_O,"fill=b")*1,"-"))))</f>
        <v/>
      </c>
      <c r="U146" s="71" t="str">
        <f ca="1">IF(LEN($I146)=0,"",IF(LEN(U$12)=0,"",IF(ISNUMBER(SEARCH("LABEL",$G146)),"",IFERROR(_xll.BDP(TKR,$G146,"EQY_FUND_RELATIVE_PERIOD",U$12,ACC_O,CONS_O,CURR_O,"fill=b")*1,"-"))))</f>
        <v/>
      </c>
      <c r="V146" s="71" t="str">
        <f ca="1">IF(LEN($I146)=0,"",IF(LEN(V$12)=0,"",IF(ISNUMBER(SEARCH("LABEL",$G146)),"",IFERROR(_xll.BDP(TKR,$G146,"EQY_FUND_RELATIVE_PERIOD",V$12,ACC_O,CONS_O,CURR_O,"fill=b")*1,"-"))))</f>
        <v/>
      </c>
      <c r="W146" s="71" t="str">
        <f ca="1">IF(LEN($I146)=0,"",IF(LEN(W$12)=0,"",IF(ISNUMBER(SEARCH("LABEL",$G146)),"",IFERROR(_xll.BDP(TKR,$G146,"EQY_FUND_RELATIVE_PERIOD",W$12,ACC_O,CONS_O,CURR_O,"fill=b")*1,"-"))))</f>
        <v/>
      </c>
      <c r="X146" s="71" t="str">
        <f ca="1">IF(LEN($I146)=0,"",IF(LEN(X$12)=0,"",IF(ISNUMBER(SEARCH("LABEL",$G146)),"",IFERROR(_xll.BDP(TKR,$G146,"EQY_FUND_RELATIVE_PERIOD",X$12,ACC_O,CONS_O,CURR_O,"fill=b")*1,"-"))))</f>
        <v/>
      </c>
      <c r="Y146" s="71" t="str">
        <f ca="1">IF(LEN($I146)=0,"",IF(LEN(Y$12)=0,"",IF(ISNUMBER(SEARCH("LABEL",$G146)),"",IFERROR(_xll.BDP(TKR,$G146,"EQY_FUND_RELATIVE_PERIOD",Y$12,ACC_O,CONS_O,CURR_O,"fill=b")*1,"-"))))</f>
        <v/>
      </c>
      <c r="Z146" s="71" t="str">
        <f ca="1">IF(LEN($I146)=0,"",IF(LEN(Z$12)=0,"",IF(ISNUMBER(SEARCH("LABEL",$G146)),"",IFERROR(_xll.BDP(TKR,$G146,"EQY_FUND_RELATIVE_PERIOD",Z$12,ACC_O,CONS_O,CURR_O,"fill=b")*1,"-"))))</f>
        <v/>
      </c>
      <c r="AA146" s="71" t="str">
        <f ca="1">IF(LEN($I146)=0,"",IF(LEN(AA$12)=0,"",IF(ISNUMBER(SEARCH("LABEL",$G146)),"",IFERROR(_xll.BDP(TKR,$G146,"EQY_FUND_RELATIVE_PERIOD",AA$12,ACC_O,CONS_O,CURR_O,"fill=b")*1,"-"))))</f>
        <v/>
      </c>
      <c r="AB146" s="71" t="str">
        <f ca="1">IF(LEN($I146)=0,"",IF(LEN(AB$12)=0,"",IF(ISNUMBER(SEARCH("LABEL",$G146)),"",IFERROR(_xll.BDP(TKR,$G146,"EQY_FUND_RELATIVE_PERIOD",AB$12,ACC_O,CONS_O,CURR_O,"fill=b")*1,"-"))))</f>
        <v/>
      </c>
      <c r="AC146" s="71" t="str">
        <f ca="1">IF(LEN($I146)=0,"",IF(LEN(AC$12)=0,"",IF(ISNUMBER(SEARCH("LABEL",$G146)),"",IFERROR(_xll.BDP(TKR,$G146,"EQY_FUND_RELATIVE_PERIOD",AC$12,ACC_O,CONS_O,CURR_O,"fill=b")*1,"-"))))</f>
        <v/>
      </c>
      <c r="AD146" s="71" t="str">
        <f ca="1">IF(LEN($I146)=0,"",IF(LEN(AD$12)=0,"",IF(ISNUMBER(SEARCH("LABEL",$G146)),"",IFERROR(_xll.BDP(TKR,$G146,"EQY_FUND_RELATIVE_PERIOD",AD$12,ACC_O,CONS_O,CURR_O,"fill=b")*1,"-"))))</f>
        <v/>
      </c>
      <c r="AE146" s="71" t="str">
        <f ca="1">IF(LEN($I146)=0,"",IF(LEN(AE$12)=0,"",IF(ISNUMBER(SEARCH("LABEL",$G146)),"",IFERROR(_xll.BDP(TKR,$G146,"EQY_FUND_RELATIVE_PERIOD",AE$12,ACC_O,CONS_O,CURR_O,"fill=b")*1,"-"))))</f>
        <v/>
      </c>
      <c r="AF146" s="71" t="str">
        <f ca="1">IF(LEN($I146)=0,"",IF(LEN(AF$12)=0,"",IF(ISNUMBER(SEARCH("LABEL",$G146)),"",IFERROR(_xll.BDP(TKR,$G146,"EQY_FUND_RELATIVE_PERIOD",AF$12,ACC_O,CONS_O,CURR_O,"fill=b")*1,"-"))))</f>
        <v/>
      </c>
      <c r="AG146" s="71" t="str">
        <f ca="1">IF(LEN($I146)=0,"",IF(LEN(AG$12)=0,"",IF(ISNUMBER(SEARCH("LABEL",$G146)),"",IFERROR(_xll.BDP(TKR,$G146,"EQY_FUND_RELATIVE_PERIOD",AG$12,ACC_O,CONS_O,CURR_O,"fill=b")*1,"-"))))</f>
        <v/>
      </c>
      <c r="AH146" s="71" t="str">
        <f ca="1">IF(LEN($I146)=0,"",IF(LEN(AH$12)=0,"",IF(ISNUMBER(SEARCH("LABEL",$G146)),"",IFERROR(_xll.BDP(TKR,$G146,"EQY_FUND_RELATIVE_PERIOD",AH$12,ACC_O,CONS_O,CURR_O,"fill=b")*1,"-"))))</f>
        <v/>
      </c>
      <c r="AI146" s="71" t="str">
        <f ca="1">IF(LEN($I146)=0,"",IF(LEN(AI$12)=0,"",IF(ISNUMBER(SEARCH("LABEL",$G146)),"",IFERROR(_xll.BDP(TKR,$G146,"EQY_FUND_RELATIVE_PERIOD",AI$12,ACC_O,CONS_O,CURR_O,"fill=b")*1,"-"))))</f>
        <v/>
      </c>
      <c r="AJ146" s="71" t="str">
        <f ca="1">IF(LEN($I146)=0,"",IF(LEN(AJ$12)=0,"",IF(ISNUMBER(SEARCH("LABEL",$G146)),"",IFERROR(_xll.BDP(TKR,$G146,"EQY_FUND_RELATIVE_PERIOD",AJ$12,ACC_O,CONS_O,CURR_O,"fill=b")*1,"-"))))</f>
        <v/>
      </c>
      <c r="AK146" s="71" t="str">
        <f ca="1">IF(LEN($I146)=0,"",IF(LEN(AK$12)=0,"",IF(ISNUMBER(SEARCH("LABEL",$G146)),"",IFERROR(_xll.BDP(TKR,$G146,"EQY_FUND_RELATIVE_PERIOD",AK$12,ACC_O,CONS_O,CURR_O,"fill=b")*1,"-"))))</f>
        <v/>
      </c>
      <c r="AL146" s="71" t="str">
        <f ca="1">IF(LEN($I146)=0,"",IF(LEN(AL$12)=0,"",IF(ISNUMBER(SEARCH("LABEL",$G146)),"",IFERROR(_xll.BDP(TKR,$G146,"EQY_FUND_RELATIVE_PERIOD",AL$12,ACC_O,CONS_O,CURR_O,"fill=b")*1,"-"))))</f>
        <v/>
      </c>
      <c r="AM146" s="71" t="str">
        <f ca="1">IF(LEN($I146)=0,"",IF(LEN(AM$12)=0,"",IF(ISNUMBER(SEARCH("LABEL",$G146)),"",IFERROR(_xll.BDP(TKR,$G146,"EQY_FUND_RELATIVE_PERIOD",AM$12,ACC_O,CONS_O,CURR_O,"fill=b")*1,"-"))))</f>
        <v/>
      </c>
      <c r="AN146" s="71" t="str">
        <f ca="1">IF(LEN($I146)=0,"",IF(LEN(AN$12)=0,"",IF(ISNUMBER(SEARCH("LABEL",$G146)),"",IFERROR(_xll.BDP(TKR,$G146,"EQY_FUND_RELATIVE_PERIOD",AN$12,ACC_O,CONS_O,CURR_O,"fill=b")*1,"-"))))</f>
        <v/>
      </c>
      <c r="AO146" s="71" t="str">
        <f ca="1">IF(LEN($I146)=0,"",IF(LEN(AO$12)=0,"",IF(ISNUMBER(SEARCH("LABEL",$G146)),"",IFERROR(_xll.BDP(TKR,$G146,"EQY_FUND_RELATIVE_PERIOD",AO$12,ACC_O,CONS_O,CURR_O,"fill=b")*1,"-"))))</f>
        <v/>
      </c>
      <c r="AP146" s="71" t="str">
        <f ca="1">IF(LEN($I146)=0,"",IF(LEN(AP$12)=0,"",IF(ISNUMBER(SEARCH("LABEL",$G146)),"",IFERROR(_xll.BDP(TKR,$G146,"EQY_FUND_RELATIVE_PERIOD",AP$12,ACC_O,CONS_O,CURR_O,"fill=b")*1,"-"))))</f>
        <v/>
      </c>
      <c r="AQ146" s="71" t="str">
        <f ca="1">IF(LEN($I146)=0,"",IF(LEN(AQ$12)=0,"",IF(ISNUMBER(SEARCH("LABEL",$G146)),"",IFERROR(_xll.BDP(TKR,$G146,"EQY_FUND_RELATIVE_PERIOD",AQ$12,ACC_O,CONS_O,CURR_O,"fill=b")*1,"-"))))</f>
        <v/>
      </c>
      <c r="AR146" s="71" t="str">
        <f ca="1">IF(LEN($I146)=0,"",IF(LEN(AR$12)=0,"",IF(ISNUMBER(SEARCH("LABEL",$G146)),"",IFERROR(_xll.BDP(TKR,$G146,"EQY_FUND_RELATIVE_PERIOD",AR$12,ACC_O,CONS_O,CURR_O,"fill=b")*1,"-"))))</f>
        <v/>
      </c>
      <c r="AS146" s="71" t="str">
        <f ca="1">IF(LEN($I146)=0,"",IF(LEN(AS$12)=0,"",IF(ISNUMBER(SEARCH("LABEL",$G146)),"",IFERROR(_xll.BDP(TKR,$G146,"EQY_FUND_RELATIVE_PERIOD",AS$12,ACC_O,CONS_O,CURR_O,"fill=b")*1,"-"))))</f>
        <v/>
      </c>
      <c r="AT146" s="71" t="str">
        <f ca="1">IF(LEN($I146)=0,"",IF(LEN(AT$12)=0,"",IF(ISNUMBER(SEARCH("LABEL",$G146)),"",IFERROR(_xll.BDP(TKR,$G146,"EQY_FUND_RELATIVE_PERIOD",AT$12,ACC_O,CONS_O,CURR_O,"fill=b")*1,"-"))))</f>
        <v/>
      </c>
      <c r="AU146" s="71" t="str">
        <f ca="1">IF(LEN($I146)=0,"",IF(LEN(AU$12)=0,"",IF(ISNUMBER(SEARCH("LABEL",$G146)),"",IFERROR(_xll.BDP(TKR,$G146,"EQY_FUND_RELATIVE_PERIOD",AU$12,ACC_O,CONS_O,CURR_O,"fill=b")*1,"-"))))</f>
        <v/>
      </c>
      <c r="AV146" s="71" t="str">
        <f ca="1">IF(LEN($I146)=0,"",IF(LEN(AV$12)=0,"",IF(ISNUMBER(SEARCH("LABEL",$G146)),"",IFERROR(_xll.BDP(TKR,$G146,"EQY_FUND_RELATIVE_PERIOD",AV$12,ACC_O,CONS_O,CURR_O,"fill=b")*1,"-"))))</f>
        <v/>
      </c>
      <c r="AW146" s="71" t="str">
        <f ca="1">IF(LEN($I146)=0,"",IF(LEN(AW$12)=0,"",IF(ISNUMBER(SEARCH("LABEL",$G146)),"",IFERROR(_xll.BDP(TKR,$G146,"EQY_FUND_RELATIVE_PERIOD",AW$12,ACC_O,CONS_O,CURR_O,"fill=b")*1,"-"))))</f>
        <v/>
      </c>
      <c r="AX146" s="71" t="str">
        <f ca="1">IF(LEN($I146)=0,"",IF(LEN(AX$12)=0,"",IF(ISNUMBER(SEARCH("LABEL",$G146)),"",IFERROR(_xll.BDP(TKR,$G146,"EQY_FUND_RELATIVE_PERIOD",AX$12,ACC_O,CONS_O,CURR_O,"fill=b")*1,"-"))))</f>
        <v/>
      </c>
      <c r="AY146" s="71" t="str">
        <f ca="1">IF(LEN($I146)=0,"",IF(LEN(AY$12)=0,"",IF(ISNUMBER(SEARCH("LABEL",$G146)),"",IFERROR(_xll.BDP(TKR,$G146,"EQY_FUND_RELATIVE_PERIOD",AY$12,ACC_O,CONS_O,CURR_O,"fill=b")*1,"-"))))</f>
        <v/>
      </c>
      <c r="AZ146" s="71" t="str">
        <f ca="1">IF(LEN($I146)=0,"",IF(LEN(AZ$12)=0,"",IF(ISNUMBER(SEARCH("LABEL",$G146)),"",IFERROR(_xll.BDP(TKR,$G146,"EQY_FUND_RELATIVE_PERIOD",AZ$12,ACC_O,CONS_O,CURR_O,"fill=b")*1,"-"))))</f>
        <v/>
      </c>
      <c r="BA146" s="71" t="str">
        <f ca="1">IF(LEN($I146)=0,"",IF(LEN(BA$12)=0,"",IF(ISNUMBER(SEARCH("LABEL",$G146)),"",IFERROR(_xll.BDP(TKR,$G146,"EQY_FUND_RELATIVE_PERIOD",BA$12,ACC_O,CONS_O,CURR_O,"fill=b")*1,"-"))))</f>
        <v/>
      </c>
      <c r="BB146" s="71" t="str">
        <f ca="1">IF(LEN($I146)=0,"",IF(LEN(BB$12)=0,"",IF(ISNUMBER(SEARCH("LABEL",$G146)),"",IFERROR(_xll.BDP(TKR,$G146,"EQY_FUND_RELATIVE_PERIOD",BB$12,ACC_O,CONS_O,CURR_O,"fill=b")*1,"-"))))</f>
        <v/>
      </c>
      <c r="BC146" s="71" t="str">
        <f ca="1">IF(LEN($I146)=0,"",IF(LEN(BC$12)=0,"",IF(ISNUMBER(SEARCH("LABEL",$G146)),"",IFERROR(_xll.BDP(TKR,$G146,"EQY_FUND_RELATIVE_PERIOD",BC$12,ACC_O,CONS_O,CURR_O,"fill=b")*1,"-"))))</f>
        <v/>
      </c>
    </row>
    <row r="147" spans="2:55">
      <c r="B147">
        <v>135</v>
      </c>
      <c r="C147" t="str">
        <f t="shared" ca="1" si="9"/>
        <v/>
      </c>
      <c r="D147" t="str">
        <f t="shared" ca="1" si="9"/>
        <v/>
      </c>
      <c r="E147" t="str">
        <f t="shared" ca="1" si="9"/>
        <v/>
      </c>
      <c r="F147" t="str">
        <f t="shared" ca="1" si="9"/>
        <v/>
      </c>
      <c r="G147" t="str">
        <f t="shared" ca="1" si="10"/>
        <v/>
      </c>
      <c r="H147" t="str">
        <f t="shared" ca="1" si="11"/>
        <v/>
      </c>
      <c r="I147" t="str">
        <f t="shared" ca="1" si="12"/>
        <v/>
      </c>
      <c r="P147" s="71" t="str">
        <f ca="1">IF(LEN($I147)=0,"",IF(LEN(P$12)=0,"",IF(ISNUMBER(SEARCH("LABEL",$G147)),"",IFERROR(_xll.BDP(TKR,$G147,"EQY_FUND_RELATIVE_PERIOD",P$12,ACC_O,CONS_O,CURR_O,"fill=b")*1,"-"))))</f>
        <v/>
      </c>
      <c r="Q147" s="71" t="str">
        <f ca="1">IF(LEN($I147)=0,"",IF(LEN(Q$12)=0,"",IF(ISNUMBER(SEARCH("LABEL",$G147)),"",IFERROR(_xll.BDP(TKR,$G147,"EQY_FUND_RELATIVE_PERIOD",Q$12,ACC_O,CONS_O,CURR_O,"fill=b")*1,"-"))))</f>
        <v/>
      </c>
      <c r="R147" s="71" t="str">
        <f ca="1">IF(LEN($I147)=0,"",IF(LEN(R$12)=0,"",IF(ISNUMBER(SEARCH("LABEL",$G147)),"",IFERROR(_xll.BDP(TKR,$G147,"EQY_FUND_RELATIVE_PERIOD",R$12,ACC_O,CONS_O,CURR_O,"fill=b")*1,"-"))))</f>
        <v/>
      </c>
      <c r="S147" s="71" t="str">
        <f ca="1">IF(LEN($I147)=0,"",IF(LEN(S$12)=0,"",IF(ISNUMBER(SEARCH("LABEL",$G147)),"",IFERROR(_xll.BDP(TKR,$G147,"EQY_FUND_RELATIVE_PERIOD",S$12,ACC_O,CONS_O,CURR_O,"fill=b")*1,"-"))))</f>
        <v/>
      </c>
      <c r="T147" s="71" t="str">
        <f ca="1">IF(LEN($I147)=0,"",IF(LEN(T$12)=0,"",IF(ISNUMBER(SEARCH("LABEL",$G147)),"",IFERROR(_xll.BDP(TKR,$G147,"EQY_FUND_RELATIVE_PERIOD",T$12,ACC_O,CONS_O,CURR_O,"fill=b")*1,"-"))))</f>
        <v/>
      </c>
      <c r="U147" s="71" t="str">
        <f ca="1">IF(LEN($I147)=0,"",IF(LEN(U$12)=0,"",IF(ISNUMBER(SEARCH("LABEL",$G147)),"",IFERROR(_xll.BDP(TKR,$G147,"EQY_FUND_RELATIVE_PERIOD",U$12,ACC_O,CONS_O,CURR_O,"fill=b")*1,"-"))))</f>
        <v/>
      </c>
      <c r="V147" s="71" t="str">
        <f ca="1">IF(LEN($I147)=0,"",IF(LEN(V$12)=0,"",IF(ISNUMBER(SEARCH("LABEL",$G147)),"",IFERROR(_xll.BDP(TKR,$G147,"EQY_FUND_RELATIVE_PERIOD",V$12,ACC_O,CONS_O,CURR_O,"fill=b")*1,"-"))))</f>
        <v/>
      </c>
      <c r="W147" s="71" t="str">
        <f ca="1">IF(LEN($I147)=0,"",IF(LEN(W$12)=0,"",IF(ISNUMBER(SEARCH("LABEL",$G147)),"",IFERROR(_xll.BDP(TKR,$G147,"EQY_FUND_RELATIVE_PERIOD",W$12,ACC_O,CONS_O,CURR_O,"fill=b")*1,"-"))))</f>
        <v/>
      </c>
      <c r="X147" s="71" t="str">
        <f ca="1">IF(LEN($I147)=0,"",IF(LEN(X$12)=0,"",IF(ISNUMBER(SEARCH("LABEL",$G147)),"",IFERROR(_xll.BDP(TKR,$G147,"EQY_FUND_RELATIVE_PERIOD",X$12,ACC_O,CONS_O,CURR_O,"fill=b")*1,"-"))))</f>
        <v/>
      </c>
      <c r="Y147" s="71" t="str">
        <f ca="1">IF(LEN($I147)=0,"",IF(LEN(Y$12)=0,"",IF(ISNUMBER(SEARCH("LABEL",$G147)),"",IFERROR(_xll.BDP(TKR,$G147,"EQY_FUND_RELATIVE_PERIOD",Y$12,ACC_O,CONS_O,CURR_O,"fill=b")*1,"-"))))</f>
        <v/>
      </c>
      <c r="Z147" s="71" t="str">
        <f ca="1">IF(LEN($I147)=0,"",IF(LEN(Z$12)=0,"",IF(ISNUMBER(SEARCH("LABEL",$G147)),"",IFERROR(_xll.BDP(TKR,$G147,"EQY_FUND_RELATIVE_PERIOD",Z$12,ACC_O,CONS_O,CURR_O,"fill=b")*1,"-"))))</f>
        <v/>
      </c>
      <c r="AA147" s="71" t="str">
        <f ca="1">IF(LEN($I147)=0,"",IF(LEN(AA$12)=0,"",IF(ISNUMBER(SEARCH("LABEL",$G147)),"",IFERROR(_xll.BDP(TKR,$G147,"EQY_FUND_RELATIVE_PERIOD",AA$12,ACC_O,CONS_O,CURR_O,"fill=b")*1,"-"))))</f>
        <v/>
      </c>
      <c r="AB147" s="71" t="str">
        <f ca="1">IF(LEN($I147)=0,"",IF(LEN(AB$12)=0,"",IF(ISNUMBER(SEARCH("LABEL",$G147)),"",IFERROR(_xll.BDP(TKR,$G147,"EQY_FUND_RELATIVE_PERIOD",AB$12,ACC_O,CONS_O,CURR_O,"fill=b")*1,"-"))))</f>
        <v/>
      </c>
      <c r="AC147" s="71" t="str">
        <f ca="1">IF(LEN($I147)=0,"",IF(LEN(AC$12)=0,"",IF(ISNUMBER(SEARCH("LABEL",$G147)),"",IFERROR(_xll.BDP(TKR,$G147,"EQY_FUND_RELATIVE_PERIOD",AC$12,ACC_O,CONS_O,CURR_O,"fill=b")*1,"-"))))</f>
        <v/>
      </c>
      <c r="AD147" s="71" t="str">
        <f ca="1">IF(LEN($I147)=0,"",IF(LEN(AD$12)=0,"",IF(ISNUMBER(SEARCH("LABEL",$G147)),"",IFERROR(_xll.BDP(TKR,$G147,"EQY_FUND_RELATIVE_PERIOD",AD$12,ACC_O,CONS_O,CURR_O,"fill=b")*1,"-"))))</f>
        <v/>
      </c>
      <c r="AE147" s="71" t="str">
        <f ca="1">IF(LEN($I147)=0,"",IF(LEN(AE$12)=0,"",IF(ISNUMBER(SEARCH("LABEL",$G147)),"",IFERROR(_xll.BDP(TKR,$G147,"EQY_FUND_RELATIVE_PERIOD",AE$12,ACC_O,CONS_O,CURR_O,"fill=b")*1,"-"))))</f>
        <v/>
      </c>
      <c r="AF147" s="71" t="str">
        <f ca="1">IF(LEN($I147)=0,"",IF(LEN(AF$12)=0,"",IF(ISNUMBER(SEARCH("LABEL",$G147)),"",IFERROR(_xll.BDP(TKR,$G147,"EQY_FUND_RELATIVE_PERIOD",AF$12,ACC_O,CONS_O,CURR_O,"fill=b")*1,"-"))))</f>
        <v/>
      </c>
      <c r="AG147" s="71" t="str">
        <f ca="1">IF(LEN($I147)=0,"",IF(LEN(AG$12)=0,"",IF(ISNUMBER(SEARCH("LABEL",$G147)),"",IFERROR(_xll.BDP(TKR,$G147,"EQY_FUND_RELATIVE_PERIOD",AG$12,ACC_O,CONS_O,CURR_O,"fill=b")*1,"-"))))</f>
        <v/>
      </c>
      <c r="AH147" s="71" t="str">
        <f ca="1">IF(LEN($I147)=0,"",IF(LEN(AH$12)=0,"",IF(ISNUMBER(SEARCH("LABEL",$G147)),"",IFERROR(_xll.BDP(TKR,$G147,"EQY_FUND_RELATIVE_PERIOD",AH$12,ACC_O,CONS_O,CURR_O,"fill=b")*1,"-"))))</f>
        <v/>
      </c>
      <c r="AI147" s="71" t="str">
        <f ca="1">IF(LEN($I147)=0,"",IF(LEN(AI$12)=0,"",IF(ISNUMBER(SEARCH("LABEL",$G147)),"",IFERROR(_xll.BDP(TKR,$G147,"EQY_FUND_RELATIVE_PERIOD",AI$12,ACC_O,CONS_O,CURR_O,"fill=b")*1,"-"))))</f>
        <v/>
      </c>
      <c r="AJ147" s="71" t="str">
        <f ca="1">IF(LEN($I147)=0,"",IF(LEN(AJ$12)=0,"",IF(ISNUMBER(SEARCH("LABEL",$G147)),"",IFERROR(_xll.BDP(TKR,$G147,"EQY_FUND_RELATIVE_PERIOD",AJ$12,ACC_O,CONS_O,CURR_O,"fill=b")*1,"-"))))</f>
        <v/>
      </c>
      <c r="AK147" s="71" t="str">
        <f ca="1">IF(LEN($I147)=0,"",IF(LEN(AK$12)=0,"",IF(ISNUMBER(SEARCH("LABEL",$G147)),"",IFERROR(_xll.BDP(TKR,$G147,"EQY_FUND_RELATIVE_PERIOD",AK$12,ACC_O,CONS_O,CURR_O,"fill=b")*1,"-"))))</f>
        <v/>
      </c>
      <c r="AL147" s="71" t="str">
        <f ca="1">IF(LEN($I147)=0,"",IF(LEN(AL$12)=0,"",IF(ISNUMBER(SEARCH("LABEL",$G147)),"",IFERROR(_xll.BDP(TKR,$G147,"EQY_FUND_RELATIVE_PERIOD",AL$12,ACC_O,CONS_O,CURR_O,"fill=b")*1,"-"))))</f>
        <v/>
      </c>
      <c r="AM147" s="71" t="str">
        <f ca="1">IF(LEN($I147)=0,"",IF(LEN(AM$12)=0,"",IF(ISNUMBER(SEARCH("LABEL",$G147)),"",IFERROR(_xll.BDP(TKR,$G147,"EQY_FUND_RELATIVE_PERIOD",AM$12,ACC_O,CONS_O,CURR_O,"fill=b")*1,"-"))))</f>
        <v/>
      </c>
      <c r="AN147" s="71" t="str">
        <f ca="1">IF(LEN($I147)=0,"",IF(LEN(AN$12)=0,"",IF(ISNUMBER(SEARCH("LABEL",$G147)),"",IFERROR(_xll.BDP(TKR,$G147,"EQY_FUND_RELATIVE_PERIOD",AN$12,ACC_O,CONS_O,CURR_O,"fill=b")*1,"-"))))</f>
        <v/>
      </c>
      <c r="AO147" s="71" t="str">
        <f ca="1">IF(LEN($I147)=0,"",IF(LEN(AO$12)=0,"",IF(ISNUMBER(SEARCH("LABEL",$G147)),"",IFERROR(_xll.BDP(TKR,$G147,"EQY_FUND_RELATIVE_PERIOD",AO$12,ACC_O,CONS_O,CURR_O,"fill=b")*1,"-"))))</f>
        <v/>
      </c>
      <c r="AP147" s="71" t="str">
        <f ca="1">IF(LEN($I147)=0,"",IF(LEN(AP$12)=0,"",IF(ISNUMBER(SEARCH("LABEL",$G147)),"",IFERROR(_xll.BDP(TKR,$G147,"EQY_FUND_RELATIVE_PERIOD",AP$12,ACC_O,CONS_O,CURR_O,"fill=b")*1,"-"))))</f>
        <v/>
      </c>
      <c r="AQ147" s="71" t="str">
        <f ca="1">IF(LEN($I147)=0,"",IF(LEN(AQ$12)=0,"",IF(ISNUMBER(SEARCH("LABEL",$G147)),"",IFERROR(_xll.BDP(TKR,$G147,"EQY_FUND_RELATIVE_PERIOD",AQ$12,ACC_O,CONS_O,CURR_O,"fill=b")*1,"-"))))</f>
        <v/>
      </c>
      <c r="AR147" s="71" t="str">
        <f ca="1">IF(LEN($I147)=0,"",IF(LEN(AR$12)=0,"",IF(ISNUMBER(SEARCH("LABEL",$G147)),"",IFERROR(_xll.BDP(TKR,$G147,"EQY_FUND_RELATIVE_PERIOD",AR$12,ACC_O,CONS_O,CURR_O,"fill=b")*1,"-"))))</f>
        <v/>
      </c>
      <c r="AS147" s="71" t="str">
        <f ca="1">IF(LEN($I147)=0,"",IF(LEN(AS$12)=0,"",IF(ISNUMBER(SEARCH("LABEL",$G147)),"",IFERROR(_xll.BDP(TKR,$G147,"EQY_FUND_RELATIVE_PERIOD",AS$12,ACC_O,CONS_O,CURR_O,"fill=b")*1,"-"))))</f>
        <v/>
      </c>
      <c r="AT147" s="71" t="str">
        <f ca="1">IF(LEN($I147)=0,"",IF(LEN(AT$12)=0,"",IF(ISNUMBER(SEARCH("LABEL",$G147)),"",IFERROR(_xll.BDP(TKR,$G147,"EQY_FUND_RELATIVE_PERIOD",AT$12,ACC_O,CONS_O,CURR_O,"fill=b")*1,"-"))))</f>
        <v/>
      </c>
      <c r="AU147" s="71" t="str">
        <f ca="1">IF(LEN($I147)=0,"",IF(LEN(AU$12)=0,"",IF(ISNUMBER(SEARCH("LABEL",$G147)),"",IFERROR(_xll.BDP(TKR,$G147,"EQY_FUND_RELATIVE_PERIOD",AU$12,ACC_O,CONS_O,CURR_O,"fill=b")*1,"-"))))</f>
        <v/>
      </c>
      <c r="AV147" s="71" t="str">
        <f ca="1">IF(LEN($I147)=0,"",IF(LEN(AV$12)=0,"",IF(ISNUMBER(SEARCH("LABEL",$G147)),"",IFERROR(_xll.BDP(TKR,$G147,"EQY_FUND_RELATIVE_PERIOD",AV$12,ACC_O,CONS_O,CURR_O,"fill=b")*1,"-"))))</f>
        <v/>
      </c>
      <c r="AW147" s="71" t="str">
        <f ca="1">IF(LEN($I147)=0,"",IF(LEN(AW$12)=0,"",IF(ISNUMBER(SEARCH("LABEL",$G147)),"",IFERROR(_xll.BDP(TKR,$G147,"EQY_FUND_RELATIVE_PERIOD",AW$12,ACC_O,CONS_O,CURR_O,"fill=b")*1,"-"))))</f>
        <v/>
      </c>
      <c r="AX147" s="71" t="str">
        <f ca="1">IF(LEN($I147)=0,"",IF(LEN(AX$12)=0,"",IF(ISNUMBER(SEARCH("LABEL",$G147)),"",IFERROR(_xll.BDP(TKR,$G147,"EQY_FUND_RELATIVE_PERIOD",AX$12,ACC_O,CONS_O,CURR_O,"fill=b")*1,"-"))))</f>
        <v/>
      </c>
      <c r="AY147" s="71" t="str">
        <f ca="1">IF(LEN($I147)=0,"",IF(LEN(AY$12)=0,"",IF(ISNUMBER(SEARCH("LABEL",$G147)),"",IFERROR(_xll.BDP(TKR,$G147,"EQY_FUND_RELATIVE_PERIOD",AY$12,ACC_O,CONS_O,CURR_O,"fill=b")*1,"-"))))</f>
        <v/>
      </c>
      <c r="AZ147" s="71" t="str">
        <f ca="1">IF(LEN($I147)=0,"",IF(LEN(AZ$12)=0,"",IF(ISNUMBER(SEARCH("LABEL",$G147)),"",IFERROR(_xll.BDP(TKR,$G147,"EQY_FUND_RELATIVE_PERIOD",AZ$12,ACC_O,CONS_O,CURR_O,"fill=b")*1,"-"))))</f>
        <v/>
      </c>
      <c r="BA147" s="71" t="str">
        <f ca="1">IF(LEN($I147)=0,"",IF(LEN(BA$12)=0,"",IF(ISNUMBER(SEARCH("LABEL",$G147)),"",IFERROR(_xll.BDP(TKR,$G147,"EQY_FUND_RELATIVE_PERIOD",BA$12,ACC_O,CONS_O,CURR_O,"fill=b")*1,"-"))))</f>
        <v/>
      </c>
      <c r="BB147" s="71" t="str">
        <f ca="1">IF(LEN($I147)=0,"",IF(LEN(BB$12)=0,"",IF(ISNUMBER(SEARCH("LABEL",$G147)),"",IFERROR(_xll.BDP(TKR,$G147,"EQY_FUND_RELATIVE_PERIOD",BB$12,ACC_O,CONS_O,CURR_O,"fill=b")*1,"-"))))</f>
        <v/>
      </c>
      <c r="BC147" s="71" t="str">
        <f ca="1">IF(LEN($I147)=0,"",IF(LEN(BC$12)=0,"",IF(ISNUMBER(SEARCH("LABEL",$G147)),"",IFERROR(_xll.BDP(TKR,$G147,"EQY_FUND_RELATIVE_PERIOD",BC$12,ACC_O,CONS_O,CURR_O,"fill=b")*1,"-"))))</f>
        <v/>
      </c>
    </row>
    <row r="148" spans="2:55">
      <c r="B148">
        <v>136</v>
      </c>
      <c r="C148" t="str">
        <f ca="1">IFERROR(INDEX(Passed_Addl,$B148,C$12),"")</f>
        <v/>
      </c>
      <c r="D148" t="str">
        <f ca="1">IFERROR(INDEX(Passed_Addl,$B148,D$12),"")</f>
        <v/>
      </c>
      <c r="E148" t="str">
        <f ca="1">IFERROR(INDEX(Passed_Addl,$B148,E$12),"")</f>
        <v/>
      </c>
      <c r="F148" t="str">
        <f ca="1">IFERROR(INDEX(Passed_Addl,$B148,F$12),"")</f>
        <v/>
      </c>
      <c r="G148" t="str">
        <f t="shared" ca="1" si="10"/>
        <v/>
      </c>
      <c r="H148" t="str">
        <f t="shared" ca="1" si="11"/>
        <v/>
      </c>
      <c r="I148" t="str">
        <f t="shared" ca="1" si="12"/>
        <v/>
      </c>
      <c r="P148" s="71" t="str">
        <f ca="1">IF(LEN($I148)=0,"",IF(LEN(P$12)=0,"",IF(ISNUMBER(SEARCH("LABEL",$G148)),"",IFERROR(_xll.BDP(TKR,$G148,"EQY_FUND_RELATIVE_PERIOD",P$12,ACC_O,CONS_O,CURR_O,"fill=b")*1,"-"))))</f>
        <v/>
      </c>
      <c r="Q148" s="71" t="str">
        <f ca="1">IF(LEN($I148)=0,"",IF(LEN(Q$12)=0,"",IF(ISNUMBER(SEARCH("LABEL",$G148)),"",IFERROR(_xll.BDP(TKR,$G148,"EQY_FUND_RELATIVE_PERIOD",Q$12,ACC_O,CONS_O,CURR_O,"fill=b")*1,"-"))))</f>
        <v/>
      </c>
      <c r="R148" s="71" t="str">
        <f ca="1">IF(LEN($I148)=0,"",IF(LEN(R$12)=0,"",IF(ISNUMBER(SEARCH("LABEL",$G148)),"",IFERROR(_xll.BDP(TKR,$G148,"EQY_FUND_RELATIVE_PERIOD",R$12,ACC_O,CONS_O,CURR_O,"fill=b")*1,"-"))))</f>
        <v/>
      </c>
      <c r="S148" s="71" t="str">
        <f ca="1">IF(LEN($I148)=0,"",IF(LEN(S$12)=0,"",IF(ISNUMBER(SEARCH("LABEL",$G148)),"",IFERROR(_xll.BDP(TKR,$G148,"EQY_FUND_RELATIVE_PERIOD",S$12,ACC_O,CONS_O,CURR_O,"fill=b")*1,"-"))))</f>
        <v/>
      </c>
      <c r="T148" s="71" t="str">
        <f ca="1">IF(LEN($I148)=0,"",IF(LEN(T$12)=0,"",IF(ISNUMBER(SEARCH("LABEL",$G148)),"",IFERROR(_xll.BDP(TKR,$G148,"EQY_FUND_RELATIVE_PERIOD",T$12,ACC_O,CONS_O,CURR_O,"fill=b")*1,"-"))))</f>
        <v/>
      </c>
      <c r="U148" s="71" t="str">
        <f ca="1">IF(LEN($I148)=0,"",IF(LEN(U$12)=0,"",IF(ISNUMBER(SEARCH("LABEL",$G148)),"",IFERROR(_xll.BDP(TKR,$G148,"EQY_FUND_RELATIVE_PERIOD",U$12,ACC_O,CONS_O,CURR_O,"fill=b")*1,"-"))))</f>
        <v/>
      </c>
      <c r="V148" s="71" t="str">
        <f ca="1">IF(LEN($I148)=0,"",IF(LEN(V$12)=0,"",IF(ISNUMBER(SEARCH("LABEL",$G148)),"",IFERROR(_xll.BDP(TKR,$G148,"EQY_FUND_RELATIVE_PERIOD",V$12,ACC_O,CONS_O,CURR_O,"fill=b")*1,"-"))))</f>
        <v/>
      </c>
      <c r="W148" s="71" t="str">
        <f ca="1">IF(LEN($I148)=0,"",IF(LEN(W$12)=0,"",IF(ISNUMBER(SEARCH("LABEL",$G148)),"",IFERROR(_xll.BDP(TKR,$G148,"EQY_FUND_RELATIVE_PERIOD",W$12,ACC_O,CONS_O,CURR_O,"fill=b")*1,"-"))))</f>
        <v/>
      </c>
      <c r="X148" s="71" t="str">
        <f ca="1">IF(LEN($I148)=0,"",IF(LEN(X$12)=0,"",IF(ISNUMBER(SEARCH("LABEL",$G148)),"",IFERROR(_xll.BDP(TKR,$G148,"EQY_FUND_RELATIVE_PERIOD",X$12,ACC_O,CONS_O,CURR_O,"fill=b")*1,"-"))))</f>
        <v/>
      </c>
      <c r="Y148" s="71" t="str">
        <f ca="1">IF(LEN($I148)=0,"",IF(LEN(Y$12)=0,"",IF(ISNUMBER(SEARCH("LABEL",$G148)),"",IFERROR(_xll.BDP(TKR,$G148,"EQY_FUND_RELATIVE_PERIOD",Y$12,ACC_O,CONS_O,CURR_O,"fill=b")*1,"-"))))</f>
        <v/>
      </c>
      <c r="Z148" s="71" t="str">
        <f ca="1">IF(LEN($I148)=0,"",IF(LEN(Z$12)=0,"",IF(ISNUMBER(SEARCH("LABEL",$G148)),"",IFERROR(_xll.BDP(TKR,$G148,"EQY_FUND_RELATIVE_PERIOD",Z$12,ACC_O,CONS_O,CURR_O,"fill=b")*1,"-"))))</f>
        <v/>
      </c>
      <c r="AA148" s="71" t="str">
        <f ca="1">IF(LEN($I148)=0,"",IF(LEN(AA$12)=0,"",IF(ISNUMBER(SEARCH("LABEL",$G148)),"",IFERROR(_xll.BDP(TKR,$G148,"EQY_FUND_RELATIVE_PERIOD",AA$12,ACC_O,CONS_O,CURR_O,"fill=b")*1,"-"))))</f>
        <v/>
      </c>
      <c r="AB148" s="71" t="str">
        <f ca="1">IF(LEN($I148)=0,"",IF(LEN(AB$12)=0,"",IF(ISNUMBER(SEARCH("LABEL",$G148)),"",IFERROR(_xll.BDP(TKR,$G148,"EQY_FUND_RELATIVE_PERIOD",AB$12,ACC_O,CONS_O,CURR_O,"fill=b")*1,"-"))))</f>
        <v/>
      </c>
      <c r="AC148" s="71" t="str">
        <f ca="1">IF(LEN($I148)=0,"",IF(LEN(AC$12)=0,"",IF(ISNUMBER(SEARCH("LABEL",$G148)),"",IFERROR(_xll.BDP(TKR,$G148,"EQY_FUND_RELATIVE_PERIOD",AC$12,ACC_O,CONS_O,CURR_O,"fill=b")*1,"-"))))</f>
        <v/>
      </c>
      <c r="AD148" s="71" t="str">
        <f ca="1">IF(LEN($I148)=0,"",IF(LEN(AD$12)=0,"",IF(ISNUMBER(SEARCH("LABEL",$G148)),"",IFERROR(_xll.BDP(TKR,$G148,"EQY_FUND_RELATIVE_PERIOD",AD$12,ACC_O,CONS_O,CURR_O,"fill=b")*1,"-"))))</f>
        <v/>
      </c>
      <c r="AE148" s="71" t="str">
        <f ca="1">IF(LEN($I148)=0,"",IF(LEN(AE$12)=0,"",IF(ISNUMBER(SEARCH("LABEL",$G148)),"",IFERROR(_xll.BDP(TKR,$G148,"EQY_FUND_RELATIVE_PERIOD",AE$12,ACC_O,CONS_O,CURR_O,"fill=b")*1,"-"))))</f>
        <v/>
      </c>
      <c r="AF148" s="71" t="str">
        <f ca="1">IF(LEN($I148)=0,"",IF(LEN(AF$12)=0,"",IF(ISNUMBER(SEARCH("LABEL",$G148)),"",IFERROR(_xll.BDP(TKR,$G148,"EQY_FUND_RELATIVE_PERIOD",AF$12,ACC_O,CONS_O,CURR_O,"fill=b")*1,"-"))))</f>
        <v/>
      </c>
      <c r="AG148" s="71" t="str">
        <f ca="1">IF(LEN($I148)=0,"",IF(LEN(AG$12)=0,"",IF(ISNUMBER(SEARCH("LABEL",$G148)),"",IFERROR(_xll.BDP(TKR,$G148,"EQY_FUND_RELATIVE_PERIOD",AG$12,ACC_O,CONS_O,CURR_O,"fill=b")*1,"-"))))</f>
        <v/>
      </c>
      <c r="AH148" s="71" t="str">
        <f ca="1">IF(LEN($I148)=0,"",IF(LEN(AH$12)=0,"",IF(ISNUMBER(SEARCH("LABEL",$G148)),"",IFERROR(_xll.BDP(TKR,$G148,"EQY_FUND_RELATIVE_PERIOD",AH$12,ACC_O,CONS_O,CURR_O,"fill=b")*1,"-"))))</f>
        <v/>
      </c>
      <c r="AI148" s="71" t="str">
        <f ca="1">IF(LEN($I148)=0,"",IF(LEN(AI$12)=0,"",IF(ISNUMBER(SEARCH("LABEL",$G148)),"",IFERROR(_xll.BDP(TKR,$G148,"EQY_FUND_RELATIVE_PERIOD",AI$12,ACC_O,CONS_O,CURR_O,"fill=b")*1,"-"))))</f>
        <v/>
      </c>
      <c r="AJ148" s="71" t="str">
        <f ca="1">IF(LEN($I148)=0,"",IF(LEN(AJ$12)=0,"",IF(ISNUMBER(SEARCH("LABEL",$G148)),"",IFERROR(_xll.BDP(TKR,$G148,"EQY_FUND_RELATIVE_PERIOD",AJ$12,ACC_O,CONS_O,CURR_O,"fill=b")*1,"-"))))</f>
        <v/>
      </c>
      <c r="AK148" s="71" t="str">
        <f ca="1">IF(LEN($I148)=0,"",IF(LEN(AK$12)=0,"",IF(ISNUMBER(SEARCH("LABEL",$G148)),"",IFERROR(_xll.BDP(TKR,$G148,"EQY_FUND_RELATIVE_PERIOD",AK$12,ACC_O,CONS_O,CURR_O,"fill=b")*1,"-"))))</f>
        <v/>
      </c>
      <c r="AL148" s="71" t="str">
        <f ca="1">IF(LEN($I148)=0,"",IF(LEN(AL$12)=0,"",IF(ISNUMBER(SEARCH("LABEL",$G148)),"",IFERROR(_xll.BDP(TKR,$G148,"EQY_FUND_RELATIVE_PERIOD",AL$12,ACC_O,CONS_O,CURR_O,"fill=b")*1,"-"))))</f>
        <v/>
      </c>
      <c r="AM148" s="71" t="str">
        <f ca="1">IF(LEN($I148)=0,"",IF(LEN(AM$12)=0,"",IF(ISNUMBER(SEARCH("LABEL",$G148)),"",IFERROR(_xll.BDP(TKR,$G148,"EQY_FUND_RELATIVE_PERIOD",AM$12,ACC_O,CONS_O,CURR_O,"fill=b")*1,"-"))))</f>
        <v/>
      </c>
      <c r="AN148" s="71" t="str">
        <f ca="1">IF(LEN($I148)=0,"",IF(LEN(AN$12)=0,"",IF(ISNUMBER(SEARCH("LABEL",$G148)),"",IFERROR(_xll.BDP(TKR,$G148,"EQY_FUND_RELATIVE_PERIOD",AN$12,ACC_O,CONS_O,CURR_O,"fill=b")*1,"-"))))</f>
        <v/>
      </c>
      <c r="AO148" s="71" t="str">
        <f ca="1">IF(LEN($I148)=0,"",IF(LEN(AO$12)=0,"",IF(ISNUMBER(SEARCH("LABEL",$G148)),"",IFERROR(_xll.BDP(TKR,$G148,"EQY_FUND_RELATIVE_PERIOD",AO$12,ACC_O,CONS_O,CURR_O,"fill=b")*1,"-"))))</f>
        <v/>
      </c>
      <c r="AP148" s="71" t="str">
        <f ca="1">IF(LEN($I148)=0,"",IF(LEN(AP$12)=0,"",IF(ISNUMBER(SEARCH("LABEL",$G148)),"",IFERROR(_xll.BDP(TKR,$G148,"EQY_FUND_RELATIVE_PERIOD",AP$12,ACC_O,CONS_O,CURR_O,"fill=b")*1,"-"))))</f>
        <v/>
      </c>
      <c r="AQ148" s="71" t="str">
        <f ca="1">IF(LEN($I148)=0,"",IF(LEN(AQ$12)=0,"",IF(ISNUMBER(SEARCH("LABEL",$G148)),"",IFERROR(_xll.BDP(TKR,$G148,"EQY_FUND_RELATIVE_PERIOD",AQ$12,ACC_O,CONS_O,CURR_O,"fill=b")*1,"-"))))</f>
        <v/>
      </c>
      <c r="AR148" s="71" t="str">
        <f ca="1">IF(LEN($I148)=0,"",IF(LEN(AR$12)=0,"",IF(ISNUMBER(SEARCH("LABEL",$G148)),"",IFERROR(_xll.BDP(TKR,$G148,"EQY_FUND_RELATIVE_PERIOD",AR$12,ACC_O,CONS_O,CURR_O,"fill=b")*1,"-"))))</f>
        <v/>
      </c>
      <c r="AS148" s="71" t="str">
        <f ca="1">IF(LEN($I148)=0,"",IF(LEN(AS$12)=0,"",IF(ISNUMBER(SEARCH("LABEL",$G148)),"",IFERROR(_xll.BDP(TKR,$G148,"EQY_FUND_RELATIVE_PERIOD",AS$12,ACC_O,CONS_O,CURR_O,"fill=b")*1,"-"))))</f>
        <v/>
      </c>
      <c r="AT148" s="71" t="str">
        <f ca="1">IF(LEN($I148)=0,"",IF(LEN(AT$12)=0,"",IF(ISNUMBER(SEARCH("LABEL",$G148)),"",IFERROR(_xll.BDP(TKR,$G148,"EQY_FUND_RELATIVE_PERIOD",AT$12,ACC_O,CONS_O,CURR_O,"fill=b")*1,"-"))))</f>
        <v/>
      </c>
      <c r="AU148" s="71" t="str">
        <f ca="1">IF(LEN($I148)=0,"",IF(LEN(AU$12)=0,"",IF(ISNUMBER(SEARCH("LABEL",$G148)),"",IFERROR(_xll.BDP(TKR,$G148,"EQY_FUND_RELATIVE_PERIOD",AU$12,ACC_O,CONS_O,CURR_O,"fill=b")*1,"-"))))</f>
        <v/>
      </c>
      <c r="AV148" s="71" t="str">
        <f ca="1">IF(LEN($I148)=0,"",IF(LEN(AV$12)=0,"",IF(ISNUMBER(SEARCH("LABEL",$G148)),"",IFERROR(_xll.BDP(TKR,$G148,"EQY_FUND_RELATIVE_PERIOD",AV$12,ACC_O,CONS_O,CURR_O,"fill=b")*1,"-"))))</f>
        <v/>
      </c>
      <c r="AW148" s="71" t="str">
        <f ca="1">IF(LEN($I148)=0,"",IF(LEN(AW$12)=0,"",IF(ISNUMBER(SEARCH("LABEL",$G148)),"",IFERROR(_xll.BDP(TKR,$G148,"EQY_FUND_RELATIVE_PERIOD",AW$12,ACC_O,CONS_O,CURR_O,"fill=b")*1,"-"))))</f>
        <v/>
      </c>
      <c r="AX148" s="71" t="str">
        <f ca="1">IF(LEN($I148)=0,"",IF(LEN(AX$12)=0,"",IF(ISNUMBER(SEARCH("LABEL",$G148)),"",IFERROR(_xll.BDP(TKR,$G148,"EQY_FUND_RELATIVE_PERIOD",AX$12,ACC_O,CONS_O,CURR_O,"fill=b")*1,"-"))))</f>
        <v/>
      </c>
      <c r="AY148" s="71" t="str">
        <f ca="1">IF(LEN($I148)=0,"",IF(LEN(AY$12)=0,"",IF(ISNUMBER(SEARCH("LABEL",$G148)),"",IFERROR(_xll.BDP(TKR,$G148,"EQY_FUND_RELATIVE_PERIOD",AY$12,ACC_O,CONS_O,CURR_O,"fill=b")*1,"-"))))</f>
        <v/>
      </c>
      <c r="AZ148" s="71" t="str">
        <f ca="1">IF(LEN($I148)=0,"",IF(LEN(AZ$12)=0,"",IF(ISNUMBER(SEARCH("LABEL",$G148)),"",IFERROR(_xll.BDP(TKR,$G148,"EQY_FUND_RELATIVE_PERIOD",AZ$12,ACC_O,CONS_O,CURR_O,"fill=b")*1,"-"))))</f>
        <v/>
      </c>
      <c r="BA148" s="71" t="str">
        <f ca="1">IF(LEN($I148)=0,"",IF(LEN(BA$12)=0,"",IF(ISNUMBER(SEARCH("LABEL",$G148)),"",IFERROR(_xll.BDP(TKR,$G148,"EQY_FUND_RELATIVE_PERIOD",BA$12,ACC_O,CONS_O,CURR_O,"fill=b")*1,"-"))))</f>
        <v/>
      </c>
      <c r="BB148" s="71" t="str">
        <f ca="1">IF(LEN($I148)=0,"",IF(LEN(BB$12)=0,"",IF(ISNUMBER(SEARCH("LABEL",$G148)),"",IFERROR(_xll.BDP(TKR,$G148,"EQY_FUND_RELATIVE_PERIOD",BB$12,ACC_O,CONS_O,CURR_O,"fill=b")*1,"-"))))</f>
        <v/>
      </c>
      <c r="BC148" s="71" t="str">
        <f ca="1">IF(LEN($I148)=0,"",IF(LEN(BC$12)=0,"",IF(ISNUMBER(SEARCH("LABEL",$G148)),"",IFERROR(_xll.BDP(TKR,$G148,"EQY_FUND_RELATIVE_PERIOD",BC$12,ACC_O,CONS_O,CURR_O,"fill=b")*1,"-"))))</f>
        <v/>
      </c>
    </row>
    <row r="149" spans="2:55">
      <c r="B149">
        <v>137</v>
      </c>
      <c r="C149" t="str">
        <f t="shared" ca="1" si="9"/>
        <v/>
      </c>
      <c r="D149" t="str">
        <f t="shared" ca="1" si="9"/>
        <v/>
      </c>
      <c r="E149" t="str">
        <f t="shared" ca="1" si="9"/>
        <v/>
      </c>
      <c r="F149" t="str">
        <f t="shared" ca="1" si="9"/>
        <v/>
      </c>
      <c r="G149" t="str">
        <f t="shared" ca="1" si="10"/>
        <v/>
      </c>
      <c r="H149" t="str">
        <f t="shared" ca="1" si="11"/>
        <v/>
      </c>
      <c r="I149" t="str">
        <f t="shared" ca="1" si="12"/>
        <v/>
      </c>
      <c r="P149" s="71" t="str">
        <f ca="1">IF(LEN($I149)=0,"",IF(LEN(P$12)=0,"",IF(ISNUMBER(SEARCH("LABEL",$G149)),"",IFERROR(_xll.BDP(TKR,$G149,"EQY_FUND_RELATIVE_PERIOD",P$12,ACC_O,CONS_O,CURR_O,"fill=b")*1,"-"))))</f>
        <v/>
      </c>
      <c r="Q149" s="71" t="str">
        <f ca="1">IF(LEN($I149)=0,"",IF(LEN(Q$12)=0,"",IF(ISNUMBER(SEARCH("LABEL",$G149)),"",IFERROR(_xll.BDP(TKR,$G149,"EQY_FUND_RELATIVE_PERIOD",Q$12,ACC_O,CONS_O,CURR_O,"fill=b")*1,"-"))))</f>
        <v/>
      </c>
      <c r="R149" s="71" t="str">
        <f ca="1">IF(LEN($I149)=0,"",IF(LEN(R$12)=0,"",IF(ISNUMBER(SEARCH("LABEL",$G149)),"",IFERROR(_xll.BDP(TKR,$G149,"EQY_FUND_RELATIVE_PERIOD",R$12,ACC_O,CONS_O,CURR_O,"fill=b")*1,"-"))))</f>
        <v/>
      </c>
      <c r="S149" s="71" t="str">
        <f ca="1">IF(LEN($I149)=0,"",IF(LEN(S$12)=0,"",IF(ISNUMBER(SEARCH("LABEL",$G149)),"",IFERROR(_xll.BDP(TKR,$G149,"EQY_FUND_RELATIVE_PERIOD",S$12,ACC_O,CONS_O,CURR_O,"fill=b")*1,"-"))))</f>
        <v/>
      </c>
      <c r="T149" s="71" t="str">
        <f ca="1">IF(LEN($I149)=0,"",IF(LEN(T$12)=0,"",IF(ISNUMBER(SEARCH("LABEL",$G149)),"",IFERROR(_xll.BDP(TKR,$G149,"EQY_FUND_RELATIVE_PERIOD",T$12,ACC_O,CONS_O,CURR_O,"fill=b")*1,"-"))))</f>
        <v/>
      </c>
      <c r="U149" s="71" t="str">
        <f ca="1">IF(LEN($I149)=0,"",IF(LEN(U$12)=0,"",IF(ISNUMBER(SEARCH("LABEL",$G149)),"",IFERROR(_xll.BDP(TKR,$G149,"EQY_FUND_RELATIVE_PERIOD",U$12,ACC_O,CONS_O,CURR_O,"fill=b")*1,"-"))))</f>
        <v/>
      </c>
      <c r="V149" s="71" t="str">
        <f ca="1">IF(LEN($I149)=0,"",IF(LEN(V$12)=0,"",IF(ISNUMBER(SEARCH("LABEL",$G149)),"",IFERROR(_xll.BDP(TKR,$G149,"EQY_FUND_RELATIVE_PERIOD",V$12,ACC_O,CONS_O,CURR_O,"fill=b")*1,"-"))))</f>
        <v/>
      </c>
      <c r="W149" s="71" t="str">
        <f ca="1">IF(LEN($I149)=0,"",IF(LEN(W$12)=0,"",IF(ISNUMBER(SEARCH("LABEL",$G149)),"",IFERROR(_xll.BDP(TKR,$G149,"EQY_FUND_RELATIVE_PERIOD",W$12,ACC_O,CONS_O,CURR_O,"fill=b")*1,"-"))))</f>
        <v/>
      </c>
      <c r="X149" s="71" t="str">
        <f ca="1">IF(LEN($I149)=0,"",IF(LEN(X$12)=0,"",IF(ISNUMBER(SEARCH("LABEL",$G149)),"",IFERROR(_xll.BDP(TKR,$G149,"EQY_FUND_RELATIVE_PERIOD",X$12,ACC_O,CONS_O,CURR_O,"fill=b")*1,"-"))))</f>
        <v/>
      </c>
      <c r="Y149" s="71" t="str">
        <f ca="1">IF(LEN($I149)=0,"",IF(LEN(Y$12)=0,"",IF(ISNUMBER(SEARCH("LABEL",$G149)),"",IFERROR(_xll.BDP(TKR,$G149,"EQY_FUND_RELATIVE_PERIOD",Y$12,ACC_O,CONS_O,CURR_O,"fill=b")*1,"-"))))</f>
        <v/>
      </c>
      <c r="Z149" s="71" t="str">
        <f ca="1">IF(LEN($I149)=0,"",IF(LEN(Z$12)=0,"",IF(ISNUMBER(SEARCH("LABEL",$G149)),"",IFERROR(_xll.BDP(TKR,$G149,"EQY_FUND_RELATIVE_PERIOD",Z$12,ACC_O,CONS_O,CURR_O,"fill=b")*1,"-"))))</f>
        <v/>
      </c>
      <c r="AA149" s="71" t="str">
        <f ca="1">IF(LEN($I149)=0,"",IF(LEN(AA$12)=0,"",IF(ISNUMBER(SEARCH("LABEL",$G149)),"",IFERROR(_xll.BDP(TKR,$G149,"EQY_FUND_RELATIVE_PERIOD",AA$12,ACC_O,CONS_O,CURR_O,"fill=b")*1,"-"))))</f>
        <v/>
      </c>
      <c r="AB149" s="71" t="str">
        <f ca="1">IF(LEN($I149)=0,"",IF(LEN(AB$12)=0,"",IF(ISNUMBER(SEARCH("LABEL",$G149)),"",IFERROR(_xll.BDP(TKR,$G149,"EQY_FUND_RELATIVE_PERIOD",AB$12,ACC_O,CONS_O,CURR_O,"fill=b")*1,"-"))))</f>
        <v/>
      </c>
      <c r="AC149" s="71" t="str">
        <f ca="1">IF(LEN($I149)=0,"",IF(LEN(AC$12)=0,"",IF(ISNUMBER(SEARCH("LABEL",$G149)),"",IFERROR(_xll.BDP(TKR,$G149,"EQY_FUND_RELATIVE_PERIOD",AC$12,ACC_O,CONS_O,CURR_O,"fill=b")*1,"-"))))</f>
        <v/>
      </c>
      <c r="AD149" s="71" t="str">
        <f ca="1">IF(LEN($I149)=0,"",IF(LEN(AD$12)=0,"",IF(ISNUMBER(SEARCH("LABEL",$G149)),"",IFERROR(_xll.BDP(TKR,$G149,"EQY_FUND_RELATIVE_PERIOD",AD$12,ACC_O,CONS_O,CURR_O,"fill=b")*1,"-"))))</f>
        <v/>
      </c>
      <c r="AE149" s="71" t="str">
        <f ca="1">IF(LEN($I149)=0,"",IF(LEN(AE$12)=0,"",IF(ISNUMBER(SEARCH("LABEL",$G149)),"",IFERROR(_xll.BDP(TKR,$G149,"EQY_FUND_RELATIVE_PERIOD",AE$12,ACC_O,CONS_O,CURR_O,"fill=b")*1,"-"))))</f>
        <v/>
      </c>
      <c r="AF149" s="71" t="str">
        <f ca="1">IF(LEN($I149)=0,"",IF(LEN(AF$12)=0,"",IF(ISNUMBER(SEARCH("LABEL",$G149)),"",IFERROR(_xll.BDP(TKR,$G149,"EQY_FUND_RELATIVE_PERIOD",AF$12,ACC_O,CONS_O,CURR_O,"fill=b")*1,"-"))))</f>
        <v/>
      </c>
      <c r="AG149" s="71" t="str">
        <f ca="1">IF(LEN($I149)=0,"",IF(LEN(AG$12)=0,"",IF(ISNUMBER(SEARCH("LABEL",$G149)),"",IFERROR(_xll.BDP(TKR,$G149,"EQY_FUND_RELATIVE_PERIOD",AG$12,ACC_O,CONS_O,CURR_O,"fill=b")*1,"-"))))</f>
        <v/>
      </c>
      <c r="AH149" s="71" t="str">
        <f ca="1">IF(LEN($I149)=0,"",IF(LEN(AH$12)=0,"",IF(ISNUMBER(SEARCH("LABEL",$G149)),"",IFERROR(_xll.BDP(TKR,$G149,"EQY_FUND_RELATIVE_PERIOD",AH$12,ACC_O,CONS_O,CURR_O,"fill=b")*1,"-"))))</f>
        <v/>
      </c>
      <c r="AI149" s="71" t="str">
        <f ca="1">IF(LEN($I149)=0,"",IF(LEN(AI$12)=0,"",IF(ISNUMBER(SEARCH("LABEL",$G149)),"",IFERROR(_xll.BDP(TKR,$G149,"EQY_FUND_RELATIVE_PERIOD",AI$12,ACC_O,CONS_O,CURR_O,"fill=b")*1,"-"))))</f>
        <v/>
      </c>
      <c r="AJ149" s="71" t="str">
        <f ca="1">IF(LEN($I149)=0,"",IF(LEN(AJ$12)=0,"",IF(ISNUMBER(SEARCH("LABEL",$G149)),"",IFERROR(_xll.BDP(TKR,$G149,"EQY_FUND_RELATIVE_PERIOD",AJ$12,ACC_O,CONS_O,CURR_O,"fill=b")*1,"-"))))</f>
        <v/>
      </c>
      <c r="AK149" s="71" t="str">
        <f ca="1">IF(LEN($I149)=0,"",IF(LEN(AK$12)=0,"",IF(ISNUMBER(SEARCH("LABEL",$G149)),"",IFERROR(_xll.BDP(TKR,$G149,"EQY_FUND_RELATIVE_PERIOD",AK$12,ACC_O,CONS_O,CURR_O,"fill=b")*1,"-"))))</f>
        <v/>
      </c>
      <c r="AL149" s="71" t="str">
        <f ca="1">IF(LEN($I149)=0,"",IF(LEN(AL$12)=0,"",IF(ISNUMBER(SEARCH("LABEL",$G149)),"",IFERROR(_xll.BDP(TKR,$G149,"EQY_FUND_RELATIVE_PERIOD",AL$12,ACC_O,CONS_O,CURR_O,"fill=b")*1,"-"))))</f>
        <v/>
      </c>
      <c r="AM149" s="71" t="str">
        <f ca="1">IF(LEN($I149)=0,"",IF(LEN(AM$12)=0,"",IF(ISNUMBER(SEARCH("LABEL",$G149)),"",IFERROR(_xll.BDP(TKR,$G149,"EQY_FUND_RELATIVE_PERIOD",AM$12,ACC_O,CONS_O,CURR_O,"fill=b")*1,"-"))))</f>
        <v/>
      </c>
      <c r="AN149" s="71" t="str">
        <f ca="1">IF(LEN($I149)=0,"",IF(LEN(AN$12)=0,"",IF(ISNUMBER(SEARCH("LABEL",$G149)),"",IFERROR(_xll.BDP(TKR,$G149,"EQY_FUND_RELATIVE_PERIOD",AN$12,ACC_O,CONS_O,CURR_O,"fill=b")*1,"-"))))</f>
        <v/>
      </c>
      <c r="AO149" s="71" t="str">
        <f ca="1">IF(LEN($I149)=0,"",IF(LEN(AO$12)=0,"",IF(ISNUMBER(SEARCH("LABEL",$G149)),"",IFERROR(_xll.BDP(TKR,$G149,"EQY_FUND_RELATIVE_PERIOD",AO$12,ACC_O,CONS_O,CURR_O,"fill=b")*1,"-"))))</f>
        <v/>
      </c>
      <c r="AP149" s="71" t="str">
        <f ca="1">IF(LEN($I149)=0,"",IF(LEN(AP$12)=0,"",IF(ISNUMBER(SEARCH("LABEL",$G149)),"",IFERROR(_xll.BDP(TKR,$G149,"EQY_FUND_RELATIVE_PERIOD",AP$12,ACC_O,CONS_O,CURR_O,"fill=b")*1,"-"))))</f>
        <v/>
      </c>
      <c r="AQ149" s="71" t="str">
        <f ca="1">IF(LEN($I149)=0,"",IF(LEN(AQ$12)=0,"",IF(ISNUMBER(SEARCH("LABEL",$G149)),"",IFERROR(_xll.BDP(TKR,$G149,"EQY_FUND_RELATIVE_PERIOD",AQ$12,ACC_O,CONS_O,CURR_O,"fill=b")*1,"-"))))</f>
        <v/>
      </c>
      <c r="AR149" s="71" t="str">
        <f ca="1">IF(LEN($I149)=0,"",IF(LEN(AR$12)=0,"",IF(ISNUMBER(SEARCH("LABEL",$G149)),"",IFERROR(_xll.BDP(TKR,$G149,"EQY_FUND_RELATIVE_PERIOD",AR$12,ACC_O,CONS_O,CURR_O,"fill=b")*1,"-"))))</f>
        <v/>
      </c>
      <c r="AS149" s="71" t="str">
        <f ca="1">IF(LEN($I149)=0,"",IF(LEN(AS$12)=0,"",IF(ISNUMBER(SEARCH("LABEL",$G149)),"",IFERROR(_xll.BDP(TKR,$G149,"EQY_FUND_RELATIVE_PERIOD",AS$12,ACC_O,CONS_O,CURR_O,"fill=b")*1,"-"))))</f>
        <v/>
      </c>
      <c r="AT149" s="71" t="str">
        <f ca="1">IF(LEN($I149)=0,"",IF(LEN(AT$12)=0,"",IF(ISNUMBER(SEARCH("LABEL",$G149)),"",IFERROR(_xll.BDP(TKR,$G149,"EQY_FUND_RELATIVE_PERIOD",AT$12,ACC_O,CONS_O,CURR_O,"fill=b")*1,"-"))))</f>
        <v/>
      </c>
      <c r="AU149" s="71" t="str">
        <f ca="1">IF(LEN($I149)=0,"",IF(LEN(AU$12)=0,"",IF(ISNUMBER(SEARCH("LABEL",$G149)),"",IFERROR(_xll.BDP(TKR,$G149,"EQY_FUND_RELATIVE_PERIOD",AU$12,ACC_O,CONS_O,CURR_O,"fill=b")*1,"-"))))</f>
        <v/>
      </c>
      <c r="AV149" s="71" t="str">
        <f ca="1">IF(LEN($I149)=0,"",IF(LEN(AV$12)=0,"",IF(ISNUMBER(SEARCH("LABEL",$G149)),"",IFERROR(_xll.BDP(TKR,$G149,"EQY_FUND_RELATIVE_PERIOD",AV$12,ACC_O,CONS_O,CURR_O,"fill=b")*1,"-"))))</f>
        <v/>
      </c>
      <c r="AW149" s="71" t="str">
        <f ca="1">IF(LEN($I149)=0,"",IF(LEN(AW$12)=0,"",IF(ISNUMBER(SEARCH("LABEL",$G149)),"",IFERROR(_xll.BDP(TKR,$G149,"EQY_FUND_RELATIVE_PERIOD",AW$12,ACC_O,CONS_O,CURR_O,"fill=b")*1,"-"))))</f>
        <v/>
      </c>
      <c r="AX149" s="71" t="str">
        <f ca="1">IF(LEN($I149)=0,"",IF(LEN(AX$12)=0,"",IF(ISNUMBER(SEARCH("LABEL",$G149)),"",IFERROR(_xll.BDP(TKR,$G149,"EQY_FUND_RELATIVE_PERIOD",AX$12,ACC_O,CONS_O,CURR_O,"fill=b")*1,"-"))))</f>
        <v/>
      </c>
      <c r="AY149" s="71" t="str">
        <f ca="1">IF(LEN($I149)=0,"",IF(LEN(AY$12)=0,"",IF(ISNUMBER(SEARCH("LABEL",$G149)),"",IFERROR(_xll.BDP(TKR,$G149,"EQY_FUND_RELATIVE_PERIOD",AY$12,ACC_O,CONS_O,CURR_O,"fill=b")*1,"-"))))</f>
        <v/>
      </c>
      <c r="AZ149" s="71" t="str">
        <f ca="1">IF(LEN($I149)=0,"",IF(LEN(AZ$12)=0,"",IF(ISNUMBER(SEARCH("LABEL",$G149)),"",IFERROR(_xll.BDP(TKR,$G149,"EQY_FUND_RELATIVE_PERIOD",AZ$12,ACC_O,CONS_O,CURR_O,"fill=b")*1,"-"))))</f>
        <v/>
      </c>
      <c r="BA149" s="71" t="str">
        <f ca="1">IF(LEN($I149)=0,"",IF(LEN(BA$12)=0,"",IF(ISNUMBER(SEARCH("LABEL",$G149)),"",IFERROR(_xll.BDP(TKR,$G149,"EQY_FUND_RELATIVE_PERIOD",BA$12,ACC_O,CONS_O,CURR_O,"fill=b")*1,"-"))))</f>
        <v/>
      </c>
      <c r="BB149" s="71" t="str">
        <f ca="1">IF(LEN($I149)=0,"",IF(LEN(BB$12)=0,"",IF(ISNUMBER(SEARCH("LABEL",$G149)),"",IFERROR(_xll.BDP(TKR,$G149,"EQY_FUND_RELATIVE_PERIOD",BB$12,ACC_O,CONS_O,CURR_O,"fill=b")*1,"-"))))</f>
        <v/>
      </c>
      <c r="BC149" s="71" t="str">
        <f ca="1">IF(LEN($I149)=0,"",IF(LEN(BC$12)=0,"",IF(ISNUMBER(SEARCH("LABEL",$G149)),"",IFERROR(_xll.BDP(TKR,$G149,"EQY_FUND_RELATIVE_PERIOD",BC$12,ACC_O,CONS_O,CURR_O,"fill=b")*1,"-"))))</f>
        <v/>
      </c>
    </row>
    <row r="150" spans="2:55">
      <c r="B150">
        <v>138</v>
      </c>
      <c r="C150" t="str">
        <f ca="1">IFERROR(INDEX(Passed_Addl,$B150,C$12),"")</f>
        <v/>
      </c>
      <c r="D150" t="str">
        <f ca="1">IFERROR(INDEX(Passed_Addl,$B150,D$12),"")</f>
        <v/>
      </c>
      <c r="E150" t="str">
        <f ca="1">IFERROR(INDEX(Passed_Addl,$B150,E$12),"")</f>
        <v/>
      </c>
      <c r="F150" t="str">
        <f ca="1">IFERROR(INDEX(Passed_Addl,$B150,F$12),"")</f>
        <v/>
      </c>
      <c r="G150" t="str">
        <f t="shared" ca="1" si="10"/>
        <v/>
      </c>
      <c r="H150" t="str">
        <f t="shared" ca="1" si="11"/>
        <v/>
      </c>
      <c r="I150" t="str">
        <f t="shared" ca="1" si="12"/>
        <v/>
      </c>
      <c r="P150" s="71" t="str">
        <f ca="1">IF(LEN($I150)=0,"",IF(LEN(P$12)=0,"",IF(ISNUMBER(SEARCH("LABEL",$G150)),"",IFERROR(_xll.BDP(TKR,$G150,"EQY_FUND_RELATIVE_PERIOD",P$12,ACC_O,CONS_O,CURR_O,"fill=b")*1,"-"))))</f>
        <v/>
      </c>
      <c r="Q150" s="71" t="str">
        <f ca="1">IF(LEN($I150)=0,"",IF(LEN(Q$12)=0,"",IF(ISNUMBER(SEARCH("LABEL",$G150)),"",IFERROR(_xll.BDP(TKR,$G150,"EQY_FUND_RELATIVE_PERIOD",Q$12,ACC_O,CONS_O,CURR_O,"fill=b")*1,"-"))))</f>
        <v/>
      </c>
      <c r="R150" s="71" t="str">
        <f ca="1">IF(LEN($I150)=0,"",IF(LEN(R$12)=0,"",IF(ISNUMBER(SEARCH("LABEL",$G150)),"",IFERROR(_xll.BDP(TKR,$G150,"EQY_FUND_RELATIVE_PERIOD",R$12,ACC_O,CONS_O,CURR_O,"fill=b")*1,"-"))))</f>
        <v/>
      </c>
      <c r="S150" s="71" t="str">
        <f ca="1">IF(LEN($I150)=0,"",IF(LEN(S$12)=0,"",IF(ISNUMBER(SEARCH("LABEL",$G150)),"",IFERROR(_xll.BDP(TKR,$G150,"EQY_FUND_RELATIVE_PERIOD",S$12,ACC_O,CONS_O,CURR_O,"fill=b")*1,"-"))))</f>
        <v/>
      </c>
      <c r="T150" s="71" t="str">
        <f ca="1">IF(LEN($I150)=0,"",IF(LEN(T$12)=0,"",IF(ISNUMBER(SEARCH("LABEL",$G150)),"",IFERROR(_xll.BDP(TKR,$G150,"EQY_FUND_RELATIVE_PERIOD",T$12,ACC_O,CONS_O,CURR_O,"fill=b")*1,"-"))))</f>
        <v/>
      </c>
      <c r="U150" s="71" t="str">
        <f ca="1">IF(LEN($I150)=0,"",IF(LEN(U$12)=0,"",IF(ISNUMBER(SEARCH("LABEL",$G150)),"",IFERROR(_xll.BDP(TKR,$G150,"EQY_FUND_RELATIVE_PERIOD",U$12,ACC_O,CONS_O,CURR_O,"fill=b")*1,"-"))))</f>
        <v/>
      </c>
      <c r="V150" s="71" t="str">
        <f ca="1">IF(LEN($I150)=0,"",IF(LEN(V$12)=0,"",IF(ISNUMBER(SEARCH("LABEL",$G150)),"",IFERROR(_xll.BDP(TKR,$G150,"EQY_FUND_RELATIVE_PERIOD",V$12,ACC_O,CONS_O,CURR_O,"fill=b")*1,"-"))))</f>
        <v/>
      </c>
      <c r="W150" s="71" t="str">
        <f ca="1">IF(LEN($I150)=0,"",IF(LEN(W$12)=0,"",IF(ISNUMBER(SEARCH("LABEL",$G150)),"",IFERROR(_xll.BDP(TKR,$G150,"EQY_FUND_RELATIVE_PERIOD",W$12,ACC_O,CONS_O,CURR_O,"fill=b")*1,"-"))))</f>
        <v/>
      </c>
      <c r="X150" s="71" t="str">
        <f ca="1">IF(LEN($I150)=0,"",IF(LEN(X$12)=0,"",IF(ISNUMBER(SEARCH("LABEL",$G150)),"",IFERROR(_xll.BDP(TKR,$G150,"EQY_FUND_RELATIVE_PERIOD",X$12,ACC_O,CONS_O,CURR_O,"fill=b")*1,"-"))))</f>
        <v/>
      </c>
      <c r="Y150" s="71" t="str">
        <f ca="1">IF(LEN($I150)=0,"",IF(LEN(Y$12)=0,"",IF(ISNUMBER(SEARCH("LABEL",$G150)),"",IFERROR(_xll.BDP(TKR,$G150,"EQY_FUND_RELATIVE_PERIOD",Y$12,ACC_O,CONS_O,CURR_O,"fill=b")*1,"-"))))</f>
        <v/>
      </c>
      <c r="Z150" s="71" t="str">
        <f ca="1">IF(LEN($I150)=0,"",IF(LEN(Z$12)=0,"",IF(ISNUMBER(SEARCH("LABEL",$G150)),"",IFERROR(_xll.BDP(TKR,$G150,"EQY_FUND_RELATIVE_PERIOD",Z$12,ACC_O,CONS_O,CURR_O,"fill=b")*1,"-"))))</f>
        <v/>
      </c>
      <c r="AA150" s="71" t="str">
        <f ca="1">IF(LEN($I150)=0,"",IF(LEN(AA$12)=0,"",IF(ISNUMBER(SEARCH("LABEL",$G150)),"",IFERROR(_xll.BDP(TKR,$G150,"EQY_FUND_RELATIVE_PERIOD",AA$12,ACC_O,CONS_O,CURR_O,"fill=b")*1,"-"))))</f>
        <v/>
      </c>
      <c r="AB150" s="71" t="str">
        <f ca="1">IF(LEN($I150)=0,"",IF(LEN(AB$12)=0,"",IF(ISNUMBER(SEARCH("LABEL",$G150)),"",IFERROR(_xll.BDP(TKR,$G150,"EQY_FUND_RELATIVE_PERIOD",AB$12,ACC_O,CONS_O,CURR_O,"fill=b")*1,"-"))))</f>
        <v/>
      </c>
      <c r="AC150" s="71" t="str">
        <f ca="1">IF(LEN($I150)=0,"",IF(LEN(AC$12)=0,"",IF(ISNUMBER(SEARCH("LABEL",$G150)),"",IFERROR(_xll.BDP(TKR,$G150,"EQY_FUND_RELATIVE_PERIOD",AC$12,ACC_O,CONS_O,CURR_O,"fill=b")*1,"-"))))</f>
        <v/>
      </c>
      <c r="AD150" s="71" t="str">
        <f ca="1">IF(LEN($I150)=0,"",IF(LEN(AD$12)=0,"",IF(ISNUMBER(SEARCH("LABEL",$G150)),"",IFERROR(_xll.BDP(TKR,$G150,"EQY_FUND_RELATIVE_PERIOD",AD$12,ACC_O,CONS_O,CURR_O,"fill=b")*1,"-"))))</f>
        <v/>
      </c>
      <c r="AE150" s="71" t="str">
        <f ca="1">IF(LEN($I150)=0,"",IF(LEN(AE$12)=0,"",IF(ISNUMBER(SEARCH("LABEL",$G150)),"",IFERROR(_xll.BDP(TKR,$G150,"EQY_FUND_RELATIVE_PERIOD",AE$12,ACC_O,CONS_O,CURR_O,"fill=b")*1,"-"))))</f>
        <v/>
      </c>
      <c r="AF150" s="71" t="str">
        <f ca="1">IF(LEN($I150)=0,"",IF(LEN(AF$12)=0,"",IF(ISNUMBER(SEARCH("LABEL",$G150)),"",IFERROR(_xll.BDP(TKR,$G150,"EQY_FUND_RELATIVE_PERIOD",AF$12,ACC_O,CONS_O,CURR_O,"fill=b")*1,"-"))))</f>
        <v/>
      </c>
      <c r="AG150" s="71" t="str">
        <f ca="1">IF(LEN($I150)=0,"",IF(LEN(AG$12)=0,"",IF(ISNUMBER(SEARCH("LABEL",$G150)),"",IFERROR(_xll.BDP(TKR,$G150,"EQY_FUND_RELATIVE_PERIOD",AG$12,ACC_O,CONS_O,CURR_O,"fill=b")*1,"-"))))</f>
        <v/>
      </c>
      <c r="AH150" s="71" t="str">
        <f ca="1">IF(LEN($I150)=0,"",IF(LEN(AH$12)=0,"",IF(ISNUMBER(SEARCH("LABEL",$G150)),"",IFERROR(_xll.BDP(TKR,$G150,"EQY_FUND_RELATIVE_PERIOD",AH$12,ACC_O,CONS_O,CURR_O,"fill=b")*1,"-"))))</f>
        <v/>
      </c>
      <c r="AI150" s="71" t="str">
        <f ca="1">IF(LEN($I150)=0,"",IF(LEN(AI$12)=0,"",IF(ISNUMBER(SEARCH("LABEL",$G150)),"",IFERROR(_xll.BDP(TKR,$G150,"EQY_FUND_RELATIVE_PERIOD",AI$12,ACC_O,CONS_O,CURR_O,"fill=b")*1,"-"))))</f>
        <v/>
      </c>
      <c r="AJ150" s="71" t="str">
        <f ca="1">IF(LEN($I150)=0,"",IF(LEN(AJ$12)=0,"",IF(ISNUMBER(SEARCH("LABEL",$G150)),"",IFERROR(_xll.BDP(TKR,$G150,"EQY_FUND_RELATIVE_PERIOD",AJ$12,ACC_O,CONS_O,CURR_O,"fill=b")*1,"-"))))</f>
        <v/>
      </c>
      <c r="AK150" s="71" t="str">
        <f ca="1">IF(LEN($I150)=0,"",IF(LEN(AK$12)=0,"",IF(ISNUMBER(SEARCH("LABEL",$G150)),"",IFERROR(_xll.BDP(TKR,$G150,"EQY_FUND_RELATIVE_PERIOD",AK$12,ACC_O,CONS_O,CURR_O,"fill=b")*1,"-"))))</f>
        <v/>
      </c>
      <c r="AL150" s="71" t="str">
        <f ca="1">IF(LEN($I150)=0,"",IF(LEN(AL$12)=0,"",IF(ISNUMBER(SEARCH("LABEL",$G150)),"",IFERROR(_xll.BDP(TKR,$G150,"EQY_FUND_RELATIVE_PERIOD",AL$12,ACC_O,CONS_O,CURR_O,"fill=b")*1,"-"))))</f>
        <v/>
      </c>
      <c r="AM150" s="71" t="str">
        <f ca="1">IF(LEN($I150)=0,"",IF(LEN(AM$12)=0,"",IF(ISNUMBER(SEARCH("LABEL",$G150)),"",IFERROR(_xll.BDP(TKR,$G150,"EQY_FUND_RELATIVE_PERIOD",AM$12,ACC_O,CONS_O,CURR_O,"fill=b")*1,"-"))))</f>
        <v/>
      </c>
      <c r="AN150" s="71" t="str">
        <f ca="1">IF(LEN($I150)=0,"",IF(LEN(AN$12)=0,"",IF(ISNUMBER(SEARCH("LABEL",$G150)),"",IFERROR(_xll.BDP(TKR,$G150,"EQY_FUND_RELATIVE_PERIOD",AN$12,ACC_O,CONS_O,CURR_O,"fill=b")*1,"-"))))</f>
        <v/>
      </c>
      <c r="AO150" s="71" t="str">
        <f ca="1">IF(LEN($I150)=0,"",IF(LEN(AO$12)=0,"",IF(ISNUMBER(SEARCH("LABEL",$G150)),"",IFERROR(_xll.BDP(TKR,$G150,"EQY_FUND_RELATIVE_PERIOD",AO$12,ACC_O,CONS_O,CURR_O,"fill=b")*1,"-"))))</f>
        <v/>
      </c>
      <c r="AP150" s="71" t="str">
        <f ca="1">IF(LEN($I150)=0,"",IF(LEN(AP$12)=0,"",IF(ISNUMBER(SEARCH("LABEL",$G150)),"",IFERROR(_xll.BDP(TKR,$G150,"EQY_FUND_RELATIVE_PERIOD",AP$12,ACC_O,CONS_O,CURR_O,"fill=b")*1,"-"))))</f>
        <v/>
      </c>
      <c r="AQ150" s="71" t="str">
        <f ca="1">IF(LEN($I150)=0,"",IF(LEN(AQ$12)=0,"",IF(ISNUMBER(SEARCH("LABEL",$G150)),"",IFERROR(_xll.BDP(TKR,$G150,"EQY_FUND_RELATIVE_PERIOD",AQ$12,ACC_O,CONS_O,CURR_O,"fill=b")*1,"-"))))</f>
        <v/>
      </c>
      <c r="AR150" s="71" t="str">
        <f ca="1">IF(LEN($I150)=0,"",IF(LEN(AR$12)=0,"",IF(ISNUMBER(SEARCH("LABEL",$G150)),"",IFERROR(_xll.BDP(TKR,$G150,"EQY_FUND_RELATIVE_PERIOD",AR$12,ACC_O,CONS_O,CURR_O,"fill=b")*1,"-"))))</f>
        <v/>
      </c>
      <c r="AS150" s="71" t="str">
        <f ca="1">IF(LEN($I150)=0,"",IF(LEN(AS$12)=0,"",IF(ISNUMBER(SEARCH("LABEL",$G150)),"",IFERROR(_xll.BDP(TKR,$G150,"EQY_FUND_RELATIVE_PERIOD",AS$12,ACC_O,CONS_O,CURR_O,"fill=b")*1,"-"))))</f>
        <v/>
      </c>
      <c r="AT150" s="71" t="str">
        <f ca="1">IF(LEN($I150)=0,"",IF(LEN(AT$12)=0,"",IF(ISNUMBER(SEARCH("LABEL",$G150)),"",IFERROR(_xll.BDP(TKR,$G150,"EQY_FUND_RELATIVE_PERIOD",AT$12,ACC_O,CONS_O,CURR_O,"fill=b")*1,"-"))))</f>
        <v/>
      </c>
      <c r="AU150" s="71" t="str">
        <f ca="1">IF(LEN($I150)=0,"",IF(LEN(AU$12)=0,"",IF(ISNUMBER(SEARCH("LABEL",$G150)),"",IFERROR(_xll.BDP(TKR,$G150,"EQY_FUND_RELATIVE_PERIOD",AU$12,ACC_O,CONS_O,CURR_O,"fill=b")*1,"-"))))</f>
        <v/>
      </c>
      <c r="AV150" s="71" t="str">
        <f ca="1">IF(LEN($I150)=0,"",IF(LEN(AV$12)=0,"",IF(ISNUMBER(SEARCH("LABEL",$G150)),"",IFERROR(_xll.BDP(TKR,$G150,"EQY_FUND_RELATIVE_PERIOD",AV$12,ACC_O,CONS_O,CURR_O,"fill=b")*1,"-"))))</f>
        <v/>
      </c>
      <c r="AW150" s="71" t="str">
        <f ca="1">IF(LEN($I150)=0,"",IF(LEN(AW$12)=0,"",IF(ISNUMBER(SEARCH("LABEL",$G150)),"",IFERROR(_xll.BDP(TKR,$G150,"EQY_FUND_RELATIVE_PERIOD",AW$12,ACC_O,CONS_O,CURR_O,"fill=b")*1,"-"))))</f>
        <v/>
      </c>
      <c r="AX150" s="71" t="str">
        <f ca="1">IF(LEN($I150)=0,"",IF(LEN(AX$12)=0,"",IF(ISNUMBER(SEARCH("LABEL",$G150)),"",IFERROR(_xll.BDP(TKR,$G150,"EQY_FUND_RELATIVE_PERIOD",AX$12,ACC_O,CONS_O,CURR_O,"fill=b")*1,"-"))))</f>
        <v/>
      </c>
      <c r="AY150" s="71" t="str">
        <f ca="1">IF(LEN($I150)=0,"",IF(LEN(AY$12)=0,"",IF(ISNUMBER(SEARCH("LABEL",$G150)),"",IFERROR(_xll.BDP(TKR,$G150,"EQY_FUND_RELATIVE_PERIOD",AY$12,ACC_O,CONS_O,CURR_O,"fill=b")*1,"-"))))</f>
        <v/>
      </c>
      <c r="AZ150" s="71" t="str">
        <f ca="1">IF(LEN($I150)=0,"",IF(LEN(AZ$12)=0,"",IF(ISNUMBER(SEARCH("LABEL",$G150)),"",IFERROR(_xll.BDP(TKR,$G150,"EQY_FUND_RELATIVE_PERIOD",AZ$12,ACC_O,CONS_O,CURR_O,"fill=b")*1,"-"))))</f>
        <v/>
      </c>
      <c r="BA150" s="71" t="str">
        <f ca="1">IF(LEN($I150)=0,"",IF(LEN(BA$12)=0,"",IF(ISNUMBER(SEARCH("LABEL",$G150)),"",IFERROR(_xll.BDP(TKR,$G150,"EQY_FUND_RELATIVE_PERIOD",BA$12,ACC_O,CONS_O,CURR_O,"fill=b")*1,"-"))))</f>
        <v/>
      </c>
      <c r="BB150" s="71" t="str">
        <f ca="1">IF(LEN($I150)=0,"",IF(LEN(BB$12)=0,"",IF(ISNUMBER(SEARCH("LABEL",$G150)),"",IFERROR(_xll.BDP(TKR,$G150,"EQY_FUND_RELATIVE_PERIOD",BB$12,ACC_O,CONS_O,CURR_O,"fill=b")*1,"-"))))</f>
        <v/>
      </c>
      <c r="BC150" s="71" t="str">
        <f ca="1">IF(LEN($I150)=0,"",IF(LEN(BC$12)=0,"",IF(ISNUMBER(SEARCH("LABEL",$G150)),"",IFERROR(_xll.BDP(TKR,$G150,"EQY_FUND_RELATIVE_PERIOD",BC$12,ACC_O,CONS_O,CURR_O,"fill=b")*1,"-"))))</f>
        <v/>
      </c>
    </row>
    <row r="151" spans="2:55">
      <c r="B151">
        <v>139</v>
      </c>
      <c r="C151" t="str">
        <f t="shared" ca="1" si="9"/>
        <v/>
      </c>
      <c r="D151" t="str">
        <f t="shared" ca="1" si="9"/>
        <v/>
      </c>
      <c r="E151" t="str">
        <f t="shared" ca="1" si="9"/>
        <v/>
      </c>
      <c r="F151" t="str">
        <f t="shared" ca="1" si="9"/>
        <v/>
      </c>
      <c r="G151" t="str">
        <f t="shared" ca="1" si="10"/>
        <v/>
      </c>
      <c r="H151" t="str">
        <f t="shared" ca="1" si="11"/>
        <v/>
      </c>
      <c r="I151" t="str">
        <f t="shared" ca="1" si="12"/>
        <v/>
      </c>
      <c r="P151" s="71" t="str">
        <f ca="1">IF(LEN($I151)=0,"",IF(LEN(P$12)=0,"",IF(ISNUMBER(SEARCH("LABEL",$G151)),"",IFERROR(_xll.BDP(TKR,$G151,"EQY_FUND_RELATIVE_PERIOD",P$12,ACC_O,CONS_O,CURR_O,"fill=b")*1,"-"))))</f>
        <v/>
      </c>
      <c r="Q151" s="71" t="str">
        <f ca="1">IF(LEN($I151)=0,"",IF(LEN(Q$12)=0,"",IF(ISNUMBER(SEARCH("LABEL",$G151)),"",IFERROR(_xll.BDP(TKR,$G151,"EQY_FUND_RELATIVE_PERIOD",Q$12,ACC_O,CONS_O,CURR_O,"fill=b")*1,"-"))))</f>
        <v/>
      </c>
      <c r="R151" s="71" t="str">
        <f ca="1">IF(LEN($I151)=0,"",IF(LEN(R$12)=0,"",IF(ISNUMBER(SEARCH("LABEL",$G151)),"",IFERROR(_xll.BDP(TKR,$G151,"EQY_FUND_RELATIVE_PERIOD",R$12,ACC_O,CONS_O,CURR_O,"fill=b")*1,"-"))))</f>
        <v/>
      </c>
      <c r="S151" s="71" t="str">
        <f ca="1">IF(LEN($I151)=0,"",IF(LEN(S$12)=0,"",IF(ISNUMBER(SEARCH("LABEL",$G151)),"",IFERROR(_xll.BDP(TKR,$G151,"EQY_FUND_RELATIVE_PERIOD",S$12,ACC_O,CONS_O,CURR_O,"fill=b")*1,"-"))))</f>
        <v/>
      </c>
      <c r="T151" s="71" t="str">
        <f ca="1">IF(LEN($I151)=0,"",IF(LEN(T$12)=0,"",IF(ISNUMBER(SEARCH("LABEL",$G151)),"",IFERROR(_xll.BDP(TKR,$G151,"EQY_FUND_RELATIVE_PERIOD",T$12,ACC_O,CONS_O,CURR_O,"fill=b")*1,"-"))))</f>
        <v/>
      </c>
      <c r="U151" s="71" t="str">
        <f ca="1">IF(LEN($I151)=0,"",IF(LEN(U$12)=0,"",IF(ISNUMBER(SEARCH("LABEL",$G151)),"",IFERROR(_xll.BDP(TKR,$G151,"EQY_FUND_RELATIVE_PERIOD",U$12,ACC_O,CONS_O,CURR_O,"fill=b")*1,"-"))))</f>
        <v/>
      </c>
      <c r="V151" s="71" t="str">
        <f ca="1">IF(LEN($I151)=0,"",IF(LEN(V$12)=0,"",IF(ISNUMBER(SEARCH("LABEL",$G151)),"",IFERROR(_xll.BDP(TKR,$G151,"EQY_FUND_RELATIVE_PERIOD",V$12,ACC_O,CONS_O,CURR_O,"fill=b")*1,"-"))))</f>
        <v/>
      </c>
      <c r="W151" s="71" t="str">
        <f ca="1">IF(LEN($I151)=0,"",IF(LEN(W$12)=0,"",IF(ISNUMBER(SEARCH("LABEL",$G151)),"",IFERROR(_xll.BDP(TKR,$G151,"EQY_FUND_RELATIVE_PERIOD",W$12,ACC_O,CONS_O,CURR_O,"fill=b")*1,"-"))))</f>
        <v/>
      </c>
      <c r="X151" s="71" t="str">
        <f ca="1">IF(LEN($I151)=0,"",IF(LEN(X$12)=0,"",IF(ISNUMBER(SEARCH("LABEL",$G151)),"",IFERROR(_xll.BDP(TKR,$G151,"EQY_FUND_RELATIVE_PERIOD",X$12,ACC_O,CONS_O,CURR_O,"fill=b")*1,"-"))))</f>
        <v/>
      </c>
      <c r="Y151" s="71" t="str">
        <f ca="1">IF(LEN($I151)=0,"",IF(LEN(Y$12)=0,"",IF(ISNUMBER(SEARCH("LABEL",$G151)),"",IFERROR(_xll.BDP(TKR,$G151,"EQY_FUND_RELATIVE_PERIOD",Y$12,ACC_O,CONS_O,CURR_O,"fill=b")*1,"-"))))</f>
        <v/>
      </c>
      <c r="Z151" s="71" t="str">
        <f ca="1">IF(LEN($I151)=0,"",IF(LEN(Z$12)=0,"",IF(ISNUMBER(SEARCH("LABEL",$G151)),"",IFERROR(_xll.BDP(TKR,$G151,"EQY_FUND_RELATIVE_PERIOD",Z$12,ACC_O,CONS_O,CURR_O,"fill=b")*1,"-"))))</f>
        <v/>
      </c>
      <c r="AA151" s="71" t="str">
        <f ca="1">IF(LEN($I151)=0,"",IF(LEN(AA$12)=0,"",IF(ISNUMBER(SEARCH("LABEL",$G151)),"",IFERROR(_xll.BDP(TKR,$G151,"EQY_FUND_RELATIVE_PERIOD",AA$12,ACC_O,CONS_O,CURR_O,"fill=b")*1,"-"))))</f>
        <v/>
      </c>
      <c r="AB151" s="71" t="str">
        <f ca="1">IF(LEN($I151)=0,"",IF(LEN(AB$12)=0,"",IF(ISNUMBER(SEARCH("LABEL",$G151)),"",IFERROR(_xll.BDP(TKR,$G151,"EQY_FUND_RELATIVE_PERIOD",AB$12,ACC_O,CONS_O,CURR_O,"fill=b")*1,"-"))))</f>
        <v/>
      </c>
      <c r="AC151" s="71" t="str">
        <f ca="1">IF(LEN($I151)=0,"",IF(LEN(AC$12)=0,"",IF(ISNUMBER(SEARCH("LABEL",$G151)),"",IFERROR(_xll.BDP(TKR,$G151,"EQY_FUND_RELATIVE_PERIOD",AC$12,ACC_O,CONS_O,CURR_O,"fill=b")*1,"-"))))</f>
        <v/>
      </c>
      <c r="AD151" s="71" t="str">
        <f ca="1">IF(LEN($I151)=0,"",IF(LEN(AD$12)=0,"",IF(ISNUMBER(SEARCH("LABEL",$G151)),"",IFERROR(_xll.BDP(TKR,$G151,"EQY_FUND_RELATIVE_PERIOD",AD$12,ACC_O,CONS_O,CURR_O,"fill=b")*1,"-"))))</f>
        <v/>
      </c>
      <c r="AE151" s="71" t="str">
        <f ca="1">IF(LEN($I151)=0,"",IF(LEN(AE$12)=0,"",IF(ISNUMBER(SEARCH("LABEL",$G151)),"",IFERROR(_xll.BDP(TKR,$G151,"EQY_FUND_RELATIVE_PERIOD",AE$12,ACC_O,CONS_O,CURR_O,"fill=b")*1,"-"))))</f>
        <v/>
      </c>
      <c r="AF151" s="71" t="str">
        <f ca="1">IF(LEN($I151)=0,"",IF(LEN(AF$12)=0,"",IF(ISNUMBER(SEARCH("LABEL",$G151)),"",IFERROR(_xll.BDP(TKR,$G151,"EQY_FUND_RELATIVE_PERIOD",AF$12,ACC_O,CONS_O,CURR_O,"fill=b")*1,"-"))))</f>
        <v/>
      </c>
      <c r="AG151" s="71" t="str">
        <f ca="1">IF(LEN($I151)=0,"",IF(LEN(AG$12)=0,"",IF(ISNUMBER(SEARCH("LABEL",$G151)),"",IFERROR(_xll.BDP(TKR,$G151,"EQY_FUND_RELATIVE_PERIOD",AG$12,ACC_O,CONS_O,CURR_O,"fill=b")*1,"-"))))</f>
        <v/>
      </c>
      <c r="AH151" s="71" t="str">
        <f ca="1">IF(LEN($I151)=0,"",IF(LEN(AH$12)=0,"",IF(ISNUMBER(SEARCH("LABEL",$G151)),"",IFERROR(_xll.BDP(TKR,$G151,"EQY_FUND_RELATIVE_PERIOD",AH$12,ACC_O,CONS_O,CURR_O,"fill=b")*1,"-"))))</f>
        <v/>
      </c>
      <c r="AI151" s="71" t="str">
        <f ca="1">IF(LEN($I151)=0,"",IF(LEN(AI$12)=0,"",IF(ISNUMBER(SEARCH("LABEL",$G151)),"",IFERROR(_xll.BDP(TKR,$G151,"EQY_FUND_RELATIVE_PERIOD",AI$12,ACC_O,CONS_O,CURR_O,"fill=b")*1,"-"))))</f>
        <v/>
      </c>
      <c r="AJ151" s="71" t="str">
        <f ca="1">IF(LEN($I151)=0,"",IF(LEN(AJ$12)=0,"",IF(ISNUMBER(SEARCH("LABEL",$G151)),"",IFERROR(_xll.BDP(TKR,$G151,"EQY_FUND_RELATIVE_PERIOD",AJ$12,ACC_O,CONS_O,CURR_O,"fill=b")*1,"-"))))</f>
        <v/>
      </c>
      <c r="AK151" s="71" t="str">
        <f ca="1">IF(LEN($I151)=0,"",IF(LEN(AK$12)=0,"",IF(ISNUMBER(SEARCH("LABEL",$G151)),"",IFERROR(_xll.BDP(TKR,$G151,"EQY_FUND_RELATIVE_PERIOD",AK$12,ACC_O,CONS_O,CURR_O,"fill=b")*1,"-"))))</f>
        <v/>
      </c>
      <c r="AL151" s="71" t="str">
        <f ca="1">IF(LEN($I151)=0,"",IF(LEN(AL$12)=0,"",IF(ISNUMBER(SEARCH("LABEL",$G151)),"",IFERROR(_xll.BDP(TKR,$G151,"EQY_FUND_RELATIVE_PERIOD",AL$12,ACC_O,CONS_O,CURR_O,"fill=b")*1,"-"))))</f>
        <v/>
      </c>
      <c r="AM151" s="71" t="str">
        <f ca="1">IF(LEN($I151)=0,"",IF(LEN(AM$12)=0,"",IF(ISNUMBER(SEARCH("LABEL",$G151)),"",IFERROR(_xll.BDP(TKR,$G151,"EQY_FUND_RELATIVE_PERIOD",AM$12,ACC_O,CONS_O,CURR_O,"fill=b")*1,"-"))))</f>
        <v/>
      </c>
      <c r="AN151" s="71" t="str">
        <f ca="1">IF(LEN($I151)=0,"",IF(LEN(AN$12)=0,"",IF(ISNUMBER(SEARCH("LABEL",$G151)),"",IFERROR(_xll.BDP(TKR,$G151,"EQY_FUND_RELATIVE_PERIOD",AN$12,ACC_O,CONS_O,CURR_O,"fill=b")*1,"-"))))</f>
        <v/>
      </c>
      <c r="AO151" s="71" t="str">
        <f ca="1">IF(LEN($I151)=0,"",IF(LEN(AO$12)=0,"",IF(ISNUMBER(SEARCH("LABEL",$G151)),"",IFERROR(_xll.BDP(TKR,$G151,"EQY_FUND_RELATIVE_PERIOD",AO$12,ACC_O,CONS_O,CURR_O,"fill=b")*1,"-"))))</f>
        <v/>
      </c>
      <c r="AP151" s="71" t="str">
        <f ca="1">IF(LEN($I151)=0,"",IF(LEN(AP$12)=0,"",IF(ISNUMBER(SEARCH("LABEL",$G151)),"",IFERROR(_xll.BDP(TKR,$G151,"EQY_FUND_RELATIVE_PERIOD",AP$12,ACC_O,CONS_O,CURR_O,"fill=b")*1,"-"))))</f>
        <v/>
      </c>
      <c r="AQ151" s="71" t="str">
        <f ca="1">IF(LEN($I151)=0,"",IF(LEN(AQ$12)=0,"",IF(ISNUMBER(SEARCH("LABEL",$G151)),"",IFERROR(_xll.BDP(TKR,$G151,"EQY_FUND_RELATIVE_PERIOD",AQ$12,ACC_O,CONS_O,CURR_O,"fill=b")*1,"-"))))</f>
        <v/>
      </c>
      <c r="AR151" s="71" t="str">
        <f ca="1">IF(LEN($I151)=0,"",IF(LEN(AR$12)=0,"",IF(ISNUMBER(SEARCH("LABEL",$G151)),"",IFERROR(_xll.BDP(TKR,$G151,"EQY_FUND_RELATIVE_PERIOD",AR$12,ACC_O,CONS_O,CURR_O,"fill=b")*1,"-"))))</f>
        <v/>
      </c>
      <c r="AS151" s="71" t="str">
        <f ca="1">IF(LEN($I151)=0,"",IF(LEN(AS$12)=0,"",IF(ISNUMBER(SEARCH("LABEL",$G151)),"",IFERROR(_xll.BDP(TKR,$G151,"EQY_FUND_RELATIVE_PERIOD",AS$12,ACC_O,CONS_O,CURR_O,"fill=b")*1,"-"))))</f>
        <v/>
      </c>
      <c r="AT151" s="71" t="str">
        <f ca="1">IF(LEN($I151)=0,"",IF(LEN(AT$12)=0,"",IF(ISNUMBER(SEARCH("LABEL",$G151)),"",IFERROR(_xll.BDP(TKR,$G151,"EQY_FUND_RELATIVE_PERIOD",AT$12,ACC_O,CONS_O,CURR_O,"fill=b")*1,"-"))))</f>
        <v/>
      </c>
      <c r="AU151" s="71" t="str">
        <f ca="1">IF(LEN($I151)=0,"",IF(LEN(AU$12)=0,"",IF(ISNUMBER(SEARCH("LABEL",$G151)),"",IFERROR(_xll.BDP(TKR,$G151,"EQY_FUND_RELATIVE_PERIOD",AU$12,ACC_O,CONS_O,CURR_O,"fill=b")*1,"-"))))</f>
        <v/>
      </c>
      <c r="AV151" s="71" t="str">
        <f ca="1">IF(LEN($I151)=0,"",IF(LEN(AV$12)=0,"",IF(ISNUMBER(SEARCH("LABEL",$G151)),"",IFERROR(_xll.BDP(TKR,$G151,"EQY_FUND_RELATIVE_PERIOD",AV$12,ACC_O,CONS_O,CURR_O,"fill=b")*1,"-"))))</f>
        <v/>
      </c>
      <c r="AW151" s="71" t="str">
        <f ca="1">IF(LEN($I151)=0,"",IF(LEN(AW$12)=0,"",IF(ISNUMBER(SEARCH("LABEL",$G151)),"",IFERROR(_xll.BDP(TKR,$G151,"EQY_FUND_RELATIVE_PERIOD",AW$12,ACC_O,CONS_O,CURR_O,"fill=b")*1,"-"))))</f>
        <v/>
      </c>
      <c r="AX151" s="71" t="str">
        <f ca="1">IF(LEN($I151)=0,"",IF(LEN(AX$12)=0,"",IF(ISNUMBER(SEARCH("LABEL",$G151)),"",IFERROR(_xll.BDP(TKR,$G151,"EQY_FUND_RELATIVE_PERIOD",AX$12,ACC_O,CONS_O,CURR_O,"fill=b")*1,"-"))))</f>
        <v/>
      </c>
      <c r="AY151" s="71" t="str">
        <f ca="1">IF(LEN($I151)=0,"",IF(LEN(AY$12)=0,"",IF(ISNUMBER(SEARCH("LABEL",$G151)),"",IFERROR(_xll.BDP(TKR,$G151,"EQY_FUND_RELATIVE_PERIOD",AY$12,ACC_O,CONS_O,CURR_O,"fill=b")*1,"-"))))</f>
        <v/>
      </c>
      <c r="AZ151" s="71" t="str">
        <f ca="1">IF(LEN($I151)=0,"",IF(LEN(AZ$12)=0,"",IF(ISNUMBER(SEARCH("LABEL",$G151)),"",IFERROR(_xll.BDP(TKR,$G151,"EQY_FUND_RELATIVE_PERIOD",AZ$12,ACC_O,CONS_O,CURR_O,"fill=b")*1,"-"))))</f>
        <v/>
      </c>
      <c r="BA151" s="71" t="str">
        <f ca="1">IF(LEN($I151)=0,"",IF(LEN(BA$12)=0,"",IF(ISNUMBER(SEARCH("LABEL",$G151)),"",IFERROR(_xll.BDP(TKR,$G151,"EQY_FUND_RELATIVE_PERIOD",BA$12,ACC_O,CONS_O,CURR_O,"fill=b")*1,"-"))))</f>
        <v/>
      </c>
      <c r="BB151" s="71" t="str">
        <f ca="1">IF(LEN($I151)=0,"",IF(LEN(BB$12)=0,"",IF(ISNUMBER(SEARCH("LABEL",$G151)),"",IFERROR(_xll.BDP(TKR,$G151,"EQY_FUND_RELATIVE_PERIOD",BB$12,ACC_O,CONS_O,CURR_O,"fill=b")*1,"-"))))</f>
        <v/>
      </c>
      <c r="BC151" s="71" t="str">
        <f ca="1">IF(LEN($I151)=0,"",IF(LEN(BC$12)=0,"",IF(ISNUMBER(SEARCH("LABEL",$G151)),"",IFERROR(_xll.BDP(TKR,$G151,"EQY_FUND_RELATIVE_PERIOD",BC$12,ACC_O,CONS_O,CURR_O,"fill=b")*1,"-"))))</f>
        <v/>
      </c>
    </row>
    <row r="152" spans="2:55">
      <c r="B152">
        <v>140</v>
      </c>
      <c r="C152" t="str">
        <f ca="1">IFERROR(INDEX(Passed_Addl,$B152,C$12),"")</f>
        <v/>
      </c>
      <c r="D152" t="str">
        <f ca="1">IFERROR(INDEX(Passed_Addl,$B152,D$12),"")</f>
        <v/>
      </c>
      <c r="E152" t="str">
        <f ca="1">IFERROR(INDEX(Passed_Addl,$B152,E$12),"")</f>
        <v/>
      </c>
      <c r="F152" t="str">
        <f ca="1">IFERROR(INDEX(Passed_Addl,$B152,F$12),"")</f>
        <v/>
      </c>
      <c r="G152" t="str">
        <f t="shared" ca="1" si="10"/>
        <v/>
      </c>
      <c r="H152" t="str">
        <f t="shared" ca="1" si="11"/>
        <v/>
      </c>
      <c r="I152" t="str">
        <f t="shared" ca="1" si="12"/>
        <v/>
      </c>
      <c r="P152" s="71" t="str">
        <f ca="1">IF(LEN($I152)=0,"",IF(LEN(P$12)=0,"",IF(ISNUMBER(SEARCH("LABEL",$G152)),"",IFERROR(_xll.BDP(TKR,$G152,"EQY_FUND_RELATIVE_PERIOD",P$12,ACC_O,CONS_O,CURR_O,"fill=b")*1,"-"))))</f>
        <v/>
      </c>
      <c r="Q152" s="71" t="str">
        <f ca="1">IF(LEN($I152)=0,"",IF(LEN(Q$12)=0,"",IF(ISNUMBER(SEARCH("LABEL",$G152)),"",IFERROR(_xll.BDP(TKR,$G152,"EQY_FUND_RELATIVE_PERIOD",Q$12,ACC_O,CONS_O,CURR_O,"fill=b")*1,"-"))))</f>
        <v/>
      </c>
      <c r="R152" s="71" t="str">
        <f ca="1">IF(LEN($I152)=0,"",IF(LEN(R$12)=0,"",IF(ISNUMBER(SEARCH("LABEL",$G152)),"",IFERROR(_xll.BDP(TKR,$G152,"EQY_FUND_RELATIVE_PERIOD",R$12,ACC_O,CONS_O,CURR_O,"fill=b")*1,"-"))))</f>
        <v/>
      </c>
      <c r="S152" s="71" t="str">
        <f ca="1">IF(LEN($I152)=0,"",IF(LEN(S$12)=0,"",IF(ISNUMBER(SEARCH("LABEL",$G152)),"",IFERROR(_xll.BDP(TKR,$G152,"EQY_FUND_RELATIVE_PERIOD",S$12,ACC_O,CONS_O,CURR_O,"fill=b")*1,"-"))))</f>
        <v/>
      </c>
      <c r="T152" s="71" t="str">
        <f ca="1">IF(LEN($I152)=0,"",IF(LEN(T$12)=0,"",IF(ISNUMBER(SEARCH("LABEL",$G152)),"",IFERROR(_xll.BDP(TKR,$G152,"EQY_FUND_RELATIVE_PERIOD",T$12,ACC_O,CONS_O,CURR_O,"fill=b")*1,"-"))))</f>
        <v/>
      </c>
      <c r="U152" s="71" t="str">
        <f ca="1">IF(LEN($I152)=0,"",IF(LEN(U$12)=0,"",IF(ISNUMBER(SEARCH("LABEL",$G152)),"",IFERROR(_xll.BDP(TKR,$G152,"EQY_FUND_RELATIVE_PERIOD",U$12,ACC_O,CONS_O,CURR_O,"fill=b")*1,"-"))))</f>
        <v/>
      </c>
      <c r="V152" s="71" t="str">
        <f ca="1">IF(LEN($I152)=0,"",IF(LEN(V$12)=0,"",IF(ISNUMBER(SEARCH("LABEL",$G152)),"",IFERROR(_xll.BDP(TKR,$G152,"EQY_FUND_RELATIVE_PERIOD",V$12,ACC_O,CONS_O,CURR_O,"fill=b")*1,"-"))))</f>
        <v/>
      </c>
      <c r="W152" s="71" t="str">
        <f ca="1">IF(LEN($I152)=0,"",IF(LEN(W$12)=0,"",IF(ISNUMBER(SEARCH("LABEL",$G152)),"",IFERROR(_xll.BDP(TKR,$G152,"EQY_FUND_RELATIVE_PERIOD",W$12,ACC_O,CONS_O,CURR_O,"fill=b")*1,"-"))))</f>
        <v/>
      </c>
      <c r="X152" s="71" t="str">
        <f ca="1">IF(LEN($I152)=0,"",IF(LEN(X$12)=0,"",IF(ISNUMBER(SEARCH("LABEL",$G152)),"",IFERROR(_xll.BDP(TKR,$G152,"EQY_FUND_RELATIVE_PERIOD",X$12,ACC_O,CONS_O,CURR_O,"fill=b")*1,"-"))))</f>
        <v/>
      </c>
      <c r="Y152" s="71" t="str">
        <f ca="1">IF(LEN($I152)=0,"",IF(LEN(Y$12)=0,"",IF(ISNUMBER(SEARCH("LABEL",$G152)),"",IFERROR(_xll.BDP(TKR,$G152,"EQY_FUND_RELATIVE_PERIOD",Y$12,ACC_O,CONS_O,CURR_O,"fill=b")*1,"-"))))</f>
        <v/>
      </c>
      <c r="Z152" s="71" t="str">
        <f ca="1">IF(LEN($I152)=0,"",IF(LEN(Z$12)=0,"",IF(ISNUMBER(SEARCH("LABEL",$G152)),"",IFERROR(_xll.BDP(TKR,$G152,"EQY_FUND_RELATIVE_PERIOD",Z$12,ACC_O,CONS_O,CURR_O,"fill=b")*1,"-"))))</f>
        <v/>
      </c>
      <c r="AA152" s="71" t="str">
        <f ca="1">IF(LEN($I152)=0,"",IF(LEN(AA$12)=0,"",IF(ISNUMBER(SEARCH("LABEL",$G152)),"",IFERROR(_xll.BDP(TKR,$G152,"EQY_FUND_RELATIVE_PERIOD",AA$12,ACC_O,CONS_O,CURR_O,"fill=b")*1,"-"))))</f>
        <v/>
      </c>
      <c r="AB152" s="71" t="str">
        <f ca="1">IF(LEN($I152)=0,"",IF(LEN(AB$12)=0,"",IF(ISNUMBER(SEARCH("LABEL",$G152)),"",IFERROR(_xll.BDP(TKR,$G152,"EQY_FUND_RELATIVE_PERIOD",AB$12,ACC_O,CONS_O,CURR_O,"fill=b")*1,"-"))))</f>
        <v/>
      </c>
      <c r="AC152" s="71" t="str">
        <f ca="1">IF(LEN($I152)=0,"",IF(LEN(AC$12)=0,"",IF(ISNUMBER(SEARCH("LABEL",$G152)),"",IFERROR(_xll.BDP(TKR,$G152,"EQY_FUND_RELATIVE_PERIOD",AC$12,ACC_O,CONS_O,CURR_O,"fill=b")*1,"-"))))</f>
        <v/>
      </c>
      <c r="AD152" s="71" t="str">
        <f ca="1">IF(LEN($I152)=0,"",IF(LEN(AD$12)=0,"",IF(ISNUMBER(SEARCH("LABEL",$G152)),"",IFERROR(_xll.BDP(TKR,$G152,"EQY_FUND_RELATIVE_PERIOD",AD$12,ACC_O,CONS_O,CURR_O,"fill=b")*1,"-"))))</f>
        <v/>
      </c>
      <c r="AE152" s="71" t="str">
        <f ca="1">IF(LEN($I152)=0,"",IF(LEN(AE$12)=0,"",IF(ISNUMBER(SEARCH("LABEL",$G152)),"",IFERROR(_xll.BDP(TKR,$G152,"EQY_FUND_RELATIVE_PERIOD",AE$12,ACC_O,CONS_O,CURR_O,"fill=b")*1,"-"))))</f>
        <v/>
      </c>
      <c r="AF152" s="71" t="str">
        <f ca="1">IF(LEN($I152)=0,"",IF(LEN(AF$12)=0,"",IF(ISNUMBER(SEARCH("LABEL",$G152)),"",IFERROR(_xll.BDP(TKR,$G152,"EQY_FUND_RELATIVE_PERIOD",AF$12,ACC_O,CONS_O,CURR_O,"fill=b")*1,"-"))))</f>
        <v/>
      </c>
      <c r="AG152" s="71" t="str">
        <f ca="1">IF(LEN($I152)=0,"",IF(LEN(AG$12)=0,"",IF(ISNUMBER(SEARCH("LABEL",$G152)),"",IFERROR(_xll.BDP(TKR,$G152,"EQY_FUND_RELATIVE_PERIOD",AG$12,ACC_O,CONS_O,CURR_O,"fill=b")*1,"-"))))</f>
        <v/>
      </c>
      <c r="AH152" s="71" t="str">
        <f ca="1">IF(LEN($I152)=0,"",IF(LEN(AH$12)=0,"",IF(ISNUMBER(SEARCH("LABEL",$G152)),"",IFERROR(_xll.BDP(TKR,$G152,"EQY_FUND_RELATIVE_PERIOD",AH$12,ACC_O,CONS_O,CURR_O,"fill=b")*1,"-"))))</f>
        <v/>
      </c>
      <c r="AI152" s="71" t="str">
        <f ca="1">IF(LEN($I152)=0,"",IF(LEN(AI$12)=0,"",IF(ISNUMBER(SEARCH("LABEL",$G152)),"",IFERROR(_xll.BDP(TKR,$G152,"EQY_FUND_RELATIVE_PERIOD",AI$12,ACC_O,CONS_O,CURR_O,"fill=b")*1,"-"))))</f>
        <v/>
      </c>
      <c r="AJ152" s="71" t="str">
        <f ca="1">IF(LEN($I152)=0,"",IF(LEN(AJ$12)=0,"",IF(ISNUMBER(SEARCH("LABEL",$G152)),"",IFERROR(_xll.BDP(TKR,$G152,"EQY_FUND_RELATIVE_PERIOD",AJ$12,ACC_O,CONS_O,CURR_O,"fill=b")*1,"-"))))</f>
        <v/>
      </c>
      <c r="AK152" s="71" t="str">
        <f ca="1">IF(LEN($I152)=0,"",IF(LEN(AK$12)=0,"",IF(ISNUMBER(SEARCH("LABEL",$G152)),"",IFERROR(_xll.BDP(TKR,$G152,"EQY_FUND_RELATIVE_PERIOD",AK$12,ACC_O,CONS_O,CURR_O,"fill=b")*1,"-"))))</f>
        <v/>
      </c>
      <c r="AL152" s="71" t="str">
        <f ca="1">IF(LEN($I152)=0,"",IF(LEN(AL$12)=0,"",IF(ISNUMBER(SEARCH("LABEL",$G152)),"",IFERROR(_xll.BDP(TKR,$G152,"EQY_FUND_RELATIVE_PERIOD",AL$12,ACC_O,CONS_O,CURR_O,"fill=b")*1,"-"))))</f>
        <v/>
      </c>
      <c r="AM152" s="71" t="str">
        <f ca="1">IF(LEN($I152)=0,"",IF(LEN(AM$12)=0,"",IF(ISNUMBER(SEARCH("LABEL",$G152)),"",IFERROR(_xll.BDP(TKR,$G152,"EQY_FUND_RELATIVE_PERIOD",AM$12,ACC_O,CONS_O,CURR_O,"fill=b")*1,"-"))))</f>
        <v/>
      </c>
      <c r="AN152" s="71" t="str">
        <f ca="1">IF(LEN($I152)=0,"",IF(LEN(AN$12)=0,"",IF(ISNUMBER(SEARCH("LABEL",$G152)),"",IFERROR(_xll.BDP(TKR,$G152,"EQY_FUND_RELATIVE_PERIOD",AN$12,ACC_O,CONS_O,CURR_O,"fill=b")*1,"-"))))</f>
        <v/>
      </c>
      <c r="AO152" s="71" t="str">
        <f ca="1">IF(LEN($I152)=0,"",IF(LEN(AO$12)=0,"",IF(ISNUMBER(SEARCH("LABEL",$G152)),"",IFERROR(_xll.BDP(TKR,$G152,"EQY_FUND_RELATIVE_PERIOD",AO$12,ACC_O,CONS_O,CURR_O,"fill=b")*1,"-"))))</f>
        <v/>
      </c>
      <c r="AP152" s="71" t="str">
        <f ca="1">IF(LEN($I152)=0,"",IF(LEN(AP$12)=0,"",IF(ISNUMBER(SEARCH("LABEL",$G152)),"",IFERROR(_xll.BDP(TKR,$G152,"EQY_FUND_RELATIVE_PERIOD",AP$12,ACC_O,CONS_O,CURR_O,"fill=b")*1,"-"))))</f>
        <v/>
      </c>
      <c r="AQ152" s="71" t="str">
        <f ca="1">IF(LEN($I152)=0,"",IF(LEN(AQ$12)=0,"",IF(ISNUMBER(SEARCH("LABEL",$G152)),"",IFERROR(_xll.BDP(TKR,$G152,"EQY_FUND_RELATIVE_PERIOD",AQ$12,ACC_O,CONS_O,CURR_O,"fill=b")*1,"-"))))</f>
        <v/>
      </c>
      <c r="AR152" s="71" t="str">
        <f ca="1">IF(LEN($I152)=0,"",IF(LEN(AR$12)=0,"",IF(ISNUMBER(SEARCH("LABEL",$G152)),"",IFERROR(_xll.BDP(TKR,$G152,"EQY_FUND_RELATIVE_PERIOD",AR$12,ACC_O,CONS_O,CURR_O,"fill=b")*1,"-"))))</f>
        <v/>
      </c>
      <c r="AS152" s="71" t="str">
        <f ca="1">IF(LEN($I152)=0,"",IF(LEN(AS$12)=0,"",IF(ISNUMBER(SEARCH("LABEL",$G152)),"",IFERROR(_xll.BDP(TKR,$G152,"EQY_FUND_RELATIVE_PERIOD",AS$12,ACC_O,CONS_O,CURR_O,"fill=b")*1,"-"))))</f>
        <v/>
      </c>
      <c r="AT152" s="71" t="str">
        <f ca="1">IF(LEN($I152)=0,"",IF(LEN(AT$12)=0,"",IF(ISNUMBER(SEARCH("LABEL",$G152)),"",IFERROR(_xll.BDP(TKR,$G152,"EQY_FUND_RELATIVE_PERIOD",AT$12,ACC_O,CONS_O,CURR_O,"fill=b")*1,"-"))))</f>
        <v/>
      </c>
      <c r="AU152" s="71" t="str">
        <f ca="1">IF(LEN($I152)=0,"",IF(LEN(AU$12)=0,"",IF(ISNUMBER(SEARCH("LABEL",$G152)),"",IFERROR(_xll.BDP(TKR,$G152,"EQY_FUND_RELATIVE_PERIOD",AU$12,ACC_O,CONS_O,CURR_O,"fill=b")*1,"-"))))</f>
        <v/>
      </c>
      <c r="AV152" s="71" t="str">
        <f ca="1">IF(LEN($I152)=0,"",IF(LEN(AV$12)=0,"",IF(ISNUMBER(SEARCH("LABEL",$G152)),"",IFERROR(_xll.BDP(TKR,$G152,"EQY_FUND_RELATIVE_PERIOD",AV$12,ACC_O,CONS_O,CURR_O,"fill=b")*1,"-"))))</f>
        <v/>
      </c>
      <c r="AW152" s="71" t="str">
        <f ca="1">IF(LEN($I152)=0,"",IF(LEN(AW$12)=0,"",IF(ISNUMBER(SEARCH("LABEL",$G152)),"",IFERROR(_xll.BDP(TKR,$G152,"EQY_FUND_RELATIVE_PERIOD",AW$12,ACC_O,CONS_O,CURR_O,"fill=b")*1,"-"))))</f>
        <v/>
      </c>
      <c r="AX152" s="71" t="str">
        <f ca="1">IF(LEN($I152)=0,"",IF(LEN(AX$12)=0,"",IF(ISNUMBER(SEARCH("LABEL",$G152)),"",IFERROR(_xll.BDP(TKR,$G152,"EQY_FUND_RELATIVE_PERIOD",AX$12,ACC_O,CONS_O,CURR_O,"fill=b")*1,"-"))))</f>
        <v/>
      </c>
      <c r="AY152" s="71" t="str">
        <f ca="1">IF(LEN($I152)=0,"",IF(LEN(AY$12)=0,"",IF(ISNUMBER(SEARCH("LABEL",$G152)),"",IFERROR(_xll.BDP(TKR,$G152,"EQY_FUND_RELATIVE_PERIOD",AY$12,ACC_O,CONS_O,CURR_O,"fill=b")*1,"-"))))</f>
        <v/>
      </c>
      <c r="AZ152" s="71" t="str">
        <f ca="1">IF(LEN($I152)=0,"",IF(LEN(AZ$12)=0,"",IF(ISNUMBER(SEARCH("LABEL",$G152)),"",IFERROR(_xll.BDP(TKR,$G152,"EQY_FUND_RELATIVE_PERIOD",AZ$12,ACC_O,CONS_O,CURR_O,"fill=b")*1,"-"))))</f>
        <v/>
      </c>
      <c r="BA152" s="71" t="str">
        <f ca="1">IF(LEN($I152)=0,"",IF(LEN(BA$12)=0,"",IF(ISNUMBER(SEARCH("LABEL",$G152)),"",IFERROR(_xll.BDP(TKR,$G152,"EQY_FUND_RELATIVE_PERIOD",BA$12,ACC_O,CONS_O,CURR_O,"fill=b")*1,"-"))))</f>
        <v/>
      </c>
      <c r="BB152" s="71" t="str">
        <f ca="1">IF(LEN($I152)=0,"",IF(LEN(BB$12)=0,"",IF(ISNUMBER(SEARCH("LABEL",$G152)),"",IFERROR(_xll.BDP(TKR,$G152,"EQY_FUND_RELATIVE_PERIOD",BB$12,ACC_O,CONS_O,CURR_O,"fill=b")*1,"-"))))</f>
        <v/>
      </c>
      <c r="BC152" s="71" t="str">
        <f ca="1">IF(LEN($I152)=0,"",IF(LEN(BC$12)=0,"",IF(ISNUMBER(SEARCH("LABEL",$G152)),"",IFERROR(_xll.BDP(TKR,$G152,"EQY_FUND_RELATIVE_PERIOD",BC$12,ACC_O,CONS_O,CURR_O,"fill=b")*1,"-"))))</f>
        <v/>
      </c>
    </row>
    <row r="153" spans="2:55">
      <c r="B153">
        <v>141</v>
      </c>
      <c r="C153" t="str">
        <f t="shared" ca="1" si="9"/>
        <v/>
      </c>
      <c r="D153" t="str">
        <f t="shared" ca="1" si="9"/>
        <v/>
      </c>
      <c r="E153" t="str">
        <f t="shared" ca="1" si="9"/>
        <v/>
      </c>
      <c r="F153" t="str">
        <f t="shared" ca="1" si="9"/>
        <v/>
      </c>
      <c r="G153" t="str">
        <f t="shared" ca="1" si="10"/>
        <v/>
      </c>
      <c r="H153" t="str">
        <f t="shared" ca="1" si="11"/>
        <v/>
      </c>
      <c r="I153" t="str">
        <f t="shared" ca="1" si="12"/>
        <v/>
      </c>
      <c r="P153" s="71" t="str">
        <f ca="1">IF(LEN($I153)=0,"",IF(LEN(P$12)=0,"",IF(ISNUMBER(SEARCH("LABEL",$G153)),"",IFERROR(_xll.BDP(TKR,$G153,"EQY_FUND_RELATIVE_PERIOD",P$12,ACC_O,CONS_O,CURR_O,"fill=b")*1,"-"))))</f>
        <v/>
      </c>
      <c r="Q153" s="71" t="str">
        <f ca="1">IF(LEN($I153)=0,"",IF(LEN(Q$12)=0,"",IF(ISNUMBER(SEARCH("LABEL",$G153)),"",IFERROR(_xll.BDP(TKR,$G153,"EQY_FUND_RELATIVE_PERIOD",Q$12,ACC_O,CONS_O,CURR_O,"fill=b")*1,"-"))))</f>
        <v/>
      </c>
      <c r="R153" s="71" t="str">
        <f ca="1">IF(LEN($I153)=0,"",IF(LEN(R$12)=0,"",IF(ISNUMBER(SEARCH("LABEL",$G153)),"",IFERROR(_xll.BDP(TKR,$G153,"EQY_FUND_RELATIVE_PERIOD",R$12,ACC_O,CONS_O,CURR_O,"fill=b")*1,"-"))))</f>
        <v/>
      </c>
      <c r="S153" s="71" t="str">
        <f ca="1">IF(LEN($I153)=0,"",IF(LEN(S$12)=0,"",IF(ISNUMBER(SEARCH("LABEL",$G153)),"",IFERROR(_xll.BDP(TKR,$G153,"EQY_FUND_RELATIVE_PERIOD",S$12,ACC_O,CONS_O,CURR_O,"fill=b")*1,"-"))))</f>
        <v/>
      </c>
      <c r="T153" s="71" t="str">
        <f ca="1">IF(LEN($I153)=0,"",IF(LEN(T$12)=0,"",IF(ISNUMBER(SEARCH("LABEL",$G153)),"",IFERROR(_xll.BDP(TKR,$G153,"EQY_FUND_RELATIVE_PERIOD",T$12,ACC_O,CONS_O,CURR_O,"fill=b")*1,"-"))))</f>
        <v/>
      </c>
      <c r="U153" s="71" t="str">
        <f ca="1">IF(LEN($I153)=0,"",IF(LEN(U$12)=0,"",IF(ISNUMBER(SEARCH("LABEL",$G153)),"",IFERROR(_xll.BDP(TKR,$G153,"EQY_FUND_RELATIVE_PERIOD",U$12,ACC_O,CONS_O,CURR_O,"fill=b")*1,"-"))))</f>
        <v/>
      </c>
      <c r="V153" s="71" t="str">
        <f ca="1">IF(LEN($I153)=0,"",IF(LEN(V$12)=0,"",IF(ISNUMBER(SEARCH("LABEL",$G153)),"",IFERROR(_xll.BDP(TKR,$G153,"EQY_FUND_RELATIVE_PERIOD",V$12,ACC_O,CONS_O,CURR_O,"fill=b")*1,"-"))))</f>
        <v/>
      </c>
      <c r="W153" s="71" t="str">
        <f ca="1">IF(LEN($I153)=0,"",IF(LEN(W$12)=0,"",IF(ISNUMBER(SEARCH("LABEL",$G153)),"",IFERROR(_xll.BDP(TKR,$G153,"EQY_FUND_RELATIVE_PERIOD",W$12,ACC_O,CONS_O,CURR_O,"fill=b")*1,"-"))))</f>
        <v/>
      </c>
      <c r="X153" s="71" t="str">
        <f ca="1">IF(LEN($I153)=0,"",IF(LEN(X$12)=0,"",IF(ISNUMBER(SEARCH("LABEL",$G153)),"",IFERROR(_xll.BDP(TKR,$G153,"EQY_FUND_RELATIVE_PERIOD",X$12,ACC_O,CONS_O,CURR_O,"fill=b")*1,"-"))))</f>
        <v/>
      </c>
      <c r="Y153" s="71" t="str">
        <f ca="1">IF(LEN($I153)=0,"",IF(LEN(Y$12)=0,"",IF(ISNUMBER(SEARCH("LABEL",$G153)),"",IFERROR(_xll.BDP(TKR,$G153,"EQY_FUND_RELATIVE_PERIOD",Y$12,ACC_O,CONS_O,CURR_O,"fill=b")*1,"-"))))</f>
        <v/>
      </c>
      <c r="Z153" s="71" t="str">
        <f ca="1">IF(LEN($I153)=0,"",IF(LEN(Z$12)=0,"",IF(ISNUMBER(SEARCH("LABEL",$G153)),"",IFERROR(_xll.BDP(TKR,$G153,"EQY_FUND_RELATIVE_PERIOD",Z$12,ACC_O,CONS_O,CURR_O,"fill=b")*1,"-"))))</f>
        <v/>
      </c>
      <c r="AA153" s="71" t="str">
        <f ca="1">IF(LEN($I153)=0,"",IF(LEN(AA$12)=0,"",IF(ISNUMBER(SEARCH("LABEL",$G153)),"",IFERROR(_xll.BDP(TKR,$G153,"EQY_FUND_RELATIVE_PERIOD",AA$12,ACC_O,CONS_O,CURR_O,"fill=b")*1,"-"))))</f>
        <v/>
      </c>
      <c r="AB153" s="71" t="str">
        <f ca="1">IF(LEN($I153)=0,"",IF(LEN(AB$12)=0,"",IF(ISNUMBER(SEARCH("LABEL",$G153)),"",IFERROR(_xll.BDP(TKR,$G153,"EQY_FUND_RELATIVE_PERIOD",AB$12,ACC_O,CONS_O,CURR_O,"fill=b")*1,"-"))))</f>
        <v/>
      </c>
      <c r="AC153" s="71" t="str">
        <f ca="1">IF(LEN($I153)=0,"",IF(LEN(AC$12)=0,"",IF(ISNUMBER(SEARCH("LABEL",$G153)),"",IFERROR(_xll.BDP(TKR,$G153,"EQY_FUND_RELATIVE_PERIOD",AC$12,ACC_O,CONS_O,CURR_O,"fill=b")*1,"-"))))</f>
        <v/>
      </c>
      <c r="AD153" s="71" t="str">
        <f ca="1">IF(LEN($I153)=0,"",IF(LEN(AD$12)=0,"",IF(ISNUMBER(SEARCH("LABEL",$G153)),"",IFERROR(_xll.BDP(TKR,$G153,"EQY_FUND_RELATIVE_PERIOD",AD$12,ACC_O,CONS_O,CURR_O,"fill=b")*1,"-"))))</f>
        <v/>
      </c>
      <c r="AE153" s="71" t="str">
        <f ca="1">IF(LEN($I153)=0,"",IF(LEN(AE$12)=0,"",IF(ISNUMBER(SEARCH("LABEL",$G153)),"",IFERROR(_xll.BDP(TKR,$G153,"EQY_FUND_RELATIVE_PERIOD",AE$12,ACC_O,CONS_O,CURR_O,"fill=b")*1,"-"))))</f>
        <v/>
      </c>
      <c r="AF153" s="71" t="str">
        <f ca="1">IF(LEN($I153)=0,"",IF(LEN(AF$12)=0,"",IF(ISNUMBER(SEARCH("LABEL",$G153)),"",IFERROR(_xll.BDP(TKR,$G153,"EQY_FUND_RELATIVE_PERIOD",AF$12,ACC_O,CONS_O,CURR_O,"fill=b")*1,"-"))))</f>
        <v/>
      </c>
      <c r="AG153" s="71" t="str">
        <f ca="1">IF(LEN($I153)=0,"",IF(LEN(AG$12)=0,"",IF(ISNUMBER(SEARCH("LABEL",$G153)),"",IFERROR(_xll.BDP(TKR,$G153,"EQY_FUND_RELATIVE_PERIOD",AG$12,ACC_O,CONS_O,CURR_O,"fill=b")*1,"-"))))</f>
        <v/>
      </c>
      <c r="AH153" s="71" t="str">
        <f ca="1">IF(LEN($I153)=0,"",IF(LEN(AH$12)=0,"",IF(ISNUMBER(SEARCH("LABEL",$G153)),"",IFERROR(_xll.BDP(TKR,$G153,"EQY_FUND_RELATIVE_PERIOD",AH$12,ACC_O,CONS_O,CURR_O,"fill=b")*1,"-"))))</f>
        <v/>
      </c>
      <c r="AI153" s="71" t="str">
        <f ca="1">IF(LEN($I153)=0,"",IF(LEN(AI$12)=0,"",IF(ISNUMBER(SEARCH("LABEL",$G153)),"",IFERROR(_xll.BDP(TKR,$G153,"EQY_FUND_RELATIVE_PERIOD",AI$12,ACC_O,CONS_O,CURR_O,"fill=b")*1,"-"))))</f>
        <v/>
      </c>
      <c r="AJ153" s="71" t="str">
        <f ca="1">IF(LEN($I153)=0,"",IF(LEN(AJ$12)=0,"",IF(ISNUMBER(SEARCH("LABEL",$G153)),"",IFERROR(_xll.BDP(TKR,$G153,"EQY_FUND_RELATIVE_PERIOD",AJ$12,ACC_O,CONS_O,CURR_O,"fill=b")*1,"-"))))</f>
        <v/>
      </c>
      <c r="AK153" s="71" t="str">
        <f ca="1">IF(LEN($I153)=0,"",IF(LEN(AK$12)=0,"",IF(ISNUMBER(SEARCH("LABEL",$G153)),"",IFERROR(_xll.BDP(TKR,$G153,"EQY_FUND_RELATIVE_PERIOD",AK$12,ACC_O,CONS_O,CURR_O,"fill=b")*1,"-"))))</f>
        <v/>
      </c>
      <c r="AL153" s="71" t="str">
        <f ca="1">IF(LEN($I153)=0,"",IF(LEN(AL$12)=0,"",IF(ISNUMBER(SEARCH("LABEL",$G153)),"",IFERROR(_xll.BDP(TKR,$G153,"EQY_FUND_RELATIVE_PERIOD",AL$12,ACC_O,CONS_O,CURR_O,"fill=b")*1,"-"))))</f>
        <v/>
      </c>
      <c r="AM153" s="71" t="str">
        <f ca="1">IF(LEN($I153)=0,"",IF(LEN(AM$12)=0,"",IF(ISNUMBER(SEARCH("LABEL",$G153)),"",IFERROR(_xll.BDP(TKR,$G153,"EQY_FUND_RELATIVE_PERIOD",AM$12,ACC_O,CONS_O,CURR_O,"fill=b")*1,"-"))))</f>
        <v/>
      </c>
      <c r="AN153" s="71" t="str">
        <f ca="1">IF(LEN($I153)=0,"",IF(LEN(AN$12)=0,"",IF(ISNUMBER(SEARCH("LABEL",$G153)),"",IFERROR(_xll.BDP(TKR,$G153,"EQY_FUND_RELATIVE_PERIOD",AN$12,ACC_O,CONS_O,CURR_O,"fill=b")*1,"-"))))</f>
        <v/>
      </c>
      <c r="AO153" s="71" t="str">
        <f ca="1">IF(LEN($I153)=0,"",IF(LEN(AO$12)=0,"",IF(ISNUMBER(SEARCH("LABEL",$G153)),"",IFERROR(_xll.BDP(TKR,$G153,"EQY_FUND_RELATIVE_PERIOD",AO$12,ACC_O,CONS_O,CURR_O,"fill=b")*1,"-"))))</f>
        <v/>
      </c>
      <c r="AP153" s="71" t="str">
        <f ca="1">IF(LEN($I153)=0,"",IF(LEN(AP$12)=0,"",IF(ISNUMBER(SEARCH("LABEL",$G153)),"",IFERROR(_xll.BDP(TKR,$G153,"EQY_FUND_RELATIVE_PERIOD",AP$12,ACC_O,CONS_O,CURR_O,"fill=b")*1,"-"))))</f>
        <v/>
      </c>
      <c r="AQ153" s="71" t="str">
        <f ca="1">IF(LEN($I153)=0,"",IF(LEN(AQ$12)=0,"",IF(ISNUMBER(SEARCH("LABEL",$G153)),"",IFERROR(_xll.BDP(TKR,$G153,"EQY_FUND_RELATIVE_PERIOD",AQ$12,ACC_O,CONS_O,CURR_O,"fill=b")*1,"-"))))</f>
        <v/>
      </c>
      <c r="AR153" s="71" t="str">
        <f ca="1">IF(LEN($I153)=0,"",IF(LEN(AR$12)=0,"",IF(ISNUMBER(SEARCH("LABEL",$G153)),"",IFERROR(_xll.BDP(TKR,$G153,"EQY_FUND_RELATIVE_PERIOD",AR$12,ACC_O,CONS_O,CURR_O,"fill=b")*1,"-"))))</f>
        <v/>
      </c>
      <c r="AS153" s="71" t="str">
        <f ca="1">IF(LEN($I153)=0,"",IF(LEN(AS$12)=0,"",IF(ISNUMBER(SEARCH("LABEL",$G153)),"",IFERROR(_xll.BDP(TKR,$G153,"EQY_FUND_RELATIVE_PERIOD",AS$12,ACC_O,CONS_O,CURR_O,"fill=b")*1,"-"))))</f>
        <v/>
      </c>
      <c r="AT153" s="71" t="str">
        <f ca="1">IF(LEN($I153)=0,"",IF(LEN(AT$12)=0,"",IF(ISNUMBER(SEARCH("LABEL",$G153)),"",IFERROR(_xll.BDP(TKR,$G153,"EQY_FUND_RELATIVE_PERIOD",AT$12,ACC_O,CONS_O,CURR_O,"fill=b")*1,"-"))))</f>
        <v/>
      </c>
      <c r="AU153" s="71" t="str">
        <f ca="1">IF(LEN($I153)=0,"",IF(LEN(AU$12)=0,"",IF(ISNUMBER(SEARCH("LABEL",$G153)),"",IFERROR(_xll.BDP(TKR,$G153,"EQY_FUND_RELATIVE_PERIOD",AU$12,ACC_O,CONS_O,CURR_O,"fill=b")*1,"-"))))</f>
        <v/>
      </c>
      <c r="AV153" s="71" t="str">
        <f ca="1">IF(LEN($I153)=0,"",IF(LEN(AV$12)=0,"",IF(ISNUMBER(SEARCH("LABEL",$G153)),"",IFERROR(_xll.BDP(TKR,$G153,"EQY_FUND_RELATIVE_PERIOD",AV$12,ACC_O,CONS_O,CURR_O,"fill=b")*1,"-"))))</f>
        <v/>
      </c>
      <c r="AW153" s="71" t="str">
        <f ca="1">IF(LEN($I153)=0,"",IF(LEN(AW$12)=0,"",IF(ISNUMBER(SEARCH("LABEL",$G153)),"",IFERROR(_xll.BDP(TKR,$G153,"EQY_FUND_RELATIVE_PERIOD",AW$12,ACC_O,CONS_O,CURR_O,"fill=b")*1,"-"))))</f>
        <v/>
      </c>
      <c r="AX153" s="71" t="str">
        <f ca="1">IF(LEN($I153)=0,"",IF(LEN(AX$12)=0,"",IF(ISNUMBER(SEARCH("LABEL",$G153)),"",IFERROR(_xll.BDP(TKR,$G153,"EQY_FUND_RELATIVE_PERIOD",AX$12,ACC_O,CONS_O,CURR_O,"fill=b")*1,"-"))))</f>
        <v/>
      </c>
      <c r="AY153" s="71" t="str">
        <f ca="1">IF(LEN($I153)=0,"",IF(LEN(AY$12)=0,"",IF(ISNUMBER(SEARCH("LABEL",$G153)),"",IFERROR(_xll.BDP(TKR,$G153,"EQY_FUND_RELATIVE_PERIOD",AY$12,ACC_O,CONS_O,CURR_O,"fill=b")*1,"-"))))</f>
        <v/>
      </c>
      <c r="AZ153" s="71" t="str">
        <f ca="1">IF(LEN($I153)=0,"",IF(LEN(AZ$12)=0,"",IF(ISNUMBER(SEARCH("LABEL",$G153)),"",IFERROR(_xll.BDP(TKR,$G153,"EQY_FUND_RELATIVE_PERIOD",AZ$12,ACC_O,CONS_O,CURR_O,"fill=b")*1,"-"))))</f>
        <v/>
      </c>
      <c r="BA153" s="71" t="str">
        <f ca="1">IF(LEN($I153)=0,"",IF(LEN(BA$12)=0,"",IF(ISNUMBER(SEARCH("LABEL",$G153)),"",IFERROR(_xll.BDP(TKR,$G153,"EQY_FUND_RELATIVE_PERIOD",BA$12,ACC_O,CONS_O,CURR_O,"fill=b")*1,"-"))))</f>
        <v/>
      </c>
      <c r="BB153" s="71" t="str">
        <f ca="1">IF(LEN($I153)=0,"",IF(LEN(BB$12)=0,"",IF(ISNUMBER(SEARCH("LABEL",$G153)),"",IFERROR(_xll.BDP(TKR,$G153,"EQY_FUND_RELATIVE_PERIOD",BB$12,ACC_O,CONS_O,CURR_O,"fill=b")*1,"-"))))</f>
        <v/>
      </c>
      <c r="BC153" s="71" t="str">
        <f ca="1">IF(LEN($I153)=0,"",IF(LEN(BC$12)=0,"",IF(ISNUMBER(SEARCH("LABEL",$G153)),"",IFERROR(_xll.BDP(TKR,$G153,"EQY_FUND_RELATIVE_PERIOD",BC$12,ACC_O,CONS_O,CURR_O,"fill=b")*1,"-"))))</f>
        <v/>
      </c>
    </row>
    <row r="154" spans="2:55">
      <c r="B154">
        <v>142</v>
      </c>
      <c r="C154" t="str">
        <f ca="1">IFERROR(INDEX(Passed_Addl,$B154,C$12),"")</f>
        <v/>
      </c>
      <c r="D154" t="str">
        <f ca="1">IFERROR(INDEX(Passed_Addl,$B154,D$12),"")</f>
        <v/>
      </c>
      <c r="E154" t="str">
        <f ca="1">IFERROR(INDEX(Passed_Addl,$B154,E$12),"")</f>
        <v/>
      </c>
      <c r="F154" t="str">
        <f ca="1">IFERROR(INDEX(Passed_Addl,$B154,F$12),"")</f>
        <v/>
      </c>
      <c r="G154" t="str">
        <f t="shared" ca="1" si="10"/>
        <v/>
      </c>
      <c r="H154" t="str">
        <f t="shared" ca="1" si="11"/>
        <v/>
      </c>
      <c r="I154" t="str">
        <f t="shared" ca="1" si="12"/>
        <v/>
      </c>
      <c r="P154" s="71" t="str">
        <f ca="1">IF(LEN($I154)=0,"",IF(LEN(P$12)=0,"",IF(ISNUMBER(SEARCH("LABEL",$G154)),"",IFERROR(_xll.BDP(TKR,$G154,"EQY_FUND_RELATIVE_PERIOD",P$12,ACC_O,CONS_O,CURR_O,"fill=b")*1,"-"))))</f>
        <v/>
      </c>
      <c r="Q154" s="71" t="str">
        <f ca="1">IF(LEN($I154)=0,"",IF(LEN(Q$12)=0,"",IF(ISNUMBER(SEARCH("LABEL",$G154)),"",IFERROR(_xll.BDP(TKR,$G154,"EQY_FUND_RELATIVE_PERIOD",Q$12,ACC_O,CONS_O,CURR_O,"fill=b")*1,"-"))))</f>
        <v/>
      </c>
      <c r="R154" s="71" t="str">
        <f ca="1">IF(LEN($I154)=0,"",IF(LEN(R$12)=0,"",IF(ISNUMBER(SEARCH("LABEL",$G154)),"",IFERROR(_xll.BDP(TKR,$G154,"EQY_FUND_RELATIVE_PERIOD",R$12,ACC_O,CONS_O,CURR_O,"fill=b")*1,"-"))))</f>
        <v/>
      </c>
      <c r="S154" s="71" t="str">
        <f ca="1">IF(LEN($I154)=0,"",IF(LEN(S$12)=0,"",IF(ISNUMBER(SEARCH("LABEL",$G154)),"",IFERROR(_xll.BDP(TKR,$G154,"EQY_FUND_RELATIVE_PERIOD",S$12,ACC_O,CONS_O,CURR_O,"fill=b")*1,"-"))))</f>
        <v/>
      </c>
      <c r="T154" s="71" t="str">
        <f ca="1">IF(LEN($I154)=0,"",IF(LEN(T$12)=0,"",IF(ISNUMBER(SEARCH("LABEL",$G154)),"",IFERROR(_xll.BDP(TKR,$G154,"EQY_FUND_RELATIVE_PERIOD",T$12,ACC_O,CONS_O,CURR_O,"fill=b")*1,"-"))))</f>
        <v/>
      </c>
      <c r="U154" s="71" t="str">
        <f ca="1">IF(LEN($I154)=0,"",IF(LEN(U$12)=0,"",IF(ISNUMBER(SEARCH("LABEL",$G154)),"",IFERROR(_xll.BDP(TKR,$G154,"EQY_FUND_RELATIVE_PERIOD",U$12,ACC_O,CONS_O,CURR_O,"fill=b")*1,"-"))))</f>
        <v/>
      </c>
      <c r="V154" s="71" t="str">
        <f ca="1">IF(LEN($I154)=0,"",IF(LEN(V$12)=0,"",IF(ISNUMBER(SEARCH("LABEL",$G154)),"",IFERROR(_xll.BDP(TKR,$G154,"EQY_FUND_RELATIVE_PERIOD",V$12,ACC_O,CONS_O,CURR_O,"fill=b")*1,"-"))))</f>
        <v/>
      </c>
      <c r="W154" s="71" t="str">
        <f ca="1">IF(LEN($I154)=0,"",IF(LEN(W$12)=0,"",IF(ISNUMBER(SEARCH("LABEL",$G154)),"",IFERROR(_xll.BDP(TKR,$G154,"EQY_FUND_RELATIVE_PERIOD",W$12,ACC_O,CONS_O,CURR_O,"fill=b")*1,"-"))))</f>
        <v/>
      </c>
      <c r="X154" s="71" t="str">
        <f ca="1">IF(LEN($I154)=0,"",IF(LEN(X$12)=0,"",IF(ISNUMBER(SEARCH("LABEL",$G154)),"",IFERROR(_xll.BDP(TKR,$G154,"EQY_FUND_RELATIVE_PERIOD",X$12,ACC_O,CONS_O,CURR_O,"fill=b")*1,"-"))))</f>
        <v/>
      </c>
      <c r="Y154" s="71" t="str">
        <f ca="1">IF(LEN($I154)=0,"",IF(LEN(Y$12)=0,"",IF(ISNUMBER(SEARCH("LABEL",$G154)),"",IFERROR(_xll.BDP(TKR,$G154,"EQY_FUND_RELATIVE_PERIOD",Y$12,ACC_O,CONS_O,CURR_O,"fill=b")*1,"-"))))</f>
        <v/>
      </c>
      <c r="Z154" s="71" t="str">
        <f ca="1">IF(LEN($I154)=0,"",IF(LEN(Z$12)=0,"",IF(ISNUMBER(SEARCH("LABEL",$G154)),"",IFERROR(_xll.BDP(TKR,$G154,"EQY_FUND_RELATIVE_PERIOD",Z$12,ACC_O,CONS_O,CURR_O,"fill=b")*1,"-"))))</f>
        <v/>
      </c>
      <c r="AA154" s="71" t="str">
        <f ca="1">IF(LEN($I154)=0,"",IF(LEN(AA$12)=0,"",IF(ISNUMBER(SEARCH("LABEL",$G154)),"",IFERROR(_xll.BDP(TKR,$G154,"EQY_FUND_RELATIVE_PERIOD",AA$12,ACC_O,CONS_O,CURR_O,"fill=b")*1,"-"))))</f>
        <v/>
      </c>
      <c r="AB154" s="71" t="str">
        <f ca="1">IF(LEN($I154)=0,"",IF(LEN(AB$12)=0,"",IF(ISNUMBER(SEARCH("LABEL",$G154)),"",IFERROR(_xll.BDP(TKR,$G154,"EQY_FUND_RELATIVE_PERIOD",AB$12,ACC_O,CONS_O,CURR_O,"fill=b")*1,"-"))))</f>
        <v/>
      </c>
      <c r="AC154" s="71" t="str">
        <f ca="1">IF(LEN($I154)=0,"",IF(LEN(AC$12)=0,"",IF(ISNUMBER(SEARCH("LABEL",$G154)),"",IFERROR(_xll.BDP(TKR,$G154,"EQY_FUND_RELATIVE_PERIOD",AC$12,ACC_O,CONS_O,CURR_O,"fill=b")*1,"-"))))</f>
        <v/>
      </c>
      <c r="AD154" s="71" t="str">
        <f ca="1">IF(LEN($I154)=0,"",IF(LEN(AD$12)=0,"",IF(ISNUMBER(SEARCH("LABEL",$G154)),"",IFERROR(_xll.BDP(TKR,$G154,"EQY_FUND_RELATIVE_PERIOD",AD$12,ACC_O,CONS_O,CURR_O,"fill=b")*1,"-"))))</f>
        <v/>
      </c>
      <c r="AE154" s="71" t="str">
        <f ca="1">IF(LEN($I154)=0,"",IF(LEN(AE$12)=0,"",IF(ISNUMBER(SEARCH("LABEL",$G154)),"",IFERROR(_xll.BDP(TKR,$G154,"EQY_FUND_RELATIVE_PERIOD",AE$12,ACC_O,CONS_O,CURR_O,"fill=b")*1,"-"))))</f>
        <v/>
      </c>
      <c r="AF154" s="71" t="str">
        <f ca="1">IF(LEN($I154)=0,"",IF(LEN(AF$12)=0,"",IF(ISNUMBER(SEARCH("LABEL",$G154)),"",IFERROR(_xll.BDP(TKR,$G154,"EQY_FUND_RELATIVE_PERIOD",AF$12,ACC_O,CONS_O,CURR_O,"fill=b")*1,"-"))))</f>
        <v/>
      </c>
      <c r="AG154" s="71" t="str">
        <f ca="1">IF(LEN($I154)=0,"",IF(LEN(AG$12)=0,"",IF(ISNUMBER(SEARCH("LABEL",$G154)),"",IFERROR(_xll.BDP(TKR,$G154,"EQY_FUND_RELATIVE_PERIOD",AG$12,ACC_O,CONS_O,CURR_O,"fill=b")*1,"-"))))</f>
        <v/>
      </c>
      <c r="AH154" s="71" t="str">
        <f ca="1">IF(LEN($I154)=0,"",IF(LEN(AH$12)=0,"",IF(ISNUMBER(SEARCH("LABEL",$G154)),"",IFERROR(_xll.BDP(TKR,$G154,"EQY_FUND_RELATIVE_PERIOD",AH$12,ACC_O,CONS_O,CURR_O,"fill=b")*1,"-"))))</f>
        <v/>
      </c>
      <c r="AI154" s="71" t="str">
        <f ca="1">IF(LEN($I154)=0,"",IF(LEN(AI$12)=0,"",IF(ISNUMBER(SEARCH("LABEL",$G154)),"",IFERROR(_xll.BDP(TKR,$G154,"EQY_FUND_RELATIVE_PERIOD",AI$12,ACC_O,CONS_O,CURR_O,"fill=b")*1,"-"))))</f>
        <v/>
      </c>
      <c r="AJ154" s="71" t="str">
        <f ca="1">IF(LEN($I154)=0,"",IF(LEN(AJ$12)=0,"",IF(ISNUMBER(SEARCH("LABEL",$G154)),"",IFERROR(_xll.BDP(TKR,$G154,"EQY_FUND_RELATIVE_PERIOD",AJ$12,ACC_O,CONS_O,CURR_O,"fill=b")*1,"-"))))</f>
        <v/>
      </c>
      <c r="AK154" s="71" t="str">
        <f ca="1">IF(LEN($I154)=0,"",IF(LEN(AK$12)=0,"",IF(ISNUMBER(SEARCH("LABEL",$G154)),"",IFERROR(_xll.BDP(TKR,$G154,"EQY_FUND_RELATIVE_PERIOD",AK$12,ACC_O,CONS_O,CURR_O,"fill=b")*1,"-"))))</f>
        <v/>
      </c>
      <c r="AL154" s="71" t="str">
        <f ca="1">IF(LEN($I154)=0,"",IF(LEN(AL$12)=0,"",IF(ISNUMBER(SEARCH("LABEL",$G154)),"",IFERROR(_xll.BDP(TKR,$G154,"EQY_FUND_RELATIVE_PERIOD",AL$12,ACC_O,CONS_O,CURR_O,"fill=b")*1,"-"))))</f>
        <v/>
      </c>
      <c r="AM154" s="71" t="str">
        <f ca="1">IF(LEN($I154)=0,"",IF(LEN(AM$12)=0,"",IF(ISNUMBER(SEARCH("LABEL",$G154)),"",IFERROR(_xll.BDP(TKR,$G154,"EQY_FUND_RELATIVE_PERIOD",AM$12,ACC_O,CONS_O,CURR_O,"fill=b")*1,"-"))))</f>
        <v/>
      </c>
      <c r="AN154" s="71" t="str">
        <f ca="1">IF(LEN($I154)=0,"",IF(LEN(AN$12)=0,"",IF(ISNUMBER(SEARCH("LABEL",$G154)),"",IFERROR(_xll.BDP(TKR,$G154,"EQY_FUND_RELATIVE_PERIOD",AN$12,ACC_O,CONS_O,CURR_O,"fill=b")*1,"-"))))</f>
        <v/>
      </c>
      <c r="AO154" s="71" t="str">
        <f ca="1">IF(LEN($I154)=0,"",IF(LEN(AO$12)=0,"",IF(ISNUMBER(SEARCH("LABEL",$G154)),"",IFERROR(_xll.BDP(TKR,$G154,"EQY_FUND_RELATIVE_PERIOD",AO$12,ACC_O,CONS_O,CURR_O,"fill=b")*1,"-"))))</f>
        <v/>
      </c>
      <c r="AP154" s="71" t="str">
        <f ca="1">IF(LEN($I154)=0,"",IF(LEN(AP$12)=0,"",IF(ISNUMBER(SEARCH("LABEL",$G154)),"",IFERROR(_xll.BDP(TKR,$G154,"EQY_FUND_RELATIVE_PERIOD",AP$12,ACC_O,CONS_O,CURR_O,"fill=b")*1,"-"))))</f>
        <v/>
      </c>
      <c r="AQ154" s="71" t="str">
        <f ca="1">IF(LEN($I154)=0,"",IF(LEN(AQ$12)=0,"",IF(ISNUMBER(SEARCH("LABEL",$G154)),"",IFERROR(_xll.BDP(TKR,$G154,"EQY_FUND_RELATIVE_PERIOD",AQ$12,ACC_O,CONS_O,CURR_O,"fill=b")*1,"-"))))</f>
        <v/>
      </c>
      <c r="AR154" s="71" t="str">
        <f ca="1">IF(LEN($I154)=0,"",IF(LEN(AR$12)=0,"",IF(ISNUMBER(SEARCH("LABEL",$G154)),"",IFERROR(_xll.BDP(TKR,$G154,"EQY_FUND_RELATIVE_PERIOD",AR$12,ACC_O,CONS_O,CURR_O,"fill=b")*1,"-"))))</f>
        <v/>
      </c>
      <c r="AS154" s="71" t="str">
        <f ca="1">IF(LEN($I154)=0,"",IF(LEN(AS$12)=0,"",IF(ISNUMBER(SEARCH("LABEL",$G154)),"",IFERROR(_xll.BDP(TKR,$G154,"EQY_FUND_RELATIVE_PERIOD",AS$12,ACC_O,CONS_O,CURR_O,"fill=b")*1,"-"))))</f>
        <v/>
      </c>
      <c r="AT154" s="71" t="str">
        <f ca="1">IF(LEN($I154)=0,"",IF(LEN(AT$12)=0,"",IF(ISNUMBER(SEARCH("LABEL",$G154)),"",IFERROR(_xll.BDP(TKR,$G154,"EQY_FUND_RELATIVE_PERIOD",AT$12,ACC_O,CONS_O,CURR_O,"fill=b")*1,"-"))))</f>
        <v/>
      </c>
      <c r="AU154" s="71" t="str">
        <f ca="1">IF(LEN($I154)=0,"",IF(LEN(AU$12)=0,"",IF(ISNUMBER(SEARCH("LABEL",$G154)),"",IFERROR(_xll.BDP(TKR,$G154,"EQY_FUND_RELATIVE_PERIOD",AU$12,ACC_O,CONS_O,CURR_O,"fill=b")*1,"-"))))</f>
        <v/>
      </c>
      <c r="AV154" s="71" t="str">
        <f ca="1">IF(LEN($I154)=0,"",IF(LEN(AV$12)=0,"",IF(ISNUMBER(SEARCH("LABEL",$G154)),"",IFERROR(_xll.BDP(TKR,$G154,"EQY_FUND_RELATIVE_PERIOD",AV$12,ACC_O,CONS_O,CURR_O,"fill=b")*1,"-"))))</f>
        <v/>
      </c>
      <c r="AW154" s="71" t="str">
        <f ca="1">IF(LEN($I154)=0,"",IF(LEN(AW$12)=0,"",IF(ISNUMBER(SEARCH("LABEL",$G154)),"",IFERROR(_xll.BDP(TKR,$G154,"EQY_FUND_RELATIVE_PERIOD",AW$12,ACC_O,CONS_O,CURR_O,"fill=b")*1,"-"))))</f>
        <v/>
      </c>
      <c r="AX154" s="71" t="str">
        <f ca="1">IF(LEN($I154)=0,"",IF(LEN(AX$12)=0,"",IF(ISNUMBER(SEARCH("LABEL",$G154)),"",IFERROR(_xll.BDP(TKR,$G154,"EQY_FUND_RELATIVE_PERIOD",AX$12,ACC_O,CONS_O,CURR_O,"fill=b")*1,"-"))))</f>
        <v/>
      </c>
      <c r="AY154" s="71" t="str">
        <f ca="1">IF(LEN($I154)=0,"",IF(LEN(AY$12)=0,"",IF(ISNUMBER(SEARCH("LABEL",$G154)),"",IFERROR(_xll.BDP(TKR,$G154,"EQY_FUND_RELATIVE_PERIOD",AY$12,ACC_O,CONS_O,CURR_O,"fill=b")*1,"-"))))</f>
        <v/>
      </c>
      <c r="AZ154" s="71" t="str">
        <f ca="1">IF(LEN($I154)=0,"",IF(LEN(AZ$12)=0,"",IF(ISNUMBER(SEARCH("LABEL",$G154)),"",IFERROR(_xll.BDP(TKR,$G154,"EQY_FUND_RELATIVE_PERIOD",AZ$12,ACC_O,CONS_O,CURR_O,"fill=b")*1,"-"))))</f>
        <v/>
      </c>
      <c r="BA154" s="71" t="str">
        <f ca="1">IF(LEN($I154)=0,"",IF(LEN(BA$12)=0,"",IF(ISNUMBER(SEARCH("LABEL",$G154)),"",IFERROR(_xll.BDP(TKR,$G154,"EQY_FUND_RELATIVE_PERIOD",BA$12,ACC_O,CONS_O,CURR_O,"fill=b")*1,"-"))))</f>
        <v/>
      </c>
      <c r="BB154" s="71" t="str">
        <f ca="1">IF(LEN($I154)=0,"",IF(LEN(BB$12)=0,"",IF(ISNUMBER(SEARCH("LABEL",$G154)),"",IFERROR(_xll.BDP(TKR,$G154,"EQY_FUND_RELATIVE_PERIOD",BB$12,ACC_O,CONS_O,CURR_O,"fill=b")*1,"-"))))</f>
        <v/>
      </c>
      <c r="BC154" s="71" t="str">
        <f ca="1">IF(LEN($I154)=0,"",IF(LEN(BC$12)=0,"",IF(ISNUMBER(SEARCH("LABEL",$G154)),"",IFERROR(_xll.BDP(TKR,$G154,"EQY_FUND_RELATIVE_PERIOD",BC$12,ACC_O,CONS_O,CURR_O,"fill=b")*1,"-"))))</f>
        <v/>
      </c>
    </row>
    <row r="155" spans="2:55">
      <c r="B155">
        <v>143</v>
      </c>
      <c r="C155" t="str">
        <f t="shared" ca="1" si="9"/>
        <v/>
      </c>
      <c r="D155" t="str">
        <f t="shared" ca="1" si="9"/>
        <v/>
      </c>
      <c r="E155" t="str">
        <f t="shared" ca="1" si="9"/>
        <v/>
      </c>
      <c r="F155" t="str">
        <f t="shared" ca="1" si="9"/>
        <v/>
      </c>
      <c r="G155" t="str">
        <f t="shared" ca="1" si="10"/>
        <v/>
      </c>
      <c r="H155" t="str">
        <f t="shared" ca="1" si="11"/>
        <v/>
      </c>
      <c r="I155" t="str">
        <f t="shared" ca="1" si="12"/>
        <v/>
      </c>
      <c r="P155" s="71" t="str">
        <f ca="1">IF(LEN($I155)=0,"",IF(LEN(P$12)=0,"",IF(ISNUMBER(SEARCH("LABEL",$G155)),"",IFERROR(_xll.BDP(TKR,$G155,"EQY_FUND_RELATIVE_PERIOD",P$12,ACC_O,CONS_O,CURR_O,"fill=b")*1,"-"))))</f>
        <v/>
      </c>
      <c r="Q155" s="71" t="str">
        <f ca="1">IF(LEN($I155)=0,"",IF(LEN(Q$12)=0,"",IF(ISNUMBER(SEARCH("LABEL",$G155)),"",IFERROR(_xll.BDP(TKR,$G155,"EQY_FUND_RELATIVE_PERIOD",Q$12,ACC_O,CONS_O,CURR_O,"fill=b")*1,"-"))))</f>
        <v/>
      </c>
      <c r="R155" s="71" t="str">
        <f ca="1">IF(LEN($I155)=0,"",IF(LEN(R$12)=0,"",IF(ISNUMBER(SEARCH("LABEL",$G155)),"",IFERROR(_xll.BDP(TKR,$G155,"EQY_FUND_RELATIVE_PERIOD",R$12,ACC_O,CONS_O,CURR_O,"fill=b")*1,"-"))))</f>
        <v/>
      </c>
      <c r="S155" s="71" t="str">
        <f ca="1">IF(LEN($I155)=0,"",IF(LEN(S$12)=0,"",IF(ISNUMBER(SEARCH("LABEL",$G155)),"",IFERROR(_xll.BDP(TKR,$G155,"EQY_FUND_RELATIVE_PERIOD",S$12,ACC_O,CONS_O,CURR_O,"fill=b")*1,"-"))))</f>
        <v/>
      </c>
      <c r="T155" s="71" t="str">
        <f ca="1">IF(LEN($I155)=0,"",IF(LEN(T$12)=0,"",IF(ISNUMBER(SEARCH("LABEL",$G155)),"",IFERROR(_xll.BDP(TKR,$G155,"EQY_FUND_RELATIVE_PERIOD",T$12,ACC_O,CONS_O,CURR_O,"fill=b")*1,"-"))))</f>
        <v/>
      </c>
      <c r="U155" s="71" t="str">
        <f ca="1">IF(LEN($I155)=0,"",IF(LEN(U$12)=0,"",IF(ISNUMBER(SEARCH("LABEL",$G155)),"",IFERROR(_xll.BDP(TKR,$G155,"EQY_FUND_RELATIVE_PERIOD",U$12,ACC_O,CONS_O,CURR_O,"fill=b")*1,"-"))))</f>
        <v/>
      </c>
      <c r="V155" s="71" t="str">
        <f ca="1">IF(LEN($I155)=0,"",IF(LEN(V$12)=0,"",IF(ISNUMBER(SEARCH("LABEL",$G155)),"",IFERROR(_xll.BDP(TKR,$G155,"EQY_FUND_RELATIVE_PERIOD",V$12,ACC_O,CONS_O,CURR_O,"fill=b")*1,"-"))))</f>
        <v/>
      </c>
      <c r="W155" s="71" t="str">
        <f ca="1">IF(LEN($I155)=0,"",IF(LEN(W$12)=0,"",IF(ISNUMBER(SEARCH("LABEL",$G155)),"",IFERROR(_xll.BDP(TKR,$G155,"EQY_FUND_RELATIVE_PERIOD",W$12,ACC_O,CONS_O,CURR_O,"fill=b")*1,"-"))))</f>
        <v/>
      </c>
      <c r="X155" s="71" t="str">
        <f ca="1">IF(LEN($I155)=0,"",IF(LEN(X$12)=0,"",IF(ISNUMBER(SEARCH("LABEL",$G155)),"",IFERROR(_xll.BDP(TKR,$G155,"EQY_FUND_RELATIVE_PERIOD",X$12,ACC_O,CONS_O,CURR_O,"fill=b")*1,"-"))))</f>
        <v/>
      </c>
      <c r="Y155" s="71" t="str">
        <f ca="1">IF(LEN($I155)=0,"",IF(LEN(Y$12)=0,"",IF(ISNUMBER(SEARCH("LABEL",$G155)),"",IFERROR(_xll.BDP(TKR,$G155,"EQY_FUND_RELATIVE_PERIOD",Y$12,ACC_O,CONS_O,CURR_O,"fill=b")*1,"-"))))</f>
        <v/>
      </c>
      <c r="Z155" s="71" t="str">
        <f ca="1">IF(LEN($I155)=0,"",IF(LEN(Z$12)=0,"",IF(ISNUMBER(SEARCH("LABEL",$G155)),"",IFERROR(_xll.BDP(TKR,$G155,"EQY_FUND_RELATIVE_PERIOD",Z$12,ACC_O,CONS_O,CURR_O,"fill=b")*1,"-"))))</f>
        <v/>
      </c>
      <c r="AA155" s="71" t="str">
        <f ca="1">IF(LEN($I155)=0,"",IF(LEN(AA$12)=0,"",IF(ISNUMBER(SEARCH("LABEL",$G155)),"",IFERROR(_xll.BDP(TKR,$G155,"EQY_FUND_RELATIVE_PERIOD",AA$12,ACC_O,CONS_O,CURR_O,"fill=b")*1,"-"))))</f>
        <v/>
      </c>
      <c r="AB155" s="71" t="str">
        <f ca="1">IF(LEN($I155)=0,"",IF(LEN(AB$12)=0,"",IF(ISNUMBER(SEARCH("LABEL",$G155)),"",IFERROR(_xll.BDP(TKR,$G155,"EQY_FUND_RELATIVE_PERIOD",AB$12,ACC_O,CONS_O,CURR_O,"fill=b")*1,"-"))))</f>
        <v/>
      </c>
      <c r="AC155" s="71" t="str">
        <f ca="1">IF(LEN($I155)=0,"",IF(LEN(AC$12)=0,"",IF(ISNUMBER(SEARCH("LABEL",$G155)),"",IFERROR(_xll.BDP(TKR,$G155,"EQY_FUND_RELATIVE_PERIOD",AC$12,ACC_O,CONS_O,CURR_O,"fill=b")*1,"-"))))</f>
        <v/>
      </c>
      <c r="AD155" s="71" t="str">
        <f ca="1">IF(LEN($I155)=0,"",IF(LEN(AD$12)=0,"",IF(ISNUMBER(SEARCH("LABEL",$G155)),"",IFERROR(_xll.BDP(TKR,$G155,"EQY_FUND_RELATIVE_PERIOD",AD$12,ACC_O,CONS_O,CURR_O,"fill=b")*1,"-"))))</f>
        <v/>
      </c>
      <c r="AE155" s="71" t="str">
        <f ca="1">IF(LEN($I155)=0,"",IF(LEN(AE$12)=0,"",IF(ISNUMBER(SEARCH("LABEL",$G155)),"",IFERROR(_xll.BDP(TKR,$G155,"EQY_FUND_RELATIVE_PERIOD",AE$12,ACC_O,CONS_O,CURR_O,"fill=b")*1,"-"))))</f>
        <v/>
      </c>
      <c r="AF155" s="71" t="str">
        <f ca="1">IF(LEN($I155)=0,"",IF(LEN(AF$12)=0,"",IF(ISNUMBER(SEARCH("LABEL",$G155)),"",IFERROR(_xll.BDP(TKR,$G155,"EQY_FUND_RELATIVE_PERIOD",AF$12,ACC_O,CONS_O,CURR_O,"fill=b")*1,"-"))))</f>
        <v/>
      </c>
      <c r="AG155" s="71" t="str">
        <f ca="1">IF(LEN($I155)=0,"",IF(LEN(AG$12)=0,"",IF(ISNUMBER(SEARCH("LABEL",$G155)),"",IFERROR(_xll.BDP(TKR,$G155,"EQY_FUND_RELATIVE_PERIOD",AG$12,ACC_O,CONS_O,CURR_O,"fill=b")*1,"-"))))</f>
        <v/>
      </c>
      <c r="AH155" s="71" t="str">
        <f ca="1">IF(LEN($I155)=0,"",IF(LEN(AH$12)=0,"",IF(ISNUMBER(SEARCH("LABEL",$G155)),"",IFERROR(_xll.BDP(TKR,$G155,"EQY_FUND_RELATIVE_PERIOD",AH$12,ACC_O,CONS_O,CURR_O,"fill=b")*1,"-"))))</f>
        <v/>
      </c>
      <c r="AI155" s="71" t="str">
        <f ca="1">IF(LEN($I155)=0,"",IF(LEN(AI$12)=0,"",IF(ISNUMBER(SEARCH("LABEL",$G155)),"",IFERROR(_xll.BDP(TKR,$G155,"EQY_FUND_RELATIVE_PERIOD",AI$12,ACC_O,CONS_O,CURR_O,"fill=b")*1,"-"))))</f>
        <v/>
      </c>
      <c r="AJ155" s="71" t="str">
        <f ca="1">IF(LEN($I155)=0,"",IF(LEN(AJ$12)=0,"",IF(ISNUMBER(SEARCH("LABEL",$G155)),"",IFERROR(_xll.BDP(TKR,$G155,"EQY_FUND_RELATIVE_PERIOD",AJ$12,ACC_O,CONS_O,CURR_O,"fill=b")*1,"-"))))</f>
        <v/>
      </c>
      <c r="AK155" s="71" t="str">
        <f ca="1">IF(LEN($I155)=0,"",IF(LEN(AK$12)=0,"",IF(ISNUMBER(SEARCH("LABEL",$G155)),"",IFERROR(_xll.BDP(TKR,$G155,"EQY_FUND_RELATIVE_PERIOD",AK$12,ACC_O,CONS_O,CURR_O,"fill=b")*1,"-"))))</f>
        <v/>
      </c>
      <c r="AL155" s="71" t="str">
        <f ca="1">IF(LEN($I155)=0,"",IF(LEN(AL$12)=0,"",IF(ISNUMBER(SEARCH("LABEL",$G155)),"",IFERROR(_xll.BDP(TKR,$G155,"EQY_FUND_RELATIVE_PERIOD",AL$12,ACC_O,CONS_O,CURR_O,"fill=b")*1,"-"))))</f>
        <v/>
      </c>
      <c r="AM155" s="71" t="str">
        <f ca="1">IF(LEN($I155)=0,"",IF(LEN(AM$12)=0,"",IF(ISNUMBER(SEARCH("LABEL",$G155)),"",IFERROR(_xll.BDP(TKR,$G155,"EQY_FUND_RELATIVE_PERIOD",AM$12,ACC_O,CONS_O,CURR_O,"fill=b")*1,"-"))))</f>
        <v/>
      </c>
      <c r="AN155" s="71" t="str">
        <f ca="1">IF(LEN($I155)=0,"",IF(LEN(AN$12)=0,"",IF(ISNUMBER(SEARCH("LABEL",$G155)),"",IFERROR(_xll.BDP(TKR,$G155,"EQY_FUND_RELATIVE_PERIOD",AN$12,ACC_O,CONS_O,CURR_O,"fill=b")*1,"-"))))</f>
        <v/>
      </c>
      <c r="AO155" s="71" t="str">
        <f ca="1">IF(LEN($I155)=0,"",IF(LEN(AO$12)=0,"",IF(ISNUMBER(SEARCH("LABEL",$G155)),"",IFERROR(_xll.BDP(TKR,$G155,"EQY_FUND_RELATIVE_PERIOD",AO$12,ACC_O,CONS_O,CURR_O,"fill=b")*1,"-"))))</f>
        <v/>
      </c>
      <c r="AP155" s="71" t="str">
        <f ca="1">IF(LEN($I155)=0,"",IF(LEN(AP$12)=0,"",IF(ISNUMBER(SEARCH("LABEL",$G155)),"",IFERROR(_xll.BDP(TKR,$G155,"EQY_FUND_RELATIVE_PERIOD",AP$12,ACC_O,CONS_O,CURR_O,"fill=b")*1,"-"))))</f>
        <v/>
      </c>
      <c r="AQ155" s="71" t="str">
        <f ca="1">IF(LEN($I155)=0,"",IF(LEN(AQ$12)=0,"",IF(ISNUMBER(SEARCH("LABEL",$G155)),"",IFERROR(_xll.BDP(TKR,$G155,"EQY_FUND_RELATIVE_PERIOD",AQ$12,ACC_O,CONS_O,CURR_O,"fill=b")*1,"-"))))</f>
        <v/>
      </c>
      <c r="AR155" s="71" t="str">
        <f ca="1">IF(LEN($I155)=0,"",IF(LEN(AR$12)=0,"",IF(ISNUMBER(SEARCH("LABEL",$G155)),"",IFERROR(_xll.BDP(TKR,$G155,"EQY_FUND_RELATIVE_PERIOD",AR$12,ACC_O,CONS_O,CURR_O,"fill=b")*1,"-"))))</f>
        <v/>
      </c>
      <c r="AS155" s="71" t="str">
        <f ca="1">IF(LEN($I155)=0,"",IF(LEN(AS$12)=0,"",IF(ISNUMBER(SEARCH("LABEL",$G155)),"",IFERROR(_xll.BDP(TKR,$G155,"EQY_FUND_RELATIVE_PERIOD",AS$12,ACC_O,CONS_O,CURR_O,"fill=b")*1,"-"))))</f>
        <v/>
      </c>
      <c r="AT155" s="71" t="str">
        <f ca="1">IF(LEN($I155)=0,"",IF(LEN(AT$12)=0,"",IF(ISNUMBER(SEARCH("LABEL",$G155)),"",IFERROR(_xll.BDP(TKR,$G155,"EQY_FUND_RELATIVE_PERIOD",AT$12,ACC_O,CONS_O,CURR_O,"fill=b")*1,"-"))))</f>
        <v/>
      </c>
      <c r="AU155" s="71" t="str">
        <f ca="1">IF(LEN($I155)=0,"",IF(LEN(AU$12)=0,"",IF(ISNUMBER(SEARCH("LABEL",$G155)),"",IFERROR(_xll.BDP(TKR,$G155,"EQY_FUND_RELATIVE_PERIOD",AU$12,ACC_O,CONS_O,CURR_O,"fill=b")*1,"-"))))</f>
        <v/>
      </c>
      <c r="AV155" s="71" t="str">
        <f ca="1">IF(LEN($I155)=0,"",IF(LEN(AV$12)=0,"",IF(ISNUMBER(SEARCH("LABEL",$G155)),"",IFERROR(_xll.BDP(TKR,$G155,"EQY_FUND_RELATIVE_PERIOD",AV$12,ACC_O,CONS_O,CURR_O,"fill=b")*1,"-"))))</f>
        <v/>
      </c>
      <c r="AW155" s="71" t="str">
        <f ca="1">IF(LEN($I155)=0,"",IF(LEN(AW$12)=0,"",IF(ISNUMBER(SEARCH("LABEL",$G155)),"",IFERROR(_xll.BDP(TKR,$G155,"EQY_FUND_RELATIVE_PERIOD",AW$12,ACC_O,CONS_O,CURR_O,"fill=b")*1,"-"))))</f>
        <v/>
      </c>
      <c r="AX155" s="71" t="str">
        <f ca="1">IF(LEN($I155)=0,"",IF(LEN(AX$12)=0,"",IF(ISNUMBER(SEARCH("LABEL",$G155)),"",IFERROR(_xll.BDP(TKR,$G155,"EQY_FUND_RELATIVE_PERIOD",AX$12,ACC_O,CONS_O,CURR_O,"fill=b")*1,"-"))))</f>
        <v/>
      </c>
      <c r="AY155" s="71" t="str">
        <f ca="1">IF(LEN($I155)=0,"",IF(LEN(AY$12)=0,"",IF(ISNUMBER(SEARCH("LABEL",$G155)),"",IFERROR(_xll.BDP(TKR,$G155,"EQY_FUND_RELATIVE_PERIOD",AY$12,ACC_O,CONS_O,CURR_O,"fill=b")*1,"-"))))</f>
        <v/>
      </c>
      <c r="AZ155" s="71" t="str">
        <f ca="1">IF(LEN($I155)=0,"",IF(LEN(AZ$12)=0,"",IF(ISNUMBER(SEARCH("LABEL",$G155)),"",IFERROR(_xll.BDP(TKR,$G155,"EQY_FUND_RELATIVE_PERIOD",AZ$12,ACC_O,CONS_O,CURR_O,"fill=b")*1,"-"))))</f>
        <v/>
      </c>
      <c r="BA155" s="71" t="str">
        <f ca="1">IF(LEN($I155)=0,"",IF(LEN(BA$12)=0,"",IF(ISNUMBER(SEARCH("LABEL",$G155)),"",IFERROR(_xll.BDP(TKR,$G155,"EQY_FUND_RELATIVE_PERIOD",BA$12,ACC_O,CONS_O,CURR_O,"fill=b")*1,"-"))))</f>
        <v/>
      </c>
      <c r="BB155" s="71" t="str">
        <f ca="1">IF(LEN($I155)=0,"",IF(LEN(BB$12)=0,"",IF(ISNUMBER(SEARCH("LABEL",$G155)),"",IFERROR(_xll.BDP(TKR,$G155,"EQY_FUND_RELATIVE_PERIOD",BB$12,ACC_O,CONS_O,CURR_O,"fill=b")*1,"-"))))</f>
        <v/>
      </c>
      <c r="BC155" s="71" t="str">
        <f ca="1">IF(LEN($I155)=0,"",IF(LEN(BC$12)=0,"",IF(ISNUMBER(SEARCH("LABEL",$G155)),"",IFERROR(_xll.BDP(TKR,$G155,"EQY_FUND_RELATIVE_PERIOD",BC$12,ACC_O,CONS_O,CURR_O,"fill=b")*1,"-"))))</f>
        <v/>
      </c>
    </row>
    <row r="156" spans="2:55">
      <c r="B156">
        <v>144</v>
      </c>
      <c r="C156" t="str">
        <f ca="1">IFERROR(INDEX(Passed_Addl,$B156,C$12),"")</f>
        <v/>
      </c>
      <c r="D156" t="str">
        <f ca="1">IFERROR(INDEX(Passed_Addl,$B156,D$12),"")</f>
        <v/>
      </c>
      <c r="E156" t="str">
        <f ca="1">IFERROR(INDEX(Passed_Addl,$B156,E$12),"")</f>
        <v/>
      </c>
      <c r="F156" t="str">
        <f ca="1">IFERROR(INDEX(Passed_Addl,$B156,F$12),"")</f>
        <v/>
      </c>
      <c r="G156" t="str">
        <f t="shared" ca="1" si="10"/>
        <v/>
      </c>
      <c r="H156" t="str">
        <f t="shared" ca="1" si="11"/>
        <v/>
      </c>
      <c r="I156" t="str">
        <f t="shared" ca="1" si="12"/>
        <v/>
      </c>
      <c r="P156" s="71" t="str">
        <f ca="1">IF(LEN($I156)=0,"",IF(LEN(P$12)=0,"",IF(ISNUMBER(SEARCH("LABEL",$G156)),"",IFERROR(_xll.BDP(TKR,$G156,"EQY_FUND_RELATIVE_PERIOD",P$12,ACC_O,CONS_O,CURR_O,"fill=b")*1,"-"))))</f>
        <v/>
      </c>
      <c r="Q156" s="71" t="str">
        <f ca="1">IF(LEN($I156)=0,"",IF(LEN(Q$12)=0,"",IF(ISNUMBER(SEARCH("LABEL",$G156)),"",IFERROR(_xll.BDP(TKR,$G156,"EQY_FUND_RELATIVE_PERIOD",Q$12,ACC_O,CONS_O,CURR_O,"fill=b")*1,"-"))))</f>
        <v/>
      </c>
      <c r="R156" s="71" t="str">
        <f ca="1">IF(LEN($I156)=0,"",IF(LEN(R$12)=0,"",IF(ISNUMBER(SEARCH("LABEL",$G156)),"",IFERROR(_xll.BDP(TKR,$G156,"EQY_FUND_RELATIVE_PERIOD",R$12,ACC_O,CONS_O,CURR_O,"fill=b")*1,"-"))))</f>
        <v/>
      </c>
      <c r="S156" s="71" t="str">
        <f ca="1">IF(LEN($I156)=0,"",IF(LEN(S$12)=0,"",IF(ISNUMBER(SEARCH("LABEL",$G156)),"",IFERROR(_xll.BDP(TKR,$G156,"EQY_FUND_RELATIVE_PERIOD",S$12,ACC_O,CONS_O,CURR_O,"fill=b")*1,"-"))))</f>
        <v/>
      </c>
      <c r="T156" s="71" t="str">
        <f ca="1">IF(LEN($I156)=0,"",IF(LEN(T$12)=0,"",IF(ISNUMBER(SEARCH("LABEL",$G156)),"",IFERROR(_xll.BDP(TKR,$G156,"EQY_FUND_RELATIVE_PERIOD",T$12,ACC_O,CONS_O,CURR_O,"fill=b")*1,"-"))))</f>
        <v/>
      </c>
      <c r="U156" s="71" t="str">
        <f ca="1">IF(LEN($I156)=0,"",IF(LEN(U$12)=0,"",IF(ISNUMBER(SEARCH("LABEL",$G156)),"",IFERROR(_xll.BDP(TKR,$G156,"EQY_FUND_RELATIVE_PERIOD",U$12,ACC_O,CONS_O,CURR_O,"fill=b")*1,"-"))))</f>
        <v/>
      </c>
      <c r="V156" s="71" t="str">
        <f ca="1">IF(LEN($I156)=0,"",IF(LEN(V$12)=0,"",IF(ISNUMBER(SEARCH("LABEL",$G156)),"",IFERROR(_xll.BDP(TKR,$G156,"EQY_FUND_RELATIVE_PERIOD",V$12,ACC_O,CONS_O,CURR_O,"fill=b")*1,"-"))))</f>
        <v/>
      </c>
      <c r="W156" s="71" t="str">
        <f ca="1">IF(LEN($I156)=0,"",IF(LEN(W$12)=0,"",IF(ISNUMBER(SEARCH("LABEL",$G156)),"",IFERROR(_xll.BDP(TKR,$G156,"EQY_FUND_RELATIVE_PERIOD",W$12,ACC_O,CONS_O,CURR_O,"fill=b")*1,"-"))))</f>
        <v/>
      </c>
      <c r="X156" s="71" t="str">
        <f ca="1">IF(LEN($I156)=0,"",IF(LEN(X$12)=0,"",IF(ISNUMBER(SEARCH("LABEL",$G156)),"",IFERROR(_xll.BDP(TKR,$G156,"EQY_FUND_RELATIVE_PERIOD",X$12,ACC_O,CONS_O,CURR_O,"fill=b")*1,"-"))))</f>
        <v/>
      </c>
      <c r="Y156" s="71" t="str">
        <f ca="1">IF(LEN($I156)=0,"",IF(LEN(Y$12)=0,"",IF(ISNUMBER(SEARCH("LABEL",$G156)),"",IFERROR(_xll.BDP(TKR,$G156,"EQY_FUND_RELATIVE_PERIOD",Y$12,ACC_O,CONS_O,CURR_O,"fill=b")*1,"-"))))</f>
        <v/>
      </c>
      <c r="Z156" s="71" t="str">
        <f ca="1">IF(LEN($I156)=0,"",IF(LEN(Z$12)=0,"",IF(ISNUMBER(SEARCH("LABEL",$G156)),"",IFERROR(_xll.BDP(TKR,$G156,"EQY_FUND_RELATIVE_PERIOD",Z$12,ACC_O,CONS_O,CURR_O,"fill=b")*1,"-"))))</f>
        <v/>
      </c>
      <c r="AA156" s="71" t="str">
        <f ca="1">IF(LEN($I156)=0,"",IF(LEN(AA$12)=0,"",IF(ISNUMBER(SEARCH("LABEL",$G156)),"",IFERROR(_xll.BDP(TKR,$G156,"EQY_FUND_RELATIVE_PERIOD",AA$12,ACC_O,CONS_O,CURR_O,"fill=b")*1,"-"))))</f>
        <v/>
      </c>
      <c r="AB156" s="71" t="str">
        <f ca="1">IF(LEN($I156)=0,"",IF(LEN(AB$12)=0,"",IF(ISNUMBER(SEARCH("LABEL",$G156)),"",IFERROR(_xll.BDP(TKR,$G156,"EQY_FUND_RELATIVE_PERIOD",AB$12,ACC_O,CONS_O,CURR_O,"fill=b")*1,"-"))))</f>
        <v/>
      </c>
      <c r="AC156" s="71" t="str">
        <f ca="1">IF(LEN($I156)=0,"",IF(LEN(AC$12)=0,"",IF(ISNUMBER(SEARCH("LABEL",$G156)),"",IFERROR(_xll.BDP(TKR,$G156,"EQY_FUND_RELATIVE_PERIOD",AC$12,ACC_O,CONS_O,CURR_O,"fill=b")*1,"-"))))</f>
        <v/>
      </c>
      <c r="AD156" s="71" t="str">
        <f ca="1">IF(LEN($I156)=0,"",IF(LEN(AD$12)=0,"",IF(ISNUMBER(SEARCH("LABEL",$G156)),"",IFERROR(_xll.BDP(TKR,$G156,"EQY_FUND_RELATIVE_PERIOD",AD$12,ACC_O,CONS_O,CURR_O,"fill=b")*1,"-"))))</f>
        <v/>
      </c>
      <c r="AE156" s="71" t="str">
        <f ca="1">IF(LEN($I156)=0,"",IF(LEN(AE$12)=0,"",IF(ISNUMBER(SEARCH("LABEL",$G156)),"",IFERROR(_xll.BDP(TKR,$G156,"EQY_FUND_RELATIVE_PERIOD",AE$12,ACC_O,CONS_O,CURR_O,"fill=b")*1,"-"))))</f>
        <v/>
      </c>
      <c r="AF156" s="71" t="str">
        <f ca="1">IF(LEN($I156)=0,"",IF(LEN(AF$12)=0,"",IF(ISNUMBER(SEARCH("LABEL",$G156)),"",IFERROR(_xll.BDP(TKR,$G156,"EQY_FUND_RELATIVE_PERIOD",AF$12,ACC_O,CONS_O,CURR_O,"fill=b")*1,"-"))))</f>
        <v/>
      </c>
      <c r="AG156" s="71" t="str">
        <f ca="1">IF(LEN($I156)=0,"",IF(LEN(AG$12)=0,"",IF(ISNUMBER(SEARCH("LABEL",$G156)),"",IFERROR(_xll.BDP(TKR,$G156,"EQY_FUND_RELATIVE_PERIOD",AG$12,ACC_O,CONS_O,CURR_O,"fill=b")*1,"-"))))</f>
        <v/>
      </c>
      <c r="AH156" s="71" t="str">
        <f ca="1">IF(LEN($I156)=0,"",IF(LEN(AH$12)=0,"",IF(ISNUMBER(SEARCH("LABEL",$G156)),"",IFERROR(_xll.BDP(TKR,$G156,"EQY_FUND_RELATIVE_PERIOD",AH$12,ACC_O,CONS_O,CURR_O,"fill=b")*1,"-"))))</f>
        <v/>
      </c>
      <c r="AI156" s="71" t="str">
        <f ca="1">IF(LEN($I156)=0,"",IF(LEN(AI$12)=0,"",IF(ISNUMBER(SEARCH("LABEL",$G156)),"",IFERROR(_xll.BDP(TKR,$G156,"EQY_FUND_RELATIVE_PERIOD",AI$12,ACC_O,CONS_O,CURR_O,"fill=b")*1,"-"))))</f>
        <v/>
      </c>
      <c r="AJ156" s="71" t="str">
        <f ca="1">IF(LEN($I156)=0,"",IF(LEN(AJ$12)=0,"",IF(ISNUMBER(SEARCH("LABEL",$G156)),"",IFERROR(_xll.BDP(TKR,$G156,"EQY_FUND_RELATIVE_PERIOD",AJ$12,ACC_O,CONS_O,CURR_O,"fill=b")*1,"-"))))</f>
        <v/>
      </c>
      <c r="AK156" s="71" t="str">
        <f ca="1">IF(LEN($I156)=0,"",IF(LEN(AK$12)=0,"",IF(ISNUMBER(SEARCH("LABEL",$G156)),"",IFERROR(_xll.BDP(TKR,$G156,"EQY_FUND_RELATIVE_PERIOD",AK$12,ACC_O,CONS_O,CURR_O,"fill=b")*1,"-"))))</f>
        <v/>
      </c>
      <c r="AL156" s="71" t="str">
        <f ca="1">IF(LEN($I156)=0,"",IF(LEN(AL$12)=0,"",IF(ISNUMBER(SEARCH("LABEL",$G156)),"",IFERROR(_xll.BDP(TKR,$G156,"EQY_FUND_RELATIVE_PERIOD",AL$12,ACC_O,CONS_O,CURR_O,"fill=b")*1,"-"))))</f>
        <v/>
      </c>
      <c r="AM156" s="71" t="str">
        <f ca="1">IF(LEN($I156)=0,"",IF(LEN(AM$12)=0,"",IF(ISNUMBER(SEARCH("LABEL",$G156)),"",IFERROR(_xll.BDP(TKR,$G156,"EQY_FUND_RELATIVE_PERIOD",AM$12,ACC_O,CONS_O,CURR_O,"fill=b")*1,"-"))))</f>
        <v/>
      </c>
      <c r="AN156" s="71" t="str">
        <f ca="1">IF(LEN($I156)=0,"",IF(LEN(AN$12)=0,"",IF(ISNUMBER(SEARCH("LABEL",$G156)),"",IFERROR(_xll.BDP(TKR,$G156,"EQY_FUND_RELATIVE_PERIOD",AN$12,ACC_O,CONS_O,CURR_O,"fill=b")*1,"-"))))</f>
        <v/>
      </c>
      <c r="AO156" s="71" t="str">
        <f ca="1">IF(LEN($I156)=0,"",IF(LEN(AO$12)=0,"",IF(ISNUMBER(SEARCH("LABEL",$G156)),"",IFERROR(_xll.BDP(TKR,$G156,"EQY_FUND_RELATIVE_PERIOD",AO$12,ACC_O,CONS_O,CURR_O,"fill=b")*1,"-"))))</f>
        <v/>
      </c>
      <c r="AP156" s="71" t="str">
        <f ca="1">IF(LEN($I156)=0,"",IF(LEN(AP$12)=0,"",IF(ISNUMBER(SEARCH("LABEL",$G156)),"",IFERROR(_xll.BDP(TKR,$G156,"EQY_FUND_RELATIVE_PERIOD",AP$12,ACC_O,CONS_O,CURR_O,"fill=b")*1,"-"))))</f>
        <v/>
      </c>
      <c r="AQ156" s="71" t="str">
        <f ca="1">IF(LEN($I156)=0,"",IF(LEN(AQ$12)=0,"",IF(ISNUMBER(SEARCH("LABEL",$G156)),"",IFERROR(_xll.BDP(TKR,$G156,"EQY_FUND_RELATIVE_PERIOD",AQ$12,ACC_O,CONS_O,CURR_O,"fill=b")*1,"-"))))</f>
        <v/>
      </c>
      <c r="AR156" s="71" t="str">
        <f ca="1">IF(LEN($I156)=0,"",IF(LEN(AR$12)=0,"",IF(ISNUMBER(SEARCH("LABEL",$G156)),"",IFERROR(_xll.BDP(TKR,$G156,"EQY_FUND_RELATIVE_PERIOD",AR$12,ACC_O,CONS_O,CURR_O,"fill=b")*1,"-"))))</f>
        <v/>
      </c>
      <c r="AS156" s="71" t="str">
        <f ca="1">IF(LEN($I156)=0,"",IF(LEN(AS$12)=0,"",IF(ISNUMBER(SEARCH("LABEL",$G156)),"",IFERROR(_xll.BDP(TKR,$G156,"EQY_FUND_RELATIVE_PERIOD",AS$12,ACC_O,CONS_O,CURR_O,"fill=b")*1,"-"))))</f>
        <v/>
      </c>
      <c r="AT156" s="71" t="str">
        <f ca="1">IF(LEN($I156)=0,"",IF(LEN(AT$12)=0,"",IF(ISNUMBER(SEARCH("LABEL",$G156)),"",IFERROR(_xll.BDP(TKR,$G156,"EQY_FUND_RELATIVE_PERIOD",AT$12,ACC_O,CONS_O,CURR_O,"fill=b")*1,"-"))))</f>
        <v/>
      </c>
      <c r="AU156" s="71" t="str">
        <f ca="1">IF(LEN($I156)=0,"",IF(LEN(AU$12)=0,"",IF(ISNUMBER(SEARCH("LABEL",$G156)),"",IFERROR(_xll.BDP(TKR,$G156,"EQY_FUND_RELATIVE_PERIOD",AU$12,ACC_O,CONS_O,CURR_O,"fill=b")*1,"-"))))</f>
        <v/>
      </c>
      <c r="AV156" s="71" t="str">
        <f ca="1">IF(LEN($I156)=0,"",IF(LEN(AV$12)=0,"",IF(ISNUMBER(SEARCH("LABEL",$G156)),"",IFERROR(_xll.BDP(TKR,$G156,"EQY_FUND_RELATIVE_PERIOD",AV$12,ACC_O,CONS_O,CURR_O,"fill=b")*1,"-"))))</f>
        <v/>
      </c>
      <c r="AW156" s="71" t="str">
        <f ca="1">IF(LEN($I156)=0,"",IF(LEN(AW$12)=0,"",IF(ISNUMBER(SEARCH("LABEL",$G156)),"",IFERROR(_xll.BDP(TKR,$G156,"EQY_FUND_RELATIVE_PERIOD",AW$12,ACC_O,CONS_O,CURR_O,"fill=b")*1,"-"))))</f>
        <v/>
      </c>
      <c r="AX156" s="71" t="str">
        <f ca="1">IF(LEN($I156)=0,"",IF(LEN(AX$12)=0,"",IF(ISNUMBER(SEARCH("LABEL",$G156)),"",IFERROR(_xll.BDP(TKR,$G156,"EQY_FUND_RELATIVE_PERIOD",AX$12,ACC_O,CONS_O,CURR_O,"fill=b")*1,"-"))))</f>
        <v/>
      </c>
      <c r="AY156" s="71" t="str">
        <f ca="1">IF(LEN($I156)=0,"",IF(LEN(AY$12)=0,"",IF(ISNUMBER(SEARCH("LABEL",$G156)),"",IFERROR(_xll.BDP(TKR,$G156,"EQY_FUND_RELATIVE_PERIOD",AY$12,ACC_O,CONS_O,CURR_O,"fill=b")*1,"-"))))</f>
        <v/>
      </c>
      <c r="AZ156" s="71" t="str">
        <f ca="1">IF(LEN($I156)=0,"",IF(LEN(AZ$12)=0,"",IF(ISNUMBER(SEARCH("LABEL",$G156)),"",IFERROR(_xll.BDP(TKR,$G156,"EQY_FUND_RELATIVE_PERIOD",AZ$12,ACC_O,CONS_O,CURR_O,"fill=b")*1,"-"))))</f>
        <v/>
      </c>
      <c r="BA156" s="71" t="str">
        <f ca="1">IF(LEN($I156)=0,"",IF(LEN(BA$12)=0,"",IF(ISNUMBER(SEARCH("LABEL",$G156)),"",IFERROR(_xll.BDP(TKR,$G156,"EQY_FUND_RELATIVE_PERIOD",BA$12,ACC_O,CONS_O,CURR_O,"fill=b")*1,"-"))))</f>
        <v/>
      </c>
      <c r="BB156" s="71" t="str">
        <f ca="1">IF(LEN($I156)=0,"",IF(LEN(BB$12)=0,"",IF(ISNUMBER(SEARCH("LABEL",$G156)),"",IFERROR(_xll.BDP(TKR,$G156,"EQY_FUND_RELATIVE_PERIOD",BB$12,ACC_O,CONS_O,CURR_O,"fill=b")*1,"-"))))</f>
        <v/>
      </c>
      <c r="BC156" s="71" t="str">
        <f ca="1">IF(LEN($I156)=0,"",IF(LEN(BC$12)=0,"",IF(ISNUMBER(SEARCH("LABEL",$G156)),"",IFERROR(_xll.BDP(TKR,$G156,"EQY_FUND_RELATIVE_PERIOD",BC$12,ACC_O,CONS_O,CURR_O,"fill=b")*1,"-"))))</f>
        <v/>
      </c>
    </row>
    <row r="157" spans="2:55">
      <c r="B157">
        <v>145</v>
      </c>
      <c r="C157" t="str">
        <f t="shared" ca="1" si="9"/>
        <v/>
      </c>
      <c r="D157" t="str">
        <f t="shared" ca="1" si="9"/>
        <v/>
      </c>
      <c r="E157" t="str">
        <f t="shared" ca="1" si="9"/>
        <v/>
      </c>
      <c r="F157" t="str">
        <f t="shared" ca="1" si="9"/>
        <v/>
      </c>
      <c r="G157" t="str">
        <f t="shared" ca="1" si="10"/>
        <v/>
      </c>
      <c r="H157" t="str">
        <f t="shared" ca="1" si="11"/>
        <v/>
      </c>
      <c r="I157" t="str">
        <f t="shared" ca="1" si="12"/>
        <v/>
      </c>
      <c r="P157" s="71" t="str">
        <f ca="1">IF(LEN($I157)=0,"",IF(LEN(P$12)=0,"",IF(ISNUMBER(SEARCH("LABEL",$G157)),"",IFERROR(_xll.BDP(TKR,$G157,"EQY_FUND_RELATIVE_PERIOD",P$12,ACC_O,CONS_O,CURR_O,"fill=b")*1,"-"))))</f>
        <v/>
      </c>
      <c r="Q157" s="71" t="str">
        <f ca="1">IF(LEN($I157)=0,"",IF(LEN(Q$12)=0,"",IF(ISNUMBER(SEARCH("LABEL",$G157)),"",IFERROR(_xll.BDP(TKR,$G157,"EQY_FUND_RELATIVE_PERIOD",Q$12,ACC_O,CONS_O,CURR_O,"fill=b")*1,"-"))))</f>
        <v/>
      </c>
      <c r="R157" s="71" t="str">
        <f ca="1">IF(LEN($I157)=0,"",IF(LEN(R$12)=0,"",IF(ISNUMBER(SEARCH("LABEL",$G157)),"",IFERROR(_xll.BDP(TKR,$G157,"EQY_FUND_RELATIVE_PERIOD",R$12,ACC_O,CONS_O,CURR_O,"fill=b")*1,"-"))))</f>
        <v/>
      </c>
      <c r="S157" s="71" t="str">
        <f ca="1">IF(LEN($I157)=0,"",IF(LEN(S$12)=0,"",IF(ISNUMBER(SEARCH("LABEL",$G157)),"",IFERROR(_xll.BDP(TKR,$G157,"EQY_FUND_RELATIVE_PERIOD",S$12,ACC_O,CONS_O,CURR_O,"fill=b")*1,"-"))))</f>
        <v/>
      </c>
      <c r="T157" s="71" t="str">
        <f ca="1">IF(LEN($I157)=0,"",IF(LEN(T$12)=0,"",IF(ISNUMBER(SEARCH("LABEL",$G157)),"",IFERROR(_xll.BDP(TKR,$G157,"EQY_FUND_RELATIVE_PERIOD",T$12,ACC_O,CONS_O,CURR_O,"fill=b")*1,"-"))))</f>
        <v/>
      </c>
      <c r="U157" s="71" t="str">
        <f ca="1">IF(LEN($I157)=0,"",IF(LEN(U$12)=0,"",IF(ISNUMBER(SEARCH("LABEL",$G157)),"",IFERROR(_xll.BDP(TKR,$G157,"EQY_FUND_RELATIVE_PERIOD",U$12,ACC_O,CONS_O,CURR_O,"fill=b")*1,"-"))))</f>
        <v/>
      </c>
      <c r="V157" s="71" t="str">
        <f ca="1">IF(LEN($I157)=0,"",IF(LEN(V$12)=0,"",IF(ISNUMBER(SEARCH("LABEL",$G157)),"",IFERROR(_xll.BDP(TKR,$G157,"EQY_FUND_RELATIVE_PERIOD",V$12,ACC_O,CONS_O,CURR_O,"fill=b")*1,"-"))))</f>
        <v/>
      </c>
      <c r="W157" s="71" t="str">
        <f ca="1">IF(LEN($I157)=0,"",IF(LEN(W$12)=0,"",IF(ISNUMBER(SEARCH("LABEL",$G157)),"",IFERROR(_xll.BDP(TKR,$G157,"EQY_FUND_RELATIVE_PERIOD",W$12,ACC_O,CONS_O,CURR_O,"fill=b")*1,"-"))))</f>
        <v/>
      </c>
      <c r="X157" s="71" t="str">
        <f ca="1">IF(LEN($I157)=0,"",IF(LEN(X$12)=0,"",IF(ISNUMBER(SEARCH("LABEL",$G157)),"",IFERROR(_xll.BDP(TKR,$G157,"EQY_FUND_RELATIVE_PERIOD",X$12,ACC_O,CONS_O,CURR_O,"fill=b")*1,"-"))))</f>
        <v/>
      </c>
      <c r="Y157" s="71" t="str">
        <f ca="1">IF(LEN($I157)=0,"",IF(LEN(Y$12)=0,"",IF(ISNUMBER(SEARCH("LABEL",$G157)),"",IFERROR(_xll.BDP(TKR,$G157,"EQY_FUND_RELATIVE_PERIOD",Y$12,ACC_O,CONS_O,CURR_O,"fill=b")*1,"-"))))</f>
        <v/>
      </c>
      <c r="Z157" s="71" t="str">
        <f ca="1">IF(LEN($I157)=0,"",IF(LEN(Z$12)=0,"",IF(ISNUMBER(SEARCH("LABEL",$G157)),"",IFERROR(_xll.BDP(TKR,$G157,"EQY_FUND_RELATIVE_PERIOD",Z$12,ACC_O,CONS_O,CURR_O,"fill=b")*1,"-"))))</f>
        <v/>
      </c>
      <c r="AA157" s="71" t="str">
        <f ca="1">IF(LEN($I157)=0,"",IF(LEN(AA$12)=0,"",IF(ISNUMBER(SEARCH("LABEL",$G157)),"",IFERROR(_xll.BDP(TKR,$G157,"EQY_FUND_RELATIVE_PERIOD",AA$12,ACC_O,CONS_O,CURR_O,"fill=b")*1,"-"))))</f>
        <v/>
      </c>
      <c r="AB157" s="71" t="str">
        <f ca="1">IF(LEN($I157)=0,"",IF(LEN(AB$12)=0,"",IF(ISNUMBER(SEARCH("LABEL",$G157)),"",IFERROR(_xll.BDP(TKR,$G157,"EQY_FUND_RELATIVE_PERIOD",AB$12,ACC_O,CONS_O,CURR_O,"fill=b")*1,"-"))))</f>
        <v/>
      </c>
      <c r="AC157" s="71" t="str">
        <f ca="1">IF(LEN($I157)=0,"",IF(LEN(AC$12)=0,"",IF(ISNUMBER(SEARCH("LABEL",$G157)),"",IFERROR(_xll.BDP(TKR,$G157,"EQY_FUND_RELATIVE_PERIOD",AC$12,ACC_O,CONS_O,CURR_O,"fill=b")*1,"-"))))</f>
        <v/>
      </c>
      <c r="AD157" s="71" t="str">
        <f ca="1">IF(LEN($I157)=0,"",IF(LEN(AD$12)=0,"",IF(ISNUMBER(SEARCH("LABEL",$G157)),"",IFERROR(_xll.BDP(TKR,$G157,"EQY_FUND_RELATIVE_PERIOD",AD$12,ACC_O,CONS_O,CURR_O,"fill=b")*1,"-"))))</f>
        <v/>
      </c>
      <c r="AE157" s="71" t="str">
        <f ca="1">IF(LEN($I157)=0,"",IF(LEN(AE$12)=0,"",IF(ISNUMBER(SEARCH("LABEL",$G157)),"",IFERROR(_xll.BDP(TKR,$G157,"EQY_FUND_RELATIVE_PERIOD",AE$12,ACC_O,CONS_O,CURR_O,"fill=b")*1,"-"))))</f>
        <v/>
      </c>
      <c r="AF157" s="71" t="str">
        <f ca="1">IF(LEN($I157)=0,"",IF(LEN(AF$12)=0,"",IF(ISNUMBER(SEARCH("LABEL",$G157)),"",IFERROR(_xll.BDP(TKR,$G157,"EQY_FUND_RELATIVE_PERIOD",AF$12,ACC_O,CONS_O,CURR_O,"fill=b")*1,"-"))))</f>
        <v/>
      </c>
      <c r="AG157" s="71" t="str">
        <f ca="1">IF(LEN($I157)=0,"",IF(LEN(AG$12)=0,"",IF(ISNUMBER(SEARCH("LABEL",$G157)),"",IFERROR(_xll.BDP(TKR,$G157,"EQY_FUND_RELATIVE_PERIOD",AG$12,ACC_O,CONS_O,CURR_O,"fill=b")*1,"-"))))</f>
        <v/>
      </c>
      <c r="AH157" s="71" t="str">
        <f ca="1">IF(LEN($I157)=0,"",IF(LEN(AH$12)=0,"",IF(ISNUMBER(SEARCH("LABEL",$G157)),"",IFERROR(_xll.BDP(TKR,$G157,"EQY_FUND_RELATIVE_PERIOD",AH$12,ACC_O,CONS_O,CURR_O,"fill=b")*1,"-"))))</f>
        <v/>
      </c>
      <c r="AI157" s="71" t="str">
        <f ca="1">IF(LEN($I157)=0,"",IF(LEN(AI$12)=0,"",IF(ISNUMBER(SEARCH("LABEL",$G157)),"",IFERROR(_xll.BDP(TKR,$G157,"EQY_FUND_RELATIVE_PERIOD",AI$12,ACC_O,CONS_O,CURR_O,"fill=b")*1,"-"))))</f>
        <v/>
      </c>
      <c r="AJ157" s="71" t="str">
        <f ca="1">IF(LEN($I157)=0,"",IF(LEN(AJ$12)=0,"",IF(ISNUMBER(SEARCH("LABEL",$G157)),"",IFERROR(_xll.BDP(TKR,$G157,"EQY_FUND_RELATIVE_PERIOD",AJ$12,ACC_O,CONS_O,CURR_O,"fill=b")*1,"-"))))</f>
        <v/>
      </c>
      <c r="AK157" s="71" t="str">
        <f ca="1">IF(LEN($I157)=0,"",IF(LEN(AK$12)=0,"",IF(ISNUMBER(SEARCH("LABEL",$G157)),"",IFERROR(_xll.BDP(TKR,$G157,"EQY_FUND_RELATIVE_PERIOD",AK$12,ACC_O,CONS_O,CURR_O,"fill=b")*1,"-"))))</f>
        <v/>
      </c>
      <c r="AL157" s="71" t="str">
        <f ca="1">IF(LEN($I157)=0,"",IF(LEN(AL$12)=0,"",IF(ISNUMBER(SEARCH("LABEL",$G157)),"",IFERROR(_xll.BDP(TKR,$G157,"EQY_FUND_RELATIVE_PERIOD",AL$12,ACC_O,CONS_O,CURR_O,"fill=b")*1,"-"))))</f>
        <v/>
      </c>
      <c r="AM157" s="71" t="str">
        <f ca="1">IF(LEN($I157)=0,"",IF(LEN(AM$12)=0,"",IF(ISNUMBER(SEARCH("LABEL",$G157)),"",IFERROR(_xll.BDP(TKR,$G157,"EQY_FUND_RELATIVE_PERIOD",AM$12,ACC_O,CONS_O,CURR_O,"fill=b")*1,"-"))))</f>
        <v/>
      </c>
      <c r="AN157" s="71" t="str">
        <f ca="1">IF(LEN($I157)=0,"",IF(LEN(AN$12)=0,"",IF(ISNUMBER(SEARCH("LABEL",$G157)),"",IFERROR(_xll.BDP(TKR,$G157,"EQY_FUND_RELATIVE_PERIOD",AN$12,ACC_O,CONS_O,CURR_O,"fill=b")*1,"-"))))</f>
        <v/>
      </c>
      <c r="AO157" s="71" t="str">
        <f ca="1">IF(LEN($I157)=0,"",IF(LEN(AO$12)=0,"",IF(ISNUMBER(SEARCH("LABEL",$G157)),"",IFERROR(_xll.BDP(TKR,$G157,"EQY_FUND_RELATIVE_PERIOD",AO$12,ACC_O,CONS_O,CURR_O,"fill=b")*1,"-"))))</f>
        <v/>
      </c>
      <c r="AP157" s="71" t="str">
        <f ca="1">IF(LEN($I157)=0,"",IF(LEN(AP$12)=0,"",IF(ISNUMBER(SEARCH("LABEL",$G157)),"",IFERROR(_xll.BDP(TKR,$G157,"EQY_FUND_RELATIVE_PERIOD",AP$12,ACC_O,CONS_O,CURR_O,"fill=b")*1,"-"))))</f>
        <v/>
      </c>
      <c r="AQ157" s="71" t="str">
        <f ca="1">IF(LEN($I157)=0,"",IF(LEN(AQ$12)=0,"",IF(ISNUMBER(SEARCH("LABEL",$G157)),"",IFERROR(_xll.BDP(TKR,$G157,"EQY_FUND_RELATIVE_PERIOD",AQ$12,ACC_O,CONS_O,CURR_O,"fill=b")*1,"-"))))</f>
        <v/>
      </c>
      <c r="AR157" s="71" t="str">
        <f ca="1">IF(LEN($I157)=0,"",IF(LEN(AR$12)=0,"",IF(ISNUMBER(SEARCH("LABEL",$G157)),"",IFERROR(_xll.BDP(TKR,$G157,"EQY_FUND_RELATIVE_PERIOD",AR$12,ACC_O,CONS_O,CURR_O,"fill=b")*1,"-"))))</f>
        <v/>
      </c>
      <c r="AS157" s="71" t="str">
        <f ca="1">IF(LEN($I157)=0,"",IF(LEN(AS$12)=0,"",IF(ISNUMBER(SEARCH("LABEL",$G157)),"",IFERROR(_xll.BDP(TKR,$G157,"EQY_FUND_RELATIVE_PERIOD",AS$12,ACC_O,CONS_O,CURR_O,"fill=b")*1,"-"))))</f>
        <v/>
      </c>
      <c r="AT157" s="71" t="str">
        <f ca="1">IF(LEN($I157)=0,"",IF(LEN(AT$12)=0,"",IF(ISNUMBER(SEARCH("LABEL",$G157)),"",IFERROR(_xll.BDP(TKR,$G157,"EQY_FUND_RELATIVE_PERIOD",AT$12,ACC_O,CONS_O,CURR_O,"fill=b")*1,"-"))))</f>
        <v/>
      </c>
      <c r="AU157" s="71" t="str">
        <f ca="1">IF(LEN($I157)=0,"",IF(LEN(AU$12)=0,"",IF(ISNUMBER(SEARCH("LABEL",$G157)),"",IFERROR(_xll.BDP(TKR,$G157,"EQY_FUND_RELATIVE_PERIOD",AU$12,ACC_O,CONS_O,CURR_O,"fill=b")*1,"-"))))</f>
        <v/>
      </c>
      <c r="AV157" s="71" t="str">
        <f ca="1">IF(LEN($I157)=0,"",IF(LEN(AV$12)=0,"",IF(ISNUMBER(SEARCH("LABEL",$G157)),"",IFERROR(_xll.BDP(TKR,$G157,"EQY_FUND_RELATIVE_PERIOD",AV$12,ACC_O,CONS_O,CURR_O,"fill=b")*1,"-"))))</f>
        <v/>
      </c>
      <c r="AW157" s="71" t="str">
        <f ca="1">IF(LEN($I157)=0,"",IF(LEN(AW$12)=0,"",IF(ISNUMBER(SEARCH("LABEL",$G157)),"",IFERROR(_xll.BDP(TKR,$G157,"EQY_FUND_RELATIVE_PERIOD",AW$12,ACC_O,CONS_O,CURR_O,"fill=b")*1,"-"))))</f>
        <v/>
      </c>
      <c r="AX157" s="71" t="str">
        <f ca="1">IF(LEN($I157)=0,"",IF(LEN(AX$12)=0,"",IF(ISNUMBER(SEARCH("LABEL",$G157)),"",IFERROR(_xll.BDP(TKR,$G157,"EQY_FUND_RELATIVE_PERIOD",AX$12,ACC_O,CONS_O,CURR_O,"fill=b")*1,"-"))))</f>
        <v/>
      </c>
      <c r="AY157" s="71" t="str">
        <f ca="1">IF(LEN($I157)=0,"",IF(LEN(AY$12)=0,"",IF(ISNUMBER(SEARCH("LABEL",$G157)),"",IFERROR(_xll.BDP(TKR,$G157,"EQY_FUND_RELATIVE_PERIOD",AY$12,ACC_O,CONS_O,CURR_O,"fill=b")*1,"-"))))</f>
        <v/>
      </c>
      <c r="AZ157" s="71" t="str">
        <f ca="1">IF(LEN($I157)=0,"",IF(LEN(AZ$12)=0,"",IF(ISNUMBER(SEARCH("LABEL",$G157)),"",IFERROR(_xll.BDP(TKR,$G157,"EQY_FUND_RELATIVE_PERIOD",AZ$12,ACC_O,CONS_O,CURR_O,"fill=b")*1,"-"))))</f>
        <v/>
      </c>
      <c r="BA157" s="71" t="str">
        <f ca="1">IF(LEN($I157)=0,"",IF(LEN(BA$12)=0,"",IF(ISNUMBER(SEARCH("LABEL",$G157)),"",IFERROR(_xll.BDP(TKR,$G157,"EQY_FUND_RELATIVE_PERIOD",BA$12,ACC_O,CONS_O,CURR_O,"fill=b")*1,"-"))))</f>
        <v/>
      </c>
      <c r="BB157" s="71" t="str">
        <f ca="1">IF(LEN($I157)=0,"",IF(LEN(BB$12)=0,"",IF(ISNUMBER(SEARCH("LABEL",$G157)),"",IFERROR(_xll.BDP(TKR,$G157,"EQY_FUND_RELATIVE_PERIOD",BB$12,ACC_O,CONS_O,CURR_O,"fill=b")*1,"-"))))</f>
        <v/>
      </c>
      <c r="BC157" s="71" t="str">
        <f ca="1">IF(LEN($I157)=0,"",IF(LEN(BC$12)=0,"",IF(ISNUMBER(SEARCH("LABEL",$G157)),"",IFERROR(_xll.BDP(TKR,$G157,"EQY_FUND_RELATIVE_PERIOD",BC$12,ACC_O,CONS_O,CURR_O,"fill=b")*1,"-"))))</f>
        <v/>
      </c>
    </row>
    <row r="158" spans="2:55">
      <c r="B158">
        <v>146</v>
      </c>
      <c r="C158" t="str">
        <f ca="1">IFERROR(INDEX(Passed_Addl,$B158,C$12),"")</f>
        <v/>
      </c>
      <c r="D158" t="str">
        <f ca="1">IFERROR(INDEX(Passed_Addl,$B158,D$12),"")</f>
        <v/>
      </c>
      <c r="E158" t="str">
        <f ca="1">IFERROR(INDEX(Passed_Addl,$B158,E$12),"")</f>
        <v/>
      </c>
      <c r="F158" t="str">
        <f ca="1">IFERROR(INDEX(Passed_Addl,$B158,F$12),"")</f>
        <v/>
      </c>
      <c r="G158" t="str">
        <f t="shared" ca="1" si="10"/>
        <v/>
      </c>
      <c r="H158" t="str">
        <f t="shared" ca="1" si="11"/>
        <v/>
      </c>
      <c r="I158" t="str">
        <f t="shared" ca="1" si="12"/>
        <v/>
      </c>
      <c r="P158" s="71" t="str">
        <f ca="1">IF(LEN($I158)=0,"",IF(LEN(P$12)=0,"",IF(ISNUMBER(SEARCH("LABEL",$G158)),"",IFERROR(_xll.BDP(TKR,$G158,"EQY_FUND_RELATIVE_PERIOD",P$12,ACC_O,CONS_O,CURR_O,"fill=b")*1,"-"))))</f>
        <v/>
      </c>
      <c r="Q158" s="71" t="str">
        <f ca="1">IF(LEN($I158)=0,"",IF(LEN(Q$12)=0,"",IF(ISNUMBER(SEARCH("LABEL",$G158)),"",IFERROR(_xll.BDP(TKR,$G158,"EQY_FUND_RELATIVE_PERIOD",Q$12,ACC_O,CONS_O,CURR_O,"fill=b")*1,"-"))))</f>
        <v/>
      </c>
      <c r="R158" s="71" t="str">
        <f ca="1">IF(LEN($I158)=0,"",IF(LEN(R$12)=0,"",IF(ISNUMBER(SEARCH("LABEL",$G158)),"",IFERROR(_xll.BDP(TKR,$G158,"EQY_FUND_RELATIVE_PERIOD",R$12,ACC_O,CONS_O,CURR_O,"fill=b")*1,"-"))))</f>
        <v/>
      </c>
      <c r="S158" s="71" t="str">
        <f ca="1">IF(LEN($I158)=0,"",IF(LEN(S$12)=0,"",IF(ISNUMBER(SEARCH("LABEL",$G158)),"",IFERROR(_xll.BDP(TKR,$G158,"EQY_FUND_RELATIVE_PERIOD",S$12,ACC_O,CONS_O,CURR_O,"fill=b")*1,"-"))))</f>
        <v/>
      </c>
      <c r="T158" s="71" t="str">
        <f ca="1">IF(LEN($I158)=0,"",IF(LEN(T$12)=0,"",IF(ISNUMBER(SEARCH("LABEL",$G158)),"",IFERROR(_xll.BDP(TKR,$G158,"EQY_FUND_RELATIVE_PERIOD",T$12,ACC_O,CONS_O,CURR_O,"fill=b")*1,"-"))))</f>
        <v/>
      </c>
      <c r="U158" s="71" t="str">
        <f ca="1">IF(LEN($I158)=0,"",IF(LEN(U$12)=0,"",IF(ISNUMBER(SEARCH("LABEL",$G158)),"",IFERROR(_xll.BDP(TKR,$G158,"EQY_FUND_RELATIVE_PERIOD",U$12,ACC_O,CONS_O,CURR_O,"fill=b")*1,"-"))))</f>
        <v/>
      </c>
      <c r="V158" s="71" t="str">
        <f ca="1">IF(LEN($I158)=0,"",IF(LEN(V$12)=0,"",IF(ISNUMBER(SEARCH("LABEL",$G158)),"",IFERROR(_xll.BDP(TKR,$G158,"EQY_FUND_RELATIVE_PERIOD",V$12,ACC_O,CONS_O,CURR_O,"fill=b")*1,"-"))))</f>
        <v/>
      </c>
      <c r="W158" s="71" t="str">
        <f ca="1">IF(LEN($I158)=0,"",IF(LEN(W$12)=0,"",IF(ISNUMBER(SEARCH("LABEL",$G158)),"",IFERROR(_xll.BDP(TKR,$G158,"EQY_FUND_RELATIVE_PERIOD",W$12,ACC_O,CONS_O,CURR_O,"fill=b")*1,"-"))))</f>
        <v/>
      </c>
      <c r="X158" s="71" t="str">
        <f ca="1">IF(LEN($I158)=0,"",IF(LEN(X$12)=0,"",IF(ISNUMBER(SEARCH("LABEL",$G158)),"",IFERROR(_xll.BDP(TKR,$G158,"EQY_FUND_RELATIVE_PERIOD",X$12,ACC_O,CONS_O,CURR_O,"fill=b")*1,"-"))))</f>
        <v/>
      </c>
      <c r="Y158" s="71" t="str">
        <f ca="1">IF(LEN($I158)=0,"",IF(LEN(Y$12)=0,"",IF(ISNUMBER(SEARCH("LABEL",$G158)),"",IFERROR(_xll.BDP(TKR,$G158,"EQY_FUND_RELATIVE_PERIOD",Y$12,ACC_O,CONS_O,CURR_O,"fill=b")*1,"-"))))</f>
        <v/>
      </c>
      <c r="Z158" s="71" t="str">
        <f ca="1">IF(LEN($I158)=0,"",IF(LEN(Z$12)=0,"",IF(ISNUMBER(SEARCH("LABEL",$G158)),"",IFERROR(_xll.BDP(TKR,$G158,"EQY_FUND_RELATIVE_PERIOD",Z$12,ACC_O,CONS_O,CURR_O,"fill=b")*1,"-"))))</f>
        <v/>
      </c>
      <c r="AA158" s="71" t="str">
        <f ca="1">IF(LEN($I158)=0,"",IF(LEN(AA$12)=0,"",IF(ISNUMBER(SEARCH("LABEL",$G158)),"",IFERROR(_xll.BDP(TKR,$G158,"EQY_FUND_RELATIVE_PERIOD",AA$12,ACC_O,CONS_O,CURR_O,"fill=b")*1,"-"))))</f>
        <v/>
      </c>
      <c r="AB158" s="71" t="str">
        <f ca="1">IF(LEN($I158)=0,"",IF(LEN(AB$12)=0,"",IF(ISNUMBER(SEARCH("LABEL",$G158)),"",IFERROR(_xll.BDP(TKR,$G158,"EQY_FUND_RELATIVE_PERIOD",AB$12,ACC_O,CONS_O,CURR_O,"fill=b")*1,"-"))))</f>
        <v/>
      </c>
      <c r="AC158" s="71" t="str">
        <f ca="1">IF(LEN($I158)=0,"",IF(LEN(AC$12)=0,"",IF(ISNUMBER(SEARCH("LABEL",$G158)),"",IFERROR(_xll.BDP(TKR,$G158,"EQY_FUND_RELATIVE_PERIOD",AC$12,ACC_O,CONS_O,CURR_O,"fill=b")*1,"-"))))</f>
        <v/>
      </c>
      <c r="AD158" s="71" t="str">
        <f ca="1">IF(LEN($I158)=0,"",IF(LEN(AD$12)=0,"",IF(ISNUMBER(SEARCH("LABEL",$G158)),"",IFERROR(_xll.BDP(TKR,$G158,"EQY_FUND_RELATIVE_PERIOD",AD$12,ACC_O,CONS_O,CURR_O,"fill=b")*1,"-"))))</f>
        <v/>
      </c>
      <c r="AE158" s="71" t="str">
        <f ca="1">IF(LEN($I158)=0,"",IF(LEN(AE$12)=0,"",IF(ISNUMBER(SEARCH("LABEL",$G158)),"",IFERROR(_xll.BDP(TKR,$G158,"EQY_FUND_RELATIVE_PERIOD",AE$12,ACC_O,CONS_O,CURR_O,"fill=b")*1,"-"))))</f>
        <v/>
      </c>
      <c r="AF158" s="71" t="str">
        <f ca="1">IF(LEN($I158)=0,"",IF(LEN(AF$12)=0,"",IF(ISNUMBER(SEARCH("LABEL",$G158)),"",IFERROR(_xll.BDP(TKR,$G158,"EQY_FUND_RELATIVE_PERIOD",AF$12,ACC_O,CONS_O,CURR_O,"fill=b")*1,"-"))))</f>
        <v/>
      </c>
      <c r="AG158" s="71" t="str">
        <f ca="1">IF(LEN($I158)=0,"",IF(LEN(AG$12)=0,"",IF(ISNUMBER(SEARCH("LABEL",$G158)),"",IFERROR(_xll.BDP(TKR,$G158,"EQY_FUND_RELATIVE_PERIOD",AG$12,ACC_O,CONS_O,CURR_O,"fill=b")*1,"-"))))</f>
        <v/>
      </c>
      <c r="AH158" s="71" t="str">
        <f ca="1">IF(LEN($I158)=0,"",IF(LEN(AH$12)=0,"",IF(ISNUMBER(SEARCH("LABEL",$G158)),"",IFERROR(_xll.BDP(TKR,$G158,"EQY_FUND_RELATIVE_PERIOD",AH$12,ACC_O,CONS_O,CURR_O,"fill=b")*1,"-"))))</f>
        <v/>
      </c>
      <c r="AI158" s="71" t="str">
        <f ca="1">IF(LEN($I158)=0,"",IF(LEN(AI$12)=0,"",IF(ISNUMBER(SEARCH("LABEL",$G158)),"",IFERROR(_xll.BDP(TKR,$G158,"EQY_FUND_RELATIVE_PERIOD",AI$12,ACC_O,CONS_O,CURR_O,"fill=b")*1,"-"))))</f>
        <v/>
      </c>
      <c r="AJ158" s="71" t="str">
        <f ca="1">IF(LEN($I158)=0,"",IF(LEN(AJ$12)=0,"",IF(ISNUMBER(SEARCH("LABEL",$G158)),"",IFERROR(_xll.BDP(TKR,$G158,"EQY_FUND_RELATIVE_PERIOD",AJ$12,ACC_O,CONS_O,CURR_O,"fill=b")*1,"-"))))</f>
        <v/>
      </c>
      <c r="AK158" s="71" t="str">
        <f ca="1">IF(LEN($I158)=0,"",IF(LEN(AK$12)=0,"",IF(ISNUMBER(SEARCH("LABEL",$G158)),"",IFERROR(_xll.BDP(TKR,$G158,"EQY_FUND_RELATIVE_PERIOD",AK$12,ACC_O,CONS_O,CURR_O,"fill=b")*1,"-"))))</f>
        <v/>
      </c>
      <c r="AL158" s="71" t="str">
        <f ca="1">IF(LEN($I158)=0,"",IF(LEN(AL$12)=0,"",IF(ISNUMBER(SEARCH("LABEL",$G158)),"",IFERROR(_xll.BDP(TKR,$G158,"EQY_FUND_RELATIVE_PERIOD",AL$12,ACC_O,CONS_O,CURR_O,"fill=b")*1,"-"))))</f>
        <v/>
      </c>
      <c r="AM158" s="71" t="str">
        <f ca="1">IF(LEN($I158)=0,"",IF(LEN(AM$12)=0,"",IF(ISNUMBER(SEARCH("LABEL",$G158)),"",IFERROR(_xll.BDP(TKR,$G158,"EQY_FUND_RELATIVE_PERIOD",AM$12,ACC_O,CONS_O,CURR_O,"fill=b")*1,"-"))))</f>
        <v/>
      </c>
      <c r="AN158" s="71" t="str">
        <f ca="1">IF(LEN($I158)=0,"",IF(LEN(AN$12)=0,"",IF(ISNUMBER(SEARCH("LABEL",$G158)),"",IFERROR(_xll.BDP(TKR,$G158,"EQY_FUND_RELATIVE_PERIOD",AN$12,ACC_O,CONS_O,CURR_O,"fill=b")*1,"-"))))</f>
        <v/>
      </c>
      <c r="AO158" s="71" t="str">
        <f ca="1">IF(LEN($I158)=0,"",IF(LEN(AO$12)=0,"",IF(ISNUMBER(SEARCH("LABEL",$G158)),"",IFERROR(_xll.BDP(TKR,$G158,"EQY_FUND_RELATIVE_PERIOD",AO$12,ACC_O,CONS_O,CURR_O,"fill=b")*1,"-"))))</f>
        <v/>
      </c>
      <c r="AP158" s="71" t="str">
        <f ca="1">IF(LEN($I158)=0,"",IF(LEN(AP$12)=0,"",IF(ISNUMBER(SEARCH("LABEL",$G158)),"",IFERROR(_xll.BDP(TKR,$G158,"EQY_FUND_RELATIVE_PERIOD",AP$12,ACC_O,CONS_O,CURR_O,"fill=b")*1,"-"))))</f>
        <v/>
      </c>
      <c r="AQ158" s="71" t="str">
        <f ca="1">IF(LEN($I158)=0,"",IF(LEN(AQ$12)=0,"",IF(ISNUMBER(SEARCH("LABEL",$G158)),"",IFERROR(_xll.BDP(TKR,$G158,"EQY_FUND_RELATIVE_PERIOD",AQ$12,ACC_O,CONS_O,CURR_O,"fill=b")*1,"-"))))</f>
        <v/>
      </c>
      <c r="AR158" s="71" t="str">
        <f ca="1">IF(LEN($I158)=0,"",IF(LEN(AR$12)=0,"",IF(ISNUMBER(SEARCH("LABEL",$G158)),"",IFERROR(_xll.BDP(TKR,$G158,"EQY_FUND_RELATIVE_PERIOD",AR$12,ACC_O,CONS_O,CURR_O,"fill=b")*1,"-"))))</f>
        <v/>
      </c>
      <c r="AS158" s="71" t="str">
        <f ca="1">IF(LEN($I158)=0,"",IF(LEN(AS$12)=0,"",IF(ISNUMBER(SEARCH("LABEL",$G158)),"",IFERROR(_xll.BDP(TKR,$G158,"EQY_FUND_RELATIVE_PERIOD",AS$12,ACC_O,CONS_O,CURR_O,"fill=b")*1,"-"))))</f>
        <v/>
      </c>
      <c r="AT158" s="71" t="str">
        <f ca="1">IF(LEN($I158)=0,"",IF(LEN(AT$12)=0,"",IF(ISNUMBER(SEARCH("LABEL",$G158)),"",IFERROR(_xll.BDP(TKR,$G158,"EQY_FUND_RELATIVE_PERIOD",AT$12,ACC_O,CONS_O,CURR_O,"fill=b")*1,"-"))))</f>
        <v/>
      </c>
      <c r="AU158" s="71" t="str">
        <f ca="1">IF(LEN($I158)=0,"",IF(LEN(AU$12)=0,"",IF(ISNUMBER(SEARCH("LABEL",$G158)),"",IFERROR(_xll.BDP(TKR,$G158,"EQY_FUND_RELATIVE_PERIOD",AU$12,ACC_O,CONS_O,CURR_O,"fill=b")*1,"-"))))</f>
        <v/>
      </c>
      <c r="AV158" s="71" t="str">
        <f ca="1">IF(LEN($I158)=0,"",IF(LEN(AV$12)=0,"",IF(ISNUMBER(SEARCH("LABEL",$G158)),"",IFERROR(_xll.BDP(TKR,$G158,"EQY_FUND_RELATIVE_PERIOD",AV$12,ACC_O,CONS_O,CURR_O,"fill=b")*1,"-"))))</f>
        <v/>
      </c>
      <c r="AW158" s="71" t="str">
        <f ca="1">IF(LEN($I158)=0,"",IF(LEN(AW$12)=0,"",IF(ISNUMBER(SEARCH("LABEL",$G158)),"",IFERROR(_xll.BDP(TKR,$G158,"EQY_FUND_RELATIVE_PERIOD",AW$12,ACC_O,CONS_O,CURR_O,"fill=b")*1,"-"))))</f>
        <v/>
      </c>
      <c r="AX158" s="71" t="str">
        <f ca="1">IF(LEN($I158)=0,"",IF(LEN(AX$12)=0,"",IF(ISNUMBER(SEARCH("LABEL",$G158)),"",IFERROR(_xll.BDP(TKR,$G158,"EQY_FUND_RELATIVE_PERIOD",AX$12,ACC_O,CONS_O,CURR_O,"fill=b")*1,"-"))))</f>
        <v/>
      </c>
      <c r="AY158" s="71" t="str">
        <f ca="1">IF(LEN($I158)=0,"",IF(LEN(AY$12)=0,"",IF(ISNUMBER(SEARCH("LABEL",$G158)),"",IFERROR(_xll.BDP(TKR,$G158,"EQY_FUND_RELATIVE_PERIOD",AY$12,ACC_O,CONS_O,CURR_O,"fill=b")*1,"-"))))</f>
        <v/>
      </c>
      <c r="AZ158" s="71" t="str">
        <f ca="1">IF(LEN($I158)=0,"",IF(LEN(AZ$12)=0,"",IF(ISNUMBER(SEARCH("LABEL",$G158)),"",IFERROR(_xll.BDP(TKR,$G158,"EQY_FUND_RELATIVE_PERIOD",AZ$12,ACC_O,CONS_O,CURR_O,"fill=b")*1,"-"))))</f>
        <v/>
      </c>
      <c r="BA158" s="71" t="str">
        <f ca="1">IF(LEN($I158)=0,"",IF(LEN(BA$12)=0,"",IF(ISNUMBER(SEARCH("LABEL",$G158)),"",IFERROR(_xll.BDP(TKR,$G158,"EQY_FUND_RELATIVE_PERIOD",BA$12,ACC_O,CONS_O,CURR_O,"fill=b")*1,"-"))))</f>
        <v/>
      </c>
      <c r="BB158" s="71" t="str">
        <f ca="1">IF(LEN($I158)=0,"",IF(LEN(BB$12)=0,"",IF(ISNUMBER(SEARCH("LABEL",$G158)),"",IFERROR(_xll.BDP(TKR,$G158,"EQY_FUND_RELATIVE_PERIOD",BB$12,ACC_O,CONS_O,CURR_O,"fill=b")*1,"-"))))</f>
        <v/>
      </c>
      <c r="BC158" s="71" t="str">
        <f ca="1">IF(LEN($I158)=0,"",IF(LEN(BC$12)=0,"",IF(ISNUMBER(SEARCH("LABEL",$G158)),"",IFERROR(_xll.BDP(TKR,$G158,"EQY_FUND_RELATIVE_PERIOD",BC$12,ACC_O,CONS_O,CURR_O,"fill=b")*1,"-"))))</f>
        <v/>
      </c>
    </row>
    <row r="159" spans="2:55">
      <c r="B159">
        <v>147</v>
      </c>
      <c r="C159" t="str">
        <f t="shared" ca="1" si="9"/>
        <v/>
      </c>
      <c r="D159" t="str">
        <f t="shared" ca="1" si="9"/>
        <v/>
      </c>
      <c r="E159" t="str">
        <f t="shared" ca="1" si="9"/>
        <v/>
      </c>
      <c r="F159" t="str">
        <f t="shared" ca="1" si="9"/>
        <v/>
      </c>
      <c r="G159" t="str">
        <f t="shared" ca="1" si="10"/>
        <v/>
      </c>
      <c r="H159" t="str">
        <f t="shared" ca="1" si="11"/>
        <v/>
      </c>
      <c r="I159" t="str">
        <f t="shared" ca="1" si="12"/>
        <v/>
      </c>
      <c r="P159" s="71" t="str">
        <f ca="1">IF(LEN($I159)=0,"",IF(LEN(P$12)=0,"",IF(ISNUMBER(SEARCH("LABEL",$G159)),"",IFERROR(_xll.BDP(TKR,$G159,"EQY_FUND_RELATIVE_PERIOD",P$12,ACC_O,CONS_O,CURR_O,"fill=b")*1,"-"))))</f>
        <v/>
      </c>
      <c r="Q159" s="71" t="str">
        <f ca="1">IF(LEN($I159)=0,"",IF(LEN(Q$12)=0,"",IF(ISNUMBER(SEARCH("LABEL",$G159)),"",IFERROR(_xll.BDP(TKR,$G159,"EQY_FUND_RELATIVE_PERIOD",Q$12,ACC_O,CONS_O,CURR_O,"fill=b")*1,"-"))))</f>
        <v/>
      </c>
      <c r="R159" s="71" t="str">
        <f ca="1">IF(LEN($I159)=0,"",IF(LEN(R$12)=0,"",IF(ISNUMBER(SEARCH("LABEL",$G159)),"",IFERROR(_xll.BDP(TKR,$G159,"EQY_FUND_RELATIVE_PERIOD",R$12,ACC_O,CONS_O,CURR_O,"fill=b")*1,"-"))))</f>
        <v/>
      </c>
      <c r="S159" s="71" t="str">
        <f ca="1">IF(LEN($I159)=0,"",IF(LEN(S$12)=0,"",IF(ISNUMBER(SEARCH("LABEL",$G159)),"",IFERROR(_xll.BDP(TKR,$G159,"EQY_FUND_RELATIVE_PERIOD",S$12,ACC_O,CONS_O,CURR_O,"fill=b")*1,"-"))))</f>
        <v/>
      </c>
      <c r="T159" s="71" t="str">
        <f ca="1">IF(LEN($I159)=0,"",IF(LEN(T$12)=0,"",IF(ISNUMBER(SEARCH("LABEL",$G159)),"",IFERROR(_xll.BDP(TKR,$G159,"EQY_FUND_RELATIVE_PERIOD",T$12,ACC_O,CONS_O,CURR_O,"fill=b")*1,"-"))))</f>
        <v/>
      </c>
      <c r="U159" s="71" t="str">
        <f ca="1">IF(LEN($I159)=0,"",IF(LEN(U$12)=0,"",IF(ISNUMBER(SEARCH("LABEL",$G159)),"",IFERROR(_xll.BDP(TKR,$G159,"EQY_FUND_RELATIVE_PERIOD",U$12,ACC_O,CONS_O,CURR_O,"fill=b")*1,"-"))))</f>
        <v/>
      </c>
      <c r="V159" s="71" t="str">
        <f ca="1">IF(LEN($I159)=0,"",IF(LEN(V$12)=0,"",IF(ISNUMBER(SEARCH("LABEL",$G159)),"",IFERROR(_xll.BDP(TKR,$G159,"EQY_FUND_RELATIVE_PERIOD",V$12,ACC_O,CONS_O,CURR_O,"fill=b")*1,"-"))))</f>
        <v/>
      </c>
      <c r="W159" s="71" t="str">
        <f ca="1">IF(LEN($I159)=0,"",IF(LEN(W$12)=0,"",IF(ISNUMBER(SEARCH("LABEL",$G159)),"",IFERROR(_xll.BDP(TKR,$G159,"EQY_FUND_RELATIVE_PERIOD",W$12,ACC_O,CONS_O,CURR_O,"fill=b")*1,"-"))))</f>
        <v/>
      </c>
      <c r="X159" s="71" t="str">
        <f ca="1">IF(LEN($I159)=0,"",IF(LEN(X$12)=0,"",IF(ISNUMBER(SEARCH("LABEL",$G159)),"",IFERROR(_xll.BDP(TKR,$G159,"EQY_FUND_RELATIVE_PERIOD",X$12,ACC_O,CONS_O,CURR_O,"fill=b")*1,"-"))))</f>
        <v/>
      </c>
      <c r="Y159" s="71" t="str">
        <f ca="1">IF(LEN($I159)=0,"",IF(LEN(Y$12)=0,"",IF(ISNUMBER(SEARCH("LABEL",$G159)),"",IFERROR(_xll.BDP(TKR,$G159,"EQY_FUND_RELATIVE_PERIOD",Y$12,ACC_O,CONS_O,CURR_O,"fill=b")*1,"-"))))</f>
        <v/>
      </c>
      <c r="Z159" s="71" t="str">
        <f ca="1">IF(LEN($I159)=0,"",IF(LEN(Z$12)=0,"",IF(ISNUMBER(SEARCH("LABEL",$G159)),"",IFERROR(_xll.BDP(TKR,$G159,"EQY_FUND_RELATIVE_PERIOD",Z$12,ACC_O,CONS_O,CURR_O,"fill=b")*1,"-"))))</f>
        <v/>
      </c>
      <c r="AA159" s="71" t="str">
        <f ca="1">IF(LEN($I159)=0,"",IF(LEN(AA$12)=0,"",IF(ISNUMBER(SEARCH("LABEL",$G159)),"",IFERROR(_xll.BDP(TKR,$G159,"EQY_FUND_RELATIVE_PERIOD",AA$12,ACC_O,CONS_O,CURR_O,"fill=b")*1,"-"))))</f>
        <v/>
      </c>
      <c r="AB159" s="71" t="str">
        <f ca="1">IF(LEN($I159)=0,"",IF(LEN(AB$12)=0,"",IF(ISNUMBER(SEARCH("LABEL",$G159)),"",IFERROR(_xll.BDP(TKR,$G159,"EQY_FUND_RELATIVE_PERIOD",AB$12,ACC_O,CONS_O,CURR_O,"fill=b")*1,"-"))))</f>
        <v/>
      </c>
      <c r="AC159" s="71" t="str">
        <f ca="1">IF(LEN($I159)=0,"",IF(LEN(AC$12)=0,"",IF(ISNUMBER(SEARCH("LABEL",$G159)),"",IFERROR(_xll.BDP(TKR,$G159,"EQY_FUND_RELATIVE_PERIOD",AC$12,ACC_O,CONS_O,CURR_O,"fill=b")*1,"-"))))</f>
        <v/>
      </c>
      <c r="AD159" s="71" t="str">
        <f ca="1">IF(LEN($I159)=0,"",IF(LEN(AD$12)=0,"",IF(ISNUMBER(SEARCH("LABEL",$G159)),"",IFERROR(_xll.BDP(TKR,$G159,"EQY_FUND_RELATIVE_PERIOD",AD$12,ACC_O,CONS_O,CURR_O,"fill=b")*1,"-"))))</f>
        <v/>
      </c>
      <c r="AE159" s="71" t="str">
        <f ca="1">IF(LEN($I159)=0,"",IF(LEN(AE$12)=0,"",IF(ISNUMBER(SEARCH("LABEL",$G159)),"",IFERROR(_xll.BDP(TKR,$G159,"EQY_FUND_RELATIVE_PERIOD",AE$12,ACC_O,CONS_O,CURR_O,"fill=b")*1,"-"))))</f>
        <v/>
      </c>
      <c r="AF159" s="71" t="str">
        <f ca="1">IF(LEN($I159)=0,"",IF(LEN(AF$12)=0,"",IF(ISNUMBER(SEARCH("LABEL",$G159)),"",IFERROR(_xll.BDP(TKR,$G159,"EQY_FUND_RELATIVE_PERIOD",AF$12,ACC_O,CONS_O,CURR_O,"fill=b")*1,"-"))))</f>
        <v/>
      </c>
      <c r="AG159" s="71" t="str">
        <f ca="1">IF(LEN($I159)=0,"",IF(LEN(AG$12)=0,"",IF(ISNUMBER(SEARCH("LABEL",$G159)),"",IFERROR(_xll.BDP(TKR,$G159,"EQY_FUND_RELATIVE_PERIOD",AG$12,ACC_O,CONS_O,CURR_O,"fill=b")*1,"-"))))</f>
        <v/>
      </c>
      <c r="AH159" s="71" t="str">
        <f ca="1">IF(LEN($I159)=0,"",IF(LEN(AH$12)=0,"",IF(ISNUMBER(SEARCH("LABEL",$G159)),"",IFERROR(_xll.BDP(TKR,$G159,"EQY_FUND_RELATIVE_PERIOD",AH$12,ACC_O,CONS_O,CURR_O,"fill=b")*1,"-"))))</f>
        <v/>
      </c>
      <c r="AI159" s="71" t="str">
        <f ca="1">IF(LEN($I159)=0,"",IF(LEN(AI$12)=0,"",IF(ISNUMBER(SEARCH("LABEL",$G159)),"",IFERROR(_xll.BDP(TKR,$G159,"EQY_FUND_RELATIVE_PERIOD",AI$12,ACC_O,CONS_O,CURR_O,"fill=b")*1,"-"))))</f>
        <v/>
      </c>
      <c r="AJ159" s="71" t="str">
        <f ca="1">IF(LEN($I159)=0,"",IF(LEN(AJ$12)=0,"",IF(ISNUMBER(SEARCH("LABEL",$G159)),"",IFERROR(_xll.BDP(TKR,$G159,"EQY_FUND_RELATIVE_PERIOD",AJ$12,ACC_O,CONS_O,CURR_O,"fill=b")*1,"-"))))</f>
        <v/>
      </c>
      <c r="AK159" s="71" t="str">
        <f ca="1">IF(LEN($I159)=0,"",IF(LEN(AK$12)=0,"",IF(ISNUMBER(SEARCH("LABEL",$G159)),"",IFERROR(_xll.BDP(TKR,$G159,"EQY_FUND_RELATIVE_PERIOD",AK$12,ACC_O,CONS_O,CURR_O,"fill=b")*1,"-"))))</f>
        <v/>
      </c>
      <c r="AL159" s="71" t="str">
        <f ca="1">IF(LEN($I159)=0,"",IF(LEN(AL$12)=0,"",IF(ISNUMBER(SEARCH("LABEL",$G159)),"",IFERROR(_xll.BDP(TKR,$G159,"EQY_FUND_RELATIVE_PERIOD",AL$12,ACC_O,CONS_O,CURR_O,"fill=b")*1,"-"))))</f>
        <v/>
      </c>
      <c r="AM159" s="71" t="str">
        <f ca="1">IF(LEN($I159)=0,"",IF(LEN(AM$12)=0,"",IF(ISNUMBER(SEARCH("LABEL",$G159)),"",IFERROR(_xll.BDP(TKR,$G159,"EQY_FUND_RELATIVE_PERIOD",AM$12,ACC_O,CONS_O,CURR_O,"fill=b")*1,"-"))))</f>
        <v/>
      </c>
      <c r="AN159" s="71" t="str">
        <f ca="1">IF(LEN($I159)=0,"",IF(LEN(AN$12)=0,"",IF(ISNUMBER(SEARCH("LABEL",$G159)),"",IFERROR(_xll.BDP(TKR,$G159,"EQY_FUND_RELATIVE_PERIOD",AN$12,ACC_O,CONS_O,CURR_O,"fill=b")*1,"-"))))</f>
        <v/>
      </c>
      <c r="AO159" s="71" t="str">
        <f ca="1">IF(LEN($I159)=0,"",IF(LEN(AO$12)=0,"",IF(ISNUMBER(SEARCH("LABEL",$G159)),"",IFERROR(_xll.BDP(TKR,$G159,"EQY_FUND_RELATIVE_PERIOD",AO$12,ACC_O,CONS_O,CURR_O,"fill=b")*1,"-"))))</f>
        <v/>
      </c>
      <c r="AP159" s="71" t="str">
        <f ca="1">IF(LEN($I159)=0,"",IF(LEN(AP$12)=0,"",IF(ISNUMBER(SEARCH("LABEL",$G159)),"",IFERROR(_xll.BDP(TKR,$G159,"EQY_FUND_RELATIVE_PERIOD",AP$12,ACC_O,CONS_O,CURR_O,"fill=b")*1,"-"))))</f>
        <v/>
      </c>
      <c r="AQ159" s="71" t="str">
        <f ca="1">IF(LEN($I159)=0,"",IF(LEN(AQ$12)=0,"",IF(ISNUMBER(SEARCH("LABEL",$G159)),"",IFERROR(_xll.BDP(TKR,$G159,"EQY_FUND_RELATIVE_PERIOD",AQ$12,ACC_O,CONS_O,CURR_O,"fill=b")*1,"-"))))</f>
        <v/>
      </c>
      <c r="AR159" s="71" t="str">
        <f ca="1">IF(LEN($I159)=0,"",IF(LEN(AR$12)=0,"",IF(ISNUMBER(SEARCH("LABEL",$G159)),"",IFERROR(_xll.BDP(TKR,$G159,"EQY_FUND_RELATIVE_PERIOD",AR$12,ACC_O,CONS_O,CURR_O,"fill=b")*1,"-"))))</f>
        <v/>
      </c>
      <c r="AS159" s="71" t="str">
        <f ca="1">IF(LEN($I159)=0,"",IF(LEN(AS$12)=0,"",IF(ISNUMBER(SEARCH("LABEL",$G159)),"",IFERROR(_xll.BDP(TKR,$G159,"EQY_FUND_RELATIVE_PERIOD",AS$12,ACC_O,CONS_O,CURR_O,"fill=b")*1,"-"))))</f>
        <v/>
      </c>
      <c r="AT159" s="71" t="str">
        <f ca="1">IF(LEN($I159)=0,"",IF(LEN(AT$12)=0,"",IF(ISNUMBER(SEARCH("LABEL",$G159)),"",IFERROR(_xll.BDP(TKR,$G159,"EQY_FUND_RELATIVE_PERIOD",AT$12,ACC_O,CONS_O,CURR_O,"fill=b")*1,"-"))))</f>
        <v/>
      </c>
      <c r="AU159" s="71" t="str">
        <f ca="1">IF(LEN($I159)=0,"",IF(LEN(AU$12)=0,"",IF(ISNUMBER(SEARCH("LABEL",$G159)),"",IFERROR(_xll.BDP(TKR,$G159,"EQY_FUND_RELATIVE_PERIOD",AU$12,ACC_O,CONS_O,CURR_O,"fill=b")*1,"-"))))</f>
        <v/>
      </c>
      <c r="AV159" s="71" t="str">
        <f ca="1">IF(LEN($I159)=0,"",IF(LEN(AV$12)=0,"",IF(ISNUMBER(SEARCH("LABEL",$G159)),"",IFERROR(_xll.BDP(TKR,$G159,"EQY_FUND_RELATIVE_PERIOD",AV$12,ACC_O,CONS_O,CURR_O,"fill=b")*1,"-"))))</f>
        <v/>
      </c>
      <c r="AW159" s="71" t="str">
        <f ca="1">IF(LEN($I159)=0,"",IF(LEN(AW$12)=0,"",IF(ISNUMBER(SEARCH("LABEL",$G159)),"",IFERROR(_xll.BDP(TKR,$G159,"EQY_FUND_RELATIVE_PERIOD",AW$12,ACC_O,CONS_O,CURR_O,"fill=b")*1,"-"))))</f>
        <v/>
      </c>
      <c r="AX159" s="71" t="str">
        <f ca="1">IF(LEN($I159)=0,"",IF(LEN(AX$12)=0,"",IF(ISNUMBER(SEARCH("LABEL",$G159)),"",IFERROR(_xll.BDP(TKR,$G159,"EQY_FUND_RELATIVE_PERIOD",AX$12,ACC_O,CONS_O,CURR_O,"fill=b")*1,"-"))))</f>
        <v/>
      </c>
      <c r="AY159" s="71" t="str">
        <f ca="1">IF(LEN($I159)=0,"",IF(LEN(AY$12)=0,"",IF(ISNUMBER(SEARCH("LABEL",$G159)),"",IFERROR(_xll.BDP(TKR,$G159,"EQY_FUND_RELATIVE_PERIOD",AY$12,ACC_O,CONS_O,CURR_O,"fill=b")*1,"-"))))</f>
        <v/>
      </c>
      <c r="AZ159" s="71" t="str">
        <f ca="1">IF(LEN($I159)=0,"",IF(LEN(AZ$12)=0,"",IF(ISNUMBER(SEARCH("LABEL",$G159)),"",IFERROR(_xll.BDP(TKR,$G159,"EQY_FUND_RELATIVE_PERIOD",AZ$12,ACC_O,CONS_O,CURR_O,"fill=b")*1,"-"))))</f>
        <v/>
      </c>
      <c r="BA159" s="71" t="str">
        <f ca="1">IF(LEN($I159)=0,"",IF(LEN(BA$12)=0,"",IF(ISNUMBER(SEARCH("LABEL",$G159)),"",IFERROR(_xll.BDP(TKR,$G159,"EQY_FUND_RELATIVE_PERIOD",BA$12,ACC_O,CONS_O,CURR_O,"fill=b")*1,"-"))))</f>
        <v/>
      </c>
      <c r="BB159" s="71" t="str">
        <f ca="1">IF(LEN($I159)=0,"",IF(LEN(BB$12)=0,"",IF(ISNUMBER(SEARCH("LABEL",$G159)),"",IFERROR(_xll.BDP(TKR,$G159,"EQY_FUND_RELATIVE_PERIOD",BB$12,ACC_O,CONS_O,CURR_O,"fill=b")*1,"-"))))</f>
        <v/>
      </c>
      <c r="BC159" s="71" t="str">
        <f ca="1">IF(LEN($I159)=0,"",IF(LEN(BC$12)=0,"",IF(ISNUMBER(SEARCH("LABEL",$G159)),"",IFERROR(_xll.BDP(TKR,$G159,"EQY_FUND_RELATIVE_PERIOD",BC$12,ACC_O,CONS_O,CURR_O,"fill=b")*1,"-"))))</f>
        <v/>
      </c>
    </row>
    <row r="160" spans="2:55">
      <c r="B160">
        <v>148</v>
      </c>
      <c r="C160" t="str">
        <f ca="1">IFERROR(INDEX(Passed_Addl,$B160,C$12),"")</f>
        <v/>
      </c>
      <c r="D160" t="str">
        <f ca="1">IFERROR(INDEX(Passed_Addl,$B160,D$12),"")</f>
        <v/>
      </c>
      <c r="E160" t="str">
        <f ca="1">IFERROR(INDEX(Passed_Addl,$B160,E$12),"")</f>
        <v/>
      </c>
      <c r="F160" t="str">
        <f ca="1">IFERROR(INDEX(Passed_Addl,$B160,F$12),"")</f>
        <v/>
      </c>
      <c r="G160" t="str">
        <f t="shared" ca="1" si="10"/>
        <v/>
      </c>
      <c r="H160" t="str">
        <f t="shared" ca="1" si="11"/>
        <v/>
      </c>
      <c r="I160" t="str">
        <f t="shared" ca="1" si="12"/>
        <v/>
      </c>
      <c r="P160" s="71" t="str">
        <f ca="1">IF(LEN($I160)=0,"",IF(LEN(P$12)=0,"",IF(ISNUMBER(SEARCH("LABEL",$G160)),"",IFERROR(_xll.BDP(TKR,$G160,"EQY_FUND_RELATIVE_PERIOD",P$12,ACC_O,CONS_O,CURR_O,"fill=b")*1,"-"))))</f>
        <v/>
      </c>
      <c r="Q160" s="71" t="str">
        <f ca="1">IF(LEN($I160)=0,"",IF(LEN(Q$12)=0,"",IF(ISNUMBER(SEARCH("LABEL",$G160)),"",IFERROR(_xll.BDP(TKR,$G160,"EQY_FUND_RELATIVE_PERIOD",Q$12,ACC_O,CONS_O,CURR_O,"fill=b")*1,"-"))))</f>
        <v/>
      </c>
      <c r="R160" s="71" t="str">
        <f ca="1">IF(LEN($I160)=0,"",IF(LEN(R$12)=0,"",IF(ISNUMBER(SEARCH("LABEL",$G160)),"",IFERROR(_xll.BDP(TKR,$G160,"EQY_FUND_RELATIVE_PERIOD",R$12,ACC_O,CONS_O,CURR_O,"fill=b")*1,"-"))))</f>
        <v/>
      </c>
      <c r="S160" s="71" t="str">
        <f ca="1">IF(LEN($I160)=0,"",IF(LEN(S$12)=0,"",IF(ISNUMBER(SEARCH("LABEL",$G160)),"",IFERROR(_xll.BDP(TKR,$G160,"EQY_FUND_RELATIVE_PERIOD",S$12,ACC_O,CONS_O,CURR_O,"fill=b")*1,"-"))))</f>
        <v/>
      </c>
      <c r="T160" s="71" t="str">
        <f ca="1">IF(LEN($I160)=0,"",IF(LEN(T$12)=0,"",IF(ISNUMBER(SEARCH("LABEL",$G160)),"",IFERROR(_xll.BDP(TKR,$G160,"EQY_FUND_RELATIVE_PERIOD",T$12,ACC_O,CONS_O,CURR_O,"fill=b")*1,"-"))))</f>
        <v/>
      </c>
      <c r="U160" s="71" t="str">
        <f ca="1">IF(LEN($I160)=0,"",IF(LEN(U$12)=0,"",IF(ISNUMBER(SEARCH("LABEL",$G160)),"",IFERROR(_xll.BDP(TKR,$G160,"EQY_FUND_RELATIVE_PERIOD",U$12,ACC_O,CONS_O,CURR_O,"fill=b")*1,"-"))))</f>
        <v/>
      </c>
      <c r="V160" s="71" t="str">
        <f ca="1">IF(LEN($I160)=0,"",IF(LEN(V$12)=0,"",IF(ISNUMBER(SEARCH("LABEL",$G160)),"",IFERROR(_xll.BDP(TKR,$G160,"EQY_FUND_RELATIVE_PERIOD",V$12,ACC_O,CONS_O,CURR_O,"fill=b")*1,"-"))))</f>
        <v/>
      </c>
      <c r="W160" s="71" t="str">
        <f ca="1">IF(LEN($I160)=0,"",IF(LEN(W$12)=0,"",IF(ISNUMBER(SEARCH("LABEL",$G160)),"",IFERROR(_xll.BDP(TKR,$G160,"EQY_FUND_RELATIVE_PERIOD",W$12,ACC_O,CONS_O,CURR_O,"fill=b")*1,"-"))))</f>
        <v/>
      </c>
      <c r="X160" s="71" t="str">
        <f ca="1">IF(LEN($I160)=0,"",IF(LEN(X$12)=0,"",IF(ISNUMBER(SEARCH("LABEL",$G160)),"",IFERROR(_xll.BDP(TKR,$G160,"EQY_FUND_RELATIVE_PERIOD",X$12,ACC_O,CONS_O,CURR_O,"fill=b")*1,"-"))))</f>
        <v/>
      </c>
      <c r="Y160" s="71" t="str">
        <f ca="1">IF(LEN($I160)=0,"",IF(LEN(Y$12)=0,"",IF(ISNUMBER(SEARCH("LABEL",$G160)),"",IFERROR(_xll.BDP(TKR,$G160,"EQY_FUND_RELATIVE_PERIOD",Y$12,ACC_O,CONS_O,CURR_O,"fill=b")*1,"-"))))</f>
        <v/>
      </c>
      <c r="Z160" s="71" t="str">
        <f ca="1">IF(LEN($I160)=0,"",IF(LEN(Z$12)=0,"",IF(ISNUMBER(SEARCH("LABEL",$G160)),"",IFERROR(_xll.BDP(TKR,$G160,"EQY_FUND_RELATIVE_PERIOD",Z$12,ACC_O,CONS_O,CURR_O,"fill=b")*1,"-"))))</f>
        <v/>
      </c>
      <c r="AA160" s="71" t="str">
        <f ca="1">IF(LEN($I160)=0,"",IF(LEN(AA$12)=0,"",IF(ISNUMBER(SEARCH("LABEL",$G160)),"",IFERROR(_xll.BDP(TKR,$G160,"EQY_FUND_RELATIVE_PERIOD",AA$12,ACC_O,CONS_O,CURR_O,"fill=b")*1,"-"))))</f>
        <v/>
      </c>
      <c r="AB160" s="71" t="str">
        <f ca="1">IF(LEN($I160)=0,"",IF(LEN(AB$12)=0,"",IF(ISNUMBER(SEARCH("LABEL",$G160)),"",IFERROR(_xll.BDP(TKR,$G160,"EQY_FUND_RELATIVE_PERIOD",AB$12,ACC_O,CONS_O,CURR_O,"fill=b")*1,"-"))))</f>
        <v/>
      </c>
      <c r="AC160" s="71" t="str">
        <f ca="1">IF(LEN($I160)=0,"",IF(LEN(AC$12)=0,"",IF(ISNUMBER(SEARCH("LABEL",$G160)),"",IFERROR(_xll.BDP(TKR,$G160,"EQY_FUND_RELATIVE_PERIOD",AC$12,ACC_O,CONS_O,CURR_O,"fill=b")*1,"-"))))</f>
        <v/>
      </c>
      <c r="AD160" s="71" t="str">
        <f ca="1">IF(LEN($I160)=0,"",IF(LEN(AD$12)=0,"",IF(ISNUMBER(SEARCH("LABEL",$G160)),"",IFERROR(_xll.BDP(TKR,$G160,"EQY_FUND_RELATIVE_PERIOD",AD$12,ACC_O,CONS_O,CURR_O,"fill=b")*1,"-"))))</f>
        <v/>
      </c>
      <c r="AE160" s="71" t="str">
        <f ca="1">IF(LEN($I160)=0,"",IF(LEN(AE$12)=0,"",IF(ISNUMBER(SEARCH("LABEL",$G160)),"",IFERROR(_xll.BDP(TKR,$G160,"EQY_FUND_RELATIVE_PERIOD",AE$12,ACC_O,CONS_O,CURR_O,"fill=b")*1,"-"))))</f>
        <v/>
      </c>
      <c r="AF160" s="71" t="str">
        <f ca="1">IF(LEN($I160)=0,"",IF(LEN(AF$12)=0,"",IF(ISNUMBER(SEARCH("LABEL",$G160)),"",IFERROR(_xll.BDP(TKR,$G160,"EQY_FUND_RELATIVE_PERIOD",AF$12,ACC_O,CONS_O,CURR_O,"fill=b")*1,"-"))))</f>
        <v/>
      </c>
      <c r="AG160" s="71" t="str">
        <f ca="1">IF(LEN($I160)=0,"",IF(LEN(AG$12)=0,"",IF(ISNUMBER(SEARCH("LABEL",$G160)),"",IFERROR(_xll.BDP(TKR,$G160,"EQY_FUND_RELATIVE_PERIOD",AG$12,ACC_O,CONS_O,CURR_O,"fill=b")*1,"-"))))</f>
        <v/>
      </c>
      <c r="AH160" s="71" t="str">
        <f ca="1">IF(LEN($I160)=0,"",IF(LEN(AH$12)=0,"",IF(ISNUMBER(SEARCH("LABEL",$G160)),"",IFERROR(_xll.BDP(TKR,$G160,"EQY_FUND_RELATIVE_PERIOD",AH$12,ACC_O,CONS_O,CURR_O,"fill=b")*1,"-"))))</f>
        <v/>
      </c>
      <c r="AI160" s="71" t="str">
        <f ca="1">IF(LEN($I160)=0,"",IF(LEN(AI$12)=0,"",IF(ISNUMBER(SEARCH("LABEL",$G160)),"",IFERROR(_xll.BDP(TKR,$G160,"EQY_FUND_RELATIVE_PERIOD",AI$12,ACC_O,CONS_O,CURR_O,"fill=b")*1,"-"))))</f>
        <v/>
      </c>
      <c r="AJ160" s="71" t="str">
        <f ca="1">IF(LEN($I160)=0,"",IF(LEN(AJ$12)=0,"",IF(ISNUMBER(SEARCH("LABEL",$G160)),"",IFERROR(_xll.BDP(TKR,$G160,"EQY_FUND_RELATIVE_PERIOD",AJ$12,ACC_O,CONS_O,CURR_O,"fill=b")*1,"-"))))</f>
        <v/>
      </c>
      <c r="AK160" s="71" t="str">
        <f ca="1">IF(LEN($I160)=0,"",IF(LEN(AK$12)=0,"",IF(ISNUMBER(SEARCH("LABEL",$G160)),"",IFERROR(_xll.BDP(TKR,$G160,"EQY_FUND_RELATIVE_PERIOD",AK$12,ACC_O,CONS_O,CURR_O,"fill=b")*1,"-"))))</f>
        <v/>
      </c>
      <c r="AL160" s="71" t="str">
        <f ca="1">IF(LEN($I160)=0,"",IF(LEN(AL$12)=0,"",IF(ISNUMBER(SEARCH("LABEL",$G160)),"",IFERROR(_xll.BDP(TKR,$G160,"EQY_FUND_RELATIVE_PERIOD",AL$12,ACC_O,CONS_O,CURR_O,"fill=b")*1,"-"))))</f>
        <v/>
      </c>
      <c r="AM160" s="71" t="str">
        <f ca="1">IF(LEN($I160)=0,"",IF(LEN(AM$12)=0,"",IF(ISNUMBER(SEARCH("LABEL",$G160)),"",IFERROR(_xll.BDP(TKR,$G160,"EQY_FUND_RELATIVE_PERIOD",AM$12,ACC_O,CONS_O,CURR_O,"fill=b")*1,"-"))))</f>
        <v/>
      </c>
      <c r="AN160" s="71" t="str">
        <f ca="1">IF(LEN($I160)=0,"",IF(LEN(AN$12)=0,"",IF(ISNUMBER(SEARCH("LABEL",$G160)),"",IFERROR(_xll.BDP(TKR,$G160,"EQY_FUND_RELATIVE_PERIOD",AN$12,ACC_O,CONS_O,CURR_O,"fill=b")*1,"-"))))</f>
        <v/>
      </c>
      <c r="AO160" s="71" t="str">
        <f ca="1">IF(LEN($I160)=0,"",IF(LEN(AO$12)=0,"",IF(ISNUMBER(SEARCH("LABEL",$G160)),"",IFERROR(_xll.BDP(TKR,$G160,"EQY_FUND_RELATIVE_PERIOD",AO$12,ACC_O,CONS_O,CURR_O,"fill=b")*1,"-"))))</f>
        <v/>
      </c>
      <c r="AP160" s="71" t="str">
        <f ca="1">IF(LEN($I160)=0,"",IF(LEN(AP$12)=0,"",IF(ISNUMBER(SEARCH("LABEL",$G160)),"",IFERROR(_xll.BDP(TKR,$G160,"EQY_FUND_RELATIVE_PERIOD",AP$12,ACC_O,CONS_O,CURR_O,"fill=b")*1,"-"))))</f>
        <v/>
      </c>
      <c r="AQ160" s="71" t="str">
        <f ca="1">IF(LEN($I160)=0,"",IF(LEN(AQ$12)=0,"",IF(ISNUMBER(SEARCH("LABEL",$G160)),"",IFERROR(_xll.BDP(TKR,$G160,"EQY_FUND_RELATIVE_PERIOD",AQ$12,ACC_O,CONS_O,CURR_O,"fill=b")*1,"-"))))</f>
        <v/>
      </c>
      <c r="AR160" s="71" t="str">
        <f ca="1">IF(LEN($I160)=0,"",IF(LEN(AR$12)=0,"",IF(ISNUMBER(SEARCH("LABEL",$G160)),"",IFERROR(_xll.BDP(TKR,$G160,"EQY_FUND_RELATIVE_PERIOD",AR$12,ACC_O,CONS_O,CURR_O,"fill=b")*1,"-"))))</f>
        <v/>
      </c>
      <c r="AS160" s="71" t="str">
        <f ca="1">IF(LEN($I160)=0,"",IF(LEN(AS$12)=0,"",IF(ISNUMBER(SEARCH("LABEL",$G160)),"",IFERROR(_xll.BDP(TKR,$G160,"EQY_FUND_RELATIVE_PERIOD",AS$12,ACC_O,CONS_O,CURR_O,"fill=b")*1,"-"))))</f>
        <v/>
      </c>
      <c r="AT160" s="71" t="str">
        <f ca="1">IF(LEN($I160)=0,"",IF(LEN(AT$12)=0,"",IF(ISNUMBER(SEARCH("LABEL",$G160)),"",IFERROR(_xll.BDP(TKR,$G160,"EQY_FUND_RELATIVE_PERIOD",AT$12,ACC_O,CONS_O,CURR_O,"fill=b")*1,"-"))))</f>
        <v/>
      </c>
      <c r="AU160" s="71" t="str">
        <f ca="1">IF(LEN($I160)=0,"",IF(LEN(AU$12)=0,"",IF(ISNUMBER(SEARCH("LABEL",$G160)),"",IFERROR(_xll.BDP(TKR,$G160,"EQY_FUND_RELATIVE_PERIOD",AU$12,ACC_O,CONS_O,CURR_O,"fill=b")*1,"-"))))</f>
        <v/>
      </c>
      <c r="AV160" s="71" t="str">
        <f ca="1">IF(LEN($I160)=0,"",IF(LEN(AV$12)=0,"",IF(ISNUMBER(SEARCH("LABEL",$G160)),"",IFERROR(_xll.BDP(TKR,$G160,"EQY_FUND_RELATIVE_PERIOD",AV$12,ACC_O,CONS_O,CURR_O,"fill=b")*1,"-"))))</f>
        <v/>
      </c>
      <c r="AW160" s="71" t="str">
        <f ca="1">IF(LEN($I160)=0,"",IF(LEN(AW$12)=0,"",IF(ISNUMBER(SEARCH("LABEL",$G160)),"",IFERROR(_xll.BDP(TKR,$G160,"EQY_FUND_RELATIVE_PERIOD",AW$12,ACC_O,CONS_O,CURR_O,"fill=b")*1,"-"))))</f>
        <v/>
      </c>
      <c r="AX160" s="71" t="str">
        <f ca="1">IF(LEN($I160)=0,"",IF(LEN(AX$12)=0,"",IF(ISNUMBER(SEARCH("LABEL",$G160)),"",IFERROR(_xll.BDP(TKR,$G160,"EQY_FUND_RELATIVE_PERIOD",AX$12,ACC_O,CONS_O,CURR_O,"fill=b")*1,"-"))))</f>
        <v/>
      </c>
      <c r="AY160" s="71" t="str">
        <f ca="1">IF(LEN($I160)=0,"",IF(LEN(AY$12)=0,"",IF(ISNUMBER(SEARCH("LABEL",$G160)),"",IFERROR(_xll.BDP(TKR,$G160,"EQY_FUND_RELATIVE_PERIOD",AY$12,ACC_O,CONS_O,CURR_O,"fill=b")*1,"-"))))</f>
        <v/>
      </c>
      <c r="AZ160" s="71" t="str">
        <f ca="1">IF(LEN($I160)=0,"",IF(LEN(AZ$12)=0,"",IF(ISNUMBER(SEARCH("LABEL",$G160)),"",IFERROR(_xll.BDP(TKR,$G160,"EQY_FUND_RELATIVE_PERIOD",AZ$12,ACC_O,CONS_O,CURR_O,"fill=b")*1,"-"))))</f>
        <v/>
      </c>
      <c r="BA160" s="71" t="str">
        <f ca="1">IF(LEN($I160)=0,"",IF(LEN(BA$12)=0,"",IF(ISNUMBER(SEARCH("LABEL",$G160)),"",IFERROR(_xll.BDP(TKR,$G160,"EQY_FUND_RELATIVE_PERIOD",BA$12,ACC_O,CONS_O,CURR_O,"fill=b")*1,"-"))))</f>
        <v/>
      </c>
      <c r="BB160" s="71" t="str">
        <f ca="1">IF(LEN($I160)=0,"",IF(LEN(BB$12)=0,"",IF(ISNUMBER(SEARCH("LABEL",$G160)),"",IFERROR(_xll.BDP(TKR,$G160,"EQY_FUND_RELATIVE_PERIOD",BB$12,ACC_O,CONS_O,CURR_O,"fill=b")*1,"-"))))</f>
        <v/>
      </c>
      <c r="BC160" s="71" t="str">
        <f ca="1">IF(LEN($I160)=0,"",IF(LEN(BC$12)=0,"",IF(ISNUMBER(SEARCH("LABEL",$G160)),"",IFERROR(_xll.BDP(TKR,$G160,"EQY_FUND_RELATIVE_PERIOD",BC$12,ACC_O,CONS_O,CURR_O,"fill=b")*1,"-"))))</f>
        <v/>
      </c>
    </row>
    <row r="161" spans="2:55">
      <c r="B161">
        <v>149</v>
      </c>
      <c r="C161" t="str">
        <f t="shared" ca="1" si="9"/>
        <v/>
      </c>
      <c r="D161" t="str">
        <f t="shared" ca="1" si="9"/>
        <v/>
      </c>
      <c r="E161" t="str">
        <f t="shared" ca="1" si="9"/>
        <v/>
      </c>
      <c r="F161" t="str">
        <f t="shared" ca="1" si="9"/>
        <v/>
      </c>
      <c r="G161" t="str">
        <f t="shared" ca="1" si="10"/>
        <v/>
      </c>
      <c r="H161" t="str">
        <f t="shared" ca="1" si="11"/>
        <v/>
      </c>
      <c r="I161" t="str">
        <f t="shared" ca="1" si="12"/>
        <v/>
      </c>
      <c r="P161" s="71" t="str">
        <f ca="1">IF(LEN($I161)=0,"",IF(LEN(P$12)=0,"",IF(ISNUMBER(SEARCH("LABEL",$G161)),"",IFERROR(_xll.BDP(TKR,$G161,"EQY_FUND_RELATIVE_PERIOD",P$12,ACC_O,CONS_O,CURR_O,"fill=b")*1,"-"))))</f>
        <v/>
      </c>
      <c r="Q161" s="71" t="str">
        <f ca="1">IF(LEN($I161)=0,"",IF(LEN(Q$12)=0,"",IF(ISNUMBER(SEARCH("LABEL",$G161)),"",IFERROR(_xll.BDP(TKR,$G161,"EQY_FUND_RELATIVE_PERIOD",Q$12,ACC_O,CONS_O,CURR_O,"fill=b")*1,"-"))))</f>
        <v/>
      </c>
      <c r="R161" s="71" t="str">
        <f ca="1">IF(LEN($I161)=0,"",IF(LEN(R$12)=0,"",IF(ISNUMBER(SEARCH("LABEL",$G161)),"",IFERROR(_xll.BDP(TKR,$G161,"EQY_FUND_RELATIVE_PERIOD",R$12,ACC_O,CONS_O,CURR_O,"fill=b")*1,"-"))))</f>
        <v/>
      </c>
      <c r="S161" s="71" t="str">
        <f ca="1">IF(LEN($I161)=0,"",IF(LEN(S$12)=0,"",IF(ISNUMBER(SEARCH("LABEL",$G161)),"",IFERROR(_xll.BDP(TKR,$G161,"EQY_FUND_RELATIVE_PERIOD",S$12,ACC_O,CONS_O,CURR_O,"fill=b")*1,"-"))))</f>
        <v/>
      </c>
      <c r="T161" s="71" t="str">
        <f ca="1">IF(LEN($I161)=0,"",IF(LEN(T$12)=0,"",IF(ISNUMBER(SEARCH("LABEL",$G161)),"",IFERROR(_xll.BDP(TKR,$G161,"EQY_FUND_RELATIVE_PERIOD",T$12,ACC_O,CONS_O,CURR_O,"fill=b")*1,"-"))))</f>
        <v/>
      </c>
      <c r="U161" s="71" t="str">
        <f ca="1">IF(LEN($I161)=0,"",IF(LEN(U$12)=0,"",IF(ISNUMBER(SEARCH("LABEL",$G161)),"",IFERROR(_xll.BDP(TKR,$G161,"EQY_FUND_RELATIVE_PERIOD",U$12,ACC_O,CONS_O,CURR_O,"fill=b")*1,"-"))))</f>
        <v/>
      </c>
      <c r="V161" s="71" t="str">
        <f ca="1">IF(LEN($I161)=0,"",IF(LEN(V$12)=0,"",IF(ISNUMBER(SEARCH("LABEL",$G161)),"",IFERROR(_xll.BDP(TKR,$G161,"EQY_FUND_RELATIVE_PERIOD",V$12,ACC_O,CONS_O,CURR_O,"fill=b")*1,"-"))))</f>
        <v/>
      </c>
      <c r="W161" s="71" t="str">
        <f ca="1">IF(LEN($I161)=0,"",IF(LEN(W$12)=0,"",IF(ISNUMBER(SEARCH("LABEL",$G161)),"",IFERROR(_xll.BDP(TKR,$G161,"EQY_FUND_RELATIVE_PERIOD",W$12,ACC_O,CONS_O,CURR_O,"fill=b")*1,"-"))))</f>
        <v/>
      </c>
      <c r="X161" s="71" t="str">
        <f ca="1">IF(LEN($I161)=0,"",IF(LEN(X$12)=0,"",IF(ISNUMBER(SEARCH("LABEL",$G161)),"",IFERROR(_xll.BDP(TKR,$G161,"EQY_FUND_RELATIVE_PERIOD",X$12,ACC_O,CONS_O,CURR_O,"fill=b")*1,"-"))))</f>
        <v/>
      </c>
      <c r="Y161" s="71" t="str">
        <f ca="1">IF(LEN($I161)=0,"",IF(LEN(Y$12)=0,"",IF(ISNUMBER(SEARCH("LABEL",$G161)),"",IFERROR(_xll.BDP(TKR,$G161,"EQY_FUND_RELATIVE_PERIOD",Y$12,ACC_O,CONS_O,CURR_O,"fill=b")*1,"-"))))</f>
        <v/>
      </c>
      <c r="Z161" s="71" t="str">
        <f ca="1">IF(LEN($I161)=0,"",IF(LEN(Z$12)=0,"",IF(ISNUMBER(SEARCH("LABEL",$G161)),"",IFERROR(_xll.BDP(TKR,$G161,"EQY_FUND_RELATIVE_PERIOD",Z$12,ACC_O,CONS_O,CURR_O,"fill=b")*1,"-"))))</f>
        <v/>
      </c>
      <c r="AA161" s="71" t="str">
        <f ca="1">IF(LEN($I161)=0,"",IF(LEN(AA$12)=0,"",IF(ISNUMBER(SEARCH("LABEL",$G161)),"",IFERROR(_xll.BDP(TKR,$G161,"EQY_FUND_RELATIVE_PERIOD",AA$12,ACC_O,CONS_O,CURR_O,"fill=b")*1,"-"))))</f>
        <v/>
      </c>
      <c r="AB161" s="71" t="str">
        <f ca="1">IF(LEN($I161)=0,"",IF(LEN(AB$12)=0,"",IF(ISNUMBER(SEARCH("LABEL",$G161)),"",IFERROR(_xll.BDP(TKR,$G161,"EQY_FUND_RELATIVE_PERIOD",AB$12,ACC_O,CONS_O,CURR_O,"fill=b")*1,"-"))))</f>
        <v/>
      </c>
      <c r="AC161" s="71" t="str">
        <f ca="1">IF(LEN($I161)=0,"",IF(LEN(AC$12)=0,"",IF(ISNUMBER(SEARCH("LABEL",$G161)),"",IFERROR(_xll.BDP(TKR,$G161,"EQY_FUND_RELATIVE_PERIOD",AC$12,ACC_O,CONS_O,CURR_O,"fill=b")*1,"-"))))</f>
        <v/>
      </c>
      <c r="AD161" s="71" t="str">
        <f ca="1">IF(LEN($I161)=0,"",IF(LEN(AD$12)=0,"",IF(ISNUMBER(SEARCH("LABEL",$G161)),"",IFERROR(_xll.BDP(TKR,$G161,"EQY_FUND_RELATIVE_PERIOD",AD$12,ACC_O,CONS_O,CURR_O,"fill=b")*1,"-"))))</f>
        <v/>
      </c>
      <c r="AE161" s="71" t="str">
        <f ca="1">IF(LEN($I161)=0,"",IF(LEN(AE$12)=0,"",IF(ISNUMBER(SEARCH("LABEL",$G161)),"",IFERROR(_xll.BDP(TKR,$G161,"EQY_FUND_RELATIVE_PERIOD",AE$12,ACC_O,CONS_O,CURR_O,"fill=b")*1,"-"))))</f>
        <v/>
      </c>
      <c r="AF161" s="71" t="str">
        <f ca="1">IF(LEN($I161)=0,"",IF(LEN(AF$12)=0,"",IF(ISNUMBER(SEARCH("LABEL",$G161)),"",IFERROR(_xll.BDP(TKR,$G161,"EQY_FUND_RELATIVE_PERIOD",AF$12,ACC_O,CONS_O,CURR_O,"fill=b")*1,"-"))))</f>
        <v/>
      </c>
      <c r="AG161" s="71" t="str">
        <f ca="1">IF(LEN($I161)=0,"",IF(LEN(AG$12)=0,"",IF(ISNUMBER(SEARCH("LABEL",$G161)),"",IFERROR(_xll.BDP(TKR,$G161,"EQY_FUND_RELATIVE_PERIOD",AG$12,ACC_O,CONS_O,CURR_O,"fill=b")*1,"-"))))</f>
        <v/>
      </c>
      <c r="AH161" s="71" t="str">
        <f ca="1">IF(LEN($I161)=0,"",IF(LEN(AH$12)=0,"",IF(ISNUMBER(SEARCH("LABEL",$G161)),"",IFERROR(_xll.BDP(TKR,$G161,"EQY_FUND_RELATIVE_PERIOD",AH$12,ACC_O,CONS_O,CURR_O,"fill=b")*1,"-"))))</f>
        <v/>
      </c>
      <c r="AI161" s="71" t="str">
        <f ca="1">IF(LEN($I161)=0,"",IF(LEN(AI$12)=0,"",IF(ISNUMBER(SEARCH("LABEL",$G161)),"",IFERROR(_xll.BDP(TKR,$G161,"EQY_FUND_RELATIVE_PERIOD",AI$12,ACC_O,CONS_O,CURR_O,"fill=b")*1,"-"))))</f>
        <v/>
      </c>
      <c r="AJ161" s="71" t="str">
        <f ca="1">IF(LEN($I161)=0,"",IF(LEN(AJ$12)=0,"",IF(ISNUMBER(SEARCH("LABEL",$G161)),"",IFERROR(_xll.BDP(TKR,$G161,"EQY_FUND_RELATIVE_PERIOD",AJ$12,ACC_O,CONS_O,CURR_O,"fill=b")*1,"-"))))</f>
        <v/>
      </c>
      <c r="AK161" s="71" t="str">
        <f ca="1">IF(LEN($I161)=0,"",IF(LEN(AK$12)=0,"",IF(ISNUMBER(SEARCH("LABEL",$G161)),"",IFERROR(_xll.BDP(TKR,$G161,"EQY_FUND_RELATIVE_PERIOD",AK$12,ACC_O,CONS_O,CURR_O,"fill=b")*1,"-"))))</f>
        <v/>
      </c>
      <c r="AL161" s="71" t="str">
        <f ca="1">IF(LEN($I161)=0,"",IF(LEN(AL$12)=0,"",IF(ISNUMBER(SEARCH("LABEL",$G161)),"",IFERROR(_xll.BDP(TKR,$G161,"EQY_FUND_RELATIVE_PERIOD",AL$12,ACC_O,CONS_O,CURR_O,"fill=b")*1,"-"))))</f>
        <v/>
      </c>
      <c r="AM161" s="71" t="str">
        <f ca="1">IF(LEN($I161)=0,"",IF(LEN(AM$12)=0,"",IF(ISNUMBER(SEARCH("LABEL",$G161)),"",IFERROR(_xll.BDP(TKR,$G161,"EQY_FUND_RELATIVE_PERIOD",AM$12,ACC_O,CONS_O,CURR_O,"fill=b")*1,"-"))))</f>
        <v/>
      </c>
      <c r="AN161" s="71" t="str">
        <f ca="1">IF(LEN($I161)=0,"",IF(LEN(AN$12)=0,"",IF(ISNUMBER(SEARCH("LABEL",$G161)),"",IFERROR(_xll.BDP(TKR,$G161,"EQY_FUND_RELATIVE_PERIOD",AN$12,ACC_O,CONS_O,CURR_O,"fill=b")*1,"-"))))</f>
        <v/>
      </c>
      <c r="AO161" s="71" t="str">
        <f ca="1">IF(LEN($I161)=0,"",IF(LEN(AO$12)=0,"",IF(ISNUMBER(SEARCH("LABEL",$G161)),"",IFERROR(_xll.BDP(TKR,$G161,"EQY_FUND_RELATIVE_PERIOD",AO$12,ACC_O,CONS_O,CURR_O,"fill=b")*1,"-"))))</f>
        <v/>
      </c>
      <c r="AP161" s="71" t="str">
        <f ca="1">IF(LEN($I161)=0,"",IF(LEN(AP$12)=0,"",IF(ISNUMBER(SEARCH("LABEL",$G161)),"",IFERROR(_xll.BDP(TKR,$G161,"EQY_FUND_RELATIVE_PERIOD",AP$12,ACC_O,CONS_O,CURR_O,"fill=b")*1,"-"))))</f>
        <v/>
      </c>
      <c r="AQ161" s="71" t="str">
        <f ca="1">IF(LEN($I161)=0,"",IF(LEN(AQ$12)=0,"",IF(ISNUMBER(SEARCH("LABEL",$G161)),"",IFERROR(_xll.BDP(TKR,$G161,"EQY_FUND_RELATIVE_PERIOD",AQ$12,ACC_O,CONS_O,CURR_O,"fill=b")*1,"-"))))</f>
        <v/>
      </c>
      <c r="AR161" s="71" t="str">
        <f ca="1">IF(LEN($I161)=0,"",IF(LEN(AR$12)=0,"",IF(ISNUMBER(SEARCH("LABEL",$G161)),"",IFERROR(_xll.BDP(TKR,$G161,"EQY_FUND_RELATIVE_PERIOD",AR$12,ACC_O,CONS_O,CURR_O,"fill=b")*1,"-"))))</f>
        <v/>
      </c>
      <c r="AS161" s="71" t="str">
        <f ca="1">IF(LEN($I161)=0,"",IF(LEN(AS$12)=0,"",IF(ISNUMBER(SEARCH("LABEL",$G161)),"",IFERROR(_xll.BDP(TKR,$G161,"EQY_FUND_RELATIVE_PERIOD",AS$12,ACC_O,CONS_O,CURR_O,"fill=b")*1,"-"))))</f>
        <v/>
      </c>
      <c r="AT161" s="71" t="str">
        <f ca="1">IF(LEN($I161)=0,"",IF(LEN(AT$12)=0,"",IF(ISNUMBER(SEARCH("LABEL",$G161)),"",IFERROR(_xll.BDP(TKR,$G161,"EQY_FUND_RELATIVE_PERIOD",AT$12,ACC_O,CONS_O,CURR_O,"fill=b")*1,"-"))))</f>
        <v/>
      </c>
      <c r="AU161" s="71" t="str">
        <f ca="1">IF(LEN($I161)=0,"",IF(LEN(AU$12)=0,"",IF(ISNUMBER(SEARCH("LABEL",$G161)),"",IFERROR(_xll.BDP(TKR,$G161,"EQY_FUND_RELATIVE_PERIOD",AU$12,ACC_O,CONS_O,CURR_O,"fill=b")*1,"-"))))</f>
        <v/>
      </c>
      <c r="AV161" s="71" t="str">
        <f ca="1">IF(LEN($I161)=0,"",IF(LEN(AV$12)=0,"",IF(ISNUMBER(SEARCH("LABEL",$G161)),"",IFERROR(_xll.BDP(TKR,$G161,"EQY_FUND_RELATIVE_PERIOD",AV$12,ACC_O,CONS_O,CURR_O,"fill=b")*1,"-"))))</f>
        <v/>
      </c>
      <c r="AW161" s="71" t="str">
        <f ca="1">IF(LEN($I161)=0,"",IF(LEN(AW$12)=0,"",IF(ISNUMBER(SEARCH("LABEL",$G161)),"",IFERROR(_xll.BDP(TKR,$G161,"EQY_FUND_RELATIVE_PERIOD",AW$12,ACC_O,CONS_O,CURR_O,"fill=b")*1,"-"))))</f>
        <v/>
      </c>
      <c r="AX161" s="71" t="str">
        <f ca="1">IF(LEN($I161)=0,"",IF(LEN(AX$12)=0,"",IF(ISNUMBER(SEARCH("LABEL",$G161)),"",IFERROR(_xll.BDP(TKR,$G161,"EQY_FUND_RELATIVE_PERIOD",AX$12,ACC_O,CONS_O,CURR_O,"fill=b")*1,"-"))))</f>
        <v/>
      </c>
      <c r="AY161" s="71" t="str">
        <f ca="1">IF(LEN($I161)=0,"",IF(LEN(AY$12)=0,"",IF(ISNUMBER(SEARCH("LABEL",$G161)),"",IFERROR(_xll.BDP(TKR,$G161,"EQY_FUND_RELATIVE_PERIOD",AY$12,ACC_O,CONS_O,CURR_O,"fill=b")*1,"-"))))</f>
        <v/>
      </c>
      <c r="AZ161" s="71" t="str">
        <f ca="1">IF(LEN($I161)=0,"",IF(LEN(AZ$12)=0,"",IF(ISNUMBER(SEARCH("LABEL",$G161)),"",IFERROR(_xll.BDP(TKR,$G161,"EQY_FUND_RELATIVE_PERIOD",AZ$12,ACC_O,CONS_O,CURR_O,"fill=b")*1,"-"))))</f>
        <v/>
      </c>
      <c r="BA161" s="71" t="str">
        <f ca="1">IF(LEN($I161)=0,"",IF(LEN(BA$12)=0,"",IF(ISNUMBER(SEARCH("LABEL",$G161)),"",IFERROR(_xll.BDP(TKR,$G161,"EQY_FUND_RELATIVE_PERIOD",BA$12,ACC_O,CONS_O,CURR_O,"fill=b")*1,"-"))))</f>
        <v/>
      </c>
      <c r="BB161" s="71" t="str">
        <f ca="1">IF(LEN($I161)=0,"",IF(LEN(BB$12)=0,"",IF(ISNUMBER(SEARCH("LABEL",$G161)),"",IFERROR(_xll.BDP(TKR,$G161,"EQY_FUND_RELATIVE_PERIOD",BB$12,ACC_O,CONS_O,CURR_O,"fill=b")*1,"-"))))</f>
        <v/>
      </c>
      <c r="BC161" s="71" t="str">
        <f ca="1">IF(LEN($I161)=0,"",IF(LEN(BC$12)=0,"",IF(ISNUMBER(SEARCH("LABEL",$G161)),"",IFERROR(_xll.BDP(TKR,$G161,"EQY_FUND_RELATIVE_PERIOD",BC$12,ACC_O,CONS_O,CURR_O,"fill=b")*1,"-"))))</f>
        <v/>
      </c>
    </row>
    <row r="162" spans="2:55">
      <c r="B162">
        <v>150</v>
      </c>
      <c r="C162" t="str">
        <f ca="1">IFERROR(INDEX(Passed_Addl,$B162,C$12),"")</f>
        <v/>
      </c>
      <c r="D162" t="str">
        <f ca="1">IFERROR(INDEX(Passed_Addl,$B162,D$12),"")</f>
        <v/>
      </c>
      <c r="E162" t="str">
        <f ca="1">IFERROR(INDEX(Passed_Addl,$B162,E$12),"")</f>
        <v/>
      </c>
      <c r="F162" t="str">
        <f ca="1">IFERROR(INDEX(Passed_Addl,$B162,F$12),"")</f>
        <v/>
      </c>
      <c r="G162" t="str">
        <f t="shared" ca="1" si="10"/>
        <v/>
      </c>
      <c r="H162" t="str">
        <f t="shared" ca="1" si="11"/>
        <v/>
      </c>
      <c r="I162" t="str">
        <f t="shared" ca="1" si="12"/>
        <v/>
      </c>
      <c r="P162" s="71" t="str">
        <f ca="1">IF(LEN($I162)=0,"",IF(LEN(P$12)=0,"",IF(ISNUMBER(SEARCH("LABEL",$G162)),"",IFERROR(_xll.BDP(TKR,$G162,"EQY_FUND_RELATIVE_PERIOD",P$12,ACC_O,CONS_O,CURR_O,"fill=b")*1,"-"))))</f>
        <v/>
      </c>
      <c r="Q162" s="71" t="str">
        <f ca="1">IF(LEN($I162)=0,"",IF(LEN(Q$12)=0,"",IF(ISNUMBER(SEARCH("LABEL",$G162)),"",IFERROR(_xll.BDP(TKR,$G162,"EQY_FUND_RELATIVE_PERIOD",Q$12,ACC_O,CONS_O,CURR_O,"fill=b")*1,"-"))))</f>
        <v/>
      </c>
      <c r="R162" s="71" t="str">
        <f ca="1">IF(LEN($I162)=0,"",IF(LEN(R$12)=0,"",IF(ISNUMBER(SEARCH("LABEL",$G162)),"",IFERROR(_xll.BDP(TKR,$G162,"EQY_FUND_RELATIVE_PERIOD",R$12,ACC_O,CONS_O,CURR_O,"fill=b")*1,"-"))))</f>
        <v/>
      </c>
      <c r="S162" s="71" t="str">
        <f ca="1">IF(LEN($I162)=0,"",IF(LEN(S$12)=0,"",IF(ISNUMBER(SEARCH("LABEL",$G162)),"",IFERROR(_xll.BDP(TKR,$G162,"EQY_FUND_RELATIVE_PERIOD",S$12,ACC_O,CONS_O,CURR_O,"fill=b")*1,"-"))))</f>
        <v/>
      </c>
      <c r="T162" s="71" t="str">
        <f ca="1">IF(LEN($I162)=0,"",IF(LEN(T$12)=0,"",IF(ISNUMBER(SEARCH("LABEL",$G162)),"",IFERROR(_xll.BDP(TKR,$G162,"EQY_FUND_RELATIVE_PERIOD",T$12,ACC_O,CONS_O,CURR_O,"fill=b")*1,"-"))))</f>
        <v/>
      </c>
      <c r="U162" s="71" t="str">
        <f ca="1">IF(LEN($I162)=0,"",IF(LEN(U$12)=0,"",IF(ISNUMBER(SEARCH("LABEL",$G162)),"",IFERROR(_xll.BDP(TKR,$G162,"EQY_FUND_RELATIVE_PERIOD",U$12,ACC_O,CONS_O,CURR_O,"fill=b")*1,"-"))))</f>
        <v/>
      </c>
      <c r="V162" s="71" t="str">
        <f ca="1">IF(LEN($I162)=0,"",IF(LEN(V$12)=0,"",IF(ISNUMBER(SEARCH("LABEL",$G162)),"",IFERROR(_xll.BDP(TKR,$G162,"EQY_FUND_RELATIVE_PERIOD",V$12,ACC_O,CONS_O,CURR_O,"fill=b")*1,"-"))))</f>
        <v/>
      </c>
      <c r="W162" s="71" t="str">
        <f ca="1">IF(LEN($I162)=0,"",IF(LEN(W$12)=0,"",IF(ISNUMBER(SEARCH("LABEL",$G162)),"",IFERROR(_xll.BDP(TKR,$G162,"EQY_FUND_RELATIVE_PERIOD",W$12,ACC_O,CONS_O,CURR_O,"fill=b")*1,"-"))))</f>
        <v/>
      </c>
      <c r="X162" s="71" t="str">
        <f ca="1">IF(LEN($I162)=0,"",IF(LEN(X$12)=0,"",IF(ISNUMBER(SEARCH("LABEL",$G162)),"",IFERROR(_xll.BDP(TKR,$G162,"EQY_FUND_RELATIVE_PERIOD",X$12,ACC_O,CONS_O,CURR_O,"fill=b")*1,"-"))))</f>
        <v/>
      </c>
      <c r="Y162" s="71" t="str">
        <f ca="1">IF(LEN($I162)=0,"",IF(LEN(Y$12)=0,"",IF(ISNUMBER(SEARCH("LABEL",$G162)),"",IFERROR(_xll.BDP(TKR,$G162,"EQY_FUND_RELATIVE_PERIOD",Y$12,ACC_O,CONS_O,CURR_O,"fill=b")*1,"-"))))</f>
        <v/>
      </c>
      <c r="Z162" s="71" t="str">
        <f ca="1">IF(LEN($I162)=0,"",IF(LEN(Z$12)=0,"",IF(ISNUMBER(SEARCH("LABEL",$G162)),"",IFERROR(_xll.BDP(TKR,$G162,"EQY_FUND_RELATIVE_PERIOD",Z$12,ACC_O,CONS_O,CURR_O,"fill=b")*1,"-"))))</f>
        <v/>
      </c>
      <c r="AA162" s="71" t="str">
        <f ca="1">IF(LEN($I162)=0,"",IF(LEN(AA$12)=0,"",IF(ISNUMBER(SEARCH("LABEL",$G162)),"",IFERROR(_xll.BDP(TKR,$G162,"EQY_FUND_RELATIVE_PERIOD",AA$12,ACC_O,CONS_O,CURR_O,"fill=b")*1,"-"))))</f>
        <v/>
      </c>
      <c r="AB162" s="71" t="str">
        <f ca="1">IF(LEN($I162)=0,"",IF(LEN(AB$12)=0,"",IF(ISNUMBER(SEARCH("LABEL",$G162)),"",IFERROR(_xll.BDP(TKR,$G162,"EQY_FUND_RELATIVE_PERIOD",AB$12,ACC_O,CONS_O,CURR_O,"fill=b")*1,"-"))))</f>
        <v/>
      </c>
      <c r="AC162" s="71" t="str">
        <f ca="1">IF(LEN($I162)=0,"",IF(LEN(AC$12)=0,"",IF(ISNUMBER(SEARCH("LABEL",$G162)),"",IFERROR(_xll.BDP(TKR,$G162,"EQY_FUND_RELATIVE_PERIOD",AC$12,ACC_O,CONS_O,CURR_O,"fill=b")*1,"-"))))</f>
        <v/>
      </c>
      <c r="AD162" s="71" t="str">
        <f ca="1">IF(LEN($I162)=0,"",IF(LEN(AD$12)=0,"",IF(ISNUMBER(SEARCH("LABEL",$G162)),"",IFERROR(_xll.BDP(TKR,$G162,"EQY_FUND_RELATIVE_PERIOD",AD$12,ACC_O,CONS_O,CURR_O,"fill=b")*1,"-"))))</f>
        <v/>
      </c>
      <c r="AE162" s="71" t="str">
        <f ca="1">IF(LEN($I162)=0,"",IF(LEN(AE$12)=0,"",IF(ISNUMBER(SEARCH("LABEL",$G162)),"",IFERROR(_xll.BDP(TKR,$G162,"EQY_FUND_RELATIVE_PERIOD",AE$12,ACC_O,CONS_O,CURR_O,"fill=b")*1,"-"))))</f>
        <v/>
      </c>
      <c r="AF162" s="71" t="str">
        <f ca="1">IF(LEN($I162)=0,"",IF(LEN(AF$12)=0,"",IF(ISNUMBER(SEARCH("LABEL",$G162)),"",IFERROR(_xll.BDP(TKR,$G162,"EQY_FUND_RELATIVE_PERIOD",AF$12,ACC_O,CONS_O,CURR_O,"fill=b")*1,"-"))))</f>
        <v/>
      </c>
      <c r="AG162" s="71" t="str">
        <f ca="1">IF(LEN($I162)=0,"",IF(LEN(AG$12)=0,"",IF(ISNUMBER(SEARCH("LABEL",$G162)),"",IFERROR(_xll.BDP(TKR,$G162,"EQY_FUND_RELATIVE_PERIOD",AG$12,ACC_O,CONS_O,CURR_O,"fill=b")*1,"-"))))</f>
        <v/>
      </c>
      <c r="AH162" s="71" t="str">
        <f ca="1">IF(LEN($I162)=0,"",IF(LEN(AH$12)=0,"",IF(ISNUMBER(SEARCH("LABEL",$G162)),"",IFERROR(_xll.BDP(TKR,$G162,"EQY_FUND_RELATIVE_PERIOD",AH$12,ACC_O,CONS_O,CURR_O,"fill=b")*1,"-"))))</f>
        <v/>
      </c>
      <c r="AI162" s="71" t="str">
        <f ca="1">IF(LEN($I162)=0,"",IF(LEN(AI$12)=0,"",IF(ISNUMBER(SEARCH("LABEL",$G162)),"",IFERROR(_xll.BDP(TKR,$G162,"EQY_FUND_RELATIVE_PERIOD",AI$12,ACC_O,CONS_O,CURR_O,"fill=b")*1,"-"))))</f>
        <v/>
      </c>
      <c r="AJ162" s="71" t="str">
        <f ca="1">IF(LEN($I162)=0,"",IF(LEN(AJ$12)=0,"",IF(ISNUMBER(SEARCH("LABEL",$G162)),"",IFERROR(_xll.BDP(TKR,$G162,"EQY_FUND_RELATIVE_PERIOD",AJ$12,ACC_O,CONS_O,CURR_O,"fill=b")*1,"-"))))</f>
        <v/>
      </c>
      <c r="AK162" s="71" t="str">
        <f ca="1">IF(LEN($I162)=0,"",IF(LEN(AK$12)=0,"",IF(ISNUMBER(SEARCH("LABEL",$G162)),"",IFERROR(_xll.BDP(TKR,$G162,"EQY_FUND_RELATIVE_PERIOD",AK$12,ACC_O,CONS_O,CURR_O,"fill=b")*1,"-"))))</f>
        <v/>
      </c>
      <c r="AL162" s="71" t="str">
        <f ca="1">IF(LEN($I162)=0,"",IF(LEN(AL$12)=0,"",IF(ISNUMBER(SEARCH("LABEL",$G162)),"",IFERROR(_xll.BDP(TKR,$G162,"EQY_FUND_RELATIVE_PERIOD",AL$12,ACC_O,CONS_O,CURR_O,"fill=b")*1,"-"))))</f>
        <v/>
      </c>
      <c r="AM162" s="71" t="str">
        <f ca="1">IF(LEN($I162)=0,"",IF(LEN(AM$12)=0,"",IF(ISNUMBER(SEARCH("LABEL",$G162)),"",IFERROR(_xll.BDP(TKR,$G162,"EQY_FUND_RELATIVE_PERIOD",AM$12,ACC_O,CONS_O,CURR_O,"fill=b")*1,"-"))))</f>
        <v/>
      </c>
      <c r="AN162" s="71" t="str">
        <f ca="1">IF(LEN($I162)=0,"",IF(LEN(AN$12)=0,"",IF(ISNUMBER(SEARCH("LABEL",$G162)),"",IFERROR(_xll.BDP(TKR,$G162,"EQY_FUND_RELATIVE_PERIOD",AN$12,ACC_O,CONS_O,CURR_O,"fill=b")*1,"-"))))</f>
        <v/>
      </c>
      <c r="AO162" s="71" t="str">
        <f ca="1">IF(LEN($I162)=0,"",IF(LEN(AO$12)=0,"",IF(ISNUMBER(SEARCH("LABEL",$G162)),"",IFERROR(_xll.BDP(TKR,$G162,"EQY_FUND_RELATIVE_PERIOD",AO$12,ACC_O,CONS_O,CURR_O,"fill=b")*1,"-"))))</f>
        <v/>
      </c>
      <c r="AP162" s="71" t="str">
        <f ca="1">IF(LEN($I162)=0,"",IF(LEN(AP$12)=0,"",IF(ISNUMBER(SEARCH("LABEL",$G162)),"",IFERROR(_xll.BDP(TKR,$G162,"EQY_FUND_RELATIVE_PERIOD",AP$12,ACC_O,CONS_O,CURR_O,"fill=b")*1,"-"))))</f>
        <v/>
      </c>
      <c r="AQ162" s="71" t="str">
        <f ca="1">IF(LEN($I162)=0,"",IF(LEN(AQ$12)=0,"",IF(ISNUMBER(SEARCH("LABEL",$G162)),"",IFERROR(_xll.BDP(TKR,$G162,"EQY_FUND_RELATIVE_PERIOD",AQ$12,ACC_O,CONS_O,CURR_O,"fill=b")*1,"-"))))</f>
        <v/>
      </c>
      <c r="AR162" s="71" t="str">
        <f ca="1">IF(LEN($I162)=0,"",IF(LEN(AR$12)=0,"",IF(ISNUMBER(SEARCH("LABEL",$G162)),"",IFERROR(_xll.BDP(TKR,$G162,"EQY_FUND_RELATIVE_PERIOD",AR$12,ACC_O,CONS_O,CURR_O,"fill=b")*1,"-"))))</f>
        <v/>
      </c>
      <c r="AS162" s="71" t="str">
        <f ca="1">IF(LEN($I162)=0,"",IF(LEN(AS$12)=0,"",IF(ISNUMBER(SEARCH("LABEL",$G162)),"",IFERROR(_xll.BDP(TKR,$G162,"EQY_FUND_RELATIVE_PERIOD",AS$12,ACC_O,CONS_O,CURR_O,"fill=b")*1,"-"))))</f>
        <v/>
      </c>
      <c r="AT162" s="71" t="str">
        <f ca="1">IF(LEN($I162)=0,"",IF(LEN(AT$12)=0,"",IF(ISNUMBER(SEARCH("LABEL",$G162)),"",IFERROR(_xll.BDP(TKR,$G162,"EQY_FUND_RELATIVE_PERIOD",AT$12,ACC_O,CONS_O,CURR_O,"fill=b")*1,"-"))))</f>
        <v/>
      </c>
      <c r="AU162" s="71" t="str">
        <f ca="1">IF(LEN($I162)=0,"",IF(LEN(AU$12)=0,"",IF(ISNUMBER(SEARCH("LABEL",$G162)),"",IFERROR(_xll.BDP(TKR,$G162,"EQY_FUND_RELATIVE_PERIOD",AU$12,ACC_O,CONS_O,CURR_O,"fill=b")*1,"-"))))</f>
        <v/>
      </c>
      <c r="AV162" s="71" t="str">
        <f ca="1">IF(LEN($I162)=0,"",IF(LEN(AV$12)=0,"",IF(ISNUMBER(SEARCH("LABEL",$G162)),"",IFERROR(_xll.BDP(TKR,$G162,"EQY_FUND_RELATIVE_PERIOD",AV$12,ACC_O,CONS_O,CURR_O,"fill=b")*1,"-"))))</f>
        <v/>
      </c>
      <c r="AW162" s="71" t="str">
        <f ca="1">IF(LEN($I162)=0,"",IF(LEN(AW$12)=0,"",IF(ISNUMBER(SEARCH("LABEL",$G162)),"",IFERROR(_xll.BDP(TKR,$G162,"EQY_FUND_RELATIVE_PERIOD",AW$12,ACC_O,CONS_O,CURR_O,"fill=b")*1,"-"))))</f>
        <v/>
      </c>
      <c r="AX162" s="71" t="str">
        <f ca="1">IF(LEN($I162)=0,"",IF(LEN(AX$12)=0,"",IF(ISNUMBER(SEARCH("LABEL",$G162)),"",IFERROR(_xll.BDP(TKR,$G162,"EQY_FUND_RELATIVE_PERIOD",AX$12,ACC_O,CONS_O,CURR_O,"fill=b")*1,"-"))))</f>
        <v/>
      </c>
      <c r="AY162" s="71" t="str">
        <f ca="1">IF(LEN($I162)=0,"",IF(LEN(AY$12)=0,"",IF(ISNUMBER(SEARCH("LABEL",$G162)),"",IFERROR(_xll.BDP(TKR,$G162,"EQY_FUND_RELATIVE_PERIOD",AY$12,ACC_O,CONS_O,CURR_O,"fill=b")*1,"-"))))</f>
        <v/>
      </c>
      <c r="AZ162" s="71" t="str">
        <f ca="1">IF(LEN($I162)=0,"",IF(LEN(AZ$12)=0,"",IF(ISNUMBER(SEARCH("LABEL",$G162)),"",IFERROR(_xll.BDP(TKR,$G162,"EQY_FUND_RELATIVE_PERIOD",AZ$12,ACC_O,CONS_O,CURR_O,"fill=b")*1,"-"))))</f>
        <v/>
      </c>
      <c r="BA162" s="71" t="str">
        <f ca="1">IF(LEN($I162)=0,"",IF(LEN(BA$12)=0,"",IF(ISNUMBER(SEARCH("LABEL",$G162)),"",IFERROR(_xll.BDP(TKR,$G162,"EQY_FUND_RELATIVE_PERIOD",BA$12,ACC_O,CONS_O,CURR_O,"fill=b")*1,"-"))))</f>
        <v/>
      </c>
      <c r="BB162" s="71" t="str">
        <f ca="1">IF(LEN($I162)=0,"",IF(LEN(BB$12)=0,"",IF(ISNUMBER(SEARCH("LABEL",$G162)),"",IFERROR(_xll.BDP(TKR,$G162,"EQY_FUND_RELATIVE_PERIOD",BB$12,ACC_O,CONS_O,CURR_O,"fill=b")*1,"-"))))</f>
        <v/>
      </c>
      <c r="BC162" s="71" t="str">
        <f ca="1">IF(LEN($I162)=0,"",IF(LEN(BC$12)=0,"",IF(ISNUMBER(SEARCH("LABEL",$G162)),"",IFERROR(_xll.BDP(TKR,$G162,"EQY_FUND_RELATIVE_PERIOD",BC$12,ACC_O,CONS_O,CURR_O,"fill=b")*1,"-"))))</f>
        <v/>
      </c>
    </row>
    <row r="163" spans="2:55">
      <c r="B163">
        <v>151</v>
      </c>
      <c r="C163" t="str">
        <f t="shared" ca="1" si="9"/>
        <v/>
      </c>
      <c r="D163" t="str">
        <f t="shared" ca="1" si="9"/>
        <v/>
      </c>
      <c r="E163" t="str">
        <f t="shared" ca="1" si="9"/>
        <v/>
      </c>
      <c r="F163" t="str">
        <f t="shared" ca="1" si="9"/>
        <v/>
      </c>
      <c r="G163" t="str">
        <f t="shared" ca="1" si="10"/>
        <v/>
      </c>
      <c r="H163" t="str">
        <f t="shared" ca="1" si="11"/>
        <v/>
      </c>
      <c r="I163" t="str">
        <f t="shared" ca="1" si="12"/>
        <v/>
      </c>
      <c r="P163" s="71" t="str">
        <f ca="1">IF(LEN($I163)=0,"",IF(LEN(P$12)=0,"",IF(ISNUMBER(SEARCH("LABEL",$G163)),"",IFERROR(_xll.BDP(TKR,$G163,"EQY_FUND_RELATIVE_PERIOD",P$12,ACC_O,CONS_O,CURR_O,"fill=b")*1,"-"))))</f>
        <v/>
      </c>
      <c r="Q163" s="71" t="str">
        <f ca="1">IF(LEN($I163)=0,"",IF(LEN(Q$12)=0,"",IF(ISNUMBER(SEARCH("LABEL",$G163)),"",IFERROR(_xll.BDP(TKR,$G163,"EQY_FUND_RELATIVE_PERIOD",Q$12,ACC_O,CONS_O,CURR_O,"fill=b")*1,"-"))))</f>
        <v/>
      </c>
      <c r="R163" s="71" t="str">
        <f ca="1">IF(LEN($I163)=0,"",IF(LEN(R$12)=0,"",IF(ISNUMBER(SEARCH("LABEL",$G163)),"",IFERROR(_xll.BDP(TKR,$G163,"EQY_FUND_RELATIVE_PERIOD",R$12,ACC_O,CONS_O,CURR_O,"fill=b")*1,"-"))))</f>
        <v/>
      </c>
      <c r="S163" s="71" t="str">
        <f ca="1">IF(LEN($I163)=0,"",IF(LEN(S$12)=0,"",IF(ISNUMBER(SEARCH("LABEL",$G163)),"",IFERROR(_xll.BDP(TKR,$G163,"EQY_FUND_RELATIVE_PERIOD",S$12,ACC_O,CONS_O,CURR_O,"fill=b")*1,"-"))))</f>
        <v/>
      </c>
      <c r="T163" s="71" t="str">
        <f ca="1">IF(LEN($I163)=0,"",IF(LEN(T$12)=0,"",IF(ISNUMBER(SEARCH("LABEL",$G163)),"",IFERROR(_xll.BDP(TKR,$G163,"EQY_FUND_RELATIVE_PERIOD",T$12,ACC_O,CONS_O,CURR_O,"fill=b")*1,"-"))))</f>
        <v/>
      </c>
      <c r="U163" s="71" t="str">
        <f ca="1">IF(LEN($I163)=0,"",IF(LEN(U$12)=0,"",IF(ISNUMBER(SEARCH("LABEL",$G163)),"",IFERROR(_xll.BDP(TKR,$G163,"EQY_FUND_RELATIVE_PERIOD",U$12,ACC_O,CONS_O,CURR_O,"fill=b")*1,"-"))))</f>
        <v/>
      </c>
      <c r="V163" s="71" t="str">
        <f ca="1">IF(LEN($I163)=0,"",IF(LEN(V$12)=0,"",IF(ISNUMBER(SEARCH("LABEL",$G163)),"",IFERROR(_xll.BDP(TKR,$G163,"EQY_FUND_RELATIVE_PERIOD",V$12,ACC_O,CONS_O,CURR_O,"fill=b")*1,"-"))))</f>
        <v/>
      </c>
      <c r="W163" s="71" t="str">
        <f ca="1">IF(LEN($I163)=0,"",IF(LEN(W$12)=0,"",IF(ISNUMBER(SEARCH("LABEL",$G163)),"",IFERROR(_xll.BDP(TKR,$G163,"EQY_FUND_RELATIVE_PERIOD",W$12,ACC_O,CONS_O,CURR_O,"fill=b")*1,"-"))))</f>
        <v/>
      </c>
      <c r="X163" s="71" t="str">
        <f ca="1">IF(LEN($I163)=0,"",IF(LEN(X$12)=0,"",IF(ISNUMBER(SEARCH("LABEL",$G163)),"",IFERROR(_xll.BDP(TKR,$G163,"EQY_FUND_RELATIVE_PERIOD",X$12,ACC_O,CONS_O,CURR_O,"fill=b")*1,"-"))))</f>
        <v/>
      </c>
      <c r="Y163" s="71" t="str">
        <f ca="1">IF(LEN($I163)=0,"",IF(LEN(Y$12)=0,"",IF(ISNUMBER(SEARCH("LABEL",$G163)),"",IFERROR(_xll.BDP(TKR,$G163,"EQY_FUND_RELATIVE_PERIOD",Y$12,ACC_O,CONS_O,CURR_O,"fill=b")*1,"-"))))</f>
        <v/>
      </c>
      <c r="Z163" s="71" t="str">
        <f ca="1">IF(LEN($I163)=0,"",IF(LEN(Z$12)=0,"",IF(ISNUMBER(SEARCH("LABEL",$G163)),"",IFERROR(_xll.BDP(TKR,$G163,"EQY_FUND_RELATIVE_PERIOD",Z$12,ACC_O,CONS_O,CURR_O,"fill=b")*1,"-"))))</f>
        <v/>
      </c>
      <c r="AA163" s="71" t="str">
        <f ca="1">IF(LEN($I163)=0,"",IF(LEN(AA$12)=0,"",IF(ISNUMBER(SEARCH("LABEL",$G163)),"",IFERROR(_xll.BDP(TKR,$G163,"EQY_FUND_RELATIVE_PERIOD",AA$12,ACC_O,CONS_O,CURR_O,"fill=b")*1,"-"))))</f>
        <v/>
      </c>
      <c r="AB163" s="71" t="str">
        <f ca="1">IF(LEN($I163)=0,"",IF(LEN(AB$12)=0,"",IF(ISNUMBER(SEARCH("LABEL",$G163)),"",IFERROR(_xll.BDP(TKR,$G163,"EQY_FUND_RELATIVE_PERIOD",AB$12,ACC_O,CONS_O,CURR_O,"fill=b")*1,"-"))))</f>
        <v/>
      </c>
      <c r="AC163" s="71" t="str">
        <f ca="1">IF(LEN($I163)=0,"",IF(LEN(AC$12)=0,"",IF(ISNUMBER(SEARCH("LABEL",$G163)),"",IFERROR(_xll.BDP(TKR,$G163,"EQY_FUND_RELATIVE_PERIOD",AC$12,ACC_O,CONS_O,CURR_O,"fill=b")*1,"-"))))</f>
        <v/>
      </c>
      <c r="AD163" s="71" t="str">
        <f ca="1">IF(LEN($I163)=0,"",IF(LEN(AD$12)=0,"",IF(ISNUMBER(SEARCH("LABEL",$G163)),"",IFERROR(_xll.BDP(TKR,$G163,"EQY_FUND_RELATIVE_PERIOD",AD$12,ACC_O,CONS_O,CURR_O,"fill=b")*1,"-"))))</f>
        <v/>
      </c>
      <c r="AE163" s="71" t="str">
        <f ca="1">IF(LEN($I163)=0,"",IF(LEN(AE$12)=0,"",IF(ISNUMBER(SEARCH("LABEL",$G163)),"",IFERROR(_xll.BDP(TKR,$G163,"EQY_FUND_RELATIVE_PERIOD",AE$12,ACC_O,CONS_O,CURR_O,"fill=b")*1,"-"))))</f>
        <v/>
      </c>
      <c r="AF163" s="71" t="str">
        <f ca="1">IF(LEN($I163)=0,"",IF(LEN(AF$12)=0,"",IF(ISNUMBER(SEARCH("LABEL",$G163)),"",IFERROR(_xll.BDP(TKR,$G163,"EQY_FUND_RELATIVE_PERIOD",AF$12,ACC_O,CONS_O,CURR_O,"fill=b")*1,"-"))))</f>
        <v/>
      </c>
      <c r="AG163" s="71" t="str">
        <f ca="1">IF(LEN($I163)=0,"",IF(LEN(AG$12)=0,"",IF(ISNUMBER(SEARCH("LABEL",$G163)),"",IFERROR(_xll.BDP(TKR,$G163,"EQY_FUND_RELATIVE_PERIOD",AG$12,ACC_O,CONS_O,CURR_O,"fill=b")*1,"-"))))</f>
        <v/>
      </c>
      <c r="AH163" s="71" t="str">
        <f ca="1">IF(LEN($I163)=0,"",IF(LEN(AH$12)=0,"",IF(ISNUMBER(SEARCH("LABEL",$G163)),"",IFERROR(_xll.BDP(TKR,$G163,"EQY_FUND_RELATIVE_PERIOD",AH$12,ACC_O,CONS_O,CURR_O,"fill=b")*1,"-"))))</f>
        <v/>
      </c>
      <c r="AI163" s="71" t="str">
        <f ca="1">IF(LEN($I163)=0,"",IF(LEN(AI$12)=0,"",IF(ISNUMBER(SEARCH("LABEL",$G163)),"",IFERROR(_xll.BDP(TKR,$G163,"EQY_FUND_RELATIVE_PERIOD",AI$12,ACC_O,CONS_O,CURR_O,"fill=b")*1,"-"))))</f>
        <v/>
      </c>
      <c r="AJ163" s="71" t="str">
        <f ca="1">IF(LEN($I163)=0,"",IF(LEN(AJ$12)=0,"",IF(ISNUMBER(SEARCH("LABEL",$G163)),"",IFERROR(_xll.BDP(TKR,$G163,"EQY_FUND_RELATIVE_PERIOD",AJ$12,ACC_O,CONS_O,CURR_O,"fill=b")*1,"-"))))</f>
        <v/>
      </c>
      <c r="AK163" s="71" t="str">
        <f ca="1">IF(LEN($I163)=0,"",IF(LEN(AK$12)=0,"",IF(ISNUMBER(SEARCH("LABEL",$G163)),"",IFERROR(_xll.BDP(TKR,$G163,"EQY_FUND_RELATIVE_PERIOD",AK$12,ACC_O,CONS_O,CURR_O,"fill=b")*1,"-"))))</f>
        <v/>
      </c>
      <c r="AL163" s="71" t="str">
        <f ca="1">IF(LEN($I163)=0,"",IF(LEN(AL$12)=0,"",IF(ISNUMBER(SEARCH("LABEL",$G163)),"",IFERROR(_xll.BDP(TKR,$G163,"EQY_FUND_RELATIVE_PERIOD",AL$12,ACC_O,CONS_O,CURR_O,"fill=b")*1,"-"))))</f>
        <v/>
      </c>
      <c r="AM163" s="71" t="str">
        <f ca="1">IF(LEN($I163)=0,"",IF(LEN(AM$12)=0,"",IF(ISNUMBER(SEARCH("LABEL",$G163)),"",IFERROR(_xll.BDP(TKR,$G163,"EQY_FUND_RELATIVE_PERIOD",AM$12,ACC_O,CONS_O,CURR_O,"fill=b")*1,"-"))))</f>
        <v/>
      </c>
      <c r="AN163" s="71" t="str">
        <f ca="1">IF(LEN($I163)=0,"",IF(LEN(AN$12)=0,"",IF(ISNUMBER(SEARCH("LABEL",$G163)),"",IFERROR(_xll.BDP(TKR,$G163,"EQY_FUND_RELATIVE_PERIOD",AN$12,ACC_O,CONS_O,CURR_O,"fill=b")*1,"-"))))</f>
        <v/>
      </c>
      <c r="AO163" s="71" t="str">
        <f ca="1">IF(LEN($I163)=0,"",IF(LEN(AO$12)=0,"",IF(ISNUMBER(SEARCH("LABEL",$G163)),"",IFERROR(_xll.BDP(TKR,$G163,"EQY_FUND_RELATIVE_PERIOD",AO$12,ACC_O,CONS_O,CURR_O,"fill=b")*1,"-"))))</f>
        <v/>
      </c>
      <c r="AP163" s="71" t="str">
        <f ca="1">IF(LEN($I163)=0,"",IF(LEN(AP$12)=0,"",IF(ISNUMBER(SEARCH("LABEL",$G163)),"",IFERROR(_xll.BDP(TKR,$G163,"EQY_FUND_RELATIVE_PERIOD",AP$12,ACC_O,CONS_O,CURR_O,"fill=b")*1,"-"))))</f>
        <v/>
      </c>
      <c r="AQ163" s="71" t="str">
        <f ca="1">IF(LEN($I163)=0,"",IF(LEN(AQ$12)=0,"",IF(ISNUMBER(SEARCH("LABEL",$G163)),"",IFERROR(_xll.BDP(TKR,$G163,"EQY_FUND_RELATIVE_PERIOD",AQ$12,ACC_O,CONS_O,CURR_O,"fill=b")*1,"-"))))</f>
        <v/>
      </c>
      <c r="AR163" s="71" t="str">
        <f ca="1">IF(LEN($I163)=0,"",IF(LEN(AR$12)=0,"",IF(ISNUMBER(SEARCH("LABEL",$G163)),"",IFERROR(_xll.BDP(TKR,$G163,"EQY_FUND_RELATIVE_PERIOD",AR$12,ACC_O,CONS_O,CURR_O,"fill=b")*1,"-"))))</f>
        <v/>
      </c>
      <c r="AS163" s="71" t="str">
        <f ca="1">IF(LEN($I163)=0,"",IF(LEN(AS$12)=0,"",IF(ISNUMBER(SEARCH("LABEL",$G163)),"",IFERROR(_xll.BDP(TKR,$G163,"EQY_FUND_RELATIVE_PERIOD",AS$12,ACC_O,CONS_O,CURR_O,"fill=b")*1,"-"))))</f>
        <v/>
      </c>
      <c r="AT163" s="71" t="str">
        <f ca="1">IF(LEN($I163)=0,"",IF(LEN(AT$12)=0,"",IF(ISNUMBER(SEARCH("LABEL",$G163)),"",IFERROR(_xll.BDP(TKR,$G163,"EQY_FUND_RELATIVE_PERIOD",AT$12,ACC_O,CONS_O,CURR_O,"fill=b")*1,"-"))))</f>
        <v/>
      </c>
      <c r="AU163" s="71" t="str">
        <f ca="1">IF(LEN($I163)=0,"",IF(LEN(AU$12)=0,"",IF(ISNUMBER(SEARCH("LABEL",$G163)),"",IFERROR(_xll.BDP(TKR,$G163,"EQY_FUND_RELATIVE_PERIOD",AU$12,ACC_O,CONS_O,CURR_O,"fill=b")*1,"-"))))</f>
        <v/>
      </c>
      <c r="AV163" s="71" t="str">
        <f ca="1">IF(LEN($I163)=0,"",IF(LEN(AV$12)=0,"",IF(ISNUMBER(SEARCH("LABEL",$G163)),"",IFERROR(_xll.BDP(TKR,$G163,"EQY_FUND_RELATIVE_PERIOD",AV$12,ACC_O,CONS_O,CURR_O,"fill=b")*1,"-"))))</f>
        <v/>
      </c>
      <c r="AW163" s="71" t="str">
        <f ca="1">IF(LEN($I163)=0,"",IF(LEN(AW$12)=0,"",IF(ISNUMBER(SEARCH("LABEL",$G163)),"",IFERROR(_xll.BDP(TKR,$G163,"EQY_FUND_RELATIVE_PERIOD",AW$12,ACC_O,CONS_O,CURR_O,"fill=b")*1,"-"))))</f>
        <v/>
      </c>
      <c r="AX163" s="71" t="str">
        <f ca="1">IF(LEN($I163)=0,"",IF(LEN(AX$12)=0,"",IF(ISNUMBER(SEARCH("LABEL",$G163)),"",IFERROR(_xll.BDP(TKR,$G163,"EQY_FUND_RELATIVE_PERIOD",AX$12,ACC_O,CONS_O,CURR_O,"fill=b")*1,"-"))))</f>
        <v/>
      </c>
      <c r="AY163" s="71" t="str">
        <f ca="1">IF(LEN($I163)=0,"",IF(LEN(AY$12)=0,"",IF(ISNUMBER(SEARCH("LABEL",$G163)),"",IFERROR(_xll.BDP(TKR,$G163,"EQY_FUND_RELATIVE_PERIOD",AY$12,ACC_O,CONS_O,CURR_O,"fill=b")*1,"-"))))</f>
        <v/>
      </c>
      <c r="AZ163" s="71" t="str">
        <f ca="1">IF(LEN($I163)=0,"",IF(LEN(AZ$12)=0,"",IF(ISNUMBER(SEARCH("LABEL",$G163)),"",IFERROR(_xll.BDP(TKR,$G163,"EQY_FUND_RELATIVE_PERIOD",AZ$12,ACC_O,CONS_O,CURR_O,"fill=b")*1,"-"))))</f>
        <v/>
      </c>
      <c r="BA163" s="71" t="str">
        <f ca="1">IF(LEN($I163)=0,"",IF(LEN(BA$12)=0,"",IF(ISNUMBER(SEARCH("LABEL",$G163)),"",IFERROR(_xll.BDP(TKR,$G163,"EQY_FUND_RELATIVE_PERIOD",BA$12,ACC_O,CONS_O,CURR_O,"fill=b")*1,"-"))))</f>
        <v/>
      </c>
      <c r="BB163" s="71" t="str">
        <f ca="1">IF(LEN($I163)=0,"",IF(LEN(BB$12)=0,"",IF(ISNUMBER(SEARCH("LABEL",$G163)),"",IFERROR(_xll.BDP(TKR,$G163,"EQY_FUND_RELATIVE_PERIOD",BB$12,ACC_O,CONS_O,CURR_O,"fill=b")*1,"-"))))</f>
        <v/>
      </c>
      <c r="BC163" s="71" t="str">
        <f ca="1">IF(LEN($I163)=0,"",IF(LEN(BC$12)=0,"",IF(ISNUMBER(SEARCH("LABEL",$G163)),"",IFERROR(_xll.BDP(TKR,$G163,"EQY_FUND_RELATIVE_PERIOD",BC$12,ACC_O,CONS_O,CURR_O,"fill=b")*1,"-"))))</f>
        <v/>
      </c>
    </row>
    <row r="164" spans="2:55">
      <c r="B164">
        <v>152</v>
      </c>
      <c r="C164" t="str">
        <f ca="1">IFERROR(INDEX(Passed_Addl,$B164,C$12),"")</f>
        <v/>
      </c>
      <c r="D164" t="str">
        <f ca="1">IFERROR(INDEX(Passed_Addl,$B164,D$12),"")</f>
        <v/>
      </c>
      <c r="E164" t="str">
        <f ca="1">IFERROR(INDEX(Passed_Addl,$B164,E$12),"")</f>
        <v/>
      </c>
      <c r="F164" t="str">
        <f ca="1">IFERROR(INDEX(Passed_Addl,$B164,F$12),"")</f>
        <v/>
      </c>
      <c r="G164" t="str">
        <f t="shared" ca="1" si="10"/>
        <v/>
      </c>
      <c r="H164" t="str">
        <f t="shared" ca="1" si="11"/>
        <v/>
      </c>
      <c r="I164" t="str">
        <f t="shared" ca="1" si="12"/>
        <v/>
      </c>
      <c r="P164" s="71" t="str">
        <f ca="1">IF(LEN($I164)=0,"",IF(LEN(P$12)=0,"",IF(ISNUMBER(SEARCH("LABEL",$G164)),"",IFERROR(_xll.BDP(TKR,$G164,"EQY_FUND_RELATIVE_PERIOD",P$12,ACC_O,CONS_O,CURR_O,"fill=b")*1,"-"))))</f>
        <v/>
      </c>
      <c r="Q164" s="71" t="str">
        <f ca="1">IF(LEN($I164)=0,"",IF(LEN(Q$12)=0,"",IF(ISNUMBER(SEARCH("LABEL",$G164)),"",IFERROR(_xll.BDP(TKR,$G164,"EQY_FUND_RELATIVE_PERIOD",Q$12,ACC_O,CONS_O,CURR_O,"fill=b")*1,"-"))))</f>
        <v/>
      </c>
      <c r="R164" s="71" t="str">
        <f ca="1">IF(LEN($I164)=0,"",IF(LEN(R$12)=0,"",IF(ISNUMBER(SEARCH("LABEL",$G164)),"",IFERROR(_xll.BDP(TKR,$G164,"EQY_FUND_RELATIVE_PERIOD",R$12,ACC_O,CONS_O,CURR_O,"fill=b")*1,"-"))))</f>
        <v/>
      </c>
      <c r="S164" s="71" t="str">
        <f ca="1">IF(LEN($I164)=0,"",IF(LEN(S$12)=0,"",IF(ISNUMBER(SEARCH("LABEL",$G164)),"",IFERROR(_xll.BDP(TKR,$G164,"EQY_FUND_RELATIVE_PERIOD",S$12,ACC_O,CONS_O,CURR_O,"fill=b")*1,"-"))))</f>
        <v/>
      </c>
      <c r="T164" s="71" t="str">
        <f ca="1">IF(LEN($I164)=0,"",IF(LEN(T$12)=0,"",IF(ISNUMBER(SEARCH("LABEL",$G164)),"",IFERROR(_xll.BDP(TKR,$G164,"EQY_FUND_RELATIVE_PERIOD",T$12,ACC_O,CONS_O,CURR_O,"fill=b")*1,"-"))))</f>
        <v/>
      </c>
      <c r="U164" s="71" t="str">
        <f ca="1">IF(LEN($I164)=0,"",IF(LEN(U$12)=0,"",IF(ISNUMBER(SEARCH("LABEL",$G164)),"",IFERROR(_xll.BDP(TKR,$G164,"EQY_FUND_RELATIVE_PERIOD",U$12,ACC_O,CONS_O,CURR_O,"fill=b")*1,"-"))))</f>
        <v/>
      </c>
      <c r="V164" s="71" t="str">
        <f ca="1">IF(LEN($I164)=0,"",IF(LEN(V$12)=0,"",IF(ISNUMBER(SEARCH("LABEL",$G164)),"",IFERROR(_xll.BDP(TKR,$G164,"EQY_FUND_RELATIVE_PERIOD",V$12,ACC_O,CONS_O,CURR_O,"fill=b")*1,"-"))))</f>
        <v/>
      </c>
      <c r="W164" s="71" t="str">
        <f ca="1">IF(LEN($I164)=0,"",IF(LEN(W$12)=0,"",IF(ISNUMBER(SEARCH("LABEL",$G164)),"",IFERROR(_xll.BDP(TKR,$G164,"EQY_FUND_RELATIVE_PERIOD",W$12,ACC_O,CONS_O,CURR_O,"fill=b")*1,"-"))))</f>
        <v/>
      </c>
      <c r="X164" s="71" t="str">
        <f ca="1">IF(LEN($I164)=0,"",IF(LEN(X$12)=0,"",IF(ISNUMBER(SEARCH("LABEL",$G164)),"",IFERROR(_xll.BDP(TKR,$G164,"EQY_FUND_RELATIVE_PERIOD",X$12,ACC_O,CONS_O,CURR_O,"fill=b")*1,"-"))))</f>
        <v/>
      </c>
      <c r="Y164" s="71" t="str">
        <f ca="1">IF(LEN($I164)=0,"",IF(LEN(Y$12)=0,"",IF(ISNUMBER(SEARCH("LABEL",$G164)),"",IFERROR(_xll.BDP(TKR,$G164,"EQY_FUND_RELATIVE_PERIOD",Y$12,ACC_O,CONS_O,CURR_O,"fill=b")*1,"-"))))</f>
        <v/>
      </c>
      <c r="Z164" s="71" t="str">
        <f ca="1">IF(LEN($I164)=0,"",IF(LEN(Z$12)=0,"",IF(ISNUMBER(SEARCH("LABEL",$G164)),"",IFERROR(_xll.BDP(TKR,$G164,"EQY_FUND_RELATIVE_PERIOD",Z$12,ACC_O,CONS_O,CURR_O,"fill=b")*1,"-"))))</f>
        <v/>
      </c>
      <c r="AA164" s="71" t="str">
        <f ca="1">IF(LEN($I164)=0,"",IF(LEN(AA$12)=0,"",IF(ISNUMBER(SEARCH("LABEL",$G164)),"",IFERROR(_xll.BDP(TKR,$G164,"EQY_FUND_RELATIVE_PERIOD",AA$12,ACC_O,CONS_O,CURR_O,"fill=b")*1,"-"))))</f>
        <v/>
      </c>
      <c r="AB164" s="71" t="str">
        <f ca="1">IF(LEN($I164)=0,"",IF(LEN(AB$12)=0,"",IF(ISNUMBER(SEARCH("LABEL",$G164)),"",IFERROR(_xll.BDP(TKR,$G164,"EQY_FUND_RELATIVE_PERIOD",AB$12,ACC_O,CONS_O,CURR_O,"fill=b")*1,"-"))))</f>
        <v/>
      </c>
      <c r="AC164" s="71" t="str">
        <f ca="1">IF(LEN($I164)=0,"",IF(LEN(AC$12)=0,"",IF(ISNUMBER(SEARCH("LABEL",$G164)),"",IFERROR(_xll.BDP(TKR,$G164,"EQY_FUND_RELATIVE_PERIOD",AC$12,ACC_O,CONS_O,CURR_O,"fill=b")*1,"-"))))</f>
        <v/>
      </c>
      <c r="AD164" s="71" t="str">
        <f ca="1">IF(LEN($I164)=0,"",IF(LEN(AD$12)=0,"",IF(ISNUMBER(SEARCH("LABEL",$G164)),"",IFERROR(_xll.BDP(TKR,$G164,"EQY_FUND_RELATIVE_PERIOD",AD$12,ACC_O,CONS_O,CURR_O,"fill=b")*1,"-"))))</f>
        <v/>
      </c>
      <c r="AE164" s="71" t="str">
        <f ca="1">IF(LEN($I164)=0,"",IF(LEN(AE$12)=0,"",IF(ISNUMBER(SEARCH("LABEL",$G164)),"",IFERROR(_xll.BDP(TKR,$G164,"EQY_FUND_RELATIVE_PERIOD",AE$12,ACC_O,CONS_O,CURR_O,"fill=b")*1,"-"))))</f>
        <v/>
      </c>
      <c r="AF164" s="71" t="str">
        <f ca="1">IF(LEN($I164)=0,"",IF(LEN(AF$12)=0,"",IF(ISNUMBER(SEARCH("LABEL",$G164)),"",IFERROR(_xll.BDP(TKR,$G164,"EQY_FUND_RELATIVE_PERIOD",AF$12,ACC_O,CONS_O,CURR_O,"fill=b")*1,"-"))))</f>
        <v/>
      </c>
      <c r="AG164" s="71" t="str">
        <f ca="1">IF(LEN($I164)=0,"",IF(LEN(AG$12)=0,"",IF(ISNUMBER(SEARCH("LABEL",$G164)),"",IFERROR(_xll.BDP(TKR,$G164,"EQY_FUND_RELATIVE_PERIOD",AG$12,ACC_O,CONS_O,CURR_O,"fill=b")*1,"-"))))</f>
        <v/>
      </c>
      <c r="AH164" s="71" t="str">
        <f ca="1">IF(LEN($I164)=0,"",IF(LEN(AH$12)=0,"",IF(ISNUMBER(SEARCH("LABEL",$G164)),"",IFERROR(_xll.BDP(TKR,$G164,"EQY_FUND_RELATIVE_PERIOD",AH$12,ACC_O,CONS_O,CURR_O,"fill=b")*1,"-"))))</f>
        <v/>
      </c>
      <c r="AI164" s="71" t="str">
        <f ca="1">IF(LEN($I164)=0,"",IF(LEN(AI$12)=0,"",IF(ISNUMBER(SEARCH("LABEL",$G164)),"",IFERROR(_xll.BDP(TKR,$G164,"EQY_FUND_RELATIVE_PERIOD",AI$12,ACC_O,CONS_O,CURR_O,"fill=b")*1,"-"))))</f>
        <v/>
      </c>
      <c r="AJ164" s="71" t="str">
        <f ca="1">IF(LEN($I164)=0,"",IF(LEN(AJ$12)=0,"",IF(ISNUMBER(SEARCH("LABEL",$G164)),"",IFERROR(_xll.BDP(TKR,$G164,"EQY_FUND_RELATIVE_PERIOD",AJ$12,ACC_O,CONS_O,CURR_O,"fill=b")*1,"-"))))</f>
        <v/>
      </c>
      <c r="AK164" s="71" t="str">
        <f ca="1">IF(LEN($I164)=0,"",IF(LEN(AK$12)=0,"",IF(ISNUMBER(SEARCH("LABEL",$G164)),"",IFERROR(_xll.BDP(TKR,$G164,"EQY_FUND_RELATIVE_PERIOD",AK$12,ACC_O,CONS_O,CURR_O,"fill=b")*1,"-"))))</f>
        <v/>
      </c>
      <c r="AL164" s="71" t="str">
        <f ca="1">IF(LEN($I164)=0,"",IF(LEN(AL$12)=0,"",IF(ISNUMBER(SEARCH("LABEL",$G164)),"",IFERROR(_xll.BDP(TKR,$G164,"EQY_FUND_RELATIVE_PERIOD",AL$12,ACC_O,CONS_O,CURR_O,"fill=b")*1,"-"))))</f>
        <v/>
      </c>
      <c r="AM164" s="71" t="str">
        <f ca="1">IF(LEN($I164)=0,"",IF(LEN(AM$12)=0,"",IF(ISNUMBER(SEARCH("LABEL",$G164)),"",IFERROR(_xll.BDP(TKR,$G164,"EQY_FUND_RELATIVE_PERIOD",AM$12,ACC_O,CONS_O,CURR_O,"fill=b")*1,"-"))))</f>
        <v/>
      </c>
      <c r="AN164" s="71" t="str">
        <f ca="1">IF(LEN($I164)=0,"",IF(LEN(AN$12)=0,"",IF(ISNUMBER(SEARCH("LABEL",$G164)),"",IFERROR(_xll.BDP(TKR,$G164,"EQY_FUND_RELATIVE_PERIOD",AN$12,ACC_O,CONS_O,CURR_O,"fill=b")*1,"-"))))</f>
        <v/>
      </c>
      <c r="AO164" s="71" t="str">
        <f ca="1">IF(LEN($I164)=0,"",IF(LEN(AO$12)=0,"",IF(ISNUMBER(SEARCH("LABEL",$G164)),"",IFERROR(_xll.BDP(TKR,$G164,"EQY_FUND_RELATIVE_PERIOD",AO$12,ACC_O,CONS_O,CURR_O,"fill=b")*1,"-"))))</f>
        <v/>
      </c>
      <c r="AP164" s="71" t="str">
        <f ca="1">IF(LEN($I164)=0,"",IF(LEN(AP$12)=0,"",IF(ISNUMBER(SEARCH("LABEL",$G164)),"",IFERROR(_xll.BDP(TKR,$G164,"EQY_FUND_RELATIVE_PERIOD",AP$12,ACC_O,CONS_O,CURR_O,"fill=b")*1,"-"))))</f>
        <v/>
      </c>
      <c r="AQ164" s="71" t="str">
        <f ca="1">IF(LEN($I164)=0,"",IF(LEN(AQ$12)=0,"",IF(ISNUMBER(SEARCH("LABEL",$G164)),"",IFERROR(_xll.BDP(TKR,$G164,"EQY_FUND_RELATIVE_PERIOD",AQ$12,ACC_O,CONS_O,CURR_O,"fill=b")*1,"-"))))</f>
        <v/>
      </c>
      <c r="AR164" s="71" t="str">
        <f ca="1">IF(LEN($I164)=0,"",IF(LEN(AR$12)=0,"",IF(ISNUMBER(SEARCH("LABEL",$G164)),"",IFERROR(_xll.BDP(TKR,$G164,"EQY_FUND_RELATIVE_PERIOD",AR$12,ACC_O,CONS_O,CURR_O,"fill=b")*1,"-"))))</f>
        <v/>
      </c>
      <c r="AS164" s="71" t="str">
        <f ca="1">IF(LEN($I164)=0,"",IF(LEN(AS$12)=0,"",IF(ISNUMBER(SEARCH("LABEL",$G164)),"",IFERROR(_xll.BDP(TKR,$G164,"EQY_FUND_RELATIVE_PERIOD",AS$12,ACC_O,CONS_O,CURR_O,"fill=b")*1,"-"))))</f>
        <v/>
      </c>
      <c r="AT164" s="71" t="str">
        <f ca="1">IF(LEN($I164)=0,"",IF(LEN(AT$12)=0,"",IF(ISNUMBER(SEARCH("LABEL",$G164)),"",IFERROR(_xll.BDP(TKR,$G164,"EQY_FUND_RELATIVE_PERIOD",AT$12,ACC_O,CONS_O,CURR_O,"fill=b")*1,"-"))))</f>
        <v/>
      </c>
      <c r="AU164" s="71" t="str">
        <f ca="1">IF(LEN($I164)=0,"",IF(LEN(AU$12)=0,"",IF(ISNUMBER(SEARCH("LABEL",$G164)),"",IFERROR(_xll.BDP(TKR,$G164,"EQY_FUND_RELATIVE_PERIOD",AU$12,ACC_O,CONS_O,CURR_O,"fill=b")*1,"-"))))</f>
        <v/>
      </c>
      <c r="AV164" s="71" t="str">
        <f ca="1">IF(LEN($I164)=0,"",IF(LEN(AV$12)=0,"",IF(ISNUMBER(SEARCH("LABEL",$G164)),"",IFERROR(_xll.BDP(TKR,$G164,"EQY_FUND_RELATIVE_PERIOD",AV$12,ACC_O,CONS_O,CURR_O,"fill=b")*1,"-"))))</f>
        <v/>
      </c>
      <c r="AW164" s="71" t="str">
        <f ca="1">IF(LEN($I164)=0,"",IF(LEN(AW$12)=0,"",IF(ISNUMBER(SEARCH("LABEL",$G164)),"",IFERROR(_xll.BDP(TKR,$G164,"EQY_FUND_RELATIVE_PERIOD",AW$12,ACC_O,CONS_O,CURR_O,"fill=b")*1,"-"))))</f>
        <v/>
      </c>
      <c r="AX164" s="71" t="str">
        <f ca="1">IF(LEN($I164)=0,"",IF(LEN(AX$12)=0,"",IF(ISNUMBER(SEARCH("LABEL",$G164)),"",IFERROR(_xll.BDP(TKR,$G164,"EQY_FUND_RELATIVE_PERIOD",AX$12,ACC_O,CONS_O,CURR_O,"fill=b")*1,"-"))))</f>
        <v/>
      </c>
      <c r="AY164" s="71" t="str">
        <f ca="1">IF(LEN($I164)=0,"",IF(LEN(AY$12)=0,"",IF(ISNUMBER(SEARCH("LABEL",$G164)),"",IFERROR(_xll.BDP(TKR,$G164,"EQY_FUND_RELATIVE_PERIOD",AY$12,ACC_O,CONS_O,CURR_O,"fill=b")*1,"-"))))</f>
        <v/>
      </c>
      <c r="AZ164" s="71" t="str">
        <f ca="1">IF(LEN($I164)=0,"",IF(LEN(AZ$12)=0,"",IF(ISNUMBER(SEARCH("LABEL",$G164)),"",IFERROR(_xll.BDP(TKR,$G164,"EQY_FUND_RELATIVE_PERIOD",AZ$12,ACC_O,CONS_O,CURR_O,"fill=b")*1,"-"))))</f>
        <v/>
      </c>
      <c r="BA164" s="71" t="str">
        <f ca="1">IF(LEN($I164)=0,"",IF(LEN(BA$12)=0,"",IF(ISNUMBER(SEARCH("LABEL",$G164)),"",IFERROR(_xll.BDP(TKR,$G164,"EQY_FUND_RELATIVE_PERIOD",BA$12,ACC_O,CONS_O,CURR_O,"fill=b")*1,"-"))))</f>
        <v/>
      </c>
      <c r="BB164" s="71" t="str">
        <f ca="1">IF(LEN($I164)=0,"",IF(LEN(BB$12)=0,"",IF(ISNUMBER(SEARCH("LABEL",$G164)),"",IFERROR(_xll.BDP(TKR,$G164,"EQY_FUND_RELATIVE_PERIOD",BB$12,ACC_O,CONS_O,CURR_O,"fill=b")*1,"-"))))</f>
        <v/>
      </c>
      <c r="BC164" s="71" t="str">
        <f ca="1">IF(LEN($I164)=0,"",IF(LEN(BC$12)=0,"",IF(ISNUMBER(SEARCH("LABEL",$G164)),"",IFERROR(_xll.BDP(TKR,$G164,"EQY_FUND_RELATIVE_PERIOD",BC$12,ACC_O,CONS_O,CURR_O,"fill=b")*1,"-"))))</f>
        <v/>
      </c>
    </row>
    <row r="165" spans="2:55">
      <c r="B165">
        <v>153</v>
      </c>
      <c r="C165" t="str">
        <f t="shared" ca="1" si="9"/>
        <v/>
      </c>
      <c r="D165" t="str">
        <f t="shared" ca="1" si="9"/>
        <v/>
      </c>
      <c r="E165" t="str">
        <f t="shared" ca="1" si="9"/>
        <v/>
      </c>
      <c r="F165" t="str">
        <f t="shared" ca="1" si="9"/>
        <v/>
      </c>
      <c r="G165" t="str">
        <f t="shared" ca="1" si="10"/>
        <v/>
      </c>
      <c r="H165" t="str">
        <f t="shared" ca="1" si="11"/>
        <v/>
      </c>
      <c r="I165" t="str">
        <f t="shared" ca="1" si="12"/>
        <v/>
      </c>
      <c r="P165" s="71" t="str">
        <f ca="1">IF(LEN($I165)=0,"",IF(LEN(P$12)=0,"",IF(ISNUMBER(SEARCH("LABEL",$G165)),"",IFERROR(_xll.BDP(TKR,$G165,"EQY_FUND_RELATIVE_PERIOD",P$12,ACC_O,CONS_O,CURR_O,"fill=b")*1,"-"))))</f>
        <v/>
      </c>
      <c r="Q165" s="71" t="str">
        <f ca="1">IF(LEN($I165)=0,"",IF(LEN(Q$12)=0,"",IF(ISNUMBER(SEARCH("LABEL",$G165)),"",IFERROR(_xll.BDP(TKR,$G165,"EQY_FUND_RELATIVE_PERIOD",Q$12,ACC_O,CONS_O,CURR_O,"fill=b")*1,"-"))))</f>
        <v/>
      </c>
      <c r="R165" s="71" t="str">
        <f ca="1">IF(LEN($I165)=0,"",IF(LEN(R$12)=0,"",IF(ISNUMBER(SEARCH("LABEL",$G165)),"",IFERROR(_xll.BDP(TKR,$G165,"EQY_FUND_RELATIVE_PERIOD",R$12,ACC_O,CONS_O,CURR_O,"fill=b")*1,"-"))))</f>
        <v/>
      </c>
      <c r="S165" s="71" t="str">
        <f ca="1">IF(LEN($I165)=0,"",IF(LEN(S$12)=0,"",IF(ISNUMBER(SEARCH("LABEL",$G165)),"",IFERROR(_xll.BDP(TKR,$G165,"EQY_FUND_RELATIVE_PERIOD",S$12,ACC_O,CONS_O,CURR_O,"fill=b")*1,"-"))))</f>
        <v/>
      </c>
      <c r="T165" s="71" t="str">
        <f ca="1">IF(LEN($I165)=0,"",IF(LEN(T$12)=0,"",IF(ISNUMBER(SEARCH("LABEL",$G165)),"",IFERROR(_xll.BDP(TKR,$G165,"EQY_FUND_RELATIVE_PERIOD",T$12,ACC_O,CONS_O,CURR_O,"fill=b")*1,"-"))))</f>
        <v/>
      </c>
      <c r="U165" s="71" t="str">
        <f ca="1">IF(LEN($I165)=0,"",IF(LEN(U$12)=0,"",IF(ISNUMBER(SEARCH("LABEL",$G165)),"",IFERROR(_xll.BDP(TKR,$G165,"EQY_FUND_RELATIVE_PERIOD",U$12,ACC_O,CONS_O,CURR_O,"fill=b")*1,"-"))))</f>
        <v/>
      </c>
      <c r="V165" s="71" t="str">
        <f ca="1">IF(LEN($I165)=0,"",IF(LEN(V$12)=0,"",IF(ISNUMBER(SEARCH("LABEL",$G165)),"",IFERROR(_xll.BDP(TKR,$G165,"EQY_FUND_RELATIVE_PERIOD",V$12,ACC_O,CONS_O,CURR_O,"fill=b")*1,"-"))))</f>
        <v/>
      </c>
      <c r="W165" s="71" t="str">
        <f ca="1">IF(LEN($I165)=0,"",IF(LEN(W$12)=0,"",IF(ISNUMBER(SEARCH("LABEL",$G165)),"",IFERROR(_xll.BDP(TKR,$G165,"EQY_FUND_RELATIVE_PERIOD",W$12,ACC_O,CONS_O,CURR_O,"fill=b")*1,"-"))))</f>
        <v/>
      </c>
      <c r="X165" s="71" t="str">
        <f ca="1">IF(LEN($I165)=0,"",IF(LEN(X$12)=0,"",IF(ISNUMBER(SEARCH("LABEL",$G165)),"",IFERROR(_xll.BDP(TKR,$G165,"EQY_FUND_RELATIVE_PERIOD",X$12,ACC_O,CONS_O,CURR_O,"fill=b")*1,"-"))))</f>
        <v/>
      </c>
      <c r="Y165" s="71" t="str">
        <f ca="1">IF(LEN($I165)=0,"",IF(LEN(Y$12)=0,"",IF(ISNUMBER(SEARCH("LABEL",$G165)),"",IFERROR(_xll.BDP(TKR,$G165,"EQY_FUND_RELATIVE_PERIOD",Y$12,ACC_O,CONS_O,CURR_O,"fill=b")*1,"-"))))</f>
        <v/>
      </c>
      <c r="Z165" s="71" t="str">
        <f ca="1">IF(LEN($I165)=0,"",IF(LEN(Z$12)=0,"",IF(ISNUMBER(SEARCH("LABEL",$G165)),"",IFERROR(_xll.BDP(TKR,$G165,"EQY_FUND_RELATIVE_PERIOD",Z$12,ACC_O,CONS_O,CURR_O,"fill=b")*1,"-"))))</f>
        <v/>
      </c>
      <c r="AA165" s="71" t="str">
        <f ca="1">IF(LEN($I165)=0,"",IF(LEN(AA$12)=0,"",IF(ISNUMBER(SEARCH("LABEL",$G165)),"",IFERROR(_xll.BDP(TKR,$G165,"EQY_FUND_RELATIVE_PERIOD",AA$12,ACC_O,CONS_O,CURR_O,"fill=b")*1,"-"))))</f>
        <v/>
      </c>
      <c r="AB165" s="71" t="str">
        <f ca="1">IF(LEN($I165)=0,"",IF(LEN(AB$12)=0,"",IF(ISNUMBER(SEARCH("LABEL",$G165)),"",IFERROR(_xll.BDP(TKR,$G165,"EQY_FUND_RELATIVE_PERIOD",AB$12,ACC_O,CONS_O,CURR_O,"fill=b")*1,"-"))))</f>
        <v/>
      </c>
      <c r="AC165" s="71" t="str">
        <f ca="1">IF(LEN($I165)=0,"",IF(LEN(AC$12)=0,"",IF(ISNUMBER(SEARCH("LABEL",$G165)),"",IFERROR(_xll.BDP(TKR,$G165,"EQY_FUND_RELATIVE_PERIOD",AC$12,ACC_O,CONS_O,CURR_O,"fill=b")*1,"-"))))</f>
        <v/>
      </c>
      <c r="AD165" s="71" t="str">
        <f ca="1">IF(LEN($I165)=0,"",IF(LEN(AD$12)=0,"",IF(ISNUMBER(SEARCH("LABEL",$G165)),"",IFERROR(_xll.BDP(TKR,$G165,"EQY_FUND_RELATIVE_PERIOD",AD$12,ACC_O,CONS_O,CURR_O,"fill=b")*1,"-"))))</f>
        <v/>
      </c>
      <c r="AE165" s="71" t="str">
        <f ca="1">IF(LEN($I165)=0,"",IF(LEN(AE$12)=0,"",IF(ISNUMBER(SEARCH("LABEL",$G165)),"",IFERROR(_xll.BDP(TKR,$G165,"EQY_FUND_RELATIVE_PERIOD",AE$12,ACC_O,CONS_O,CURR_O,"fill=b")*1,"-"))))</f>
        <v/>
      </c>
      <c r="AF165" s="71" t="str">
        <f ca="1">IF(LEN($I165)=0,"",IF(LEN(AF$12)=0,"",IF(ISNUMBER(SEARCH("LABEL",$G165)),"",IFERROR(_xll.BDP(TKR,$G165,"EQY_FUND_RELATIVE_PERIOD",AF$12,ACC_O,CONS_O,CURR_O,"fill=b")*1,"-"))))</f>
        <v/>
      </c>
      <c r="AG165" s="71" t="str">
        <f ca="1">IF(LEN($I165)=0,"",IF(LEN(AG$12)=0,"",IF(ISNUMBER(SEARCH("LABEL",$G165)),"",IFERROR(_xll.BDP(TKR,$G165,"EQY_FUND_RELATIVE_PERIOD",AG$12,ACC_O,CONS_O,CURR_O,"fill=b")*1,"-"))))</f>
        <v/>
      </c>
      <c r="AH165" s="71" t="str">
        <f ca="1">IF(LEN($I165)=0,"",IF(LEN(AH$12)=0,"",IF(ISNUMBER(SEARCH("LABEL",$G165)),"",IFERROR(_xll.BDP(TKR,$G165,"EQY_FUND_RELATIVE_PERIOD",AH$12,ACC_O,CONS_O,CURR_O,"fill=b")*1,"-"))))</f>
        <v/>
      </c>
      <c r="AI165" s="71" t="str">
        <f ca="1">IF(LEN($I165)=0,"",IF(LEN(AI$12)=0,"",IF(ISNUMBER(SEARCH("LABEL",$G165)),"",IFERROR(_xll.BDP(TKR,$G165,"EQY_FUND_RELATIVE_PERIOD",AI$12,ACC_O,CONS_O,CURR_O,"fill=b")*1,"-"))))</f>
        <v/>
      </c>
      <c r="AJ165" s="71" t="str">
        <f ca="1">IF(LEN($I165)=0,"",IF(LEN(AJ$12)=0,"",IF(ISNUMBER(SEARCH("LABEL",$G165)),"",IFERROR(_xll.BDP(TKR,$G165,"EQY_FUND_RELATIVE_PERIOD",AJ$12,ACC_O,CONS_O,CURR_O,"fill=b")*1,"-"))))</f>
        <v/>
      </c>
      <c r="AK165" s="71" t="str">
        <f ca="1">IF(LEN($I165)=0,"",IF(LEN(AK$12)=0,"",IF(ISNUMBER(SEARCH("LABEL",$G165)),"",IFERROR(_xll.BDP(TKR,$G165,"EQY_FUND_RELATIVE_PERIOD",AK$12,ACC_O,CONS_O,CURR_O,"fill=b")*1,"-"))))</f>
        <v/>
      </c>
      <c r="AL165" s="71" t="str">
        <f ca="1">IF(LEN($I165)=0,"",IF(LEN(AL$12)=0,"",IF(ISNUMBER(SEARCH("LABEL",$G165)),"",IFERROR(_xll.BDP(TKR,$G165,"EQY_FUND_RELATIVE_PERIOD",AL$12,ACC_O,CONS_O,CURR_O,"fill=b")*1,"-"))))</f>
        <v/>
      </c>
      <c r="AM165" s="71" t="str">
        <f ca="1">IF(LEN($I165)=0,"",IF(LEN(AM$12)=0,"",IF(ISNUMBER(SEARCH("LABEL",$G165)),"",IFERROR(_xll.BDP(TKR,$G165,"EQY_FUND_RELATIVE_PERIOD",AM$12,ACC_O,CONS_O,CURR_O,"fill=b")*1,"-"))))</f>
        <v/>
      </c>
      <c r="AN165" s="71" t="str">
        <f ca="1">IF(LEN($I165)=0,"",IF(LEN(AN$12)=0,"",IF(ISNUMBER(SEARCH("LABEL",$G165)),"",IFERROR(_xll.BDP(TKR,$G165,"EQY_FUND_RELATIVE_PERIOD",AN$12,ACC_O,CONS_O,CURR_O,"fill=b")*1,"-"))))</f>
        <v/>
      </c>
      <c r="AO165" s="71" t="str">
        <f ca="1">IF(LEN($I165)=0,"",IF(LEN(AO$12)=0,"",IF(ISNUMBER(SEARCH("LABEL",$G165)),"",IFERROR(_xll.BDP(TKR,$G165,"EQY_FUND_RELATIVE_PERIOD",AO$12,ACC_O,CONS_O,CURR_O,"fill=b")*1,"-"))))</f>
        <v/>
      </c>
      <c r="AP165" s="71" t="str">
        <f ca="1">IF(LEN($I165)=0,"",IF(LEN(AP$12)=0,"",IF(ISNUMBER(SEARCH("LABEL",$G165)),"",IFERROR(_xll.BDP(TKR,$G165,"EQY_FUND_RELATIVE_PERIOD",AP$12,ACC_O,CONS_O,CURR_O,"fill=b")*1,"-"))))</f>
        <v/>
      </c>
      <c r="AQ165" s="71" t="str">
        <f ca="1">IF(LEN($I165)=0,"",IF(LEN(AQ$12)=0,"",IF(ISNUMBER(SEARCH("LABEL",$G165)),"",IFERROR(_xll.BDP(TKR,$G165,"EQY_FUND_RELATIVE_PERIOD",AQ$12,ACC_O,CONS_O,CURR_O,"fill=b")*1,"-"))))</f>
        <v/>
      </c>
      <c r="AR165" s="71" t="str">
        <f ca="1">IF(LEN($I165)=0,"",IF(LEN(AR$12)=0,"",IF(ISNUMBER(SEARCH("LABEL",$G165)),"",IFERROR(_xll.BDP(TKR,$G165,"EQY_FUND_RELATIVE_PERIOD",AR$12,ACC_O,CONS_O,CURR_O,"fill=b")*1,"-"))))</f>
        <v/>
      </c>
      <c r="AS165" s="71" t="str">
        <f ca="1">IF(LEN($I165)=0,"",IF(LEN(AS$12)=0,"",IF(ISNUMBER(SEARCH("LABEL",$G165)),"",IFERROR(_xll.BDP(TKR,$G165,"EQY_FUND_RELATIVE_PERIOD",AS$12,ACC_O,CONS_O,CURR_O,"fill=b")*1,"-"))))</f>
        <v/>
      </c>
      <c r="AT165" s="71" t="str">
        <f ca="1">IF(LEN($I165)=0,"",IF(LEN(AT$12)=0,"",IF(ISNUMBER(SEARCH("LABEL",$G165)),"",IFERROR(_xll.BDP(TKR,$G165,"EQY_FUND_RELATIVE_PERIOD",AT$12,ACC_O,CONS_O,CURR_O,"fill=b")*1,"-"))))</f>
        <v/>
      </c>
      <c r="AU165" s="71" t="str">
        <f ca="1">IF(LEN($I165)=0,"",IF(LEN(AU$12)=0,"",IF(ISNUMBER(SEARCH("LABEL",$G165)),"",IFERROR(_xll.BDP(TKR,$G165,"EQY_FUND_RELATIVE_PERIOD",AU$12,ACC_O,CONS_O,CURR_O,"fill=b")*1,"-"))))</f>
        <v/>
      </c>
      <c r="AV165" s="71" t="str">
        <f ca="1">IF(LEN($I165)=0,"",IF(LEN(AV$12)=0,"",IF(ISNUMBER(SEARCH("LABEL",$G165)),"",IFERROR(_xll.BDP(TKR,$G165,"EQY_FUND_RELATIVE_PERIOD",AV$12,ACC_O,CONS_O,CURR_O,"fill=b")*1,"-"))))</f>
        <v/>
      </c>
      <c r="AW165" s="71" t="str">
        <f ca="1">IF(LEN($I165)=0,"",IF(LEN(AW$12)=0,"",IF(ISNUMBER(SEARCH("LABEL",$G165)),"",IFERROR(_xll.BDP(TKR,$G165,"EQY_FUND_RELATIVE_PERIOD",AW$12,ACC_O,CONS_O,CURR_O,"fill=b")*1,"-"))))</f>
        <v/>
      </c>
      <c r="AX165" s="71" t="str">
        <f ca="1">IF(LEN($I165)=0,"",IF(LEN(AX$12)=0,"",IF(ISNUMBER(SEARCH("LABEL",$G165)),"",IFERROR(_xll.BDP(TKR,$G165,"EQY_FUND_RELATIVE_PERIOD",AX$12,ACC_O,CONS_O,CURR_O,"fill=b")*1,"-"))))</f>
        <v/>
      </c>
      <c r="AY165" s="71" t="str">
        <f ca="1">IF(LEN($I165)=0,"",IF(LEN(AY$12)=0,"",IF(ISNUMBER(SEARCH("LABEL",$G165)),"",IFERROR(_xll.BDP(TKR,$G165,"EQY_FUND_RELATIVE_PERIOD",AY$12,ACC_O,CONS_O,CURR_O,"fill=b")*1,"-"))))</f>
        <v/>
      </c>
      <c r="AZ165" s="71" t="str">
        <f ca="1">IF(LEN($I165)=0,"",IF(LEN(AZ$12)=0,"",IF(ISNUMBER(SEARCH("LABEL",$G165)),"",IFERROR(_xll.BDP(TKR,$G165,"EQY_FUND_RELATIVE_PERIOD",AZ$12,ACC_O,CONS_O,CURR_O,"fill=b")*1,"-"))))</f>
        <v/>
      </c>
      <c r="BA165" s="71" t="str">
        <f ca="1">IF(LEN($I165)=0,"",IF(LEN(BA$12)=0,"",IF(ISNUMBER(SEARCH("LABEL",$G165)),"",IFERROR(_xll.BDP(TKR,$G165,"EQY_FUND_RELATIVE_PERIOD",BA$12,ACC_O,CONS_O,CURR_O,"fill=b")*1,"-"))))</f>
        <v/>
      </c>
      <c r="BB165" s="71" t="str">
        <f ca="1">IF(LEN($I165)=0,"",IF(LEN(BB$12)=0,"",IF(ISNUMBER(SEARCH("LABEL",$G165)),"",IFERROR(_xll.BDP(TKR,$G165,"EQY_FUND_RELATIVE_PERIOD",BB$12,ACC_O,CONS_O,CURR_O,"fill=b")*1,"-"))))</f>
        <v/>
      </c>
      <c r="BC165" s="71" t="str">
        <f ca="1">IF(LEN($I165)=0,"",IF(LEN(BC$12)=0,"",IF(ISNUMBER(SEARCH("LABEL",$G165)),"",IFERROR(_xll.BDP(TKR,$G165,"EQY_FUND_RELATIVE_PERIOD",BC$12,ACC_O,CONS_O,CURR_O,"fill=b")*1,"-"))))</f>
        <v/>
      </c>
    </row>
    <row r="166" spans="2:55">
      <c r="B166">
        <v>154</v>
      </c>
      <c r="C166" t="str">
        <f ca="1">IFERROR(INDEX(Passed_Addl,$B166,C$12),"")</f>
        <v/>
      </c>
      <c r="D166" t="str">
        <f ca="1">IFERROR(INDEX(Passed_Addl,$B166,D$12),"")</f>
        <v/>
      </c>
      <c r="E166" t="str">
        <f ca="1">IFERROR(INDEX(Passed_Addl,$B166,E$12),"")</f>
        <v/>
      </c>
      <c r="F166" t="str">
        <f ca="1">IFERROR(INDEX(Passed_Addl,$B166,F$12),"")</f>
        <v/>
      </c>
      <c r="G166" t="str">
        <f t="shared" ca="1" si="10"/>
        <v/>
      </c>
      <c r="H166" t="str">
        <f t="shared" ca="1" si="11"/>
        <v/>
      </c>
      <c r="I166" t="str">
        <f t="shared" ca="1" si="12"/>
        <v/>
      </c>
      <c r="P166" s="71" t="str">
        <f ca="1">IF(LEN($I166)=0,"",IF(LEN(P$12)=0,"",IF(ISNUMBER(SEARCH("LABEL",$G166)),"",IFERROR(_xll.BDP(TKR,$G166,"EQY_FUND_RELATIVE_PERIOD",P$12,ACC_O,CONS_O,CURR_O,"fill=b")*1,"-"))))</f>
        <v/>
      </c>
      <c r="Q166" s="71" t="str">
        <f ca="1">IF(LEN($I166)=0,"",IF(LEN(Q$12)=0,"",IF(ISNUMBER(SEARCH("LABEL",$G166)),"",IFERROR(_xll.BDP(TKR,$G166,"EQY_FUND_RELATIVE_PERIOD",Q$12,ACC_O,CONS_O,CURR_O,"fill=b")*1,"-"))))</f>
        <v/>
      </c>
      <c r="R166" s="71" t="str">
        <f ca="1">IF(LEN($I166)=0,"",IF(LEN(R$12)=0,"",IF(ISNUMBER(SEARCH("LABEL",$G166)),"",IFERROR(_xll.BDP(TKR,$G166,"EQY_FUND_RELATIVE_PERIOD",R$12,ACC_O,CONS_O,CURR_O,"fill=b")*1,"-"))))</f>
        <v/>
      </c>
      <c r="S166" s="71" t="str">
        <f ca="1">IF(LEN($I166)=0,"",IF(LEN(S$12)=0,"",IF(ISNUMBER(SEARCH("LABEL",$G166)),"",IFERROR(_xll.BDP(TKR,$G166,"EQY_FUND_RELATIVE_PERIOD",S$12,ACC_O,CONS_O,CURR_O,"fill=b")*1,"-"))))</f>
        <v/>
      </c>
      <c r="T166" s="71" t="str">
        <f ca="1">IF(LEN($I166)=0,"",IF(LEN(T$12)=0,"",IF(ISNUMBER(SEARCH("LABEL",$G166)),"",IFERROR(_xll.BDP(TKR,$G166,"EQY_FUND_RELATIVE_PERIOD",T$12,ACC_O,CONS_O,CURR_O,"fill=b")*1,"-"))))</f>
        <v/>
      </c>
      <c r="U166" s="71" t="str">
        <f ca="1">IF(LEN($I166)=0,"",IF(LEN(U$12)=0,"",IF(ISNUMBER(SEARCH("LABEL",$G166)),"",IFERROR(_xll.BDP(TKR,$G166,"EQY_FUND_RELATIVE_PERIOD",U$12,ACC_O,CONS_O,CURR_O,"fill=b")*1,"-"))))</f>
        <v/>
      </c>
      <c r="V166" s="71" t="str">
        <f ca="1">IF(LEN($I166)=0,"",IF(LEN(V$12)=0,"",IF(ISNUMBER(SEARCH("LABEL",$G166)),"",IFERROR(_xll.BDP(TKR,$G166,"EQY_FUND_RELATIVE_PERIOD",V$12,ACC_O,CONS_O,CURR_O,"fill=b")*1,"-"))))</f>
        <v/>
      </c>
      <c r="W166" s="71" t="str">
        <f ca="1">IF(LEN($I166)=0,"",IF(LEN(W$12)=0,"",IF(ISNUMBER(SEARCH("LABEL",$G166)),"",IFERROR(_xll.BDP(TKR,$G166,"EQY_FUND_RELATIVE_PERIOD",W$12,ACC_O,CONS_O,CURR_O,"fill=b")*1,"-"))))</f>
        <v/>
      </c>
      <c r="X166" s="71" t="str">
        <f ca="1">IF(LEN($I166)=0,"",IF(LEN(X$12)=0,"",IF(ISNUMBER(SEARCH("LABEL",$G166)),"",IFERROR(_xll.BDP(TKR,$G166,"EQY_FUND_RELATIVE_PERIOD",X$12,ACC_O,CONS_O,CURR_O,"fill=b")*1,"-"))))</f>
        <v/>
      </c>
      <c r="Y166" s="71" t="str">
        <f ca="1">IF(LEN($I166)=0,"",IF(LEN(Y$12)=0,"",IF(ISNUMBER(SEARCH("LABEL",$G166)),"",IFERROR(_xll.BDP(TKR,$G166,"EQY_FUND_RELATIVE_PERIOD",Y$12,ACC_O,CONS_O,CURR_O,"fill=b")*1,"-"))))</f>
        <v/>
      </c>
      <c r="Z166" s="71" t="str">
        <f ca="1">IF(LEN($I166)=0,"",IF(LEN(Z$12)=0,"",IF(ISNUMBER(SEARCH("LABEL",$G166)),"",IFERROR(_xll.BDP(TKR,$G166,"EQY_FUND_RELATIVE_PERIOD",Z$12,ACC_O,CONS_O,CURR_O,"fill=b")*1,"-"))))</f>
        <v/>
      </c>
      <c r="AA166" s="71" t="str">
        <f ca="1">IF(LEN($I166)=0,"",IF(LEN(AA$12)=0,"",IF(ISNUMBER(SEARCH("LABEL",$G166)),"",IFERROR(_xll.BDP(TKR,$G166,"EQY_FUND_RELATIVE_PERIOD",AA$12,ACC_O,CONS_O,CURR_O,"fill=b")*1,"-"))))</f>
        <v/>
      </c>
      <c r="AB166" s="71" t="str">
        <f ca="1">IF(LEN($I166)=0,"",IF(LEN(AB$12)=0,"",IF(ISNUMBER(SEARCH("LABEL",$G166)),"",IFERROR(_xll.BDP(TKR,$G166,"EQY_FUND_RELATIVE_PERIOD",AB$12,ACC_O,CONS_O,CURR_O,"fill=b")*1,"-"))))</f>
        <v/>
      </c>
      <c r="AC166" s="71" t="str">
        <f ca="1">IF(LEN($I166)=0,"",IF(LEN(AC$12)=0,"",IF(ISNUMBER(SEARCH("LABEL",$G166)),"",IFERROR(_xll.BDP(TKR,$G166,"EQY_FUND_RELATIVE_PERIOD",AC$12,ACC_O,CONS_O,CURR_O,"fill=b")*1,"-"))))</f>
        <v/>
      </c>
      <c r="AD166" s="71" t="str">
        <f ca="1">IF(LEN($I166)=0,"",IF(LEN(AD$12)=0,"",IF(ISNUMBER(SEARCH("LABEL",$G166)),"",IFERROR(_xll.BDP(TKR,$G166,"EQY_FUND_RELATIVE_PERIOD",AD$12,ACC_O,CONS_O,CURR_O,"fill=b")*1,"-"))))</f>
        <v/>
      </c>
      <c r="AE166" s="71" t="str">
        <f ca="1">IF(LEN($I166)=0,"",IF(LEN(AE$12)=0,"",IF(ISNUMBER(SEARCH("LABEL",$G166)),"",IFERROR(_xll.BDP(TKR,$G166,"EQY_FUND_RELATIVE_PERIOD",AE$12,ACC_O,CONS_O,CURR_O,"fill=b")*1,"-"))))</f>
        <v/>
      </c>
      <c r="AF166" s="71" t="str">
        <f ca="1">IF(LEN($I166)=0,"",IF(LEN(AF$12)=0,"",IF(ISNUMBER(SEARCH("LABEL",$G166)),"",IFERROR(_xll.BDP(TKR,$G166,"EQY_FUND_RELATIVE_PERIOD",AF$12,ACC_O,CONS_O,CURR_O,"fill=b")*1,"-"))))</f>
        <v/>
      </c>
      <c r="AG166" s="71" t="str">
        <f ca="1">IF(LEN($I166)=0,"",IF(LEN(AG$12)=0,"",IF(ISNUMBER(SEARCH("LABEL",$G166)),"",IFERROR(_xll.BDP(TKR,$G166,"EQY_FUND_RELATIVE_PERIOD",AG$12,ACC_O,CONS_O,CURR_O,"fill=b")*1,"-"))))</f>
        <v/>
      </c>
      <c r="AH166" s="71" t="str">
        <f ca="1">IF(LEN($I166)=0,"",IF(LEN(AH$12)=0,"",IF(ISNUMBER(SEARCH("LABEL",$G166)),"",IFERROR(_xll.BDP(TKR,$G166,"EQY_FUND_RELATIVE_PERIOD",AH$12,ACC_O,CONS_O,CURR_O,"fill=b")*1,"-"))))</f>
        <v/>
      </c>
      <c r="AI166" s="71" t="str">
        <f ca="1">IF(LEN($I166)=0,"",IF(LEN(AI$12)=0,"",IF(ISNUMBER(SEARCH("LABEL",$G166)),"",IFERROR(_xll.BDP(TKR,$G166,"EQY_FUND_RELATIVE_PERIOD",AI$12,ACC_O,CONS_O,CURR_O,"fill=b")*1,"-"))))</f>
        <v/>
      </c>
      <c r="AJ166" s="71" t="str">
        <f ca="1">IF(LEN($I166)=0,"",IF(LEN(AJ$12)=0,"",IF(ISNUMBER(SEARCH("LABEL",$G166)),"",IFERROR(_xll.BDP(TKR,$G166,"EQY_FUND_RELATIVE_PERIOD",AJ$12,ACC_O,CONS_O,CURR_O,"fill=b")*1,"-"))))</f>
        <v/>
      </c>
      <c r="AK166" s="71" t="str">
        <f ca="1">IF(LEN($I166)=0,"",IF(LEN(AK$12)=0,"",IF(ISNUMBER(SEARCH("LABEL",$G166)),"",IFERROR(_xll.BDP(TKR,$G166,"EQY_FUND_RELATIVE_PERIOD",AK$12,ACC_O,CONS_O,CURR_O,"fill=b")*1,"-"))))</f>
        <v/>
      </c>
      <c r="AL166" s="71" t="str">
        <f ca="1">IF(LEN($I166)=0,"",IF(LEN(AL$12)=0,"",IF(ISNUMBER(SEARCH("LABEL",$G166)),"",IFERROR(_xll.BDP(TKR,$G166,"EQY_FUND_RELATIVE_PERIOD",AL$12,ACC_O,CONS_O,CURR_O,"fill=b")*1,"-"))))</f>
        <v/>
      </c>
      <c r="AM166" s="71" t="str">
        <f ca="1">IF(LEN($I166)=0,"",IF(LEN(AM$12)=0,"",IF(ISNUMBER(SEARCH("LABEL",$G166)),"",IFERROR(_xll.BDP(TKR,$G166,"EQY_FUND_RELATIVE_PERIOD",AM$12,ACC_O,CONS_O,CURR_O,"fill=b")*1,"-"))))</f>
        <v/>
      </c>
      <c r="AN166" s="71" t="str">
        <f ca="1">IF(LEN($I166)=0,"",IF(LEN(AN$12)=0,"",IF(ISNUMBER(SEARCH("LABEL",$G166)),"",IFERROR(_xll.BDP(TKR,$G166,"EQY_FUND_RELATIVE_PERIOD",AN$12,ACC_O,CONS_O,CURR_O,"fill=b")*1,"-"))))</f>
        <v/>
      </c>
      <c r="AO166" s="71" t="str">
        <f ca="1">IF(LEN($I166)=0,"",IF(LEN(AO$12)=0,"",IF(ISNUMBER(SEARCH("LABEL",$G166)),"",IFERROR(_xll.BDP(TKR,$G166,"EQY_FUND_RELATIVE_PERIOD",AO$12,ACC_O,CONS_O,CURR_O,"fill=b")*1,"-"))))</f>
        <v/>
      </c>
      <c r="AP166" s="71" t="str">
        <f ca="1">IF(LEN($I166)=0,"",IF(LEN(AP$12)=0,"",IF(ISNUMBER(SEARCH("LABEL",$G166)),"",IFERROR(_xll.BDP(TKR,$G166,"EQY_FUND_RELATIVE_PERIOD",AP$12,ACC_O,CONS_O,CURR_O,"fill=b")*1,"-"))))</f>
        <v/>
      </c>
      <c r="AQ166" s="71" t="str">
        <f ca="1">IF(LEN($I166)=0,"",IF(LEN(AQ$12)=0,"",IF(ISNUMBER(SEARCH("LABEL",$G166)),"",IFERROR(_xll.BDP(TKR,$G166,"EQY_FUND_RELATIVE_PERIOD",AQ$12,ACC_O,CONS_O,CURR_O,"fill=b")*1,"-"))))</f>
        <v/>
      </c>
      <c r="AR166" s="71" t="str">
        <f ca="1">IF(LEN($I166)=0,"",IF(LEN(AR$12)=0,"",IF(ISNUMBER(SEARCH("LABEL",$G166)),"",IFERROR(_xll.BDP(TKR,$G166,"EQY_FUND_RELATIVE_PERIOD",AR$12,ACC_O,CONS_O,CURR_O,"fill=b")*1,"-"))))</f>
        <v/>
      </c>
      <c r="AS166" s="71" t="str">
        <f ca="1">IF(LEN($I166)=0,"",IF(LEN(AS$12)=0,"",IF(ISNUMBER(SEARCH("LABEL",$G166)),"",IFERROR(_xll.BDP(TKR,$G166,"EQY_FUND_RELATIVE_PERIOD",AS$12,ACC_O,CONS_O,CURR_O,"fill=b")*1,"-"))))</f>
        <v/>
      </c>
      <c r="AT166" s="71" t="str">
        <f ca="1">IF(LEN($I166)=0,"",IF(LEN(AT$12)=0,"",IF(ISNUMBER(SEARCH("LABEL",$G166)),"",IFERROR(_xll.BDP(TKR,$G166,"EQY_FUND_RELATIVE_PERIOD",AT$12,ACC_O,CONS_O,CURR_O,"fill=b")*1,"-"))))</f>
        <v/>
      </c>
      <c r="AU166" s="71" t="str">
        <f ca="1">IF(LEN($I166)=0,"",IF(LEN(AU$12)=0,"",IF(ISNUMBER(SEARCH("LABEL",$G166)),"",IFERROR(_xll.BDP(TKR,$G166,"EQY_FUND_RELATIVE_PERIOD",AU$12,ACC_O,CONS_O,CURR_O,"fill=b")*1,"-"))))</f>
        <v/>
      </c>
      <c r="AV166" s="71" t="str">
        <f ca="1">IF(LEN($I166)=0,"",IF(LEN(AV$12)=0,"",IF(ISNUMBER(SEARCH("LABEL",$G166)),"",IFERROR(_xll.BDP(TKR,$G166,"EQY_FUND_RELATIVE_PERIOD",AV$12,ACC_O,CONS_O,CURR_O,"fill=b")*1,"-"))))</f>
        <v/>
      </c>
      <c r="AW166" s="71" t="str">
        <f ca="1">IF(LEN($I166)=0,"",IF(LEN(AW$12)=0,"",IF(ISNUMBER(SEARCH("LABEL",$G166)),"",IFERROR(_xll.BDP(TKR,$G166,"EQY_FUND_RELATIVE_PERIOD",AW$12,ACC_O,CONS_O,CURR_O,"fill=b")*1,"-"))))</f>
        <v/>
      </c>
      <c r="AX166" s="71" t="str">
        <f ca="1">IF(LEN($I166)=0,"",IF(LEN(AX$12)=0,"",IF(ISNUMBER(SEARCH("LABEL",$G166)),"",IFERROR(_xll.BDP(TKR,$G166,"EQY_FUND_RELATIVE_PERIOD",AX$12,ACC_O,CONS_O,CURR_O,"fill=b")*1,"-"))))</f>
        <v/>
      </c>
      <c r="AY166" s="71" t="str">
        <f ca="1">IF(LEN($I166)=0,"",IF(LEN(AY$12)=0,"",IF(ISNUMBER(SEARCH("LABEL",$G166)),"",IFERROR(_xll.BDP(TKR,$G166,"EQY_FUND_RELATIVE_PERIOD",AY$12,ACC_O,CONS_O,CURR_O,"fill=b")*1,"-"))))</f>
        <v/>
      </c>
      <c r="AZ166" s="71" t="str">
        <f ca="1">IF(LEN($I166)=0,"",IF(LEN(AZ$12)=0,"",IF(ISNUMBER(SEARCH("LABEL",$G166)),"",IFERROR(_xll.BDP(TKR,$G166,"EQY_FUND_RELATIVE_PERIOD",AZ$12,ACC_O,CONS_O,CURR_O,"fill=b")*1,"-"))))</f>
        <v/>
      </c>
      <c r="BA166" s="71" t="str">
        <f ca="1">IF(LEN($I166)=0,"",IF(LEN(BA$12)=0,"",IF(ISNUMBER(SEARCH("LABEL",$G166)),"",IFERROR(_xll.BDP(TKR,$G166,"EQY_FUND_RELATIVE_PERIOD",BA$12,ACC_O,CONS_O,CURR_O,"fill=b")*1,"-"))))</f>
        <v/>
      </c>
      <c r="BB166" s="71" t="str">
        <f ca="1">IF(LEN($I166)=0,"",IF(LEN(BB$12)=0,"",IF(ISNUMBER(SEARCH("LABEL",$G166)),"",IFERROR(_xll.BDP(TKR,$G166,"EQY_FUND_RELATIVE_PERIOD",BB$12,ACC_O,CONS_O,CURR_O,"fill=b")*1,"-"))))</f>
        <v/>
      </c>
      <c r="BC166" s="71" t="str">
        <f ca="1">IF(LEN($I166)=0,"",IF(LEN(BC$12)=0,"",IF(ISNUMBER(SEARCH("LABEL",$G166)),"",IFERROR(_xll.BDP(TKR,$G166,"EQY_FUND_RELATIVE_PERIOD",BC$12,ACC_O,CONS_O,CURR_O,"fill=b")*1,"-"))))</f>
        <v/>
      </c>
    </row>
    <row r="167" spans="2:55">
      <c r="B167">
        <v>155</v>
      </c>
      <c r="C167" t="str">
        <f t="shared" ca="1" si="9"/>
        <v/>
      </c>
      <c r="D167" t="str">
        <f t="shared" ca="1" si="9"/>
        <v/>
      </c>
      <c r="E167" t="str">
        <f t="shared" ca="1" si="9"/>
        <v/>
      </c>
      <c r="F167" t="str">
        <f t="shared" ca="1" si="9"/>
        <v/>
      </c>
      <c r="G167" t="str">
        <f t="shared" ca="1" si="10"/>
        <v/>
      </c>
      <c r="H167" t="str">
        <f t="shared" ca="1" si="11"/>
        <v/>
      </c>
      <c r="I167" t="str">
        <f t="shared" ca="1" si="12"/>
        <v/>
      </c>
      <c r="P167" s="71" t="str">
        <f ca="1">IF(LEN($I167)=0,"",IF(LEN(P$12)=0,"",IF(ISNUMBER(SEARCH("LABEL",$G167)),"",IFERROR(_xll.BDP(TKR,$G167,"EQY_FUND_RELATIVE_PERIOD",P$12,ACC_O,CONS_O,CURR_O,"fill=b")*1,"-"))))</f>
        <v/>
      </c>
      <c r="Q167" s="71" t="str">
        <f ca="1">IF(LEN($I167)=0,"",IF(LEN(Q$12)=0,"",IF(ISNUMBER(SEARCH("LABEL",$G167)),"",IFERROR(_xll.BDP(TKR,$G167,"EQY_FUND_RELATIVE_PERIOD",Q$12,ACC_O,CONS_O,CURR_O,"fill=b")*1,"-"))))</f>
        <v/>
      </c>
      <c r="R167" s="71" t="str">
        <f ca="1">IF(LEN($I167)=0,"",IF(LEN(R$12)=0,"",IF(ISNUMBER(SEARCH("LABEL",$G167)),"",IFERROR(_xll.BDP(TKR,$G167,"EQY_FUND_RELATIVE_PERIOD",R$12,ACC_O,CONS_O,CURR_O,"fill=b")*1,"-"))))</f>
        <v/>
      </c>
      <c r="S167" s="71" t="str">
        <f ca="1">IF(LEN($I167)=0,"",IF(LEN(S$12)=0,"",IF(ISNUMBER(SEARCH("LABEL",$G167)),"",IFERROR(_xll.BDP(TKR,$G167,"EQY_FUND_RELATIVE_PERIOD",S$12,ACC_O,CONS_O,CURR_O,"fill=b")*1,"-"))))</f>
        <v/>
      </c>
      <c r="T167" s="71" t="str">
        <f ca="1">IF(LEN($I167)=0,"",IF(LEN(T$12)=0,"",IF(ISNUMBER(SEARCH("LABEL",$G167)),"",IFERROR(_xll.BDP(TKR,$G167,"EQY_FUND_RELATIVE_PERIOD",T$12,ACC_O,CONS_O,CURR_O,"fill=b")*1,"-"))))</f>
        <v/>
      </c>
      <c r="U167" s="71" t="str">
        <f ca="1">IF(LEN($I167)=0,"",IF(LEN(U$12)=0,"",IF(ISNUMBER(SEARCH("LABEL",$G167)),"",IFERROR(_xll.BDP(TKR,$G167,"EQY_FUND_RELATIVE_PERIOD",U$12,ACC_O,CONS_O,CURR_O,"fill=b")*1,"-"))))</f>
        <v/>
      </c>
      <c r="V167" s="71" t="str">
        <f ca="1">IF(LEN($I167)=0,"",IF(LEN(V$12)=0,"",IF(ISNUMBER(SEARCH("LABEL",$G167)),"",IFERROR(_xll.BDP(TKR,$G167,"EQY_FUND_RELATIVE_PERIOD",V$12,ACC_O,CONS_O,CURR_O,"fill=b")*1,"-"))))</f>
        <v/>
      </c>
      <c r="W167" s="71" t="str">
        <f ca="1">IF(LEN($I167)=0,"",IF(LEN(W$12)=0,"",IF(ISNUMBER(SEARCH("LABEL",$G167)),"",IFERROR(_xll.BDP(TKR,$G167,"EQY_FUND_RELATIVE_PERIOD",W$12,ACC_O,CONS_O,CURR_O,"fill=b")*1,"-"))))</f>
        <v/>
      </c>
      <c r="X167" s="71" t="str">
        <f ca="1">IF(LEN($I167)=0,"",IF(LEN(X$12)=0,"",IF(ISNUMBER(SEARCH("LABEL",$G167)),"",IFERROR(_xll.BDP(TKR,$G167,"EQY_FUND_RELATIVE_PERIOD",X$12,ACC_O,CONS_O,CURR_O,"fill=b")*1,"-"))))</f>
        <v/>
      </c>
      <c r="Y167" s="71" t="str">
        <f ca="1">IF(LEN($I167)=0,"",IF(LEN(Y$12)=0,"",IF(ISNUMBER(SEARCH("LABEL",$G167)),"",IFERROR(_xll.BDP(TKR,$G167,"EQY_FUND_RELATIVE_PERIOD",Y$12,ACC_O,CONS_O,CURR_O,"fill=b")*1,"-"))))</f>
        <v/>
      </c>
      <c r="Z167" s="71" t="str">
        <f ca="1">IF(LEN($I167)=0,"",IF(LEN(Z$12)=0,"",IF(ISNUMBER(SEARCH("LABEL",$G167)),"",IFERROR(_xll.BDP(TKR,$G167,"EQY_FUND_RELATIVE_PERIOD",Z$12,ACC_O,CONS_O,CURR_O,"fill=b")*1,"-"))))</f>
        <v/>
      </c>
      <c r="AA167" s="71" t="str">
        <f ca="1">IF(LEN($I167)=0,"",IF(LEN(AA$12)=0,"",IF(ISNUMBER(SEARCH("LABEL",$G167)),"",IFERROR(_xll.BDP(TKR,$G167,"EQY_FUND_RELATIVE_PERIOD",AA$12,ACC_O,CONS_O,CURR_O,"fill=b")*1,"-"))))</f>
        <v/>
      </c>
      <c r="AB167" s="71" t="str">
        <f ca="1">IF(LEN($I167)=0,"",IF(LEN(AB$12)=0,"",IF(ISNUMBER(SEARCH("LABEL",$G167)),"",IFERROR(_xll.BDP(TKR,$G167,"EQY_FUND_RELATIVE_PERIOD",AB$12,ACC_O,CONS_O,CURR_O,"fill=b")*1,"-"))))</f>
        <v/>
      </c>
      <c r="AC167" s="71" t="str">
        <f ca="1">IF(LEN($I167)=0,"",IF(LEN(AC$12)=0,"",IF(ISNUMBER(SEARCH("LABEL",$G167)),"",IFERROR(_xll.BDP(TKR,$G167,"EQY_FUND_RELATIVE_PERIOD",AC$12,ACC_O,CONS_O,CURR_O,"fill=b")*1,"-"))))</f>
        <v/>
      </c>
      <c r="AD167" s="71" t="str">
        <f ca="1">IF(LEN($I167)=0,"",IF(LEN(AD$12)=0,"",IF(ISNUMBER(SEARCH("LABEL",$G167)),"",IFERROR(_xll.BDP(TKR,$G167,"EQY_FUND_RELATIVE_PERIOD",AD$12,ACC_O,CONS_O,CURR_O,"fill=b")*1,"-"))))</f>
        <v/>
      </c>
      <c r="AE167" s="71" t="str">
        <f ca="1">IF(LEN($I167)=0,"",IF(LEN(AE$12)=0,"",IF(ISNUMBER(SEARCH("LABEL",$G167)),"",IFERROR(_xll.BDP(TKR,$G167,"EQY_FUND_RELATIVE_PERIOD",AE$12,ACC_O,CONS_O,CURR_O,"fill=b")*1,"-"))))</f>
        <v/>
      </c>
      <c r="AF167" s="71" t="str">
        <f ca="1">IF(LEN($I167)=0,"",IF(LEN(AF$12)=0,"",IF(ISNUMBER(SEARCH("LABEL",$G167)),"",IFERROR(_xll.BDP(TKR,$G167,"EQY_FUND_RELATIVE_PERIOD",AF$12,ACC_O,CONS_O,CURR_O,"fill=b")*1,"-"))))</f>
        <v/>
      </c>
      <c r="AG167" s="71" t="str">
        <f ca="1">IF(LEN($I167)=0,"",IF(LEN(AG$12)=0,"",IF(ISNUMBER(SEARCH("LABEL",$G167)),"",IFERROR(_xll.BDP(TKR,$G167,"EQY_FUND_RELATIVE_PERIOD",AG$12,ACC_O,CONS_O,CURR_O,"fill=b")*1,"-"))))</f>
        <v/>
      </c>
      <c r="AH167" s="71" t="str">
        <f ca="1">IF(LEN($I167)=0,"",IF(LEN(AH$12)=0,"",IF(ISNUMBER(SEARCH("LABEL",$G167)),"",IFERROR(_xll.BDP(TKR,$G167,"EQY_FUND_RELATIVE_PERIOD",AH$12,ACC_O,CONS_O,CURR_O,"fill=b")*1,"-"))))</f>
        <v/>
      </c>
      <c r="AI167" s="71" t="str">
        <f ca="1">IF(LEN($I167)=0,"",IF(LEN(AI$12)=0,"",IF(ISNUMBER(SEARCH("LABEL",$G167)),"",IFERROR(_xll.BDP(TKR,$G167,"EQY_FUND_RELATIVE_PERIOD",AI$12,ACC_O,CONS_O,CURR_O,"fill=b")*1,"-"))))</f>
        <v/>
      </c>
      <c r="AJ167" s="71" t="str">
        <f ca="1">IF(LEN($I167)=0,"",IF(LEN(AJ$12)=0,"",IF(ISNUMBER(SEARCH("LABEL",$G167)),"",IFERROR(_xll.BDP(TKR,$G167,"EQY_FUND_RELATIVE_PERIOD",AJ$12,ACC_O,CONS_O,CURR_O,"fill=b")*1,"-"))))</f>
        <v/>
      </c>
      <c r="AK167" s="71" t="str">
        <f ca="1">IF(LEN($I167)=0,"",IF(LEN(AK$12)=0,"",IF(ISNUMBER(SEARCH("LABEL",$G167)),"",IFERROR(_xll.BDP(TKR,$G167,"EQY_FUND_RELATIVE_PERIOD",AK$12,ACC_O,CONS_O,CURR_O,"fill=b")*1,"-"))))</f>
        <v/>
      </c>
      <c r="AL167" s="71" t="str">
        <f ca="1">IF(LEN($I167)=0,"",IF(LEN(AL$12)=0,"",IF(ISNUMBER(SEARCH("LABEL",$G167)),"",IFERROR(_xll.BDP(TKR,$G167,"EQY_FUND_RELATIVE_PERIOD",AL$12,ACC_O,CONS_O,CURR_O,"fill=b")*1,"-"))))</f>
        <v/>
      </c>
      <c r="AM167" s="71" t="str">
        <f ca="1">IF(LEN($I167)=0,"",IF(LEN(AM$12)=0,"",IF(ISNUMBER(SEARCH("LABEL",$G167)),"",IFERROR(_xll.BDP(TKR,$G167,"EQY_FUND_RELATIVE_PERIOD",AM$12,ACC_O,CONS_O,CURR_O,"fill=b")*1,"-"))))</f>
        <v/>
      </c>
      <c r="AN167" s="71" t="str">
        <f ca="1">IF(LEN($I167)=0,"",IF(LEN(AN$12)=0,"",IF(ISNUMBER(SEARCH("LABEL",$G167)),"",IFERROR(_xll.BDP(TKR,$G167,"EQY_FUND_RELATIVE_PERIOD",AN$12,ACC_O,CONS_O,CURR_O,"fill=b")*1,"-"))))</f>
        <v/>
      </c>
      <c r="AO167" s="71" t="str">
        <f ca="1">IF(LEN($I167)=0,"",IF(LEN(AO$12)=0,"",IF(ISNUMBER(SEARCH("LABEL",$G167)),"",IFERROR(_xll.BDP(TKR,$G167,"EQY_FUND_RELATIVE_PERIOD",AO$12,ACC_O,CONS_O,CURR_O,"fill=b")*1,"-"))))</f>
        <v/>
      </c>
      <c r="AP167" s="71" t="str">
        <f ca="1">IF(LEN($I167)=0,"",IF(LEN(AP$12)=0,"",IF(ISNUMBER(SEARCH("LABEL",$G167)),"",IFERROR(_xll.BDP(TKR,$G167,"EQY_FUND_RELATIVE_PERIOD",AP$12,ACC_O,CONS_O,CURR_O,"fill=b")*1,"-"))))</f>
        <v/>
      </c>
      <c r="AQ167" s="71" t="str">
        <f ca="1">IF(LEN($I167)=0,"",IF(LEN(AQ$12)=0,"",IF(ISNUMBER(SEARCH("LABEL",$G167)),"",IFERROR(_xll.BDP(TKR,$G167,"EQY_FUND_RELATIVE_PERIOD",AQ$12,ACC_O,CONS_O,CURR_O,"fill=b")*1,"-"))))</f>
        <v/>
      </c>
      <c r="AR167" s="71" t="str">
        <f ca="1">IF(LEN($I167)=0,"",IF(LEN(AR$12)=0,"",IF(ISNUMBER(SEARCH("LABEL",$G167)),"",IFERROR(_xll.BDP(TKR,$G167,"EQY_FUND_RELATIVE_PERIOD",AR$12,ACC_O,CONS_O,CURR_O,"fill=b")*1,"-"))))</f>
        <v/>
      </c>
      <c r="AS167" s="71" t="str">
        <f ca="1">IF(LEN($I167)=0,"",IF(LEN(AS$12)=0,"",IF(ISNUMBER(SEARCH("LABEL",$G167)),"",IFERROR(_xll.BDP(TKR,$G167,"EQY_FUND_RELATIVE_PERIOD",AS$12,ACC_O,CONS_O,CURR_O,"fill=b")*1,"-"))))</f>
        <v/>
      </c>
      <c r="AT167" s="71" t="str">
        <f ca="1">IF(LEN($I167)=0,"",IF(LEN(AT$12)=0,"",IF(ISNUMBER(SEARCH("LABEL",$G167)),"",IFERROR(_xll.BDP(TKR,$G167,"EQY_FUND_RELATIVE_PERIOD",AT$12,ACC_O,CONS_O,CURR_O,"fill=b")*1,"-"))))</f>
        <v/>
      </c>
      <c r="AU167" s="71" t="str">
        <f ca="1">IF(LEN($I167)=0,"",IF(LEN(AU$12)=0,"",IF(ISNUMBER(SEARCH("LABEL",$G167)),"",IFERROR(_xll.BDP(TKR,$G167,"EQY_FUND_RELATIVE_PERIOD",AU$12,ACC_O,CONS_O,CURR_O,"fill=b")*1,"-"))))</f>
        <v/>
      </c>
      <c r="AV167" s="71" t="str">
        <f ca="1">IF(LEN($I167)=0,"",IF(LEN(AV$12)=0,"",IF(ISNUMBER(SEARCH("LABEL",$G167)),"",IFERROR(_xll.BDP(TKR,$G167,"EQY_FUND_RELATIVE_PERIOD",AV$12,ACC_O,CONS_O,CURR_O,"fill=b")*1,"-"))))</f>
        <v/>
      </c>
      <c r="AW167" s="71" t="str">
        <f ca="1">IF(LEN($I167)=0,"",IF(LEN(AW$12)=0,"",IF(ISNUMBER(SEARCH("LABEL",$G167)),"",IFERROR(_xll.BDP(TKR,$G167,"EQY_FUND_RELATIVE_PERIOD",AW$12,ACC_O,CONS_O,CURR_O,"fill=b")*1,"-"))))</f>
        <v/>
      </c>
      <c r="AX167" s="71" t="str">
        <f ca="1">IF(LEN($I167)=0,"",IF(LEN(AX$12)=0,"",IF(ISNUMBER(SEARCH("LABEL",$G167)),"",IFERROR(_xll.BDP(TKR,$G167,"EQY_FUND_RELATIVE_PERIOD",AX$12,ACC_O,CONS_O,CURR_O,"fill=b")*1,"-"))))</f>
        <v/>
      </c>
      <c r="AY167" s="71" t="str">
        <f ca="1">IF(LEN($I167)=0,"",IF(LEN(AY$12)=0,"",IF(ISNUMBER(SEARCH("LABEL",$G167)),"",IFERROR(_xll.BDP(TKR,$G167,"EQY_FUND_RELATIVE_PERIOD",AY$12,ACC_O,CONS_O,CURR_O,"fill=b")*1,"-"))))</f>
        <v/>
      </c>
      <c r="AZ167" s="71" t="str">
        <f ca="1">IF(LEN($I167)=0,"",IF(LEN(AZ$12)=0,"",IF(ISNUMBER(SEARCH("LABEL",$G167)),"",IFERROR(_xll.BDP(TKR,$G167,"EQY_FUND_RELATIVE_PERIOD",AZ$12,ACC_O,CONS_O,CURR_O,"fill=b")*1,"-"))))</f>
        <v/>
      </c>
      <c r="BA167" s="71" t="str">
        <f ca="1">IF(LEN($I167)=0,"",IF(LEN(BA$12)=0,"",IF(ISNUMBER(SEARCH("LABEL",$G167)),"",IFERROR(_xll.BDP(TKR,$G167,"EQY_FUND_RELATIVE_PERIOD",BA$12,ACC_O,CONS_O,CURR_O,"fill=b")*1,"-"))))</f>
        <v/>
      </c>
      <c r="BB167" s="71" t="str">
        <f ca="1">IF(LEN($I167)=0,"",IF(LEN(BB$12)=0,"",IF(ISNUMBER(SEARCH("LABEL",$G167)),"",IFERROR(_xll.BDP(TKR,$G167,"EQY_FUND_RELATIVE_PERIOD",BB$12,ACC_O,CONS_O,CURR_O,"fill=b")*1,"-"))))</f>
        <v/>
      </c>
      <c r="BC167" s="71" t="str">
        <f ca="1">IF(LEN($I167)=0,"",IF(LEN(BC$12)=0,"",IF(ISNUMBER(SEARCH("LABEL",$G167)),"",IFERROR(_xll.BDP(TKR,$G167,"EQY_FUND_RELATIVE_PERIOD",BC$12,ACC_O,CONS_O,CURR_O,"fill=b")*1,"-"))))</f>
        <v/>
      </c>
    </row>
    <row r="168" spans="2:55">
      <c r="B168">
        <v>156</v>
      </c>
      <c r="C168" t="str">
        <f ca="1">IFERROR(INDEX(Passed_Addl,$B168,C$12),"")</f>
        <v/>
      </c>
      <c r="D168" t="str">
        <f ca="1">IFERROR(INDEX(Passed_Addl,$B168,D$12),"")</f>
        <v/>
      </c>
      <c r="E168" t="str">
        <f ca="1">IFERROR(INDEX(Passed_Addl,$B168,E$12),"")</f>
        <v/>
      </c>
      <c r="F168" t="str">
        <f ca="1">IFERROR(INDEX(Passed_Addl,$B168,F$12),"")</f>
        <v/>
      </c>
      <c r="G168" t="str">
        <f t="shared" ca="1" si="10"/>
        <v/>
      </c>
      <c r="H168" t="str">
        <f t="shared" ca="1" si="11"/>
        <v/>
      </c>
      <c r="I168" t="str">
        <f t="shared" ca="1" si="12"/>
        <v/>
      </c>
      <c r="P168" s="71" t="str">
        <f ca="1">IF(LEN($I168)=0,"",IF(LEN(P$12)=0,"",IF(ISNUMBER(SEARCH("LABEL",$G168)),"",IFERROR(_xll.BDP(TKR,$G168,"EQY_FUND_RELATIVE_PERIOD",P$12,ACC_O,CONS_O,CURR_O,"fill=b")*1,"-"))))</f>
        <v/>
      </c>
      <c r="Q168" s="71" t="str">
        <f ca="1">IF(LEN($I168)=0,"",IF(LEN(Q$12)=0,"",IF(ISNUMBER(SEARCH("LABEL",$G168)),"",IFERROR(_xll.BDP(TKR,$G168,"EQY_FUND_RELATIVE_PERIOD",Q$12,ACC_O,CONS_O,CURR_O,"fill=b")*1,"-"))))</f>
        <v/>
      </c>
      <c r="R168" s="71" t="str">
        <f ca="1">IF(LEN($I168)=0,"",IF(LEN(R$12)=0,"",IF(ISNUMBER(SEARCH("LABEL",$G168)),"",IFERROR(_xll.BDP(TKR,$G168,"EQY_FUND_RELATIVE_PERIOD",R$12,ACC_O,CONS_O,CURR_O,"fill=b")*1,"-"))))</f>
        <v/>
      </c>
      <c r="S168" s="71" t="str">
        <f ca="1">IF(LEN($I168)=0,"",IF(LEN(S$12)=0,"",IF(ISNUMBER(SEARCH("LABEL",$G168)),"",IFERROR(_xll.BDP(TKR,$G168,"EQY_FUND_RELATIVE_PERIOD",S$12,ACC_O,CONS_O,CURR_O,"fill=b")*1,"-"))))</f>
        <v/>
      </c>
      <c r="T168" s="71" t="str">
        <f ca="1">IF(LEN($I168)=0,"",IF(LEN(T$12)=0,"",IF(ISNUMBER(SEARCH("LABEL",$G168)),"",IFERROR(_xll.BDP(TKR,$G168,"EQY_FUND_RELATIVE_PERIOD",T$12,ACC_O,CONS_O,CURR_O,"fill=b")*1,"-"))))</f>
        <v/>
      </c>
      <c r="U168" s="71" t="str">
        <f ca="1">IF(LEN($I168)=0,"",IF(LEN(U$12)=0,"",IF(ISNUMBER(SEARCH("LABEL",$G168)),"",IFERROR(_xll.BDP(TKR,$G168,"EQY_FUND_RELATIVE_PERIOD",U$12,ACC_O,CONS_O,CURR_O,"fill=b")*1,"-"))))</f>
        <v/>
      </c>
      <c r="V168" s="71" t="str">
        <f ca="1">IF(LEN($I168)=0,"",IF(LEN(V$12)=0,"",IF(ISNUMBER(SEARCH("LABEL",$G168)),"",IFERROR(_xll.BDP(TKR,$G168,"EQY_FUND_RELATIVE_PERIOD",V$12,ACC_O,CONS_O,CURR_O,"fill=b")*1,"-"))))</f>
        <v/>
      </c>
      <c r="W168" s="71" t="str">
        <f ca="1">IF(LEN($I168)=0,"",IF(LEN(W$12)=0,"",IF(ISNUMBER(SEARCH("LABEL",$G168)),"",IFERROR(_xll.BDP(TKR,$G168,"EQY_FUND_RELATIVE_PERIOD",W$12,ACC_O,CONS_O,CURR_O,"fill=b")*1,"-"))))</f>
        <v/>
      </c>
      <c r="X168" s="71" t="str">
        <f ca="1">IF(LEN($I168)=0,"",IF(LEN(X$12)=0,"",IF(ISNUMBER(SEARCH("LABEL",$G168)),"",IFERROR(_xll.BDP(TKR,$G168,"EQY_FUND_RELATIVE_PERIOD",X$12,ACC_O,CONS_O,CURR_O,"fill=b")*1,"-"))))</f>
        <v/>
      </c>
      <c r="Y168" s="71" t="str">
        <f ca="1">IF(LEN($I168)=0,"",IF(LEN(Y$12)=0,"",IF(ISNUMBER(SEARCH("LABEL",$G168)),"",IFERROR(_xll.BDP(TKR,$G168,"EQY_FUND_RELATIVE_PERIOD",Y$12,ACC_O,CONS_O,CURR_O,"fill=b")*1,"-"))))</f>
        <v/>
      </c>
      <c r="Z168" s="71" t="str">
        <f ca="1">IF(LEN($I168)=0,"",IF(LEN(Z$12)=0,"",IF(ISNUMBER(SEARCH("LABEL",$G168)),"",IFERROR(_xll.BDP(TKR,$G168,"EQY_FUND_RELATIVE_PERIOD",Z$12,ACC_O,CONS_O,CURR_O,"fill=b")*1,"-"))))</f>
        <v/>
      </c>
      <c r="AA168" s="71" t="str">
        <f ca="1">IF(LEN($I168)=0,"",IF(LEN(AA$12)=0,"",IF(ISNUMBER(SEARCH("LABEL",$G168)),"",IFERROR(_xll.BDP(TKR,$G168,"EQY_FUND_RELATIVE_PERIOD",AA$12,ACC_O,CONS_O,CURR_O,"fill=b")*1,"-"))))</f>
        <v/>
      </c>
      <c r="AB168" s="71" t="str">
        <f ca="1">IF(LEN($I168)=0,"",IF(LEN(AB$12)=0,"",IF(ISNUMBER(SEARCH("LABEL",$G168)),"",IFERROR(_xll.BDP(TKR,$G168,"EQY_FUND_RELATIVE_PERIOD",AB$12,ACC_O,CONS_O,CURR_O,"fill=b")*1,"-"))))</f>
        <v/>
      </c>
      <c r="AC168" s="71" t="str">
        <f ca="1">IF(LEN($I168)=0,"",IF(LEN(AC$12)=0,"",IF(ISNUMBER(SEARCH("LABEL",$G168)),"",IFERROR(_xll.BDP(TKR,$G168,"EQY_FUND_RELATIVE_PERIOD",AC$12,ACC_O,CONS_O,CURR_O,"fill=b")*1,"-"))))</f>
        <v/>
      </c>
      <c r="AD168" s="71" t="str">
        <f ca="1">IF(LEN($I168)=0,"",IF(LEN(AD$12)=0,"",IF(ISNUMBER(SEARCH("LABEL",$G168)),"",IFERROR(_xll.BDP(TKR,$G168,"EQY_FUND_RELATIVE_PERIOD",AD$12,ACC_O,CONS_O,CURR_O,"fill=b")*1,"-"))))</f>
        <v/>
      </c>
      <c r="AE168" s="71" t="str">
        <f ca="1">IF(LEN($I168)=0,"",IF(LEN(AE$12)=0,"",IF(ISNUMBER(SEARCH("LABEL",$G168)),"",IFERROR(_xll.BDP(TKR,$G168,"EQY_FUND_RELATIVE_PERIOD",AE$12,ACC_O,CONS_O,CURR_O,"fill=b")*1,"-"))))</f>
        <v/>
      </c>
      <c r="AF168" s="71" t="str">
        <f ca="1">IF(LEN($I168)=0,"",IF(LEN(AF$12)=0,"",IF(ISNUMBER(SEARCH("LABEL",$G168)),"",IFERROR(_xll.BDP(TKR,$G168,"EQY_FUND_RELATIVE_PERIOD",AF$12,ACC_O,CONS_O,CURR_O,"fill=b")*1,"-"))))</f>
        <v/>
      </c>
      <c r="AG168" s="71" t="str">
        <f ca="1">IF(LEN($I168)=0,"",IF(LEN(AG$12)=0,"",IF(ISNUMBER(SEARCH("LABEL",$G168)),"",IFERROR(_xll.BDP(TKR,$G168,"EQY_FUND_RELATIVE_PERIOD",AG$12,ACC_O,CONS_O,CURR_O,"fill=b")*1,"-"))))</f>
        <v/>
      </c>
      <c r="AH168" s="71" t="str">
        <f ca="1">IF(LEN($I168)=0,"",IF(LEN(AH$12)=0,"",IF(ISNUMBER(SEARCH("LABEL",$G168)),"",IFERROR(_xll.BDP(TKR,$G168,"EQY_FUND_RELATIVE_PERIOD",AH$12,ACC_O,CONS_O,CURR_O,"fill=b")*1,"-"))))</f>
        <v/>
      </c>
      <c r="AI168" s="71" t="str">
        <f ca="1">IF(LEN($I168)=0,"",IF(LEN(AI$12)=0,"",IF(ISNUMBER(SEARCH("LABEL",$G168)),"",IFERROR(_xll.BDP(TKR,$G168,"EQY_FUND_RELATIVE_PERIOD",AI$12,ACC_O,CONS_O,CURR_O,"fill=b")*1,"-"))))</f>
        <v/>
      </c>
      <c r="AJ168" s="71" t="str">
        <f ca="1">IF(LEN($I168)=0,"",IF(LEN(AJ$12)=0,"",IF(ISNUMBER(SEARCH("LABEL",$G168)),"",IFERROR(_xll.BDP(TKR,$G168,"EQY_FUND_RELATIVE_PERIOD",AJ$12,ACC_O,CONS_O,CURR_O,"fill=b")*1,"-"))))</f>
        <v/>
      </c>
      <c r="AK168" s="71" t="str">
        <f ca="1">IF(LEN($I168)=0,"",IF(LEN(AK$12)=0,"",IF(ISNUMBER(SEARCH("LABEL",$G168)),"",IFERROR(_xll.BDP(TKR,$G168,"EQY_FUND_RELATIVE_PERIOD",AK$12,ACC_O,CONS_O,CURR_O,"fill=b")*1,"-"))))</f>
        <v/>
      </c>
      <c r="AL168" s="71" t="str">
        <f ca="1">IF(LEN($I168)=0,"",IF(LEN(AL$12)=0,"",IF(ISNUMBER(SEARCH("LABEL",$G168)),"",IFERROR(_xll.BDP(TKR,$G168,"EQY_FUND_RELATIVE_PERIOD",AL$12,ACC_O,CONS_O,CURR_O,"fill=b")*1,"-"))))</f>
        <v/>
      </c>
      <c r="AM168" s="71" t="str">
        <f ca="1">IF(LEN($I168)=0,"",IF(LEN(AM$12)=0,"",IF(ISNUMBER(SEARCH("LABEL",$G168)),"",IFERROR(_xll.BDP(TKR,$G168,"EQY_FUND_RELATIVE_PERIOD",AM$12,ACC_O,CONS_O,CURR_O,"fill=b")*1,"-"))))</f>
        <v/>
      </c>
      <c r="AN168" s="71" t="str">
        <f ca="1">IF(LEN($I168)=0,"",IF(LEN(AN$12)=0,"",IF(ISNUMBER(SEARCH("LABEL",$G168)),"",IFERROR(_xll.BDP(TKR,$G168,"EQY_FUND_RELATIVE_PERIOD",AN$12,ACC_O,CONS_O,CURR_O,"fill=b")*1,"-"))))</f>
        <v/>
      </c>
      <c r="AO168" s="71" t="str">
        <f ca="1">IF(LEN($I168)=0,"",IF(LEN(AO$12)=0,"",IF(ISNUMBER(SEARCH("LABEL",$G168)),"",IFERROR(_xll.BDP(TKR,$G168,"EQY_FUND_RELATIVE_PERIOD",AO$12,ACC_O,CONS_O,CURR_O,"fill=b")*1,"-"))))</f>
        <v/>
      </c>
      <c r="AP168" s="71" t="str">
        <f ca="1">IF(LEN($I168)=0,"",IF(LEN(AP$12)=0,"",IF(ISNUMBER(SEARCH("LABEL",$G168)),"",IFERROR(_xll.BDP(TKR,$G168,"EQY_FUND_RELATIVE_PERIOD",AP$12,ACC_O,CONS_O,CURR_O,"fill=b")*1,"-"))))</f>
        <v/>
      </c>
      <c r="AQ168" s="71" t="str">
        <f ca="1">IF(LEN($I168)=0,"",IF(LEN(AQ$12)=0,"",IF(ISNUMBER(SEARCH("LABEL",$G168)),"",IFERROR(_xll.BDP(TKR,$G168,"EQY_FUND_RELATIVE_PERIOD",AQ$12,ACC_O,CONS_O,CURR_O,"fill=b")*1,"-"))))</f>
        <v/>
      </c>
      <c r="AR168" s="71" t="str">
        <f ca="1">IF(LEN($I168)=0,"",IF(LEN(AR$12)=0,"",IF(ISNUMBER(SEARCH("LABEL",$G168)),"",IFERROR(_xll.BDP(TKR,$G168,"EQY_FUND_RELATIVE_PERIOD",AR$12,ACC_O,CONS_O,CURR_O,"fill=b")*1,"-"))))</f>
        <v/>
      </c>
      <c r="AS168" s="71" t="str">
        <f ca="1">IF(LEN($I168)=0,"",IF(LEN(AS$12)=0,"",IF(ISNUMBER(SEARCH("LABEL",$G168)),"",IFERROR(_xll.BDP(TKR,$G168,"EQY_FUND_RELATIVE_PERIOD",AS$12,ACC_O,CONS_O,CURR_O,"fill=b")*1,"-"))))</f>
        <v/>
      </c>
      <c r="AT168" s="71" t="str">
        <f ca="1">IF(LEN($I168)=0,"",IF(LEN(AT$12)=0,"",IF(ISNUMBER(SEARCH("LABEL",$G168)),"",IFERROR(_xll.BDP(TKR,$G168,"EQY_FUND_RELATIVE_PERIOD",AT$12,ACC_O,CONS_O,CURR_O,"fill=b")*1,"-"))))</f>
        <v/>
      </c>
      <c r="AU168" s="71" t="str">
        <f ca="1">IF(LEN($I168)=0,"",IF(LEN(AU$12)=0,"",IF(ISNUMBER(SEARCH("LABEL",$G168)),"",IFERROR(_xll.BDP(TKR,$G168,"EQY_FUND_RELATIVE_PERIOD",AU$12,ACC_O,CONS_O,CURR_O,"fill=b")*1,"-"))))</f>
        <v/>
      </c>
      <c r="AV168" s="71" t="str">
        <f ca="1">IF(LEN($I168)=0,"",IF(LEN(AV$12)=0,"",IF(ISNUMBER(SEARCH("LABEL",$G168)),"",IFERROR(_xll.BDP(TKR,$G168,"EQY_FUND_RELATIVE_PERIOD",AV$12,ACC_O,CONS_O,CURR_O,"fill=b")*1,"-"))))</f>
        <v/>
      </c>
      <c r="AW168" s="71" t="str">
        <f ca="1">IF(LEN($I168)=0,"",IF(LEN(AW$12)=0,"",IF(ISNUMBER(SEARCH("LABEL",$G168)),"",IFERROR(_xll.BDP(TKR,$G168,"EQY_FUND_RELATIVE_PERIOD",AW$12,ACC_O,CONS_O,CURR_O,"fill=b")*1,"-"))))</f>
        <v/>
      </c>
      <c r="AX168" s="71" t="str">
        <f ca="1">IF(LEN($I168)=0,"",IF(LEN(AX$12)=0,"",IF(ISNUMBER(SEARCH("LABEL",$G168)),"",IFERROR(_xll.BDP(TKR,$G168,"EQY_FUND_RELATIVE_PERIOD",AX$12,ACC_O,CONS_O,CURR_O,"fill=b")*1,"-"))))</f>
        <v/>
      </c>
      <c r="AY168" s="71" t="str">
        <f ca="1">IF(LEN($I168)=0,"",IF(LEN(AY$12)=0,"",IF(ISNUMBER(SEARCH("LABEL",$G168)),"",IFERROR(_xll.BDP(TKR,$G168,"EQY_FUND_RELATIVE_PERIOD",AY$12,ACC_O,CONS_O,CURR_O,"fill=b")*1,"-"))))</f>
        <v/>
      </c>
      <c r="AZ168" s="71" t="str">
        <f ca="1">IF(LEN($I168)=0,"",IF(LEN(AZ$12)=0,"",IF(ISNUMBER(SEARCH("LABEL",$G168)),"",IFERROR(_xll.BDP(TKR,$G168,"EQY_FUND_RELATIVE_PERIOD",AZ$12,ACC_O,CONS_O,CURR_O,"fill=b")*1,"-"))))</f>
        <v/>
      </c>
      <c r="BA168" s="71" t="str">
        <f ca="1">IF(LEN($I168)=0,"",IF(LEN(BA$12)=0,"",IF(ISNUMBER(SEARCH("LABEL",$G168)),"",IFERROR(_xll.BDP(TKR,$G168,"EQY_FUND_RELATIVE_PERIOD",BA$12,ACC_O,CONS_O,CURR_O,"fill=b")*1,"-"))))</f>
        <v/>
      </c>
      <c r="BB168" s="71" t="str">
        <f ca="1">IF(LEN($I168)=0,"",IF(LEN(BB$12)=0,"",IF(ISNUMBER(SEARCH("LABEL",$G168)),"",IFERROR(_xll.BDP(TKR,$G168,"EQY_FUND_RELATIVE_PERIOD",BB$12,ACC_O,CONS_O,CURR_O,"fill=b")*1,"-"))))</f>
        <v/>
      </c>
      <c r="BC168" s="71" t="str">
        <f ca="1">IF(LEN($I168)=0,"",IF(LEN(BC$12)=0,"",IF(ISNUMBER(SEARCH("LABEL",$G168)),"",IFERROR(_xll.BDP(TKR,$G168,"EQY_FUND_RELATIVE_PERIOD",BC$12,ACC_O,CONS_O,CURR_O,"fill=b")*1,"-"))))</f>
        <v/>
      </c>
    </row>
    <row r="169" spans="2:55">
      <c r="B169">
        <v>157</v>
      </c>
      <c r="C169" t="str">
        <f t="shared" ca="1" si="9"/>
        <v/>
      </c>
      <c r="D169" t="str">
        <f t="shared" ca="1" si="9"/>
        <v/>
      </c>
      <c r="E169" t="str">
        <f t="shared" ca="1" si="9"/>
        <v/>
      </c>
      <c r="F169" t="str">
        <f t="shared" ca="1" si="9"/>
        <v/>
      </c>
      <c r="G169" t="str">
        <f t="shared" ca="1" si="10"/>
        <v/>
      </c>
      <c r="H169" t="str">
        <f t="shared" ca="1" si="11"/>
        <v/>
      </c>
      <c r="I169" t="str">
        <f t="shared" ca="1" si="12"/>
        <v/>
      </c>
      <c r="P169" s="71" t="str">
        <f ca="1">IF(LEN($I169)=0,"",IF(LEN(P$12)=0,"",IF(ISNUMBER(SEARCH("LABEL",$G169)),"",IFERROR(_xll.BDP(TKR,$G169,"EQY_FUND_RELATIVE_PERIOD",P$12,ACC_O,CONS_O,CURR_O,"fill=b")*1,"-"))))</f>
        <v/>
      </c>
      <c r="Q169" s="71" t="str">
        <f ca="1">IF(LEN($I169)=0,"",IF(LEN(Q$12)=0,"",IF(ISNUMBER(SEARCH("LABEL",$G169)),"",IFERROR(_xll.BDP(TKR,$G169,"EQY_FUND_RELATIVE_PERIOD",Q$12,ACC_O,CONS_O,CURR_O,"fill=b")*1,"-"))))</f>
        <v/>
      </c>
      <c r="R169" s="71" t="str">
        <f ca="1">IF(LEN($I169)=0,"",IF(LEN(R$12)=0,"",IF(ISNUMBER(SEARCH("LABEL",$G169)),"",IFERROR(_xll.BDP(TKR,$G169,"EQY_FUND_RELATIVE_PERIOD",R$12,ACC_O,CONS_O,CURR_O,"fill=b")*1,"-"))))</f>
        <v/>
      </c>
      <c r="S169" s="71" t="str">
        <f ca="1">IF(LEN($I169)=0,"",IF(LEN(S$12)=0,"",IF(ISNUMBER(SEARCH("LABEL",$G169)),"",IFERROR(_xll.BDP(TKR,$G169,"EQY_FUND_RELATIVE_PERIOD",S$12,ACC_O,CONS_O,CURR_O,"fill=b")*1,"-"))))</f>
        <v/>
      </c>
      <c r="T169" s="71" t="str">
        <f ca="1">IF(LEN($I169)=0,"",IF(LEN(T$12)=0,"",IF(ISNUMBER(SEARCH("LABEL",$G169)),"",IFERROR(_xll.BDP(TKR,$G169,"EQY_FUND_RELATIVE_PERIOD",T$12,ACC_O,CONS_O,CURR_O,"fill=b")*1,"-"))))</f>
        <v/>
      </c>
      <c r="U169" s="71" t="str">
        <f ca="1">IF(LEN($I169)=0,"",IF(LEN(U$12)=0,"",IF(ISNUMBER(SEARCH("LABEL",$G169)),"",IFERROR(_xll.BDP(TKR,$G169,"EQY_FUND_RELATIVE_PERIOD",U$12,ACC_O,CONS_O,CURR_O,"fill=b")*1,"-"))))</f>
        <v/>
      </c>
      <c r="V169" s="71" t="str">
        <f ca="1">IF(LEN($I169)=0,"",IF(LEN(V$12)=0,"",IF(ISNUMBER(SEARCH("LABEL",$G169)),"",IFERROR(_xll.BDP(TKR,$G169,"EQY_FUND_RELATIVE_PERIOD",V$12,ACC_O,CONS_O,CURR_O,"fill=b")*1,"-"))))</f>
        <v/>
      </c>
      <c r="W169" s="71" t="str">
        <f ca="1">IF(LEN($I169)=0,"",IF(LEN(W$12)=0,"",IF(ISNUMBER(SEARCH("LABEL",$G169)),"",IFERROR(_xll.BDP(TKR,$G169,"EQY_FUND_RELATIVE_PERIOD",W$12,ACC_O,CONS_O,CURR_O,"fill=b")*1,"-"))))</f>
        <v/>
      </c>
      <c r="X169" s="71" t="str">
        <f ca="1">IF(LEN($I169)=0,"",IF(LEN(X$12)=0,"",IF(ISNUMBER(SEARCH("LABEL",$G169)),"",IFERROR(_xll.BDP(TKR,$G169,"EQY_FUND_RELATIVE_PERIOD",X$12,ACC_O,CONS_O,CURR_O,"fill=b")*1,"-"))))</f>
        <v/>
      </c>
      <c r="Y169" s="71" t="str">
        <f ca="1">IF(LEN($I169)=0,"",IF(LEN(Y$12)=0,"",IF(ISNUMBER(SEARCH("LABEL",$G169)),"",IFERROR(_xll.BDP(TKR,$G169,"EQY_FUND_RELATIVE_PERIOD",Y$12,ACC_O,CONS_O,CURR_O,"fill=b")*1,"-"))))</f>
        <v/>
      </c>
      <c r="Z169" s="71" t="str">
        <f ca="1">IF(LEN($I169)=0,"",IF(LEN(Z$12)=0,"",IF(ISNUMBER(SEARCH("LABEL",$G169)),"",IFERROR(_xll.BDP(TKR,$G169,"EQY_FUND_RELATIVE_PERIOD",Z$12,ACC_O,CONS_O,CURR_O,"fill=b")*1,"-"))))</f>
        <v/>
      </c>
      <c r="AA169" s="71" t="str">
        <f ca="1">IF(LEN($I169)=0,"",IF(LEN(AA$12)=0,"",IF(ISNUMBER(SEARCH("LABEL",$G169)),"",IFERROR(_xll.BDP(TKR,$G169,"EQY_FUND_RELATIVE_PERIOD",AA$12,ACC_O,CONS_O,CURR_O,"fill=b")*1,"-"))))</f>
        <v/>
      </c>
      <c r="AB169" s="71" t="str">
        <f ca="1">IF(LEN($I169)=0,"",IF(LEN(AB$12)=0,"",IF(ISNUMBER(SEARCH("LABEL",$G169)),"",IFERROR(_xll.BDP(TKR,$G169,"EQY_FUND_RELATIVE_PERIOD",AB$12,ACC_O,CONS_O,CURR_O,"fill=b")*1,"-"))))</f>
        <v/>
      </c>
      <c r="AC169" s="71" t="str">
        <f ca="1">IF(LEN($I169)=0,"",IF(LEN(AC$12)=0,"",IF(ISNUMBER(SEARCH("LABEL",$G169)),"",IFERROR(_xll.BDP(TKR,$G169,"EQY_FUND_RELATIVE_PERIOD",AC$12,ACC_O,CONS_O,CURR_O,"fill=b")*1,"-"))))</f>
        <v/>
      </c>
      <c r="AD169" s="71" t="str">
        <f ca="1">IF(LEN($I169)=0,"",IF(LEN(AD$12)=0,"",IF(ISNUMBER(SEARCH("LABEL",$G169)),"",IFERROR(_xll.BDP(TKR,$G169,"EQY_FUND_RELATIVE_PERIOD",AD$12,ACC_O,CONS_O,CURR_O,"fill=b")*1,"-"))))</f>
        <v/>
      </c>
      <c r="AE169" s="71" t="str">
        <f ca="1">IF(LEN($I169)=0,"",IF(LEN(AE$12)=0,"",IF(ISNUMBER(SEARCH("LABEL",$G169)),"",IFERROR(_xll.BDP(TKR,$G169,"EQY_FUND_RELATIVE_PERIOD",AE$12,ACC_O,CONS_O,CURR_O,"fill=b")*1,"-"))))</f>
        <v/>
      </c>
      <c r="AF169" s="71" t="str">
        <f ca="1">IF(LEN($I169)=0,"",IF(LEN(AF$12)=0,"",IF(ISNUMBER(SEARCH("LABEL",$G169)),"",IFERROR(_xll.BDP(TKR,$G169,"EQY_FUND_RELATIVE_PERIOD",AF$12,ACC_O,CONS_O,CURR_O,"fill=b")*1,"-"))))</f>
        <v/>
      </c>
      <c r="AG169" s="71" t="str">
        <f ca="1">IF(LEN($I169)=0,"",IF(LEN(AG$12)=0,"",IF(ISNUMBER(SEARCH("LABEL",$G169)),"",IFERROR(_xll.BDP(TKR,$G169,"EQY_FUND_RELATIVE_PERIOD",AG$12,ACC_O,CONS_O,CURR_O,"fill=b")*1,"-"))))</f>
        <v/>
      </c>
      <c r="AH169" s="71" t="str">
        <f ca="1">IF(LEN($I169)=0,"",IF(LEN(AH$12)=0,"",IF(ISNUMBER(SEARCH("LABEL",$G169)),"",IFERROR(_xll.BDP(TKR,$G169,"EQY_FUND_RELATIVE_PERIOD",AH$12,ACC_O,CONS_O,CURR_O,"fill=b")*1,"-"))))</f>
        <v/>
      </c>
      <c r="AI169" s="71" t="str">
        <f ca="1">IF(LEN($I169)=0,"",IF(LEN(AI$12)=0,"",IF(ISNUMBER(SEARCH("LABEL",$G169)),"",IFERROR(_xll.BDP(TKR,$G169,"EQY_FUND_RELATIVE_PERIOD",AI$12,ACC_O,CONS_O,CURR_O,"fill=b")*1,"-"))))</f>
        <v/>
      </c>
      <c r="AJ169" s="71" t="str">
        <f ca="1">IF(LEN($I169)=0,"",IF(LEN(AJ$12)=0,"",IF(ISNUMBER(SEARCH("LABEL",$G169)),"",IFERROR(_xll.BDP(TKR,$G169,"EQY_FUND_RELATIVE_PERIOD",AJ$12,ACC_O,CONS_O,CURR_O,"fill=b")*1,"-"))))</f>
        <v/>
      </c>
      <c r="AK169" s="71" t="str">
        <f ca="1">IF(LEN($I169)=0,"",IF(LEN(AK$12)=0,"",IF(ISNUMBER(SEARCH("LABEL",$G169)),"",IFERROR(_xll.BDP(TKR,$G169,"EQY_FUND_RELATIVE_PERIOD",AK$12,ACC_O,CONS_O,CURR_O,"fill=b")*1,"-"))))</f>
        <v/>
      </c>
      <c r="AL169" s="71" t="str">
        <f ca="1">IF(LEN($I169)=0,"",IF(LEN(AL$12)=0,"",IF(ISNUMBER(SEARCH("LABEL",$G169)),"",IFERROR(_xll.BDP(TKR,$G169,"EQY_FUND_RELATIVE_PERIOD",AL$12,ACC_O,CONS_O,CURR_O,"fill=b")*1,"-"))))</f>
        <v/>
      </c>
      <c r="AM169" s="71" t="str">
        <f ca="1">IF(LEN($I169)=0,"",IF(LEN(AM$12)=0,"",IF(ISNUMBER(SEARCH("LABEL",$G169)),"",IFERROR(_xll.BDP(TKR,$G169,"EQY_FUND_RELATIVE_PERIOD",AM$12,ACC_O,CONS_O,CURR_O,"fill=b")*1,"-"))))</f>
        <v/>
      </c>
      <c r="AN169" s="71" t="str">
        <f ca="1">IF(LEN($I169)=0,"",IF(LEN(AN$12)=0,"",IF(ISNUMBER(SEARCH("LABEL",$G169)),"",IFERROR(_xll.BDP(TKR,$G169,"EQY_FUND_RELATIVE_PERIOD",AN$12,ACC_O,CONS_O,CURR_O,"fill=b")*1,"-"))))</f>
        <v/>
      </c>
      <c r="AO169" s="71" t="str">
        <f ca="1">IF(LEN($I169)=0,"",IF(LEN(AO$12)=0,"",IF(ISNUMBER(SEARCH("LABEL",$G169)),"",IFERROR(_xll.BDP(TKR,$G169,"EQY_FUND_RELATIVE_PERIOD",AO$12,ACC_O,CONS_O,CURR_O,"fill=b")*1,"-"))))</f>
        <v/>
      </c>
      <c r="AP169" s="71" t="str">
        <f ca="1">IF(LEN($I169)=0,"",IF(LEN(AP$12)=0,"",IF(ISNUMBER(SEARCH("LABEL",$G169)),"",IFERROR(_xll.BDP(TKR,$G169,"EQY_FUND_RELATIVE_PERIOD",AP$12,ACC_O,CONS_O,CURR_O,"fill=b")*1,"-"))))</f>
        <v/>
      </c>
      <c r="AQ169" s="71" t="str">
        <f ca="1">IF(LEN($I169)=0,"",IF(LEN(AQ$12)=0,"",IF(ISNUMBER(SEARCH("LABEL",$G169)),"",IFERROR(_xll.BDP(TKR,$G169,"EQY_FUND_RELATIVE_PERIOD",AQ$12,ACC_O,CONS_O,CURR_O,"fill=b")*1,"-"))))</f>
        <v/>
      </c>
      <c r="AR169" s="71" t="str">
        <f ca="1">IF(LEN($I169)=0,"",IF(LEN(AR$12)=0,"",IF(ISNUMBER(SEARCH("LABEL",$G169)),"",IFERROR(_xll.BDP(TKR,$G169,"EQY_FUND_RELATIVE_PERIOD",AR$12,ACC_O,CONS_O,CURR_O,"fill=b")*1,"-"))))</f>
        <v/>
      </c>
      <c r="AS169" s="71" t="str">
        <f ca="1">IF(LEN($I169)=0,"",IF(LEN(AS$12)=0,"",IF(ISNUMBER(SEARCH("LABEL",$G169)),"",IFERROR(_xll.BDP(TKR,$G169,"EQY_FUND_RELATIVE_PERIOD",AS$12,ACC_O,CONS_O,CURR_O,"fill=b")*1,"-"))))</f>
        <v/>
      </c>
      <c r="AT169" s="71" t="str">
        <f ca="1">IF(LEN($I169)=0,"",IF(LEN(AT$12)=0,"",IF(ISNUMBER(SEARCH("LABEL",$G169)),"",IFERROR(_xll.BDP(TKR,$G169,"EQY_FUND_RELATIVE_PERIOD",AT$12,ACC_O,CONS_O,CURR_O,"fill=b")*1,"-"))))</f>
        <v/>
      </c>
      <c r="AU169" s="71" t="str">
        <f ca="1">IF(LEN($I169)=0,"",IF(LEN(AU$12)=0,"",IF(ISNUMBER(SEARCH("LABEL",$G169)),"",IFERROR(_xll.BDP(TKR,$G169,"EQY_FUND_RELATIVE_PERIOD",AU$12,ACC_O,CONS_O,CURR_O,"fill=b")*1,"-"))))</f>
        <v/>
      </c>
      <c r="AV169" s="71" t="str">
        <f ca="1">IF(LEN($I169)=0,"",IF(LEN(AV$12)=0,"",IF(ISNUMBER(SEARCH("LABEL",$G169)),"",IFERROR(_xll.BDP(TKR,$G169,"EQY_FUND_RELATIVE_PERIOD",AV$12,ACC_O,CONS_O,CURR_O,"fill=b")*1,"-"))))</f>
        <v/>
      </c>
      <c r="AW169" s="71" t="str">
        <f ca="1">IF(LEN($I169)=0,"",IF(LEN(AW$12)=0,"",IF(ISNUMBER(SEARCH("LABEL",$G169)),"",IFERROR(_xll.BDP(TKR,$G169,"EQY_FUND_RELATIVE_PERIOD",AW$12,ACC_O,CONS_O,CURR_O,"fill=b")*1,"-"))))</f>
        <v/>
      </c>
      <c r="AX169" s="71" t="str">
        <f ca="1">IF(LEN($I169)=0,"",IF(LEN(AX$12)=0,"",IF(ISNUMBER(SEARCH("LABEL",$G169)),"",IFERROR(_xll.BDP(TKR,$G169,"EQY_FUND_RELATIVE_PERIOD",AX$12,ACC_O,CONS_O,CURR_O,"fill=b")*1,"-"))))</f>
        <v/>
      </c>
      <c r="AY169" s="71" t="str">
        <f ca="1">IF(LEN($I169)=0,"",IF(LEN(AY$12)=0,"",IF(ISNUMBER(SEARCH("LABEL",$G169)),"",IFERROR(_xll.BDP(TKR,$G169,"EQY_FUND_RELATIVE_PERIOD",AY$12,ACC_O,CONS_O,CURR_O,"fill=b")*1,"-"))))</f>
        <v/>
      </c>
      <c r="AZ169" s="71" t="str">
        <f ca="1">IF(LEN($I169)=0,"",IF(LEN(AZ$12)=0,"",IF(ISNUMBER(SEARCH("LABEL",$G169)),"",IFERROR(_xll.BDP(TKR,$G169,"EQY_FUND_RELATIVE_PERIOD",AZ$12,ACC_O,CONS_O,CURR_O,"fill=b")*1,"-"))))</f>
        <v/>
      </c>
      <c r="BA169" s="71" t="str">
        <f ca="1">IF(LEN($I169)=0,"",IF(LEN(BA$12)=0,"",IF(ISNUMBER(SEARCH("LABEL",$G169)),"",IFERROR(_xll.BDP(TKR,$G169,"EQY_FUND_RELATIVE_PERIOD",BA$12,ACC_O,CONS_O,CURR_O,"fill=b")*1,"-"))))</f>
        <v/>
      </c>
      <c r="BB169" s="71" t="str">
        <f ca="1">IF(LEN($I169)=0,"",IF(LEN(BB$12)=0,"",IF(ISNUMBER(SEARCH("LABEL",$G169)),"",IFERROR(_xll.BDP(TKR,$G169,"EQY_FUND_RELATIVE_PERIOD",BB$12,ACC_O,CONS_O,CURR_O,"fill=b")*1,"-"))))</f>
        <v/>
      </c>
      <c r="BC169" s="71" t="str">
        <f ca="1">IF(LEN($I169)=0,"",IF(LEN(BC$12)=0,"",IF(ISNUMBER(SEARCH("LABEL",$G169)),"",IFERROR(_xll.BDP(TKR,$G169,"EQY_FUND_RELATIVE_PERIOD",BC$12,ACC_O,CONS_O,CURR_O,"fill=b")*1,"-"))))</f>
        <v/>
      </c>
    </row>
    <row r="170" spans="2:55">
      <c r="B170">
        <v>158</v>
      </c>
      <c r="C170" t="str">
        <f ca="1">IFERROR(INDEX(Passed_Addl,$B170,C$12),"")</f>
        <v/>
      </c>
      <c r="D170" t="str">
        <f ca="1">IFERROR(INDEX(Passed_Addl,$B170,D$12),"")</f>
        <v/>
      </c>
      <c r="E170" t="str">
        <f ca="1">IFERROR(INDEX(Passed_Addl,$B170,E$12),"")</f>
        <v/>
      </c>
      <c r="F170" t="str">
        <f ca="1">IFERROR(INDEX(Passed_Addl,$B170,F$12),"")</f>
        <v/>
      </c>
      <c r="G170" t="str">
        <f t="shared" ca="1" si="10"/>
        <v/>
      </c>
      <c r="H170" t="str">
        <f t="shared" ca="1" si="11"/>
        <v/>
      </c>
      <c r="I170" t="str">
        <f t="shared" ca="1" si="12"/>
        <v/>
      </c>
      <c r="P170" s="71" t="str">
        <f ca="1">IF(LEN($I170)=0,"",IF(LEN(P$12)=0,"",IF(ISNUMBER(SEARCH("LABEL",$G170)),"",IFERROR(_xll.BDP(TKR,$G170,"EQY_FUND_RELATIVE_PERIOD",P$12,ACC_O,CONS_O,CURR_O,"fill=b")*1,"-"))))</f>
        <v/>
      </c>
      <c r="Q170" s="71" t="str">
        <f ca="1">IF(LEN($I170)=0,"",IF(LEN(Q$12)=0,"",IF(ISNUMBER(SEARCH("LABEL",$G170)),"",IFERROR(_xll.BDP(TKR,$G170,"EQY_FUND_RELATIVE_PERIOD",Q$12,ACC_O,CONS_O,CURR_O,"fill=b")*1,"-"))))</f>
        <v/>
      </c>
      <c r="R170" s="71" t="str">
        <f ca="1">IF(LEN($I170)=0,"",IF(LEN(R$12)=0,"",IF(ISNUMBER(SEARCH("LABEL",$G170)),"",IFERROR(_xll.BDP(TKR,$G170,"EQY_FUND_RELATIVE_PERIOD",R$12,ACC_O,CONS_O,CURR_O,"fill=b")*1,"-"))))</f>
        <v/>
      </c>
      <c r="S170" s="71" t="str">
        <f ca="1">IF(LEN($I170)=0,"",IF(LEN(S$12)=0,"",IF(ISNUMBER(SEARCH("LABEL",$G170)),"",IFERROR(_xll.BDP(TKR,$G170,"EQY_FUND_RELATIVE_PERIOD",S$12,ACC_O,CONS_O,CURR_O,"fill=b")*1,"-"))))</f>
        <v/>
      </c>
      <c r="T170" s="71" t="str">
        <f ca="1">IF(LEN($I170)=0,"",IF(LEN(T$12)=0,"",IF(ISNUMBER(SEARCH("LABEL",$G170)),"",IFERROR(_xll.BDP(TKR,$G170,"EQY_FUND_RELATIVE_PERIOD",T$12,ACC_O,CONS_O,CURR_O,"fill=b")*1,"-"))))</f>
        <v/>
      </c>
      <c r="U170" s="71" t="str">
        <f ca="1">IF(LEN($I170)=0,"",IF(LEN(U$12)=0,"",IF(ISNUMBER(SEARCH("LABEL",$G170)),"",IFERROR(_xll.BDP(TKR,$G170,"EQY_FUND_RELATIVE_PERIOD",U$12,ACC_O,CONS_O,CURR_O,"fill=b")*1,"-"))))</f>
        <v/>
      </c>
      <c r="V170" s="71" t="str">
        <f ca="1">IF(LEN($I170)=0,"",IF(LEN(V$12)=0,"",IF(ISNUMBER(SEARCH("LABEL",$G170)),"",IFERROR(_xll.BDP(TKR,$G170,"EQY_FUND_RELATIVE_PERIOD",V$12,ACC_O,CONS_O,CURR_O,"fill=b")*1,"-"))))</f>
        <v/>
      </c>
      <c r="W170" s="71" t="str">
        <f ca="1">IF(LEN($I170)=0,"",IF(LEN(W$12)=0,"",IF(ISNUMBER(SEARCH("LABEL",$G170)),"",IFERROR(_xll.BDP(TKR,$G170,"EQY_FUND_RELATIVE_PERIOD",W$12,ACC_O,CONS_O,CURR_O,"fill=b")*1,"-"))))</f>
        <v/>
      </c>
      <c r="X170" s="71" t="str">
        <f ca="1">IF(LEN($I170)=0,"",IF(LEN(X$12)=0,"",IF(ISNUMBER(SEARCH("LABEL",$G170)),"",IFERROR(_xll.BDP(TKR,$G170,"EQY_FUND_RELATIVE_PERIOD",X$12,ACC_O,CONS_O,CURR_O,"fill=b")*1,"-"))))</f>
        <v/>
      </c>
      <c r="Y170" s="71" t="str">
        <f ca="1">IF(LEN($I170)=0,"",IF(LEN(Y$12)=0,"",IF(ISNUMBER(SEARCH("LABEL",$G170)),"",IFERROR(_xll.BDP(TKR,$G170,"EQY_FUND_RELATIVE_PERIOD",Y$12,ACC_O,CONS_O,CURR_O,"fill=b")*1,"-"))))</f>
        <v/>
      </c>
      <c r="Z170" s="71" t="str">
        <f ca="1">IF(LEN($I170)=0,"",IF(LEN(Z$12)=0,"",IF(ISNUMBER(SEARCH("LABEL",$G170)),"",IFERROR(_xll.BDP(TKR,$G170,"EQY_FUND_RELATIVE_PERIOD",Z$12,ACC_O,CONS_O,CURR_O,"fill=b")*1,"-"))))</f>
        <v/>
      </c>
      <c r="AA170" s="71" t="str">
        <f ca="1">IF(LEN($I170)=0,"",IF(LEN(AA$12)=0,"",IF(ISNUMBER(SEARCH("LABEL",$G170)),"",IFERROR(_xll.BDP(TKR,$G170,"EQY_FUND_RELATIVE_PERIOD",AA$12,ACC_O,CONS_O,CURR_O,"fill=b")*1,"-"))))</f>
        <v/>
      </c>
      <c r="AB170" s="71" t="str">
        <f ca="1">IF(LEN($I170)=0,"",IF(LEN(AB$12)=0,"",IF(ISNUMBER(SEARCH("LABEL",$G170)),"",IFERROR(_xll.BDP(TKR,$G170,"EQY_FUND_RELATIVE_PERIOD",AB$12,ACC_O,CONS_O,CURR_O,"fill=b")*1,"-"))))</f>
        <v/>
      </c>
      <c r="AC170" s="71" t="str">
        <f ca="1">IF(LEN($I170)=0,"",IF(LEN(AC$12)=0,"",IF(ISNUMBER(SEARCH("LABEL",$G170)),"",IFERROR(_xll.BDP(TKR,$G170,"EQY_FUND_RELATIVE_PERIOD",AC$12,ACC_O,CONS_O,CURR_O,"fill=b")*1,"-"))))</f>
        <v/>
      </c>
      <c r="AD170" s="71" t="str">
        <f ca="1">IF(LEN($I170)=0,"",IF(LEN(AD$12)=0,"",IF(ISNUMBER(SEARCH("LABEL",$G170)),"",IFERROR(_xll.BDP(TKR,$G170,"EQY_FUND_RELATIVE_PERIOD",AD$12,ACC_O,CONS_O,CURR_O,"fill=b")*1,"-"))))</f>
        <v/>
      </c>
      <c r="AE170" s="71" t="str">
        <f ca="1">IF(LEN($I170)=0,"",IF(LEN(AE$12)=0,"",IF(ISNUMBER(SEARCH("LABEL",$G170)),"",IFERROR(_xll.BDP(TKR,$G170,"EQY_FUND_RELATIVE_PERIOD",AE$12,ACC_O,CONS_O,CURR_O,"fill=b")*1,"-"))))</f>
        <v/>
      </c>
      <c r="AF170" s="71" t="str">
        <f ca="1">IF(LEN($I170)=0,"",IF(LEN(AF$12)=0,"",IF(ISNUMBER(SEARCH("LABEL",$G170)),"",IFERROR(_xll.BDP(TKR,$G170,"EQY_FUND_RELATIVE_PERIOD",AF$12,ACC_O,CONS_O,CURR_O,"fill=b")*1,"-"))))</f>
        <v/>
      </c>
      <c r="AG170" s="71" t="str">
        <f ca="1">IF(LEN($I170)=0,"",IF(LEN(AG$12)=0,"",IF(ISNUMBER(SEARCH("LABEL",$G170)),"",IFERROR(_xll.BDP(TKR,$G170,"EQY_FUND_RELATIVE_PERIOD",AG$12,ACC_O,CONS_O,CURR_O,"fill=b")*1,"-"))))</f>
        <v/>
      </c>
      <c r="AH170" s="71" t="str">
        <f ca="1">IF(LEN($I170)=0,"",IF(LEN(AH$12)=0,"",IF(ISNUMBER(SEARCH("LABEL",$G170)),"",IFERROR(_xll.BDP(TKR,$G170,"EQY_FUND_RELATIVE_PERIOD",AH$12,ACC_O,CONS_O,CURR_O,"fill=b")*1,"-"))))</f>
        <v/>
      </c>
      <c r="AI170" s="71" t="str">
        <f ca="1">IF(LEN($I170)=0,"",IF(LEN(AI$12)=0,"",IF(ISNUMBER(SEARCH("LABEL",$G170)),"",IFERROR(_xll.BDP(TKR,$G170,"EQY_FUND_RELATIVE_PERIOD",AI$12,ACC_O,CONS_O,CURR_O,"fill=b")*1,"-"))))</f>
        <v/>
      </c>
      <c r="AJ170" s="71" t="str">
        <f ca="1">IF(LEN($I170)=0,"",IF(LEN(AJ$12)=0,"",IF(ISNUMBER(SEARCH("LABEL",$G170)),"",IFERROR(_xll.BDP(TKR,$G170,"EQY_FUND_RELATIVE_PERIOD",AJ$12,ACC_O,CONS_O,CURR_O,"fill=b")*1,"-"))))</f>
        <v/>
      </c>
      <c r="AK170" s="71" t="str">
        <f ca="1">IF(LEN($I170)=0,"",IF(LEN(AK$12)=0,"",IF(ISNUMBER(SEARCH("LABEL",$G170)),"",IFERROR(_xll.BDP(TKR,$G170,"EQY_FUND_RELATIVE_PERIOD",AK$12,ACC_O,CONS_O,CURR_O,"fill=b")*1,"-"))))</f>
        <v/>
      </c>
      <c r="AL170" s="71" t="str">
        <f ca="1">IF(LEN($I170)=0,"",IF(LEN(AL$12)=0,"",IF(ISNUMBER(SEARCH("LABEL",$G170)),"",IFERROR(_xll.BDP(TKR,$G170,"EQY_FUND_RELATIVE_PERIOD",AL$12,ACC_O,CONS_O,CURR_O,"fill=b")*1,"-"))))</f>
        <v/>
      </c>
      <c r="AM170" s="71" t="str">
        <f ca="1">IF(LEN($I170)=0,"",IF(LEN(AM$12)=0,"",IF(ISNUMBER(SEARCH("LABEL",$G170)),"",IFERROR(_xll.BDP(TKR,$G170,"EQY_FUND_RELATIVE_PERIOD",AM$12,ACC_O,CONS_O,CURR_O,"fill=b")*1,"-"))))</f>
        <v/>
      </c>
      <c r="AN170" s="71" t="str">
        <f ca="1">IF(LEN($I170)=0,"",IF(LEN(AN$12)=0,"",IF(ISNUMBER(SEARCH("LABEL",$G170)),"",IFERROR(_xll.BDP(TKR,$G170,"EQY_FUND_RELATIVE_PERIOD",AN$12,ACC_O,CONS_O,CURR_O,"fill=b")*1,"-"))))</f>
        <v/>
      </c>
      <c r="AO170" s="71" t="str">
        <f ca="1">IF(LEN($I170)=0,"",IF(LEN(AO$12)=0,"",IF(ISNUMBER(SEARCH("LABEL",$G170)),"",IFERROR(_xll.BDP(TKR,$G170,"EQY_FUND_RELATIVE_PERIOD",AO$12,ACC_O,CONS_O,CURR_O,"fill=b")*1,"-"))))</f>
        <v/>
      </c>
      <c r="AP170" s="71" t="str">
        <f ca="1">IF(LEN($I170)=0,"",IF(LEN(AP$12)=0,"",IF(ISNUMBER(SEARCH("LABEL",$G170)),"",IFERROR(_xll.BDP(TKR,$G170,"EQY_FUND_RELATIVE_PERIOD",AP$12,ACC_O,CONS_O,CURR_O,"fill=b")*1,"-"))))</f>
        <v/>
      </c>
      <c r="AQ170" s="71" t="str">
        <f ca="1">IF(LEN($I170)=0,"",IF(LEN(AQ$12)=0,"",IF(ISNUMBER(SEARCH("LABEL",$G170)),"",IFERROR(_xll.BDP(TKR,$G170,"EQY_FUND_RELATIVE_PERIOD",AQ$12,ACC_O,CONS_O,CURR_O,"fill=b")*1,"-"))))</f>
        <v/>
      </c>
      <c r="AR170" s="71" t="str">
        <f ca="1">IF(LEN($I170)=0,"",IF(LEN(AR$12)=0,"",IF(ISNUMBER(SEARCH("LABEL",$G170)),"",IFERROR(_xll.BDP(TKR,$G170,"EQY_FUND_RELATIVE_PERIOD",AR$12,ACC_O,CONS_O,CURR_O,"fill=b")*1,"-"))))</f>
        <v/>
      </c>
      <c r="AS170" s="71" t="str">
        <f ca="1">IF(LEN($I170)=0,"",IF(LEN(AS$12)=0,"",IF(ISNUMBER(SEARCH("LABEL",$G170)),"",IFERROR(_xll.BDP(TKR,$G170,"EQY_FUND_RELATIVE_PERIOD",AS$12,ACC_O,CONS_O,CURR_O,"fill=b")*1,"-"))))</f>
        <v/>
      </c>
      <c r="AT170" s="71" t="str">
        <f ca="1">IF(LEN($I170)=0,"",IF(LEN(AT$12)=0,"",IF(ISNUMBER(SEARCH("LABEL",$G170)),"",IFERROR(_xll.BDP(TKR,$G170,"EQY_FUND_RELATIVE_PERIOD",AT$12,ACC_O,CONS_O,CURR_O,"fill=b")*1,"-"))))</f>
        <v/>
      </c>
      <c r="AU170" s="71" t="str">
        <f ca="1">IF(LEN($I170)=0,"",IF(LEN(AU$12)=0,"",IF(ISNUMBER(SEARCH("LABEL",$G170)),"",IFERROR(_xll.BDP(TKR,$G170,"EQY_FUND_RELATIVE_PERIOD",AU$12,ACC_O,CONS_O,CURR_O,"fill=b")*1,"-"))))</f>
        <v/>
      </c>
      <c r="AV170" s="71" t="str">
        <f ca="1">IF(LEN($I170)=0,"",IF(LEN(AV$12)=0,"",IF(ISNUMBER(SEARCH("LABEL",$G170)),"",IFERROR(_xll.BDP(TKR,$G170,"EQY_FUND_RELATIVE_PERIOD",AV$12,ACC_O,CONS_O,CURR_O,"fill=b")*1,"-"))))</f>
        <v/>
      </c>
      <c r="AW170" s="71" t="str">
        <f ca="1">IF(LEN($I170)=0,"",IF(LEN(AW$12)=0,"",IF(ISNUMBER(SEARCH("LABEL",$G170)),"",IFERROR(_xll.BDP(TKR,$G170,"EQY_FUND_RELATIVE_PERIOD",AW$12,ACC_O,CONS_O,CURR_O,"fill=b")*1,"-"))))</f>
        <v/>
      </c>
      <c r="AX170" s="71" t="str">
        <f ca="1">IF(LEN($I170)=0,"",IF(LEN(AX$12)=0,"",IF(ISNUMBER(SEARCH("LABEL",$G170)),"",IFERROR(_xll.BDP(TKR,$G170,"EQY_FUND_RELATIVE_PERIOD",AX$12,ACC_O,CONS_O,CURR_O,"fill=b")*1,"-"))))</f>
        <v/>
      </c>
      <c r="AY170" s="71" t="str">
        <f ca="1">IF(LEN($I170)=0,"",IF(LEN(AY$12)=0,"",IF(ISNUMBER(SEARCH("LABEL",$G170)),"",IFERROR(_xll.BDP(TKR,$G170,"EQY_FUND_RELATIVE_PERIOD",AY$12,ACC_O,CONS_O,CURR_O,"fill=b")*1,"-"))))</f>
        <v/>
      </c>
      <c r="AZ170" s="71" t="str">
        <f ca="1">IF(LEN($I170)=0,"",IF(LEN(AZ$12)=0,"",IF(ISNUMBER(SEARCH("LABEL",$G170)),"",IFERROR(_xll.BDP(TKR,$G170,"EQY_FUND_RELATIVE_PERIOD",AZ$12,ACC_O,CONS_O,CURR_O,"fill=b")*1,"-"))))</f>
        <v/>
      </c>
      <c r="BA170" s="71" t="str">
        <f ca="1">IF(LEN($I170)=0,"",IF(LEN(BA$12)=0,"",IF(ISNUMBER(SEARCH("LABEL",$G170)),"",IFERROR(_xll.BDP(TKR,$G170,"EQY_FUND_RELATIVE_PERIOD",BA$12,ACC_O,CONS_O,CURR_O,"fill=b")*1,"-"))))</f>
        <v/>
      </c>
      <c r="BB170" s="71" t="str">
        <f ca="1">IF(LEN($I170)=0,"",IF(LEN(BB$12)=0,"",IF(ISNUMBER(SEARCH("LABEL",$G170)),"",IFERROR(_xll.BDP(TKR,$G170,"EQY_FUND_RELATIVE_PERIOD",BB$12,ACC_O,CONS_O,CURR_O,"fill=b")*1,"-"))))</f>
        <v/>
      </c>
      <c r="BC170" s="71" t="str">
        <f ca="1">IF(LEN($I170)=0,"",IF(LEN(BC$12)=0,"",IF(ISNUMBER(SEARCH("LABEL",$G170)),"",IFERROR(_xll.BDP(TKR,$G170,"EQY_FUND_RELATIVE_PERIOD",BC$12,ACC_O,CONS_O,CURR_O,"fill=b")*1,"-"))))</f>
        <v/>
      </c>
    </row>
    <row r="171" spans="2:55">
      <c r="B171">
        <v>159</v>
      </c>
      <c r="C171" t="str">
        <f t="shared" ca="1" si="9"/>
        <v/>
      </c>
      <c r="D171" t="str">
        <f t="shared" ca="1" si="9"/>
        <v/>
      </c>
      <c r="E171" t="str">
        <f t="shared" ca="1" si="9"/>
        <v/>
      </c>
      <c r="F171" t="str">
        <f t="shared" ca="1" si="9"/>
        <v/>
      </c>
      <c r="G171" t="str">
        <f t="shared" ca="1" si="10"/>
        <v/>
      </c>
      <c r="H171" t="str">
        <f t="shared" ca="1" si="11"/>
        <v/>
      </c>
      <c r="I171" t="str">
        <f t="shared" ca="1" si="12"/>
        <v/>
      </c>
      <c r="P171" s="71" t="str">
        <f ca="1">IF(LEN($I171)=0,"",IF(LEN(P$12)=0,"",IF(ISNUMBER(SEARCH("LABEL",$G171)),"",IFERROR(_xll.BDP(TKR,$G171,"EQY_FUND_RELATIVE_PERIOD",P$12,ACC_O,CONS_O,CURR_O,"fill=b")*1,"-"))))</f>
        <v/>
      </c>
      <c r="Q171" s="71" t="str">
        <f ca="1">IF(LEN($I171)=0,"",IF(LEN(Q$12)=0,"",IF(ISNUMBER(SEARCH("LABEL",$G171)),"",IFERROR(_xll.BDP(TKR,$G171,"EQY_FUND_RELATIVE_PERIOD",Q$12,ACC_O,CONS_O,CURR_O,"fill=b")*1,"-"))))</f>
        <v/>
      </c>
      <c r="R171" s="71" t="str">
        <f ca="1">IF(LEN($I171)=0,"",IF(LEN(R$12)=0,"",IF(ISNUMBER(SEARCH("LABEL",$G171)),"",IFERROR(_xll.BDP(TKR,$G171,"EQY_FUND_RELATIVE_PERIOD",R$12,ACC_O,CONS_O,CURR_O,"fill=b")*1,"-"))))</f>
        <v/>
      </c>
      <c r="S171" s="71" t="str">
        <f ca="1">IF(LEN($I171)=0,"",IF(LEN(S$12)=0,"",IF(ISNUMBER(SEARCH("LABEL",$G171)),"",IFERROR(_xll.BDP(TKR,$G171,"EQY_FUND_RELATIVE_PERIOD",S$12,ACC_O,CONS_O,CURR_O,"fill=b")*1,"-"))))</f>
        <v/>
      </c>
      <c r="T171" s="71" t="str">
        <f ca="1">IF(LEN($I171)=0,"",IF(LEN(T$12)=0,"",IF(ISNUMBER(SEARCH("LABEL",$G171)),"",IFERROR(_xll.BDP(TKR,$G171,"EQY_FUND_RELATIVE_PERIOD",T$12,ACC_O,CONS_O,CURR_O,"fill=b")*1,"-"))))</f>
        <v/>
      </c>
      <c r="U171" s="71" t="str">
        <f ca="1">IF(LEN($I171)=0,"",IF(LEN(U$12)=0,"",IF(ISNUMBER(SEARCH("LABEL",$G171)),"",IFERROR(_xll.BDP(TKR,$G171,"EQY_FUND_RELATIVE_PERIOD",U$12,ACC_O,CONS_O,CURR_O,"fill=b")*1,"-"))))</f>
        <v/>
      </c>
      <c r="V171" s="71" t="str">
        <f ca="1">IF(LEN($I171)=0,"",IF(LEN(V$12)=0,"",IF(ISNUMBER(SEARCH("LABEL",$G171)),"",IFERROR(_xll.BDP(TKR,$G171,"EQY_FUND_RELATIVE_PERIOD",V$12,ACC_O,CONS_O,CURR_O,"fill=b")*1,"-"))))</f>
        <v/>
      </c>
      <c r="W171" s="71" t="str">
        <f ca="1">IF(LEN($I171)=0,"",IF(LEN(W$12)=0,"",IF(ISNUMBER(SEARCH("LABEL",$G171)),"",IFERROR(_xll.BDP(TKR,$G171,"EQY_FUND_RELATIVE_PERIOD",W$12,ACC_O,CONS_O,CURR_O,"fill=b")*1,"-"))))</f>
        <v/>
      </c>
      <c r="X171" s="71" t="str">
        <f ca="1">IF(LEN($I171)=0,"",IF(LEN(X$12)=0,"",IF(ISNUMBER(SEARCH("LABEL",$G171)),"",IFERROR(_xll.BDP(TKR,$G171,"EQY_FUND_RELATIVE_PERIOD",X$12,ACC_O,CONS_O,CURR_O,"fill=b")*1,"-"))))</f>
        <v/>
      </c>
      <c r="Y171" s="71" t="str">
        <f ca="1">IF(LEN($I171)=0,"",IF(LEN(Y$12)=0,"",IF(ISNUMBER(SEARCH("LABEL",$G171)),"",IFERROR(_xll.BDP(TKR,$G171,"EQY_FUND_RELATIVE_PERIOD",Y$12,ACC_O,CONS_O,CURR_O,"fill=b")*1,"-"))))</f>
        <v/>
      </c>
      <c r="Z171" s="71" t="str">
        <f ca="1">IF(LEN($I171)=0,"",IF(LEN(Z$12)=0,"",IF(ISNUMBER(SEARCH("LABEL",$G171)),"",IFERROR(_xll.BDP(TKR,$G171,"EQY_FUND_RELATIVE_PERIOD",Z$12,ACC_O,CONS_O,CURR_O,"fill=b")*1,"-"))))</f>
        <v/>
      </c>
      <c r="AA171" s="71" t="str">
        <f ca="1">IF(LEN($I171)=0,"",IF(LEN(AA$12)=0,"",IF(ISNUMBER(SEARCH("LABEL",$G171)),"",IFERROR(_xll.BDP(TKR,$G171,"EQY_FUND_RELATIVE_PERIOD",AA$12,ACC_O,CONS_O,CURR_O,"fill=b")*1,"-"))))</f>
        <v/>
      </c>
      <c r="AB171" s="71" t="str">
        <f ca="1">IF(LEN($I171)=0,"",IF(LEN(AB$12)=0,"",IF(ISNUMBER(SEARCH("LABEL",$G171)),"",IFERROR(_xll.BDP(TKR,$G171,"EQY_FUND_RELATIVE_PERIOD",AB$12,ACC_O,CONS_O,CURR_O,"fill=b")*1,"-"))))</f>
        <v/>
      </c>
      <c r="AC171" s="71" t="str">
        <f ca="1">IF(LEN($I171)=0,"",IF(LEN(AC$12)=0,"",IF(ISNUMBER(SEARCH("LABEL",$G171)),"",IFERROR(_xll.BDP(TKR,$G171,"EQY_FUND_RELATIVE_PERIOD",AC$12,ACC_O,CONS_O,CURR_O,"fill=b")*1,"-"))))</f>
        <v/>
      </c>
      <c r="AD171" s="71" t="str">
        <f ca="1">IF(LEN($I171)=0,"",IF(LEN(AD$12)=0,"",IF(ISNUMBER(SEARCH("LABEL",$G171)),"",IFERROR(_xll.BDP(TKR,$G171,"EQY_FUND_RELATIVE_PERIOD",AD$12,ACC_O,CONS_O,CURR_O,"fill=b")*1,"-"))))</f>
        <v/>
      </c>
      <c r="AE171" s="71" t="str">
        <f ca="1">IF(LEN($I171)=0,"",IF(LEN(AE$12)=0,"",IF(ISNUMBER(SEARCH("LABEL",$G171)),"",IFERROR(_xll.BDP(TKR,$G171,"EQY_FUND_RELATIVE_PERIOD",AE$12,ACC_O,CONS_O,CURR_O,"fill=b")*1,"-"))))</f>
        <v/>
      </c>
      <c r="AF171" s="71" t="str">
        <f ca="1">IF(LEN($I171)=0,"",IF(LEN(AF$12)=0,"",IF(ISNUMBER(SEARCH("LABEL",$G171)),"",IFERROR(_xll.BDP(TKR,$G171,"EQY_FUND_RELATIVE_PERIOD",AF$12,ACC_O,CONS_O,CURR_O,"fill=b")*1,"-"))))</f>
        <v/>
      </c>
      <c r="AG171" s="71" t="str">
        <f ca="1">IF(LEN($I171)=0,"",IF(LEN(AG$12)=0,"",IF(ISNUMBER(SEARCH("LABEL",$G171)),"",IFERROR(_xll.BDP(TKR,$G171,"EQY_FUND_RELATIVE_PERIOD",AG$12,ACC_O,CONS_O,CURR_O,"fill=b")*1,"-"))))</f>
        <v/>
      </c>
      <c r="AH171" s="71" t="str">
        <f ca="1">IF(LEN($I171)=0,"",IF(LEN(AH$12)=0,"",IF(ISNUMBER(SEARCH("LABEL",$G171)),"",IFERROR(_xll.BDP(TKR,$G171,"EQY_FUND_RELATIVE_PERIOD",AH$12,ACC_O,CONS_O,CURR_O,"fill=b")*1,"-"))))</f>
        <v/>
      </c>
      <c r="AI171" s="71" t="str">
        <f ca="1">IF(LEN($I171)=0,"",IF(LEN(AI$12)=0,"",IF(ISNUMBER(SEARCH("LABEL",$G171)),"",IFERROR(_xll.BDP(TKR,$G171,"EQY_FUND_RELATIVE_PERIOD",AI$12,ACC_O,CONS_O,CURR_O,"fill=b")*1,"-"))))</f>
        <v/>
      </c>
      <c r="AJ171" s="71" t="str">
        <f ca="1">IF(LEN($I171)=0,"",IF(LEN(AJ$12)=0,"",IF(ISNUMBER(SEARCH("LABEL",$G171)),"",IFERROR(_xll.BDP(TKR,$G171,"EQY_FUND_RELATIVE_PERIOD",AJ$12,ACC_O,CONS_O,CURR_O,"fill=b")*1,"-"))))</f>
        <v/>
      </c>
      <c r="AK171" s="71" t="str">
        <f ca="1">IF(LEN($I171)=0,"",IF(LEN(AK$12)=0,"",IF(ISNUMBER(SEARCH("LABEL",$G171)),"",IFERROR(_xll.BDP(TKR,$G171,"EQY_FUND_RELATIVE_PERIOD",AK$12,ACC_O,CONS_O,CURR_O,"fill=b")*1,"-"))))</f>
        <v/>
      </c>
      <c r="AL171" s="71" t="str">
        <f ca="1">IF(LEN($I171)=0,"",IF(LEN(AL$12)=0,"",IF(ISNUMBER(SEARCH("LABEL",$G171)),"",IFERROR(_xll.BDP(TKR,$G171,"EQY_FUND_RELATIVE_PERIOD",AL$12,ACC_O,CONS_O,CURR_O,"fill=b")*1,"-"))))</f>
        <v/>
      </c>
      <c r="AM171" s="71" t="str">
        <f ca="1">IF(LEN($I171)=0,"",IF(LEN(AM$12)=0,"",IF(ISNUMBER(SEARCH("LABEL",$G171)),"",IFERROR(_xll.BDP(TKR,$G171,"EQY_FUND_RELATIVE_PERIOD",AM$12,ACC_O,CONS_O,CURR_O,"fill=b")*1,"-"))))</f>
        <v/>
      </c>
      <c r="AN171" s="71" t="str">
        <f ca="1">IF(LEN($I171)=0,"",IF(LEN(AN$12)=0,"",IF(ISNUMBER(SEARCH("LABEL",$G171)),"",IFERROR(_xll.BDP(TKR,$G171,"EQY_FUND_RELATIVE_PERIOD",AN$12,ACC_O,CONS_O,CURR_O,"fill=b")*1,"-"))))</f>
        <v/>
      </c>
      <c r="AO171" s="71" t="str">
        <f ca="1">IF(LEN($I171)=0,"",IF(LEN(AO$12)=0,"",IF(ISNUMBER(SEARCH("LABEL",$G171)),"",IFERROR(_xll.BDP(TKR,$G171,"EQY_FUND_RELATIVE_PERIOD",AO$12,ACC_O,CONS_O,CURR_O,"fill=b")*1,"-"))))</f>
        <v/>
      </c>
      <c r="AP171" s="71" t="str">
        <f ca="1">IF(LEN($I171)=0,"",IF(LEN(AP$12)=0,"",IF(ISNUMBER(SEARCH("LABEL",$G171)),"",IFERROR(_xll.BDP(TKR,$G171,"EQY_FUND_RELATIVE_PERIOD",AP$12,ACC_O,CONS_O,CURR_O,"fill=b")*1,"-"))))</f>
        <v/>
      </c>
      <c r="AQ171" s="71" t="str">
        <f ca="1">IF(LEN($I171)=0,"",IF(LEN(AQ$12)=0,"",IF(ISNUMBER(SEARCH("LABEL",$G171)),"",IFERROR(_xll.BDP(TKR,$G171,"EQY_FUND_RELATIVE_PERIOD",AQ$12,ACC_O,CONS_O,CURR_O,"fill=b")*1,"-"))))</f>
        <v/>
      </c>
      <c r="AR171" s="71" t="str">
        <f ca="1">IF(LEN($I171)=0,"",IF(LEN(AR$12)=0,"",IF(ISNUMBER(SEARCH("LABEL",$G171)),"",IFERROR(_xll.BDP(TKR,$G171,"EQY_FUND_RELATIVE_PERIOD",AR$12,ACC_O,CONS_O,CURR_O,"fill=b")*1,"-"))))</f>
        <v/>
      </c>
      <c r="AS171" s="71" t="str">
        <f ca="1">IF(LEN($I171)=0,"",IF(LEN(AS$12)=0,"",IF(ISNUMBER(SEARCH("LABEL",$G171)),"",IFERROR(_xll.BDP(TKR,$G171,"EQY_FUND_RELATIVE_PERIOD",AS$12,ACC_O,CONS_O,CURR_O,"fill=b")*1,"-"))))</f>
        <v/>
      </c>
      <c r="AT171" s="71" t="str">
        <f ca="1">IF(LEN($I171)=0,"",IF(LEN(AT$12)=0,"",IF(ISNUMBER(SEARCH("LABEL",$G171)),"",IFERROR(_xll.BDP(TKR,$G171,"EQY_FUND_RELATIVE_PERIOD",AT$12,ACC_O,CONS_O,CURR_O,"fill=b")*1,"-"))))</f>
        <v/>
      </c>
      <c r="AU171" s="71" t="str">
        <f ca="1">IF(LEN($I171)=0,"",IF(LEN(AU$12)=0,"",IF(ISNUMBER(SEARCH("LABEL",$G171)),"",IFERROR(_xll.BDP(TKR,$G171,"EQY_FUND_RELATIVE_PERIOD",AU$12,ACC_O,CONS_O,CURR_O,"fill=b")*1,"-"))))</f>
        <v/>
      </c>
      <c r="AV171" s="71" t="str">
        <f ca="1">IF(LEN($I171)=0,"",IF(LEN(AV$12)=0,"",IF(ISNUMBER(SEARCH("LABEL",$G171)),"",IFERROR(_xll.BDP(TKR,$G171,"EQY_FUND_RELATIVE_PERIOD",AV$12,ACC_O,CONS_O,CURR_O,"fill=b")*1,"-"))))</f>
        <v/>
      </c>
      <c r="AW171" s="71" t="str">
        <f ca="1">IF(LEN($I171)=0,"",IF(LEN(AW$12)=0,"",IF(ISNUMBER(SEARCH("LABEL",$G171)),"",IFERROR(_xll.BDP(TKR,$G171,"EQY_FUND_RELATIVE_PERIOD",AW$12,ACC_O,CONS_O,CURR_O,"fill=b")*1,"-"))))</f>
        <v/>
      </c>
      <c r="AX171" s="71" t="str">
        <f ca="1">IF(LEN($I171)=0,"",IF(LEN(AX$12)=0,"",IF(ISNUMBER(SEARCH("LABEL",$G171)),"",IFERROR(_xll.BDP(TKR,$G171,"EQY_FUND_RELATIVE_PERIOD",AX$12,ACC_O,CONS_O,CURR_O,"fill=b")*1,"-"))))</f>
        <v/>
      </c>
      <c r="AY171" s="71" t="str">
        <f ca="1">IF(LEN($I171)=0,"",IF(LEN(AY$12)=0,"",IF(ISNUMBER(SEARCH("LABEL",$G171)),"",IFERROR(_xll.BDP(TKR,$G171,"EQY_FUND_RELATIVE_PERIOD",AY$12,ACC_O,CONS_O,CURR_O,"fill=b")*1,"-"))))</f>
        <v/>
      </c>
      <c r="AZ171" s="71" t="str">
        <f ca="1">IF(LEN($I171)=0,"",IF(LEN(AZ$12)=0,"",IF(ISNUMBER(SEARCH("LABEL",$G171)),"",IFERROR(_xll.BDP(TKR,$G171,"EQY_FUND_RELATIVE_PERIOD",AZ$12,ACC_O,CONS_O,CURR_O,"fill=b")*1,"-"))))</f>
        <v/>
      </c>
      <c r="BA171" s="71" t="str">
        <f ca="1">IF(LEN($I171)=0,"",IF(LEN(BA$12)=0,"",IF(ISNUMBER(SEARCH("LABEL",$G171)),"",IFERROR(_xll.BDP(TKR,$G171,"EQY_FUND_RELATIVE_PERIOD",BA$12,ACC_O,CONS_O,CURR_O,"fill=b")*1,"-"))))</f>
        <v/>
      </c>
      <c r="BB171" s="71" t="str">
        <f ca="1">IF(LEN($I171)=0,"",IF(LEN(BB$12)=0,"",IF(ISNUMBER(SEARCH("LABEL",$G171)),"",IFERROR(_xll.BDP(TKR,$G171,"EQY_FUND_RELATIVE_PERIOD",BB$12,ACC_O,CONS_O,CURR_O,"fill=b")*1,"-"))))</f>
        <v/>
      </c>
      <c r="BC171" s="71" t="str">
        <f ca="1">IF(LEN($I171)=0,"",IF(LEN(BC$12)=0,"",IF(ISNUMBER(SEARCH("LABEL",$G171)),"",IFERROR(_xll.BDP(TKR,$G171,"EQY_FUND_RELATIVE_PERIOD",BC$12,ACC_O,CONS_O,CURR_O,"fill=b")*1,"-"))))</f>
        <v/>
      </c>
    </row>
    <row r="172" spans="2:55">
      <c r="P172" s="71"/>
      <c r="Q172" s="71"/>
      <c r="R172" s="71"/>
      <c r="S172" s="71"/>
      <c r="T172" s="71"/>
      <c r="U172" s="71"/>
      <c r="V172" s="71"/>
      <c r="W172" s="71"/>
      <c r="X172" s="71"/>
      <c r="Y172" s="71"/>
      <c r="Z172" s="71"/>
      <c r="AA172" s="71"/>
      <c r="AB172" s="71"/>
      <c r="AC172" s="71"/>
      <c r="AD172" s="71"/>
      <c r="AE172" s="71"/>
      <c r="AF172" s="71"/>
      <c r="AG172" s="71"/>
      <c r="AH172" s="71"/>
      <c r="AI172" s="71"/>
      <c r="AJ172" s="71"/>
      <c r="AK172" s="71"/>
      <c r="AL172" s="71"/>
      <c r="AM172" s="71"/>
      <c r="AN172" s="71"/>
      <c r="AO172" s="71"/>
      <c r="AP172" s="71"/>
      <c r="AQ172" s="71"/>
      <c r="AR172" s="71"/>
      <c r="AS172" s="71"/>
      <c r="AT172" s="71"/>
      <c r="AU172" s="71"/>
      <c r="AV172" s="71"/>
      <c r="AW172" s="71"/>
      <c r="AX172" s="71"/>
      <c r="AY172" s="71"/>
      <c r="AZ172" s="71"/>
      <c r="BA172" s="71"/>
      <c r="BB172" s="71"/>
      <c r="BC172" s="71"/>
    </row>
    <row r="173" spans="2:55">
      <c r="P173" s="71"/>
      <c r="Q173" s="71"/>
      <c r="R173" s="71"/>
      <c r="S173" s="71"/>
      <c r="T173" s="71"/>
      <c r="U173" s="71"/>
      <c r="V173" s="71"/>
      <c r="W173" s="71"/>
      <c r="X173" s="71"/>
      <c r="Y173" s="71"/>
      <c r="Z173" s="71"/>
      <c r="AA173" s="71"/>
      <c r="AB173" s="71"/>
      <c r="AC173" s="71"/>
      <c r="AD173" s="71"/>
      <c r="AE173" s="71"/>
      <c r="AF173" s="71"/>
      <c r="AG173" s="71"/>
      <c r="AH173" s="71"/>
      <c r="AI173" s="71"/>
      <c r="AJ173" s="71"/>
      <c r="AK173" s="71"/>
      <c r="AL173" s="71"/>
      <c r="AM173" s="71"/>
      <c r="AN173" s="71"/>
      <c r="AO173" s="71"/>
      <c r="AP173" s="71"/>
      <c r="AQ173" s="71"/>
      <c r="AR173" s="71"/>
      <c r="AS173" s="71"/>
      <c r="AT173" s="71"/>
      <c r="AU173" s="71"/>
      <c r="AV173" s="71"/>
      <c r="AW173" s="71"/>
      <c r="AX173" s="71"/>
      <c r="AY173" s="71"/>
      <c r="AZ173" s="71"/>
      <c r="BA173" s="71"/>
      <c r="BB173" s="71"/>
      <c r="BC173" s="71"/>
    </row>
    <row r="174" spans="2:55">
      <c r="P174" s="71"/>
      <c r="Q174" s="71"/>
      <c r="R174" s="71"/>
      <c r="S174" s="71"/>
      <c r="T174" s="71"/>
      <c r="U174" s="71"/>
      <c r="V174" s="71"/>
      <c r="W174" s="71"/>
      <c r="X174" s="71"/>
      <c r="Y174" s="71"/>
      <c r="Z174" s="71"/>
      <c r="AA174" s="71"/>
      <c r="AB174" s="71"/>
      <c r="AC174" s="71"/>
      <c r="AD174" s="71"/>
      <c r="AE174" s="71"/>
      <c r="AF174" s="71"/>
      <c r="AG174" s="71"/>
      <c r="AH174" s="71"/>
      <c r="AI174" s="71"/>
      <c r="AJ174" s="71"/>
      <c r="AK174" s="71"/>
      <c r="AL174" s="71"/>
      <c r="AM174" s="71"/>
      <c r="AN174" s="71"/>
      <c r="AO174" s="71"/>
      <c r="AP174" s="71"/>
      <c r="AQ174" s="71"/>
      <c r="AR174" s="71"/>
      <c r="AS174" s="71"/>
      <c r="AT174" s="71"/>
      <c r="AU174" s="71"/>
      <c r="AV174" s="71"/>
      <c r="AW174" s="71"/>
      <c r="AX174" s="71"/>
      <c r="AY174" s="71"/>
      <c r="AZ174" s="71"/>
      <c r="BA174" s="71"/>
      <c r="BB174" s="71"/>
      <c r="BC174" s="71"/>
    </row>
    <row r="175" spans="2:55">
      <c r="P175" s="71"/>
      <c r="Q175" s="71"/>
      <c r="R175" s="71"/>
      <c r="S175" s="71"/>
      <c r="T175" s="71"/>
      <c r="U175" s="71"/>
      <c r="V175" s="71"/>
      <c r="W175" s="71"/>
      <c r="X175" s="71"/>
      <c r="Y175" s="71"/>
      <c r="Z175" s="71"/>
      <c r="AA175" s="71"/>
      <c r="AB175" s="71"/>
      <c r="AC175" s="71"/>
      <c r="AD175" s="71"/>
      <c r="AE175" s="71"/>
      <c r="AF175" s="71"/>
      <c r="AG175" s="71"/>
      <c r="AH175" s="71"/>
      <c r="AI175" s="71"/>
      <c r="AJ175" s="71"/>
      <c r="AK175" s="71"/>
      <c r="AL175" s="71"/>
      <c r="AM175" s="71"/>
      <c r="AN175" s="71"/>
      <c r="AO175" s="71"/>
      <c r="AP175" s="71"/>
      <c r="AQ175" s="71"/>
      <c r="AR175" s="71"/>
      <c r="AS175" s="71"/>
      <c r="AT175" s="71"/>
      <c r="AU175" s="71"/>
      <c r="AV175" s="71"/>
      <c r="AW175" s="71"/>
      <c r="AX175" s="71"/>
      <c r="AY175" s="71"/>
      <c r="AZ175" s="71"/>
      <c r="BA175" s="71"/>
      <c r="BB175" s="71"/>
      <c r="BC175" s="71"/>
    </row>
    <row r="176" spans="2:55">
      <c r="P176" s="71"/>
      <c r="Q176" s="71"/>
      <c r="R176" s="71"/>
      <c r="S176" s="71"/>
      <c r="T176" s="71"/>
      <c r="U176" s="71"/>
      <c r="V176" s="71"/>
      <c r="W176" s="71"/>
      <c r="X176" s="71"/>
      <c r="Y176" s="71"/>
      <c r="Z176" s="71"/>
      <c r="AA176" s="71"/>
      <c r="AB176" s="71"/>
      <c r="AC176" s="71"/>
      <c r="AD176" s="71"/>
      <c r="AE176" s="71"/>
      <c r="AF176" s="71"/>
      <c r="AG176" s="71"/>
      <c r="AH176" s="71"/>
      <c r="AI176" s="71"/>
      <c r="AJ176" s="71"/>
      <c r="AK176" s="71"/>
      <c r="AL176" s="71"/>
      <c r="AM176" s="71"/>
      <c r="AN176" s="71"/>
      <c r="AO176" s="71"/>
      <c r="AP176" s="71"/>
      <c r="AQ176" s="71"/>
      <c r="AR176" s="71"/>
      <c r="AS176" s="71"/>
      <c r="AT176" s="71"/>
      <c r="AU176" s="71"/>
      <c r="AV176" s="71"/>
      <c r="AW176" s="71"/>
      <c r="AX176" s="71"/>
      <c r="AY176" s="71"/>
      <c r="AZ176" s="71"/>
      <c r="BA176" s="71"/>
      <c r="BB176" s="71"/>
      <c r="BC176" s="71"/>
    </row>
    <row r="177" spans="16:55">
      <c r="P177" s="71"/>
      <c r="Q177" s="71"/>
      <c r="R177" s="71"/>
      <c r="S177" s="71"/>
      <c r="T177" s="71"/>
      <c r="U177" s="71"/>
      <c r="V177" s="71"/>
      <c r="W177" s="71"/>
      <c r="X177" s="71"/>
      <c r="Y177" s="71"/>
      <c r="Z177" s="71"/>
      <c r="AA177" s="71"/>
      <c r="AB177" s="71"/>
      <c r="AC177" s="71"/>
      <c r="AD177" s="71"/>
      <c r="AE177" s="71"/>
      <c r="AF177" s="71"/>
      <c r="AG177" s="71"/>
      <c r="AH177" s="71"/>
      <c r="AI177" s="71"/>
      <c r="AJ177" s="71"/>
      <c r="AK177" s="71"/>
      <c r="AL177" s="71"/>
      <c r="AM177" s="71"/>
      <c r="AN177" s="71"/>
      <c r="AO177" s="71"/>
      <c r="AP177" s="71"/>
      <c r="AQ177" s="71"/>
      <c r="AR177" s="71"/>
      <c r="AS177" s="71"/>
      <c r="AT177" s="71"/>
      <c r="AU177" s="71"/>
      <c r="AV177" s="71"/>
      <c r="AW177" s="71"/>
      <c r="AX177" s="71"/>
      <c r="AY177" s="71"/>
      <c r="AZ177" s="71"/>
      <c r="BA177" s="71"/>
      <c r="BB177" s="71"/>
      <c r="BC177" s="71"/>
    </row>
    <row r="178" spans="16:55">
      <c r="P178" s="71"/>
      <c r="Q178" s="71"/>
      <c r="R178" s="71"/>
      <c r="S178" s="71"/>
      <c r="T178" s="71"/>
      <c r="U178" s="71"/>
      <c r="V178" s="71"/>
      <c r="W178" s="71"/>
      <c r="X178" s="71"/>
      <c r="Y178" s="71"/>
      <c r="Z178" s="71"/>
      <c r="AA178" s="71"/>
      <c r="AB178" s="71"/>
      <c r="AC178" s="71"/>
      <c r="AD178" s="71"/>
      <c r="AE178" s="71"/>
      <c r="AF178" s="71"/>
      <c r="AG178" s="71"/>
      <c r="AH178" s="71"/>
      <c r="AI178" s="71"/>
      <c r="AJ178" s="71"/>
      <c r="AK178" s="71"/>
      <c r="AL178" s="71"/>
      <c r="AM178" s="71"/>
      <c r="AN178" s="71"/>
      <c r="AO178" s="71"/>
      <c r="AP178" s="71"/>
      <c r="AQ178" s="71"/>
      <c r="AR178" s="71"/>
      <c r="AS178" s="71"/>
      <c r="AT178" s="71"/>
      <c r="AU178" s="71"/>
      <c r="AV178" s="71"/>
      <c r="AW178" s="71"/>
      <c r="AX178" s="71"/>
      <c r="AY178" s="71"/>
      <c r="AZ178" s="71"/>
      <c r="BA178" s="71"/>
      <c r="BB178" s="71"/>
      <c r="BC178" s="71"/>
    </row>
    <row r="179" spans="16:55">
      <c r="P179" s="71"/>
      <c r="Q179" s="71"/>
      <c r="R179" s="71"/>
      <c r="S179" s="71"/>
      <c r="T179" s="71"/>
      <c r="U179" s="71"/>
      <c r="V179" s="71"/>
      <c r="W179" s="71"/>
      <c r="X179" s="71"/>
      <c r="Y179" s="71"/>
      <c r="Z179" s="71"/>
      <c r="AA179" s="71"/>
      <c r="AB179" s="71"/>
      <c r="AC179" s="71"/>
      <c r="AD179" s="71"/>
      <c r="AE179" s="71"/>
      <c r="AF179" s="71"/>
      <c r="AG179" s="71"/>
      <c r="AH179" s="71"/>
      <c r="AI179" s="71"/>
      <c r="AJ179" s="71"/>
      <c r="AK179" s="71"/>
      <c r="AL179" s="71"/>
      <c r="AM179" s="71"/>
      <c r="AN179" s="71"/>
      <c r="AO179" s="71"/>
      <c r="AP179" s="71"/>
      <c r="AQ179" s="71"/>
      <c r="AR179" s="71"/>
      <c r="AS179" s="71"/>
      <c r="AT179" s="71"/>
      <c r="AU179" s="71"/>
      <c r="AV179" s="71"/>
      <c r="AW179" s="71"/>
      <c r="AX179" s="71"/>
      <c r="AY179" s="71"/>
      <c r="AZ179" s="71"/>
      <c r="BA179" s="71"/>
      <c r="BB179" s="71"/>
      <c r="BC179" s="71"/>
    </row>
    <row r="180" spans="16:55">
      <c r="P180" s="71"/>
      <c r="Q180" s="71"/>
      <c r="R180" s="71"/>
      <c r="S180" s="71"/>
      <c r="T180" s="71"/>
      <c r="U180" s="71"/>
      <c r="V180" s="71"/>
      <c r="W180" s="71"/>
      <c r="X180" s="71"/>
      <c r="Y180" s="71"/>
      <c r="Z180" s="71"/>
      <c r="AA180" s="71"/>
      <c r="AB180" s="71"/>
      <c r="AC180" s="71"/>
      <c r="AD180" s="71"/>
      <c r="AE180" s="71"/>
      <c r="AF180" s="71"/>
      <c r="AG180" s="71"/>
      <c r="AH180" s="71"/>
      <c r="AI180" s="71"/>
      <c r="AJ180" s="71"/>
      <c r="AK180" s="71"/>
      <c r="AL180" s="71"/>
      <c r="AM180" s="71"/>
      <c r="AN180" s="71"/>
      <c r="AO180" s="71"/>
      <c r="AP180" s="71"/>
      <c r="AQ180" s="71"/>
      <c r="AR180" s="71"/>
      <c r="AS180" s="71"/>
      <c r="AT180" s="71"/>
      <c r="AU180" s="71"/>
      <c r="AV180" s="71"/>
      <c r="AW180" s="71"/>
      <c r="AX180" s="71"/>
      <c r="AY180" s="71"/>
      <c r="AZ180" s="71"/>
      <c r="BA180" s="71"/>
      <c r="BB180" s="71"/>
      <c r="BC180" s="71"/>
    </row>
    <row r="181" spans="16:55">
      <c r="P181" s="71"/>
      <c r="Q181" s="71"/>
      <c r="R181" s="71"/>
      <c r="S181" s="71"/>
      <c r="T181" s="71"/>
      <c r="U181" s="71"/>
      <c r="V181" s="71"/>
      <c r="W181" s="71"/>
      <c r="X181" s="71"/>
      <c r="Y181" s="71"/>
      <c r="Z181" s="71"/>
      <c r="AA181" s="71"/>
      <c r="AB181" s="71"/>
      <c r="AC181" s="71"/>
      <c r="AD181" s="71"/>
      <c r="AE181" s="71"/>
      <c r="AF181" s="71"/>
      <c r="AG181" s="71"/>
      <c r="AH181" s="71"/>
      <c r="AI181" s="71"/>
      <c r="AJ181" s="71"/>
      <c r="AK181" s="71"/>
      <c r="AL181" s="71"/>
      <c r="AM181" s="71"/>
      <c r="AN181" s="71"/>
      <c r="AO181" s="71"/>
      <c r="AP181" s="71"/>
      <c r="AQ181" s="71"/>
      <c r="AR181" s="71"/>
      <c r="AS181" s="71"/>
      <c r="AT181" s="71"/>
      <c r="AU181" s="71"/>
      <c r="AV181" s="71"/>
      <c r="AW181" s="71"/>
      <c r="AX181" s="71"/>
      <c r="AY181" s="71"/>
      <c r="AZ181" s="71"/>
      <c r="BA181" s="71"/>
      <c r="BB181" s="71"/>
      <c r="BC181" s="71"/>
    </row>
    <row r="182" spans="16:55">
      <c r="P182" s="71"/>
      <c r="Q182" s="71"/>
      <c r="R182" s="71"/>
      <c r="S182" s="71"/>
      <c r="T182" s="71"/>
      <c r="U182" s="71"/>
      <c r="V182" s="71"/>
      <c r="W182" s="71"/>
      <c r="X182" s="71"/>
      <c r="Y182" s="71"/>
      <c r="Z182" s="71"/>
      <c r="AA182" s="71"/>
      <c r="AB182" s="71"/>
      <c r="AC182" s="71"/>
      <c r="AD182" s="71"/>
      <c r="AE182" s="71"/>
      <c r="AF182" s="71"/>
      <c r="AG182" s="71"/>
      <c r="AH182" s="71"/>
      <c r="AI182" s="71"/>
      <c r="AJ182" s="71"/>
      <c r="AK182" s="71"/>
      <c r="AL182" s="71"/>
      <c r="AM182" s="71"/>
      <c r="AN182" s="71"/>
      <c r="AO182" s="71"/>
      <c r="AP182" s="71"/>
      <c r="AQ182" s="71"/>
      <c r="AR182" s="71"/>
      <c r="AS182" s="71"/>
      <c r="AT182" s="71"/>
      <c r="AU182" s="71"/>
      <c r="AV182" s="71"/>
      <c r="AW182" s="71"/>
      <c r="AX182" s="71"/>
      <c r="AY182" s="71"/>
      <c r="AZ182" s="71"/>
      <c r="BA182" s="71"/>
      <c r="BB182" s="71"/>
      <c r="BC182" s="71"/>
    </row>
    <row r="183" spans="16:55">
      <c r="P183" s="71"/>
      <c r="Q183" s="71"/>
      <c r="R183" s="71"/>
      <c r="S183" s="71"/>
      <c r="T183" s="71"/>
      <c r="U183" s="71"/>
      <c r="V183" s="71"/>
      <c r="W183" s="71"/>
      <c r="X183" s="71"/>
      <c r="Y183" s="71"/>
      <c r="Z183" s="71"/>
      <c r="AA183" s="71"/>
      <c r="AB183" s="71"/>
      <c r="AC183" s="71"/>
      <c r="AD183" s="71"/>
      <c r="AE183" s="71"/>
      <c r="AF183" s="71"/>
      <c r="AG183" s="71"/>
      <c r="AH183" s="71"/>
      <c r="AI183" s="71"/>
      <c r="AJ183" s="71"/>
      <c r="AK183" s="71"/>
      <c r="AL183" s="71"/>
      <c r="AM183" s="71"/>
      <c r="AN183" s="71"/>
      <c r="AO183" s="71"/>
      <c r="AP183" s="71"/>
      <c r="AQ183" s="71"/>
      <c r="AR183" s="71"/>
      <c r="AS183" s="71"/>
      <c r="AT183" s="71"/>
      <c r="AU183" s="71"/>
      <c r="AV183" s="71"/>
      <c r="AW183" s="71"/>
      <c r="AX183" s="71"/>
      <c r="AY183" s="71"/>
      <c r="AZ183" s="71"/>
      <c r="BA183" s="71"/>
      <c r="BB183" s="71"/>
      <c r="BC183" s="71"/>
    </row>
    <row r="184" spans="16:55">
      <c r="P184" s="71"/>
      <c r="Q184" s="71"/>
      <c r="R184" s="71"/>
      <c r="S184" s="71"/>
      <c r="T184" s="71"/>
      <c r="U184" s="71"/>
      <c r="V184" s="71"/>
      <c r="W184" s="71"/>
      <c r="X184" s="71"/>
      <c r="Y184" s="71"/>
      <c r="Z184" s="71"/>
      <c r="AA184" s="71"/>
      <c r="AB184" s="71"/>
      <c r="AC184" s="71"/>
      <c r="AD184" s="71"/>
      <c r="AE184" s="71"/>
      <c r="AF184" s="71"/>
      <c r="AG184" s="71"/>
      <c r="AH184" s="71"/>
      <c r="AI184" s="71"/>
      <c r="AJ184" s="71"/>
      <c r="AK184" s="71"/>
      <c r="AL184" s="71"/>
      <c r="AM184" s="71"/>
      <c r="AN184" s="71"/>
      <c r="AO184" s="71"/>
      <c r="AP184" s="71"/>
      <c r="AQ184" s="71"/>
      <c r="AR184" s="71"/>
      <c r="AS184" s="71"/>
      <c r="AT184" s="71"/>
      <c r="AU184" s="71"/>
      <c r="AV184" s="71"/>
      <c r="AW184" s="71"/>
      <c r="AX184" s="71"/>
      <c r="AY184" s="71"/>
      <c r="AZ184" s="71"/>
      <c r="BA184" s="71"/>
      <c r="BB184" s="71"/>
      <c r="BC184" s="71"/>
    </row>
    <row r="185" spans="16:55">
      <c r="P185" s="71"/>
      <c r="Q185" s="71"/>
      <c r="R185" s="71"/>
      <c r="S185" s="71"/>
      <c r="T185" s="71"/>
      <c r="U185" s="71"/>
      <c r="V185" s="71"/>
      <c r="W185" s="71"/>
      <c r="X185" s="71"/>
      <c r="Y185" s="71"/>
      <c r="Z185" s="71"/>
      <c r="AA185" s="71"/>
      <c r="AB185" s="71"/>
      <c r="AC185" s="71"/>
      <c r="AD185" s="71"/>
      <c r="AE185" s="71"/>
      <c r="AF185" s="71"/>
      <c r="AG185" s="71"/>
      <c r="AH185" s="71"/>
      <c r="AI185" s="71"/>
      <c r="AJ185" s="71"/>
      <c r="AK185" s="71"/>
      <c r="AL185" s="71"/>
      <c r="AM185" s="71"/>
      <c r="AN185" s="71"/>
      <c r="AO185" s="71"/>
      <c r="AP185" s="71"/>
      <c r="AQ185" s="71"/>
      <c r="AR185" s="71"/>
      <c r="AS185" s="71"/>
      <c r="AT185" s="71"/>
      <c r="AU185" s="71"/>
      <c r="AV185" s="71"/>
      <c r="AW185" s="71"/>
      <c r="AX185" s="71"/>
      <c r="AY185" s="71"/>
      <c r="AZ185" s="71"/>
      <c r="BA185" s="71"/>
      <c r="BB185" s="71"/>
      <c r="BC185" s="71"/>
    </row>
    <row r="186" spans="16:55">
      <c r="P186" s="71"/>
      <c r="Q186" s="71"/>
      <c r="R186" s="71"/>
      <c r="S186" s="71"/>
      <c r="T186" s="71"/>
      <c r="U186" s="71"/>
      <c r="V186" s="71"/>
      <c r="W186" s="71"/>
      <c r="X186" s="71"/>
      <c r="Y186" s="71"/>
      <c r="Z186" s="71"/>
      <c r="AA186" s="71"/>
      <c r="AB186" s="71"/>
      <c r="AC186" s="71"/>
      <c r="AD186" s="71"/>
      <c r="AE186" s="71"/>
      <c r="AF186" s="71"/>
      <c r="AG186" s="71"/>
      <c r="AH186" s="71"/>
      <c r="AI186" s="71"/>
      <c r="AJ186" s="71"/>
      <c r="AK186" s="71"/>
      <c r="AL186" s="71"/>
      <c r="AM186" s="71"/>
      <c r="AN186" s="71"/>
      <c r="AO186" s="71"/>
      <c r="AP186" s="71"/>
      <c r="AQ186" s="71"/>
      <c r="AR186" s="71"/>
      <c r="AS186" s="71"/>
      <c r="AT186" s="71"/>
      <c r="AU186" s="71"/>
      <c r="AV186" s="71"/>
      <c r="AW186" s="71"/>
      <c r="AX186" s="71"/>
      <c r="AY186" s="71"/>
      <c r="AZ186" s="71"/>
      <c r="BA186" s="71"/>
      <c r="BB186" s="71"/>
      <c r="BC186" s="71"/>
    </row>
    <row r="187" spans="16:55">
      <c r="P187" s="71"/>
      <c r="Q187" s="71"/>
      <c r="R187" s="71"/>
      <c r="S187" s="71"/>
      <c r="T187" s="71"/>
      <c r="U187" s="71"/>
      <c r="V187" s="71"/>
      <c r="W187" s="71"/>
      <c r="X187" s="71"/>
      <c r="Y187" s="71"/>
      <c r="Z187" s="71"/>
      <c r="AA187" s="71"/>
      <c r="AB187" s="71"/>
      <c r="AC187" s="71"/>
      <c r="AD187" s="71"/>
      <c r="AE187" s="71"/>
      <c r="AF187" s="71"/>
      <c r="AG187" s="71"/>
      <c r="AH187" s="71"/>
      <c r="AI187" s="71"/>
      <c r="AJ187" s="71"/>
      <c r="AK187" s="71"/>
      <c r="AL187" s="71"/>
      <c r="AM187" s="71"/>
      <c r="AN187" s="71"/>
      <c r="AO187" s="71"/>
      <c r="AP187" s="71"/>
      <c r="AQ187" s="71"/>
      <c r="AR187" s="71"/>
      <c r="AS187" s="71"/>
      <c r="AT187" s="71"/>
      <c r="AU187" s="71"/>
      <c r="AV187" s="71"/>
      <c r="AW187" s="71"/>
      <c r="AX187" s="71"/>
      <c r="AY187" s="71"/>
      <c r="AZ187" s="71"/>
      <c r="BA187" s="71"/>
      <c r="BB187" s="71"/>
      <c r="BC187" s="71"/>
    </row>
    <row r="188" spans="16:55">
      <c r="P188" s="71"/>
      <c r="Q188" s="71"/>
      <c r="R188" s="71"/>
      <c r="S188" s="71"/>
      <c r="T188" s="71"/>
      <c r="U188" s="71"/>
      <c r="V188" s="71"/>
      <c r="W188" s="71"/>
      <c r="X188" s="71"/>
      <c r="Y188" s="71"/>
      <c r="Z188" s="71"/>
      <c r="AA188" s="71"/>
      <c r="AB188" s="71"/>
      <c r="AC188" s="71"/>
      <c r="AD188" s="71"/>
      <c r="AE188" s="71"/>
      <c r="AF188" s="71"/>
      <c r="AG188" s="71"/>
      <c r="AH188" s="71"/>
      <c r="AI188" s="71"/>
      <c r="AJ188" s="71"/>
      <c r="AK188" s="71"/>
      <c r="AL188" s="71"/>
      <c r="AM188" s="71"/>
      <c r="AN188" s="71"/>
      <c r="AO188" s="71"/>
      <c r="AP188" s="71"/>
      <c r="AQ188" s="71"/>
      <c r="AR188" s="71"/>
      <c r="AS188" s="71"/>
      <c r="AT188" s="71"/>
      <c r="AU188" s="71"/>
      <c r="AV188" s="71"/>
      <c r="AW188" s="71"/>
      <c r="AX188" s="71"/>
      <c r="AY188" s="71"/>
      <c r="AZ188" s="71"/>
      <c r="BA188" s="71"/>
      <c r="BB188" s="71"/>
      <c r="BC188" s="71"/>
    </row>
    <row r="189" spans="16:55">
      <c r="P189" s="71"/>
      <c r="Q189" s="71"/>
      <c r="R189" s="71"/>
      <c r="S189" s="71"/>
      <c r="T189" s="71"/>
      <c r="U189" s="71"/>
      <c r="V189" s="71"/>
      <c r="W189" s="71"/>
      <c r="X189" s="71"/>
      <c r="Y189" s="71"/>
      <c r="Z189" s="71"/>
      <c r="AA189" s="71"/>
      <c r="AB189" s="71"/>
      <c r="AC189" s="71"/>
      <c r="AD189" s="71"/>
      <c r="AE189" s="71"/>
      <c r="AF189" s="71"/>
      <c r="AG189" s="71"/>
      <c r="AH189" s="71"/>
      <c r="AI189" s="71"/>
      <c r="AJ189" s="71"/>
      <c r="AK189" s="71"/>
      <c r="AL189" s="71"/>
      <c r="AM189" s="71"/>
      <c r="AN189" s="71"/>
      <c r="AO189" s="71"/>
      <c r="AP189" s="71"/>
      <c r="AQ189" s="71"/>
      <c r="AR189" s="71"/>
      <c r="AS189" s="71"/>
      <c r="AT189" s="71"/>
      <c r="AU189" s="71"/>
      <c r="AV189" s="71"/>
      <c r="AW189" s="71"/>
      <c r="AX189" s="71"/>
      <c r="AY189" s="71"/>
      <c r="AZ189" s="71"/>
      <c r="BA189" s="71"/>
      <c r="BB189" s="71"/>
      <c r="BC189" s="71"/>
    </row>
    <row r="190" spans="16:55">
      <c r="P190" s="71"/>
      <c r="Q190" s="71"/>
      <c r="R190" s="71"/>
      <c r="S190" s="71"/>
      <c r="T190" s="71"/>
      <c r="U190" s="71"/>
      <c r="V190" s="71"/>
      <c r="W190" s="71"/>
      <c r="X190" s="71"/>
      <c r="Y190" s="71"/>
      <c r="Z190" s="71"/>
      <c r="AA190" s="71"/>
      <c r="AB190" s="71"/>
      <c r="AC190" s="71"/>
      <c r="AD190" s="71"/>
      <c r="AE190" s="71"/>
      <c r="AF190" s="71"/>
      <c r="AG190" s="71"/>
      <c r="AH190" s="71"/>
      <c r="AI190" s="71"/>
      <c r="AJ190" s="71"/>
      <c r="AK190" s="71"/>
      <c r="AL190" s="71"/>
      <c r="AM190" s="71"/>
      <c r="AN190" s="71"/>
      <c r="AO190" s="71"/>
      <c r="AP190" s="71"/>
      <c r="AQ190" s="71"/>
      <c r="AR190" s="71"/>
      <c r="AS190" s="71"/>
      <c r="AT190" s="71"/>
      <c r="AU190" s="71"/>
      <c r="AV190" s="71"/>
      <c r="AW190" s="71"/>
      <c r="AX190" s="71"/>
      <c r="AY190" s="71"/>
      <c r="AZ190" s="71"/>
      <c r="BA190" s="71"/>
      <c r="BB190" s="71"/>
      <c r="BC190" s="71"/>
    </row>
    <row r="191" spans="16:55">
      <c r="P191" s="71"/>
      <c r="Q191" s="71"/>
      <c r="R191" s="71"/>
      <c r="S191" s="71"/>
      <c r="T191" s="71"/>
      <c r="U191" s="71"/>
      <c r="V191" s="71"/>
      <c r="W191" s="71"/>
      <c r="X191" s="71"/>
      <c r="Y191" s="71"/>
      <c r="Z191" s="71"/>
      <c r="AA191" s="71"/>
      <c r="AB191" s="71"/>
      <c r="AC191" s="71"/>
      <c r="AD191" s="71"/>
      <c r="AE191" s="71"/>
      <c r="AF191" s="71"/>
      <c r="AG191" s="71"/>
      <c r="AH191" s="71"/>
      <c r="AI191" s="71"/>
      <c r="AJ191" s="71"/>
      <c r="AK191" s="71"/>
      <c r="AL191" s="71"/>
      <c r="AM191" s="71"/>
      <c r="AN191" s="71"/>
      <c r="AO191" s="71"/>
      <c r="AP191" s="71"/>
      <c r="AQ191" s="71"/>
      <c r="AR191" s="71"/>
      <c r="AS191" s="71"/>
      <c r="AT191" s="71"/>
      <c r="AU191" s="71"/>
      <c r="AV191" s="71"/>
      <c r="AW191" s="71"/>
      <c r="AX191" s="71"/>
      <c r="AY191" s="71"/>
      <c r="AZ191" s="71"/>
      <c r="BA191" s="71"/>
      <c r="BB191" s="71"/>
      <c r="BC191" s="71"/>
    </row>
    <row r="192" spans="16:55">
      <c r="P192" s="71"/>
      <c r="Q192" s="71"/>
      <c r="R192" s="71"/>
      <c r="S192" s="71"/>
      <c r="T192" s="71"/>
      <c r="U192" s="71"/>
      <c r="V192" s="71"/>
      <c r="W192" s="71"/>
      <c r="X192" s="71"/>
      <c r="Y192" s="71"/>
      <c r="Z192" s="71"/>
      <c r="AA192" s="71"/>
      <c r="AB192" s="71"/>
      <c r="AC192" s="71"/>
      <c r="AD192" s="71"/>
      <c r="AE192" s="71"/>
      <c r="AF192" s="71"/>
      <c r="AG192" s="71"/>
      <c r="AH192" s="71"/>
      <c r="AI192" s="71"/>
      <c r="AJ192" s="71"/>
      <c r="AK192" s="71"/>
      <c r="AL192" s="71"/>
      <c r="AM192" s="71"/>
      <c r="AN192" s="71"/>
      <c r="AO192" s="71"/>
      <c r="AP192" s="71"/>
      <c r="AQ192" s="71"/>
      <c r="AR192" s="71"/>
      <c r="AS192" s="71"/>
      <c r="AT192" s="71"/>
      <c r="AU192" s="71"/>
      <c r="AV192" s="71"/>
      <c r="AW192" s="71"/>
      <c r="AX192" s="71"/>
      <c r="AY192" s="71"/>
      <c r="AZ192" s="71"/>
      <c r="BA192" s="71"/>
      <c r="BB192" s="71"/>
      <c r="BC192" s="71"/>
    </row>
    <row r="193" spans="16:55">
      <c r="P193" s="71"/>
      <c r="Q193" s="71"/>
      <c r="R193" s="71"/>
      <c r="S193" s="71"/>
      <c r="T193" s="71"/>
      <c r="U193" s="71"/>
      <c r="V193" s="71"/>
      <c r="W193" s="71"/>
      <c r="X193" s="71"/>
      <c r="Y193" s="71"/>
      <c r="Z193" s="71"/>
      <c r="AA193" s="71"/>
      <c r="AB193" s="71"/>
      <c r="AC193" s="71"/>
      <c r="AD193" s="71"/>
      <c r="AE193" s="71"/>
      <c r="AF193" s="71"/>
      <c r="AG193" s="71"/>
      <c r="AH193" s="71"/>
      <c r="AI193" s="71"/>
      <c r="AJ193" s="71"/>
      <c r="AK193" s="71"/>
      <c r="AL193" s="71"/>
      <c r="AM193" s="71"/>
      <c r="AN193" s="71"/>
      <c r="AO193" s="71"/>
      <c r="AP193" s="71"/>
      <c r="AQ193" s="71"/>
      <c r="AR193" s="71"/>
      <c r="AS193" s="71"/>
      <c r="AT193" s="71"/>
      <c r="AU193" s="71"/>
      <c r="AV193" s="71"/>
      <c r="AW193" s="71"/>
      <c r="AX193" s="71"/>
      <c r="AY193" s="71"/>
      <c r="AZ193" s="71"/>
      <c r="BA193" s="71"/>
      <c r="BB193" s="71"/>
      <c r="BC193" s="71"/>
    </row>
    <row r="194" spans="16:55">
      <c r="P194" s="71"/>
      <c r="Q194" s="71"/>
      <c r="R194" s="71"/>
      <c r="S194" s="71"/>
      <c r="T194" s="71"/>
      <c r="U194" s="71"/>
      <c r="V194" s="71"/>
      <c r="W194" s="71"/>
      <c r="X194" s="71"/>
      <c r="Y194" s="71"/>
      <c r="Z194" s="71"/>
      <c r="AA194" s="71"/>
      <c r="AB194" s="71"/>
      <c r="AC194" s="71"/>
      <c r="AD194" s="71"/>
      <c r="AE194" s="71"/>
      <c r="AF194" s="71"/>
      <c r="AG194" s="71"/>
      <c r="AH194" s="71"/>
      <c r="AI194" s="71"/>
      <c r="AJ194" s="71"/>
      <c r="AK194" s="71"/>
      <c r="AL194" s="71"/>
      <c r="AM194" s="71"/>
      <c r="AN194" s="71"/>
      <c r="AO194" s="71"/>
      <c r="AP194" s="71"/>
      <c r="AQ194" s="71"/>
      <c r="AR194" s="71"/>
      <c r="AS194" s="71"/>
      <c r="AT194" s="71"/>
      <c r="AU194" s="71"/>
      <c r="AV194" s="71"/>
      <c r="AW194" s="71"/>
      <c r="AX194" s="71"/>
      <c r="AY194" s="71"/>
      <c r="AZ194" s="71"/>
      <c r="BA194" s="71"/>
      <c r="BB194" s="71"/>
      <c r="BC194" s="71"/>
    </row>
    <row r="195" spans="16:55">
      <c r="P195" s="71"/>
      <c r="Q195" s="71"/>
      <c r="R195" s="71"/>
      <c r="S195" s="71"/>
      <c r="T195" s="71"/>
      <c r="U195" s="71"/>
      <c r="V195" s="71"/>
      <c r="W195" s="71"/>
      <c r="X195" s="71"/>
      <c r="Y195" s="71"/>
      <c r="Z195" s="71"/>
      <c r="AA195" s="71"/>
      <c r="AB195" s="71"/>
      <c r="AC195" s="71"/>
      <c r="AD195" s="71"/>
      <c r="AE195" s="71"/>
      <c r="AF195" s="71"/>
      <c r="AG195" s="71"/>
      <c r="AH195" s="71"/>
      <c r="AI195" s="71"/>
      <c r="AJ195" s="71"/>
      <c r="AK195" s="71"/>
      <c r="AL195" s="71"/>
      <c r="AM195" s="71"/>
      <c r="AN195" s="71"/>
      <c r="AO195" s="71"/>
      <c r="AP195" s="71"/>
      <c r="AQ195" s="71"/>
      <c r="AR195" s="71"/>
      <c r="AS195" s="71"/>
      <c r="AT195" s="71"/>
      <c r="AU195" s="71"/>
      <c r="AV195" s="71"/>
      <c r="AW195" s="71"/>
      <c r="AX195" s="71"/>
      <c r="AY195" s="71"/>
      <c r="AZ195" s="71"/>
      <c r="BA195" s="71"/>
      <c r="BB195" s="71"/>
      <c r="BC195" s="71"/>
    </row>
    <row r="196" spans="16:55">
      <c r="P196" s="71"/>
      <c r="Q196" s="71"/>
      <c r="R196" s="71"/>
      <c r="S196" s="71"/>
      <c r="T196" s="71"/>
      <c r="U196" s="71"/>
      <c r="V196" s="71"/>
      <c r="W196" s="71"/>
      <c r="X196" s="71"/>
      <c r="Y196" s="71"/>
      <c r="Z196" s="71"/>
      <c r="AA196" s="71"/>
      <c r="AB196" s="71"/>
      <c r="AC196" s="71"/>
      <c r="AD196" s="71"/>
      <c r="AE196" s="71"/>
      <c r="AF196" s="71"/>
      <c r="AG196" s="71"/>
      <c r="AH196" s="71"/>
      <c r="AI196" s="71"/>
      <c r="AJ196" s="71"/>
      <c r="AK196" s="71"/>
      <c r="AL196" s="71"/>
      <c r="AM196" s="71"/>
      <c r="AN196" s="71"/>
      <c r="AO196" s="71"/>
      <c r="AP196" s="71"/>
      <c r="AQ196" s="71"/>
      <c r="AR196" s="71"/>
      <c r="AS196" s="71"/>
      <c r="AT196" s="71"/>
      <c r="AU196" s="71"/>
      <c r="AV196" s="71"/>
      <c r="AW196" s="71"/>
      <c r="AX196" s="71"/>
      <c r="AY196" s="71"/>
      <c r="AZ196" s="71"/>
      <c r="BA196" s="71"/>
      <c r="BB196" s="71"/>
      <c r="BC196" s="71"/>
    </row>
    <row r="197" spans="16:55">
      <c r="P197" s="71"/>
      <c r="Q197" s="71"/>
      <c r="R197" s="71"/>
      <c r="S197" s="71"/>
      <c r="T197" s="71"/>
      <c r="U197" s="71"/>
      <c r="V197" s="71"/>
      <c r="W197" s="71"/>
      <c r="X197" s="71"/>
      <c r="Y197" s="71"/>
      <c r="Z197" s="71"/>
      <c r="AA197" s="71"/>
      <c r="AB197" s="71"/>
      <c r="AC197" s="71"/>
      <c r="AD197" s="71"/>
      <c r="AE197" s="71"/>
      <c r="AF197" s="71"/>
      <c r="AG197" s="71"/>
      <c r="AH197" s="71"/>
      <c r="AI197" s="71"/>
      <c r="AJ197" s="71"/>
      <c r="AK197" s="71"/>
      <c r="AL197" s="71"/>
      <c r="AM197" s="71"/>
      <c r="AN197" s="71"/>
      <c r="AO197" s="71"/>
      <c r="AP197" s="71"/>
      <c r="AQ197" s="71"/>
      <c r="AR197" s="71"/>
      <c r="AS197" s="71"/>
      <c r="AT197" s="71"/>
      <c r="AU197" s="71"/>
      <c r="AV197" s="71"/>
      <c r="AW197" s="71"/>
      <c r="AX197" s="71"/>
      <c r="AY197" s="71"/>
      <c r="AZ197" s="71"/>
      <c r="BA197" s="71"/>
      <c r="BB197" s="71"/>
      <c r="BC197" s="71"/>
    </row>
    <row r="198" spans="16:55">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row>
    <row r="199" spans="16:55">
      <c r="P199" s="71"/>
      <c r="Q199" s="71"/>
      <c r="R199" s="71"/>
      <c r="S199" s="71"/>
      <c r="T199" s="71"/>
      <c r="U199" s="71"/>
      <c r="V199" s="71"/>
      <c r="W199" s="71"/>
      <c r="X199" s="71"/>
      <c r="Y199" s="71"/>
      <c r="Z199" s="71"/>
      <c r="AA199" s="71"/>
      <c r="AB199" s="71"/>
      <c r="AC199" s="71"/>
      <c r="AD199" s="71"/>
      <c r="AE199" s="71"/>
      <c r="AF199" s="71"/>
      <c r="AG199" s="71"/>
      <c r="AH199" s="71"/>
      <c r="AI199" s="71"/>
      <c r="AJ199" s="71"/>
      <c r="AK199" s="71"/>
      <c r="AL199" s="71"/>
      <c r="AM199" s="71"/>
      <c r="AN199" s="71"/>
      <c r="AO199" s="71"/>
      <c r="AP199" s="71"/>
      <c r="AQ199" s="71"/>
      <c r="AR199" s="71"/>
      <c r="AS199" s="71"/>
      <c r="AT199" s="71"/>
      <c r="AU199" s="71"/>
      <c r="AV199" s="71"/>
      <c r="AW199" s="71"/>
      <c r="AX199" s="71"/>
      <c r="AY199" s="71"/>
      <c r="AZ199" s="71"/>
      <c r="BA199" s="71"/>
      <c r="BB199" s="71"/>
      <c r="BC199" s="71"/>
    </row>
    <row r="200" spans="16:55">
      <c r="P200" s="71"/>
      <c r="Q200" s="71"/>
      <c r="R200" s="71"/>
      <c r="S200" s="71"/>
      <c r="T200" s="71"/>
      <c r="U200" s="71"/>
      <c r="V200" s="71"/>
      <c r="W200" s="71"/>
      <c r="X200" s="71"/>
      <c r="Y200" s="71"/>
      <c r="Z200" s="71"/>
      <c r="AA200" s="71"/>
      <c r="AB200" s="71"/>
      <c r="AC200" s="71"/>
      <c r="AD200" s="71"/>
      <c r="AE200" s="71"/>
      <c r="AF200" s="71"/>
      <c r="AG200" s="71"/>
      <c r="AH200" s="71"/>
      <c r="AI200" s="71"/>
      <c r="AJ200" s="71"/>
      <c r="AK200" s="71"/>
      <c r="AL200" s="71"/>
      <c r="AM200" s="71"/>
      <c r="AN200" s="71"/>
      <c r="AO200" s="71"/>
      <c r="AP200" s="71"/>
      <c r="AQ200" s="71"/>
      <c r="AR200" s="71"/>
      <c r="AS200" s="71"/>
      <c r="AT200" s="71"/>
      <c r="AU200" s="71"/>
      <c r="AV200" s="71"/>
      <c r="AW200" s="71"/>
      <c r="AX200" s="71"/>
      <c r="AY200" s="71"/>
      <c r="AZ200" s="71"/>
      <c r="BA200" s="71"/>
      <c r="BB200" s="71"/>
      <c r="BC200" s="71"/>
    </row>
    <row r="201" spans="16:55">
      <c r="P201" s="71"/>
      <c r="Q201" s="71"/>
      <c r="R201" s="71"/>
      <c r="S201" s="71"/>
      <c r="T201" s="71"/>
      <c r="U201" s="71"/>
      <c r="V201" s="71"/>
      <c r="W201" s="71"/>
      <c r="X201" s="71"/>
      <c r="Y201" s="71"/>
      <c r="Z201" s="71"/>
      <c r="AA201" s="71"/>
      <c r="AB201" s="71"/>
      <c r="AC201" s="71"/>
      <c r="AD201" s="71"/>
      <c r="AE201" s="71"/>
      <c r="AF201" s="71"/>
      <c r="AG201" s="71"/>
      <c r="AH201" s="71"/>
      <c r="AI201" s="71"/>
      <c r="AJ201" s="71"/>
      <c r="AK201" s="71"/>
      <c r="AL201" s="71"/>
      <c r="AM201" s="71"/>
      <c r="AN201" s="71"/>
      <c r="AO201" s="71"/>
      <c r="AP201" s="71"/>
      <c r="AQ201" s="71"/>
      <c r="AR201" s="71"/>
      <c r="AS201" s="71"/>
      <c r="AT201" s="71"/>
      <c r="AU201" s="71"/>
      <c r="AV201" s="71"/>
      <c r="AW201" s="71"/>
      <c r="AX201" s="71"/>
      <c r="AY201" s="71"/>
      <c r="AZ201" s="71"/>
      <c r="BA201" s="71"/>
      <c r="BB201" s="71"/>
      <c r="BC201" s="71"/>
    </row>
    <row r="202" spans="16:55">
      <c r="P202" s="71"/>
      <c r="Q202" s="71"/>
      <c r="R202" s="71"/>
      <c r="S202" s="71"/>
      <c r="T202" s="71"/>
      <c r="U202" s="71"/>
      <c r="V202" s="71"/>
      <c r="W202" s="71"/>
      <c r="X202" s="71"/>
      <c r="Y202" s="71"/>
      <c r="Z202" s="71"/>
      <c r="AA202" s="71"/>
      <c r="AB202" s="71"/>
      <c r="AC202" s="71"/>
      <c r="AD202" s="71"/>
      <c r="AE202" s="71"/>
      <c r="AF202" s="71"/>
      <c r="AG202" s="71"/>
      <c r="AH202" s="71"/>
      <c r="AI202" s="71"/>
      <c r="AJ202" s="71"/>
      <c r="AK202" s="71"/>
      <c r="AL202" s="71"/>
      <c r="AM202" s="71"/>
      <c r="AN202" s="71"/>
      <c r="AO202" s="71"/>
      <c r="AP202" s="71"/>
      <c r="AQ202" s="71"/>
      <c r="AR202" s="71"/>
      <c r="AS202" s="71"/>
      <c r="AT202" s="71"/>
      <c r="AU202" s="71"/>
      <c r="AV202" s="71"/>
      <c r="AW202" s="71"/>
      <c r="AX202" s="71"/>
      <c r="AY202" s="71"/>
      <c r="AZ202" s="71"/>
      <c r="BA202" s="71"/>
      <c r="BB202" s="71"/>
      <c r="BC202" s="71"/>
    </row>
    <row r="203" spans="16:55">
      <c r="P203" s="71"/>
      <c r="Q203" s="71"/>
      <c r="R203" s="71"/>
      <c r="S203" s="71"/>
      <c r="T203" s="71"/>
      <c r="U203" s="71"/>
      <c r="V203" s="71"/>
      <c r="W203" s="71"/>
      <c r="X203" s="71"/>
      <c r="Y203" s="71"/>
      <c r="Z203" s="71"/>
      <c r="AA203" s="71"/>
      <c r="AB203" s="71"/>
      <c r="AC203" s="71"/>
      <c r="AD203" s="71"/>
      <c r="AE203" s="71"/>
      <c r="AF203" s="71"/>
      <c r="AG203" s="71"/>
      <c r="AH203" s="71"/>
      <c r="AI203" s="71"/>
      <c r="AJ203" s="71"/>
      <c r="AK203" s="71"/>
      <c r="AL203" s="71"/>
      <c r="AM203" s="71"/>
      <c r="AN203" s="71"/>
      <c r="AO203" s="71"/>
      <c r="AP203" s="71"/>
      <c r="AQ203" s="71"/>
      <c r="AR203" s="71"/>
      <c r="AS203" s="71"/>
      <c r="AT203" s="71"/>
      <c r="AU203" s="71"/>
      <c r="AV203" s="71"/>
      <c r="AW203" s="71"/>
      <c r="AX203" s="71"/>
      <c r="AY203" s="71"/>
      <c r="AZ203" s="71"/>
      <c r="BA203" s="71"/>
      <c r="BB203" s="71"/>
      <c r="BC203" s="71"/>
    </row>
    <row r="204" spans="16:55">
      <c r="P204" s="71"/>
      <c r="Q204" s="71"/>
      <c r="R204" s="71"/>
      <c r="S204" s="71"/>
      <c r="T204" s="71"/>
      <c r="U204" s="71"/>
      <c r="V204" s="71"/>
      <c r="W204" s="71"/>
      <c r="X204" s="71"/>
      <c r="Y204" s="71"/>
      <c r="Z204" s="71"/>
      <c r="AA204" s="71"/>
      <c r="AB204" s="71"/>
      <c r="AC204" s="71"/>
      <c r="AD204" s="71"/>
      <c r="AE204" s="71"/>
      <c r="AF204" s="71"/>
      <c r="AG204" s="71"/>
      <c r="AH204" s="71"/>
      <c r="AI204" s="71"/>
      <c r="AJ204" s="71"/>
      <c r="AK204" s="71"/>
      <c r="AL204" s="71"/>
      <c r="AM204" s="71"/>
      <c r="AN204" s="71"/>
      <c r="AO204" s="71"/>
      <c r="AP204" s="71"/>
      <c r="AQ204" s="71"/>
      <c r="AR204" s="71"/>
      <c r="AS204" s="71"/>
      <c r="AT204" s="71"/>
      <c r="AU204" s="71"/>
      <c r="AV204" s="71"/>
      <c r="AW204" s="71"/>
      <c r="AX204" s="71"/>
      <c r="AY204" s="71"/>
      <c r="AZ204" s="71"/>
      <c r="BA204" s="71"/>
      <c r="BB204" s="71"/>
      <c r="BC204" s="71"/>
    </row>
    <row r="205" spans="16:55">
      <c r="P205" s="71"/>
      <c r="Q205" s="71"/>
      <c r="R205" s="71"/>
      <c r="S205" s="71"/>
      <c r="T205" s="71"/>
      <c r="U205" s="71"/>
      <c r="V205" s="71"/>
      <c r="W205" s="71"/>
      <c r="X205" s="71"/>
      <c r="Y205" s="71"/>
      <c r="Z205" s="71"/>
      <c r="AA205" s="71"/>
      <c r="AB205" s="71"/>
      <c r="AC205" s="71"/>
      <c r="AD205" s="71"/>
      <c r="AE205" s="71"/>
      <c r="AF205" s="71"/>
      <c r="AG205" s="71"/>
      <c r="AH205" s="71"/>
      <c r="AI205" s="71"/>
      <c r="AJ205" s="71"/>
      <c r="AK205" s="71"/>
      <c r="AL205" s="71"/>
      <c r="AM205" s="71"/>
      <c r="AN205" s="71"/>
      <c r="AO205" s="71"/>
      <c r="AP205" s="71"/>
      <c r="AQ205" s="71"/>
      <c r="AR205" s="71"/>
      <c r="AS205" s="71"/>
      <c r="AT205" s="71"/>
      <c r="AU205" s="71"/>
      <c r="AV205" s="71"/>
      <c r="AW205" s="71"/>
      <c r="AX205" s="71"/>
      <c r="AY205" s="71"/>
      <c r="AZ205" s="71"/>
      <c r="BA205" s="71"/>
      <c r="BB205" s="71"/>
      <c r="BC205" s="71"/>
    </row>
    <row r="206" spans="16:55">
      <c r="P206" s="71"/>
      <c r="Q206" s="71"/>
      <c r="R206" s="71"/>
      <c r="S206" s="71"/>
      <c r="T206" s="71"/>
      <c r="U206" s="71"/>
      <c r="V206" s="71"/>
      <c r="W206" s="71"/>
      <c r="X206" s="71"/>
      <c r="Y206" s="71"/>
      <c r="Z206" s="71"/>
      <c r="AA206" s="71"/>
      <c r="AB206" s="71"/>
      <c r="AC206" s="71"/>
      <c r="AD206" s="71"/>
      <c r="AE206" s="71"/>
      <c r="AF206" s="71"/>
      <c r="AG206" s="71"/>
      <c r="AH206" s="71"/>
      <c r="AI206" s="71"/>
      <c r="AJ206" s="71"/>
      <c r="AK206" s="71"/>
      <c r="AL206" s="71"/>
      <c r="AM206" s="71"/>
      <c r="AN206" s="71"/>
      <c r="AO206" s="71"/>
      <c r="AP206" s="71"/>
      <c r="AQ206" s="71"/>
      <c r="AR206" s="71"/>
      <c r="AS206" s="71"/>
      <c r="AT206" s="71"/>
      <c r="AU206" s="71"/>
      <c r="AV206" s="71"/>
      <c r="AW206" s="71"/>
      <c r="AX206" s="71"/>
      <c r="AY206" s="71"/>
      <c r="AZ206" s="71"/>
      <c r="BA206" s="71"/>
      <c r="BB206" s="71"/>
      <c r="BC206" s="71"/>
    </row>
    <row r="207" spans="16:55">
      <c r="P207" s="71"/>
      <c r="Q207" s="71"/>
      <c r="R207" s="71"/>
      <c r="S207" s="71"/>
      <c r="T207" s="71"/>
      <c r="U207" s="71"/>
      <c r="V207" s="71"/>
      <c r="W207" s="71"/>
      <c r="X207" s="71"/>
      <c r="Y207" s="71"/>
      <c r="Z207" s="71"/>
      <c r="AA207" s="71"/>
      <c r="AB207" s="71"/>
      <c r="AC207" s="71"/>
      <c r="AD207" s="71"/>
      <c r="AE207" s="71"/>
      <c r="AF207" s="71"/>
      <c r="AG207" s="71"/>
      <c r="AH207" s="71"/>
      <c r="AI207" s="71"/>
      <c r="AJ207" s="71"/>
      <c r="AK207" s="71"/>
      <c r="AL207" s="71"/>
      <c r="AM207" s="71"/>
      <c r="AN207" s="71"/>
      <c r="AO207" s="71"/>
      <c r="AP207" s="71"/>
      <c r="AQ207" s="71"/>
      <c r="AR207" s="71"/>
      <c r="AS207" s="71"/>
      <c r="AT207" s="71"/>
      <c r="AU207" s="71"/>
      <c r="AV207" s="71"/>
      <c r="AW207" s="71"/>
      <c r="AX207" s="71"/>
      <c r="AY207" s="71"/>
      <c r="AZ207" s="71"/>
      <c r="BA207" s="71"/>
      <c r="BB207" s="71"/>
      <c r="BC207" s="71"/>
    </row>
    <row r="208" spans="16:55">
      <c r="P208" s="71"/>
      <c r="Q208" s="71"/>
      <c r="R208" s="71"/>
      <c r="S208" s="71"/>
      <c r="T208" s="71"/>
      <c r="U208" s="71"/>
      <c r="V208" s="71"/>
      <c r="W208" s="71"/>
      <c r="X208" s="71"/>
      <c r="Y208" s="71"/>
      <c r="Z208" s="71"/>
      <c r="AA208" s="71"/>
      <c r="AB208" s="71"/>
      <c r="AC208" s="71"/>
      <c r="AD208" s="71"/>
      <c r="AE208" s="71"/>
      <c r="AF208" s="71"/>
      <c r="AG208" s="71"/>
      <c r="AH208" s="71"/>
      <c r="AI208" s="71"/>
      <c r="AJ208" s="71"/>
      <c r="AK208" s="71"/>
      <c r="AL208" s="71"/>
      <c r="AM208" s="71"/>
      <c r="AN208" s="71"/>
      <c r="AO208" s="71"/>
      <c r="AP208" s="71"/>
      <c r="AQ208" s="71"/>
      <c r="AR208" s="71"/>
      <c r="AS208" s="71"/>
      <c r="AT208" s="71"/>
      <c r="AU208" s="71"/>
      <c r="AV208" s="71"/>
      <c r="AW208" s="71"/>
      <c r="AX208" s="71"/>
      <c r="AY208" s="71"/>
      <c r="AZ208" s="71"/>
      <c r="BA208" s="71"/>
      <c r="BB208" s="71"/>
      <c r="BC208" s="71"/>
    </row>
    <row r="209" spans="16:55">
      <c r="P209" s="71"/>
      <c r="Q209" s="71"/>
      <c r="R209" s="71"/>
      <c r="S209" s="71"/>
      <c r="T209" s="71"/>
      <c r="U209" s="71"/>
      <c r="V209" s="71"/>
      <c r="W209" s="71"/>
      <c r="X209" s="71"/>
      <c r="Y209" s="71"/>
      <c r="Z209" s="71"/>
      <c r="AA209" s="71"/>
      <c r="AB209" s="71"/>
      <c r="AC209" s="71"/>
      <c r="AD209" s="71"/>
      <c r="AE209" s="71"/>
      <c r="AF209" s="71"/>
      <c r="AG209" s="71"/>
      <c r="AH209" s="71"/>
      <c r="AI209" s="71"/>
      <c r="AJ209" s="71"/>
      <c r="AK209" s="71"/>
      <c r="AL209" s="71"/>
      <c r="AM209" s="71"/>
      <c r="AN209" s="71"/>
      <c r="AO209" s="71"/>
      <c r="AP209" s="71"/>
      <c r="AQ209" s="71"/>
      <c r="AR209" s="71"/>
      <c r="AS209" s="71"/>
      <c r="AT209" s="71"/>
      <c r="AU209" s="71"/>
      <c r="AV209" s="71"/>
      <c r="AW209" s="71"/>
      <c r="AX209" s="71"/>
      <c r="AY209" s="71"/>
      <c r="AZ209" s="71"/>
      <c r="BA209" s="71"/>
      <c r="BB209" s="71"/>
      <c r="BC209" s="71"/>
    </row>
    <row r="210" spans="16:55">
      <c r="P210" s="71"/>
      <c r="Q210" s="71"/>
      <c r="R210" s="71"/>
      <c r="S210" s="71"/>
      <c r="T210" s="71"/>
      <c r="U210" s="71"/>
      <c r="V210" s="71"/>
      <c r="W210" s="71"/>
      <c r="X210" s="71"/>
      <c r="Y210" s="71"/>
      <c r="Z210" s="71"/>
      <c r="AA210" s="71"/>
      <c r="AB210" s="71"/>
      <c r="AC210" s="71"/>
      <c r="AD210" s="71"/>
      <c r="AE210" s="71"/>
      <c r="AF210" s="71"/>
      <c r="AG210" s="71"/>
      <c r="AH210" s="71"/>
      <c r="AI210" s="71"/>
      <c r="AJ210" s="71"/>
      <c r="AK210" s="71"/>
      <c r="AL210" s="71"/>
      <c r="AM210" s="71"/>
      <c r="AN210" s="71"/>
      <c r="AO210" s="71"/>
      <c r="AP210" s="71"/>
      <c r="AQ210" s="71"/>
      <c r="AR210" s="71"/>
      <c r="AS210" s="71"/>
      <c r="AT210" s="71"/>
      <c r="AU210" s="71"/>
      <c r="AV210" s="71"/>
      <c r="AW210" s="71"/>
      <c r="AX210" s="71"/>
      <c r="AY210" s="71"/>
      <c r="AZ210" s="71"/>
      <c r="BA210" s="71"/>
      <c r="BB210" s="71"/>
      <c r="BC210" s="71"/>
    </row>
    <row r="211" spans="16:55">
      <c r="P211" s="71"/>
      <c r="Q211" s="71"/>
      <c r="R211" s="71"/>
      <c r="S211" s="71"/>
      <c r="T211" s="71"/>
      <c r="U211" s="71"/>
      <c r="V211" s="71"/>
      <c r="W211" s="71"/>
      <c r="X211" s="71"/>
      <c r="Y211" s="71"/>
      <c r="Z211" s="71"/>
      <c r="AA211" s="71"/>
      <c r="AB211" s="71"/>
      <c r="AC211" s="71"/>
      <c r="AD211" s="71"/>
      <c r="AE211" s="71"/>
      <c r="AF211" s="71"/>
      <c r="AG211" s="71"/>
      <c r="AH211" s="71"/>
      <c r="AI211" s="71"/>
      <c r="AJ211" s="71"/>
      <c r="AK211" s="71"/>
      <c r="AL211" s="71"/>
      <c r="AM211" s="71"/>
      <c r="AN211" s="71"/>
      <c r="AO211" s="71"/>
      <c r="AP211" s="71"/>
      <c r="AQ211" s="71"/>
      <c r="AR211" s="71"/>
      <c r="AS211" s="71"/>
      <c r="AT211" s="71"/>
      <c r="AU211" s="71"/>
      <c r="AV211" s="71"/>
      <c r="AW211" s="71"/>
      <c r="AX211" s="71"/>
      <c r="AY211" s="71"/>
      <c r="AZ211" s="71"/>
      <c r="BA211" s="71"/>
      <c r="BB211" s="71"/>
      <c r="BC211" s="71"/>
    </row>
    <row r="212" spans="16:55">
      <c r="P212" s="71"/>
      <c r="Q212" s="71"/>
      <c r="R212" s="71"/>
      <c r="S212" s="71"/>
      <c r="T212" s="71"/>
      <c r="U212" s="71"/>
      <c r="V212" s="71"/>
      <c r="W212" s="71"/>
      <c r="X212" s="71"/>
      <c r="Y212" s="71"/>
      <c r="Z212" s="71"/>
      <c r="AA212" s="71"/>
      <c r="AB212" s="71"/>
      <c r="AC212" s="71"/>
      <c r="AD212" s="71"/>
      <c r="AE212" s="71"/>
      <c r="AF212" s="71"/>
      <c r="AG212" s="71"/>
      <c r="AH212" s="71"/>
      <c r="AI212" s="71"/>
      <c r="AJ212" s="71"/>
      <c r="AK212" s="71"/>
      <c r="AL212" s="71"/>
      <c r="AM212" s="71"/>
      <c r="AN212" s="71"/>
      <c r="AO212" s="71"/>
      <c r="AP212" s="71"/>
      <c r="AQ212" s="71"/>
      <c r="AR212" s="71"/>
      <c r="AS212" s="71"/>
      <c r="AT212" s="71"/>
      <c r="AU212" s="71"/>
      <c r="AV212" s="71"/>
      <c r="AW212" s="71"/>
      <c r="AX212" s="71"/>
      <c r="AY212" s="71"/>
      <c r="AZ212" s="71"/>
      <c r="BA212" s="71"/>
      <c r="BB212" s="71"/>
      <c r="BC212" s="71"/>
    </row>
    <row r="213" spans="16:55">
      <c r="P213" s="71"/>
      <c r="Q213" s="71"/>
      <c r="R213" s="71"/>
      <c r="S213" s="71"/>
      <c r="T213" s="71"/>
      <c r="U213" s="71"/>
      <c r="V213" s="71"/>
      <c r="W213" s="71"/>
      <c r="X213" s="71"/>
      <c r="Y213" s="71"/>
      <c r="Z213" s="71"/>
      <c r="AA213" s="71"/>
      <c r="AB213" s="71"/>
      <c r="AC213" s="71"/>
      <c r="AD213" s="71"/>
      <c r="AE213" s="71"/>
      <c r="AF213" s="71"/>
      <c r="AG213" s="71"/>
      <c r="AH213" s="71"/>
      <c r="AI213" s="71"/>
      <c r="AJ213" s="71"/>
      <c r="AK213" s="71"/>
      <c r="AL213" s="71"/>
      <c r="AM213" s="71"/>
      <c r="AN213" s="71"/>
      <c r="AO213" s="71"/>
      <c r="AP213" s="71"/>
      <c r="AQ213" s="71"/>
      <c r="AR213" s="71"/>
      <c r="AS213" s="71"/>
      <c r="AT213" s="71"/>
      <c r="AU213" s="71"/>
      <c r="AV213" s="71"/>
      <c r="AW213" s="71"/>
      <c r="AX213" s="71"/>
      <c r="AY213" s="71"/>
      <c r="AZ213" s="71"/>
      <c r="BA213" s="71"/>
      <c r="BB213" s="71"/>
      <c r="BC213" s="71"/>
    </row>
    <row r="214" spans="16:55">
      <c r="P214" s="71"/>
      <c r="Q214" s="71"/>
      <c r="R214" s="71"/>
      <c r="S214" s="71"/>
      <c r="T214" s="71"/>
      <c r="U214" s="71"/>
      <c r="V214" s="71"/>
      <c r="W214" s="71"/>
      <c r="X214" s="71"/>
      <c r="Y214" s="71"/>
      <c r="Z214" s="71"/>
      <c r="AA214" s="71"/>
      <c r="AB214" s="71"/>
      <c r="AC214" s="71"/>
      <c r="AD214" s="71"/>
      <c r="AE214" s="71"/>
      <c r="AF214" s="71"/>
      <c r="AG214" s="71"/>
      <c r="AH214" s="71"/>
      <c r="AI214" s="71"/>
      <c r="AJ214" s="71"/>
      <c r="AK214" s="71"/>
      <c r="AL214" s="71"/>
      <c r="AM214" s="71"/>
      <c r="AN214" s="71"/>
      <c r="AO214" s="71"/>
      <c r="AP214" s="71"/>
      <c r="AQ214" s="71"/>
      <c r="AR214" s="71"/>
      <c r="AS214" s="71"/>
      <c r="AT214" s="71"/>
      <c r="AU214" s="71"/>
      <c r="AV214" s="71"/>
      <c r="AW214" s="71"/>
      <c r="AX214" s="71"/>
      <c r="AY214" s="71"/>
      <c r="AZ214" s="71"/>
      <c r="BA214" s="71"/>
      <c r="BB214" s="71"/>
      <c r="BC214" s="71"/>
    </row>
    <row r="215" spans="16:55">
      <c r="P215" s="71"/>
      <c r="Q215" s="71"/>
      <c r="R215" s="71"/>
      <c r="S215" s="71"/>
      <c r="T215" s="71"/>
      <c r="U215" s="71"/>
      <c r="V215" s="71"/>
      <c r="W215" s="71"/>
      <c r="X215" s="71"/>
      <c r="Y215" s="71"/>
      <c r="Z215" s="71"/>
      <c r="AA215" s="71"/>
      <c r="AB215" s="71"/>
      <c r="AC215" s="71"/>
      <c r="AD215" s="71"/>
      <c r="AE215" s="71"/>
      <c r="AF215" s="71"/>
      <c r="AG215" s="71"/>
      <c r="AH215" s="71"/>
      <c r="AI215" s="71"/>
      <c r="AJ215" s="71"/>
      <c r="AK215" s="71"/>
      <c r="AL215" s="71"/>
      <c r="AM215" s="71"/>
      <c r="AN215" s="71"/>
      <c r="AO215" s="71"/>
      <c r="AP215" s="71"/>
      <c r="AQ215" s="71"/>
      <c r="AR215" s="71"/>
      <c r="AS215" s="71"/>
      <c r="AT215" s="71"/>
      <c r="AU215" s="71"/>
      <c r="AV215" s="71"/>
      <c r="AW215" s="71"/>
      <c r="AX215" s="71"/>
      <c r="AY215" s="71"/>
      <c r="AZ215" s="71"/>
      <c r="BA215" s="71"/>
      <c r="BB215" s="71"/>
      <c r="BC215" s="71"/>
    </row>
    <row r="216" spans="16:55">
      <c r="P216" s="71"/>
      <c r="Q216" s="71"/>
      <c r="R216" s="71"/>
      <c r="S216" s="71"/>
      <c r="T216" s="71"/>
      <c r="U216" s="71"/>
      <c r="V216" s="71"/>
      <c r="W216" s="71"/>
      <c r="X216" s="71"/>
      <c r="Y216" s="71"/>
      <c r="Z216" s="71"/>
      <c r="AA216" s="71"/>
      <c r="AB216" s="71"/>
      <c r="AC216" s="71"/>
      <c r="AD216" s="71"/>
      <c r="AE216" s="71"/>
      <c r="AF216" s="71"/>
      <c r="AG216" s="71"/>
      <c r="AH216" s="71"/>
      <c r="AI216" s="71"/>
      <c r="AJ216" s="71"/>
      <c r="AK216" s="71"/>
      <c r="AL216" s="71"/>
      <c r="AM216" s="71"/>
      <c r="AN216" s="71"/>
      <c r="AO216" s="71"/>
      <c r="AP216" s="71"/>
      <c r="AQ216" s="71"/>
      <c r="AR216" s="71"/>
      <c r="AS216" s="71"/>
      <c r="AT216" s="71"/>
      <c r="AU216" s="71"/>
      <c r="AV216" s="71"/>
      <c r="AW216" s="71"/>
      <c r="AX216" s="71"/>
      <c r="AY216" s="71"/>
      <c r="AZ216" s="71"/>
      <c r="BA216" s="71"/>
      <c r="BB216" s="71"/>
      <c r="BC216" s="71"/>
    </row>
    <row r="217" spans="16:55">
      <c r="P217" s="71"/>
      <c r="Q217" s="71"/>
      <c r="R217" s="71"/>
      <c r="S217" s="71"/>
      <c r="T217" s="71"/>
      <c r="U217" s="71"/>
      <c r="V217" s="71"/>
      <c r="W217" s="71"/>
      <c r="X217" s="71"/>
      <c r="Y217" s="71"/>
      <c r="Z217" s="71"/>
      <c r="AA217" s="71"/>
      <c r="AB217" s="71"/>
      <c r="AC217" s="71"/>
      <c r="AD217" s="71"/>
      <c r="AE217" s="71"/>
      <c r="AF217" s="71"/>
      <c r="AG217" s="71"/>
      <c r="AH217" s="71"/>
      <c r="AI217" s="71"/>
      <c r="AJ217" s="71"/>
      <c r="AK217" s="71"/>
      <c r="AL217" s="71"/>
      <c r="AM217" s="71"/>
      <c r="AN217" s="71"/>
      <c r="AO217" s="71"/>
      <c r="AP217" s="71"/>
      <c r="AQ217" s="71"/>
      <c r="AR217" s="71"/>
      <c r="AS217" s="71"/>
      <c r="AT217" s="71"/>
      <c r="AU217" s="71"/>
      <c r="AV217" s="71"/>
      <c r="AW217" s="71"/>
      <c r="AX217" s="71"/>
      <c r="AY217" s="71"/>
      <c r="AZ217" s="71"/>
      <c r="BA217" s="71"/>
      <c r="BB217" s="71"/>
      <c r="BC217" s="71"/>
    </row>
    <row r="218" spans="16:55">
      <c r="P218" s="71"/>
      <c r="Q218" s="71"/>
      <c r="R218" s="71"/>
      <c r="S218" s="71"/>
      <c r="T218" s="71"/>
      <c r="U218" s="71"/>
      <c r="V218" s="71"/>
      <c r="W218" s="71"/>
      <c r="X218" s="71"/>
      <c r="Y218" s="71"/>
      <c r="Z218" s="71"/>
      <c r="AA218" s="71"/>
      <c r="AB218" s="71"/>
      <c r="AC218" s="71"/>
      <c r="AD218" s="71"/>
      <c r="AE218" s="71"/>
      <c r="AF218" s="71"/>
      <c r="AG218" s="71"/>
      <c r="AH218" s="71"/>
      <c r="AI218" s="71"/>
      <c r="AJ218" s="71"/>
      <c r="AK218" s="71"/>
      <c r="AL218" s="71"/>
      <c r="AM218" s="71"/>
      <c r="AN218" s="71"/>
      <c r="AO218" s="71"/>
      <c r="AP218" s="71"/>
      <c r="AQ218" s="71"/>
      <c r="AR218" s="71"/>
      <c r="AS218" s="71"/>
      <c r="AT218" s="71"/>
      <c r="AU218" s="71"/>
      <c r="AV218" s="71"/>
      <c r="AW218" s="71"/>
      <c r="AX218" s="71"/>
      <c r="AY218" s="71"/>
      <c r="AZ218" s="71"/>
      <c r="BA218" s="71"/>
      <c r="BB218" s="71"/>
      <c r="BC218" s="71"/>
    </row>
    <row r="219" spans="16:55">
      <c r="P219" s="71"/>
      <c r="Q219" s="71"/>
      <c r="R219" s="71"/>
      <c r="S219" s="71"/>
      <c r="T219" s="71"/>
      <c r="U219" s="71"/>
      <c r="V219" s="71"/>
      <c r="W219" s="71"/>
      <c r="X219" s="71"/>
      <c r="Y219" s="71"/>
      <c r="Z219" s="71"/>
      <c r="AA219" s="71"/>
      <c r="AB219" s="71"/>
      <c r="AC219" s="71"/>
      <c r="AD219" s="71"/>
      <c r="AE219" s="71"/>
      <c r="AF219" s="71"/>
      <c r="AG219" s="71"/>
      <c r="AH219" s="71"/>
      <c r="AI219" s="71"/>
      <c r="AJ219" s="71"/>
      <c r="AK219" s="71"/>
      <c r="AL219" s="71"/>
      <c r="AM219" s="71"/>
      <c r="AN219" s="71"/>
      <c r="AO219" s="71"/>
      <c r="AP219" s="71"/>
      <c r="AQ219" s="71"/>
      <c r="AR219" s="71"/>
      <c r="AS219" s="71"/>
      <c r="AT219" s="71"/>
      <c r="AU219" s="71"/>
      <c r="AV219" s="71"/>
      <c r="AW219" s="71"/>
      <c r="AX219" s="71"/>
      <c r="AY219" s="71"/>
      <c r="AZ219" s="71"/>
      <c r="BA219" s="71"/>
      <c r="BB219" s="71"/>
      <c r="BC219" s="71"/>
    </row>
    <row r="220" spans="16:55">
      <c r="P220" s="71"/>
      <c r="Q220" s="71"/>
      <c r="R220" s="71"/>
      <c r="S220" s="71"/>
      <c r="T220" s="71"/>
      <c r="U220" s="71"/>
      <c r="V220" s="71"/>
      <c r="W220" s="71"/>
      <c r="X220" s="71"/>
      <c r="Y220" s="71"/>
      <c r="Z220" s="71"/>
      <c r="AA220" s="71"/>
      <c r="AB220" s="71"/>
      <c r="AC220" s="71"/>
      <c r="AD220" s="71"/>
      <c r="AE220" s="71"/>
      <c r="AF220" s="71"/>
      <c r="AG220" s="71"/>
      <c r="AH220" s="71"/>
      <c r="AI220" s="71"/>
      <c r="AJ220" s="71"/>
      <c r="AK220" s="71"/>
      <c r="AL220" s="71"/>
      <c r="AM220" s="71"/>
      <c r="AN220" s="71"/>
      <c r="AO220" s="71"/>
      <c r="AP220" s="71"/>
      <c r="AQ220" s="71"/>
      <c r="AR220" s="71"/>
      <c r="AS220" s="71"/>
      <c r="AT220" s="71"/>
      <c r="AU220" s="71"/>
      <c r="AV220" s="71"/>
      <c r="AW220" s="71"/>
      <c r="AX220" s="71"/>
      <c r="AY220" s="71"/>
      <c r="AZ220" s="71"/>
      <c r="BA220" s="71"/>
      <c r="BB220" s="71"/>
      <c r="BC220" s="71"/>
    </row>
    <row r="221" spans="16:55">
      <c r="P221" s="71"/>
      <c r="Q221" s="71"/>
      <c r="R221" s="71"/>
      <c r="S221" s="71"/>
      <c r="T221" s="71"/>
      <c r="U221" s="71"/>
      <c r="V221" s="71"/>
      <c r="W221" s="71"/>
      <c r="X221" s="71"/>
      <c r="Y221" s="71"/>
      <c r="Z221" s="71"/>
      <c r="AA221" s="71"/>
      <c r="AB221" s="71"/>
      <c r="AC221" s="71"/>
      <c r="AD221" s="71"/>
      <c r="AE221" s="71"/>
      <c r="AF221" s="71"/>
      <c r="AG221" s="71"/>
      <c r="AH221" s="71"/>
      <c r="AI221" s="71"/>
      <c r="AJ221" s="71"/>
      <c r="AK221" s="71"/>
      <c r="AL221" s="71"/>
      <c r="AM221" s="71"/>
      <c r="AN221" s="71"/>
      <c r="AO221" s="71"/>
      <c r="AP221" s="71"/>
      <c r="AQ221" s="71"/>
      <c r="AR221" s="71"/>
      <c r="AS221" s="71"/>
      <c r="AT221" s="71"/>
      <c r="AU221" s="71"/>
      <c r="AV221" s="71"/>
      <c r="AW221" s="71"/>
      <c r="AX221" s="71"/>
      <c r="AY221" s="71"/>
      <c r="AZ221" s="71"/>
      <c r="BA221" s="71"/>
      <c r="BB221" s="71"/>
      <c r="BC221" s="71"/>
    </row>
    <row r="222" spans="16:55">
      <c r="P222" s="71"/>
      <c r="Q222" s="71"/>
      <c r="R222" s="71"/>
      <c r="S222" s="71"/>
      <c r="T222" s="71"/>
      <c r="U222" s="71"/>
      <c r="V222" s="71"/>
      <c r="W222" s="71"/>
      <c r="X222" s="71"/>
      <c r="Y222" s="71"/>
      <c r="Z222" s="71"/>
      <c r="AA222" s="71"/>
      <c r="AB222" s="71"/>
      <c r="AC222" s="71"/>
      <c r="AD222" s="71"/>
      <c r="AE222" s="71"/>
      <c r="AF222" s="71"/>
      <c r="AG222" s="71"/>
      <c r="AH222" s="71"/>
      <c r="AI222" s="71"/>
      <c r="AJ222" s="71"/>
      <c r="AK222" s="71"/>
      <c r="AL222" s="71"/>
      <c r="AM222" s="71"/>
      <c r="AN222" s="71"/>
      <c r="AO222" s="71"/>
      <c r="AP222" s="71"/>
      <c r="AQ222" s="71"/>
      <c r="AR222" s="71"/>
      <c r="AS222" s="71"/>
      <c r="AT222" s="71"/>
      <c r="AU222" s="71"/>
      <c r="AV222" s="71"/>
      <c r="AW222" s="71"/>
      <c r="AX222" s="71"/>
      <c r="AY222" s="71"/>
      <c r="AZ222" s="71"/>
      <c r="BA222" s="71"/>
      <c r="BB222" s="71"/>
      <c r="BC222" s="71"/>
    </row>
    <row r="223" spans="16:55">
      <c r="P223" s="71"/>
      <c r="Q223" s="71"/>
      <c r="R223" s="71"/>
      <c r="S223" s="71"/>
      <c r="T223" s="71"/>
      <c r="U223" s="71"/>
      <c r="V223" s="71"/>
      <c r="W223" s="71"/>
      <c r="X223" s="71"/>
      <c r="Y223" s="71"/>
      <c r="Z223" s="71"/>
      <c r="AA223" s="71"/>
      <c r="AB223" s="71"/>
      <c r="AC223" s="71"/>
      <c r="AD223" s="71"/>
      <c r="AE223" s="71"/>
      <c r="AF223" s="71"/>
      <c r="AG223" s="71"/>
      <c r="AH223" s="71"/>
      <c r="AI223" s="71"/>
      <c r="AJ223" s="71"/>
      <c r="AK223" s="71"/>
      <c r="AL223" s="71"/>
      <c r="AM223" s="71"/>
      <c r="AN223" s="71"/>
      <c r="AO223" s="71"/>
      <c r="AP223" s="71"/>
      <c r="AQ223" s="71"/>
      <c r="AR223" s="71"/>
      <c r="AS223" s="71"/>
      <c r="AT223" s="71"/>
      <c r="AU223" s="71"/>
      <c r="AV223" s="71"/>
      <c r="AW223" s="71"/>
      <c r="AX223" s="71"/>
      <c r="AY223" s="71"/>
      <c r="AZ223" s="71"/>
      <c r="BA223" s="71"/>
      <c r="BB223" s="71"/>
      <c r="BC223" s="71"/>
    </row>
    <row r="224" spans="16:55">
      <c r="P224" s="71"/>
      <c r="Q224" s="71"/>
      <c r="R224" s="71"/>
      <c r="S224" s="71"/>
      <c r="T224" s="71"/>
      <c r="U224" s="71"/>
      <c r="V224" s="71"/>
      <c r="W224" s="71"/>
      <c r="X224" s="71"/>
      <c r="Y224" s="71"/>
      <c r="Z224" s="71"/>
      <c r="AA224" s="71"/>
      <c r="AB224" s="71"/>
      <c r="AC224" s="71"/>
      <c r="AD224" s="71"/>
      <c r="AE224" s="71"/>
      <c r="AF224" s="71"/>
      <c r="AG224" s="71"/>
      <c r="AH224" s="71"/>
      <c r="AI224" s="71"/>
      <c r="AJ224" s="71"/>
      <c r="AK224" s="71"/>
      <c r="AL224" s="71"/>
      <c r="AM224" s="71"/>
      <c r="AN224" s="71"/>
      <c r="AO224" s="71"/>
      <c r="AP224" s="71"/>
      <c r="AQ224" s="71"/>
      <c r="AR224" s="71"/>
      <c r="AS224" s="71"/>
      <c r="AT224" s="71"/>
      <c r="AU224" s="71"/>
      <c r="AV224" s="71"/>
      <c r="AW224" s="71"/>
      <c r="AX224" s="71"/>
      <c r="AY224" s="71"/>
      <c r="AZ224" s="71"/>
      <c r="BA224" s="71"/>
      <c r="BB224" s="71"/>
      <c r="BC224" s="71"/>
    </row>
    <row r="225" spans="16:55">
      <c r="P225" s="71"/>
      <c r="Q225" s="71"/>
      <c r="R225" s="71"/>
      <c r="S225" s="71"/>
      <c r="T225" s="71"/>
      <c r="U225" s="71"/>
      <c r="V225" s="71"/>
      <c r="W225" s="71"/>
      <c r="X225" s="71"/>
      <c r="Y225" s="71"/>
      <c r="Z225" s="71"/>
      <c r="AA225" s="71"/>
      <c r="AB225" s="71"/>
      <c r="AC225" s="71"/>
      <c r="AD225" s="71"/>
      <c r="AE225" s="71"/>
      <c r="AF225" s="71"/>
      <c r="AG225" s="71"/>
      <c r="AH225" s="71"/>
      <c r="AI225" s="71"/>
      <c r="AJ225" s="71"/>
      <c r="AK225" s="71"/>
      <c r="AL225" s="71"/>
      <c r="AM225" s="71"/>
      <c r="AN225" s="71"/>
      <c r="AO225" s="71"/>
      <c r="AP225" s="71"/>
      <c r="AQ225" s="71"/>
      <c r="AR225" s="71"/>
      <c r="AS225" s="71"/>
      <c r="AT225" s="71"/>
      <c r="AU225" s="71"/>
      <c r="AV225" s="71"/>
      <c r="AW225" s="71"/>
      <c r="AX225" s="71"/>
      <c r="AY225" s="71"/>
      <c r="AZ225" s="71"/>
      <c r="BA225" s="71"/>
      <c r="BB225" s="71"/>
      <c r="BC225" s="71"/>
    </row>
    <row r="226" spans="16:55">
      <c r="P226" s="71"/>
      <c r="Q226" s="71"/>
      <c r="R226" s="71"/>
      <c r="S226" s="71"/>
      <c r="T226" s="71"/>
      <c r="U226" s="71"/>
      <c r="V226" s="71"/>
      <c r="W226" s="71"/>
      <c r="X226" s="71"/>
      <c r="Y226" s="71"/>
      <c r="Z226" s="71"/>
      <c r="AA226" s="71"/>
      <c r="AB226" s="71"/>
      <c r="AC226" s="71"/>
      <c r="AD226" s="71"/>
      <c r="AE226" s="71"/>
      <c r="AF226" s="71"/>
      <c r="AG226" s="71"/>
      <c r="AH226" s="71"/>
      <c r="AI226" s="71"/>
      <c r="AJ226" s="71"/>
      <c r="AK226" s="71"/>
      <c r="AL226" s="71"/>
      <c r="AM226" s="71"/>
      <c r="AN226" s="71"/>
      <c r="AO226" s="71"/>
      <c r="AP226" s="71"/>
      <c r="AQ226" s="71"/>
      <c r="AR226" s="71"/>
      <c r="AS226" s="71"/>
      <c r="AT226" s="71"/>
      <c r="AU226" s="71"/>
      <c r="AV226" s="71"/>
      <c r="AW226" s="71"/>
      <c r="AX226" s="71"/>
      <c r="AY226" s="71"/>
      <c r="AZ226" s="71"/>
      <c r="BA226" s="71"/>
      <c r="BB226" s="71"/>
      <c r="BC226" s="71"/>
    </row>
    <row r="227" spans="16:55">
      <c r="P227" s="71"/>
      <c r="Q227" s="71"/>
      <c r="R227" s="71"/>
      <c r="S227" s="71"/>
      <c r="T227" s="71"/>
      <c r="U227" s="71"/>
      <c r="V227" s="71"/>
      <c r="W227" s="71"/>
      <c r="X227" s="71"/>
      <c r="Y227" s="71"/>
      <c r="Z227" s="71"/>
      <c r="AA227" s="71"/>
      <c r="AB227" s="71"/>
      <c r="AC227" s="71"/>
      <c r="AD227" s="71"/>
      <c r="AE227" s="71"/>
      <c r="AF227" s="71"/>
      <c r="AG227" s="71"/>
      <c r="AH227" s="71"/>
      <c r="AI227" s="71"/>
      <c r="AJ227" s="71"/>
      <c r="AK227" s="71"/>
      <c r="AL227" s="71"/>
      <c r="AM227" s="71"/>
      <c r="AN227" s="71"/>
      <c r="AO227" s="71"/>
      <c r="AP227" s="71"/>
      <c r="AQ227" s="71"/>
      <c r="AR227" s="71"/>
      <c r="AS227" s="71"/>
      <c r="AT227" s="71"/>
      <c r="AU227" s="71"/>
      <c r="AV227" s="71"/>
      <c r="AW227" s="71"/>
      <c r="AX227" s="71"/>
      <c r="AY227" s="71"/>
      <c r="AZ227" s="71"/>
      <c r="BA227" s="71"/>
      <c r="BB227" s="71"/>
      <c r="BC227" s="71"/>
    </row>
    <row r="228" spans="16:55">
      <c r="P228" s="71"/>
      <c r="Q228" s="71"/>
      <c r="R228" s="71"/>
      <c r="S228" s="71"/>
      <c r="T228" s="71"/>
      <c r="U228" s="71"/>
      <c r="V228" s="71"/>
      <c r="W228" s="71"/>
      <c r="X228" s="71"/>
      <c r="Y228" s="71"/>
      <c r="Z228" s="71"/>
      <c r="AA228" s="71"/>
      <c r="AB228" s="71"/>
      <c r="AC228" s="71"/>
      <c r="AD228" s="71"/>
      <c r="AE228" s="71"/>
      <c r="AF228" s="71"/>
      <c r="AG228" s="71"/>
      <c r="AH228" s="71"/>
      <c r="AI228" s="71"/>
      <c r="AJ228" s="71"/>
      <c r="AK228" s="71"/>
      <c r="AL228" s="71"/>
      <c r="AM228" s="71"/>
      <c r="AN228" s="71"/>
      <c r="AO228" s="71"/>
      <c r="AP228" s="71"/>
      <c r="AQ228" s="71"/>
      <c r="AR228" s="71"/>
      <c r="AS228" s="71"/>
      <c r="AT228" s="71"/>
      <c r="AU228" s="71"/>
      <c r="AV228" s="71"/>
      <c r="AW228" s="71"/>
      <c r="AX228" s="71"/>
      <c r="AY228" s="71"/>
      <c r="AZ228" s="71"/>
      <c r="BA228" s="71"/>
      <c r="BB228" s="71"/>
      <c r="BC228" s="71"/>
    </row>
    <row r="229" spans="16:55">
      <c r="P229" s="71"/>
      <c r="Q229" s="71"/>
      <c r="R229" s="71"/>
      <c r="S229" s="71"/>
      <c r="T229" s="71"/>
      <c r="U229" s="71"/>
      <c r="V229" s="71"/>
      <c r="W229" s="71"/>
      <c r="X229" s="71"/>
      <c r="Y229" s="71"/>
      <c r="Z229" s="71"/>
      <c r="AA229" s="71"/>
      <c r="AB229" s="71"/>
      <c r="AC229" s="71"/>
      <c r="AD229" s="71"/>
      <c r="AE229" s="71"/>
      <c r="AF229" s="71"/>
      <c r="AG229" s="71"/>
      <c r="AH229" s="71"/>
      <c r="AI229" s="71"/>
      <c r="AJ229" s="71"/>
      <c r="AK229" s="71"/>
      <c r="AL229" s="71"/>
      <c r="AM229" s="71"/>
      <c r="AN229" s="71"/>
      <c r="AO229" s="71"/>
      <c r="AP229" s="71"/>
      <c r="AQ229" s="71"/>
      <c r="AR229" s="71"/>
      <c r="AS229" s="71"/>
      <c r="AT229" s="71"/>
      <c r="AU229" s="71"/>
      <c r="AV229" s="71"/>
      <c r="AW229" s="71"/>
      <c r="AX229" s="71"/>
      <c r="AY229" s="71"/>
      <c r="AZ229" s="71"/>
      <c r="BA229" s="71"/>
      <c r="BB229" s="71"/>
      <c r="BC229" s="71"/>
    </row>
    <row r="230" spans="16:55">
      <c r="P230" s="71"/>
      <c r="Q230" s="71"/>
      <c r="R230" s="71"/>
      <c r="S230" s="71"/>
      <c r="T230" s="71"/>
      <c r="U230" s="71"/>
      <c r="V230" s="71"/>
      <c r="W230" s="71"/>
      <c r="X230" s="71"/>
      <c r="Y230" s="71"/>
      <c r="Z230" s="71"/>
      <c r="AA230" s="71"/>
      <c r="AB230" s="71"/>
      <c r="AC230" s="71"/>
      <c r="AD230" s="71"/>
      <c r="AE230" s="71"/>
      <c r="AF230" s="71"/>
      <c r="AG230" s="71"/>
      <c r="AH230" s="71"/>
      <c r="AI230" s="71"/>
      <c r="AJ230" s="71"/>
      <c r="AK230" s="71"/>
      <c r="AL230" s="71"/>
      <c r="AM230" s="71"/>
      <c r="AN230" s="71"/>
      <c r="AO230" s="71"/>
      <c r="AP230" s="71"/>
      <c r="AQ230" s="71"/>
      <c r="AR230" s="71"/>
      <c r="AS230" s="71"/>
      <c r="AT230" s="71"/>
      <c r="AU230" s="71"/>
      <c r="AV230" s="71"/>
      <c r="AW230" s="71"/>
      <c r="AX230" s="71"/>
      <c r="AY230" s="71"/>
      <c r="AZ230" s="71"/>
      <c r="BA230" s="71"/>
      <c r="BB230" s="71"/>
      <c r="BC230" s="71"/>
    </row>
    <row r="231" spans="16:55">
      <c r="P231" s="71"/>
      <c r="Q231" s="71"/>
      <c r="R231" s="71"/>
      <c r="S231" s="71"/>
      <c r="T231" s="71"/>
      <c r="U231" s="71"/>
      <c r="V231" s="71"/>
      <c r="W231" s="71"/>
      <c r="X231" s="71"/>
      <c r="Y231" s="71"/>
      <c r="Z231" s="71"/>
      <c r="AA231" s="71"/>
      <c r="AB231" s="71"/>
      <c r="AC231" s="71"/>
      <c r="AD231" s="71"/>
      <c r="AE231" s="71"/>
      <c r="AF231" s="71"/>
      <c r="AG231" s="71"/>
      <c r="AH231" s="71"/>
      <c r="AI231" s="71"/>
      <c r="AJ231" s="71"/>
      <c r="AK231" s="71"/>
      <c r="AL231" s="71"/>
      <c r="AM231" s="71"/>
      <c r="AN231" s="71"/>
      <c r="AO231" s="71"/>
      <c r="AP231" s="71"/>
      <c r="AQ231" s="71"/>
      <c r="AR231" s="71"/>
      <c r="AS231" s="71"/>
      <c r="AT231" s="71"/>
      <c r="AU231" s="71"/>
      <c r="AV231" s="71"/>
      <c r="AW231" s="71"/>
      <c r="AX231" s="71"/>
      <c r="AY231" s="71"/>
      <c r="AZ231" s="71"/>
      <c r="BA231" s="71"/>
      <c r="BB231" s="71"/>
      <c r="BC231" s="71"/>
    </row>
    <row r="232" spans="16:55">
      <c r="P232" s="71"/>
      <c r="Q232" s="71"/>
      <c r="R232" s="71"/>
      <c r="S232" s="71"/>
      <c r="T232" s="71"/>
      <c r="U232" s="71"/>
      <c r="V232" s="71"/>
      <c r="W232" s="71"/>
      <c r="X232" s="71"/>
      <c r="Y232" s="71"/>
      <c r="Z232" s="71"/>
      <c r="AA232" s="71"/>
      <c r="AB232" s="71"/>
      <c r="AC232" s="71"/>
      <c r="AD232" s="71"/>
      <c r="AE232" s="71"/>
      <c r="AF232" s="71"/>
      <c r="AG232" s="71"/>
      <c r="AH232" s="71"/>
      <c r="AI232" s="71"/>
      <c r="AJ232" s="71"/>
      <c r="AK232" s="71"/>
      <c r="AL232" s="71"/>
      <c r="AM232" s="71"/>
      <c r="AN232" s="71"/>
      <c r="AO232" s="71"/>
      <c r="AP232" s="71"/>
      <c r="AQ232" s="71"/>
      <c r="AR232" s="71"/>
      <c r="AS232" s="71"/>
      <c r="AT232" s="71"/>
      <c r="AU232" s="71"/>
      <c r="AV232" s="71"/>
      <c r="AW232" s="71"/>
      <c r="AX232" s="71"/>
      <c r="AY232" s="71"/>
      <c r="AZ232" s="71"/>
      <c r="BA232" s="71"/>
      <c r="BB232" s="71"/>
      <c r="BC232" s="71"/>
    </row>
    <row r="233" spans="16:55">
      <c r="P233" s="71"/>
      <c r="Q233" s="71"/>
      <c r="R233" s="71"/>
      <c r="S233" s="71"/>
      <c r="T233" s="71"/>
      <c r="U233" s="71"/>
      <c r="V233" s="71"/>
      <c r="W233" s="71"/>
      <c r="X233" s="71"/>
      <c r="Y233" s="71"/>
      <c r="Z233" s="71"/>
      <c r="AA233" s="71"/>
      <c r="AB233" s="71"/>
      <c r="AC233" s="71"/>
      <c r="AD233" s="71"/>
      <c r="AE233" s="71"/>
      <c r="AF233" s="71"/>
      <c r="AG233" s="71"/>
      <c r="AH233" s="71"/>
      <c r="AI233" s="71"/>
      <c r="AJ233" s="71"/>
      <c r="AK233" s="71"/>
      <c r="AL233" s="71"/>
      <c r="AM233" s="71"/>
      <c r="AN233" s="71"/>
      <c r="AO233" s="71"/>
      <c r="AP233" s="71"/>
      <c r="AQ233" s="71"/>
      <c r="AR233" s="71"/>
      <c r="AS233" s="71"/>
      <c r="AT233" s="71"/>
      <c r="AU233" s="71"/>
      <c r="AV233" s="71"/>
      <c r="AW233" s="71"/>
      <c r="AX233" s="71"/>
      <c r="AY233" s="71"/>
      <c r="AZ233" s="71"/>
      <c r="BA233" s="71"/>
      <c r="BB233" s="71"/>
      <c r="BC233" s="71"/>
    </row>
    <row r="234" spans="16:55">
      <c r="P234" s="71"/>
      <c r="Q234" s="71"/>
      <c r="R234" s="71"/>
      <c r="S234" s="71"/>
      <c r="T234" s="71"/>
      <c r="U234" s="71"/>
      <c r="V234" s="71"/>
      <c r="W234" s="71"/>
      <c r="X234" s="71"/>
      <c r="Y234" s="71"/>
      <c r="Z234" s="71"/>
      <c r="AA234" s="71"/>
      <c r="AB234" s="71"/>
      <c r="AC234" s="71"/>
      <c r="AD234" s="71"/>
      <c r="AE234" s="71"/>
      <c r="AF234" s="71"/>
      <c r="AG234" s="71"/>
      <c r="AH234" s="71"/>
      <c r="AI234" s="71"/>
      <c r="AJ234" s="71"/>
      <c r="AK234" s="71"/>
      <c r="AL234" s="71"/>
      <c r="AM234" s="71"/>
      <c r="AN234" s="71"/>
      <c r="AO234" s="71"/>
      <c r="AP234" s="71"/>
      <c r="AQ234" s="71"/>
      <c r="AR234" s="71"/>
      <c r="AS234" s="71"/>
      <c r="AT234" s="71"/>
      <c r="AU234" s="71"/>
      <c r="AV234" s="71"/>
      <c r="AW234" s="71"/>
      <c r="AX234" s="71"/>
      <c r="AY234" s="71"/>
      <c r="AZ234" s="71"/>
      <c r="BA234" s="71"/>
      <c r="BB234" s="71"/>
      <c r="BC234" s="71"/>
    </row>
    <row r="235" spans="16:55">
      <c r="P235" s="71"/>
      <c r="Q235" s="71"/>
      <c r="R235" s="71"/>
      <c r="S235" s="71"/>
      <c r="T235" s="71"/>
      <c r="U235" s="71"/>
      <c r="V235" s="71"/>
      <c r="W235" s="71"/>
      <c r="X235" s="71"/>
      <c r="Y235" s="71"/>
      <c r="Z235" s="71"/>
      <c r="AA235" s="71"/>
      <c r="AB235" s="71"/>
      <c r="AC235" s="71"/>
      <c r="AD235" s="71"/>
      <c r="AE235" s="71"/>
      <c r="AF235" s="71"/>
      <c r="AG235" s="71"/>
      <c r="AH235" s="71"/>
      <c r="AI235" s="71"/>
      <c r="AJ235" s="71"/>
      <c r="AK235" s="71"/>
      <c r="AL235" s="71"/>
      <c r="AM235" s="71"/>
      <c r="AN235" s="71"/>
      <c r="AO235" s="71"/>
      <c r="AP235" s="71"/>
      <c r="AQ235" s="71"/>
      <c r="AR235" s="71"/>
      <c r="AS235" s="71"/>
      <c r="AT235" s="71"/>
      <c r="AU235" s="71"/>
      <c r="AV235" s="71"/>
      <c r="AW235" s="71"/>
      <c r="AX235" s="71"/>
      <c r="AY235" s="71"/>
      <c r="AZ235" s="71"/>
      <c r="BA235" s="71"/>
      <c r="BB235" s="71"/>
      <c r="BC235" s="71"/>
    </row>
    <row r="236" spans="16:55">
      <c r="P236" s="71"/>
      <c r="Q236" s="71"/>
      <c r="R236" s="71"/>
      <c r="S236" s="71"/>
      <c r="T236" s="71"/>
      <c r="U236" s="71"/>
      <c r="V236" s="71"/>
      <c r="W236" s="71"/>
      <c r="X236" s="71"/>
      <c r="Y236" s="71"/>
      <c r="Z236" s="71"/>
      <c r="AA236" s="71"/>
      <c r="AB236" s="71"/>
      <c r="AC236" s="71"/>
      <c r="AD236" s="71"/>
      <c r="AE236" s="71"/>
      <c r="AF236" s="71"/>
      <c r="AG236" s="71"/>
      <c r="AH236" s="71"/>
      <c r="AI236" s="71"/>
      <c r="AJ236" s="71"/>
      <c r="AK236" s="71"/>
      <c r="AL236" s="71"/>
      <c r="AM236" s="71"/>
      <c r="AN236" s="71"/>
      <c r="AO236" s="71"/>
      <c r="AP236" s="71"/>
      <c r="AQ236" s="71"/>
      <c r="AR236" s="71"/>
      <c r="AS236" s="71"/>
      <c r="AT236" s="71"/>
      <c r="AU236" s="71"/>
      <c r="AV236" s="71"/>
      <c r="AW236" s="71"/>
      <c r="AX236" s="71"/>
      <c r="AY236" s="71"/>
      <c r="AZ236" s="71"/>
      <c r="BA236" s="71"/>
      <c r="BB236" s="71"/>
      <c r="BC236" s="71"/>
    </row>
    <row r="237" spans="16:55">
      <c r="P237" s="71"/>
      <c r="Q237" s="71"/>
      <c r="R237" s="71"/>
      <c r="S237" s="71"/>
      <c r="T237" s="71"/>
      <c r="U237" s="71"/>
      <c r="V237" s="71"/>
      <c r="W237" s="71"/>
      <c r="X237" s="71"/>
      <c r="Y237" s="71"/>
      <c r="Z237" s="71"/>
      <c r="AA237" s="71"/>
      <c r="AB237" s="71"/>
      <c r="AC237" s="71"/>
      <c r="AD237" s="71"/>
      <c r="AE237" s="71"/>
      <c r="AF237" s="71"/>
      <c r="AG237" s="71"/>
      <c r="AH237" s="71"/>
      <c r="AI237" s="71"/>
      <c r="AJ237" s="71"/>
      <c r="AK237" s="71"/>
      <c r="AL237" s="71"/>
      <c r="AM237" s="71"/>
      <c r="AN237" s="71"/>
      <c r="AO237" s="71"/>
      <c r="AP237" s="71"/>
      <c r="AQ237" s="71"/>
      <c r="AR237" s="71"/>
      <c r="AS237" s="71"/>
      <c r="AT237" s="71"/>
      <c r="AU237" s="71"/>
      <c r="AV237" s="71"/>
      <c r="AW237" s="71"/>
      <c r="AX237" s="71"/>
      <c r="AY237" s="71"/>
      <c r="AZ237" s="71"/>
      <c r="BA237" s="71"/>
      <c r="BB237" s="71"/>
      <c r="BC237" s="71"/>
    </row>
    <row r="238" spans="16:55">
      <c r="P238" s="71"/>
      <c r="Q238" s="71"/>
      <c r="R238" s="71"/>
      <c r="S238" s="71"/>
      <c r="T238" s="71"/>
      <c r="U238" s="71"/>
      <c r="V238" s="71"/>
      <c r="W238" s="71"/>
      <c r="X238" s="71"/>
      <c r="Y238" s="71"/>
      <c r="Z238" s="71"/>
      <c r="AA238" s="71"/>
      <c r="AB238" s="71"/>
      <c r="AC238" s="71"/>
      <c r="AD238" s="71"/>
      <c r="AE238" s="71"/>
      <c r="AF238" s="71"/>
      <c r="AG238" s="71"/>
      <c r="AH238" s="71"/>
      <c r="AI238" s="71"/>
      <c r="AJ238" s="71"/>
      <c r="AK238" s="71"/>
      <c r="AL238" s="71"/>
      <c r="AM238" s="71"/>
      <c r="AN238" s="71"/>
      <c r="AO238" s="71"/>
      <c r="AP238" s="71"/>
      <c r="AQ238" s="71"/>
      <c r="AR238" s="71"/>
      <c r="AS238" s="71"/>
      <c r="AT238" s="71"/>
      <c r="AU238" s="71"/>
      <c r="AV238" s="71"/>
      <c r="AW238" s="71"/>
      <c r="AX238" s="71"/>
      <c r="AY238" s="71"/>
      <c r="AZ238" s="71"/>
      <c r="BA238" s="71"/>
      <c r="BB238" s="71"/>
      <c r="BC238" s="71"/>
    </row>
    <row r="239" spans="16:55">
      <c r="P239" s="71"/>
      <c r="Q239" s="71"/>
      <c r="R239" s="71"/>
      <c r="S239" s="71"/>
      <c r="T239" s="71"/>
      <c r="U239" s="71"/>
      <c r="V239" s="71"/>
      <c r="W239" s="71"/>
      <c r="X239" s="71"/>
      <c r="Y239" s="71"/>
      <c r="Z239" s="71"/>
      <c r="AA239" s="71"/>
      <c r="AB239" s="71"/>
      <c r="AC239" s="71"/>
      <c r="AD239" s="71"/>
      <c r="AE239" s="71"/>
      <c r="AF239" s="71"/>
      <c r="AG239" s="71"/>
      <c r="AH239" s="71"/>
      <c r="AI239" s="71"/>
      <c r="AJ239" s="71"/>
      <c r="AK239" s="71"/>
      <c r="AL239" s="71"/>
      <c r="AM239" s="71"/>
      <c r="AN239" s="71"/>
      <c r="AO239" s="71"/>
      <c r="AP239" s="71"/>
      <c r="AQ239" s="71"/>
      <c r="AR239" s="71"/>
      <c r="AS239" s="71"/>
      <c r="AT239" s="71"/>
      <c r="AU239" s="71"/>
      <c r="AV239" s="71"/>
      <c r="AW239" s="71"/>
      <c r="AX239" s="71"/>
      <c r="AY239" s="71"/>
      <c r="AZ239" s="71"/>
      <c r="BA239" s="71"/>
      <c r="BB239" s="71"/>
      <c r="BC239" s="71"/>
    </row>
    <row r="240" spans="16:55">
      <c r="P240" s="71"/>
      <c r="Q240" s="71"/>
      <c r="R240" s="71"/>
      <c r="S240" s="71"/>
      <c r="T240" s="71"/>
      <c r="U240" s="71"/>
      <c r="V240" s="71"/>
      <c r="W240" s="71"/>
      <c r="X240" s="71"/>
      <c r="Y240" s="71"/>
      <c r="Z240" s="71"/>
      <c r="AA240" s="71"/>
      <c r="AB240" s="71"/>
      <c r="AC240" s="71"/>
      <c r="AD240" s="71"/>
      <c r="AE240" s="71"/>
      <c r="AF240" s="71"/>
      <c r="AG240" s="71"/>
      <c r="AH240" s="71"/>
      <c r="AI240" s="71"/>
      <c r="AJ240" s="71"/>
      <c r="AK240" s="71"/>
      <c r="AL240" s="71"/>
      <c r="AM240" s="71"/>
      <c r="AN240" s="71"/>
      <c r="AO240" s="71"/>
      <c r="AP240" s="71"/>
      <c r="AQ240" s="71"/>
      <c r="AR240" s="71"/>
      <c r="AS240" s="71"/>
      <c r="AT240" s="71"/>
      <c r="AU240" s="71"/>
      <c r="AV240" s="71"/>
      <c r="AW240" s="71"/>
      <c r="AX240" s="71"/>
      <c r="AY240" s="71"/>
      <c r="AZ240" s="71"/>
      <c r="BA240" s="71"/>
      <c r="BB240" s="71"/>
      <c r="BC240" s="71"/>
    </row>
    <row r="241" spans="16:55">
      <c r="P241" s="71"/>
      <c r="Q241" s="71"/>
      <c r="R241" s="71"/>
      <c r="S241" s="71"/>
      <c r="T241" s="71"/>
      <c r="U241" s="71"/>
      <c r="V241" s="71"/>
      <c r="W241" s="71"/>
      <c r="X241" s="71"/>
      <c r="Y241" s="71"/>
      <c r="Z241" s="71"/>
      <c r="AA241" s="71"/>
      <c r="AB241" s="71"/>
      <c r="AC241" s="71"/>
      <c r="AD241" s="71"/>
      <c r="AE241" s="71"/>
      <c r="AF241" s="71"/>
      <c r="AG241" s="71"/>
      <c r="AH241" s="71"/>
      <c r="AI241" s="71"/>
      <c r="AJ241" s="71"/>
      <c r="AK241" s="71"/>
      <c r="AL241" s="71"/>
      <c r="AM241" s="71"/>
      <c r="AN241" s="71"/>
      <c r="AO241" s="71"/>
      <c r="AP241" s="71"/>
      <c r="AQ241" s="71"/>
      <c r="AR241" s="71"/>
      <c r="AS241" s="71"/>
      <c r="AT241" s="71"/>
      <c r="AU241" s="71"/>
      <c r="AV241" s="71"/>
      <c r="AW241" s="71"/>
      <c r="AX241" s="71"/>
      <c r="AY241" s="71"/>
      <c r="AZ241" s="71"/>
      <c r="BA241" s="71"/>
      <c r="BB241" s="71"/>
      <c r="BC241" s="71"/>
    </row>
    <row r="242" spans="16:55">
      <c r="P242" s="71"/>
      <c r="Q242" s="71"/>
      <c r="R242" s="71"/>
      <c r="S242" s="71"/>
      <c r="T242" s="71"/>
      <c r="U242" s="71"/>
      <c r="V242" s="71"/>
      <c r="W242" s="71"/>
      <c r="X242" s="71"/>
      <c r="Y242" s="71"/>
      <c r="Z242" s="71"/>
      <c r="AA242" s="71"/>
      <c r="AB242" s="71"/>
      <c r="AC242" s="71"/>
      <c r="AD242" s="71"/>
      <c r="AE242" s="71"/>
      <c r="AF242" s="71"/>
      <c r="AG242" s="71"/>
      <c r="AH242" s="71"/>
      <c r="AI242" s="71"/>
      <c r="AJ242" s="71"/>
      <c r="AK242" s="71"/>
      <c r="AL242" s="71"/>
      <c r="AM242" s="71"/>
      <c r="AN242" s="71"/>
      <c r="AO242" s="71"/>
      <c r="AP242" s="71"/>
      <c r="AQ242" s="71"/>
      <c r="AR242" s="71"/>
      <c r="AS242" s="71"/>
      <c r="AT242" s="71"/>
      <c r="AU242" s="71"/>
      <c r="AV242" s="71"/>
      <c r="AW242" s="71"/>
      <c r="AX242" s="71"/>
      <c r="AY242" s="71"/>
      <c r="AZ242" s="71"/>
      <c r="BA242" s="71"/>
      <c r="BB242" s="71"/>
      <c r="BC242" s="71"/>
    </row>
    <row r="243" spans="16:55">
      <c r="P243" s="71"/>
      <c r="Q243" s="71"/>
      <c r="R243" s="71"/>
      <c r="S243" s="71"/>
      <c r="T243" s="71"/>
      <c r="U243" s="71"/>
      <c r="V243" s="71"/>
      <c r="W243" s="71"/>
      <c r="X243" s="71"/>
      <c r="Y243" s="71"/>
      <c r="Z243" s="71"/>
      <c r="AA243" s="71"/>
      <c r="AB243" s="71"/>
      <c r="AC243" s="71"/>
      <c r="AD243" s="71"/>
      <c r="AE243" s="71"/>
      <c r="AF243" s="71"/>
      <c r="AG243" s="71"/>
      <c r="AH243" s="71"/>
      <c r="AI243" s="71"/>
      <c r="AJ243" s="71"/>
      <c r="AK243" s="71"/>
      <c r="AL243" s="71"/>
      <c r="AM243" s="71"/>
      <c r="AN243" s="71"/>
      <c r="AO243" s="71"/>
      <c r="AP243" s="71"/>
      <c r="AQ243" s="71"/>
      <c r="AR243" s="71"/>
      <c r="AS243" s="71"/>
      <c r="AT243" s="71"/>
      <c r="AU243" s="71"/>
      <c r="AV243" s="71"/>
      <c r="AW243" s="71"/>
      <c r="AX243" s="71"/>
      <c r="AY243" s="71"/>
      <c r="AZ243" s="71"/>
      <c r="BA243" s="71"/>
      <c r="BB243" s="71"/>
      <c r="BC243" s="71"/>
    </row>
    <row r="244" spans="16:55">
      <c r="P244" s="71"/>
      <c r="Q244" s="71"/>
      <c r="R244" s="71"/>
      <c r="S244" s="71"/>
      <c r="T244" s="71"/>
      <c r="U244" s="71"/>
      <c r="V244" s="71"/>
      <c r="W244" s="71"/>
      <c r="X244" s="71"/>
      <c r="Y244" s="71"/>
      <c r="Z244" s="71"/>
      <c r="AA244" s="71"/>
      <c r="AB244" s="71"/>
      <c r="AC244" s="71"/>
      <c r="AD244" s="71"/>
      <c r="AE244" s="71"/>
      <c r="AF244" s="71"/>
      <c r="AG244" s="71"/>
      <c r="AH244" s="71"/>
      <c r="AI244" s="71"/>
      <c r="AJ244" s="71"/>
      <c r="AK244" s="71"/>
      <c r="AL244" s="71"/>
      <c r="AM244" s="71"/>
      <c r="AN244" s="71"/>
      <c r="AO244" s="71"/>
      <c r="AP244" s="71"/>
      <c r="AQ244" s="71"/>
      <c r="AR244" s="71"/>
      <c r="AS244" s="71"/>
      <c r="AT244" s="71"/>
      <c r="AU244" s="71"/>
      <c r="AV244" s="71"/>
      <c r="AW244" s="71"/>
      <c r="AX244" s="71"/>
      <c r="AY244" s="71"/>
      <c r="AZ244" s="71"/>
      <c r="BA244" s="71"/>
      <c r="BB244" s="71"/>
      <c r="BC244" s="71"/>
    </row>
    <row r="245" spans="16:55">
      <c r="P245" s="71"/>
      <c r="Q245" s="71"/>
      <c r="R245" s="71"/>
      <c r="S245" s="71"/>
      <c r="T245" s="71"/>
      <c r="U245" s="71"/>
      <c r="V245" s="71"/>
      <c r="W245" s="71"/>
      <c r="X245" s="71"/>
      <c r="Y245" s="71"/>
      <c r="Z245" s="71"/>
      <c r="AA245" s="71"/>
      <c r="AB245" s="71"/>
      <c r="AC245" s="71"/>
      <c r="AD245" s="71"/>
      <c r="AE245" s="71"/>
      <c r="AF245" s="71"/>
      <c r="AG245" s="71"/>
      <c r="AH245" s="71"/>
      <c r="AI245" s="71"/>
      <c r="AJ245" s="71"/>
      <c r="AK245" s="71"/>
      <c r="AL245" s="71"/>
      <c r="AM245" s="71"/>
      <c r="AN245" s="71"/>
      <c r="AO245" s="71"/>
      <c r="AP245" s="71"/>
      <c r="AQ245" s="71"/>
      <c r="AR245" s="71"/>
      <c r="AS245" s="71"/>
      <c r="AT245" s="71"/>
      <c r="AU245" s="71"/>
      <c r="AV245" s="71"/>
      <c r="AW245" s="71"/>
      <c r="AX245" s="71"/>
      <c r="AY245" s="71"/>
      <c r="AZ245" s="71"/>
      <c r="BA245" s="71"/>
      <c r="BB245" s="71"/>
      <c r="BC245" s="71"/>
    </row>
    <row r="246" spans="16:55">
      <c r="P246" s="71"/>
      <c r="Q246" s="71"/>
      <c r="R246" s="71"/>
      <c r="S246" s="71"/>
      <c r="T246" s="71"/>
      <c r="U246" s="71"/>
      <c r="V246" s="71"/>
      <c r="W246" s="71"/>
      <c r="X246" s="71"/>
      <c r="Y246" s="71"/>
      <c r="Z246" s="71"/>
      <c r="AA246" s="71"/>
      <c r="AB246" s="71"/>
      <c r="AC246" s="71"/>
      <c r="AD246" s="71"/>
      <c r="AE246" s="71"/>
      <c r="AF246" s="71"/>
      <c r="AG246" s="71"/>
      <c r="AH246" s="71"/>
      <c r="AI246" s="71"/>
      <c r="AJ246" s="71"/>
      <c r="AK246" s="71"/>
      <c r="AL246" s="71"/>
      <c r="AM246" s="71"/>
      <c r="AN246" s="71"/>
      <c r="AO246" s="71"/>
      <c r="AP246" s="71"/>
      <c r="AQ246" s="71"/>
      <c r="AR246" s="71"/>
      <c r="AS246" s="71"/>
      <c r="AT246" s="71"/>
      <c r="AU246" s="71"/>
      <c r="AV246" s="71"/>
      <c r="AW246" s="71"/>
      <c r="AX246" s="71"/>
      <c r="AY246" s="71"/>
      <c r="AZ246" s="71"/>
      <c r="BA246" s="71"/>
      <c r="BB246" s="71"/>
      <c r="BC246" s="71"/>
    </row>
    <row r="247" spans="16:55">
      <c r="P247" s="71"/>
      <c r="Q247" s="71"/>
      <c r="R247" s="71"/>
      <c r="S247" s="71"/>
      <c r="T247" s="71"/>
      <c r="U247" s="71"/>
      <c r="V247" s="71"/>
      <c r="W247" s="71"/>
      <c r="X247" s="71"/>
      <c r="Y247" s="71"/>
      <c r="Z247" s="71"/>
      <c r="AA247" s="71"/>
      <c r="AB247" s="71"/>
      <c r="AC247" s="71"/>
      <c r="AD247" s="71"/>
      <c r="AE247" s="71"/>
      <c r="AF247" s="71"/>
      <c r="AG247" s="71"/>
      <c r="AH247" s="71"/>
      <c r="AI247" s="71"/>
      <c r="AJ247" s="71"/>
      <c r="AK247" s="71"/>
      <c r="AL247" s="71"/>
      <c r="AM247" s="71"/>
      <c r="AN247" s="71"/>
      <c r="AO247" s="71"/>
      <c r="AP247" s="71"/>
      <c r="AQ247" s="71"/>
      <c r="AR247" s="71"/>
      <c r="AS247" s="71"/>
      <c r="AT247" s="71"/>
      <c r="AU247" s="71"/>
      <c r="AV247" s="71"/>
      <c r="AW247" s="71"/>
      <c r="AX247" s="71"/>
      <c r="AY247" s="71"/>
      <c r="AZ247" s="71"/>
      <c r="BA247" s="71"/>
      <c r="BB247" s="71"/>
      <c r="BC247" s="71"/>
    </row>
    <row r="248" spans="16:55">
      <c r="P248" s="71"/>
      <c r="Q248" s="71"/>
      <c r="R248" s="71"/>
      <c r="S248" s="71"/>
      <c r="T248" s="71"/>
      <c r="U248" s="71"/>
      <c r="V248" s="71"/>
      <c r="W248" s="71"/>
      <c r="X248" s="71"/>
      <c r="Y248" s="71"/>
      <c r="Z248" s="71"/>
      <c r="AA248" s="71"/>
      <c r="AB248" s="71"/>
      <c r="AC248" s="71"/>
      <c r="AD248" s="71"/>
      <c r="AE248" s="71"/>
      <c r="AF248" s="71"/>
      <c r="AG248" s="71"/>
      <c r="AH248" s="71"/>
      <c r="AI248" s="71"/>
      <c r="AJ248" s="71"/>
      <c r="AK248" s="71"/>
      <c r="AL248" s="71"/>
      <c r="AM248" s="71"/>
      <c r="AN248" s="71"/>
      <c r="AO248" s="71"/>
      <c r="AP248" s="71"/>
      <c r="AQ248" s="71"/>
      <c r="AR248" s="71"/>
      <c r="AS248" s="71"/>
      <c r="AT248" s="71"/>
      <c r="AU248" s="71"/>
      <c r="AV248" s="71"/>
      <c r="AW248" s="71"/>
      <c r="AX248" s="71"/>
      <c r="AY248" s="71"/>
      <c r="AZ248" s="71"/>
      <c r="BA248" s="71"/>
      <c r="BB248" s="71"/>
      <c r="BC248" s="71"/>
    </row>
    <row r="249" spans="16:55">
      <c r="P249" s="71"/>
      <c r="Q249" s="71"/>
      <c r="R249" s="71"/>
      <c r="S249" s="71"/>
      <c r="T249" s="71"/>
      <c r="U249" s="71"/>
      <c r="V249" s="71"/>
      <c r="W249" s="71"/>
      <c r="X249" s="71"/>
      <c r="Y249" s="71"/>
      <c r="Z249" s="71"/>
      <c r="AA249" s="71"/>
      <c r="AB249" s="71"/>
      <c r="AC249" s="71"/>
      <c r="AD249" s="71"/>
      <c r="AE249" s="71"/>
      <c r="AF249" s="71"/>
      <c r="AG249" s="71"/>
      <c r="AH249" s="71"/>
      <c r="AI249" s="71"/>
      <c r="AJ249" s="71"/>
      <c r="AK249" s="71"/>
      <c r="AL249" s="71"/>
      <c r="AM249" s="71"/>
      <c r="AN249" s="71"/>
      <c r="AO249" s="71"/>
      <c r="AP249" s="71"/>
      <c r="AQ249" s="71"/>
      <c r="AR249" s="71"/>
      <c r="AS249" s="71"/>
      <c r="AT249" s="71"/>
      <c r="AU249" s="71"/>
      <c r="AV249" s="71"/>
      <c r="AW249" s="71"/>
      <c r="AX249" s="71"/>
      <c r="AY249" s="71"/>
      <c r="AZ249" s="71"/>
      <c r="BA249" s="71"/>
      <c r="BB249" s="71"/>
      <c r="BC249" s="71"/>
    </row>
    <row r="250" spans="16:55">
      <c r="P250" s="71"/>
      <c r="Q250" s="71"/>
      <c r="R250" s="71"/>
      <c r="S250" s="71"/>
      <c r="T250" s="71"/>
      <c r="U250" s="71"/>
      <c r="V250" s="71"/>
      <c r="W250" s="71"/>
      <c r="X250" s="71"/>
      <c r="Y250" s="71"/>
      <c r="Z250" s="71"/>
      <c r="AA250" s="71"/>
      <c r="AB250" s="71"/>
      <c r="AC250" s="71"/>
      <c r="AD250" s="71"/>
      <c r="AE250" s="71"/>
      <c r="AF250" s="71"/>
      <c r="AG250" s="71"/>
      <c r="AH250" s="71"/>
      <c r="AI250" s="71"/>
      <c r="AJ250" s="71"/>
      <c r="AK250" s="71"/>
      <c r="AL250" s="71"/>
      <c r="AM250" s="71"/>
      <c r="AN250" s="71"/>
      <c r="AO250" s="71"/>
      <c r="AP250" s="71"/>
      <c r="AQ250" s="71"/>
      <c r="AR250" s="71"/>
      <c r="AS250" s="71"/>
      <c r="AT250" s="71"/>
      <c r="AU250" s="71"/>
      <c r="AV250" s="71"/>
      <c r="AW250" s="71"/>
      <c r="AX250" s="71"/>
      <c r="AY250" s="71"/>
      <c r="AZ250" s="71"/>
      <c r="BA250" s="71"/>
      <c r="BB250" s="71"/>
      <c r="BC250" s="71"/>
    </row>
    <row r="251" spans="16:55">
      <c r="P251" s="71"/>
      <c r="Q251" s="71"/>
      <c r="R251" s="71"/>
      <c r="S251" s="71"/>
      <c r="T251" s="71"/>
      <c r="U251" s="71"/>
      <c r="V251" s="71"/>
      <c r="W251" s="71"/>
      <c r="X251" s="71"/>
      <c r="Y251" s="71"/>
      <c r="Z251" s="71"/>
      <c r="AA251" s="71"/>
      <c r="AB251" s="71"/>
      <c r="AC251" s="71"/>
      <c r="AD251" s="71"/>
      <c r="AE251" s="71"/>
      <c r="AF251" s="71"/>
      <c r="AG251" s="71"/>
      <c r="AH251" s="71"/>
      <c r="AI251" s="71"/>
      <c r="AJ251" s="71"/>
      <c r="AK251" s="71"/>
      <c r="AL251" s="71"/>
      <c r="AM251" s="71"/>
      <c r="AN251" s="71"/>
      <c r="AO251" s="71"/>
      <c r="AP251" s="71"/>
      <c r="AQ251" s="71"/>
      <c r="AR251" s="71"/>
      <c r="AS251" s="71"/>
      <c r="AT251" s="71"/>
      <c r="AU251" s="71"/>
      <c r="AV251" s="71"/>
      <c r="AW251" s="71"/>
      <c r="AX251" s="71"/>
      <c r="AY251" s="71"/>
      <c r="AZ251" s="71"/>
      <c r="BA251" s="71"/>
      <c r="BB251" s="71"/>
      <c r="BC251" s="71"/>
    </row>
    <row r="252" spans="16:55">
      <c r="P252" s="71"/>
      <c r="Q252" s="71"/>
      <c r="R252" s="71"/>
      <c r="S252" s="71"/>
      <c r="T252" s="71"/>
      <c r="U252" s="71"/>
      <c r="V252" s="71"/>
      <c r="W252" s="71"/>
      <c r="X252" s="71"/>
      <c r="Y252" s="71"/>
      <c r="Z252" s="71"/>
      <c r="AA252" s="71"/>
      <c r="AB252" s="71"/>
      <c r="AC252" s="71"/>
      <c r="AD252" s="71"/>
      <c r="AE252" s="71"/>
      <c r="AF252" s="71"/>
      <c r="AG252" s="71"/>
      <c r="AH252" s="71"/>
      <c r="AI252" s="71"/>
      <c r="AJ252" s="71"/>
      <c r="AK252" s="71"/>
      <c r="AL252" s="71"/>
      <c r="AM252" s="71"/>
      <c r="AN252" s="71"/>
      <c r="AO252" s="71"/>
      <c r="AP252" s="71"/>
      <c r="AQ252" s="71"/>
      <c r="AR252" s="71"/>
      <c r="AS252" s="71"/>
      <c r="AT252" s="71"/>
      <c r="AU252" s="71"/>
      <c r="AV252" s="71"/>
      <c r="AW252" s="71"/>
      <c r="AX252" s="71"/>
      <c r="AY252" s="71"/>
      <c r="AZ252" s="71"/>
      <c r="BA252" s="71"/>
      <c r="BB252" s="71"/>
      <c r="BC252" s="71"/>
    </row>
    <row r="253" spans="16:55">
      <c r="P253" s="71"/>
      <c r="Q253" s="71"/>
      <c r="R253" s="71"/>
      <c r="S253" s="71"/>
      <c r="T253" s="71"/>
      <c r="U253" s="71"/>
      <c r="V253" s="71"/>
      <c r="W253" s="71"/>
      <c r="X253" s="71"/>
      <c r="Y253" s="71"/>
      <c r="Z253" s="71"/>
      <c r="AA253" s="71"/>
      <c r="AB253" s="71"/>
      <c r="AC253" s="71"/>
      <c r="AD253" s="71"/>
      <c r="AE253" s="71"/>
      <c r="AF253" s="71"/>
      <c r="AG253" s="71"/>
      <c r="AH253" s="71"/>
      <c r="AI253" s="71"/>
      <c r="AJ253" s="71"/>
      <c r="AK253" s="71"/>
      <c r="AL253" s="71"/>
      <c r="AM253" s="71"/>
      <c r="AN253" s="71"/>
      <c r="AO253" s="71"/>
      <c r="AP253" s="71"/>
      <c r="AQ253" s="71"/>
      <c r="AR253" s="71"/>
      <c r="AS253" s="71"/>
      <c r="AT253" s="71"/>
      <c r="AU253" s="71"/>
      <c r="AV253" s="71"/>
      <c r="AW253" s="71"/>
      <c r="AX253" s="71"/>
      <c r="AY253" s="71"/>
      <c r="AZ253" s="71"/>
      <c r="BA253" s="71"/>
      <c r="BB253" s="71"/>
      <c r="BC253" s="71"/>
    </row>
    <row r="254" spans="16:55">
      <c r="P254" s="71"/>
      <c r="Q254" s="71"/>
      <c r="R254" s="71"/>
      <c r="S254" s="71"/>
      <c r="T254" s="71"/>
      <c r="U254" s="71"/>
      <c r="V254" s="71"/>
      <c r="W254" s="71"/>
      <c r="X254" s="71"/>
      <c r="Y254" s="71"/>
      <c r="Z254" s="71"/>
      <c r="AA254" s="71"/>
      <c r="AB254" s="71"/>
      <c r="AC254" s="71"/>
      <c r="AD254" s="71"/>
      <c r="AE254" s="71"/>
      <c r="AF254" s="71"/>
      <c r="AG254" s="71"/>
      <c r="AH254" s="71"/>
      <c r="AI254" s="71"/>
      <c r="AJ254" s="71"/>
      <c r="AK254" s="71"/>
      <c r="AL254" s="71"/>
      <c r="AM254" s="71"/>
      <c r="AN254" s="71"/>
      <c r="AO254" s="71"/>
      <c r="AP254" s="71"/>
      <c r="AQ254" s="71"/>
      <c r="AR254" s="71"/>
      <c r="AS254" s="71"/>
      <c r="AT254" s="71"/>
      <c r="AU254" s="71"/>
      <c r="AV254" s="71"/>
      <c r="AW254" s="71"/>
      <c r="AX254" s="71"/>
      <c r="AY254" s="71"/>
      <c r="AZ254" s="71"/>
      <c r="BA254" s="71"/>
      <c r="BB254" s="71"/>
      <c r="BC254" s="71"/>
    </row>
    <row r="255" spans="16:55">
      <c r="P255" s="71"/>
      <c r="Q255" s="71"/>
      <c r="R255" s="71"/>
      <c r="S255" s="71"/>
      <c r="T255" s="71"/>
      <c r="U255" s="71"/>
      <c r="V255" s="71"/>
      <c r="W255" s="71"/>
      <c r="X255" s="71"/>
      <c r="Y255" s="71"/>
      <c r="Z255" s="71"/>
      <c r="AA255" s="71"/>
      <c r="AB255" s="71"/>
      <c r="AC255" s="71"/>
      <c r="AD255" s="71"/>
      <c r="AE255" s="71"/>
      <c r="AF255" s="71"/>
      <c r="AG255" s="71"/>
      <c r="AH255" s="71"/>
      <c r="AI255" s="71"/>
      <c r="AJ255" s="71"/>
      <c r="AK255" s="71"/>
      <c r="AL255" s="71"/>
      <c r="AM255" s="71"/>
      <c r="AN255" s="71"/>
      <c r="AO255" s="71"/>
      <c r="AP255" s="71"/>
      <c r="AQ255" s="71"/>
      <c r="AR255" s="71"/>
      <c r="AS255" s="71"/>
      <c r="AT255" s="71"/>
      <c r="AU255" s="71"/>
      <c r="AV255" s="71"/>
      <c r="AW255" s="71"/>
      <c r="AX255" s="71"/>
      <c r="AY255" s="71"/>
      <c r="AZ255" s="71"/>
      <c r="BA255" s="71"/>
      <c r="BB255" s="71"/>
      <c r="BC255" s="71"/>
    </row>
    <row r="256" spans="16:55">
      <c r="P256" s="71"/>
      <c r="Q256" s="71"/>
      <c r="R256" s="71"/>
      <c r="S256" s="71"/>
      <c r="T256" s="71"/>
      <c r="U256" s="71"/>
      <c r="V256" s="71"/>
      <c r="W256" s="71"/>
      <c r="X256" s="71"/>
      <c r="Y256" s="71"/>
      <c r="Z256" s="71"/>
      <c r="AA256" s="71"/>
      <c r="AB256" s="71"/>
      <c r="AC256" s="71"/>
      <c r="AD256" s="71"/>
      <c r="AE256" s="71"/>
      <c r="AF256" s="71"/>
      <c r="AG256" s="71"/>
      <c r="AH256" s="71"/>
      <c r="AI256" s="71"/>
      <c r="AJ256" s="71"/>
      <c r="AK256" s="71"/>
      <c r="AL256" s="71"/>
      <c r="AM256" s="71"/>
      <c r="AN256" s="71"/>
      <c r="AO256" s="71"/>
      <c r="AP256" s="71"/>
      <c r="AQ256" s="71"/>
      <c r="AR256" s="71"/>
      <c r="AS256" s="71"/>
      <c r="AT256" s="71"/>
      <c r="AU256" s="71"/>
      <c r="AV256" s="71"/>
      <c r="AW256" s="71"/>
      <c r="AX256" s="71"/>
      <c r="AY256" s="71"/>
      <c r="AZ256" s="71"/>
      <c r="BA256" s="71"/>
      <c r="BB256" s="71"/>
      <c r="BC256" s="71"/>
    </row>
    <row r="257" spans="16:55">
      <c r="P257" s="71"/>
      <c r="Q257" s="71"/>
      <c r="R257" s="71"/>
      <c r="S257" s="71"/>
      <c r="T257" s="71"/>
      <c r="U257" s="71"/>
      <c r="V257" s="71"/>
      <c r="W257" s="71"/>
      <c r="X257" s="71"/>
      <c r="Y257" s="71"/>
      <c r="Z257" s="71"/>
      <c r="AA257" s="71"/>
      <c r="AB257" s="71"/>
      <c r="AC257" s="71"/>
      <c r="AD257" s="71"/>
      <c r="AE257" s="71"/>
      <c r="AF257" s="71"/>
      <c r="AG257" s="71"/>
      <c r="AH257" s="71"/>
      <c r="AI257" s="71"/>
      <c r="AJ257" s="71"/>
      <c r="AK257" s="71"/>
      <c r="AL257" s="71"/>
      <c r="AM257" s="71"/>
      <c r="AN257" s="71"/>
      <c r="AO257" s="71"/>
      <c r="AP257" s="71"/>
      <c r="AQ257" s="71"/>
      <c r="AR257" s="71"/>
      <c r="AS257" s="71"/>
      <c r="AT257" s="71"/>
      <c r="AU257" s="71"/>
      <c r="AV257" s="71"/>
      <c r="AW257" s="71"/>
      <c r="AX257" s="71"/>
      <c r="AY257" s="71"/>
      <c r="AZ257" s="71"/>
      <c r="BA257" s="71"/>
      <c r="BB257" s="71"/>
      <c r="BC257" s="71"/>
    </row>
    <row r="258" spans="16:55">
      <c r="P258" s="71"/>
      <c r="Q258" s="71"/>
      <c r="R258" s="71"/>
      <c r="S258" s="71"/>
      <c r="T258" s="71"/>
      <c r="U258" s="71"/>
      <c r="V258" s="71"/>
      <c r="W258" s="71"/>
      <c r="X258" s="71"/>
      <c r="Y258" s="71"/>
      <c r="Z258" s="71"/>
      <c r="AA258" s="71"/>
      <c r="AB258" s="71"/>
      <c r="AC258" s="71"/>
      <c r="AD258" s="71"/>
      <c r="AE258" s="71"/>
      <c r="AF258" s="71"/>
      <c r="AG258" s="71"/>
      <c r="AH258" s="71"/>
      <c r="AI258" s="71"/>
      <c r="AJ258" s="71"/>
      <c r="AK258" s="71"/>
      <c r="AL258" s="71"/>
      <c r="AM258" s="71"/>
      <c r="AN258" s="71"/>
      <c r="AO258" s="71"/>
      <c r="AP258" s="71"/>
      <c r="AQ258" s="71"/>
      <c r="AR258" s="71"/>
      <c r="AS258" s="71"/>
      <c r="AT258" s="71"/>
      <c r="AU258" s="71"/>
      <c r="AV258" s="71"/>
      <c r="AW258" s="71"/>
      <c r="AX258" s="71"/>
      <c r="AY258" s="71"/>
      <c r="AZ258" s="71"/>
      <c r="BA258" s="71"/>
      <c r="BB258" s="71"/>
      <c r="BC258" s="71"/>
    </row>
    <row r="259" spans="16:55">
      <c r="P259" s="71"/>
      <c r="Q259" s="71"/>
      <c r="R259" s="71"/>
      <c r="S259" s="71"/>
      <c r="T259" s="71"/>
      <c r="U259" s="71"/>
      <c r="V259" s="71"/>
      <c r="W259" s="71"/>
      <c r="X259" s="71"/>
      <c r="Y259" s="71"/>
      <c r="Z259" s="71"/>
      <c r="AA259" s="71"/>
      <c r="AB259" s="71"/>
      <c r="AC259" s="71"/>
      <c r="AD259" s="71"/>
      <c r="AE259" s="71"/>
      <c r="AF259" s="71"/>
      <c r="AG259" s="71"/>
      <c r="AH259" s="71"/>
      <c r="AI259" s="71"/>
      <c r="AJ259" s="71"/>
      <c r="AK259" s="71"/>
      <c r="AL259" s="71"/>
      <c r="AM259" s="71"/>
      <c r="AN259" s="71"/>
      <c r="AO259" s="71"/>
      <c r="AP259" s="71"/>
      <c r="AQ259" s="71"/>
      <c r="AR259" s="71"/>
      <c r="AS259" s="71"/>
      <c r="AT259" s="71"/>
      <c r="AU259" s="71"/>
      <c r="AV259" s="71"/>
      <c r="AW259" s="71"/>
      <c r="AX259" s="71"/>
      <c r="AY259" s="71"/>
      <c r="AZ259" s="71"/>
      <c r="BA259" s="71"/>
      <c r="BB259" s="71"/>
      <c r="BC259" s="71"/>
    </row>
    <row r="260" spans="16:55">
      <c r="P260" s="71"/>
      <c r="Q260" s="71"/>
      <c r="R260" s="71"/>
      <c r="S260" s="71"/>
      <c r="T260" s="71"/>
      <c r="U260" s="71"/>
      <c r="V260" s="71"/>
      <c r="W260" s="71"/>
      <c r="X260" s="71"/>
      <c r="Y260" s="71"/>
      <c r="Z260" s="71"/>
      <c r="AA260" s="71"/>
      <c r="AB260" s="71"/>
      <c r="AC260" s="71"/>
      <c r="AD260" s="71"/>
      <c r="AE260" s="71"/>
      <c r="AF260" s="71"/>
      <c r="AG260" s="71"/>
      <c r="AH260" s="71"/>
      <c r="AI260" s="71"/>
      <c r="AJ260" s="71"/>
      <c r="AK260" s="71"/>
      <c r="AL260" s="71"/>
      <c r="AM260" s="71"/>
      <c r="AN260" s="71"/>
      <c r="AO260" s="71"/>
      <c r="AP260" s="71"/>
      <c r="AQ260" s="71"/>
      <c r="AR260" s="71"/>
      <c r="AS260" s="71"/>
      <c r="AT260" s="71"/>
      <c r="AU260" s="71"/>
      <c r="AV260" s="71"/>
      <c r="AW260" s="71"/>
      <c r="AX260" s="71"/>
      <c r="AY260" s="71"/>
      <c r="AZ260" s="71"/>
      <c r="BA260" s="71"/>
      <c r="BB260" s="71"/>
      <c r="BC260" s="71"/>
    </row>
    <row r="261" spans="16:55">
      <c r="P261" s="71"/>
      <c r="Q261" s="71"/>
      <c r="R261" s="71"/>
      <c r="S261" s="71"/>
      <c r="T261" s="71"/>
      <c r="U261" s="71"/>
      <c r="V261" s="71"/>
      <c r="W261" s="71"/>
      <c r="X261" s="71"/>
      <c r="Y261" s="71"/>
      <c r="Z261" s="71"/>
      <c r="AA261" s="71"/>
      <c r="AB261" s="71"/>
      <c r="AC261" s="71"/>
      <c r="AD261" s="71"/>
      <c r="AE261" s="71"/>
      <c r="AF261" s="71"/>
      <c r="AG261" s="71"/>
      <c r="AH261" s="71"/>
      <c r="AI261" s="71"/>
      <c r="AJ261" s="71"/>
      <c r="AK261" s="71"/>
      <c r="AL261" s="71"/>
      <c r="AM261" s="71"/>
      <c r="AN261" s="71"/>
      <c r="AO261" s="71"/>
      <c r="AP261" s="71"/>
      <c r="AQ261" s="71"/>
      <c r="AR261" s="71"/>
      <c r="AS261" s="71"/>
      <c r="AT261" s="71"/>
      <c r="AU261" s="71"/>
      <c r="AV261" s="71"/>
      <c r="AW261" s="71"/>
      <c r="AX261" s="71"/>
      <c r="AY261" s="71"/>
      <c r="AZ261" s="71"/>
      <c r="BA261" s="71"/>
      <c r="BB261" s="71"/>
      <c r="BC261" s="71"/>
    </row>
    <row r="262" spans="16:55">
      <c r="P262" s="71"/>
      <c r="Q262" s="71"/>
      <c r="R262" s="71"/>
      <c r="S262" s="71"/>
      <c r="T262" s="71"/>
      <c r="U262" s="71"/>
      <c r="V262" s="71"/>
      <c r="W262" s="71"/>
      <c r="X262" s="71"/>
      <c r="Y262" s="71"/>
      <c r="Z262" s="71"/>
      <c r="AA262" s="71"/>
      <c r="AB262" s="71"/>
      <c r="AC262" s="71"/>
      <c r="AD262" s="71"/>
      <c r="AE262" s="71"/>
      <c r="AF262" s="71"/>
      <c r="AG262" s="71"/>
      <c r="AH262" s="71"/>
      <c r="AI262" s="71"/>
      <c r="AJ262" s="71"/>
      <c r="AK262" s="71"/>
      <c r="AL262" s="71"/>
      <c r="AM262" s="71"/>
      <c r="AN262" s="71"/>
      <c r="AO262" s="71"/>
      <c r="AP262" s="71"/>
      <c r="AQ262" s="71"/>
      <c r="AR262" s="71"/>
      <c r="AS262" s="71"/>
      <c r="AT262" s="71"/>
      <c r="AU262" s="71"/>
      <c r="AV262" s="71"/>
      <c r="AW262" s="71"/>
      <c r="AX262" s="71"/>
      <c r="AY262" s="71"/>
      <c r="AZ262" s="71"/>
      <c r="BA262" s="71"/>
      <c r="BB262" s="71"/>
      <c r="BC262" s="71"/>
    </row>
    <row r="263" spans="16:55">
      <c r="P263" s="71"/>
      <c r="Q263" s="71"/>
      <c r="R263" s="71"/>
      <c r="S263" s="71"/>
      <c r="T263" s="71"/>
      <c r="U263" s="71"/>
      <c r="V263" s="71"/>
      <c r="W263" s="71"/>
      <c r="X263" s="71"/>
      <c r="Y263" s="71"/>
      <c r="Z263" s="71"/>
      <c r="AA263" s="71"/>
      <c r="AB263" s="71"/>
      <c r="AC263" s="71"/>
      <c r="AD263" s="71"/>
      <c r="AE263" s="71"/>
      <c r="AF263" s="71"/>
      <c r="AG263" s="71"/>
      <c r="AH263" s="71"/>
      <c r="AI263" s="71"/>
      <c r="AJ263" s="71"/>
      <c r="AK263" s="71"/>
      <c r="AL263" s="71"/>
      <c r="AM263" s="71"/>
      <c r="AN263" s="71"/>
      <c r="AO263" s="71"/>
      <c r="AP263" s="71"/>
      <c r="AQ263" s="71"/>
      <c r="AR263" s="71"/>
      <c r="AS263" s="71"/>
      <c r="AT263" s="71"/>
      <c r="AU263" s="71"/>
      <c r="AV263" s="71"/>
      <c r="AW263" s="71"/>
      <c r="AX263" s="71"/>
      <c r="AY263" s="71"/>
      <c r="AZ263" s="71"/>
      <c r="BA263" s="71"/>
      <c r="BB263" s="71"/>
      <c r="BC263" s="71"/>
    </row>
    <row r="264" spans="16:55">
      <c r="P264" s="71"/>
      <c r="Q264" s="71"/>
      <c r="R264" s="71"/>
      <c r="S264" s="71"/>
      <c r="T264" s="71"/>
      <c r="U264" s="71"/>
      <c r="V264" s="71"/>
      <c r="W264" s="71"/>
      <c r="X264" s="71"/>
      <c r="Y264" s="71"/>
      <c r="Z264" s="71"/>
      <c r="AA264" s="71"/>
      <c r="AB264" s="71"/>
      <c r="AC264" s="71"/>
      <c r="AD264" s="71"/>
      <c r="AE264" s="71"/>
      <c r="AF264" s="71"/>
      <c r="AG264" s="71"/>
      <c r="AH264" s="71"/>
      <c r="AI264" s="71"/>
      <c r="AJ264" s="71"/>
      <c r="AK264" s="71"/>
      <c r="AL264" s="71"/>
      <c r="AM264" s="71"/>
      <c r="AN264" s="71"/>
      <c r="AO264" s="71"/>
      <c r="AP264" s="71"/>
      <c r="AQ264" s="71"/>
      <c r="AR264" s="71"/>
      <c r="AS264" s="71"/>
      <c r="AT264" s="71"/>
      <c r="AU264" s="71"/>
      <c r="AV264" s="71"/>
      <c r="AW264" s="71"/>
      <c r="AX264" s="71"/>
      <c r="AY264" s="71"/>
      <c r="AZ264" s="71"/>
      <c r="BA264" s="71"/>
      <c r="BB264" s="71"/>
      <c r="BC264" s="71"/>
    </row>
    <row r="265" spans="16:55">
      <c r="P265" s="71"/>
      <c r="Q265" s="71"/>
      <c r="R265" s="71"/>
      <c r="S265" s="71"/>
      <c r="T265" s="71"/>
      <c r="U265" s="71"/>
      <c r="V265" s="71"/>
      <c r="W265" s="71"/>
      <c r="X265" s="71"/>
      <c r="Y265" s="71"/>
      <c r="Z265" s="71"/>
      <c r="AA265" s="71"/>
      <c r="AB265" s="71"/>
      <c r="AC265" s="71"/>
      <c r="AD265" s="71"/>
      <c r="AE265" s="71"/>
      <c r="AF265" s="71"/>
      <c r="AG265" s="71"/>
      <c r="AH265" s="71"/>
      <c r="AI265" s="71"/>
      <c r="AJ265" s="71"/>
      <c r="AK265" s="71"/>
      <c r="AL265" s="71"/>
      <c r="AM265" s="71"/>
      <c r="AN265" s="71"/>
      <c r="AO265" s="71"/>
      <c r="AP265" s="71"/>
      <c r="AQ265" s="71"/>
      <c r="AR265" s="71"/>
      <c r="AS265" s="71"/>
      <c r="AT265" s="71"/>
      <c r="AU265" s="71"/>
      <c r="AV265" s="71"/>
      <c r="AW265" s="71"/>
      <c r="AX265" s="71"/>
      <c r="AY265" s="71"/>
      <c r="AZ265" s="71"/>
      <c r="BA265" s="71"/>
      <c r="BB265" s="71"/>
      <c r="BC265" s="71"/>
    </row>
    <row r="266" spans="16:55">
      <c r="P266" s="71"/>
      <c r="Q266" s="71"/>
      <c r="R266" s="71"/>
      <c r="S266" s="71"/>
      <c r="T266" s="71"/>
      <c r="U266" s="71"/>
      <c r="V266" s="71"/>
      <c r="W266" s="71"/>
      <c r="X266" s="71"/>
      <c r="Y266" s="71"/>
      <c r="Z266" s="71"/>
      <c r="AA266" s="71"/>
      <c r="AB266" s="71"/>
      <c r="AC266" s="71"/>
      <c r="AD266" s="71"/>
      <c r="AE266" s="71"/>
      <c r="AF266" s="71"/>
      <c r="AG266" s="71"/>
      <c r="AH266" s="71"/>
      <c r="AI266" s="71"/>
      <c r="AJ266" s="71"/>
      <c r="AK266" s="71"/>
      <c r="AL266" s="71"/>
      <c r="AM266" s="71"/>
      <c r="AN266" s="71"/>
      <c r="AO266" s="71"/>
      <c r="AP266" s="71"/>
      <c r="AQ266" s="71"/>
      <c r="AR266" s="71"/>
      <c r="AS266" s="71"/>
      <c r="AT266" s="71"/>
      <c r="AU266" s="71"/>
      <c r="AV266" s="71"/>
      <c r="AW266" s="71"/>
      <c r="AX266" s="71"/>
      <c r="AY266" s="71"/>
      <c r="AZ266" s="71"/>
      <c r="BA266" s="71"/>
      <c r="BB266" s="71"/>
      <c r="BC266" s="71"/>
    </row>
    <row r="267" spans="16:55">
      <c r="P267" s="71"/>
      <c r="Q267" s="71"/>
      <c r="R267" s="71"/>
      <c r="S267" s="71"/>
      <c r="T267" s="71"/>
      <c r="U267" s="71"/>
      <c r="V267" s="71"/>
      <c r="W267" s="71"/>
      <c r="X267" s="71"/>
      <c r="Y267" s="71"/>
      <c r="Z267" s="71"/>
      <c r="AA267" s="71"/>
      <c r="AB267" s="71"/>
      <c r="AC267" s="71"/>
      <c r="AD267" s="71"/>
      <c r="AE267" s="71"/>
      <c r="AF267" s="71"/>
      <c r="AG267" s="71"/>
      <c r="AH267" s="71"/>
      <c r="AI267" s="71"/>
      <c r="AJ267" s="71"/>
      <c r="AK267" s="71"/>
      <c r="AL267" s="71"/>
      <c r="AM267" s="71"/>
      <c r="AN267" s="71"/>
      <c r="AO267" s="71"/>
      <c r="AP267" s="71"/>
      <c r="AQ267" s="71"/>
      <c r="AR267" s="71"/>
      <c r="AS267" s="71"/>
      <c r="AT267" s="71"/>
      <c r="AU267" s="71"/>
      <c r="AV267" s="71"/>
      <c r="AW267" s="71"/>
      <c r="AX267" s="71"/>
      <c r="AY267" s="71"/>
      <c r="AZ267" s="71"/>
      <c r="BA267" s="71"/>
      <c r="BB267" s="71"/>
      <c r="BC267" s="71"/>
    </row>
    <row r="268" spans="16:55">
      <c r="P268" s="71"/>
      <c r="Q268" s="71"/>
      <c r="R268" s="71"/>
      <c r="S268" s="71"/>
      <c r="T268" s="71"/>
      <c r="U268" s="71"/>
      <c r="V268" s="71"/>
      <c r="W268" s="71"/>
      <c r="X268" s="71"/>
      <c r="Y268" s="71"/>
      <c r="Z268" s="71"/>
      <c r="AA268" s="71"/>
      <c r="AB268" s="71"/>
      <c r="AC268" s="71"/>
      <c r="AD268" s="71"/>
      <c r="AE268" s="71"/>
      <c r="AF268" s="71"/>
      <c r="AG268" s="71"/>
      <c r="AH268" s="71"/>
      <c r="AI268" s="71"/>
      <c r="AJ268" s="71"/>
      <c r="AK268" s="71"/>
      <c r="AL268" s="71"/>
      <c r="AM268" s="71"/>
      <c r="AN268" s="71"/>
      <c r="AO268" s="71"/>
      <c r="AP268" s="71"/>
      <c r="AQ268" s="71"/>
      <c r="AR268" s="71"/>
      <c r="AS268" s="71"/>
      <c r="AT268" s="71"/>
      <c r="AU268" s="71"/>
      <c r="AV268" s="71"/>
      <c r="AW268" s="71"/>
      <c r="AX268" s="71"/>
      <c r="AY268" s="71"/>
      <c r="AZ268" s="71"/>
      <c r="BA268" s="71"/>
      <c r="BB268" s="71"/>
      <c r="BC268" s="71"/>
    </row>
    <row r="269" spans="16:55">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71"/>
      <c r="AP269" s="71"/>
      <c r="AQ269" s="71"/>
      <c r="AR269" s="71"/>
      <c r="AS269" s="71"/>
      <c r="AT269" s="71"/>
      <c r="AU269" s="71"/>
      <c r="AV269" s="71"/>
      <c r="AW269" s="71"/>
      <c r="AX269" s="71"/>
      <c r="AY269" s="71"/>
      <c r="AZ269" s="71"/>
      <c r="BA269" s="71"/>
      <c r="BB269" s="71"/>
      <c r="BC269" s="71"/>
    </row>
    <row r="270" spans="16:55">
      <c r="P270" s="71"/>
      <c r="Q270" s="71"/>
      <c r="R270" s="71"/>
      <c r="S270" s="71"/>
      <c r="T270" s="71"/>
      <c r="U270" s="71"/>
      <c r="V270" s="71"/>
      <c r="W270" s="71"/>
      <c r="X270" s="71"/>
      <c r="Y270" s="71"/>
      <c r="Z270" s="71"/>
      <c r="AA270" s="71"/>
      <c r="AB270" s="71"/>
      <c r="AC270" s="71"/>
      <c r="AD270" s="71"/>
      <c r="AE270" s="71"/>
      <c r="AF270" s="71"/>
      <c r="AG270" s="71"/>
      <c r="AH270" s="71"/>
      <c r="AI270" s="71"/>
      <c r="AJ270" s="71"/>
      <c r="AK270" s="71"/>
      <c r="AL270" s="71"/>
      <c r="AM270" s="71"/>
      <c r="AN270" s="71"/>
      <c r="AO270" s="71"/>
      <c r="AP270" s="71"/>
      <c r="AQ270" s="71"/>
      <c r="AR270" s="71"/>
      <c r="AS270" s="71"/>
      <c r="AT270" s="71"/>
      <c r="AU270" s="71"/>
      <c r="AV270" s="71"/>
      <c r="AW270" s="71"/>
      <c r="AX270" s="71"/>
      <c r="AY270" s="71"/>
      <c r="AZ270" s="71"/>
      <c r="BA270" s="71"/>
      <c r="BB270" s="71"/>
      <c r="BC270" s="71"/>
    </row>
    <row r="271" spans="16:55">
      <c r="P271" s="71"/>
      <c r="Q271" s="71"/>
      <c r="R271" s="71"/>
      <c r="S271" s="71"/>
      <c r="T271" s="71"/>
      <c r="U271" s="71"/>
      <c r="V271" s="71"/>
      <c r="W271" s="71"/>
      <c r="X271" s="71"/>
      <c r="Y271" s="71"/>
      <c r="Z271" s="71"/>
      <c r="AA271" s="71"/>
      <c r="AB271" s="71"/>
      <c r="AC271" s="71"/>
      <c r="AD271" s="71"/>
      <c r="AE271" s="71"/>
      <c r="AF271" s="71"/>
      <c r="AG271" s="71"/>
      <c r="AH271" s="71"/>
      <c r="AI271" s="71"/>
      <c r="AJ271" s="71"/>
      <c r="AK271" s="71"/>
      <c r="AL271" s="71"/>
      <c r="AM271" s="71"/>
      <c r="AN271" s="71"/>
      <c r="AO271" s="71"/>
      <c r="AP271" s="71"/>
      <c r="AQ271" s="71"/>
      <c r="AR271" s="71"/>
      <c r="AS271" s="71"/>
      <c r="AT271" s="71"/>
      <c r="AU271" s="71"/>
      <c r="AV271" s="71"/>
      <c r="AW271" s="71"/>
      <c r="AX271" s="71"/>
      <c r="AY271" s="71"/>
      <c r="AZ271" s="71"/>
      <c r="BA271" s="71"/>
      <c r="BB271" s="71"/>
      <c r="BC271" s="71"/>
    </row>
    <row r="272" spans="16:55">
      <c r="P272" s="71"/>
      <c r="Q272" s="71"/>
      <c r="R272" s="71"/>
      <c r="S272" s="71"/>
      <c r="T272" s="71"/>
      <c r="U272" s="71"/>
      <c r="V272" s="71"/>
      <c r="W272" s="71"/>
      <c r="X272" s="71"/>
      <c r="Y272" s="71"/>
      <c r="Z272" s="71"/>
      <c r="AA272" s="71"/>
      <c r="AB272" s="71"/>
      <c r="AC272" s="71"/>
      <c r="AD272" s="71"/>
      <c r="AE272" s="71"/>
      <c r="AF272" s="71"/>
      <c r="AG272" s="71"/>
      <c r="AH272" s="71"/>
      <c r="AI272" s="71"/>
      <c r="AJ272" s="71"/>
      <c r="AK272" s="71"/>
      <c r="AL272" s="71"/>
      <c r="AM272" s="71"/>
      <c r="AN272" s="71"/>
      <c r="AO272" s="71"/>
      <c r="AP272" s="71"/>
      <c r="AQ272" s="71"/>
      <c r="AR272" s="71"/>
      <c r="AS272" s="71"/>
      <c r="AT272" s="71"/>
      <c r="AU272" s="71"/>
      <c r="AV272" s="71"/>
      <c r="AW272" s="71"/>
      <c r="AX272" s="71"/>
      <c r="AY272" s="71"/>
      <c r="AZ272" s="71"/>
      <c r="BA272" s="71"/>
      <c r="BB272" s="71"/>
      <c r="BC272" s="71"/>
    </row>
    <row r="273" spans="16:55">
      <c r="P273" s="71"/>
      <c r="Q273" s="71"/>
      <c r="R273" s="71"/>
      <c r="S273" s="71"/>
      <c r="T273" s="71"/>
      <c r="U273" s="71"/>
      <c r="V273" s="71"/>
      <c r="W273" s="71"/>
      <c r="X273" s="71"/>
      <c r="Y273" s="71"/>
      <c r="Z273" s="71"/>
      <c r="AA273" s="71"/>
      <c r="AB273" s="71"/>
      <c r="AC273" s="71"/>
      <c r="AD273" s="71"/>
      <c r="AE273" s="71"/>
      <c r="AF273" s="71"/>
      <c r="AG273" s="71"/>
      <c r="AH273" s="71"/>
      <c r="AI273" s="71"/>
      <c r="AJ273" s="71"/>
      <c r="AK273" s="71"/>
      <c r="AL273" s="71"/>
      <c r="AM273" s="71"/>
      <c r="AN273" s="71"/>
      <c r="AO273" s="71"/>
      <c r="AP273" s="71"/>
      <c r="AQ273" s="71"/>
      <c r="AR273" s="71"/>
      <c r="AS273" s="71"/>
      <c r="AT273" s="71"/>
      <c r="AU273" s="71"/>
      <c r="AV273" s="71"/>
      <c r="AW273" s="71"/>
      <c r="AX273" s="71"/>
      <c r="AY273" s="71"/>
      <c r="AZ273" s="71"/>
      <c r="BA273" s="71"/>
      <c r="BB273" s="71"/>
      <c r="BC273" s="71"/>
    </row>
    <row r="274" spans="16:55">
      <c r="P274" s="71"/>
      <c r="Q274" s="71"/>
      <c r="R274" s="71"/>
      <c r="S274" s="71"/>
      <c r="T274" s="71"/>
      <c r="U274" s="71"/>
      <c r="V274" s="71"/>
      <c r="W274" s="71"/>
      <c r="X274" s="71"/>
      <c r="Y274" s="71"/>
      <c r="Z274" s="71"/>
      <c r="AA274" s="71"/>
      <c r="AB274" s="71"/>
      <c r="AC274" s="71"/>
      <c r="AD274" s="71"/>
      <c r="AE274" s="71"/>
      <c r="AF274" s="71"/>
      <c r="AG274" s="71"/>
      <c r="AH274" s="71"/>
      <c r="AI274" s="71"/>
      <c r="AJ274" s="71"/>
      <c r="AK274" s="71"/>
      <c r="AL274" s="71"/>
      <c r="AM274" s="71"/>
      <c r="AN274" s="71"/>
      <c r="AO274" s="71"/>
      <c r="AP274" s="71"/>
      <c r="AQ274" s="71"/>
      <c r="AR274" s="71"/>
      <c r="AS274" s="71"/>
      <c r="AT274" s="71"/>
      <c r="AU274" s="71"/>
      <c r="AV274" s="71"/>
      <c r="AW274" s="71"/>
      <c r="AX274" s="71"/>
      <c r="AY274" s="71"/>
      <c r="AZ274" s="71"/>
      <c r="BA274" s="71"/>
      <c r="BB274" s="71"/>
      <c r="BC274" s="71"/>
    </row>
    <row r="275" spans="16:55">
      <c r="P275" s="71"/>
      <c r="Q275" s="71"/>
      <c r="R275" s="71"/>
      <c r="S275" s="71"/>
      <c r="T275" s="71"/>
      <c r="U275" s="71"/>
      <c r="V275" s="71"/>
      <c r="W275" s="71"/>
      <c r="X275" s="71"/>
      <c r="Y275" s="71"/>
      <c r="Z275" s="71"/>
      <c r="AA275" s="71"/>
      <c r="AB275" s="71"/>
      <c r="AC275" s="71"/>
      <c r="AD275" s="71"/>
      <c r="AE275" s="71"/>
      <c r="AF275" s="71"/>
      <c r="AG275" s="71"/>
      <c r="AH275" s="71"/>
      <c r="AI275" s="71"/>
      <c r="AJ275" s="71"/>
      <c r="AK275" s="71"/>
      <c r="AL275" s="71"/>
      <c r="AM275" s="71"/>
      <c r="AN275" s="71"/>
      <c r="AO275" s="71"/>
      <c r="AP275" s="71"/>
      <c r="AQ275" s="71"/>
      <c r="AR275" s="71"/>
      <c r="AS275" s="71"/>
      <c r="AT275" s="71"/>
      <c r="AU275" s="71"/>
      <c r="AV275" s="71"/>
      <c r="AW275" s="71"/>
      <c r="AX275" s="71"/>
      <c r="AY275" s="71"/>
      <c r="AZ275" s="71"/>
      <c r="BA275" s="71"/>
      <c r="BB275" s="71"/>
      <c r="BC275" s="71"/>
    </row>
    <row r="276" spans="16:55">
      <c r="P276" s="71"/>
      <c r="Q276" s="71"/>
      <c r="R276" s="71"/>
      <c r="S276" s="71"/>
      <c r="T276" s="71"/>
      <c r="U276" s="71"/>
      <c r="V276" s="71"/>
      <c r="W276" s="71"/>
      <c r="X276" s="71"/>
      <c r="Y276" s="71"/>
      <c r="Z276" s="71"/>
      <c r="AA276" s="71"/>
      <c r="AB276" s="71"/>
      <c r="AC276" s="71"/>
      <c r="AD276" s="71"/>
      <c r="AE276" s="71"/>
      <c r="AF276" s="71"/>
      <c r="AG276" s="71"/>
      <c r="AH276" s="71"/>
      <c r="AI276" s="71"/>
      <c r="AJ276" s="71"/>
      <c r="AK276" s="71"/>
      <c r="AL276" s="71"/>
      <c r="AM276" s="71"/>
      <c r="AN276" s="71"/>
      <c r="AO276" s="71"/>
      <c r="AP276" s="71"/>
      <c r="AQ276" s="71"/>
      <c r="AR276" s="71"/>
      <c r="AS276" s="71"/>
      <c r="AT276" s="71"/>
      <c r="AU276" s="71"/>
      <c r="AV276" s="71"/>
      <c r="AW276" s="71"/>
      <c r="AX276" s="71"/>
      <c r="AY276" s="71"/>
      <c r="AZ276" s="71"/>
      <c r="BA276" s="71"/>
      <c r="BB276" s="71"/>
      <c r="BC276" s="71"/>
    </row>
    <row r="277" spans="16:55">
      <c r="P277" s="71"/>
      <c r="Q277" s="71"/>
      <c r="R277" s="71"/>
      <c r="S277" s="71"/>
      <c r="T277" s="71"/>
      <c r="U277" s="71"/>
      <c r="V277" s="71"/>
      <c r="W277" s="71"/>
      <c r="X277" s="71"/>
      <c r="Y277" s="71"/>
      <c r="Z277" s="71"/>
      <c r="AA277" s="71"/>
      <c r="AB277" s="71"/>
      <c r="AC277" s="71"/>
      <c r="AD277" s="71"/>
      <c r="AE277" s="71"/>
      <c r="AF277" s="71"/>
      <c r="AG277" s="71"/>
      <c r="AH277" s="71"/>
      <c r="AI277" s="71"/>
      <c r="AJ277" s="71"/>
      <c r="AK277" s="71"/>
      <c r="AL277" s="71"/>
      <c r="AM277" s="71"/>
      <c r="AN277" s="71"/>
      <c r="AO277" s="71"/>
      <c r="AP277" s="71"/>
      <c r="AQ277" s="71"/>
      <c r="AR277" s="71"/>
      <c r="AS277" s="71"/>
      <c r="AT277" s="71"/>
      <c r="AU277" s="71"/>
      <c r="AV277" s="71"/>
      <c r="AW277" s="71"/>
      <c r="AX277" s="71"/>
      <c r="AY277" s="71"/>
      <c r="AZ277" s="71"/>
      <c r="BA277" s="71"/>
      <c r="BB277" s="71"/>
      <c r="BC277" s="71"/>
    </row>
    <row r="278" spans="16:55">
      <c r="P278" s="71"/>
      <c r="Q278" s="71"/>
      <c r="R278" s="71"/>
      <c r="S278" s="71"/>
      <c r="T278" s="71"/>
      <c r="U278" s="71"/>
      <c r="V278" s="71"/>
      <c r="W278" s="71"/>
      <c r="X278" s="71"/>
      <c r="Y278" s="71"/>
      <c r="Z278" s="71"/>
      <c r="AA278" s="71"/>
      <c r="AB278" s="71"/>
      <c r="AC278" s="71"/>
      <c r="AD278" s="71"/>
      <c r="AE278" s="71"/>
      <c r="AF278" s="71"/>
      <c r="AG278" s="71"/>
      <c r="AH278" s="71"/>
      <c r="AI278" s="71"/>
      <c r="AJ278" s="71"/>
      <c r="AK278" s="71"/>
      <c r="AL278" s="71"/>
      <c r="AM278" s="71"/>
      <c r="AN278" s="71"/>
      <c r="AO278" s="71"/>
      <c r="AP278" s="71"/>
      <c r="AQ278" s="71"/>
      <c r="AR278" s="71"/>
      <c r="AS278" s="71"/>
      <c r="AT278" s="71"/>
      <c r="AU278" s="71"/>
      <c r="AV278" s="71"/>
      <c r="AW278" s="71"/>
      <c r="AX278" s="71"/>
      <c r="AY278" s="71"/>
      <c r="AZ278" s="71"/>
      <c r="BA278" s="71"/>
      <c r="BB278" s="71"/>
      <c r="BC278" s="71"/>
    </row>
    <row r="279" spans="16:55">
      <c r="P279" s="71"/>
      <c r="Q279" s="71"/>
      <c r="R279" s="71"/>
      <c r="S279" s="71"/>
      <c r="T279" s="71"/>
      <c r="U279" s="71"/>
      <c r="V279" s="71"/>
      <c r="W279" s="71"/>
      <c r="X279" s="71"/>
      <c r="Y279" s="71"/>
      <c r="Z279" s="71"/>
      <c r="AA279" s="71"/>
      <c r="AB279" s="71"/>
      <c r="AC279" s="71"/>
      <c r="AD279" s="71"/>
      <c r="AE279" s="71"/>
      <c r="AF279" s="71"/>
      <c r="AG279" s="71"/>
      <c r="AH279" s="71"/>
      <c r="AI279" s="71"/>
      <c r="AJ279" s="71"/>
      <c r="AK279" s="71"/>
      <c r="AL279" s="71"/>
      <c r="AM279" s="71"/>
      <c r="AN279" s="71"/>
      <c r="AO279" s="71"/>
      <c r="AP279" s="71"/>
      <c r="AQ279" s="71"/>
      <c r="AR279" s="71"/>
      <c r="AS279" s="71"/>
      <c r="AT279" s="71"/>
      <c r="AU279" s="71"/>
      <c r="AV279" s="71"/>
      <c r="AW279" s="71"/>
      <c r="AX279" s="71"/>
      <c r="AY279" s="71"/>
      <c r="AZ279" s="71"/>
      <c r="BA279" s="71"/>
      <c r="BB279" s="71"/>
      <c r="BC279" s="71"/>
    </row>
    <row r="280" spans="16:55">
      <c r="P280" s="71"/>
      <c r="Q280" s="71"/>
      <c r="R280" s="71"/>
      <c r="S280" s="71"/>
      <c r="T280" s="71"/>
      <c r="U280" s="71"/>
      <c r="V280" s="71"/>
      <c r="W280" s="71"/>
      <c r="X280" s="71"/>
      <c r="Y280" s="71"/>
      <c r="Z280" s="71"/>
      <c r="AA280" s="71"/>
      <c r="AB280" s="71"/>
      <c r="AC280" s="71"/>
      <c r="AD280" s="71"/>
      <c r="AE280" s="71"/>
      <c r="AF280" s="71"/>
      <c r="AG280" s="71"/>
      <c r="AH280" s="71"/>
      <c r="AI280" s="71"/>
      <c r="AJ280" s="71"/>
      <c r="AK280" s="71"/>
      <c r="AL280" s="71"/>
      <c r="AM280" s="71"/>
      <c r="AN280" s="71"/>
      <c r="AO280" s="71"/>
      <c r="AP280" s="71"/>
      <c r="AQ280" s="71"/>
      <c r="AR280" s="71"/>
      <c r="AS280" s="71"/>
      <c r="AT280" s="71"/>
      <c r="AU280" s="71"/>
      <c r="AV280" s="71"/>
      <c r="AW280" s="71"/>
      <c r="AX280" s="71"/>
      <c r="AY280" s="71"/>
      <c r="AZ280" s="71"/>
      <c r="BA280" s="71"/>
      <c r="BB280" s="71"/>
      <c r="BC280" s="71"/>
    </row>
    <row r="281" spans="16:55">
      <c r="P281" s="71"/>
      <c r="Q281" s="71"/>
      <c r="R281" s="71"/>
      <c r="S281" s="71"/>
      <c r="T281" s="71"/>
      <c r="U281" s="71"/>
      <c r="V281" s="71"/>
      <c r="W281" s="71"/>
      <c r="X281" s="71"/>
      <c r="Y281" s="71"/>
      <c r="Z281" s="71"/>
      <c r="AA281" s="71"/>
      <c r="AB281" s="71"/>
      <c r="AC281" s="71"/>
      <c r="AD281" s="71"/>
      <c r="AE281" s="71"/>
      <c r="AF281" s="71"/>
      <c r="AG281" s="71"/>
      <c r="AH281" s="71"/>
      <c r="AI281" s="71"/>
      <c r="AJ281" s="71"/>
      <c r="AK281" s="71"/>
      <c r="AL281" s="71"/>
      <c r="AM281" s="71"/>
      <c r="AN281" s="71"/>
      <c r="AO281" s="71"/>
      <c r="AP281" s="71"/>
      <c r="AQ281" s="71"/>
      <c r="AR281" s="71"/>
      <c r="AS281" s="71"/>
      <c r="AT281" s="71"/>
      <c r="AU281" s="71"/>
      <c r="AV281" s="71"/>
      <c r="AW281" s="71"/>
      <c r="AX281" s="71"/>
      <c r="AY281" s="71"/>
      <c r="AZ281" s="71"/>
      <c r="BA281" s="71"/>
      <c r="BB281" s="71"/>
      <c r="BC281" s="71"/>
    </row>
    <row r="282" spans="16:55">
      <c r="P282" s="71"/>
      <c r="Q282" s="71"/>
      <c r="R282" s="71"/>
      <c r="S282" s="71"/>
      <c r="T282" s="71"/>
      <c r="U282" s="71"/>
      <c r="V282" s="71"/>
      <c r="W282" s="71"/>
      <c r="X282" s="71"/>
      <c r="Y282" s="71"/>
      <c r="Z282" s="71"/>
      <c r="AA282" s="71"/>
      <c r="AB282" s="71"/>
      <c r="AC282" s="71"/>
      <c r="AD282" s="71"/>
      <c r="AE282" s="71"/>
      <c r="AF282" s="71"/>
      <c r="AG282" s="71"/>
      <c r="AH282" s="71"/>
      <c r="AI282" s="71"/>
      <c r="AJ282" s="71"/>
      <c r="AK282" s="71"/>
      <c r="AL282" s="71"/>
      <c r="AM282" s="71"/>
      <c r="AN282" s="71"/>
      <c r="AO282" s="71"/>
      <c r="AP282" s="71"/>
      <c r="AQ282" s="71"/>
      <c r="AR282" s="71"/>
      <c r="AS282" s="71"/>
      <c r="AT282" s="71"/>
      <c r="AU282" s="71"/>
      <c r="AV282" s="71"/>
      <c r="AW282" s="71"/>
      <c r="AX282" s="71"/>
      <c r="AY282" s="71"/>
      <c r="AZ282" s="71"/>
      <c r="BA282" s="71"/>
      <c r="BB282" s="71"/>
      <c r="BC282" s="71"/>
    </row>
    <row r="283" spans="16:55">
      <c r="P283" s="71"/>
      <c r="Q283" s="71"/>
      <c r="R283" s="71"/>
      <c r="S283" s="71"/>
      <c r="T283" s="71"/>
      <c r="U283" s="71"/>
      <c r="V283" s="71"/>
      <c r="W283" s="71"/>
      <c r="X283" s="71"/>
      <c r="Y283" s="71"/>
      <c r="Z283" s="71"/>
      <c r="AA283" s="71"/>
      <c r="AB283" s="71"/>
      <c r="AC283" s="71"/>
      <c r="AD283" s="71"/>
      <c r="AE283" s="71"/>
      <c r="AF283" s="71"/>
      <c r="AG283" s="71"/>
      <c r="AH283" s="71"/>
      <c r="AI283" s="71"/>
      <c r="AJ283" s="71"/>
      <c r="AK283" s="71"/>
      <c r="AL283" s="71"/>
      <c r="AM283" s="71"/>
      <c r="AN283" s="71"/>
      <c r="AO283" s="71"/>
      <c r="AP283" s="71"/>
      <c r="AQ283" s="71"/>
      <c r="AR283" s="71"/>
      <c r="AS283" s="71"/>
      <c r="AT283" s="71"/>
      <c r="AU283" s="71"/>
      <c r="AV283" s="71"/>
      <c r="AW283" s="71"/>
      <c r="AX283" s="71"/>
      <c r="AY283" s="71"/>
      <c r="AZ283" s="71"/>
      <c r="BA283" s="71"/>
      <c r="BB283" s="71"/>
      <c r="BC283" s="71"/>
    </row>
    <row r="284" spans="16:55">
      <c r="P284" s="71"/>
      <c r="Q284" s="71"/>
      <c r="R284" s="71"/>
      <c r="S284" s="71"/>
      <c r="T284" s="71"/>
      <c r="U284" s="71"/>
      <c r="V284" s="71"/>
      <c r="W284" s="71"/>
      <c r="X284" s="71"/>
      <c r="Y284" s="71"/>
      <c r="Z284" s="71"/>
      <c r="AA284" s="71"/>
      <c r="AB284" s="71"/>
      <c r="AC284" s="71"/>
      <c r="AD284" s="71"/>
      <c r="AE284" s="71"/>
      <c r="AF284" s="71"/>
      <c r="AG284" s="71"/>
      <c r="AH284" s="71"/>
      <c r="AI284" s="71"/>
      <c r="AJ284" s="71"/>
      <c r="AK284" s="71"/>
      <c r="AL284" s="71"/>
      <c r="AM284" s="71"/>
      <c r="AN284" s="71"/>
      <c r="AO284" s="71"/>
      <c r="AP284" s="71"/>
      <c r="AQ284" s="71"/>
      <c r="AR284" s="71"/>
      <c r="AS284" s="71"/>
      <c r="AT284" s="71"/>
      <c r="AU284" s="71"/>
      <c r="AV284" s="71"/>
      <c r="AW284" s="71"/>
      <c r="AX284" s="71"/>
      <c r="AY284" s="71"/>
      <c r="AZ284" s="71"/>
      <c r="BA284" s="71"/>
      <c r="BB284" s="71"/>
      <c r="BC284" s="71"/>
    </row>
    <row r="285" spans="16:55">
      <c r="P285" s="71"/>
      <c r="Q285" s="71"/>
      <c r="R285" s="71"/>
      <c r="S285" s="71"/>
      <c r="T285" s="71"/>
      <c r="U285" s="71"/>
      <c r="V285" s="71"/>
      <c r="W285" s="71"/>
      <c r="X285" s="71"/>
      <c r="Y285" s="71"/>
      <c r="Z285" s="71"/>
      <c r="AA285" s="71"/>
      <c r="AB285" s="71"/>
      <c r="AC285" s="71"/>
      <c r="AD285" s="71"/>
      <c r="AE285" s="71"/>
      <c r="AF285" s="71"/>
      <c r="AG285" s="71"/>
      <c r="AH285" s="71"/>
      <c r="AI285" s="71"/>
      <c r="AJ285" s="71"/>
      <c r="AK285" s="71"/>
      <c r="AL285" s="71"/>
      <c r="AM285" s="71"/>
      <c r="AN285" s="71"/>
      <c r="AO285" s="71"/>
      <c r="AP285" s="71"/>
      <c r="AQ285" s="71"/>
      <c r="AR285" s="71"/>
      <c r="AS285" s="71"/>
      <c r="AT285" s="71"/>
      <c r="AU285" s="71"/>
      <c r="AV285" s="71"/>
      <c r="AW285" s="71"/>
      <c r="AX285" s="71"/>
      <c r="AY285" s="71"/>
      <c r="AZ285" s="71"/>
      <c r="BA285" s="71"/>
      <c r="BB285" s="71"/>
      <c r="BC285" s="71"/>
    </row>
    <row r="286" spans="16:55">
      <c r="P286" s="71"/>
      <c r="Q286" s="71"/>
      <c r="R286" s="71"/>
      <c r="S286" s="71"/>
      <c r="T286" s="71"/>
      <c r="U286" s="71"/>
      <c r="V286" s="71"/>
      <c r="W286" s="71"/>
      <c r="X286" s="71"/>
      <c r="Y286" s="71"/>
      <c r="Z286" s="71"/>
      <c r="AA286" s="71"/>
      <c r="AB286" s="71"/>
      <c r="AC286" s="71"/>
      <c r="AD286" s="71"/>
      <c r="AE286" s="71"/>
      <c r="AF286" s="71"/>
      <c r="AG286" s="71"/>
      <c r="AH286" s="71"/>
      <c r="AI286" s="71"/>
      <c r="AJ286" s="71"/>
      <c r="AK286" s="71"/>
      <c r="AL286" s="71"/>
      <c r="AM286" s="71"/>
      <c r="AN286" s="71"/>
      <c r="AO286" s="71"/>
      <c r="AP286" s="71"/>
      <c r="AQ286" s="71"/>
      <c r="AR286" s="71"/>
      <c r="AS286" s="71"/>
      <c r="AT286" s="71"/>
      <c r="AU286" s="71"/>
      <c r="AV286" s="71"/>
      <c r="AW286" s="71"/>
      <c r="AX286" s="71"/>
      <c r="AY286" s="71"/>
      <c r="AZ286" s="71"/>
      <c r="BA286" s="71"/>
      <c r="BB286" s="71"/>
      <c r="BC286" s="71"/>
    </row>
    <row r="287" spans="16:55">
      <c r="P287" s="71"/>
      <c r="Q287" s="71"/>
      <c r="R287" s="71"/>
      <c r="S287" s="71"/>
      <c r="T287" s="71"/>
      <c r="U287" s="71"/>
      <c r="V287" s="71"/>
      <c r="W287" s="71"/>
      <c r="X287" s="71"/>
      <c r="Y287" s="71"/>
      <c r="Z287" s="71"/>
      <c r="AA287" s="71"/>
      <c r="AB287" s="71"/>
      <c r="AC287" s="71"/>
      <c r="AD287" s="71"/>
      <c r="AE287" s="71"/>
      <c r="AF287" s="71"/>
      <c r="AG287" s="71"/>
      <c r="AH287" s="71"/>
      <c r="AI287" s="71"/>
      <c r="AJ287" s="71"/>
      <c r="AK287" s="71"/>
      <c r="AL287" s="71"/>
      <c r="AM287" s="71"/>
      <c r="AN287" s="71"/>
      <c r="AO287" s="71"/>
      <c r="AP287" s="71"/>
      <c r="AQ287" s="71"/>
      <c r="AR287" s="71"/>
      <c r="AS287" s="71"/>
      <c r="AT287" s="71"/>
      <c r="AU287" s="71"/>
      <c r="AV287" s="71"/>
      <c r="AW287" s="71"/>
      <c r="AX287" s="71"/>
      <c r="AY287" s="71"/>
      <c r="AZ287" s="71"/>
      <c r="BA287" s="71"/>
      <c r="BB287" s="71"/>
      <c r="BC287" s="71"/>
    </row>
    <row r="288" spans="16:55">
      <c r="P288" s="71"/>
      <c r="Q288" s="71"/>
      <c r="R288" s="71"/>
      <c r="S288" s="71"/>
      <c r="T288" s="71"/>
      <c r="U288" s="71"/>
      <c r="V288" s="71"/>
      <c r="W288" s="71"/>
      <c r="X288" s="71"/>
      <c r="Y288" s="71"/>
      <c r="Z288" s="71"/>
      <c r="AA288" s="71"/>
      <c r="AB288" s="71"/>
      <c r="AC288" s="71"/>
      <c r="AD288" s="71"/>
      <c r="AE288" s="71"/>
      <c r="AF288" s="71"/>
      <c r="AG288" s="71"/>
      <c r="AH288" s="71"/>
      <c r="AI288" s="71"/>
      <c r="AJ288" s="71"/>
      <c r="AK288" s="71"/>
      <c r="AL288" s="71"/>
      <c r="AM288" s="71"/>
      <c r="AN288" s="71"/>
      <c r="AO288" s="71"/>
      <c r="AP288" s="71"/>
      <c r="AQ288" s="71"/>
      <c r="AR288" s="71"/>
      <c r="AS288" s="71"/>
      <c r="AT288" s="71"/>
      <c r="AU288" s="71"/>
      <c r="AV288" s="71"/>
      <c r="AW288" s="71"/>
      <c r="AX288" s="71"/>
      <c r="AY288" s="71"/>
      <c r="AZ288" s="71"/>
      <c r="BA288" s="71"/>
      <c r="BB288" s="71"/>
      <c r="BC288" s="71"/>
    </row>
    <row r="289" spans="16:55">
      <c r="P289" s="71"/>
      <c r="Q289" s="71"/>
      <c r="R289" s="71"/>
      <c r="S289" s="71"/>
      <c r="T289" s="71"/>
      <c r="U289" s="71"/>
      <c r="V289" s="71"/>
      <c r="W289" s="71"/>
      <c r="X289" s="71"/>
      <c r="Y289" s="71"/>
      <c r="Z289" s="71"/>
      <c r="AA289" s="71"/>
      <c r="AB289" s="71"/>
      <c r="AC289" s="71"/>
      <c r="AD289" s="71"/>
      <c r="AE289" s="71"/>
      <c r="AF289" s="71"/>
      <c r="AG289" s="71"/>
      <c r="AH289" s="71"/>
      <c r="AI289" s="71"/>
      <c r="AJ289" s="71"/>
      <c r="AK289" s="71"/>
      <c r="AL289" s="71"/>
      <c r="AM289" s="71"/>
      <c r="AN289" s="71"/>
      <c r="AO289" s="71"/>
      <c r="AP289" s="71"/>
      <c r="AQ289" s="71"/>
      <c r="AR289" s="71"/>
      <c r="AS289" s="71"/>
      <c r="AT289" s="71"/>
      <c r="AU289" s="71"/>
      <c r="AV289" s="71"/>
      <c r="AW289" s="71"/>
      <c r="AX289" s="71"/>
      <c r="AY289" s="71"/>
      <c r="AZ289" s="71"/>
      <c r="BA289" s="71"/>
      <c r="BB289" s="71"/>
      <c r="BC289" s="71"/>
    </row>
    <row r="290" spans="16:55">
      <c r="P290" s="71"/>
      <c r="Q290" s="71"/>
      <c r="R290" s="71"/>
      <c r="S290" s="71"/>
      <c r="T290" s="71"/>
      <c r="U290" s="71"/>
      <c r="V290" s="71"/>
      <c r="W290" s="71"/>
      <c r="X290" s="71"/>
      <c r="Y290" s="71"/>
      <c r="Z290" s="71"/>
      <c r="AA290" s="71"/>
      <c r="AB290" s="71"/>
      <c r="AC290" s="71"/>
      <c r="AD290" s="71"/>
      <c r="AE290" s="71"/>
      <c r="AF290" s="71"/>
      <c r="AG290" s="71"/>
      <c r="AH290" s="71"/>
      <c r="AI290" s="71"/>
      <c r="AJ290" s="71"/>
      <c r="AK290" s="71"/>
      <c r="AL290" s="71"/>
      <c r="AM290" s="71"/>
      <c r="AN290" s="71"/>
      <c r="AO290" s="71"/>
      <c r="AP290" s="71"/>
      <c r="AQ290" s="71"/>
      <c r="AR290" s="71"/>
      <c r="AS290" s="71"/>
      <c r="AT290" s="71"/>
      <c r="AU290" s="71"/>
      <c r="AV290" s="71"/>
      <c r="AW290" s="71"/>
      <c r="AX290" s="71"/>
      <c r="AY290" s="71"/>
      <c r="AZ290" s="71"/>
      <c r="BA290" s="71"/>
      <c r="BB290" s="71"/>
      <c r="BC290" s="71"/>
    </row>
    <row r="291" spans="16:55">
      <c r="P291" s="71"/>
      <c r="Q291" s="71"/>
      <c r="R291" s="71"/>
      <c r="S291" s="71"/>
      <c r="T291" s="71"/>
      <c r="U291" s="71"/>
      <c r="V291" s="71"/>
      <c r="W291" s="71"/>
      <c r="X291" s="71"/>
      <c r="Y291" s="71"/>
      <c r="Z291" s="71"/>
      <c r="AA291" s="71"/>
      <c r="AB291" s="71"/>
      <c r="AC291" s="71"/>
      <c r="AD291" s="71"/>
      <c r="AE291" s="71"/>
      <c r="AF291" s="71"/>
      <c r="AG291" s="71"/>
      <c r="AH291" s="71"/>
      <c r="AI291" s="71"/>
      <c r="AJ291" s="71"/>
      <c r="AK291" s="71"/>
      <c r="AL291" s="71"/>
      <c r="AM291" s="71"/>
      <c r="AN291" s="71"/>
      <c r="AO291" s="71"/>
      <c r="AP291" s="71"/>
      <c r="AQ291" s="71"/>
      <c r="AR291" s="71"/>
      <c r="AS291" s="71"/>
      <c r="AT291" s="71"/>
      <c r="AU291" s="71"/>
      <c r="AV291" s="71"/>
      <c r="AW291" s="71"/>
      <c r="AX291" s="71"/>
      <c r="AY291" s="71"/>
      <c r="AZ291" s="71"/>
      <c r="BA291" s="71"/>
      <c r="BB291" s="71"/>
      <c r="BC291" s="71"/>
    </row>
    <row r="292" spans="16:55">
      <c r="P292" s="71"/>
      <c r="Q292" s="71"/>
      <c r="R292" s="71"/>
      <c r="S292" s="71"/>
      <c r="T292" s="71"/>
      <c r="U292" s="71"/>
      <c r="V292" s="71"/>
      <c r="W292" s="71"/>
      <c r="X292" s="71"/>
      <c r="Y292" s="71"/>
      <c r="Z292" s="71"/>
      <c r="AA292" s="71"/>
      <c r="AB292" s="71"/>
      <c r="AC292" s="71"/>
      <c r="AD292" s="71"/>
      <c r="AE292" s="71"/>
      <c r="AF292" s="71"/>
      <c r="AG292" s="71"/>
      <c r="AH292" s="71"/>
      <c r="AI292" s="71"/>
      <c r="AJ292" s="71"/>
      <c r="AK292" s="71"/>
      <c r="AL292" s="71"/>
      <c r="AM292" s="71"/>
      <c r="AN292" s="71"/>
      <c r="AO292" s="71"/>
      <c r="AP292" s="71"/>
      <c r="AQ292" s="71"/>
      <c r="AR292" s="71"/>
      <c r="AS292" s="71"/>
      <c r="AT292" s="71"/>
      <c r="AU292" s="71"/>
      <c r="AV292" s="71"/>
      <c r="AW292" s="71"/>
      <c r="AX292" s="71"/>
      <c r="AY292" s="71"/>
      <c r="AZ292" s="71"/>
      <c r="BA292" s="71"/>
      <c r="BB292" s="71"/>
      <c r="BC292" s="71"/>
    </row>
    <row r="293" spans="16:55">
      <c r="P293" s="71"/>
      <c r="Q293" s="71"/>
      <c r="R293" s="71"/>
      <c r="S293" s="71"/>
      <c r="T293" s="71"/>
      <c r="U293" s="71"/>
      <c r="V293" s="71"/>
      <c r="W293" s="71"/>
      <c r="X293" s="71"/>
      <c r="Y293" s="71"/>
      <c r="Z293" s="71"/>
      <c r="AA293" s="71"/>
      <c r="AB293" s="71"/>
      <c r="AC293" s="71"/>
      <c r="AD293" s="71"/>
      <c r="AE293" s="71"/>
      <c r="AF293" s="71"/>
      <c r="AG293" s="71"/>
      <c r="AH293" s="71"/>
      <c r="AI293" s="71"/>
      <c r="AJ293" s="71"/>
      <c r="AK293" s="71"/>
      <c r="AL293" s="71"/>
      <c r="AM293" s="71"/>
      <c r="AN293" s="71"/>
      <c r="AO293" s="71"/>
      <c r="AP293" s="71"/>
      <c r="AQ293" s="71"/>
      <c r="AR293" s="71"/>
      <c r="AS293" s="71"/>
      <c r="AT293" s="71"/>
      <c r="AU293" s="71"/>
      <c r="AV293" s="71"/>
      <c r="AW293" s="71"/>
      <c r="AX293" s="71"/>
      <c r="AY293" s="71"/>
      <c r="AZ293" s="71"/>
      <c r="BA293" s="71"/>
      <c r="BB293" s="71"/>
      <c r="BC293" s="71"/>
    </row>
    <row r="294" spans="16:55">
      <c r="P294" s="71"/>
      <c r="Q294" s="71"/>
      <c r="R294" s="71"/>
      <c r="S294" s="71"/>
      <c r="T294" s="71"/>
      <c r="U294" s="71"/>
      <c r="V294" s="71"/>
      <c r="W294" s="71"/>
      <c r="X294" s="71"/>
      <c r="Y294" s="71"/>
      <c r="Z294" s="71"/>
      <c r="AA294" s="71"/>
      <c r="AB294" s="71"/>
      <c r="AC294" s="71"/>
      <c r="AD294" s="71"/>
      <c r="AE294" s="71"/>
      <c r="AF294" s="71"/>
      <c r="AG294" s="71"/>
      <c r="AH294" s="71"/>
      <c r="AI294" s="71"/>
      <c r="AJ294" s="71"/>
      <c r="AK294" s="71"/>
      <c r="AL294" s="71"/>
      <c r="AM294" s="71"/>
      <c r="AN294" s="71"/>
      <c r="AO294" s="71"/>
      <c r="AP294" s="71"/>
      <c r="AQ294" s="71"/>
      <c r="AR294" s="71"/>
      <c r="AS294" s="71"/>
      <c r="AT294" s="71"/>
      <c r="AU294" s="71"/>
      <c r="AV294" s="71"/>
      <c r="AW294" s="71"/>
      <c r="AX294" s="71"/>
      <c r="AY294" s="71"/>
      <c r="AZ294" s="71"/>
      <c r="BA294" s="71"/>
      <c r="BB294" s="71"/>
      <c r="BC294" s="71"/>
    </row>
    <row r="295" spans="16:55">
      <c r="P295" s="71"/>
      <c r="Q295" s="71"/>
      <c r="R295" s="71"/>
      <c r="S295" s="71"/>
      <c r="T295" s="71"/>
      <c r="U295" s="71"/>
      <c r="V295" s="71"/>
      <c r="W295" s="71"/>
      <c r="X295" s="71"/>
      <c r="Y295" s="71"/>
      <c r="Z295" s="71"/>
      <c r="AA295" s="71"/>
      <c r="AB295" s="71"/>
      <c r="AC295" s="71"/>
      <c r="AD295" s="71"/>
      <c r="AE295" s="71"/>
      <c r="AF295" s="71"/>
      <c r="AG295" s="71"/>
      <c r="AH295" s="71"/>
      <c r="AI295" s="71"/>
      <c r="AJ295" s="71"/>
      <c r="AK295" s="71"/>
      <c r="AL295" s="71"/>
      <c r="AM295" s="71"/>
      <c r="AN295" s="71"/>
      <c r="AO295" s="71"/>
      <c r="AP295" s="71"/>
      <c r="AQ295" s="71"/>
      <c r="AR295" s="71"/>
      <c r="AS295" s="71"/>
      <c r="AT295" s="71"/>
      <c r="AU295" s="71"/>
      <c r="AV295" s="71"/>
      <c r="AW295" s="71"/>
      <c r="AX295" s="71"/>
      <c r="AY295" s="71"/>
      <c r="AZ295" s="71"/>
      <c r="BA295" s="71"/>
      <c r="BB295" s="71"/>
      <c r="BC295" s="71"/>
    </row>
    <row r="296" spans="16:55">
      <c r="P296" s="71"/>
      <c r="Q296" s="71"/>
      <c r="R296" s="71"/>
      <c r="S296" s="71"/>
      <c r="T296" s="71"/>
      <c r="U296" s="71"/>
      <c r="V296" s="71"/>
      <c r="W296" s="71"/>
      <c r="X296" s="71"/>
      <c r="Y296" s="71"/>
      <c r="Z296" s="71"/>
      <c r="AA296" s="71"/>
      <c r="AB296" s="71"/>
      <c r="AC296" s="71"/>
      <c r="AD296" s="71"/>
      <c r="AE296" s="71"/>
      <c r="AF296" s="71"/>
      <c r="AG296" s="71"/>
      <c r="AH296" s="71"/>
      <c r="AI296" s="71"/>
      <c r="AJ296" s="71"/>
      <c r="AK296" s="71"/>
      <c r="AL296" s="71"/>
      <c r="AM296" s="71"/>
      <c r="AN296" s="71"/>
      <c r="AO296" s="71"/>
      <c r="AP296" s="71"/>
      <c r="AQ296" s="71"/>
      <c r="AR296" s="71"/>
      <c r="AS296" s="71"/>
      <c r="AT296" s="71"/>
      <c r="AU296" s="71"/>
      <c r="AV296" s="71"/>
      <c r="AW296" s="71"/>
      <c r="AX296" s="71"/>
      <c r="AY296" s="71"/>
      <c r="AZ296" s="71"/>
      <c r="BA296" s="71"/>
      <c r="BB296" s="71"/>
      <c r="BC296" s="71"/>
    </row>
    <row r="297" spans="16:55">
      <c r="P297" s="71"/>
      <c r="Q297" s="71"/>
      <c r="R297" s="71"/>
      <c r="S297" s="71"/>
      <c r="T297" s="71"/>
      <c r="U297" s="71"/>
      <c r="V297" s="71"/>
      <c r="W297" s="71"/>
      <c r="X297" s="71"/>
      <c r="Y297" s="71"/>
      <c r="Z297" s="71"/>
      <c r="AA297" s="71"/>
      <c r="AB297" s="71"/>
      <c r="AC297" s="71"/>
      <c r="AD297" s="71"/>
      <c r="AE297" s="71"/>
      <c r="AF297" s="71"/>
      <c r="AG297" s="71"/>
      <c r="AH297" s="71"/>
      <c r="AI297" s="71"/>
      <c r="AJ297" s="71"/>
      <c r="AK297" s="71"/>
      <c r="AL297" s="71"/>
      <c r="AM297" s="71"/>
      <c r="AN297" s="71"/>
      <c r="AO297" s="71"/>
      <c r="AP297" s="71"/>
      <c r="AQ297" s="71"/>
      <c r="AR297" s="71"/>
      <c r="AS297" s="71"/>
      <c r="AT297" s="71"/>
      <c r="AU297" s="71"/>
      <c r="AV297" s="71"/>
      <c r="AW297" s="71"/>
      <c r="AX297" s="71"/>
      <c r="AY297" s="71"/>
      <c r="AZ297" s="71"/>
      <c r="BA297" s="71"/>
      <c r="BB297" s="71"/>
      <c r="BC297" s="71"/>
    </row>
    <row r="298" spans="16:55">
      <c r="P298" s="71"/>
      <c r="Q298" s="71"/>
      <c r="R298" s="71"/>
      <c r="S298" s="71"/>
      <c r="T298" s="71"/>
      <c r="U298" s="71"/>
      <c r="V298" s="71"/>
      <c r="W298" s="71"/>
      <c r="X298" s="71"/>
      <c r="Y298" s="71"/>
      <c r="Z298" s="71"/>
      <c r="AA298" s="71"/>
      <c r="AB298" s="71"/>
      <c r="AC298" s="71"/>
      <c r="AD298" s="71"/>
      <c r="AE298" s="71"/>
      <c r="AF298" s="71"/>
      <c r="AG298" s="71"/>
      <c r="AH298" s="71"/>
      <c r="AI298" s="71"/>
      <c r="AJ298" s="71"/>
      <c r="AK298" s="71"/>
      <c r="AL298" s="71"/>
      <c r="AM298" s="71"/>
      <c r="AN298" s="71"/>
      <c r="AO298" s="71"/>
      <c r="AP298" s="71"/>
      <c r="AQ298" s="71"/>
      <c r="AR298" s="71"/>
      <c r="AS298" s="71"/>
      <c r="AT298" s="71"/>
      <c r="AU298" s="71"/>
      <c r="AV298" s="71"/>
      <c r="AW298" s="71"/>
      <c r="AX298" s="71"/>
      <c r="AY298" s="71"/>
      <c r="AZ298" s="71"/>
      <c r="BA298" s="71"/>
      <c r="BB298" s="71"/>
      <c r="BC298" s="71"/>
    </row>
    <row r="299" spans="16:55">
      <c r="P299" s="71"/>
      <c r="Q299" s="71"/>
      <c r="R299" s="71"/>
      <c r="S299" s="71"/>
      <c r="T299" s="71"/>
      <c r="U299" s="71"/>
      <c r="V299" s="71"/>
      <c r="W299" s="71"/>
      <c r="X299" s="71"/>
      <c r="Y299" s="71"/>
      <c r="Z299" s="71"/>
      <c r="AA299" s="71"/>
      <c r="AB299" s="71"/>
      <c r="AC299" s="71"/>
      <c r="AD299" s="71"/>
      <c r="AE299" s="71"/>
      <c r="AF299" s="71"/>
      <c r="AG299" s="71"/>
      <c r="AH299" s="71"/>
      <c r="AI299" s="71"/>
      <c r="AJ299" s="71"/>
      <c r="AK299" s="71"/>
      <c r="AL299" s="71"/>
      <c r="AM299" s="71"/>
      <c r="AN299" s="71"/>
      <c r="AO299" s="71"/>
      <c r="AP299" s="71"/>
      <c r="AQ299" s="71"/>
      <c r="AR299" s="71"/>
      <c r="AS299" s="71"/>
      <c r="AT299" s="71"/>
      <c r="AU299" s="71"/>
      <c r="AV299" s="71"/>
      <c r="AW299" s="71"/>
      <c r="AX299" s="71"/>
      <c r="AY299" s="71"/>
      <c r="AZ299" s="71"/>
      <c r="BA299" s="71"/>
      <c r="BB299" s="71"/>
      <c r="BC299" s="71"/>
    </row>
    <row r="300" spans="16:55">
      <c r="P300" s="71"/>
      <c r="Q300" s="71"/>
      <c r="R300" s="71"/>
      <c r="S300" s="71"/>
      <c r="T300" s="71"/>
      <c r="U300" s="71"/>
      <c r="V300" s="71"/>
      <c r="W300" s="71"/>
      <c r="X300" s="71"/>
      <c r="Y300" s="71"/>
      <c r="Z300" s="71"/>
      <c r="AA300" s="71"/>
      <c r="AB300" s="71"/>
      <c r="AC300" s="71"/>
      <c r="AD300" s="71"/>
      <c r="AE300" s="71"/>
      <c r="AF300" s="71"/>
      <c r="AG300" s="71"/>
      <c r="AH300" s="71"/>
      <c r="AI300" s="71"/>
      <c r="AJ300" s="71"/>
      <c r="AK300" s="71"/>
      <c r="AL300" s="71"/>
      <c r="AM300" s="71"/>
      <c r="AN300" s="71"/>
      <c r="AO300" s="71"/>
      <c r="AP300" s="71"/>
      <c r="AQ300" s="71"/>
      <c r="AR300" s="71"/>
      <c r="AS300" s="71"/>
      <c r="AT300" s="71"/>
      <c r="AU300" s="71"/>
      <c r="AV300" s="71"/>
      <c r="AW300" s="71"/>
      <c r="AX300" s="71"/>
      <c r="AY300" s="71"/>
      <c r="AZ300" s="71"/>
      <c r="BA300" s="71"/>
      <c r="BB300" s="71"/>
      <c r="BC300" s="71"/>
    </row>
  </sheetData>
  <dataConsolidate/>
  <mergeCells count="7">
    <mergeCell ref="U7:V7"/>
    <mergeCell ref="I11:O11"/>
    <mergeCell ref="N7:O7"/>
    <mergeCell ref="N8:O8"/>
    <mergeCell ref="I10:O10"/>
    <mergeCell ref="J8:L8"/>
    <mergeCell ref="J7:L7"/>
  </mergeCells>
  <conditionalFormatting sqref="BD20:CB27">
    <cfRule type="expression" dxfId="13" priority="6">
      <formula>TRIM($E20)="BOLD"</formula>
    </cfRule>
  </conditionalFormatting>
  <conditionalFormatting sqref="BD20:CB27">
    <cfRule type="expression" dxfId="12" priority="5">
      <formula>ISERROR(BD20)=TRUE</formula>
    </cfRule>
  </conditionalFormatting>
  <conditionalFormatting sqref="I13:I300">
    <cfRule type="expression" dxfId="11" priority="4">
      <formula>$G13="GLABEL"</formula>
    </cfRule>
  </conditionalFormatting>
  <conditionalFormatting sqref="I13">
    <cfRule type="expression" dxfId="10" priority="2">
      <formula>$G13="LABEL"</formula>
    </cfRule>
    <cfRule type="expression" dxfId="9" priority="3">
      <formula>$H13="BOLD"</formula>
    </cfRule>
  </conditionalFormatting>
  <conditionalFormatting sqref="I14:I300">
    <cfRule type="expression" dxfId="8" priority="1">
      <formula>$G14="LABEL"</formula>
    </cfRule>
  </conditionalFormatting>
  <dataValidations disablePrompts="1" count="1">
    <dataValidation type="list" allowBlank="1" showInputMessage="1" showErrorMessage="1" sqref="K1" xr:uid="{00000000-0002-0000-0B00-000000000000}">
      <formula1>$N$30</formula1>
    </dataValidation>
  </dataValidations>
  <pageMargins left="0.7" right="0.7" top="0.75" bottom="0.75" header="0.3" footer="0.3"/>
  <pageSetup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sRecon"/>
  <dimension ref="B1:AY110"/>
  <sheetViews>
    <sheetView showGridLines="0" showRowColHeaders="0" zoomScaleNormal="100" workbookViewId="0">
      <pane ySplit="11" topLeftCell="A46" activePane="bottomLeft" state="frozen"/>
      <selection activeCell="L10" sqref="L10"/>
      <selection pane="bottomLeft" activeCell="U54" sqref="U54"/>
    </sheetView>
  </sheetViews>
  <sheetFormatPr baseColWidth="10" defaultColWidth="10.6640625" defaultRowHeight="15"/>
  <cols>
    <col min="1" max="1" width="1.6640625" customWidth="1"/>
    <col min="2" max="3" width="10.83203125" hidden="1" customWidth="1"/>
    <col min="4" max="4" width="57" hidden="1" customWidth="1"/>
    <col min="5" max="8" width="9.1640625" customWidth="1"/>
    <col min="9" max="9" width="10.6640625" customWidth="1"/>
    <col min="10" max="10" width="9.1640625" customWidth="1"/>
    <col min="11" max="11" width="4.6640625" customWidth="1"/>
    <col min="12" max="31" width="13.6640625" customWidth="1"/>
  </cols>
  <sheetData>
    <row r="1" spans="2:19" ht="5" customHeight="1"/>
    <row r="2" spans="2:19" ht="15" customHeight="1"/>
    <row r="3" spans="2:19" ht="15" customHeight="1"/>
    <row r="4" spans="2:19" ht="15" customHeight="1"/>
    <row r="5" spans="2:19" ht="5" customHeight="1"/>
    <row r="6" spans="2:19" ht="5" customHeight="1">
      <c r="L6" s="4"/>
      <c r="M6" s="4"/>
      <c r="N6" s="4"/>
      <c r="O6" s="4"/>
      <c r="P6" s="4"/>
      <c r="Q6" s="4"/>
      <c r="R6" s="4"/>
      <c r="S6" s="4"/>
    </row>
    <row r="7" spans="2:19">
      <c r="E7" s="17" t="s">
        <v>748</v>
      </c>
      <c r="F7" s="182" t="str">
        <f>TK</f>
        <v>EVD GR</v>
      </c>
      <c r="G7" s="182"/>
      <c r="H7" s="182"/>
      <c r="J7" s="175" t="s">
        <v>749</v>
      </c>
      <c r="K7" s="176"/>
      <c r="L7" s="19" t="str">
        <f>ACC</f>
        <v>Mixed</v>
      </c>
      <c r="N7" s="15" t="s">
        <v>747</v>
      </c>
      <c r="O7" s="19" t="str">
        <f>CURR</f>
        <v>JPY</v>
      </c>
    </row>
    <row r="8" spans="2:19">
      <c r="E8" s="18" t="s">
        <v>746</v>
      </c>
      <c r="F8" s="177" t="str">
        <f>NAME</f>
        <v>CTS Eventim AG &amp; Co KGaA</v>
      </c>
      <c r="G8" s="178"/>
      <c r="H8" s="179"/>
      <c r="J8" s="180" t="s">
        <v>750</v>
      </c>
      <c r="K8" s="181"/>
      <c r="L8" s="20" t="str">
        <f>'Income Statement'!$X$8</f>
        <v>Yes</v>
      </c>
      <c r="N8" s="16" t="s">
        <v>751</v>
      </c>
      <c r="O8" s="20" t="str">
        <f>'Income Statement'!$O$8</f>
        <v>Annual</v>
      </c>
    </row>
    <row r="10" spans="2:19" ht="15" customHeight="1">
      <c r="E10" s="150" t="s">
        <v>1412</v>
      </c>
      <c r="F10" s="151"/>
      <c r="G10" s="151"/>
      <c r="H10" s="151"/>
      <c r="I10" s="151"/>
      <c r="J10" s="151"/>
      <c r="K10" s="152"/>
      <c r="L10" s="95" t="s">
        <v>9053</v>
      </c>
      <c r="M10" s="95" t="s">
        <v>9054</v>
      </c>
      <c r="N10" s="95" t="s">
        <v>9055</v>
      </c>
      <c r="O10" s="95" t="s">
        <v>9056</v>
      </c>
      <c r="P10" s="95" t="s">
        <v>9057</v>
      </c>
      <c r="Q10" s="95" t="s">
        <v>9058</v>
      </c>
      <c r="R10" s="95" t="s">
        <v>9059</v>
      </c>
      <c r="S10" s="96" t="s">
        <v>9060</v>
      </c>
    </row>
    <row r="11" spans="2:19" ht="15" customHeight="1">
      <c r="E11" s="153" t="s">
        <v>1410</v>
      </c>
      <c r="F11" s="154"/>
      <c r="G11" s="154"/>
      <c r="H11" s="154"/>
      <c r="I11" s="154"/>
      <c r="J11" s="154"/>
      <c r="K11" s="155"/>
      <c r="L11" s="129">
        <v>44286</v>
      </c>
      <c r="M11" s="129">
        <v>43921</v>
      </c>
      <c r="N11" s="129">
        <v>43555</v>
      </c>
      <c r="O11" s="129">
        <v>43190</v>
      </c>
      <c r="P11" s="129">
        <v>42825</v>
      </c>
      <c r="Q11" s="129">
        <v>42460</v>
      </c>
      <c r="R11" s="129">
        <v>42094</v>
      </c>
      <c r="S11" s="130">
        <v>41729</v>
      </c>
    </row>
    <row r="12" spans="2:19" ht="15" hidden="1" customHeight="1">
      <c r="B12">
        <v>5</v>
      </c>
      <c r="C12">
        <v>3</v>
      </c>
      <c r="D12">
        <v>2</v>
      </c>
      <c r="F12" t="s">
        <v>646</v>
      </c>
      <c r="L12" s="4" t="s">
        <v>9038</v>
      </c>
      <c r="M12" s="4" t="s">
        <v>9039</v>
      </c>
      <c r="N12" s="4" t="s">
        <v>9045</v>
      </c>
      <c r="O12" s="4" t="s">
        <v>9046</v>
      </c>
      <c r="P12" s="4" t="s">
        <v>9047</v>
      </c>
      <c r="Q12" s="4" t="s">
        <v>9048</v>
      </c>
      <c r="R12" s="4" t="s">
        <v>9049</v>
      </c>
      <c r="S12" s="4" t="s">
        <v>9050</v>
      </c>
    </row>
    <row r="13" spans="2:19" s="2" customFormat="1">
      <c r="B13" s="2" t="b">
        <v>0</v>
      </c>
      <c r="C13" s="2" t="s">
        <v>9029</v>
      </c>
      <c r="E13" s="2" t="s">
        <v>1772</v>
      </c>
      <c r="L13" s="100" t="s">
        <v>9061</v>
      </c>
      <c r="M13" s="100" t="s">
        <v>9061</v>
      </c>
      <c r="N13" s="100" t="s">
        <v>9061</v>
      </c>
      <c r="O13" s="100" t="s">
        <v>9061</v>
      </c>
      <c r="P13" s="100" t="s">
        <v>9061</v>
      </c>
      <c r="Q13" s="100" t="s">
        <v>9061</v>
      </c>
      <c r="R13" s="100" t="s">
        <v>9061</v>
      </c>
      <c r="S13" s="100" t="s">
        <v>9061</v>
      </c>
    </row>
    <row r="14" spans="2:19" s="2" customFormat="1">
      <c r="B14" s="2" t="b">
        <v>1</v>
      </c>
      <c r="C14" s="2" t="s">
        <v>9029</v>
      </c>
      <c r="D14" s="2" t="s">
        <v>50</v>
      </c>
      <c r="E14" s="2" t="s">
        <v>1773</v>
      </c>
      <c r="L14" s="100">
        <v>61151.69768560549</v>
      </c>
      <c r="M14" s="100">
        <v>43402.020779820305</v>
      </c>
      <c r="N14" s="100">
        <v>18457.314439340811</v>
      </c>
      <c r="O14" s="100">
        <v>-6997.1967831121856</v>
      </c>
      <c r="P14" s="100">
        <v>27997.562674762859</v>
      </c>
      <c r="Q14" s="100">
        <v>24795.638538288826</v>
      </c>
      <c r="R14" s="100">
        <v>21196.887043730272</v>
      </c>
      <c r="S14" s="100">
        <v>19508.822376979788</v>
      </c>
    </row>
    <row r="15" spans="2:19">
      <c r="B15" t="b">
        <v>0</v>
      </c>
      <c r="C15" t="s">
        <v>9030</v>
      </c>
      <c r="D15" t="s">
        <v>523</v>
      </c>
      <c r="E15" t="s">
        <v>522</v>
      </c>
      <c r="L15" s="99">
        <v>0</v>
      </c>
      <c r="M15" s="99">
        <v>0</v>
      </c>
      <c r="N15" s="99">
        <v>0</v>
      </c>
      <c r="O15" s="99">
        <v>0</v>
      </c>
      <c r="P15" s="99">
        <v>0</v>
      </c>
      <c r="Q15" s="99">
        <v>0</v>
      </c>
      <c r="R15" s="99">
        <v>0</v>
      </c>
      <c r="S15" s="99">
        <v>0</v>
      </c>
    </row>
    <row r="16" spans="2:19">
      <c r="B16" t="b">
        <v>0</v>
      </c>
      <c r="C16" t="s">
        <v>9030</v>
      </c>
      <c r="D16" t="s">
        <v>527</v>
      </c>
      <c r="E16" t="s">
        <v>526</v>
      </c>
      <c r="L16" s="99">
        <v>0</v>
      </c>
      <c r="M16" s="99">
        <v>0</v>
      </c>
      <c r="N16" s="99">
        <v>0</v>
      </c>
      <c r="O16" s="99">
        <v>0</v>
      </c>
      <c r="P16" s="99">
        <v>0</v>
      </c>
      <c r="Q16" s="99">
        <v>0</v>
      </c>
      <c r="R16" s="99">
        <v>0</v>
      </c>
      <c r="S16" s="99">
        <v>0</v>
      </c>
    </row>
    <row r="17" spans="2:19">
      <c r="B17" t="b">
        <v>0</v>
      </c>
      <c r="C17" t="s">
        <v>9030</v>
      </c>
      <c r="D17" t="s">
        <v>531</v>
      </c>
      <c r="E17" t="s">
        <v>1774</v>
      </c>
      <c r="L17" s="99">
        <v>0</v>
      </c>
      <c r="M17" s="99">
        <v>0</v>
      </c>
      <c r="N17" s="99">
        <v>0</v>
      </c>
      <c r="O17" s="99">
        <v>0</v>
      </c>
      <c r="P17" s="99">
        <v>0</v>
      </c>
      <c r="Q17" s="99">
        <v>0</v>
      </c>
      <c r="R17" s="99">
        <v>0</v>
      </c>
      <c r="S17" s="99">
        <v>0</v>
      </c>
    </row>
    <row r="18" spans="2:19">
      <c r="B18" t="b">
        <v>0</v>
      </c>
      <c r="C18" t="s">
        <v>9030</v>
      </c>
      <c r="D18" t="s">
        <v>534</v>
      </c>
      <c r="E18" t="s">
        <v>533</v>
      </c>
      <c r="L18" s="99">
        <v>0</v>
      </c>
      <c r="M18" s="99">
        <v>0</v>
      </c>
      <c r="N18" s="99">
        <v>0</v>
      </c>
      <c r="O18" s="99">
        <v>0</v>
      </c>
      <c r="P18" s="99">
        <v>0</v>
      </c>
      <c r="Q18" s="99">
        <v>0</v>
      </c>
      <c r="R18" s="99">
        <v>0</v>
      </c>
      <c r="S18" s="99">
        <v>0</v>
      </c>
    </row>
    <row r="19" spans="2:19">
      <c r="B19" t="b">
        <v>0</v>
      </c>
      <c r="C19" t="s">
        <v>9030</v>
      </c>
      <c r="D19" t="s">
        <v>537</v>
      </c>
      <c r="E19" t="s">
        <v>536</v>
      </c>
      <c r="L19" s="99">
        <v>0</v>
      </c>
      <c r="M19" s="99">
        <v>0</v>
      </c>
      <c r="N19" s="99">
        <v>0</v>
      </c>
      <c r="O19" s="99">
        <v>0</v>
      </c>
      <c r="P19" s="99">
        <v>0</v>
      </c>
      <c r="Q19" s="99">
        <v>0</v>
      </c>
      <c r="R19" s="99">
        <v>0</v>
      </c>
      <c r="S19" s="99">
        <v>0</v>
      </c>
    </row>
    <row r="20" spans="2:19">
      <c r="B20" t="b">
        <v>0</v>
      </c>
      <c r="C20" s="9" t="s">
        <v>9030</v>
      </c>
      <c r="D20" s="9" t="s">
        <v>539</v>
      </c>
      <c r="E20" t="s">
        <v>1775</v>
      </c>
      <c r="G20" s="9"/>
      <c r="H20" s="9"/>
      <c r="I20" s="9"/>
      <c r="J20" s="9"/>
      <c r="K20" s="9"/>
      <c r="L20" s="99">
        <v>0</v>
      </c>
      <c r="M20" s="99">
        <v>0</v>
      </c>
      <c r="N20" s="99">
        <v>0</v>
      </c>
      <c r="O20" s="99">
        <v>0</v>
      </c>
      <c r="P20" s="99">
        <v>0</v>
      </c>
      <c r="Q20" s="99">
        <v>0</v>
      </c>
      <c r="R20" s="99">
        <v>0</v>
      </c>
      <c r="S20" s="99">
        <v>0</v>
      </c>
    </row>
    <row r="21" spans="2:19">
      <c r="B21" t="b">
        <v>0</v>
      </c>
      <c r="C21" s="9" t="s">
        <v>9030</v>
      </c>
      <c r="D21" s="9" t="s">
        <v>542</v>
      </c>
      <c r="E21" t="s">
        <v>1776</v>
      </c>
      <c r="G21" s="9"/>
      <c r="H21" s="9"/>
      <c r="I21" s="9"/>
      <c r="J21" s="9"/>
      <c r="K21" s="9"/>
      <c r="L21" s="99">
        <v>0</v>
      </c>
      <c r="M21" s="99">
        <v>0</v>
      </c>
      <c r="N21" s="99">
        <v>0</v>
      </c>
      <c r="O21" s="99">
        <v>0</v>
      </c>
      <c r="P21" s="99">
        <v>0</v>
      </c>
      <c r="Q21" s="99">
        <v>0</v>
      </c>
      <c r="R21" s="99">
        <v>0</v>
      </c>
      <c r="S21" s="99">
        <v>0</v>
      </c>
    </row>
    <row r="22" spans="2:19">
      <c r="B22" t="b">
        <v>0</v>
      </c>
      <c r="C22" s="9" t="s">
        <v>9030</v>
      </c>
      <c r="D22" s="9" t="s">
        <v>544</v>
      </c>
      <c r="E22" t="s">
        <v>1777</v>
      </c>
      <c r="G22" s="9"/>
      <c r="H22" s="9"/>
      <c r="I22" s="9"/>
      <c r="J22" s="9"/>
      <c r="K22" s="9"/>
      <c r="L22" s="99">
        <v>-401.26982702995218</v>
      </c>
      <c r="M22" s="99">
        <v>-427.50615692786846</v>
      </c>
      <c r="N22" s="99">
        <v>-24674.118685086065</v>
      </c>
      <c r="O22" s="99">
        <v>-9380.0687586424356</v>
      </c>
      <c r="P22" s="99">
        <v>92.402405500311659</v>
      </c>
      <c r="Q22" s="99">
        <v>-297.51115802289866</v>
      </c>
      <c r="R22" s="99">
        <v>401.41109250266658</v>
      </c>
      <c r="S22" s="99">
        <v>596.70022173261168</v>
      </c>
    </row>
    <row r="23" spans="2:19" s="2" customFormat="1">
      <c r="B23" s="2" t="b">
        <v>0</v>
      </c>
      <c r="C23" s="106" t="s">
        <v>9029</v>
      </c>
      <c r="D23" s="106" t="s">
        <v>50</v>
      </c>
      <c r="E23" s="2" t="s">
        <v>1778</v>
      </c>
      <c r="G23" s="106"/>
      <c r="H23" s="106"/>
      <c r="I23" s="106"/>
      <c r="J23" s="106"/>
      <c r="K23" s="106"/>
      <c r="L23" s="100">
        <v>60750.427858575538</v>
      </c>
      <c r="M23" s="100">
        <v>42974.514622892435</v>
      </c>
      <c r="N23" s="100">
        <v>-6216.8042457452566</v>
      </c>
      <c r="O23" s="100">
        <v>-16377.265541754621</v>
      </c>
      <c r="P23" s="100">
        <v>28089.965080263173</v>
      </c>
      <c r="Q23" s="100">
        <v>24498.127380265923</v>
      </c>
      <c r="R23" s="100">
        <v>21598.298136232937</v>
      </c>
      <c r="S23" s="100">
        <v>20105.522598712399</v>
      </c>
    </row>
    <row r="24" spans="2:19">
      <c r="B24" t="b">
        <v>0</v>
      </c>
      <c r="C24" t="s">
        <v>9030</v>
      </c>
      <c r="D24" t="s">
        <v>418</v>
      </c>
      <c r="E24" t="s">
        <v>927</v>
      </c>
      <c r="L24" s="99">
        <v>13928.166893897602</v>
      </c>
      <c r="M24" s="99">
        <v>8377.4366024525061</v>
      </c>
      <c r="N24" s="99">
        <v>7207.2284004492512</v>
      </c>
      <c r="O24" s="99">
        <v>6799.6088098843302</v>
      </c>
      <c r="P24" s="99">
        <v>6601.5842756583297</v>
      </c>
      <c r="Q24" s="99">
        <v>4885.5973425723505</v>
      </c>
      <c r="R24" s="99">
        <v>4547.0034672036045</v>
      </c>
      <c r="S24" s="99">
        <v>3803.4207479201732</v>
      </c>
    </row>
    <row r="25" spans="2:19" s="2" customFormat="1">
      <c r="B25" s="2" t="b">
        <v>0</v>
      </c>
      <c r="C25" s="2" t="s">
        <v>9029</v>
      </c>
      <c r="D25" s="2" t="s">
        <v>177</v>
      </c>
      <c r="E25" s="2" t="s">
        <v>1779</v>
      </c>
      <c r="L25" s="100">
        <v>74678.594752473131</v>
      </c>
      <c r="M25" s="100">
        <v>51351.951225344943</v>
      </c>
      <c r="N25" s="100">
        <v>990.42415470399465</v>
      </c>
      <c r="O25" s="100">
        <v>-9577.6567318702891</v>
      </c>
      <c r="P25" s="100">
        <v>34691.549355921503</v>
      </c>
      <c r="Q25" s="100">
        <v>29383.724722838273</v>
      </c>
      <c r="R25" s="100">
        <v>26145.301603436543</v>
      </c>
      <c r="S25" s="100">
        <v>23908.943346632572</v>
      </c>
    </row>
    <row r="26" spans="2:19" s="2" customFormat="1">
      <c r="B26" s="2" t="b">
        <v>0</v>
      </c>
      <c r="C26" s="2" t="s">
        <v>9029</v>
      </c>
      <c r="L26" s="100" t="s">
        <v>9061</v>
      </c>
      <c r="M26" s="100" t="s">
        <v>9061</v>
      </c>
      <c r="N26" s="100" t="s">
        <v>9061</v>
      </c>
      <c r="O26" s="100" t="s">
        <v>9061</v>
      </c>
      <c r="P26" s="100" t="s">
        <v>9061</v>
      </c>
      <c r="Q26" s="100" t="s">
        <v>9061</v>
      </c>
      <c r="R26" s="100" t="s">
        <v>9061</v>
      </c>
      <c r="S26" s="100" t="s">
        <v>9061</v>
      </c>
    </row>
    <row r="27" spans="2:19" s="2" customFormat="1">
      <c r="B27" s="2" t="b">
        <v>0</v>
      </c>
      <c r="C27" s="2" t="s">
        <v>9029</v>
      </c>
      <c r="E27" s="2" t="s">
        <v>1780</v>
      </c>
      <c r="L27" s="100" t="s">
        <v>9061</v>
      </c>
      <c r="M27" s="100" t="s">
        <v>9061</v>
      </c>
      <c r="N27" s="100" t="s">
        <v>9061</v>
      </c>
      <c r="O27" s="100" t="s">
        <v>9061</v>
      </c>
      <c r="P27" s="100" t="s">
        <v>9061</v>
      </c>
      <c r="Q27" s="100" t="s">
        <v>9061</v>
      </c>
      <c r="R27" s="100" t="s">
        <v>9061</v>
      </c>
      <c r="S27" s="100" t="s">
        <v>9061</v>
      </c>
    </row>
    <row r="28" spans="2:19" s="2" customFormat="1">
      <c r="B28" s="2" t="b">
        <v>1</v>
      </c>
      <c r="C28" s="2" t="s">
        <v>9029</v>
      </c>
      <c r="D28" s="2" t="s">
        <v>50</v>
      </c>
      <c r="E28" s="2" t="s">
        <v>1773</v>
      </c>
      <c r="L28" s="100">
        <v>61151.69768560549</v>
      </c>
      <c r="M28" s="100">
        <v>43402.020779820305</v>
      </c>
      <c r="N28" s="100">
        <v>18457.314439340811</v>
      </c>
      <c r="O28" s="100">
        <v>-6997.1967831121856</v>
      </c>
      <c r="P28" s="100">
        <v>27997.562674762859</v>
      </c>
      <c r="Q28" s="100">
        <v>24795.638538288826</v>
      </c>
      <c r="R28" s="100">
        <v>21196.887043730272</v>
      </c>
      <c r="S28" s="100">
        <v>19508.822376979788</v>
      </c>
    </row>
    <row r="29" spans="2:19">
      <c r="B29" t="b">
        <v>0</v>
      </c>
      <c r="C29" t="s">
        <v>9030</v>
      </c>
      <c r="D29" t="s">
        <v>632</v>
      </c>
      <c r="E29" t="s">
        <v>521</v>
      </c>
      <c r="L29" s="99">
        <v>344.42326820070895</v>
      </c>
      <c r="M29" s="99">
        <v>125.75334483735493</v>
      </c>
      <c r="N29" s="99">
        <v>567.73756449008351</v>
      </c>
      <c r="O29" s="99">
        <v>447.6792858275989</v>
      </c>
      <c r="P29" s="99" t="s">
        <v>9061</v>
      </c>
      <c r="Q29" s="99" t="s">
        <v>9061</v>
      </c>
      <c r="R29" s="99">
        <v>394.57101708608599</v>
      </c>
      <c r="S29" s="99">
        <v>103.58042155479409</v>
      </c>
    </row>
    <row r="30" spans="2:19">
      <c r="B30" t="b">
        <v>0</v>
      </c>
      <c r="C30" t="s">
        <v>9030</v>
      </c>
      <c r="D30" t="s">
        <v>634</v>
      </c>
      <c r="E30" t="s">
        <v>530</v>
      </c>
      <c r="L30" s="99">
        <v>-767.88453263459019</v>
      </c>
      <c r="M30" s="99">
        <v>-555.88223892429016</v>
      </c>
      <c r="N30" s="99">
        <v>23.763946546588585</v>
      </c>
      <c r="O30" s="99">
        <v>4.0199772604927251</v>
      </c>
      <c r="P30" s="99">
        <v>18.675783410234722</v>
      </c>
      <c r="Q30" s="99">
        <v>10.820957982427954</v>
      </c>
      <c r="R30" s="99">
        <v>33.693704829823069</v>
      </c>
      <c r="S30" s="99">
        <v>16.962647432318192</v>
      </c>
    </row>
    <row r="31" spans="2:19">
      <c r="B31" t="b">
        <v>0</v>
      </c>
      <c r="C31" t="s">
        <v>9030</v>
      </c>
      <c r="D31" t="s">
        <v>638</v>
      </c>
      <c r="E31" t="s">
        <v>845</v>
      </c>
      <c r="L31" s="99" t="s">
        <v>9061</v>
      </c>
      <c r="M31" s="99" t="s">
        <v>9061</v>
      </c>
      <c r="N31" s="99">
        <v>201.2793286732913</v>
      </c>
      <c r="O31" s="99">
        <v>201.8515854738317</v>
      </c>
      <c r="P31" s="99" t="s">
        <v>9061</v>
      </c>
      <c r="Q31" s="99" t="s">
        <v>9061</v>
      </c>
      <c r="R31" s="99" t="s">
        <v>9061</v>
      </c>
      <c r="S31" s="99" t="s">
        <v>9061</v>
      </c>
    </row>
    <row r="32" spans="2:19">
      <c r="B32" t="b">
        <v>0</v>
      </c>
      <c r="C32" t="s">
        <v>9030</v>
      </c>
      <c r="D32" t="s">
        <v>628</v>
      </c>
      <c r="E32" t="s">
        <v>543</v>
      </c>
      <c r="L32" s="99" t="s">
        <v>9061</v>
      </c>
      <c r="M32" s="99" t="s">
        <v>9061</v>
      </c>
      <c r="N32" s="99" t="s">
        <v>9061</v>
      </c>
      <c r="O32" s="99" t="s">
        <v>9061</v>
      </c>
      <c r="P32" s="99" t="s">
        <v>9061</v>
      </c>
      <c r="Q32" s="99" t="s">
        <v>9061</v>
      </c>
      <c r="R32" s="99">
        <v>-680.5875039497721</v>
      </c>
      <c r="S32" s="99" t="s">
        <v>9061</v>
      </c>
    </row>
    <row r="33" spans="2:19">
      <c r="B33" t="b">
        <v>0</v>
      </c>
      <c r="C33" t="s">
        <v>9030</v>
      </c>
      <c r="D33" t="s">
        <v>639</v>
      </c>
      <c r="E33" t="s">
        <v>631</v>
      </c>
      <c r="L33" s="99">
        <v>22.191437403929172</v>
      </c>
      <c r="M33" s="99">
        <v>2.6227371590666779</v>
      </c>
      <c r="N33" s="99">
        <v>68.43497174891904</v>
      </c>
      <c r="O33" s="99">
        <v>60.908746371101898</v>
      </c>
      <c r="P33" s="99" t="s">
        <v>9061</v>
      </c>
      <c r="Q33" s="99" t="s">
        <v>9061</v>
      </c>
      <c r="R33" s="99" t="s">
        <v>9061</v>
      </c>
      <c r="S33" s="99">
        <v>4.330888706123794</v>
      </c>
    </row>
    <row r="34" spans="2:19">
      <c r="B34" t="b">
        <v>0</v>
      </c>
      <c r="C34" t="s">
        <v>9030</v>
      </c>
      <c r="D34" t="s">
        <v>642</v>
      </c>
      <c r="E34" t="s">
        <v>1768</v>
      </c>
      <c r="L34" s="99" t="s">
        <v>9061</v>
      </c>
      <c r="M34" s="99" t="s">
        <v>9061</v>
      </c>
      <c r="N34" s="99">
        <v>-470.08462567568677</v>
      </c>
      <c r="O34" s="99">
        <v>-7408.452638609866</v>
      </c>
      <c r="P34" s="99">
        <v>-196.15675777939344</v>
      </c>
      <c r="Q34" s="99">
        <v>-685.8922885006441</v>
      </c>
      <c r="R34" s="99">
        <v>653.73387453652947</v>
      </c>
      <c r="S34" s="99">
        <v>471.82626403937564</v>
      </c>
    </row>
    <row r="35" spans="2:19">
      <c r="B35" t="b">
        <v>0</v>
      </c>
      <c r="C35" t="s">
        <v>9030</v>
      </c>
      <c r="D35" t="s">
        <v>630</v>
      </c>
      <c r="E35" t="s">
        <v>550</v>
      </c>
      <c r="L35" s="99" t="s">
        <v>9061</v>
      </c>
      <c r="M35" s="99" t="s">
        <v>9061</v>
      </c>
      <c r="N35" s="99">
        <v>-25065.249870869262</v>
      </c>
      <c r="O35" s="99">
        <v>-2686.0757149655938</v>
      </c>
      <c r="P35" s="99">
        <v>269.88337986947039</v>
      </c>
      <c r="Q35" s="99">
        <v>377.56017249531749</v>
      </c>
      <c r="R35" s="99" t="s">
        <v>9061</v>
      </c>
      <c r="S35" s="99" t="s">
        <v>9061</v>
      </c>
    </row>
    <row r="36" spans="2:19" s="2" customFormat="1">
      <c r="B36" s="2" t="b">
        <v>0</v>
      </c>
      <c r="C36" s="2" t="s">
        <v>9029</v>
      </c>
      <c r="D36" s="2" t="s">
        <v>50</v>
      </c>
      <c r="E36" s="2" t="s">
        <v>1778</v>
      </c>
      <c r="L36" s="100">
        <v>60750.427858575538</v>
      </c>
      <c r="M36" s="100">
        <v>42974.514622892435</v>
      </c>
      <c r="N36" s="100">
        <v>-6216.8042457452566</v>
      </c>
      <c r="O36" s="100">
        <v>-16377.265541754621</v>
      </c>
      <c r="P36" s="100">
        <v>28089.965080263173</v>
      </c>
      <c r="Q36" s="100">
        <v>24498.127380265923</v>
      </c>
      <c r="R36" s="100">
        <v>21598.298136232937</v>
      </c>
      <c r="S36" s="100">
        <v>20105.522598712399</v>
      </c>
    </row>
    <row r="37" spans="2:19" s="2" customFormat="1">
      <c r="B37" s="2" t="b">
        <v>0</v>
      </c>
      <c r="C37" s="2" t="s">
        <v>9029</v>
      </c>
      <c r="L37" s="100" t="s">
        <v>9061</v>
      </c>
      <c r="M37" s="100" t="s">
        <v>9061</v>
      </c>
      <c r="N37" s="100" t="s">
        <v>9061</v>
      </c>
      <c r="O37" s="100" t="s">
        <v>9061</v>
      </c>
      <c r="P37" s="100" t="s">
        <v>9061</v>
      </c>
      <c r="Q37" s="100" t="s">
        <v>9061</v>
      </c>
      <c r="R37" s="100" t="s">
        <v>9061</v>
      </c>
      <c r="S37" s="100" t="s">
        <v>9061</v>
      </c>
    </row>
    <row r="38" spans="2:19" s="2" customFormat="1">
      <c r="B38" s="2" t="b">
        <v>0</v>
      </c>
      <c r="C38" s="2" t="s">
        <v>9029</v>
      </c>
      <c r="E38" s="2" t="s">
        <v>520</v>
      </c>
      <c r="L38" s="100" t="s">
        <v>9061</v>
      </c>
      <c r="M38" s="100" t="s">
        <v>9061</v>
      </c>
      <c r="N38" s="100" t="s">
        <v>9061</v>
      </c>
      <c r="O38" s="100" t="s">
        <v>9061</v>
      </c>
      <c r="P38" s="100" t="s">
        <v>9061</v>
      </c>
      <c r="Q38" s="100" t="s">
        <v>9061</v>
      </c>
      <c r="R38" s="100" t="s">
        <v>9061</v>
      </c>
      <c r="S38" s="100" t="s">
        <v>9061</v>
      </c>
    </row>
    <row r="39" spans="2:19" s="2" customFormat="1">
      <c r="B39" s="2" t="b">
        <v>1</v>
      </c>
      <c r="C39" s="2" t="s">
        <v>9029</v>
      </c>
      <c r="D39" s="2" t="s">
        <v>77</v>
      </c>
      <c r="E39" s="2" t="s">
        <v>166</v>
      </c>
      <c r="L39" s="100">
        <v>62182.231559568769</v>
      </c>
      <c r="M39" s="100">
        <v>47098.423708530172</v>
      </c>
      <c r="N39" s="100">
        <v>18323.431221365223</v>
      </c>
      <c r="O39" s="100">
        <v>-12428.79514950157</v>
      </c>
      <c r="P39" s="100">
        <v>27344.520575123934</v>
      </c>
      <c r="Q39" s="100">
        <v>25149.470827015444</v>
      </c>
      <c r="R39" s="100">
        <v>21633.891862011813</v>
      </c>
      <c r="S39" s="100">
        <v>18704.211346576642</v>
      </c>
    </row>
    <row r="40" spans="2:19">
      <c r="B40" t="b">
        <v>0</v>
      </c>
      <c r="C40" t="s">
        <v>9030</v>
      </c>
      <c r="D40" t="s">
        <v>161</v>
      </c>
      <c r="E40" t="s">
        <v>521</v>
      </c>
      <c r="L40" s="99">
        <v>344.42326820070895</v>
      </c>
      <c r="M40" s="99">
        <v>125.75334483735493</v>
      </c>
      <c r="N40" s="99">
        <v>567.73756449008351</v>
      </c>
      <c r="O40" s="99">
        <v>447.6792858275989</v>
      </c>
      <c r="P40" s="99" t="s">
        <v>9061</v>
      </c>
      <c r="Q40" s="99" t="s">
        <v>9061</v>
      </c>
      <c r="R40" s="99">
        <v>394.57101708608599</v>
      </c>
      <c r="S40" s="99">
        <v>103.58042155479409</v>
      </c>
    </row>
    <row r="41" spans="2:19">
      <c r="B41" t="b">
        <v>0</v>
      </c>
      <c r="C41" t="s">
        <v>9030</v>
      </c>
      <c r="D41" t="s">
        <v>163</v>
      </c>
      <c r="E41" t="s">
        <v>530</v>
      </c>
      <c r="L41" s="99">
        <v>-767.88453263459007</v>
      </c>
      <c r="M41" s="99">
        <v>-555.88223892429016</v>
      </c>
      <c r="N41" s="99">
        <v>23.763946546588585</v>
      </c>
      <c r="O41" s="99">
        <v>4.0199772604927251</v>
      </c>
      <c r="P41" s="99">
        <v>18.675783410234722</v>
      </c>
      <c r="Q41" s="99">
        <v>10.820957982427954</v>
      </c>
      <c r="R41" s="99">
        <v>33.693704829823069</v>
      </c>
      <c r="S41" s="99">
        <v>16.962647432318192</v>
      </c>
    </row>
    <row r="42" spans="2:19">
      <c r="B42" t="b">
        <v>0</v>
      </c>
      <c r="C42" t="s">
        <v>9030</v>
      </c>
      <c r="D42" t="s">
        <v>178</v>
      </c>
      <c r="E42" t="s">
        <v>845</v>
      </c>
      <c r="L42" s="99" t="s">
        <v>9061</v>
      </c>
      <c r="M42" s="99" t="s">
        <v>9061</v>
      </c>
      <c r="N42" s="99">
        <v>201.2793286732913</v>
      </c>
      <c r="O42" s="99">
        <v>201.8515854738317</v>
      </c>
      <c r="P42" s="99" t="s">
        <v>9061</v>
      </c>
      <c r="Q42" s="99" t="s">
        <v>9061</v>
      </c>
      <c r="R42" s="99" t="s">
        <v>9061</v>
      </c>
      <c r="S42" s="99" t="s">
        <v>9061</v>
      </c>
    </row>
    <row r="43" spans="2:19">
      <c r="B43" t="b">
        <v>0</v>
      </c>
      <c r="C43" t="s">
        <v>9030</v>
      </c>
      <c r="D43" t="s">
        <v>181</v>
      </c>
      <c r="E43" t="s">
        <v>543</v>
      </c>
      <c r="L43" s="99" t="s">
        <v>9061</v>
      </c>
      <c r="M43" s="99" t="s">
        <v>9061</v>
      </c>
      <c r="N43" s="99" t="s">
        <v>9061</v>
      </c>
      <c r="O43" s="99" t="s">
        <v>9061</v>
      </c>
      <c r="P43" s="99" t="s">
        <v>9061</v>
      </c>
      <c r="Q43" s="99" t="s">
        <v>9061</v>
      </c>
      <c r="R43" s="99">
        <v>-1361.1750078995442</v>
      </c>
      <c r="S43" s="99" t="s">
        <v>9061</v>
      </c>
    </row>
    <row r="44" spans="2:19">
      <c r="B44" t="b">
        <v>0</v>
      </c>
      <c r="C44" t="s">
        <v>9030</v>
      </c>
      <c r="D44" t="s">
        <v>187</v>
      </c>
      <c r="E44" t="s">
        <v>631</v>
      </c>
      <c r="L44" s="99">
        <v>22.191437403929172</v>
      </c>
      <c r="M44" s="99">
        <v>2.6227371590666779</v>
      </c>
      <c r="N44" s="99">
        <v>68.43497174891904</v>
      </c>
      <c r="O44" s="99">
        <v>60.908746371101898</v>
      </c>
      <c r="P44" s="99" t="s">
        <v>9061</v>
      </c>
      <c r="Q44" s="99" t="s">
        <v>9061</v>
      </c>
      <c r="R44" s="99" t="s">
        <v>9061</v>
      </c>
      <c r="S44" s="99">
        <v>4.330888706123794</v>
      </c>
    </row>
    <row r="45" spans="2:19">
      <c r="B45" t="b">
        <v>0</v>
      </c>
      <c r="C45" t="s">
        <v>9030</v>
      </c>
      <c r="D45" t="s">
        <v>227</v>
      </c>
      <c r="E45" t="s">
        <v>1768</v>
      </c>
      <c r="L45" s="99" t="s">
        <v>9061</v>
      </c>
      <c r="M45" s="99" t="s">
        <v>9061</v>
      </c>
      <c r="N45" s="99">
        <v>-470.08462567568677</v>
      </c>
      <c r="O45" s="99">
        <v>-7408.452638609866</v>
      </c>
      <c r="P45" s="99">
        <v>-196.15675777939344</v>
      </c>
      <c r="Q45" s="99">
        <v>-685.8922885006441</v>
      </c>
      <c r="R45" s="99">
        <v>653.73387453652947</v>
      </c>
      <c r="S45" s="99">
        <v>471.82626403937564</v>
      </c>
    </row>
    <row r="46" spans="2:19">
      <c r="B46" t="b">
        <v>0</v>
      </c>
      <c r="C46" t="s">
        <v>9030</v>
      </c>
      <c r="D46" t="s">
        <v>199</v>
      </c>
      <c r="E46" t="s">
        <v>550</v>
      </c>
      <c r="L46" s="99" t="s">
        <v>9061</v>
      </c>
      <c r="M46" s="99" t="s">
        <v>9061</v>
      </c>
      <c r="N46" s="99">
        <v>-25065.249870869262</v>
      </c>
      <c r="O46" s="99">
        <v>-2686.0757149655938</v>
      </c>
      <c r="P46" s="99">
        <v>269.88337986947039</v>
      </c>
      <c r="Q46" s="99">
        <v>377.56017249531749</v>
      </c>
      <c r="R46" s="99" t="s">
        <v>9061</v>
      </c>
      <c r="S46" s="99" t="s">
        <v>9061</v>
      </c>
    </row>
    <row r="47" spans="2:19" s="2" customFormat="1">
      <c r="B47" s="2" t="b">
        <v>0</v>
      </c>
      <c r="C47" s="2" t="s">
        <v>9029</v>
      </c>
      <c r="D47" s="2" t="s">
        <v>77</v>
      </c>
      <c r="E47" s="2" t="s">
        <v>165</v>
      </c>
      <c r="L47" s="100">
        <v>61780.961732538817</v>
      </c>
      <c r="M47" s="100">
        <v>46670.91755160231</v>
      </c>
      <c r="N47" s="100">
        <v>-6350.6874637208457</v>
      </c>
      <c r="O47" s="100">
        <v>-21808.863908144001</v>
      </c>
      <c r="P47" s="100">
        <v>27436.922980624247</v>
      </c>
      <c r="Q47" s="100">
        <v>24851.959668992549</v>
      </c>
      <c r="R47" s="100">
        <v>21354.715450564705</v>
      </c>
      <c r="S47" s="100">
        <v>19300.911568309257</v>
      </c>
    </row>
    <row r="48" spans="2:19" s="2" customFormat="1">
      <c r="B48" s="2" t="b">
        <v>0</v>
      </c>
      <c r="C48" s="2" t="s">
        <v>9029</v>
      </c>
      <c r="L48" s="100" t="s">
        <v>9061</v>
      </c>
      <c r="M48" s="100" t="s">
        <v>9061</v>
      </c>
      <c r="N48" s="100" t="s">
        <v>9061</v>
      </c>
      <c r="O48" s="100" t="s">
        <v>9061</v>
      </c>
      <c r="P48" s="100" t="s">
        <v>9061</v>
      </c>
      <c r="Q48" s="100" t="s">
        <v>9061</v>
      </c>
      <c r="R48" s="100" t="s">
        <v>9061</v>
      </c>
      <c r="S48" s="100" t="s">
        <v>9061</v>
      </c>
    </row>
    <row r="49" spans="2:19" s="2" customFormat="1">
      <c r="B49" s="2" t="b">
        <v>0</v>
      </c>
      <c r="C49" s="2" t="s">
        <v>9029</v>
      </c>
      <c r="E49" s="2" t="s">
        <v>552</v>
      </c>
      <c r="L49" s="100" t="s">
        <v>9061</v>
      </c>
      <c r="M49" s="100" t="s">
        <v>9061</v>
      </c>
      <c r="N49" s="100" t="s">
        <v>9061</v>
      </c>
      <c r="O49" s="100" t="s">
        <v>9061</v>
      </c>
      <c r="P49" s="100" t="s">
        <v>9061</v>
      </c>
      <c r="Q49" s="100" t="s">
        <v>9061</v>
      </c>
      <c r="R49" s="100" t="s">
        <v>9061</v>
      </c>
      <c r="S49" s="100" t="s">
        <v>9061</v>
      </c>
    </row>
    <row r="50" spans="2:19" s="2" customFormat="1">
      <c r="B50" s="2" t="b">
        <v>1</v>
      </c>
      <c r="C50" s="2" t="s">
        <v>9029</v>
      </c>
      <c r="D50" s="2" t="s">
        <v>127</v>
      </c>
      <c r="E50" s="2" t="s">
        <v>554</v>
      </c>
      <c r="L50" s="100">
        <v>41744.37369898981</v>
      </c>
      <c r="M50" s="100">
        <v>28125.128983448289</v>
      </c>
      <c r="N50" s="100">
        <v>11415.654518929268</v>
      </c>
      <c r="O50" s="100">
        <v>-10020.585135480942</v>
      </c>
      <c r="P50" s="100">
        <v>16222.298138694083</v>
      </c>
      <c r="Q50" s="100">
        <v>15449.850912140055</v>
      </c>
      <c r="R50" s="100">
        <v>14289.170881363463</v>
      </c>
      <c r="S50" s="100">
        <v>11375.888701914799</v>
      </c>
    </row>
    <row r="51" spans="2:19">
      <c r="B51" t="b">
        <v>0</v>
      </c>
      <c r="C51" t="s">
        <v>9030</v>
      </c>
      <c r="D51" t="s">
        <v>168</v>
      </c>
      <c r="E51" t="s">
        <v>571</v>
      </c>
      <c r="L51" s="99">
        <v>0</v>
      </c>
      <c r="M51" s="99">
        <v>0</v>
      </c>
      <c r="N51" s="99">
        <v>0</v>
      </c>
      <c r="O51" s="99">
        <v>0</v>
      </c>
      <c r="P51" s="99">
        <v>0</v>
      </c>
      <c r="Q51" s="99">
        <v>0</v>
      </c>
      <c r="R51" s="99">
        <v>0</v>
      </c>
      <c r="S51" s="99">
        <v>0</v>
      </c>
    </row>
    <row r="52" spans="2:19">
      <c r="B52" t="b">
        <v>0</v>
      </c>
      <c r="C52" t="s">
        <v>9030</v>
      </c>
      <c r="D52" t="s">
        <v>171</v>
      </c>
      <c r="E52" t="s">
        <v>1769</v>
      </c>
      <c r="L52" s="99">
        <v>0</v>
      </c>
      <c r="M52" s="99">
        <v>0</v>
      </c>
      <c r="N52" s="99">
        <v>0</v>
      </c>
      <c r="O52" s="99">
        <v>0</v>
      </c>
      <c r="P52" s="99">
        <v>0</v>
      </c>
      <c r="Q52" s="99">
        <v>0</v>
      </c>
      <c r="R52" s="99">
        <v>0</v>
      </c>
      <c r="S52" s="99">
        <v>0</v>
      </c>
    </row>
    <row r="53" spans="2:19" s="2" customFormat="1">
      <c r="B53" s="2" t="b">
        <v>1</v>
      </c>
      <c r="C53" s="2" t="s">
        <v>9029</v>
      </c>
      <c r="D53" s="2" t="s">
        <v>574</v>
      </c>
      <c r="E53" s="2" t="s">
        <v>1770</v>
      </c>
      <c r="L53" s="100">
        <v>41744.37369898981</v>
      </c>
      <c r="M53" s="100">
        <v>28125.128983448292</v>
      </c>
      <c r="N53" s="100">
        <v>11415.654518929268</v>
      </c>
      <c r="O53" s="100">
        <v>-10020.585135480944</v>
      </c>
      <c r="P53" s="100">
        <v>16222.298138694079</v>
      </c>
      <c r="Q53" s="100">
        <v>15449.850912140053</v>
      </c>
      <c r="R53" s="100">
        <v>14289.170881363461</v>
      </c>
      <c r="S53" s="100">
        <v>11375.888701914797</v>
      </c>
    </row>
    <row r="54" spans="2:19">
      <c r="B54" t="b">
        <v>0</v>
      </c>
      <c r="C54" t="s">
        <v>9030</v>
      </c>
      <c r="D54" t="s">
        <v>556</v>
      </c>
      <c r="E54" t="s">
        <v>521</v>
      </c>
      <c r="L54" s="99">
        <v>241.09628774049628</v>
      </c>
      <c r="M54" s="99">
        <v>88.02734138614845</v>
      </c>
      <c r="N54" s="99">
        <v>397.41629514305851</v>
      </c>
      <c r="O54" s="99">
        <v>313.37550007931924</v>
      </c>
      <c r="P54" s="99" t="s">
        <v>9061</v>
      </c>
      <c r="Q54" s="99" t="s">
        <v>9061</v>
      </c>
      <c r="R54" s="99">
        <v>277.02831109614095</v>
      </c>
      <c r="S54" s="99">
        <v>72.796320268709295</v>
      </c>
    </row>
    <row r="55" spans="2:19">
      <c r="B55" t="b">
        <v>0</v>
      </c>
      <c r="C55" t="s">
        <v>9030</v>
      </c>
      <c r="D55" t="s">
        <v>559</v>
      </c>
      <c r="E55" t="s">
        <v>530</v>
      </c>
      <c r="L55" s="99">
        <v>-537.51917284421324</v>
      </c>
      <c r="M55" s="99">
        <v>-389.11756724700308</v>
      </c>
      <c r="N55" s="99">
        <v>16.634762582612009</v>
      </c>
      <c r="O55" s="99">
        <v>2.8139840823449074</v>
      </c>
      <c r="P55" s="99">
        <v>13.073048387164306</v>
      </c>
      <c r="Q55" s="99">
        <v>7.5746705876995675</v>
      </c>
      <c r="R55" s="99">
        <v>23.656350161018779</v>
      </c>
      <c r="S55" s="99">
        <v>11.921348615433226</v>
      </c>
    </row>
    <row r="56" spans="2:19">
      <c r="B56" t="b">
        <v>0</v>
      </c>
      <c r="C56" t="s">
        <v>9030</v>
      </c>
      <c r="D56" t="s">
        <v>564</v>
      </c>
      <c r="E56" t="s">
        <v>845</v>
      </c>
      <c r="L56" s="99" t="s">
        <v>9061</v>
      </c>
      <c r="M56" s="99" t="s">
        <v>9061</v>
      </c>
      <c r="N56" s="99">
        <v>140.89553007130391</v>
      </c>
      <c r="O56" s="99">
        <v>141.29610983168217</v>
      </c>
      <c r="P56" s="99" t="s">
        <v>9061</v>
      </c>
      <c r="Q56" s="99" t="s">
        <v>9061</v>
      </c>
      <c r="R56" s="99" t="s">
        <v>9061</v>
      </c>
      <c r="S56" s="99" t="s">
        <v>9061</v>
      </c>
    </row>
    <row r="57" spans="2:19">
      <c r="B57" t="b">
        <v>0</v>
      </c>
      <c r="C57" t="s">
        <v>9030</v>
      </c>
      <c r="D57" t="s">
        <v>565</v>
      </c>
      <c r="E57" t="s">
        <v>543</v>
      </c>
      <c r="L57" s="99" t="s">
        <v>9061</v>
      </c>
      <c r="M57" s="99" t="s">
        <v>9061</v>
      </c>
      <c r="N57" s="99" t="s">
        <v>9061</v>
      </c>
      <c r="O57" s="99" t="s">
        <v>9061</v>
      </c>
      <c r="P57" s="99" t="s">
        <v>9061</v>
      </c>
      <c r="Q57" s="99" t="s">
        <v>9061</v>
      </c>
      <c r="R57" s="99">
        <v>-955.68097304626986</v>
      </c>
      <c r="S57" s="99" t="s">
        <v>9061</v>
      </c>
    </row>
    <row r="58" spans="2:19">
      <c r="B58" t="b">
        <v>0</v>
      </c>
      <c r="C58" t="s">
        <v>9030</v>
      </c>
      <c r="D58" t="s">
        <v>566</v>
      </c>
      <c r="E58" t="s">
        <v>631</v>
      </c>
      <c r="L58" s="99">
        <v>15.534006182750421</v>
      </c>
      <c r="M58" s="99">
        <v>1.8359160113466744</v>
      </c>
      <c r="N58" s="99">
        <v>47.904480224243329</v>
      </c>
      <c r="O58" s="99">
        <v>42.636122459771329</v>
      </c>
      <c r="P58" s="99" t="s">
        <v>9061</v>
      </c>
      <c r="Q58" s="99" t="s">
        <v>9061</v>
      </c>
      <c r="R58" s="99" t="s">
        <v>9061</v>
      </c>
      <c r="S58" s="99">
        <v>3.0437485826638024</v>
      </c>
    </row>
    <row r="59" spans="2:19">
      <c r="B59" t="b">
        <v>0</v>
      </c>
      <c r="C59" t="s">
        <v>9030</v>
      </c>
      <c r="D59" t="s">
        <v>573</v>
      </c>
      <c r="E59" t="s">
        <v>1768</v>
      </c>
      <c r="L59" s="99" t="s">
        <v>9061</v>
      </c>
      <c r="M59" s="99" t="s">
        <v>9061</v>
      </c>
      <c r="N59" s="99">
        <v>-329.05923797298072</v>
      </c>
      <c r="O59" s="99">
        <v>-5185.916847026906</v>
      </c>
      <c r="P59" s="99">
        <v>-137.30973044557541</v>
      </c>
      <c r="Q59" s="99">
        <v>-480.12460195045088</v>
      </c>
      <c r="R59" s="99">
        <v>458.98655331209744</v>
      </c>
      <c r="S59" s="99">
        <v>331.59949836687321</v>
      </c>
    </row>
    <row r="60" spans="2:19">
      <c r="B60" t="b">
        <v>0</v>
      </c>
      <c r="C60" t="s">
        <v>9030</v>
      </c>
      <c r="D60" t="s">
        <v>568</v>
      </c>
      <c r="E60" t="s">
        <v>550</v>
      </c>
      <c r="L60" s="99" t="s">
        <v>9061</v>
      </c>
      <c r="M60" s="99" t="s">
        <v>9061</v>
      </c>
      <c r="N60" s="99">
        <v>-17545.674909608486</v>
      </c>
      <c r="O60" s="99">
        <v>-1880.2530004759158</v>
      </c>
      <c r="P60" s="99">
        <v>188.91836590862928</v>
      </c>
      <c r="Q60" s="99">
        <v>264.29212074672228</v>
      </c>
      <c r="R60" s="99" t="s">
        <v>9061</v>
      </c>
      <c r="S60" s="99" t="s">
        <v>9061</v>
      </c>
    </row>
    <row r="61" spans="2:19" s="2" customFormat="1">
      <c r="B61" s="2" t="b">
        <v>0</v>
      </c>
      <c r="C61" s="2" t="s">
        <v>9029</v>
      </c>
      <c r="D61" s="2" t="s">
        <v>127</v>
      </c>
      <c r="E61" s="2" t="s">
        <v>729</v>
      </c>
      <c r="L61" s="100">
        <v>41463.484820068843</v>
      </c>
      <c r="M61" s="100">
        <v>27825.874673598777</v>
      </c>
      <c r="N61" s="100">
        <v>-5856.2285606309797</v>
      </c>
      <c r="O61" s="100">
        <v>-16586.633266530644</v>
      </c>
      <c r="P61" s="100">
        <v>16286.979822544301</v>
      </c>
      <c r="Q61" s="100">
        <v>15241.593101524028</v>
      </c>
      <c r="R61" s="100">
        <v>14093.161122886448</v>
      </c>
      <c r="S61" s="100">
        <v>11795.249617748479</v>
      </c>
    </row>
    <row r="62" spans="2:19" s="2" customFormat="1">
      <c r="B62" s="2" t="b">
        <v>0</v>
      </c>
      <c r="C62" s="2" t="s">
        <v>9029</v>
      </c>
      <c r="L62" s="100" t="s">
        <v>9061</v>
      </c>
      <c r="M62" s="100" t="s">
        <v>9061</v>
      </c>
      <c r="N62" s="100" t="s">
        <v>9061</v>
      </c>
      <c r="O62" s="100" t="s">
        <v>9061</v>
      </c>
      <c r="P62" s="100" t="s">
        <v>9061</v>
      </c>
      <c r="Q62" s="100" t="s">
        <v>9061</v>
      </c>
      <c r="R62" s="100" t="s">
        <v>9061</v>
      </c>
      <c r="S62" s="100" t="s">
        <v>9061</v>
      </c>
    </row>
    <row r="63" spans="2:19" s="2" customFormat="1">
      <c r="B63" s="2" t="b">
        <v>0</v>
      </c>
      <c r="C63" s="2" t="s">
        <v>9031</v>
      </c>
      <c r="E63" s="2" t="s">
        <v>572</v>
      </c>
      <c r="L63" s="100" t="s">
        <v>9061</v>
      </c>
      <c r="M63" s="100" t="s">
        <v>9061</v>
      </c>
      <c r="N63" s="100" t="s">
        <v>9061</v>
      </c>
      <c r="O63" s="100" t="s">
        <v>9061</v>
      </c>
      <c r="P63" s="100" t="s">
        <v>9061</v>
      </c>
      <c r="Q63" s="100" t="s">
        <v>9061</v>
      </c>
      <c r="R63" s="100" t="s">
        <v>9061</v>
      </c>
      <c r="S63" s="100" t="s">
        <v>9061</v>
      </c>
    </row>
    <row r="64" spans="2:19" s="2" customFormat="1">
      <c r="B64" s="2" t="b">
        <v>1</v>
      </c>
      <c r="C64" s="2" t="s">
        <v>9031</v>
      </c>
      <c r="D64" s="2" t="s">
        <v>231</v>
      </c>
      <c r="E64" s="2" t="s">
        <v>230</v>
      </c>
      <c r="L64" s="100">
        <v>434.70897928244818</v>
      </c>
      <c r="M64" s="100">
        <v>292.64225143270301</v>
      </c>
      <c r="N64" s="100">
        <v>119.46902088995355</v>
      </c>
      <c r="O64" s="100">
        <v>-104.76304375829527</v>
      </c>
      <c r="P64" s="100">
        <v>168.44824252368571</v>
      </c>
      <c r="Q64" s="100">
        <v>160.35877492031787</v>
      </c>
      <c r="R64" s="100">
        <v>149.46831465861362</v>
      </c>
      <c r="S64" s="100">
        <v>119.09943941840434</v>
      </c>
    </row>
    <row r="65" spans="2:51">
      <c r="B65" t="b">
        <v>0</v>
      </c>
      <c r="C65" t="s">
        <v>9030</v>
      </c>
      <c r="D65" t="s">
        <v>575</v>
      </c>
      <c r="E65" t="s">
        <v>571</v>
      </c>
      <c r="L65" s="99">
        <v>0</v>
      </c>
      <c r="M65" s="99">
        <v>0</v>
      </c>
      <c r="N65" s="99">
        <v>0</v>
      </c>
      <c r="O65" s="99">
        <v>0</v>
      </c>
      <c r="P65" s="99">
        <v>0</v>
      </c>
      <c r="Q65" s="99">
        <v>0</v>
      </c>
      <c r="R65" s="99">
        <v>0</v>
      </c>
      <c r="S65" s="99">
        <v>0</v>
      </c>
    </row>
    <row r="66" spans="2:51">
      <c r="B66" t="b">
        <v>0</v>
      </c>
      <c r="C66" t="s">
        <v>9030</v>
      </c>
      <c r="D66" t="s">
        <v>576</v>
      </c>
      <c r="E66" t="s">
        <v>1769</v>
      </c>
      <c r="L66" s="99">
        <v>0</v>
      </c>
      <c r="M66" s="99">
        <v>0</v>
      </c>
      <c r="N66" s="99">
        <v>0</v>
      </c>
      <c r="O66" s="99">
        <v>0</v>
      </c>
      <c r="P66" s="99">
        <v>0</v>
      </c>
      <c r="Q66" s="99">
        <v>0</v>
      </c>
      <c r="R66" s="99">
        <v>0</v>
      </c>
      <c r="S66" s="99">
        <v>0</v>
      </c>
    </row>
    <row r="67" spans="2:51" s="2" customFormat="1">
      <c r="B67" s="2" t="b">
        <v>0</v>
      </c>
      <c r="C67" s="2" t="s">
        <v>9031</v>
      </c>
      <c r="D67" s="2" t="s">
        <v>233</v>
      </c>
      <c r="E67" s="2" t="s">
        <v>232</v>
      </c>
      <c r="L67" s="100">
        <v>434.70897928244818</v>
      </c>
      <c r="M67" s="100">
        <v>292.64225143270301</v>
      </c>
      <c r="N67" s="100">
        <v>119.46902088995355</v>
      </c>
      <c r="O67" s="100">
        <v>-104.76304375829527</v>
      </c>
      <c r="P67" s="100">
        <v>168.44824252368571</v>
      </c>
      <c r="Q67" s="100">
        <v>160.35877492031787</v>
      </c>
      <c r="R67" s="100">
        <v>149.46831465861362</v>
      </c>
      <c r="S67" s="100">
        <v>119.09943941840434</v>
      </c>
    </row>
    <row r="68" spans="2:51">
      <c r="B68" t="b">
        <v>0</v>
      </c>
      <c r="C68" t="s">
        <v>9030</v>
      </c>
      <c r="D68" t="s">
        <v>579</v>
      </c>
      <c r="E68" t="s">
        <v>521</v>
      </c>
      <c r="L68" s="99">
        <v>2.5114323303090527</v>
      </c>
      <c r="M68" s="99">
        <v>0.91699173408841794</v>
      </c>
      <c r="N68" s="99">
        <v>4.1397314314682925</v>
      </c>
      <c r="O68" s="99">
        <v>3.2643433530128352</v>
      </c>
      <c r="P68" s="99" t="s">
        <v>9061</v>
      </c>
      <c r="Q68" s="99" t="s">
        <v>9061</v>
      </c>
      <c r="R68" s="99">
        <v>2.8857518174174031</v>
      </c>
      <c r="S68" s="99">
        <v>0.75826643096384094</v>
      </c>
    </row>
    <row r="69" spans="2:51">
      <c r="B69" t="b">
        <v>0</v>
      </c>
      <c r="C69" t="s">
        <v>9030</v>
      </c>
      <c r="D69" t="s">
        <v>581</v>
      </c>
      <c r="E69" t="s">
        <v>530</v>
      </c>
      <c r="L69" s="99">
        <v>-5.5992340485338561</v>
      </c>
      <c r="M69" s="99">
        <v>-4.0533712599386282</v>
      </c>
      <c r="N69" s="99">
        <v>0.17323008029043263</v>
      </c>
      <c r="O69" s="99">
        <v>2.9358015750871116E-2</v>
      </c>
      <c r="P69" s="99">
        <v>0.13622336134524152</v>
      </c>
      <c r="Q69" s="99">
        <v>7.8875657582757969E-2</v>
      </c>
      <c r="R69" s="99">
        <v>0.24636938306017245</v>
      </c>
      <c r="S69" s="99">
        <v>0.1241521429088821</v>
      </c>
    </row>
    <row r="70" spans="2:51">
      <c r="B70" t="b">
        <v>0</v>
      </c>
      <c r="C70" t="s">
        <v>9030</v>
      </c>
      <c r="D70" t="s">
        <v>586</v>
      </c>
      <c r="E70" t="s">
        <v>845</v>
      </c>
      <c r="L70" s="99" t="s">
        <v>9061</v>
      </c>
      <c r="M70" s="99" t="s">
        <v>9061</v>
      </c>
      <c r="N70" s="99">
        <v>1.4676509501067987</v>
      </c>
      <c r="O70" s="99">
        <v>1.4717989473113064</v>
      </c>
      <c r="P70" s="99" t="s">
        <v>9061</v>
      </c>
      <c r="Q70" s="99" t="s">
        <v>9061</v>
      </c>
      <c r="R70" s="99" t="s">
        <v>9061</v>
      </c>
      <c r="S70" s="99" t="s">
        <v>9061</v>
      </c>
    </row>
    <row r="71" spans="2:51">
      <c r="B71" t="b">
        <v>0</v>
      </c>
      <c r="C71" t="s">
        <v>9030</v>
      </c>
      <c r="D71" t="s">
        <v>587</v>
      </c>
      <c r="E71" t="s">
        <v>543</v>
      </c>
      <c r="L71" s="99" t="s">
        <v>9061</v>
      </c>
      <c r="M71" s="99" t="s">
        <v>9061</v>
      </c>
      <c r="N71" s="99" t="s">
        <v>9061</v>
      </c>
      <c r="O71" s="99" t="s">
        <v>9061</v>
      </c>
      <c r="P71" s="99" t="s">
        <v>9061</v>
      </c>
      <c r="Q71" s="99" t="s">
        <v>9061</v>
      </c>
      <c r="R71" s="99">
        <v>-9.9549697604534764</v>
      </c>
      <c r="S71" s="99" t="s">
        <v>9061</v>
      </c>
    </row>
    <row r="72" spans="2:51">
      <c r="B72" t="b">
        <v>0</v>
      </c>
      <c r="C72" t="s">
        <v>9030</v>
      </c>
      <c r="D72" t="s">
        <v>588</v>
      </c>
      <c r="E72" t="s">
        <v>631</v>
      </c>
      <c r="L72" s="99">
        <v>0.16187589613140116</v>
      </c>
      <c r="M72" s="99">
        <v>1.9187392900540431E-2</v>
      </c>
      <c r="N72" s="99">
        <v>0.49904287747836029</v>
      </c>
      <c r="O72" s="99">
        <v>0.44414657853807504</v>
      </c>
      <c r="P72" s="99" t="s">
        <v>9061</v>
      </c>
      <c r="Q72" s="99" t="s">
        <v>9061</v>
      </c>
      <c r="R72" s="99" t="s">
        <v>9061</v>
      </c>
      <c r="S72" s="99">
        <v>3.1759850511574497E-2</v>
      </c>
    </row>
    <row r="73" spans="2:51">
      <c r="B73" t="b">
        <v>0</v>
      </c>
      <c r="C73" t="s">
        <v>9030</v>
      </c>
      <c r="D73" t="s">
        <v>599</v>
      </c>
      <c r="E73" t="s">
        <v>1768</v>
      </c>
      <c r="L73" s="99" t="s">
        <v>9061</v>
      </c>
      <c r="M73" s="99" t="s">
        <v>9061</v>
      </c>
      <c r="N73" s="99">
        <v>-3.4277220384904497</v>
      </c>
      <c r="O73" s="99">
        <v>-54.019967156530278</v>
      </c>
      <c r="P73" s="99">
        <v>-1.4303452941250356</v>
      </c>
      <c r="Q73" s="99">
        <v>-5.0012381826978158</v>
      </c>
      <c r="R73" s="99">
        <v>4.7810860481265856</v>
      </c>
      <c r="S73" s="99">
        <v>3.454124348061844</v>
      </c>
    </row>
    <row r="74" spans="2:51">
      <c r="B74" t="b">
        <v>0</v>
      </c>
      <c r="C74" t="s">
        <v>9030</v>
      </c>
      <c r="D74" t="s">
        <v>596</v>
      </c>
      <c r="E74" t="s">
        <v>550</v>
      </c>
      <c r="L74" s="99" t="s">
        <v>9061</v>
      </c>
      <c r="M74" s="99" t="s">
        <v>9061</v>
      </c>
      <c r="N74" s="99">
        <v>-182.7674740287616</v>
      </c>
      <c r="O74" s="99">
        <v>-19.585938300584271</v>
      </c>
      <c r="P74" s="99">
        <v>1.9679149028745373</v>
      </c>
      <c r="Q74" s="99">
        <v>2.7530863821076035</v>
      </c>
      <c r="R74" s="99" t="s">
        <v>9061</v>
      </c>
      <c r="S74" s="99" t="s">
        <v>9061</v>
      </c>
    </row>
    <row r="75" spans="2:51" s="2" customFormat="1">
      <c r="B75" s="2" t="b">
        <v>0</v>
      </c>
      <c r="C75" s="2" t="s">
        <v>9031</v>
      </c>
      <c r="D75" s="2" t="s">
        <v>231</v>
      </c>
      <c r="E75" s="2" t="s">
        <v>234</v>
      </c>
      <c r="L75" s="100">
        <v>431.78305346035478</v>
      </c>
      <c r="M75" s="100">
        <v>289.52505929975331</v>
      </c>
      <c r="N75" s="100">
        <v>-60.446389980323211</v>
      </c>
      <c r="O75" s="100">
        <v>-173.15942413828944</v>
      </c>
      <c r="P75" s="100">
        <v>169.12203549378049</v>
      </c>
      <c r="Q75" s="100">
        <v>158.18936840432266</v>
      </c>
      <c r="R75" s="100">
        <v>147.42655214676429</v>
      </c>
      <c r="S75" s="100">
        <v>123.46774219085049</v>
      </c>
    </row>
    <row r="76" spans="2:51" s="2" customFormat="1">
      <c r="B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row>
    <row r="86" spans="2:19" s="2" customFormat="1">
      <c r="B86"/>
      <c r="L86"/>
      <c r="M86"/>
      <c r="N86"/>
      <c r="O86"/>
      <c r="P86"/>
      <c r="Q86"/>
      <c r="R86"/>
      <c r="S86"/>
    </row>
    <row r="87" spans="2:19" s="2" customFormat="1">
      <c r="B87"/>
      <c r="L87"/>
      <c r="M87"/>
      <c r="N87"/>
      <c r="O87"/>
      <c r="P87"/>
      <c r="Q87"/>
      <c r="R87"/>
      <c r="S87"/>
    </row>
    <row r="88" spans="2:19" s="2" customFormat="1">
      <c r="B88"/>
      <c r="L88"/>
      <c r="M88"/>
      <c r="N88"/>
      <c r="O88"/>
      <c r="P88"/>
      <c r="Q88"/>
      <c r="R88"/>
      <c r="S88"/>
    </row>
    <row r="89" spans="2:19" s="2" customFormat="1">
      <c r="B89"/>
      <c r="L89"/>
      <c r="M89"/>
      <c r="N89"/>
      <c r="O89"/>
      <c r="P89"/>
      <c r="Q89"/>
      <c r="R89"/>
      <c r="S89"/>
    </row>
    <row r="92" spans="2:19" s="2" customFormat="1">
      <c r="B92"/>
      <c r="L92"/>
      <c r="M92"/>
      <c r="N92"/>
      <c r="O92"/>
      <c r="P92"/>
      <c r="Q92"/>
      <c r="R92"/>
      <c r="S92"/>
    </row>
    <row r="110" spans="2:19" s="2" customFormat="1">
      <c r="B110"/>
      <c r="L110"/>
      <c r="M110"/>
      <c r="N110"/>
      <c r="O110"/>
      <c r="P110"/>
      <c r="Q110"/>
      <c r="R110"/>
      <c r="S110"/>
    </row>
  </sheetData>
  <mergeCells count="6">
    <mergeCell ref="E11:K11"/>
    <mergeCell ref="J7:K7"/>
    <mergeCell ref="F8:H8"/>
    <mergeCell ref="J8:K8"/>
    <mergeCell ref="E10:K10"/>
    <mergeCell ref="F7:H7"/>
  </mergeCells>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sSBCAmt"/>
  <dimension ref="B1:S52"/>
  <sheetViews>
    <sheetView showGridLines="0" showRowColHeaders="0" zoomScaleNormal="100" workbookViewId="0">
      <pane ySplit="11" topLeftCell="A13" activePane="bottomLeft" state="frozen"/>
      <selection activeCell="L10" sqref="L10"/>
      <selection pane="bottomLeft" activeCell="U20" sqref="U20"/>
    </sheetView>
  </sheetViews>
  <sheetFormatPr baseColWidth="10" defaultColWidth="10.6640625" defaultRowHeight="15"/>
  <cols>
    <col min="1" max="1" width="1.6640625" customWidth="1"/>
    <col min="2" max="4" width="1.6640625" hidden="1" customWidth="1"/>
    <col min="5" max="8" width="9.1640625" customWidth="1"/>
    <col min="9" max="9" width="10.6640625" customWidth="1"/>
    <col min="10" max="10" width="9.1640625" customWidth="1"/>
    <col min="11" max="11" width="4.6640625" customWidth="1"/>
    <col min="12" max="31" width="13.6640625" customWidth="1"/>
  </cols>
  <sheetData>
    <row r="1" spans="3:19" ht="5" customHeight="1"/>
    <row r="2" spans="3:19" ht="15" customHeight="1"/>
    <row r="3" spans="3:19" ht="15" customHeight="1"/>
    <row r="4" spans="3:19" ht="15" customHeight="1"/>
    <row r="5" spans="3:19" ht="5" customHeight="1"/>
    <row r="6" spans="3:19" ht="5" customHeight="1">
      <c r="L6" s="4"/>
      <c r="M6" s="4"/>
      <c r="N6" s="4"/>
      <c r="O6" s="4"/>
      <c r="P6" s="4"/>
      <c r="Q6" s="4"/>
      <c r="R6" s="4"/>
      <c r="S6" s="4"/>
    </row>
    <row r="7" spans="3:19">
      <c r="E7" s="17" t="s">
        <v>748</v>
      </c>
      <c r="F7" s="172" t="str">
        <f>TK</f>
        <v>EVD GR</v>
      </c>
      <c r="G7" s="173"/>
      <c r="H7" s="174"/>
      <c r="J7" s="175" t="s">
        <v>749</v>
      </c>
      <c r="K7" s="176"/>
      <c r="L7" s="19" t="str">
        <f>ACC</f>
        <v>Mixed</v>
      </c>
      <c r="N7" s="15" t="s">
        <v>747</v>
      </c>
      <c r="O7" s="19" t="str">
        <f>CURR</f>
        <v>JPY</v>
      </c>
    </row>
    <row r="8" spans="3:19">
      <c r="E8" s="18" t="s">
        <v>746</v>
      </c>
      <c r="F8" s="177" t="str">
        <f>NAME</f>
        <v>CTS Eventim AG &amp; Co KGaA</v>
      </c>
      <c r="G8" s="178"/>
      <c r="H8" s="179"/>
      <c r="J8" s="180" t="s">
        <v>750</v>
      </c>
      <c r="K8" s="181"/>
      <c r="L8" s="20" t="str">
        <f>'Income Statement'!$X$8</f>
        <v>Yes</v>
      </c>
      <c r="N8" s="16" t="s">
        <v>751</v>
      </c>
      <c r="O8" s="20" t="str">
        <f>'Income Statement'!$O$8</f>
        <v>Annual</v>
      </c>
    </row>
    <row r="10" spans="3:19" ht="15" customHeight="1">
      <c r="E10" s="150" t="s">
        <v>1413</v>
      </c>
      <c r="F10" s="151"/>
      <c r="G10" s="151"/>
      <c r="H10" s="151"/>
      <c r="I10" s="151"/>
      <c r="J10" s="151"/>
      <c r="K10" s="152"/>
      <c r="L10" s="95" t="s">
        <v>9053</v>
      </c>
      <c r="M10" s="95" t="s">
        <v>9054</v>
      </c>
      <c r="N10" s="95" t="s">
        <v>9055</v>
      </c>
      <c r="O10" s="95" t="s">
        <v>9056</v>
      </c>
      <c r="P10" s="95" t="s">
        <v>9057</v>
      </c>
      <c r="Q10" s="95" t="s">
        <v>9058</v>
      </c>
      <c r="R10" s="95" t="s">
        <v>9059</v>
      </c>
      <c r="S10" s="96" t="s">
        <v>9060</v>
      </c>
    </row>
    <row r="11" spans="3:19">
      <c r="E11" s="153" t="s">
        <v>1410</v>
      </c>
      <c r="F11" s="154"/>
      <c r="G11" s="154"/>
      <c r="H11" s="154"/>
      <c r="I11" s="154"/>
      <c r="J11" s="154"/>
      <c r="K11" s="155"/>
      <c r="L11" s="129">
        <v>44286</v>
      </c>
      <c r="M11" s="129">
        <v>43921</v>
      </c>
      <c r="N11" s="129">
        <v>43555</v>
      </c>
      <c r="O11" s="129">
        <v>43190</v>
      </c>
      <c r="P11" s="129">
        <v>42825</v>
      </c>
      <c r="Q11" s="129">
        <v>42460</v>
      </c>
      <c r="R11" s="129">
        <v>42094</v>
      </c>
      <c r="S11" s="130">
        <v>41729</v>
      </c>
    </row>
    <row r="12" spans="3:19" ht="15" hidden="1" customHeight="1">
      <c r="C12">
        <v>3</v>
      </c>
      <c r="D12">
        <v>2</v>
      </c>
      <c r="F12" t="s">
        <v>675</v>
      </c>
      <c r="G12">
        <v>5</v>
      </c>
      <c r="L12" s="4" t="s">
        <v>9038</v>
      </c>
      <c r="M12" s="4" t="s">
        <v>9039</v>
      </c>
      <c r="N12" s="4" t="s">
        <v>9045</v>
      </c>
      <c r="O12" s="4" t="s">
        <v>9046</v>
      </c>
      <c r="P12" s="4" t="s">
        <v>9047</v>
      </c>
      <c r="Q12" s="4" t="s">
        <v>9048</v>
      </c>
      <c r="R12" s="4" t="s">
        <v>9049</v>
      </c>
      <c r="S12" s="4" t="s">
        <v>9050</v>
      </c>
    </row>
    <row r="13" spans="3:19" s="2" customFormat="1">
      <c r="C13" s="2" t="s">
        <v>9031</v>
      </c>
      <c r="E13" s="2" t="s">
        <v>572</v>
      </c>
      <c r="L13" s="103" t="s">
        <v>9061</v>
      </c>
      <c r="M13" s="103" t="s">
        <v>9061</v>
      </c>
      <c r="N13" s="103" t="s">
        <v>9061</v>
      </c>
      <c r="O13" s="103" t="s">
        <v>9061</v>
      </c>
      <c r="P13" s="103" t="s">
        <v>9061</v>
      </c>
      <c r="Q13" s="103" t="s">
        <v>9061</v>
      </c>
      <c r="R13" s="103" t="s">
        <v>9061</v>
      </c>
      <c r="S13" s="103" t="s">
        <v>9061</v>
      </c>
    </row>
    <row r="14" spans="3:19" s="2" customFormat="1">
      <c r="C14" s="2" t="s">
        <v>9031</v>
      </c>
      <c r="D14" s="2" t="s">
        <v>652</v>
      </c>
      <c r="E14" s="2" t="s">
        <v>1781</v>
      </c>
      <c r="L14" s="103">
        <v>2.8407499999999999</v>
      </c>
      <c r="M14" s="103">
        <v>2.0974179999999998</v>
      </c>
      <c r="N14" s="103">
        <v>-0.46548200000000001</v>
      </c>
      <c r="O14" s="103">
        <v>-1.4214659999999999</v>
      </c>
      <c r="P14" s="103">
        <v>1.3855200000000001</v>
      </c>
      <c r="Q14" s="103">
        <v>1.21336</v>
      </c>
      <c r="R14" s="103">
        <v>1.1638809999999999</v>
      </c>
      <c r="S14" s="103">
        <v>1.026311</v>
      </c>
    </row>
    <row r="15" spans="3:19" s="2" customFormat="1">
      <c r="C15" s="2" t="s">
        <v>9031</v>
      </c>
      <c r="D15" s="2" t="s">
        <v>653</v>
      </c>
      <c r="E15" s="2" t="s">
        <v>1782</v>
      </c>
      <c r="L15" s="103">
        <v>2.8407499999999999</v>
      </c>
      <c r="M15" s="103">
        <v>2.0974179999999998</v>
      </c>
      <c r="N15" s="103">
        <v>-0.46548200000000001</v>
      </c>
      <c r="O15" s="103">
        <v>-1.4214659999999999</v>
      </c>
      <c r="P15" s="103">
        <v>1.3855200000000001</v>
      </c>
      <c r="Q15" s="103">
        <v>1.21336</v>
      </c>
      <c r="R15" s="103">
        <v>1.1638809999999999</v>
      </c>
      <c r="S15" s="103">
        <v>1.026311</v>
      </c>
    </row>
    <row r="16" spans="3:19" s="2" customFormat="1">
      <c r="C16" s="2" t="s">
        <v>9031</v>
      </c>
      <c r="D16" s="2" t="s">
        <v>654</v>
      </c>
      <c r="E16" s="2" t="s">
        <v>1783</v>
      </c>
      <c r="L16" s="103">
        <v>3.1033740000000001</v>
      </c>
      <c r="M16" s="103">
        <v>2.3354759999999999</v>
      </c>
      <c r="N16" s="103">
        <v>-0.26456000000000002</v>
      </c>
      <c r="O16" s="103">
        <v>-1.2197999999999998</v>
      </c>
      <c r="P16" s="103">
        <v>1.5787930000000001</v>
      </c>
      <c r="Q16" s="103">
        <v>1.4161410000000001</v>
      </c>
      <c r="R16" s="103">
        <v>1.3672409999999999</v>
      </c>
      <c r="S16" s="103">
        <v>1.153972</v>
      </c>
    </row>
    <row r="17" spans="3:19" s="2" customFormat="1">
      <c r="C17" s="2" t="s">
        <v>9031</v>
      </c>
      <c r="D17" s="2" t="s">
        <v>655</v>
      </c>
      <c r="E17" s="2" t="s">
        <v>1784</v>
      </c>
      <c r="L17" s="103">
        <v>3.1033740000000001</v>
      </c>
      <c r="M17" s="103">
        <v>2.3354759999999999</v>
      </c>
      <c r="N17" s="103">
        <v>-0.26456000000000002</v>
      </c>
      <c r="O17" s="103">
        <v>-1.2197999999999998</v>
      </c>
      <c r="P17" s="103">
        <v>1.5787930000000001</v>
      </c>
      <c r="Q17" s="103">
        <v>1.4161410000000001</v>
      </c>
      <c r="R17" s="103">
        <v>1.3672409999999999</v>
      </c>
      <c r="S17" s="103">
        <v>1.153972</v>
      </c>
    </row>
    <row r="18" spans="3:19" s="2" customFormat="1">
      <c r="C18" s="2" t="s">
        <v>9031</v>
      </c>
      <c r="D18" s="2" t="s">
        <v>656</v>
      </c>
      <c r="E18" s="2" t="s">
        <v>1785</v>
      </c>
      <c r="L18" s="103">
        <v>3.1033740000000001</v>
      </c>
      <c r="M18" s="103">
        <v>2.3354759999999999</v>
      </c>
      <c r="N18" s="103">
        <v>-0.26456000000000002</v>
      </c>
      <c r="O18" s="103">
        <v>-1.2197999999999998</v>
      </c>
      <c r="P18" s="103">
        <v>1.5787930000000001</v>
      </c>
      <c r="Q18" s="103">
        <v>1.4161410000000001</v>
      </c>
      <c r="R18" s="103">
        <v>1.3672409999999999</v>
      </c>
      <c r="S18" s="103">
        <v>1.153972</v>
      </c>
    </row>
    <row r="19" spans="3:19" s="2" customFormat="1">
      <c r="C19" s="2" t="s">
        <v>9031</v>
      </c>
      <c r="D19" s="2" t="s">
        <v>657</v>
      </c>
      <c r="E19" s="2" t="s">
        <v>1786</v>
      </c>
      <c r="L19" s="103">
        <v>3.1033740000000001</v>
      </c>
      <c r="M19" s="103">
        <v>2.3354759999999999</v>
      </c>
      <c r="N19" s="103">
        <v>-0.26456000000000002</v>
      </c>
      <c r="O19" s="103">
        <v>-1.2197999999999998</v>
      </c>
      <c r="P19" s="103">
        <v>1.5787930000000001</v>
      </c>
      <c r="Q19" s="103">
        <v>1.4161410000000001</v>
      </c>
      <c r="R19" s="103">
        <v>1.3672409999999999</v>
      </c>
      <c r="S19" s="103">
        <v>1.153972</v>
      </c>
    </row>
    <row r="20" spans="3:19" s="2" customFormat="1">
      <c r="C20" s="2" t="s">
        <v>9029</v>
      </c>
      <c r="L20" s="103" t="s">
        <v>9061</v>
      </c>
      <c r="M20" s="103" t="s">
        <v>9061</v>
      </c>
      <c r="N20" s="103" t="s">
        <v>9061</v>
      </c>
      <c r="O20" s="103" t="s">
        <v>9061</v>
      </c>
      <c r="P20" s="103" t="s">
        <v>9061</v>
      </c>
      <c r="Q20" s="103" t="s">
        <v>9061</v>
      </c>
      <c r="R20" s="103" t="s">
        <v>9061</v>
      </c>
      <c r="S20" s="103" t="s">
        <v>9061</v>
      </c>
    </row>
    <row r="21" spans="3:19" s="2" customFormat="1">
      <c r="C21" s="2" t="s">
        <v>9029</v>
      </c>
      <c r="E21" s="2" t="s">
        <v>649</v>
      </c>
      <c r="L21" s="103" t="s">
        <v>9061</v>
      </c>
      <c r="M21" s="103" t="s">
        <v>9061</v>
      </c>
      <c r="N21" s="103" t="s">
        <v>9061</v>
      </c>
      <c r="O21" s="103" t="s">
        <v>9061</v>
      </c>
      <c r="P21" s="103" t="s">
        <v>9061</v>
      </c>
      <c r="Q21" s="103" t="s">
        <v>9061</v>
      </c>
      <c r="R21" s="103" t="s">
        <v>9061</v>
      </c>
      <c r="S21" s="103" t="s">
        <v>9061</v>
      </c>
    </row>
    <row r="22" spans="3:19" s="2" customFormat="1">
      <c r="C22" s="2" t="s">
        <v>9029</v>
      </c>
      <c r="D22" s="2" t="s">
        <v>658</v>
      </c>
      <c r="E22" s="2" t="s">
        <v>1787</v>
      </c>
      <c r="L22" s="103">
        <v>0</v>
      </c>
      <c r="M22" s="103">
        <v>0</v>
      </c>
      <c r="N22" s="103">
        <v>0</v>
      </c>
      <c r="O22" s="103">
        <v>0</v>
      </c>
      <c r="P22" s="103">
        <v>0</v>
      </c>
      <c r="Q22" s="103">
        <v>0</v>
      </c>
      <c r="R22" s="103">
        <v>0</v>
      </c>
      <c r="S22" s="103">
        <v>0</v>
      </c>
    </row>
    <row r="23" spans="3:19" s="2" customFormat="1">
      <c r="C23" s="2" t="s">
        <v>9029</v>
      </c>
      <c r="D23" s="2" t="s">
        <v>1434</v>
      </c>
      <c r="E23" s="2" t="s">
        <v>1788</v>
      </c>
      <c r="L23" s="103">
        <v>0</v>
      </c>
      <c r="M23" s="103">
        <v>0</v>
      </c>
      <c r="N23" s="103">
        <v>0</v>
      </c>
      <c r="O23" s="103">
        <v>0</v>
      </c>
      <c r="P23" s="103">
        <v>0</v>
      </c>
      <c r="Q23" s="103">
        <v>0</v>
      </c>
      <c r="R23" s="103">
        <v>0</v>
      </c>
      <c r="S23" s="103">
        <v>0</v>
      </c>
    </row>
    <row r="24" spans="3:19" s="2" customFormat="1">
      <c r="C24" s="2" t="s">
        <v>9031</v>
      </c>
      <c r="D24" s="2" t="s">
        <v>659</v>
      </c>
      <c r="E24" s="2" t="s">
        <v>1789</v>
      </c>
      <c r="L24" s="103">
        <v>0</v>
      </c>
      <c r="M24" s="103">
        <v>0</v>
      </c>
      <c r="N24" s="103">
        <v>0</v>
      </c>
      <c r="O24" s="103">
        <v>0</v>
      </c>
      <c r="P24" s="103">
        <v>0</v>
      </c>
      <c r="Q24" s="103">
        <v>0</v>
      </c>
      <c r="R24" s="103">
        <v>0</v>
      </c>
      <c r="S24" s="103">
        <v>0</v>
      </c>
    </row>
    <row r="25" spans="3:19" s="2" customFormat="1">
      <c r="C25" s="2" t="s">
        <v>9031</v>
      </c>
      <c r="D25" s="2" t="s">
        <v>660</v>
      </c>
      <c r="E25" s="2" t="s">
        <v>1790</v>
      </c>
      <c r="L25" s="103">
        <v>0</v>
      </c>
      <c r="M25" s="103">
        <v>0</v>
      </c>
      <c r="N25" s="103">
        <v>0</v>
      </c>
      <c r="O25" s="103">
        <v>0</v>
      </c>
      <c r="P25" s="103">
        <v>0</v>
      </c>
      <c r="Q25" s="103">
        <v>0</v>
      </c>
      <c r="R25" s="103">
        <v>0</v>
      </c>
      <c r="S25" s="103">
        <v>0</v>
      </c>
    </row>
    <row r="26" spans="3:19" s="2" customFormat="1">
      <c r="C26" s="2" t="s">
        <v>9029</v>
      </c>
      <c r="L26" s="103" t="s">
        <v>9061</v>
      </c>
      <c r="M26" s="103" t="s">
        <v>9061</v>
      </c>
      <c r="N26" s="103" t="s">
        <v>9061</v>
      </c>
      <c r="O26" s="103" t="s">
        <v>9061</v>
      </c>
      <c r="P26" s="103" t="s">
        <v>9061</v>
      </c>
      <c r="Q26" s="103" t="s">
        <v>9061</v>
      </c>
      <c r="R26" s="103" t="s">
        <v>9061</v>
      </c>
      <c r="S26" s="103" t="s">
        <v>9061</v>
      </c>
    </row>
    <row r="27" spans="3:19" s="2" customFormat="1">
      <c r="C27" s="2" t="s">
        <v>9029</v>
      </c>
      <c r="L27" s="103" t="s">
        <v>9061</v>
      </c>
      <c r="M27" s="103" t="s">
        <v>9061</v>
      </c>
      <c r="N27" s="103" t="s">
        <v>9061</v>
      </c>
      <c r="O27" s="103" t="s">
        <v>9061</v>
      </c>
      <c r="P27" s="103" t="s">
        <v>9061</v>
      </c>
      <c r="Q27" s="103" t="s">
        <v>9061</v>
      </c>
      <c r="R27" s="103" t="s">
        <v>9061</v>
      </c>
      <c r="S27" s="103" t="s">
        <v>9061</v>
      </c>
    </row>
    <row r="28" spans="3:19" s="2" customFormat="1">
      <c r="C28" s="2" t="s">
        <v>9029</v>
      </c>
      <c r="E28" s="2" t="s">
        <v>650</v>
      </c>
      <c r="L28" s="103" t="s">
        <v>9061</v>
      </c>
      <c r="M28" s="103" t="s">
        <v>9061</v>
      </c>
      <c r="N28" s="103" t="s">
        <v>9061</v>
      </c>
      <c r="O28" s="103" t="s">
        <v>9061</v>
      </c>
      <c r="P28" s="103" t="s">
        <v>9061</v>
      </c>
      <c r="Q28" s="103" t="s">
        <v>9061</v>
      </c>
      <c r="R28" s="103" t="s">
        <v>9061</v>
      </c>
      <c r="S28" s="103" t="s">
        <v>9061</v>
      </c>
    </row>
    <row r="29" spans="3:19" s="2" customFormat="1">
      <c r="C29" s="2" t="s">
        <v>9029</v>
      </c>
      <c r="L29" s="103" t="s">
        <v>9061</v>
      </c>
      <c r="M29" s="103" t="s">
        <v>9061</v>
      </c>
      <c r="N29" s="103" t="s">
        <v>9061</v>
      </c>
      <c r="O29" s="103" t="s">
        <v>9061</v>
      </c>
      <c r="P29" s="103" t="s">
        <v>9061</v>
      </c>
      <c r="Q29" s="103" t="s">
        <v>9061</v>
      </c>
      <c r="R29" s="103" t="s">
        <v>9061</v>
      </c>
      <c r="S29" s="103" t="s">
        <v>9061</v>
      </c>
    </row>
    <row r="30" spans="3:19" s="2" customFormat="1">
      <c r="C30" s="2" t="s">
        <v>9029</v>
      </c>
      <c r="L30" s="103" t="s">
        <v>9061</v>
      </c>
      <c r="M30" s="103" t="s">
        <v>9061</v>
      </c>
      <c r="N30" s="103" t="s">
        <v>9061</v>
      </c>
      <c r="O30" s="103" t="s">
        <v>9061</v>
      </c>
      <c r="P30" s="103" t="s">
        <v>9061</v>
      </c>
      <c r="Q30" s="103" t="s">
        <v>9061</v>
      </c>
      <c r="R30" s="103" t="s">
        <v>9061</v>
      </c>
      <c r="S30" s="103" t="s">
        <v>9061</v>
      </c>
    </row>
    <row r="31" spans="3:19" s="2" customFormat="1">
      <c r="C31" s="2" t="s">
        <v>9029</v>
      </c>
      <c r="E31" s="2" t="s">
        <v>651</v>
      </c>
      <c r="L31" s="103" t="s">
        <v>9061</v>
      </c>
      <c r="M31" s="103" t="s">
        <v>9061</v>
      </c>
      <c r="N31" s="103" t="s">
        <v>9061</v>
      </c>
      <c r="O31" s="103" t="s">
        <v>9061</v>
      </c>
      <c r="P31" s="103" t="s">
        <v>9061</v>
      </c>
      <c r="Q31" s="103" t="s">
        <v>9061</v>
      </c>
      <c r="R31" s="103" t="s">
        <v>9061</v>
      </c>
      <c r="S31" s="103" t="s">
        <v>9061</v>
      </c>
    </row>
    <row r="32" spans="3:19" s="2" customFormat="1">
      <c r="C32" s="2" t="s">
        <v>9029</v>
      </c>
      <c r="D32" s="2" t="s">
        <v>671</v>
      </c>
      <c r="E32" s="2" t="s">
        <v>1787</v>
      </c>
      <c r="L32" s="103">
        <v>36.017000000000003</v>
      </c>
      <c r="M32" s="103">
        <v>32.648000000000003</v>
      </c>
      <c r="N32" s="103">
        <v>27.555</v>
      </c>
      <c r="O32" s="103">
        <v>27.657</v>
      </c>
      <c r="P32" s="103">
        <v>26.506</v>
      </c>
      <c r="Q32" s="103">
        <v>27.81</v>
      </c>
      <c r="R32" s="103">
        <v>27.806000000000001</v>
      </c>
      <c r="S32" s="103">
        <v>17.437999999999999</v>
      </c>
    </row>
    <row r="33" spans="3:19" s="2" customFormat="1">
      <c r="C33" s="2" t="s">
        <v>9029</v>
      </c>
      <c r="D33" s="2" t="s">
        <v>672</v>
      </c>
      <c r="E33" s="2" t="s">
        <v>1788</v>
      </c>
      <c r="L33" s="103">
        <v>25.2119</v>
      </c>
      <c r="M33" s="103">
        <v>22.8536</v>
      </c>
      <c r="N33" s="103">
        <v>19.288499999999999</v>
      </c>
      <c r="O33" s="103">
        <v>19.3599</v>
      </c>
      <c r="P33" s="103">
        <v>18.554200000000002</v>
      </c>
      <c r="Q33" s="103">
        <v>19.466999999999999</v>
      </c>
      <c r="R33" s="103">
        <v>19.522592600000003</v>
      </c>
      <c r="S33" s="103">
        <v>12.255426400000001</v>
      </c>
    </row>
    <row r="34" spans="3:19" s="2" customFormat="1">
      <c r="C34" s="2" t="s">
        <v>9031</v>
      </c>
      <c r="D34" s="2" t="s">
        <v>673</v>
      </c>
      <c r="E34" s="2" t="s">
        <v>1789</v>
      </c>
      <c r="L34" s="103">
        <v>0.26262400000000002</v>
      </c>
      <c r="M34" s="103">
        <v>0.23805799999999999</v>
      </c>
      <c r="N34" s="103">
        <v>0.20092199999999999</v>
      </c>
      <c r="O34" s="103">
        <v>0.20166600000000001</v>
      </c>
      <c r="P34" s="103">
        <v>0.193273</v>
      </c>
      <c r="Q34" s="103">
        <v>0.20278099999999999</v>
      </c>
      <c r="R34" s="103">
        <v>0.20336000000000001</v>
      </c>
      <c r="S34" s="103">
        <v>0.127661</v>
      </c>
    </row>
    <row r="35" spans="3:19" s="2" customFormat="1">
      <c r="C35" s="2" t="s">
        <v>9031</v>
      </c>
      <c r="D35" s="2" t="s">
        <v>674</v>
      </c>
      <c r="E35" s="2" t="s">
        <v>1790</v>
      </c>
      <c r="L35" s="103">
        <v>0.26262400000000002</v>
      </c>
      <c r="M35" s="103">
        <v>0.23805799999999999</v>
      </c>
      <c r="N35" s="103">
        <v>0.20092199999999999</v>
      </c>
      <c r="O35" s="103">
        <v>0.20166600000000001</v>
      </c>
      <c r="P35" s="103">
        <v>0.193273</v>
      </c>
      <c r="Q35" s="103">
        <v>0.20278099999999999</v>
      </c>
      <c r="R35" s="103">
        <v>0.20336000000000001</v>
      </c>
      <c r="S35" s="103">
        <v>0.127661</v>
      </c>
    </row>
    <row r="36" spans="3:19" s="2" customFormat="1">
      <c r="L36"/>
      <c r="M36"/>
      <c r="N36"/>
      <c r="O36"/>
      <c r="P36"/>
      <c r="Q36"/>
      <c r="R36"/>
      <c r="S36"/>
    </row>
    <row r="37" spans="3:19" s="2" customFormat="1">
      <c r="L37"/>
      <c r="M37"/>
      <c r="N37"/>
      <c r="O37"/>
      <c r="P37"/>
      <c r="Q37"/>
      <c r="R37"/>
      <c r="S37"/>
    </row>
    <row r="38" spans="3:19" s="2" customFormat="1">
      <c r="L38"/>
      <c r="M38"/>
      <c r="N38"/>
      <c r="O38"/>
      <c r="P38"/>
      <c r="Q38"/>
      <c r="R38"/>
      <c r="S38"/>
    </row>
    <row r="39" spans="3:19" s="2" customFormat="1">
      <c r="L39"/>
      <c r="M39"/>
      <c r="N39"/>
      <c r="O39"/>
      <c r="P39"/>
      <c r="Q39"/>
      <c r="R39"/>
      <c r="S39"/>
    </row>
    <row r="40" spans="3:19" s="2" customFormat="1">
      <c r="L40"/>
      <c r="M40"/>
      <c r="N40"/>
      <c r="O40"/>
      <c r="P40"/>
      <c r="Q40"/>
      <c r="R40"/>
      <c r="S40"/>
    </row>
    <row r="41" spans="3:19" s="2" customFormat="1">
      <c r="L41"/>
      <c r="M41"/>
      <c r="N41"/>
      <c r="O41"/>
      <c r="P41"/>
      <c r="Q41"/>
      <c r="R41"/>
      <c r="S41"/>
    </row>
    <row r="42" spans="3:19" s="2" customFormat="1">
      <c r="L42"/>
      <c r="M42"/>
      <c r="N42"/>
      <c r="O42"/>
      <c r="P42"/>
      <c r="Q42"/>
      <c r="R42"/>
      <c r="S42"/>
    </row>
    <row r="43" spans="3:19" s="2" customFormat="1">
      <c r="L43"/>
      <c r="M43"/>
      <c r="N43"/>
      <c r="O43"/>
      <c r="P43"/>
      <c r="Q43"/>
      <c r="R43"/>
      <c r="S43"/>
    </row>
    <row r="44" spans="3:19" s="2" customFormat="1">
      <c r="L44"/>
      <c r="M44"/>
      <c r="N44"/>
      <c r="O44"/>
      <c r="P44"/>
      <c r="Q44"/>
      <c r="R44"/>
      <c r="S44"/>
    </row>
    <row r="45" spans="3:19" s="2" customFormat="1">
      <c r="L45"/>
      <c r="M45"/>
      <c r="N45"/>
      <c r="O45"/>
      <c r="P45"/>
      <c r="Q45"/>
      <c r="R45"/>
      <c r="S45"/>
    </row>
    <row r="46" spans="3:19" s="2" customFormat="1">
      <c r="L46"/>
      <c r="M46"/>
      <c r="N46"/>
      <c r="O46"/>
      <c r="P46"/>
      <c r="Q46"/>
      <c r="R46"/>
      <c r="S46"/>
    </row>
    <row r="47" spans="3:19" s="2" customFormat="1">
      <c r="L47"/>
      <c r="M47"/>
      <c r="N47"/>
      <c r="O47"/>
      <c r="P47"/>
      <c r="Q47"/>
      <c r="R47"/>
      <c r="S47"/>
    </row>
    <row r="48" spans="3:19" s="2" customFormat="1">
      <c r="L48"/>
      <c r="M48"/>
      <c r="N48"/>
      <c r="O48"/>
      <c r="P48"/>
      <c r="Q48"/>
      <c r="R48"/>
      <c r="S48"/>
    </row>
    <row r="49" spans="12:19" s="2" customFormat="1">
      <c r="L49"/>
      <c r="M49"/>
      <c r="N49"/>
      <c r="O49"/>
      <c r="P49"/>
      <c r="Q49"/>
      <c r="R49"/>
      <c r="S49"/>
    </row>
    <row r="50" spans="12:19" s="2" customFormat="1">
      <c r="L50"/>
      <c r="M50"/>
      <c r="N50"/>
      <c r="O50"/>
      <c r="P50"/>
      <c r="Q50"/>
      <c r="R50"/>
      <c r="S50"/>
    </row>
    <row r="51" spans="12:19" s="2" customFormat="1">
      <c r="L51"/>
      <c r="M51"/>
      <c r="N51"/>
      <c r="O51"/>
      <c r="P51"/>
      <c r="Q51"/>
      <c r="R51"/>
      <c r="S51"/>
    </row>
    <row r="52" spans="12:19" s="2" customFormat="1">
      <c r="L52"/>
      <c r="M52"/>
      <c r="N52"/>
      <c r="O52"/>
      <c r="P52"/>
      <c r="Q52"/>
      <c r="R52"/>
      <c r="S52"/>
    </row>
  </sheetData>
  <mergeCells count="6">
    <mergeCell ref="E11:K11"/>
    <mergeCell ref="J7:K7"/>
    <mergeCell ref="F8:H8"/>
    <mergeCell ref="J8:K8"/>
    <mergeCell ref="E10:K10"/>
    <mergeCell ref="F7:H7"/>
  </mergeCells>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sRatios"/>
  <dimension ref="C1:S32"/>
  <sheetViews>
    <sheetView showGridLines="0" showRowColHeaders="0" tabSelected="1" zoomScaleNormal="100" workbookViewId="0">
      <pane ySplit="11" topLeftCell="A12" activePane="bottomLeft" state="frozen"/>
      <selection activeCell="L10" sqref="L10"/>
      <selection pane="bottomLeft" activeCell="F119" sqref="F119"/>
    </sheetView>
  </sheetViews>
  <sheetFormatPr baseColWidth="10" defaultColWidth="10.6640625" defaultRowHeight="15"/>
  <cols>
    <col min="1" max="1" width="1.6640625" customWidth="1"/>
    <col min="2" max="2" width="1.33203125" customWidth="1"/>
    <col min="3" max="3" width="9.33203125" hidden="1" customWidth="1"/>
    <col min="4" max="4" width="35.5" hidden="1" customWidth="1"/>
    <col min="5" max="8" width="9.1640625" customWidth="1"/>
    <col min="9" max="9" width="10.6640625" customWidth="1"/>
    <col min="10" max="10" width="9.1640625" customWidth="1"/>
    <col min="11" max="11" width="4.6640625" customWidth="1"/>
    <col min="12" max="31" width="13.6640625" customWidth="1"/>
  </cols>
  <sheetData>
    <row r="1" spans="3:19" ht="5" customHeight="1"/>
    <row r="2" spans="3:19" ht="15" customHeight="1"/>
    <row r="3" spans="3:19" ht="15" customHeight="1"/>
    <row r="4" spans="3:19" ht="15" customHeight="1"/>
    <row r="5" spans="3:19" ht="5" customHeight="1"/>
    <row r="6" spans="3:19" ht="5" customHeight="1">
      <c r="L6" s="4"/>
      <c r="M6" s="4"/>
      <c r="N6" s="4"/>
      <c r="O6" s="4"/>
      <c r="P6" s="4"/>
      <c r="Q6" s="4"/>
      <c r="R6" s="4"/>
      <c r="S6" s="4"/>
    </row>
    <row r="7" spans="3:19">
      <c r="E7" s="17" t="s">
        <v>748</v>
      </c>
      <c r="F7" s="123" t="str">
        <f>TK</f>
        <v>EVD GR</v>
      </c>
      <c r="G7" s="124"/>
      <c r="H7" s="125"/>
      <c r="J7" s="115" t="s">
        <v>749</v>
      </c>
      <c r="K7" s="120"/>
      <c r="L7" s="19" t="str">
        <f>ACC</f>
        <v>Mixed</v>
      </c>
      <c r="N7" s="15" t="s">
        <v>747</v>
      </c>
      <c r="O7" s="19" t="str">
        <f>CURR</f>
        <v>JPY</v>
      </c>
      <c r="Q7" s="24" t="s">
        <v>753</v>
      </c>
      <c r="R7" s="126" t="str">
        <f>'Income Statement'!R7:$S$7</f>
        <v>Adjusted (If Available)</v>
      </c>
      <c r="S7" s="127"/>
    </row>
    <row r="8" spans="3:19">
      <c r="E8" s="18" t="s">
        <v>746</v>
      </c>
      <c r="F8" s="116" t="str">
        <f>NAME</f>
        <v>CTS Eventim AG &amp; Co KGaA</v>
      </c>
      <c r="G8" s="117"/>
      <c r="H8" s="118"/>
      <c r="J8" s="119" t="s">
        <v>750</v>
      </c>
      <c r="K8" s="121"/>
      <c r="L8" s="20" t="str">
        <f>'Income Statement'!$X$8</f>
        <v>Yes</v>
      </c>
      <c r="N8" s="16" t="s">
        <v>751</v>
      </c>
      <c r="O8" s="20" t="str">
        <f>'Income Statement'!$O$8</f>
        <v>Annual</v>
      </c>
    </row>
    <row r="10" spans="3:19" ht="15" customHeight="1">
      <c r="E10" s="111" t="s">
        <v>766</v>
      </c>
      <c r="F10" s="112"/>
      <c r="G10" s="112"/>
      <c r="H10" s="112"/>
      <c r="I10" s="112"/>
      <c r="J10" s="112"/>
      <c r="K10" s="112"/>
      <c r="L10" s="95" t="str">
        <f>IF(LEN('Income Statement'!L10)=0,"",'Income Statement'!L10)</f>
        <v>2023 Y</v>
      </c>
      <c r="M10" s="95" t="str">
        <f>IF(LEN('Income Statement'!M10)=0,"",'Income Statement'!M10)</f>
        <v>2022 Y</v>
      </c>
      <c r="N10" s="95" t="str">
        <f>IF(LEN('Income Statement'!N10)=0,"",'Income Statement'!N10)</f>
        <v>2021 Y</v>
      </c>
      <c r="O10" s="95" t="str">
        <f>IF(LEN('Income Statement'!O10)=0,"",'Income Statement'!O10)</f>
        <v>2020 Y</v>
      </c>
      <c r="P10" s="95" t="str">
        <f>IF(LEN('Income Statement'!P10)=0,"",'Income Statement'!P10)</f>
        <v>2019 Y</v>
      </c>
      <c r="Q10" s="95" t="str">
        <f>IF(LEN('Income Statement'!Q10)=0,"",'Income Statement'!Q10)</f>
        <v>2018 Y</v>
      </c>
      <c r="R10" s="95" t="str">
        <f>IF(LEN('Income Statement'!R10)=0,"",'Income Statement'!R10)</f>
        <v>2017 Y</v>
      </c>
      <c r="S10" s="96" t="str">
        <f>IF(LEN('Income Statement'!S10)=0,"",'Income Statement'!S10)</f>
        <v>2016 Y</v>
      </c>
    </row>
    <row r="11" spans="3:19" ht="15" customHeight="1">
      <c r="E11" s="113" t="s">
        <v>1410</v>
      </c>
      <c r="F11" s="114"/>
      <c r="G11" s="114"/>
      <c r="H11" s="114"/>
      <c r="I11" s="114"/>
      <c r="J11" s="114"/>
      <c r="K11" s="122"/>
      <c r="L11" s="129">
        <f>'Income Statement'!L$11</f>
        <v>44286</v>
      </c>
      <c r="M11" s="129">
        <f>'Income Statement'!M$11</f>
        <v>43921</v>
      </c>
      <c r="N11" s="129">
        <f>'Income Statement'!N$11</f>
        <v>43555</v>
      </c>
      <c r="O11" s="129">
        <f>'Income Statement'!O$11</f>
        <v>43190</v>
      </c>
      <c r="P11" s="129">
        <f>'Income Statement'!P$11</f>
        <v>42825</v>
      </c>
      <c r="Q11" s="129">
        <f>'Income Statement'!Q$11</f>
        <v>42460</v>
      </c>
      <c r="R11" s="129">
        <f>'Income Statement'!R$11</f>
        <v>42094</v>
      </c>
      <c r="S11" s="130">
        <f>'Income Statement'!S$11</f>
        <v>41729</v>
      </c>
    </row>
    <row r="12" spans="3:19">
      <c r="C12" t="e">
        <f ca="1">D12+1</f>
        <v>#NAME?</v>
      </c>
      <c r="D12" t="e">
        <f ca="1">MATCH($F$12,RAGridNames,0)</f>
        <v>#NAME?</v>
      </c>
      <c r="F12" t="e">
        <f ca="1">_xll.BDP(TKR,"DS275")&amp;"- RA"</f>
        <v>#NAME?</v>
      </c>
      <c r="G12" t="e">
        <f ca="1">$D$12+3</f>
        <v>#NAME?</v>
      </c>
      <c r="L12" s="4" t="str">
        <f>IF(LEN('Income Statement'!L$12)=0,"",'Income Statement'!L$12)</f>
        <v>-0FY</v>
      </c>
      <c r="M12" s="4" t="str">
        <f>IF(LEN('Income Statement'!M$12)=0,"",'Income Statement'!M$12)</f>
        <v>-1FY</v>
      </c>
      <c r="N12" s="4" t="str">
        <f>IF(LEN('Income Statement'!N$12)=0,"",'Income Statement'!N$12)</f>
        <v>-2FY</v>
      </c>
      <c r="O12" s="4" t="str">
        <f>IF(LEN('Income Statement'!O$12)=0,"",'Income Statement'!O$12)</f>
        <v>-3FY</v>
      </c>
      <c r="P12" s="4" t="str">
        <f>IF(LEN('Income Statement'!P$12)=0,"",'Income Statement'!P$12)</f>
        <v>-4FY</v>
      </c>
      <c r="Q12" s="4" t="str">
        <f>IF(LEN('Income Statement'!Q$12)=0,"",'Income Statement'!Q$12)</f>
        <v>-5FY</v>
      </c>
      <c r="R12" s="4" t="str">
        <f>IF(LEN('Income Statement'!R$12)=0,"",'Income Statement'!R$12)</f>
        <v>-6FY</v>
      </c>
      <c r="S12" s="4" t="str">
        <f>IF(LEN('Income Statement'!S$12)=0,"",'Income Statement'!S$12)</f>
        <v>-7FY</v>
      </c>
    </row>
    <row r="13" spans="3:19" s="2" customFormat="1">
      <c r="C13" s="2" t="s">
        <v>9034</v>
      </c>
      <c r="E13" s="2" t="s">
        <v>678</v>
      </c>
      <c r="L13" s="103" t="str">
        <f>IF(Sec_Formula_Indicator&gt;0,IF(LEN($D13)=0,"",IF(LEN(L$12)=0,"",IFERROR(_xll.BDP(TKR,$D13,"EQY_FUND_RELATIVE_PERIOD",L$12,"FA_ADJUSTED",ADJ,CURR_O,ACC_O,CONS_O,"fill=b")*1,""))),"")</f>
        <v/>
      </c>
      <c r="M13" s="103" t="str">
        <f>IF(Sec_Formula_Indicator&gt;0,IF(LEN($D13)=0,"",IF(LEN(M$12)=0,"",IFERROR(_xll.BDP(TKR,$D13,"EQY_FUND_RELATIVE_PERIOD",M$12,"FA_ADJUSTED",ADJ,CURR_O,ACC_O,CONS_O,"fill=b")*1,""))),"")</f>
        <v/>
      </c>
      <c r="N13" s="103" t="str">
        <f>IF(Sec_Formula_Indicator&gt;0,IF(LEN($D13)=0,"",IF(LEN(N$12)=0,"",IFERROR(_xll.BDP(TKR,$D13,"EQY_FUND_RELATIVE_PERIOD",N$12,"FA_ADJUSTED",ADJ,CURR_O,ACC_O,CONS_O,"fill=b")*1,""))),"")</f>
        <v/>
      </c>
      <c r="O13" s="103" t="str">
        <f>IF(Sec_Formula_Indicator&gt;0,IF(LEN($D13)=0,"",IF(LEN(O$12)=0,"",IFERROR(_xll.BDP(TKR,$D13,"EQY_FUND_RELATIVE_PERIOD",O$12,"FA_ADJUSTED",ADJ,CURR_O,ACC_O,CONS_O,"fill=b")*1,""))),"")</f>
        <v/>
      </c>
      <c r="P13" s="103" t="str">
        <f>IF(Sec_Formula_Indicator&gt;0,IF(LEN($D13)=0,"",IF(LEN(P$12)=0,"",IFERROR(_xll.BDP(TKR,$D13,"EQY_FUND_RELATIVE_PERIOD",P$12,"FA_ADJUSTED",ADJ,CURR_O,ACC_O,CONS_O,"fill=b")*1,""))),"")</f>
        <v/>
      </c>
      <c r="Q13" s="103" t="str">
        <f>IF(Sec_Formula_Indicator&gt;0,IF(LEN($D13)=0,"",IF(LEN(Q$12)=0,"",IFERROR(_xll.BDP(TKR,$D13,"EQY_FUND_RELATIVE_PERIOD",Q$12,"FA_ADJUSTED",ADJ,CURR_O,ACC_O,CONS_O,"fill=b")*1,""))),"")</f>
        <v/>
      </c>
      <c r="R13" s="103" t="str">
        <f>IF(Sec_Formula_Indicator&gt;0,IF(LEN($D13)=0,"",IF(LEN(R$12)=0,"",IFERROR(_xll.BDP(TKR,$D13,"EQY_FUND_RELATIVE_PERIOD",R$12,"FA_ADJUSTED",ADJ,CURR_O,ACC_O,CONS_O,"fill=b")*1,""))),"")</f>
        <v/>
      </c>
      <c r="S13" s="103" t="str">
        <f>IF(Sec_Formula_Indicator&gt;0,IF(LEN($D13)=0,"",IF(LEN(S$12)=0,"",IFERROR(_xll.BDP(TKR,$D13,"EQY_FUND_RELATIVE_PERIOD",S$12,"FA_ADJUSTED",ADJ,CURR_O,ACC_O,CONS_O,"fill=b")*1,""))),"")</f>
        <v/>
      </c>
    </row>
    <row r="14" spans="3:19">
      <c r="C14" t="s">
        <v>9035</v>
      </c>
      <c r="D14" t="s">
        <v>681</v>
      </c>
      <c r="E14" t="s">
        <v>730</v>
      </c>
      <c r="L14" s="104" t="str">
        <f ca="1">IF(Sec_Formula_Indicator&gt;0,IF(LEN($D14)=0,"",IF(LEN(L$12)=0,"",IFERROR(_xll.BDP(TKR,$D14,"EQY_FUND_RELATIVE_PERIOD",L$12,"FA_ADJUSTED",ADJ,CURR_O,ACC_O,CONS_O,"fill=b")*1,""))),"")</f>
        <v/>
      </c>
      <c r="M14" s="104" t="str">
        <f ca="1">IF(Sec_Formula_Indicator&gt;0,IF(LEN($D14)=0,"",IF(LEN(M$12)=0,"",IFERROR(_xll.BDP(TKR,$D14,"EQY_FUND_RELATIVE_PERIOD",M$12,"FA_ADJUSTED",ADJ,CURR_O,ACC_O,CONS_O,"fill=b")*1,""))),"")</f>
        <v/>
      </c>
      <c r="N14" s="104" t="str">
        <f ca="1">IF(Sec_Formula_Indicator&gt;0,IF(LEN($D14)=0,"",IF(LEN(N$12)=0,"",IFERROR(_xll.BDP(TKR,$D14,"EQY_FUND_RELATIVE_PERIOD",N$12,"FA_ADJUSTED",ADJ,CURR_O,ACC_O,CONS_O,"fill=b")*1,""))),"")</f>
        <v/>
      </c>
      <c r="O14" s="104" t="str">
        <f ca="1">IF(Sec_Formula_Indicator&gt;0,IF(LEN($D14)=0,"",IF(LEN(O$12)=0,"",IFERROR(_xll.BDP(TKR,$D14,"EQY_FUND_RELATIVE_PERIOD",O$12,"FA_ADJUSTED",ADJ,CURR_O,ACC_O,CONS_O,"fill=b")*1,""))),"")</f>
        <v/>
      </c>
      <c r="P14" s="104" t="str">
        <f ca="1">IF(Sec_Formula_Indicator&gt;0,IF(LEN($D14)=0,"",IF(LEN(P$12)=0,"",IFERROR(_xll.BDP(TKR,$D14,"EQY_FUND_RELATIVE_PERIOD",P$12,"FA_ADJUSTED",ADJ,CURR_O,ACC_O,CONS_O,"fill=b")*1,""))),"")</f>
        <v/>
      </c>
      <c r="Q14" s="104" t="str">
        <f ca="1">IF(Sec_Formula_Indicator&gt;0,IF(LEN($D14)=0,"",IF(LEN(Q$12)=0,"",IFERROR(_xll.BDP(TKR,$D14,"EQY_FUND_RELATIVE_PERIOD",Q$12,"FA_ADJUSTED",ADJ,CURR_O,ACC_O,CONS_O,"fill=b")*1,""))),"")</f>
        <v/>
      </c>
      <c r="R14" s="104" t="str">
        <f ca="1">IF(Sec_Formula_Indicator&gt;0,IF(LEN($D14)=0,"",IF(LEN(R$12)=0,"",IFERROR(_xll.BDP(TKR,$D14,"EQY_FUND_RELATIVE_PERIOD",R$12,"FA_ADJUSTED",ADJ,CURR_O,ACC_O,CONS_O,"fill=b")*1,""))),"")</f>
        <v/>
      </c>
      <c r="S14" s="104" t="str">
        <f ca="1">IF(Sec_Formula_Indicator&gt;0,IF(LEN($D14)=0,"",IF(LEN(S$12)=0,"",IFERROR(_xll.BDP(TKR,$D14,"EQY_FUND_RELATIVE_PERIOD",S$12,"FA_ADJUSTED",ADJ,CURR_O,ACC_O,CONS_O,"fill=b")*1,""))),"")</f>
        <v/>
      </c>
    </row>
    <row r="15" spans="3:19">
      <c r="C15" t="s">
        <v>9035</v>
      </c>
      <c r="D15" t="s">
        <v>682</v>
      </c>
      <c r="E15" t="s">
        <v>731</v>
      </c>
      <c r="L15" s="104" t="str">
        <f ca="1">IF(Sec_Formula_Indicator&gt;0,IF(LEN($D15)=0,"",IF(LEN(L$12)=0,"",IFERROR(_xll.BDP(TKR,$D15,"EQY_FUND_RELATIVE_PERIOD",L$12,"FA_ADJUSTED",ADJ,CURR_O,ACC_O,CONS_O,"fill=b")*1,""))),"")</f>
        <v/>
      </c>
      <c r="M15" s="104" t="str">
        <f ca="1">IF(Sec_Formula_Indicator&gt;0,IF(LEN($D15)=0,"",IF(LEN(M$12)=0,"",IFERROR(_xll.BDP(TKR,$D15,"EQY_FUND_RELATIVE_PERIOD",M$12,"FA_ADJUSTED",ADJ,CURR_O,ACC_O,CONS_O,"fill=b")*1,""))),"")</f>
        <v/>
      </c>
      <c r="N15" s="104" t="str">
        <f ca="1">IF(Sec_Formula_Indicator&gt;0,IF(LEN($D15)=0,"",IF(LEN(N$12)=0,"",IFERROR(_xll.BDP(TKR,$D15,"EQY_FUND_RELATIVE_PERIOD",N$12,"FA_ADJUSTED",ADJ,CURR_O,ACC_O,CONS_O,"fill=b")*1,""))),"")</f>
        <v/>
      </c>
      <c r="O15" s="104" t="str">
        <f ca="1">IF(Sec_Formula_Indicator&gt;0,IF(LEN($D15)=0,"",IF(LEN(O$12)=0,"",IFERROR(_xll.BDP(TKR,$D15,"EQY_FUND_RELATIVE_PERIOD",O$12,"FA_ADJUSTED",ADJ,CURR_O,ACC_O,CONS_O,"fill=b")*1,""))),"")</f>
        <v/>
      </c>
      <c r="P15" s="104" t="str">
        <f ca="1">IF(Sec_Formula_Indicator&gt;0,IF(LEN($D15)=0,"",IF(LEN(P$12)=0,"",IFERROR(_xll.BDP(TKR,$D15,"EQY_FUND_RELATIVE_PERIOD",P$12,"FA_ADJUSTED",ADJ,CURR_O,ACC_O,CONS_O,"fill=b")*1,""))),"")</f>
        <v/>
      </c>
      <c r="Q15" s="104" t="str">
        <f ca="1">IF(Sec_Formula_Indicator&gt;0,IF(LEN($D15)=0,"",IF(LEN(Q$12)=0,"",IFERROR(_xll.BDP(TKR,$D15,"EQY_FUND_RELATIVE_PERIOD",Q$12,"FA_ADJUSTED",ADJ,CURR_O,ACC_O,CONS_O,"fill=b")*1,""))),"")</f>
        <v/>
      </c>
      <c r="R15" s="104" t="str">
        <f ca="1">IF(Sec_Formula_Indicator&gt;0,IF(LEN($D15)=0,"",IF(LEN(R$12)=0,"",IFERROR(_xll.BDP(TKR,$D15,"EQY_FUND_RELATIVE_PERIOD",R$12,"FA_ADJUSTED",ADJ,CURR_O,ACC_O,CONS_O,"fill=b")*1,""))),"")</f>
        <v/>
      </c>
      <c r="S15" s="104" t="str">
        <f ca="1">IF(Sec_Formula_Indicator&gt;0,IF(LEN($D15)=0,"",IF(LEN(S$12)=0,"",IFERROR(_xll.BDP(TKR,$D15,"EQY_FUND_RELATIVE_PERIOD",S$12,"FA_ADJUSTED",ADJ,CURR_O,ACC_O,CONS_O,"fill=b")*1,""))),"")</f>
        <v/>
      </c>
    </row>
    <row r="16" spans="3:19">
      <c r="C16" t="s">
        <v>9035</v>
      </c>
      <c r="D16" t="s">
        <v>683</v>
      </c>
      <c r="E16" t="s">
        <v>732</v>
      </c>
      <c r="L16" s="104" t="str">
        <f ca="1">IF(Sec_Formula_Indicator&gt;0,IF(LEN($D16)=0,"",IF(LEN(L$12)=0,"",IFERROR(_xll.BDP(TKR,$D16,"EQY_FUND_RELATIVE_PERIOD",L$12,"FA_ADJUSTED",ADJ,CURR_O,ACC_O,CONS_O,"fill=b")*1,""))),"")</f>
        <v/>
      </c>
      <c r="M16" s="104" t="str">
        <f ca="1">IF(Sec_Formula_Indicator&gt;0,IF(LEN($D16)=0,"",IF(LEN(M$12)=0,"",IFERROR(_xll.BDP(TKR,$D16,"EQY_FUND_RELATIVE_PERIOD",M$12,"FA_ADJUSTED",ADJ,CURR_O,ACC_O,CONS_O,"fill=b")*1,""))),"")</f>
        <v/>
      </c>
      <c r="N16" s="104" t="str">
        <f ca="1">IF(Sec_Formula_Indicator&gt;0,IF(LEN($D16)=0,"",IF(LEN(N$12)=0,"",IFERROR(_xll.BDP(TKR,$D16,"EQY_FUND_RELATIVE_PERIOD",N$12,"FA_ADJUSTED",ADJ,CURR_O,ACC_O,CONS_O,"fill=b")*1,""))),"")</f>
        <v/>
      </c>
      <c r="O16" s="104" t="str">
        <f ca="1">IF(Sec_Formula_Indicator&gt;0,IF(LEN($D16)=0,"",IF(LEN(O$12)=0,"",IFERROR(_xll.BDP(TKR,$D16,"EQY_FUND_RELATIVE_PERIOD",O$12,"FA_ADJUSTED",ADJ,CURR_O,ACC_O,CONS_O,"fill=b")*1,""))),"")</f>
        <v/>
      </c>
      <c r="P16" s="104" t="str">
        <f ca="1">IF(Sec_Formula_Indicator&gt;0,IF(LEN($D16)=0,"",IF(LEN(P$12)=0,"",IFERROR(_xll.BDP(TKR,$D16,"EQY_FUND_RELATIVE_PERIOD",P$12,"FA_ADJUSTED",ADJ,CURR_O,ACC_O,CONS_O,"fill=b")*1,""))),"")</f>
        <v/>
      </c>
      <c r="Q16" s="104" t="str">
        <f ca="1">IF(Sec_Formula_Indicator&gt;0,IF(LEN($D16)=0,"",IF(LEN(Q$12)=0,"",IFERROR(_xll.BDP(TKR,$D16,"EQY_FUND_RELATIVE_PERIOD",Q$12,"FA_ADJUSTED",ADJ,CURR_O,ACC_O,CONS_O,"fill=b")*1,""))),"")</f>
        <v/>
      </c>
      <c r="R16" s="104" t="str">
        <f ca="1">IF(Sec_Formula_Indicator&gt;0,IF(LEN($D16)=0,"",IF(LEN(R$12)=0,"",IFERROR(_xll.BDP(TKR,$D16,"EQY_FUND_RELATIVE_PERIOD",R$12,"FA_ADJUSTED",ADJ,CURR_O,ACC_O,CONS_O,"fill=b")*1,""))),"")</f>
        <v/>
      </c>
      <c r="S16" s="104" t="str">
        <f ca="1">IF(Sec_Formula_Indicator&gt;0,IF(LEN($D16)=0,"",IF(LEN(S$12)=0,"",IFERROR(_xll.BDP(TKR,$D16,"EQY_FUND_RELATIVE_PERIOD",S$12,"FA_ADJUSTED",ADJ,CURR_O,ACC_O,CONS_O,"fill=b")*1,""))),"")</f>
        <v/>
      </c>
    </row>
    <row r="17" spans="3:19">
      <c r="C17" t="s">
        <v>9035</v>
      </c>
      <c r="D17" t="s">
        <v>9033</v>
      </c>
      <c r="E17" t="s">
        <v>9032</v>
      </c>
      <c r="L17" s="104" t="str">
        <f ca="1">IF(Sec_Formula_Indicator&gt;0,IF(LEN($D17)=0,"",IF(LEN(L$12)=0,"",IFERROR(_xll.BDP(TKR,$D17,"EQY_FUND_RELATIVE_PERIOD",L$12,"FA_ADJUSTED",ADJ,CURR_O,ACC_O,CONS_O,"fill=b")*1,""))),"")</f>
        <v/>
      </c>
      <c r="M17" s="104" t="str">
        <f ca="1">IF(Sec_Formula_Indicator&gt;0,IF(LEN($D17)=0,"",IF(LEN(M$12)=0,"",IFERROR(_xll.BDP(TKR,$D17,"EQY_FUND_RELATIVE_PERIOD",M$12,"FA_ADJUSTED",ADJ,CURR_O,ACC_O,CONS_O,"fill=b")*1,""))),"")</f>
        <v/>
      </c>
      <c r="N17" s="104" t="str">
        <f ca="1">IF(Sec_Formula_Indicator&gt;0,IF(LEN($D17)=0,"",IF(LEN(N$12)=0,"",IFERROR(_xll.BDP(TKR,$D17,"EQY_FUND_RELATIVE_PERIOD",N$12,"FA_ADJUSTED",ADJ,CURR_O,ACC_O,CONS_O,"fill=b")*1,""))),"")</f>
        <v/>
      </c>
      <c r="O17" s="104" t="str">
        <f ca="1">IF(Sec_Formula_Indicator&gt;0,IF(LEN($D17)=0,"",IF(LEN(O$12)=0,"",IFERROR(_xll.BDP(TKR,$D17,"EQY_FUND_RELATIVE_PERIOD",O$12,"FA_ADJUSTED",ADJ,CURR_O,ACC_O,CONS_O,"fill=b")*1,""))),"")</f>
        <v/>
      </c>
      <c r="P17" s="104" t="str">
        <f ca="1">IF(Sec_Formula_Indicator&gt;0,IF(LEN($D17)=0,"",IF(LEN(P$12)=0,"",IFERROR(_xll.BDP(TKR,$D17,"EQY_FUND_RELATIVE_PERIOD",P$12,"FA_ADJUSTED",ADJ,CURR_O,ACC_O,CONS_O,"fill=b")*1,""))),"")</f>
        <v/>
      </c>
      <c r="Q17" s="104" t="str">
        <f ca="1">IF(Sec_Formula_Indicator&gt;0,IF(LEN($D17)=0,"",IF(LEN(Q$12)=0,"",IFERROR(_xll.BDP(TKR,$D17,"EQY_FUND_RELATIVE_PERIOD",Q$12,"FA_ADJUSTED",ADJ,CURR_O,ACC_O,CONS_O,"fill=b")*1,""))),"")</f>
        <v/>
      </c>
      <c r="R17" s="104" t="str">
        <f ca="1">IF(Sec_Formula_Indicator&gt;0,IF(LEN($D17)=0,"",IF(LEN(R$12)=0,"",IFERROR(_xll.BDP(TKR,$D17,"EQY_FUND_RELATIVE_PERIOD",R$12,"FA_ADJUSTED",ADJ,CURR_O,ACC_O,CONS_O,"fill=b")*1,""))),"")</f>
        <v/>
      </c>
      <c r="S17" s="104" t="str">
        <f ca="1">IF(Sec_Formula_Indicator&gt;0,IF(LEN($D17)=0,"",IF(LEN(S$12)=0,"",IFERROR(_xll.BDP(TKR,$D17,"EQY_FUND_RELATIVE_PERIOD",S$12,"FA_ADJUSTED",ADJ,CURR_O,ACC_O,CONS_O,"fill=b")*1,""))),"")</f>
        <v/>
      </c>
    </row>
    <row r="18" spans="3:19" s="2" customFormat="1">
      <c r="C18" s="2" t="s">
        <v>9029</v>
      </c>
      <c r="L18" s="103" t="str">
        <f>IF(Sec_Formula_Indicator&gt;0,IF(LEN($D18)=0,"",IF(LEN(L$12)=0,"",IFERROR(_xll.BDP(TKR,$D18,"EQY_FUND_RELATIVE_PERIOD",L$12,"FA_ADJUSTED",ADJ,CURR_O,ACC_O,CONS_O,"fill=b")*1,""))),"")</f>
        <v/>
      </c>
      <c r="M18" s="103" t="str">
        <f>IF(Sec_Formula_Indicator&gt;0,IF(LEN($D18)=0,"",IF(LEN(M$12)=0,"",IFERROR(_xll.BDP(TKR,$D18,"EQY_FUND_RELATIVE_PERIOD",M$12,"FA_ADJUSTED",ADJ,CURR_O,ACC_O,CONS_O,"fill=b")*1,""))),"")</f>
        <v/>
      </c>
      <c r="N18" s="103" t="str">
        <f>IF(Sec_Formula_Indicator&gt;0,IF(LEN($D18)=0,"",IF(LEN(N$12)=0,"",IFERROR(_xll.BDP(TKR,$D18,"EQY_FUND_RELATIVE_PERIOD",N$12,"FA_ADJUSTED",ADJ,CURR_O,ACC_O,CONS_O,"fill=b")*1,""))),"")</f>
        <v/>
      </c>
      <c r="O18" s="103" t="str">
        <f>IF(Sec_Formula_Indicator&gt;0,IF(LEN($D18)=0,"",IF(LEN(O$12)=0,"",IFERROR(_xll.BDP(TKR,$D18,"EQY_FUND_RELATIVE_PERIOD",O$12,"FA_ADJUSTED",ADJ,CURR_O,ACC_O,CONS_O,"fill=b")*1,""))),"")</f>
        <v/>
      </c>
      <c r="P18" s="103" t="str">
        <f>IF(Sec_Formula_Indicator&gt;0,IF(LEN($D18)=0,"",IF(LEN(P$12)=0,"",IFERROR(_xll.BDP(TKR,$D18,"EQY_FUND_RELATIVE_PERIOD",P$12,"FA_ADJUSTED",ADJ,CURR_O,ACC_O,CONS_O,"fill=b")*1,""))),"")</f>
        <v/>
      </c>
      <c r="Q18" s="103" t="str">
        <f>IF(Sec_Formula_Indicator&gt;0,IF(LEN($D18)=0,"",IF(LEN(Q$12)=0,"",IFERROR(_xll.BDP(TKR,$D18,"EQY_FUND_RELATIVE_PERIOD",Q$12,"FA_ADJUSTED",ADJ,CURR_O,ACC_O,CONS_O,"fill=b")*1,""))),"")</f>
        <v/>
      </c>
      <c r="R18" s="103" t="str">
        <f>IF(Sec_Formula_Indicator&gt;0,IF(LEN($D18)=0,"",IF(LEN(R$12)=0,"",IFERROR(_xll.BDP(TKR,$D18,"EQY_FUND_RELATIVE_PERIOD",R$12,"FA_ADJUSTED",ADJ,CURR_O,ACC_O,CONS_O,"fill=b")*1,""))),"")</f>
        <v/>
      </c>
      <c r="S18" s="103" t="str">
        <f>IF(Sec_Formula_Indicator&gt;0,IF(LEN($D18)=0,"",IF(LEN(S$12)=0,"",IFERROR(_xll.BDP(TKR,$D18,"EQY_FUND_RELATIVE_PERIOD",S$12,"FA_ADJUSTED",ADJ,CURR_O,ACC_O,CONS_O,"fill=b")*1,""))),"")</f>
        <v/>
      </c>
    </row>
    <row r="19" spans="3:19" s="2" customFormat="1">
      <c r="C19" s="2" t="s">
        <v>9034</v>
      </c>
      <c r="E19" s="2" t="s">
        <v>679</v>
      </c>
      <c r="L19" s="103" t="str">
        <f>IF(Sec_Formula_Indicator&gt;0,IF(LEN($D19)=0,"",IF(LEN(L$12)=0,"",IFERROR(_xll.BDP(TKR,$D19,"EQY_FUND_RELATIVE_PERIOD",L$12,"FA_ADJUSTED",ADJ,CURR_O,ACC_O,CONS_O,"fill=b")*1,""))),"")</f>
        <v/>
      </c>
      <c r="M19" s="103" t="str">
        <f>IF(Sec_Formula_Indicator&gt;0,IF(LEN($D19)=0,"",IF(LEN(M$12)=0,"",IFERROR(_xll.BDP(TKR,$D19,"EQY_FUND_RELATIVE_PERIOD",M$12,"FA_ADJUSTED",ADJ,CURR_O,ACC_O,CONS_O,"fill=b")*1,""))),"")</f>
        <v/>
      </c>
      <c r="N19" s="103" t="str">
        <f>IF(Sec_Formula_Indicator&gt;0,IF(LEN($D19)=0,"",IF(LEN(N$12)=0,"",IFERROR(_xll.BDP(TKR,$D19,"EQY_FUND_RELATIVE_PERIOD",N$12,"FA_ADJUSTED",ADJ,CURR_O,ACC_O,CONS_O,"fill=b")*1,""))),"")</f>
        <v/>
      </c>
      <c r="O19" s="103" t="str">
        <f>IF(Sec_Formula_Indicator&gt;0,IF(LEN($D19)=0,"",IF(LEN(O$12)=0,"",IFERROR(_xll.BDP(TKR,$D19,"EQY_FUND_RELATIVE_PERIOD",O$12,"FA_ADJUSTED",ADJ,CURR_O,ACC_O,CONS_O,"fill=b")*1,""))),"")</f>
        <v/>
      </c>
      <c r="P19" s="103" t="str">
        <f>IF(Sec_Formula_Indicator&gt;0,IF(LEN($D19)=0,"",IF(LEN(P$12)=0,"",IFERROR(_xll.BDP(TKR,$D19,"EQY_FUND_RELATIVE_PERIOD",P$12,"FA_ADJUSTED",ADJ,CURR_O,ACC_O,CONS_O,"fill=b")*1,""))),"")</f>
        <v/>
      </c>
      <c r="Q19" s="103" t="str">
        <f>IF(Sec_Formula_Indicator&gt;0,IF(LEN($D19)=0,"",IF(LEN(Q$12)=0,"",IFERROR(_xll.BDP(TKR,$D19,"EQY_FUND_RELATIVE_PERIOD",Q$12,"FA_ADJUSTED",ADJ,CURR_O,ACC_O,CONS_O,"fill=b")*1,""))),"")</f>
        <v/>
      </c>
      <c r="R19" s="103" t="str">
        <f>IF(Sec_Formula_Indicator&gt;0,IF(LEN($D19)=0,"",IF(LEN(R$12)=0,"",IFERROR(_xll.BDP(TKR,$D19,"EQY_FUND_RELATIVE_PERIOD",R$12,"FA_ADJUSTED",ADJ,CURR_O,ACC_O,CONS_O,"fill=b")*1,""))),"")</f>
        <v/>
      </c>
      <c r="S19" s="103" t="str">
        <f>IF(Sec_Formula_Indicator&gt;0,IF(LEN($D19)=0,"",IF(LEN(S$12)=0,"",IFERROR(_xll.BDP(TKR,$D19,"EQY_FUND_RELATIVE_PERIOD",S$12,"FA_ADJUSTED",ADJ,CURR_O,ACC_O,CONS_O,"fill=b")*1,""))),"")</f>
        <v/>
      </c>
    </row>
    <row r="20" spans="3:19">
      <c r="C20" t="s">
        <v>9035</v>
      </c>
      <c r="D20" t="s">
        <v>684</v>
      </c>
      <c r="E20" t="s">
        <v>733</v>
      </c>
      <c r="L20" s="104" t="str">
        <f ca="1">IF(Sec_Formula_Indicator&gt;0,IF(LEN($D20)=0,"",IF(LEN(L$12)=0,"",IFERROR(_xll.BDP(TKR,$D20,"EQY_FUND_RELATIVE_PERIOD",L$12,"FA_ADJUSTED",ADJ,CURR_O,ACC_O,CONS_O,"fill=b")*1,""))),"")</f>
        <v/>
      </c>
      <c r="M20" s="104" t="str">
        <f ca="1">IF(Sec_Formula_Indicator&gt;0,IF(LEN($D20)=0,"",IF(LEN(M$12)=0,"",IFERROR(_xll.BDP(TKR,$D20,"EQY_FUND_RELATIVE_PERIOD",M$12,"FA_ADJUSTED",ADJ,CURR_O,ACC_O,CONS_O,"fill=b")*1,""))),"")</f>
        <v/>
      </c>
      <c r="N20" s="104" t="str">
        <f ca="1">IF(Sec_Formula_Indicator&gt;0,IF(LEN($D20)=0,"",IF(LEN(N$12)=0,"",IFERROR(_xll.BDP(TKR,$D20,"EQY_FUND_RELATIVE_PERIOD",N$12,"FA_ADJUSTED",ADJ,CURR_O,ACC_O,CONS_O,"fill=b")*1,""))),"")</f>
        <v/>
      </c>
      <c r="O20" s="104" t="str">
        <f ca="1">IF(Sec_Formula_Indicator&gt;0,IF(LEN($D20)=0,"",IF(LEN(O$12)=0,"",IFERROR(_xll.BDP(TKR,$D20,"EQY_FUND_RELATIVE_PERIOD",O$12,"FA_ADJUSTED",ADJ,CURR_O,ACC_O,CONS_O,"fill=b")*1,""))),"")</f>
        <v/>
      </c>
      <c r="P20" s="104" t="str">
        <f ca="1">IF(Sec_Formula_Indicator&gt;0,IF(LEN($D20)=0,"",IF(LEN(P$12)=0,"",IFERROR(_xll.BDP(TKR,$D20,"EQY_FUND_RELATIVE_PERIOD",P$12,"FA_ADJUSTED",ADJ,CURR_O,ACC_O,CONS_O,"fill=b")*1,""))),"")</f>
        <v/>
      </c>
      <c r="Q20" s="104" t="str">
        <f ca="1">IF(Sec_Formula_Indicator&gt;0,IF(LEN($D20)=0,"",IF(LEN(Q$12)=0,"",IFERROR(_xll.BDP(TKR,$D20,"EQY_FUND_RELATIVE_PERIOD",Q$12,"FA_ADJUSTED",ADJ,CURR_O,ACC_O,CONS_O,"fill=b")*1,""))),"")</f>
        <v/>
      </c>
      <c r="R20" s="104" t="str">
        <f ca="1">IF(Sec_Formula_Indicator&gt;0,IF(LEN($D20)=0,"",IF(LEN(R$12)=0,"",IFERROR(_xll.BDP(TKR,$D20,"EQY_FUND_RELATIVE_PERIOD",R$12,"FA_ADJUSTED",ADJ,CURR_O,ACC_O,CONS_O,"fill=b")*1,""))),"")</f>
        <v/>
      </c>
      <c r="S20" s="104" t="str">
        <f ca="1">IF(Sec_Formula_Indicator&gt;0,IF(LEN($D20)=0,"",IF(LEN(S$12)=0,"",IFERROR(_xll.BDP(TKR,$D20,"EQY_FUND_RELATIVE_PERIOD",S$12,"FA_ADJUSTED",ADJ,CURR_O,ACC_O,CONS_O,"fill=b")*1,""))),"")</f>
        <v/>
      </c>
    </row>
    <row r="21" spans="3:19">
      <c r="C21" t="s">
        <v>9035</v>
      </c>
      <c r="D21" t="s">
        <v>685</v>
      </c>
      <c r="E21" t="s">
        <v>734</v>
      </c>
      <c r="L21" s="104" t="str">
        <f ca="1">IF(Sec_Formula_Indicator&gt;0,IF(LEN($D21)=0,"",IF(LEN(L$12)=0,"",IFERROR(_xll.BDP(TKR,$D21,"EQY_FUND_RELATIVE_PERIOD",L$12,"FA_ADJUSTED",ADJ,CURR_O,ACC_O,CONS_O,"fill=b")*1,""))),"")</f>
        <v/>
      </c>
      <c r="M21" s="104" t="str">
        <f ca="1">IF(Sec_Formula_Indicator&gt;0,IF(LEN($D21)=0,"",IF(LEN(M$12)=0,"",IFERROR(_xll.BDP(TKR,$D21,"EQY_FUND_RELATIVE_PERIOD",M$12,"FA_ADJUSTED",ADJ,CURR_O,ACC_O,CONS_O,"fill=b")*1,""))),"")</f>
        <v/>
      </c>
      <c r="N21" s="104" t="str">
        <f ca="1">IF(Sec_Formula_Indicator&gt;0,IF(LEN($D21)=0,"",IF(LEN(N$12)=0,"",IFERROR(_xll.BDP(TKR,$D21,"EQY_FUND_RELATIVE_PERIOD",N$12,"FA_ADJUSTED",ADJ,CURR_O,ACC_O,CONS_O,"fill=b")*1,""))),"")</f>
        <v/>
      </c>
      <c r="O21" s="104" t="str">
        <f ca="1">IF(Sec_Formula_Indicator&gt;0,IF(LEN($D21)=0,"",IF(LEN(O$12)=0,"",IFERROR(_xll.BDP(TKR,$D21,"EQY_FUND_RELATIVE_PERIOD",O$12,"FA_ADJUSTED",ADJ,CURR_O,ACC_O,CONS_O,"fill=b")*1,""))),"")</f>
        <v/>
      </c>
      <c r="P21" s="104" t="str">
        <f ca="1">IF(Sec_Formula_Indicator&gt;0,IF(LEN($D21)=0,"",IF(LEN(P$12)=0,"",IFERROR(_xll.BDP(TKR,$D21,"EQY_FUND_RELATIVE_PERIOD",P$12,"FA_ADJUSTED",ADJ,CURR_O,ACC_O,CONS_O,"fill=b")*1,""))),"")</f>
        <v/>
      </c>
      <c r="Q21" s="104" t="str">
        <f ca="1">IF(Sec_Formula_Indicator&gt;0,IF(LEN($D21)=0,"",IF(LEN(Q$12)=0,"",IFERROR(_xll.BDP(TKR,$D21,"EQY_FUND_RELATIVE_PERIOD",Q$12,"FA_ADJUSTED",ADJ,CURR_O,ACC_O,CONS_O,"fill=b")*1,""))),"")</f>
        <v/>
      </c>
      <c r="R21" s="104" t="str">
        <f ca="1">IF(Sec_Formula_Indicator&gt;0,IF(LEN($D21)=0,"",IF(LEN(R$12)=0,"",IFERROR(_xll.BDP(TKR,$D21,"EQY_FUND_RELATIVE_PERIOD",R$12,"FA_ADJUSTED",ADJ,CURR_O,ACC_O,CONS_O,"fill=b")*1,""))),"")</f>
        <v/>
      </c>
      <c r="S21" s="104" t="str">
        <f ca="1">IF(Sec_Formula_Indicator&gt;0,IF(LEN($D21)=0,"",IF(LEN(S$12)=0,"",IFERROR(_xll.BDP(TKR,$D21,"EQY_FUND_RELATIVE_PERIOD",S$12,"FA_ADJUSTED",ADJ,CURR_O,ACC_O,CONS_O,"fill=b")*1,""))),"")</f>
        <v/>
      </c>
    </row>
    <row r="22" spans="3:19">
      <c r="C22" t="s">
        <v>9035</v>
      </c>
      <c r="D22" t="s">
        <v>686</v>
      </c>
      <c r="E22" t="s">
        <v>735</v>
      </c>
      <c r="L22" s="104" t="str">
        <f ca="1">IF(Sec_Formula_Indicator&gt;0,IF(LEN($D22)=0,"",IF(LEN(L$12)=0,"",IFERROR(_xll.BDP(TKR,$D22,"EQY_FUND_RELATIVE_PERIOD",L$12,"FA_ADJUSTED",ADJ,CURR_O,ACC_O,CONS_O,"fill=b")*1,""))),"")</f>
        <v/>
      </c>
      <c r="M22" s="104" t="str">
        <f ca="1">IF(Sec_Formula_Indicator&gt;0,IF(LEN($D22)=0,"",IF(LEN(M$12)=0,"",IFERROR(_xll.BDP(TKR,$D22,"EQY_FUND_RELATIVE_PERIOD",M$12,"FA_ADJUSTED",ADJ,CURR_O,ACC_O,CONS_O,"fill=b")*1,""))),"")</f>
        <v/>
      </c>
      <c r="N22" s="104" t="str">
        <f ca="1">IF(Sec_Formula_Indicator&gt;0,IF(LEN($D22)=0,"",IF(LEN(N$12)=0,"",IFERROR(_xll.BDP(TKR,$D22,"EQY_FUND_RELATIVE_PERIOD",N$12,"FA_ADJUSTED",ADJ,CURR_O,ACC_O,CONS_O,"fill=b")*1,""))),"")</f>
        <v/>
      </c>
      <c r="O22" s="104" t="str">
        <f ca="1">IF(Sec_Formula_Indicator&gt;0,IF(LEN($D22)=0,"",IF(LEN(O$12)=0,"",IFERROR(_xll.BDP(TKR,$D22,"EQY_FUND_RELATIVE_PERIOD",O$12,"FA_ADJUSTED",ADJ,CURR_O,ACC_O,CONS_O,"fill=b")*1,""))),"")</f>
        <v/>
      </c>
      <c r="P22" s="104" t="str">
        <f ca="1">IF(Sec_Formula_Indicator&gt;0,IF(LEN($D22)=0,"",IF(LEN(P$12)=0,"",IFERROR(_xll.BDP(TKR,$D22,"EQY_FUND_RELATIVE_PERIOD",P$12,"FA_ADJUSTED",ADJ,CURR_O,ACC_O,CONS_O,"fill=b")*1,""))),"")</f>
        <v/>
      </c>
      <c r="Q22" s="104" t="str">
        <f ca="1">IF(Sec_Formula_Indicator&gt;0,IF(LEN($D22)=0,"",IF(LEN(Q$12)=0,"",IFERROR(_xll.BDP(TKR,$D22,"EQY_FUND_RELATIVE_PERIOD",Q$12,"FA_ADJUSTED",ADJ,CURR_O,ACC_O,CONS_O,"fill=b")*1,""))),"")</f>
        <v/>
      </c>
      <c r="R22" s="104" t="str">
        <f ca="1">IF(Sec_Formula_Indicator&gt;0,IF(LEN($D22)=0,"",IF(LEN(R$12)=0,"",IFERROR(_xll.BDP(TKR,$D22,"EQY_FUND_RELATIVE_PERIOD",R$12,"FA_ADJUSTED",ADJ,CURR_O,ACC_O,CONS_O,"fill=b")*1,""))),"")</f>
        <v/>
      </c>
      <c r="S22" s="104" t="str">
        <f ca="1">IF(Sec_Formula_Indicator&gt;0,IF(LEN($D22)=0,"",IF(LEN(S$12)=0,"",IFERROR(_xll.BDP(TKR,$D22,"EQY_FUND_RELATIVE_PERIOD",S$12,"FA_ADJUSTED",ADJ,CURR_O,ACC_O,CONS_O,"fill=b")*1,""))),"")</f>
        <v/>
      </c>
    </row>
    <row r="23" spans="3:19">
      <c r="C23" t="s">
        <v>9035</v>
      </c>
      <c r="D23" t="s">
        <v>687</v>
      </c>
      <c r="E23" t="s">
        <v>736</v>
      </c>
      <c r="L23" s="104" t="str">
        <f ca="1">IF(Sec_Formula_Indicator&gt;0,IF(LEN($D23)=0,"",IF(LEN(L$12)=0,"",IFERROR(_xll.BDP(TKR,$D23,"EQY_FUND_RELATIVE_PERIOD",L$12,"FA_ADJUSTED",ADJ,CURR_O,ACC_O,CONS_O,"fill=b")*1,""))),"")</f>
        <v/>
      </c>
      <c r="M23" s="104" t="str">
        <f ca="1">IF(Sec_Formula_Indicator&gt;0,IF(LEN($D23)=0,"",IF(LEN(M$12)=0,"",IFERROR(_xll.BDP(TKR,$D23,"EQY_FUND_RELATIVE_PERIOD",M$12,"FA_ADJUSTED",ADJ,CURR_O,ACC_O,CONS_O,"fill=b")*1,""))),"")</f>
        <v/>
      </c>
      <c r="N23" s="104" t="str">
        <f ca="1">IF(Sec_Formula_Indicator&gt;0,IF(LEN($D23)=0,"",IF(LEN(N$12)=0,"",IFERROR(_xll.BDP(TKR,$D23,"EQY_FUND_RELATIVE_PERIOD",N$12,"FA_ADJUSTED",ADJ,CURR_O,ACC_O,CONS_O,"fill=b")*1,""))),"")</f>
        <v/>
      </c>
      <c r="O23" s="104" t="str">
        <f ca="1">IF(Sec_Formula_Indicator&gt;0,IF(LEN($D23)=0,"",IF(LEN(O$12)=0,"",IFERROR(_xll.BDP(TKR,$D23,"EQY_FUND_RELATIVE_PERIOD",O$12,"FA_ADJUSTED",ADJ,CURR_O,ACC_O,CONS_O,"fill=b")*1,""))),"")</f>
        <v/>
      </c>
      <c r="P23" s="104" t="str">
        <f ca="1">IF(Sec_Formula_Indicator&gt;0,IF(LEN($D23)=0,"",IF(LEN(P$12)=0,"",IFERROR(_xll.BDP(TKR,$D23,"EQY_FUND_RELATIVE_PERIOD",P$12,"FA_ADJUSTED",ADJ,CURR_O,ACC_O,CONS_O,"fill=b")*1,""))),"")</f>
        <v/>
      </c>
      <c r="Q23" s="104" t="str">
        <f ca="1">IF(Sec_Formula_Indicator&gt;0,IF(LEN($D23)=0,"",IF(LEN(Q$12)=0,"",IFERROR(_xll.BDP(TKR,$D23,"EQY_FUND_RELATIVE_PERIOD",Q$12,"FA_ADJUSTED",ADJ,CURR_O,ACC_O,CONS_O,"fill=b")*1,""))),"")</f>
        <v/>
      </c>
      <c r="R23" s="104" t="str">
        <f ca="1">IF(Sec_Formula_Indicator&gt;0,IF(LEN($D23)=0,"",IF(LEN(R$12)=0,"",IFERROR(_xll.BDP(TKR,$D23,"EQY_FUND_RELATIVE_PERIOD",R$12,"FA_ADJUSTED",ADJ,CURR_O,ACC_O,CONS_O,"fill=b")*1,""))),"")</f>
        <v/>
      </c>
      <c r="S23" s="104" t="str">
        <f ca="1">IF(Sec_Formula_Indicator&gt;0,IF(LEN($D23)=0,"",IF(LEN(S$12)=0,"",IFERROR(_xll.BDP(TKR,$D23,"EQY_FUND_RELATIVE_PERIOD",S$12,"FA_ADJUSTED",ADJ,CURR_O,ACC_O,CONS_O,"fill=b")*1,""))),"")</f>
        <v/>
      </c>
    </row>
    <row r="24" spans="3:19">
      <c r="C24" t="s">
        <v>9035</v>
      </c>
      <c r="D24" t="s">
        <v>688</v>
      </c>
      <c r="E24" t="s">
        <v>737</v>
      </c>
      <c r="L24" s="104" t="str">
        <f ca="1">IF(Sec_Formula_Indicator&gt;0,IF(LEN($D24)=0,"",IF(LEN(L$12)=0,"",IFERROR(_xll.BDP(TKR,$D24,"EQY_FUND_RELATIVE_PERIOD",L$12,"FA_ADJUSTED",ADJ,CURR_O,ACC_O,CONS_O,"fill=b")*1,""))),"")</f>
        <v/>
      </c>
      <c r="M24" s="104" t="str">
        <f ca="1">IF(Sec_Formula_Indicator&gt;0,IF(LEN($D24)=0,"",IF(LEN(M$12)=0,"",IFERROR(_xll.BDP(TKR,$D24,"EQY_FUND_RELATIVE_PERIOD",M$12,"FA_ADJUSTED",ADJ,CURR_O,ACC_O,CONS_O,"fill=b")*1,""))),"")</f>
        <v/>
      </c>
      <c r="N24" s="104" t="str">
        <f ca="1">IF(Sec_Formula_Indicator&gt;0,IF(LEN($D24)=0,"",IF(LEN(N$12)=0,"",IFERROR(_xll.BDP(TKR,$D24,"EQY_FUND_RELATIVE_PERIOD",N$12,"FA_ADJUSTED",ADJ,CURR_O,ACC_O,CONS_O,"fill=b")*1,""))),"")</f>
        <v/>
      </c>
      <c r="O24" s="104" t="str">
        <f ca="1">IF(Sec_Formula_Indicator&gt;0,IF(LEN($D24)=0,"",IF(LEN(O$12)=0,"",IFERROR(_xll.BDP(TKR,$D24,"EQY_FUND_RELATIVE_PERIOD",O$12,"FA_ADJUSTED",ADJ,CURR_O,ACC_O,CONS_O,"fill=b")*1,""))),"")</f>
        <v/>
      </c>
      <c r="P24" s="104" t="str">
        <f ca="1">IF(Sec_Formula_Indicator&gt;0,IF(LEN($D24)=0,"",IF(LEN(P$12)=0,"",IFERROR(_xll.BDP(TKR,$D24,"EQY_FUND_RELATIVE_PERIOD",P$12,"FA_ADJUSTED",ADJ,CURR_O,ACC_O,CONS_O,"fill=b")*1,""))),"")</f>
        <v/>
      </c>
      <c r="Q24" s="104" t="str">
        <f ca="1">IF(Sec_Formula_Indicator&gt;0,IF(LEN($D24)=0,"",IF(LEN(Q$12)=0,"",IFERROR(_xll.BDP(TKR,$D24,"EQY_FUND_RELATIVE_PERIOD",Q$12,"FA_ADJUSTED",ADJ,CURR_O,ACC_O,CONS_O,"fill=b")*1,""))),"")</f>
        <v/>
      </c>
      <c r="R24" s="104" t="str">
        <f ca="1">IF(Sec_Formula_Indicator&gt;0,IF(LEN($D24)=0,"",IF(LEN(R$12)=0,"",IFERROR(_xll.BDP(TKR,$D24,"EQY_FUND_RELATIVE_PERIOD",R$12,"FA_ADJUSTED",ADJ,CURR_O,ACC_O,CONS_O,"fill=b")*1,""))),"")</f>
        <v/>
      </c>
      <c r="S24" s="104" t="str">
        <f ca="1">IF(Sec_Formula_Indicator&gt;0,IF(LEN($D24)=0,"",IF(LEN(S$12)=0,"",IFERROR(_xll.BDP(TKR,$D24,"EQY_FUND_RELATIVE_PERIOD",S$12,"FA_ADJUSTED",ADJ,CURR_O,ACC_O,CONS_O,"fill=b")*1,""))),"")</f>
        <v/>
      </c>
    </row>
    <row r="25" spans="3:19">
      <c r="C25" t="s">
        <v>9035</v>
      </c>
      <c r="D25" t="s">
        <v>689</v>
      </c>
      <c r="E25" t="s">
        <v>738</v>
      </c>
      <c r="L25" s="104" t="str">
        <f ca="1">IF(Sec_Formula_Indicator&gt;0,IF(LEN($D25)=0,"",IF(LEN(L$12)=0,"",IFERROR(_xll.BDP(TKR,$D25,"EQY_FUND_RELATIVE_PERIOD",L$12,"FA_ADJUSTED",ADJ,CURR_O,ACC_O,CONS_O,"fill=b")*1,""))),"")</f>
        <v/>
      </c>
      <c r="M25" s="104" t="str">
        <f ca="1">IF(Sec_Formula_Indicator&gt;0,IF(LEN($D25)=0,"",IF(LEN(M$12)=0,"",IFERROR(_xll.BDP(TKR,$D25,"EQY_FUND_RELATIVE_PERIOD",M$12,"FA_ADJUSTED",ADJ,CURR_O,ACC_O,CONS_O,"fill=b")*1,""))),"")</f>
        <v/>
      </c>
      <c r="N25" s="104" t="str">
        <f ca="1">IF(Sec_Formula_Indicator&gt;0,IF(LEN($D25)=0,"",IF(LEN(N$12)=0,"",IFERROR(_xll.BDP(TKR,$D25,"EQY_FUND_RELATIVE_PERIOD",N$12,"FA_ADJUSTED",ADJ,CURR_O,ACC_O,CONS_O,"fill=b")*1,""))),"")</f>
        <v/>
      </c>
      <c r="O25" s="104" t="str">
        <f ca="1">IF(Sec_Formula_Indicator&gt;0,IF(LEN($D25)=0,"",IF(LEN(O$12)=0,"",IFERROR(_xll.BDP(TKR,$D25,"EQY_FUND_RELATIVE_PERIOD",O$12,"FA_ADJUSTED",ADJ,CURR_O,ACC_O,CONS_O,"fill=b")*1,""))),"")</f>
        <v/>
      </c>
      <c r="P25" s="104" t="str">
        <f ca="1">IF(Sec_Formula_Indicator&gt;0,IF(LEN($D25)=0,"",IF(LEN(P$12)=0,"",IFERROR(_xll.BDP(TKR,$D25,"EQY_FUND_RELATIVE_PERIOD",P$12,"FA_ADJUSTED",ADJ,CURR_O,ACC_O,CONS_O,"fill=b")*1,""))),"")</f>
        <v/>
      </c>
      <c r="Q25" s="104" t="str">
        <f ca="1">IF(Sec_Formula_Indicator&gt;0,IF(LEN($D25)=0,"",IF(LEN(Q$12)=0,"",IFERROR(_xll.BDP(TKR,$D25,"EQY_FUND_RELATIVE_PERIOD",Q$12,"FA_ADJUSTED",ADJ,CURR_O,ACC_O,CONS_O,"fill=b")*1,""))),"")</f>
        <v/>
      </c>
      <c r="R25" s="104" t="str">
        <f ca="1">IF(Sec_Formula_Indicator&gt;0,IF(LEN($D25)=0,"",IF(LEN(R$12)=0,"",IFERROR(_xll.BDP(TKR,$D25,"EQY_FUND_RELATIVE_PERIOD",R$12,"FA_ADJUSTED",ADJ,CURR_O,ACC_O,CONS_O,"fill=b")*1,""))),"")</f>
        <v/>
      </c>
      <c r="S25" s="104" t="str">
        <f ca="1">IF(Sec_Formula_Indicator&gt;0,IF(LEN($D25)=0,"",IF(LEN(S$12)=0,"",IFERROR(_xll.BDP(TKR,$D25,"EQY_FUND_RELATIVE_PERIOD",S$12,"FA_ADJUSTED",ADJ,CURR_O,ACC_O,CONS_O,"fill=b")*1,""))),"")</f>
        <v/>
      </c>
    </row>
    <row r="26" spans="3:19">
      <c r="C26" t="s">
        <v>9035</v>
      </c>
      <c r="D26" t="s">
        <v>690</v>
      </c>
      <c r="E26" t="s">
        <v>739</v>
      </c>
      <c r="L26" s="104" t="str">
        <f ca="1">IF(Sec_Formula_Indicator&gt;0,IF(LEN($D26)=0,"",IF(LEN(L$12)=0,"",IFERROR(_xll.BDP(TKR,$D26,"EQY_FUND_RELATIVE_PERIOD",L$12,"FA_ADJUSTED",ADJ,CURR_O,ACC_O,CONS_O,"fill=b")*1,""))),"")</f>
        <v/>
      </c>
      <c r="M26" s="104" t="str">
        <f ca="1">IF(Sec_Formula_Indicator&gt;0,IF(LEN($D26)=0,"",IF(LEN(M$12)=0,"",IFERROR(_xll.BDP(TKR,$D26,"EQY_FUND_RELATIVE_PERIOD",M$12,"FA_ADJUSTED",ADJ,CURR_O,ACC_O,CONS_O,"fill=b")*1,""))),"")</f>
        <v/>
      </c>
      <c r="N26" s="104" t="str">
        <f ca="1">IF(Sec_Formula_Indicator&gt;0,IF(LEN($D26)=0,"",IF(LEN(N$12)=0,"",IFERROR(_xll.BDP(TKR,$D26,"EQY_FUND_RELATIVE_PERIOD",N$12,"FA_ADJUSTED",ADJ,CURR_O,ACC_O,CONS_O,"fill=b")*1,""))),"")</f>
        <v/>
      </c>
      <c r="O26" s="104" t="str">
        <f ca="1">IF(Sec_Formula_Indicator&gt;0,IF(LEN($D26)=0,"",IF(LEN(O$12)=0,"",IFERROR(_xll.BDP(TKR,$D26,"EQY_FUND_RELATIVE_PERIOD",O$12,"FA_ADJUSTED",ADJ,CURR_O,ACC_O,CONS_O,"fill=b")*1,""))),"")</f>
        <v/>
      </c>
      <c r="P26" s="104" t="str">
        <f ca="1">IF(Sec_Formula_Indicator&gt;0,IF(LEN($D26)=0,"",IF(LEN(P$12)=0,"",IFERROR(_xll.BDP(TKR,$D26,"EQY_FUND_RELATIVE_PERIOD",P$12,"FA_ADJUSTED",ADJ,CURR_O,ACC_O,CONS_O,"fill=b")*1,""))),"")</f>
        <v/>
      </c>
      <c r="Q26" s="104" t="str">
        <f ca="1">IF(Sec_Formula_Indicator&gt;0,IF(LEN($D26)=0,"",IF(LEN(Q$12)=0,"",IFERROR(_xll.BDP(TKR,$D26,"EQY_FUND_RELATIVE_PERIOD",Q$12,"FA_ADJUSTED",ADJ,CURR_O,ACC_O,CONS_O,"fill=b")*1,""))),"")</f>
        <v/>
      </c>
      <c r="R26" s="104" t="str">
        <f ca="1">IF(Sec_Formula_Indicator&gt;0,IF(LEN($D26)=0,"",IF(LEN(R$12)=0,"",IFERROR(_xll.BDP(TKR,$D26,"EQY_FUND_RELATIVE_PERIOD",R$12,"FA_ADJUSTED",ADJ,CURR_O,ACC_O,CONS_O,"fill=b")*1,""))),"")</f>
        <v/>
      </c>
      <c r="S26" s="104" t="str">
        <f ca="1">IF(Sec_Formula_Indicator&gt;0,IF(LEN($D26)=0,"",IF(LEN(S$12)=0,"",IFERROR(_xll.BDP(TKR,$D26,"EQY_FUND_RELATIVE_PERIOD",S$12,"FA_ADJUSTED",ADJ,CURR_O,ACC_O,CONS_O,"fill=b")*1,""))),"")</f>
        <v/>
      </c>
    </row>
    <row r="27" spans="3:19">
      <c r="C27" t="s">
        <v>9035</v>
      </c>
      <c r="D27" t="s">
        <v>691</v>
      </c>
      <c r="E27" t="s">
        <v>740</v>
      </c>
      <c r="L27" s="104" t="str">
        <f ca="1">IF(Sec_Formula_Indicator&gt;0,IF(LEN($D27)=0,"",IF(LEN(L$12)=0,"",IFERROR(_xll.BDP(TKR,$D27,"EQY_FUND_RELATIVE_PERIOD",L$12,"FA_ADJUSTED",ADJ,CURR_O,ACC_O,CONS_O,"fill=b")*1,""))),"")</f>
        <v/>
      </c>
      <c r="M27" s="104" t="str">
        <f ca="1">IF(Sec_Formula_Indicator&gt;0,IF(LEN($D27)=0,"",IF(LEN(M$12)=0,"",IFERROR(_xll.BDP(TKR,$D27,"EQY_FUND_RELATIVE_PERIOD",M$12,"FA_ADJUSTED",ADJ,CURR_O,ACC_O,CONS_O,"fill=b")*1,""))),"")</f>
        <v/>
      </c>
      <c r="N27" s="104" t="str">
        <f ca="1">IF(Sec_Formula_Indicator&gt;0,IF(LEN($D27)=0,"",IF(LEN(N$12)=0,"",IFERROR(_xll.BDP(TKR,$D27,"EQY_FUND_RELATIVE_PERIOD",N$12,"FA_ADJUSTED",ADJ,CURR_O,ACC_O,CONS_O,"fill=b")*1,""))),"")</f>
        <v/>
      </c>
      <c r="O27" s="104" t="str">
        <f ca="1">IF(Sec_Formula_Indicator&gt;0,IF(LEN($D27)=0,"",IF(LEN(O$12)=0,"",IFERROR(_xll.BDP(TKR,$D27,"EQY_FUND_RELATIVE_PERIOD",O$12,"FA_ADJUSTED",ADJ,CURR_O,ACC_O,CONS_O,"fill=b")*1,""))),"")</f>
        <v/>
      </c>
      <c r="P27" s="104" t="str">
        <f ca="1">IF(Sec_Formula_Indicator&gt;0,IF(LEN($D27)=0,"",IF(LEN(P$12)=0,"",IFERROR(_xll.BDP(TKR,$D27,"EQY_FUND_RELATIVE_PERIOD",P$12,"FA_ADJUSTED",ADJ,CURR_O,ACC_O,CONS_O,"fill=b")*1,""))),"")</f>
        <v/>
      </c>
      <c r="Q27" s="104" t="str">
        <f ca="1">IF(Sec_Formula_Indicator&gt;0,IF(LEN($D27)=0,"",IF(LEN(Q$12)=0,"",IFERROR(_xll.BDP(TKR,$D27,"EQY_FUND_RELATIVE_PERIOD",Q$12,"FA_ADJUSTED",ADJ,CURR_O,ACC_O,CONS_O,"fill=b")*1,""))),"")</f>
        <v/>
      </c>
      <c r="R27" s="104" t="str">
        <f ca="1">IF(Sec_Formula_Indicator&gt;0,IF(LEN($D27)=0,"",IF(LEN(R$12)=0,"",IFERROR(_xll.BDP(TKR,$D27,"EQY_FUND_RELATIVE_PERIOD",R$12,"FA_ADJUSTED",ADJ,CURR_O,ACC_O,CONS_O,"fill=b")*1,""))),"")</f>
        <v/>
      </c>
      <c r="S27" s="104" t="str">
        <f ca="1">IF(Sec_Formula_Indicator&gt;0,IF(LEN($D27)=0,"",IF(LEN(S$12)=0,"",IFERROR(_xll.BDP(TKR,$D27,"EQY_FUND_RELATIVE_PERIOD",S$12,"FA_ADJUSTED",ADJ,CURR_O,ACC_O,CONS_O,"fill=b")*1,""))),"")</f>
        <v/>
      </c>
    </row>
    <row r="28" spans="3:19" s="2" customFormat="1">
      <c r="C28" s="2" t="s">
        <v>9029</v>
      </c>
      <c r="L28" s="103" t="str">
        <f>IF(Sec_Formula_Indicator&gt;0,IF(LEN($D28)=0,"",IF(LEN(L$12)=0,"",IFERROR(_xll.BDP(TKR,$D28,"EQY_FUND_RELATIVE_PERIOD",L$12,"FA_ADJUSTED",ADJ,CURR_O,ACC_O,CONS_O,"fill=b")*1,""))),"")</f>
        <v/>
      </c>
      <c r="M28" s="103" t="str">
        <f>IF(Sec_Formula_Indicator&gt;0,IF(LEN($D28)=0,"",IF(LEN(M$12)=0,"",IFERROR(_xll.BDP(TKR,$D28,"EQY_FUND_RELATIVE_PERIOD",M$12,"FA_ADJUSTED",ADJ,CURR_O,ACC_O,CONS_O,"fill=b")*1,""))),"")</f>
        <v/>
      </c>
      <c r="N28" s="103" t="str">
        <f>IF(Sec_Formula_Indicator&gt;0,IF(LEN($D28)=0,"",IF(LEN(N$12)=0,"",IFERROR(_xll.BDP(TKR,$D28,"EQY_FUND_RELATIVE_PERIOD",N$12,"FA_ADJUSTED",ADJ,CURR_O,ACC_O,CONS_O,"fill=b")*1,""))),"")</f>
        <v/>
      </c>
      <c r="O28" s="103" t="str">
        <f>IF(Sec_Formula_Indicator&gt;0,IF(LEN($D28)=0,"",IF(LEN(O$12)=0,"",IFERROR(_xll.BDP(TKR,$D28,"EQY_FUND_RELATIVE_PERIOD",O$12,"FA_ADJUSTED",ADJ,CURR_O,ACC_O,CONS_O,"fill=b")*1,""))),"")</f>
        <v/>
      </c>
      <c r="P28" s="103" t="str">
        <f>IF(Sec_Formula_Indicator&gt;0,IF(LEN($D28)=0,"",IF(LEN(P$12)=0,"",IFERROR(_xll.BDP(TKR,$D28,"EQY_FUND_RELATIVE_PERIOD",P$12,"FA_ADJUSTED",ADJ,CURR_O,ACC_O,CONS_O,"fill=b")*1,""))),"")</f>
        <v/>
      </c>
      <c r="Q28" s="103" t="str">
        <f>IF(Sec_Formula_Indicator&gt;0,IF(LEN($D28)=0,"",IF(LEN(Q$12)=0,"",IFERROR(_xll.BDP(TKR,$D28,"EQY_FUND_RELATIVE_PERIOD",Q$12,"FA_ADJUSTED",ADJ,CURR_O,ACC_O,CONS_O,"fill=b")*1,""))),"")</f>
        <v/>
      </c>
      <c r="R28" s="103" t="str">
        <f>IF(Sec_Formula_Indicator&gt;0,IF(LEN($D28)=0,"",IF(LEN(R$12)=0,"",IFERROR(_xll.BDP(TKR,$D28,"EQY_FUND_RELATIVE_PERIOD",R$12,"FA_ADJUSTED",ADJ,CURR_O,ACC_O,CONS_O,"fill=b")*1,""))),"")</f>
        <v/>
      </c>
      <c r="S28" s="103" t="str">
        <f>IF(Sec_Formula_Indicator&gt;0,IF(LEN($D28)=0,"",IF(LEN(S$12)=0,"",IFERROR(_xll.BDP(TKR,$D28,"EQY_FUND_RELATIVE_PERIOD",S$12,"FA_ADJUSTED",ADJ,CURR_O,ACC_O,CONS_O,"fill=b")*1,""))),"")</f>
        <v/>
      </c>
    </row>
    <row r="29" spans="3:19" s="2" customFormat="1">
      <c r="C29" s="2" t="s">
        <v>9029</v>
      </c>
      <c r="E29" s="2" t="s">
        <v>680</v>
      </c>
      <c r="L29" s="103" t="str">
        <f>IF(Sec_Formula_Indicator&gt;0,IF(LEN($D29)=0,"",IF(LEN(L$12)=0,"",IFERROR(_xll.BDP(TKR,$D29,"EQY_FUND_RELATIVE_PERIOD",L$12,"FA_ADJUSTED",ADJ,CURR_O,ACC_O,CONS_O,"fill=b")*1,""))),"")</f>
        <v/>
      </c>
      <c r="M29" s="103" t="str">
        <f>IF(Sec_Formula_Indicator&gt;0,IF(LEN($D29)=0,"",IF(LEN(M$12)=0,"",IFERROR(_xll.BDP(TKR,$D29,"EQY_FUND_RELATIVE_PERIOD",M$12,"FA_ADJUSTED",ADJ,CURR_O,ACC_O,CONS_O,"fill=b")*1,""))),"")</f>
        <v/>
      </c>
      <c r="N29" s="103" t="str">
        <f>IF(Sec_Formula_Indicator&gt;0,IF(LEN($D29)=0,"",IF(LEN(N$12)=0,"",IFERROR(_xll.BDP(TKR,$D29,"EQY_FUND_RELATIVE_PERIOD",N$12,"FA_ADJUSTED",ADJ,CURR_O,ACC_O,CONS_O,"fill=b")*1,""))),"")</f>
        <v/>
      </c>
      <c r="O29" s="103" t="str">
        <f>IF(Sec_Formula_Indicator&gt;0,IF(LEN($D29)=0,"",IF(LEN(O$12)=0,"",IFERROR(_xll.BDP(TKR,$D29,"EQY_FUND_RELATIVE_PERIOD",O$12,"FA_ADJUSTED",ADJ,CURR_O,ACC_O,CONS_O,"fill=b")*1,""))),"")</f>
        <v/>
      </c>
      <c r="P29" s="103" t="str">
        <f>IF(Sec_Formula_Indicator&gt;0,IF(LEN($D29)=0,"",IF(LEN(P$12)=0,"",IFERROR(_xll.BDP(TKR,$D29,"EQY_FUND_RELATIVE_PERIOD",P$12,"FA_ADJUSTED",ADJ,CURR_O,ACC_O,CONS_O,"fill=b")*1,""))),"")</f>
        <v/>
      </c>
      <c r="Q29" s="103" t="str">
        <f>IF(Sec_Formula_Indicator&gt;0,IF(LEN($D29)=0,"",IF(LEN(Q$12)=0,"",IFERROR(_xll.BDP(TKR,$D29,"EQY_FUND_RELATIVE_PERIOD",Q$12,"FA_ADJUSTED",ADJ,CURR_O,ACC_O,CONS_O,"fill=b")*1,""))),"")</f>
        <v/>
      </c>
      <c r="R29" s="103" t="str">
        <f>IF(Sec_Formula_Indicator&gt;0,IF(LEN($D29)=0,"",IF(LEN(R$12)=0,"",IFERROR(_xll.BDP(TKR,$D29,"EQY_FUND_RELATIVE_PERIOD",R$12,"FA_ADJUSTED",ADJ,CURR_O,ACC_O,CONS_O,"fill=b")*1,""))),"")</f>
        <v/>
      </c>
      <c r="S29" s="103" t="str">
        <f>IF(Sec_Formula_Indicator&gt;0,IF(LEN($D29)=0,"",IF(LEN(S$12)=0,"",IFERROR(_xll.BDP(TKR,$D29,"EQY_FUND_RELATIVE_PERIOD",S$12,"FA_ADJUSTED",ADJ,CURR_O,ACC_O,CONS_O,"fill=b")*1,""))),"")</f>
        <v/>
      </c>
    </row>
    <row r="30" spans="3:19">
      <c r="C30" t="s">
        <v>9035</v>
      </c>
      <c r="D30" t="s">
        <v>692</v>
      </c>
      <c r="E30" t="s">
        <v>741</v>
      </c>
      <c r="L30" s="104" t="str">
        <f ca="1">IF(Sec_Formula_Indicator&gt;0,IF(LEN($D30)=0,"",IF(LEN(L$12)=0,"",IFERROR(_xll.BDP(TKR,$D30,"EQY_FUND_RELATIVE_PERIOD",L$12,"FA_ADJUSTED",ADJ,CURR_O,ACC_O,CONS_O,"fill=b")*1,""))),"")</f>
        <v/>
      </c>
      <c r="M30" s="104" t="str">
        <f ca="1">IF(Sec_Formula_Indicator&gt;0,IF(LEN($D30)=0,"",IF(LEN(M$12)=0,"",IFERROR(_xll.BDP(TKR,$D30,"EQY_FUND_RELATIVE_PERIOD",M$12,"FA_ADJUSTED",ADJ,CURR_O,ACC_O,CONS_O,"fill=b")*1,""))),"")</f>
        <v/>
      </c>
      <c r="N30" s="104" t="str">
        <f ca="1">IF(Sec_Formula_Indicator&gt;0,IF(LEN($D30)=0,"",IF(LEN(N$12)=0,"",IFERROR(_xll.BDP(TKR,$D30,"EQY_FUND_RELATIVE_PERIOD",N$12,"FA_ADJUSTED",ADJ,CURR_O,ACC_O,CONS_O,"fill=b")*1,""))),"")</f>
        <v/>
      </c>
      <c r="O30" s="104" t="str">
        <f ca="1">IF(Sec_Formula_Indicator&gt;0,IF(LEN($D30)=0,"",IF(LEN(O$12)=0,"",IFERROR(_xll.BDP(TKR,$D30,"EQY_FUND_RELATIVE_PERIOD",O$12,"FA_ADJUSTED",ADJ,CURR_O,ACC_O,CONS_O,"fill=b")*1,""))),"")</f>
        <v/>
      </c>
      <c r="P30" s="104" t="str">
        <f ca="1">IF(Sec_Formula_Indicator&gt;0,IF(LEN($D30)=0,"",IF(LEN(P$12)=0,"",IFERROR(_xll.BDP(TKR,$D30,"EQY_FUND_RELATIVE_PERIOD",P$12,"FA_ADJUSTED",ADJ,CURR_O,ACC_O,CONS_O,"fill=b")*1,""))),"")</f>
        <v/>
      </c>
      <c r="Q30" s="104" t="str">
        <f ca="1">IF(Sec_Formula_Indicator&gt;0,IF(LEN($D30)=0,"",IF(LEN(Q$12)=0,"",IFERROR(_xll.BDP(TKR,$D30,"EQY_FUND_RELATIVE_PERIOD",Q$12,"FA_ADJUSTED",ADJ,CURR_O,ACC_O,CONS_O,"fill=b")*1,""))),"")</f>
        <v/>
      </c>
      <c r="R30" s="104" t="str">
        <f ca="1">IF(Sec_Formula_Indicator&gt;0,IF(LEN($D30)=0,"",IF(LEN(R$12)=0,"",IFERROR(_xll.BDP(TKR,$D30,"EQY_FUND_RELATIVE_PERIOD",R$12,"FA_ADJUSTED",ADJ,CURR_O,ACC_O,CONS_O,"fill=b")*1,""))),"")</f>
        <v/>
      </c>
      <c r="S30" s="104" t="str">
        <f ca="1">IF(Sec_Formula_Indicator&gt;0,IF(LEN($D30)=0,"",IF(LEN(S$12)=0,"",IFERROR(_xll.BDP(TKR,$D30,"EQY_FUND_RELATIVE_PERIOD",S$12,"FA_ADJUSTED",ADJ,CURR_O,ACC_O,CONS_O,"fill=b")*1,""))),"")</f>
        <v/>
      </c>
    </row>
    <row r="31" spans="3:19">
      <c r="C31" t="s">
        <v>9035</v>
      </c>
      <c r="D31" t="s">
        <v>693</v>
      </c>
      <c r="E31" t="s">
        <v>742</v>
      </c>
      <c r="L31" s="104" t="str">
        <f ca="1">IF(Sec_Formula_Indicator&gt;0,IF(LEN($D31)=0,"",IF(LEN(L$12)=0,"",IFERROR(_xll.BDP(TKR,$D31,"EQY_FUND_RELATIVE_PERIOD",L$12,"FA_ADJUSTED",ADJ,CURR_O,ACC_O,CONS_O,"fill=b")*1,""))),"")</f>
        <v/>
      </c>
      <c r="M31" s="104" t="str">
        <f ca="1">IF(Sec_Formula_Indicator&gt;0,IF(LEN($D31)=0,"",IF(LEN(M$12)=0,"",IFERROR(_xll.BDP(TKR,$D31,"EQY_FUND_RELATIVE_PERIOD",M$12,"FA_ADJUSTED",ADJ,CURR_O,ACC_O,CONS_O,"fill=b")*1,""))),"")</f>
        <v/>
      </c>
      <c r="N31" s="104" t="str">
        <f ca="1">IF(Sec_Formula_Indicator&gt;0,IF(LEN($D31)=0,"",IF(LEN(N$12)=0,"",IFERROR(_xll.BDP(TKR,$D31,"EQY_FUND_RELATIVE_PERIOD",N$12,"FA_ADJUSTED",ADJ,CURR_O,ACC_O,CONS_O,"fill=b")*1,""))),"")</f>
        <v/>
      </c>
      <c r="O31" s="104" t="str">
        <f ca="1">IF(Sec_Formula_Indicator&gt;0,IF(LEN($D31)=0,"",IF(LEN(O$12)=0,"",IFERROR(_xll.BDP(TKR,$D31,"EQY_FUND_RELATIVE_PERIOD",O$12,"FA_ADJUSTED",ADJ,CURR_O,ACC_O,CONS_O,"fill=b")*1,""))),"")</f>
        <v/>
      </c>
      <c r="P31" s="104" t="str">
        <f ca="1">IF(Sec_Formula_Indicator&gt;0,IF(LEN($D31)=0,"",IF(LEN(P$12)=0,"",IFERROR(_xll.BDP(TKR,$D31,"EQY_FUND_RELATIVE_PERIOD",P$12,"FA_ADJUSTED",ADJ,CURR_O,ACC_O,CONS_O,"fill=b")*1,""))),"")</f>
        <v/>
      </c>
      <c r="Q31" s="104" t="str">
        <f ca="1">IF(Sec_Formula_Indicator&gt;0,IF(LEN($D31)=0,"",IF(LEN(Q$12)=0,"",IFERROR(_xll.BDP(TKR,$D31,"EQY_FUND_RELATIVE_PERIOD",Q$12,"FA_ADJUSTED",ADJ,CURR_O,ACC_O,CONS_O,"fill=b")*1,""))),"")</f>
        <v/>
      </c>
      <c r="R31" s="104" t="str">
        <f ca="1">IF(Sec_Formula_Indicator&gt;0,IF(LEN($D31)=0,"",IF(LEN(R$12)=0,"",IFERROR(_xll.BDP(TKR,$D31,"EQY_FUND_RELATIVE_PERIOD",R$12,"FA_ADJUSTED",ADJ,CURR_O,ACC_O,CONS_O,"fill=b")*1,""))),"")</f>
        <v/>
      </c>
      <c r="S31" s="104" t="str">
        <f ca="1">IF(Sec_Formula_Indicator&gt;0,IF(LEN($D31)=0,"",IF(LEN(S$12)=0,"",IFERROR(_xll.BDP(TKR,$D31,"EQY_FUND_RELATIVE_PERIOD",S$12,"FA_ADJUSTED",ADJ,CURR_O,ACC_O,CONS_O,"fill=b")*1,""))),"")</f>
        <v/>
      </c>
    </row>
    <row r="32" spans="3:19">
      <c r="C32" t="s">
        <v>9035</v>
      </c>
      <c r="D32" t="s">
        <v>694</v>
      </c>
      <c r="E32" t="s">
        <v>765</v>
      </c>
      <c r="L32" s="104" t="str">
        <f ca="1">IF(Sec_Formula_Indicator&gt;0,IF(LEN($D32)=0,"",IF(LEN(L$12)=0,"",IFERROR(_xll.BDP(TKR,$D32,"EQY_FUND_RELATIVE_PERIOD",L$12,"FA_ADJUSTED",ADJ,CURR_O,ACC_O,CONS_O,"fill=b")*1,""))),"")</f>
        <v/>
      </c>
      <c r="M32" s="104" t="str">
        <f ca="1">IF(Sec_Formula_Indicator&gt;0,IF(LEN($D32)=0,"",IF(LEN(M$12)=0,"",IFERROR(_xll.BDP(TKR,$D32,"EQY_FUND_RELATIVE_PERIOD",M$12,"FA_ADJUSTED",ADJ,CURR_O,ACC_O,CONS_O,"fill=b")*1,""))),"")</f>
        <v/>
      </c>
      <c r="N32" s="104" t="str">
        <f ca="1">IF(Sec_Formula_Indicator&gt;0,IF(LEN($D32)=0,"",IF(LEN(N$12)=0,"",IFERROR(_xll.BDP(TKR,$D32,"EQY_FUND_RELATIVE_PERIOD",N$12,"FA_ADJUSTED",ADJ,CURR_O,ACC_O,CONS_O,"fill=b")*1,""))),"")</f>
        <v/>
      </c>
      <c r="O32" s="104" t="str">
        <f ca="1">IF(Sec_Formula_Indicator&gt;0,IF(LEN($D32)=0,"",IF(LEN(O$12)=0,"",IFERROR(_xll.BDP(TKR,$D32,"EQY_FUND_RELATIVE_PERIOD",O$12,"FA_ADJUSTED",ADJ,CURR_O,ACC_O,CONS_O,"fill=b")*1,""))),"")</f>
        <v/>
      </c>
      <c r="P32" s="104" t="str">
        <f ca="1">IF(Sec_Formula_Indicator&gt;0,IF(LEN($D32)=0,"",IF(LEN(P$12)=0,"",IFERROR(_xll.BDP(TKR,$D32,"EQY_FUND_RELATIVE_PERIOD",P$12,"FA_ADJUSTED",ADJ,CURR_O,ACC_O,CONS_O,"fill=b")*1,""))),"")</f>
        <v/>
      </c>
      <c r="Q32" s="104" t="str">
        <f ca="1">IF(Sec_Formula_Indicator&gt;0,IF(LEN($D32)=0,"",IF(LEN(Q$12)=0,"",IFERROR(_xll.BDP(TKR,$D32,"EQY_FUND_RELATIVE_PERIOD",Q$12,"FA_ADJUSTED",ADJ,CURR_O,ACC_O,CONS_O,"fill=b")*1,""))),"")</f>
        <v/>
      </c>
      <c r="R32" s="104" t="str">
        <f ca="1">IF(Sec_Formula_Indicator&gt;0,IF(LEN($D32)=0,"",IF(LEN(R$12)=0,"",IFERROR(_xll.BDP(TKR,$D32,"EQY_FUND_RELATIVE_PERIOD",R$12,"FA_ADJUSTED",ADJ,CURR_O,ACC_O,CONS_O,"fill=b")*1,""))),"")</f>
        <v/>
      </c>
      <c r="S32" s="104" t="str">
        <f ca="1">IF(Sec_Formula_Indicator&gt;0,IF(LEN($D32)=0,"",IF(LEN(S$12)=0,"",IFERROR(_xll.BDP(TKR,$D32,"EQY_FUND_RELATIVE_PERIOD",S$12,"FA_ADJUSTED",ADJ,CURR_O,ACC_O,CONS_O,"fill=b")*1,""))),"")</f>
        <v/>
      </c>
    </row>
  </sheetData>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199FE-297B-453D-8582-F60943304197}">
  <dimension ref="A1:AN89"/>
  <sheetViews>
    <sheetView workbookViewId="0">
      <selection activeCell="K23" sqref="K23"/>
    </sheetView>
  </sheetViews>
  <sheetFormatPr baseColWidth="10" defaultColWidth="8.83203125" defaultRowHeight="15"/>
  <sheetData>
    <row r="1" spans="1:40">
      <c r="A1" s="131" t="s">
        <v>9064</v>
      </c>
      <c r="B1" s="131"/>
      <c r="C1" s="135" t="s">
        <v>9065</v>
      </c>
      <c r="D1" s="135"/>
      <c r="E1" s="135" t="s">
        <v>9066</v>
      </c>
      <c r="F1" s="135"/>
      <c r="G1" s="135" t="s">
        <v>9067</v>
      </c>
      <c r="H1" s="135"/>
      <c r="I1" s="135" t="s">
        <v>9068</v>
      </c>
      <c r="J1" s="135"/>
      <c r="K1" s="135" t="s">
        <v>9069</v>
      </c>
      <c r="L1" s="135"/>
      <c r="M1" s="135" t="s">
        <v>9070</v>
      </c>
      <c r="N1" s="135"/>
      <c r="O1" s="135" t="s">
        <v>9071</v>
      </c>
      <c r="P1" s="135"/>
      <c r="Q1" s="135" t="s">
        <v>9072</v>
      </c>
      <c r="R1" s="135"/>
      <c r="S1" s="135" t="s">
        <v>9073</v>
      </c>
      <c r="T1" s="135"/>
      <c r="U1" s="135" t="s">
        <v>9074</v>
      </c>
      <c r="V1" s="135"/>
      <c r="W1" s="135" t="s">
        <v>9075</v>
      </c>
      <c r="X1" s="135"/>
      <c r="Y1" s="135" t="s">
        <v>9076</v>
      </c>
      <c r="Z1" s="135"/>
      <c r="AA1" s="135" t="s">
        <v>9077</v>
      </c>
      <c r="AB1" s="135"/>
      <c r="AC1" s="135" t="s">
        <v>9078</v>
      </c>
      <c r="AD1" s="135"/>
      <c r="AE1" s="135" t="s">
        <v>9079</v>
      </c>
      <c r="AF1" s="135"/>
      <c r="AG1" s="135" t="s">
        <v>9080</v>
      </c>
      <c r="AH1" s="135"/>
      <c r="AI1" s="135" t="s">
        <v>9081</v>
      </c>
      <c r="AJ1" s="135"/>
      <c r="AK1" s="135" t="s">
        <v>9082</v>
      </c>
      <c r="AL1" s="135"/>
      <c r="AM1" s="135" t="s">
        <v>9083</v>
      </c>
      <c r="AN1" s="135"/>
    </row>
    <row r="2" spans="1:40">
      <c r="A2" s="133" t="s">
        <v>9084</v>
      </c>
      <c r="B2" s="133"/>
      <c r="C2" s="136" t="s">
        <v>9085</v>
      </c>
      <c r="D2" s="136"/>
      <c r="E2" s="136" t="s">
        <v>9086</v>
      </c>
      <c r="F2" s="136"/>
      <c r="G2" s="136" t="s">
        <v>9087</v>
      </c>
      <c r="H2" s="136"/>
      <c r="I2" s="136" t="s">
        <v>9088</v>
      </c>
      <c r="J2" s="136"/>
      <c r="K2" s="136" t="s">
        <v>9089</v>
      </c>
      <c r="L2" s="136"/>
      <c r="M2" s="136" t="s">
        <v>9090</v>
      </c>
      <c r="N2" s="136"/>
      <c r="O2" s="136" t="s">
        <v>9091</v>
      </c>
      <c r="P2" s="136"/>
      <c r="Q2" s="136" t="s">
        <v>9092</v>
      </c>
      <c r="R2" s="136"/>
      <c r="S2" s="136" t="s">
        <v>9093</v>
      </c>
      <c r="T2" s="136"/>
      <c r="U2" s="136" t="s">
        <v>9094</v>
      </c>
      <c r="V2" s="136"/>
      <c r="W2" s="136" t="s">
        <v>9095</v>
      </c>
      <c r="X2" s="136"/>
      <c r="Y2" s="136" t="s">
        <v>9096</v>
      </c>
      <c r="Z2" s="136"/>
      <c r="AA2" s="136" t="s">
        <v>9097</v>
      </c>
      <c r="AB2" s="136"/>
      <c r="AC2" s="136" t="s">
        <v>9098</v>
      </c>
      <c r="AD2" s="136"/>
      <c r="AE2" s="136" t="s">
        <v>9099</v>
      </c>
      <c r="AF2" s="136"/>
      <c r="AG2" s="136" t="s">
        <v>9100</v>
      </c>
      <c r="AH2" s="136"/>
      <c r="AI2" s="136" t="s">
        <v>9101</v>
      </c>
      <c r="AJ2" s="136"/>
      <c r="AK2" s="136" t="s">
        <v>9102</v>
      </c>
      <c r="AL2" s="136"/>
      <c r="AM2" s="136" t="s">
        <v>9103</v>
      </c>
      <c r="AN2" s="136"/>
    </row>
    <row r="3" spans="1:40">
      <c r="A3" s="132" t="s">
        <v>6</v>
      </c>
      <c r="B3" s="132"/>
      <c r="C3" s="141">
        <v>256.17899999999997</v>
      </c>
      <c r="D3" s="142">
        <v>1</v>
      </c>
      <c r="E3" s="141">
        <v>342.92700000000002</v>
      </c>
      <c r="F3" s="142">
        <v>1</v>
      </c>
      <c r="G3" s="141">
        <v>384.375</v>
      </c>
      <c r="H3" s="142">
        <v>1</v>
      </c>
      <c r="I3" s="141">
        <v>404.34800000000001</v>
      </c>
      <c r="J3" s="142">
        <v>1</v>
      </c>
      <c r="K3" s="141">
        <v>466.69799999999998</v>
      </c>
      <c r="L3" s="142">
        <v>1</v>
      </c>
      <c r="M3" s="141">
        <v>519.577</v>
      </c>
      <c r="N3" s="142">
        <v>1</v>
      </c>
      <c r="O3" s="141">
        <v>502.81400000000002</v>
      </c>
      <c r="P3" s="142">
        <v>1</v>
      </c>
      <c r="Q3" s="141">
        <v>520.33399999999995</v>
      </c>
      <c r="R3" s="142">
        <v>1</v>
      </c>
      <c r="S3" s="141">
        <v>628.34900000000005</v>
      </c>
      <c r="T3" s="142">
        <v>1</v>
      </c>
      <c r="U3" s="141">
        <v>690.3</v>
      </c>
      <c r="V3" s="142">
        <v>1</v>
      </c>
      <c r="W3" s="141">
        <v>834.22699999999998</v>
      </c>
      <c r="X3" s="142">
        <v>1</v>
      </c>
      <c r="Y3" s="141">
        <v>829.90599999999995</v>
      </c>
      <c r="Z3" s="142">
        <v>1</v>
      </c>
      <c r="AA3" s="141">
        <v>1033.98</v>
      </c>
      <c r="AB3" s="142">
        <v>1</v>
      </c>
      <c r="AC3" s="141">
        <v>1241.6890000000001</v>
      </c>
      <c r="AD3" s="142">
        <v>1</v>
      </c>
      <c r="AE3" s="141">
        <v>1443.125</v>
      </c>
      <c r="AF3" s="142">
        <v>1</v>
      </c>
      <c r="AG3" s="141">
        <v>256.83999999999997</v>
      </c>
      <c r="AH3" s="142">
        <v>1</v>
      </c>
      <c r="AI3" s="141">
        <v>407.82100000000003</v>
      </c>
      <c r="AJ3" s="142">
        <v>1</v>
      </c>
      <c r="AK3" s="141">
        <v>1925.8030000000001</v>
      </c>
      <c r="AL3" s="142">
        <v>1</v>
      </c>
      <c r="AM3" s="141">
        <v>2358.5520000000001</v>
      </c>
      <c r="AN3" s="142">
        <v>1</v>
      </c>
    </row>
    <row r="4" spans="1:40">
      <c r="A4" s="134" t="s">
        <v>9104</v>
      </c>
      <c r="B4" s="134"/>
      <c r="C4" s="137">
        <v>194.643</v>
      </c>
      <c r="D4" s="138">
        <v>0.75177861032791304</v>
      </c>
      <c r="E4" s="137">
        <v>247.16399999999999</v>
      </c>
      <c r="F4" s="138">
        <v>0.71337572264345395</v>
      </c>
      <c r="G4" s="137">
        <v>301.28100000000001</v>
      </c>
      <c r="H4" s="138">
        <v>0.77503923031410005</v>
      </c>
      <c r="I4" s="137">
        <v>287.99400000000003</v>
      </c>
      <c r="J4" s="138">
        <v>0.70565318383628495</v>
      </c>
      <c r="K4" s="137">
        <v>318.726</v>
      </c>
      <c r="L4" s="138">
        <v>0.67638613892903299</v>
      </c>
      <c r="M4" s="137">
        <v>330.459</v>
      </c>
      <c r="N4" s="138">
        <v>0.63601545103035695</v>
      </c>
      <c r="O4" s="137">
        <v>278.40899999999999</v>
      </c>
      <c r="P4" s="138">
        <v>0.55370176645837199</v>
      </c>
      <c r="Q4" s="137">
        <v>293.19299999999998</v>
      </c>
      <c r="R4" s="138">
        <v>0.56347077069728302</v>
      </c>
      <c r="S4" s="137">
        <v>362.51600000000002</v>
      </c>
      <c r="T4" s="138">
        <v>0.57693415601839104</v>
      </c>
      <c r="U4" s="137">
        <v>374.89600000000002</v>
      </c>
      <c r="V4" s="138">
        <v>0.54309140953208801</v>
      </c>
      <c r="W4" s="137">
        <v>492.14</v>
      </c>
      <c r="X4" s="138">
        <v>0.58993535332709202</v>
      </c>
      <c r="Y4" s="137">
        <v>438.42700000000002</v>
      </c>
      <c r="Z4" s="138">
        <v>0.52828513108713504</v>
      </c>
      <c r="AA4" s="137">
        <v>622.48800000000006</v>
      </c>
      <c r="AB4" s="138">
        <v>0.60203098705971103</v>
      </c>
      <c r="AC4" s="137">
        <v>808.55799999999999</v>
      </c>
      <c r="AD4" s="138">
        <v>0.65117593858043399</v>
      </c>
      <c r="AE4" s="137">
        <v>978.36800000000005</v>
      </c>
      <c r="AF4" s="138">
        <v>0.67795097444781305</v>
      </c>
      <c r="AG4" s="137">
        <v>135.42500000000001</v>
      </c>
      <c r="AH4" s="138">
        <v>0.52727378912941902</v>
      </c>
      <c r="AI4" s="137">
        <v>189.22900000000001</v>
      </c>
      <c r="AJ4" s="138">
        <v>0.464000137315146</v>
      </c>
      <c r="AK4" s="137">
        <v>1401.057</v>
      </c>
      <c r="AL4" s="138">
        <v>0.72751833910322095</v>
      </c>
      <c r="AM4" s="137">
        <v>1660.9369999999999</v>
      </c>
      <c r="AN4" s="138">
        <v>0.70421894450493305</v>
      </c>
    </row>
    <row r="5" spans="1:40">
      <c r="A5" s="134" t="s">
        <v>9105</v>
      </c>
      <c r="B5" s="134"/>
      <c r="C5" s="137">
        <v>64.266999999999996</v>
      </c>
      <c r="D5" s="138">
        <v>0.24822138967208701</v>
      </c>
      <c r="E5" s="137">
        <v>99.307000000000002</v>
      </c>
      <c r="F5" s="138">
        <v>0.286624277356546</v>
      </c>
      <c r="G5" s="137">
        <v>87.448999999999998</v>
      </c>
      <c r="H5" s="138">
        <v>0.22496076968590001</v>
      </c>
      <c r="I5" s="137">
        <v>120.13</v>
      </c>
      <c r="J5" s="138">
        <v>0.294346816163715</v>
      </c>
      <c r="K5" s="137">
        <v>152.49299999999999</v>
      </c>
      <c r="L5" s="138">
        <v>0.32361386107096701</v>
      </c>
      <c r="M5" s="137">
        <v>189.11799999999999</v>
      </c>
      <c r="N5" s="138">
        <v>0.363984548969643</v>
      </c>
      <c r="O5" s="137">
        <v>224.405</v>
      </c>
      <c r="P5" s="138">
        <v>0.44629823354162801</v>
      </c>
      <c r="Q5" s="137">
        <v>227.14099999999999</v>
      </c>
      <c r="R5" s="138">
        <v>0.43652922930271698</v>
      </c>
      <c r="S5" s="137">
        <v>265.83300000000003</v>
      </c>
      <c r="T5" s="138">
        <v>0.42306584398160901</v>
      </c>
      <c r="U5" s="137">
        <v>315.404</v>
      </c>
      <c r="V5" s="138">
        <v>0.45690859046791299</v>
      </c>
      <c r="W5" s="137">
        <v>342.08699999999999</v>
      </c>
      <c r="X5" s="138">
        <v>0.41006464667290798</v>
      </c>
      <c r="Y5" s="137">
        <v>391.47899999999998</v>
      </c>
      <c r="Z5" s="138">
        <v>0.47171486891286502</v>
      </c>
      <c r="AA5" s="137">
        <v>411.49200000000002</v>
      </c>
      <c r="AB5" s="138">
        <v>0.39796901294028902</v>
      </c>
      <c r="AC5" s="137">
        <v>433.13099999999997</v>
      </c>
      <c r="AD5" s="138">
        <v>0.34882406141956601</v>
      </c>
      <c r="AE5" s="137">
        <v>464.75700000000001</v>
      </c>
      <c r="AF5" s="138">
        <v>0.32204902555218701</v>
      </c>
      <c r="AG5" s="137">
        <v>121.41500000000001</v>
      </c>
      <c r="AH5" s="138">
        <v>0.47272621087058098</v>
      </c>
      <c r="AI5" s="137">
        <v>218.59200000000001</v>
      </c>
      <c r="AJ5" s="138">
        <v>0.535999862684854</v>
      </c>
      <c r="AK5" s="137">
        <v>524.74599999999998</v>
      </c>
      <c r="AL5" s="138">
        <v>0.272481660896779</v>
      </c>
      <c r="AM5" s="137">
        <v>697.61500000000001</v>
      </c>
      <c r="AN5" s="138">
        <v>0.295781055495066</v>
      </c>
    </row>
    <row r="6" spans="1:40">
      <c r="A6" s="134" t="s">
        <v>9106</v>
      </c>
      <c r="B6" s="134"/>
      <c r="C6" s="137">
        <v>39.262999999999998</v>
      </c>
      <c r="D6" s="138">
        <v>0.15164729056428899</v>
      </c>
      <c r="E6" s="137">
        <v>65.106999999999999</v>
      </c>
      <c r="F6" s="138">
        <v>0.187914717249063</v>
      </c>
      <c r="G6" s="137">
        <v>44.402000000000001</v>
      </c>
      <c r="H6" s="138">
        <v>0.11422323978082501</v>
      </c>
      <c r="I6" s="137" t="s">
        <v>9107</v>
      </c>
      <c r="J6" s="138"/>
      <c r="K6" s="137" t="s">
        <v>9107</v>
      </c>
      <c r="L6" s="138"/>
      <c r="M6" s="137" t="s">
        <v>9107</v>
      </c>
      <c r="N6" s="138"/>
      <c r="O6" s="137" t="s">
        <v>9107</v>
      </c>
      <c r="P6" s="138"/>
      <c r="Q6" s="137" t="s">
        <v>9107</v>
      </c>
      <c r="R6" s="138"/>
      <c r="S6" s="137" t="s">
        <v>9107</v>
      </c>
      <c r="T6" s="138"/>
      <c r="U6" s="137" t="s">
        <v>9107</v>
      </c>
      <c r="V6" s="138"/>
      <c r="W6" s="137" t="s">
        <v>9107</v>
      </c>
      <c r="X6" s="138"/>
      <c r="Y6" s="137" t="s">
        <v>9107</v>
      </c>
      <c r="Z6" s="138"/>
      <c r="AA6" s="137" t="s">
        <v>9107</v>
      </c>
      <c r="AB6" s="138"/>
      <c r="AC6" s="137" t="s">
        <v>9107</v>
      </c>
      <c r="AD6" s="138"/>
      <c r="AE6" s="137" t="s">
        <v>9107</v>
      </c>
      <c r="AF6" s="138"/>
      <c r="AG6" s="137" t="s">
        <v>9107</v>
      </c>
      <c r="AH6" s="138"/>
      <c r="AI6" s="137" t="s">
        <v>9107</v>
      </c>
      <c r="AJ6" s="138"/>
      <c r="AK6" s="137" t="s">
        <v>9107</v>
      </c>
      <c r="AL6" s="138"/>
      <c r="AM6" s="137" t="s">
        <v>9107</v>
      </c>
      <c r="AN6" s="138"/>
    </row>
    <row r="7" spans="1:40">
      <c r="A7" s="134" t="s">
        <v>9108</v>
      </c>
      <c r="B7" s="134"/>
      <c r="C7" s="137">
        <v>25.004000000000001</v>
      </c>
      <c r="D7" s="138">
        <v>9.65740991077981E-2</v>
      </c>
      <c r="E7" s="137">
        <v>34.200000000000003</v>
      </c>
      <c r="F7" s="138">
        <v>9.8709560107483704E-2</v>
      </c>
      <c r="G7" s="137">
        <v>43.046999999999997</v>
      </c>
      <c r="H7" s="138">
        <v>0.110737529905076</v>
      </c>
      <c r="I7" s="137" t="s">
        <v>9107</v>
      </c>
      <c r="J7" s="138"/>
      <c r="K7" s="137" t="s">
        <v>9107</v>
      </c>
      <c r="L7" s="138"/>
      <c r="M7" s="137" t="s">
        <v>9107</v>
      </c>
      <c r="N7" s="138"/>
      <c r="O7" s="137" t="s">
        <v>9107</v>
      </c>
      <c r="P7" s="138"/>
      <c r="Q7" s="137" t="s">
        <v>9107</v>
      </c>
      <c r="R7" s="138"/>
      <c r="S7" s="137" t="s">
        <v>9107</v>
      </c>
      <c r="T7" s="138"/>
      <c r="U7" s="137" t="s">
        <v>9107</v>
      </c>
      <c r="V7" s="138"/>
      <c r="W7" s="137" t="s">
        <v>9107</v>
      </c>
      <c r="X7" s="138"/>
      <c r="Y7" s="137" t="s">
        <v>9107</v>
      </c>
      <c r="Z7" s="138"/>
      <c r="AA7" s="137" t="s">
        <v>9107</v>
      </c>
      <c r="AB7" s="138"/>
      <c r="AC7" s="137" t="s">
        <v>9107</v>
      </c>
      <c r="AD7" s="138"/>
      <c r="AE7" s="137" t="s">
        <v>9107</v>
      </c>
      <c r="AF7" s="138"/>
      <c r="AG7" s="137" t="s">
        <v>9107</v>
      </c>
      <c r="AH7" s="138"/>
      <c r="AI7" s="137" t="s">
        <v>9107</v>
      </c>
      <c r="AJ7" s="138"/>
      <c r="AK7" s="137" t="s">
        <v>9107</v>
      </c>
      <c r="AL7" s="138"/>
      <c r="AM7" s="137" t="s">
        <v>9107</v>
      </c>
      <c r="AN7" s="138"/>
    </row>
    <row r="8" spans="1:40">
      <c r="A8" s="134" t="s">
        <v>9109</v>
      </c>
      <c r="B8" s="134"/>
      <c r="C8" s="137">
        <v>-2.7309999999999999</v>
      </c>
      <c r="D8" s="138"/>
      <c r="E8" s="137">
        <v>-3.544</v>
      </c>
      <c r="F8" s="138"/>
      <c r="G8" s="137">
        <v>-4.3550000000000004</v>
      </c>
      <c r="H8" s="138"/>
      <c r="I8" s="137">
        <v>-3.7759999999999998</v>
      </c>
      <c r="J8" s="138"/>
      <c r="K8" s="137">
        <v>-4.5209999999999999</v>
      </c>
      <c r="L8" s="138"/>
      <c r="M8" s="137" t="s">
        <v>9107</v>
      </c>
      <c r="N8" s="138"/>
      <c r="O8" s="137" t="s">
        <v>9107</v>
      </c>
      <c r="P8" s="138"/>
      <c r="Q8" s="137" t="s">
        <v>9107</v>
      </c>
      <c r="R8" s="138"/>
      <c r="S8" s="137" t="s">
        <v>9107</v>
      </c>
      <c r="T8" s="138"/>
      <c r="U8" s="137" t="s">
        <v>9107</v>
      </c>
      <c r="V8" s="138"/>
      <c r="W8" s="137" t="s">
        <v>9107</v>
      </c>
      <c r="X8" s="138"/>
      <c r="Y8" s="137" t="s">
        <v>9107</v>
      </c>
      <c r="Z8" s="138"/>
      <c r="AA8" s="137" t="s">
        <v>9107</v>
      </c>
      <c r="AB8" s="138"/>
      <c r="AC8" s="137" t="s">
        <v>9107</v>
      </c>
      <c r="AD8" s="138"/>
      <c r="AE8" s="137" t="s">
        <v>9107</v>
      </c>
      <c r="AF8" s="138"/>
      <c r="AG8" s="137" t="s">
        <v>9107</v>
      </c>
      <c r="AH8" s="138"/>
      <c r="AI8" s="137" t="s">
        <v>9107</v>
      </c>
      <c r="AJ8" s="138"/>
      <c r="AK8" s="137" t="s">
        <v>9107</v>
      </c>
      <c r="AL8" s="138"/>
      <c r="AM8" s="137" t="s">
        <v>9107</v>
      </c>
      <c r="AN8" s="138"/>
    </row>
    <row r="9" spans="1:40">
      <c r="A9" s="132" t="s">
        <v>6555</v>
      </c>
      <c r="B9" s="132"/>
      <c r="C9" s="141" t="s">
        <v>9107</v>
      </c>
      <c r="D9" s="142"/>
      <c r="E9" s="141" t="s">
        <v>9107</v>
      </c>
      <c r="F9" s="142"/>
      <c r="G9" s="141" t="s">
        <v>9107</v>
      </c>
      <c r="H9" s="142"/>
      <c r="I9" s="141" t="s">
        <v>9107</v>
      </c>
      <c r="J9" s="142"/>
      <c r="K9" s="141" t="s">
        <v>9107</v>
      </c>
      <c r="L9" s="142"/>
      <c r="M9" s="141">
        <v>99.96</v>
      </c>
      <c r="N9" s="142">
        <v>1</v>
      </c>
      <c r="O9" s="141">
        <v>104.101</v>
      </c>
      <c r="P9" s="142">
        <v>1</v>
      </c>
      <c r="Q9" s="141">
        <v>111.631</v>
      </c>
      <c r="R9" s="142">
        <v>1</v>
      </c>
      <c r="S9" s="141">
        <v>129.22499999999999</v>
      </c>
      <c r="T9" s="142">
        <v>1</v>
      </c>
      <c r="U9" s="141">
        <v>104.34099999999999</v>
      </c>
      <c r="V9" s="142">
        <v>1</v>
      </c>
      <c r="W9" s="141">
        <v>143.77500000000001</v>
      </c>
      <c r="X9" s="142">
        <v>1</v>
      </c>
      <c r="Y9" s="141">
        <v>116.02200000000001</v>
      </c>
      <c r="Z9" s="142">
        <v>1</v>
      </c>
      <c r="AA9" s="141">
        <v>11.069000000000001</v>
      </c>
      <c r="AB9" s="142">
        <v>1</v>
      </c>
      <c r="AC9" s="141">
        <v>17.852</v>
      </c>
      <c r="AD9" s="142">
        <v>1</v>
      </c>
      <c r="AE9" s="141">
        <v>24.241</v>
      </c>
      <c r="AF9" s="142">
        <v>1</v>
      </c>
      <c r="AG9" s="141">
        <v>6.5789999999999997</v>
      </c>
      <c r="AH9" s="142">
        <v>1</v>
      </c>
      <c r="AI9" s="141">
        <v>7.4189999999999996</v>
      </c>
      <c r="AJ9" s="142">
        <v>1</v>
      </c>
      <c r="AK9" s="141">
        <v>25.834</v>
      </c>
      <c r="AL9" s="142">
        <v>1</v>
      </c>
      <c r="AM9" s="141">
        <v>35.832999999999998</v>
      </c>
      <c r="AN9" s="142">
        <v>1</v>
      </c>
    </row>
    <row r="10" spans="1:40">
      <c r="A10" s="134" t="s">
        <v>9105</v>
      </c>
      <c r="B10" s="134"/>
      <c r="C10" s="137" t="s">
        <v>9107</v>
      </c>
      <c r="D10" s="138"/>
      <c r="E10" s="137" t="s">
        <v>9107</v>
      </c>
      <c r="F10" s="138"/>
      <c r="G10" s="137" t="s">
        <v>9107</v>
      </c>
      <c r="H10" s="138"/>
      <c r="I10" s="137" t="s">
        <v>9107</v>
      </c>
      <c r="J10" s="138"/>
      <c r="K10" s="137" t="s">
        <v>9107</v>
      </c>
      <c r="L10" s="138"/>
      <c r="M10" s="137">
        <v>26.562999999999999</v>
      </c>
      <c r="N10" s="138">
        <v>0.265736294517807</v>
      </c>
      <c r="O10" s="137">
        <v>33.737000000000002</v>
      </c>
      <c r="P10" s="138">
        <v>0.32407949971662098</v>
      </c>
      <c r="Q10" s="137">
        <v>37.726999999999997</v>
      </c>
      <c r="R10" s="138">
        <v>0.337961677311858</v>
      </c>
      <c r="S10" s="137">
        <v>40.15</v>
      </c>
      <c r="T10" s="138">
        <v>0.310698394273554</v>
      </c>
      <c r="U10" s="137">
        <v>44.948</v>
      </c>
      <c r="V10" s="138">
        <v>0.430779846848315</v>
      </c>
      <c r="W10" s="137">
        <v>52.988</v>
      </c>
      <c r="X10" s="138">
        <v>0.36854807859502697</v>
      </c>
      <c r="Y10" s="137">
        <v>59.250999999999998</v>
      </c>
      <c r="Z10" s="138">
        <v>0.51068762820844305</v>
      </c>
      <c r="AA10" s="137">
        <v>6.9020000000000001</v>
      </c>
      <c r="AB10" s="138">
        <v>0.62354322883729296</v>
      </c>
      <c r="AC10" s="137">
        <v>13.952</v>
      </c>
      <c r="AD10" s="138">
        <v>0.78153708267981203</v>
      </c>
      <c r="AE10" s="137">
        <v>16.838000000000001</v>
      </c>
      <c r="AF10" s="138">
        <v>0.69460830823810904</v>
      </c>
      <c r="AG10" s="137">
        <v>5.2279999999999998</v>
      </c>
      <c r="AH10" s="138">
        <v>0.79464964280285799</v>
      </c>
      <c r="AI10" s="137">
        <v>5.5469999999999997</v>
      </c>
      <c r="AJ10" s="138">
        <v>0.74767488879902999</v>
      </c>
      <c r="AK10" s="137">
        <v>16.663</v>
      </c>
      <c r="AL10" s="138">
        <v>0.64500270960749395</v>
      </c>
      <c r="AM10" s="137">
        <v>19.707000000000001</v>
      </c>
      <c r="AN10" s="138">
        <v>0.54996790667820195</v>
      </c>
    </row>
    <row r="11" spans="1:40">
      <c r="A11" s="134" t="s">
        <v>9104</v>
      </c>
      <c r="B11" s="134"/>
      <c r="C11" s="137" t="s">
        <v>9107</v>
      </c>
      <c r="D11" s="138"/>
      <c r="E11" s="137" t="s">
        <v>9107</v>
      </c>
      <c r="F11" s="138"/>
      <c r="G11" s="137" t="s">
        <v>9107</v>
      </c>
      <c r="H11" s="138"/>
      <c r="I11" s="137" t="s">
        <v>9107</v>
      </c>
      <c r="J11" s="138"/>
      <c r="K11" s="137" t="s">
        <v>9107</v>
      </c>
      <c r="L11" s="138"/>
      <c r="M11" s="137">
        <v>73.397000000000006</v>
      </c>
      <c r="N11" s="138">
        <v>0.734263705482193</v>
      </c>
      <c r="O11" s="137">
        <v>70.364000000000004</v>
      </c>
      <c r="P11" s="138">
        <v>0.67592050028337902</v>
      </c>
      <c r="Q11" s="137">
        <v>73.903999999999996</v>
      </c>
      <c r="R11" s="138">
        <v>0.662038322688142</v>
      </c>
      <c r="S11" s="137">
        <v>89.075000000000003</v>
      </c>
      <c r="T11" s="138">
        <v>0.68930160572644605</v>
      </c>
      <c r="U11" s="137">
        <v>59.393000000000001</v>
      </c>
      <c r="V11" s="138">
        <v>0.56922015315168495</v>
      </c>
      <c r="W11" s="137">
        <v>90.787000000000006</v>
      </c>
      <c r="X11" s="138">
        <v>0.63145192140497297</v>
      </c>
      <c r="Y11" s="137">
        <v>56.771000000000001</v>
      </c>
      <c r="Z11" s="138">
        <v>0.48931237179155701</v>
      </c>
      <c r="AA11" s="137">
        <v>4.1669999999999998</v>
      </c>
      <c r="AB11" s="138">
        <v>0.37645677116270698</v>
      </c>
      <c r="AC11" s="137">
        <v>3.9</v>
      </c>
      <c r="AD11" s="138">
        <v>0.21846291732018799</v>
      </c>
      <c r="AE11" s="137">
        <v>7.4029999999999996</v>
      </c>
      <c r="AF11" s="138">
        <v>0.30539169176189102</v>
      </c>
      <c r="AG11" s="137">
        <v>1.351</v>
      </c>
      <c r="AH11" s="138">
        <v>0.20535035719714201</v>
      </c>
      <c r="AI11" s="137">
        <v>1.8720000000000001</v>
      </c>
      <c r="AJ11" s="138">
        <v>0.25232511120097101</v>
      </c>
      <c r="AK11" s="137">
        <v>9.1709999999999994</v>
      </c>
      <c r="AL11" s="138">
        <v>0.35499729039250599</v>
      </c>
      <c r="AM11" s="137">
        <v>16.126000000000001</v>
      </c>
      <c r="AN11" s="138">
        <v>0.450032093321798</v>
      </c>
    </row>
    <row r="12" spans="1:40">
      <c r="A12" s="132" t="s">
        <v>6556</v>
      </c>
      <c r="B12" s="132"/>
      <c r="C12" s="141" t="s">
        <v>9107</v>
      </c>
      <c r="D12" s="142"/>
      <c r="E12" s="141" t="s">
        <v>9107</v>
      </c>
      <c r="F12" s="142"/>
      <c r="G12" s="141" t="s">
        <v>9107</v>
      </c>
      <c r="H12" s="142"/>
      <c r="I12" s="141" t="s">
        <v>9107</v>
      </c>
      <c r="J12" s="142"/>
      <c r="K12" s="141" t="s">
        <v>9107</v>
      </c>
      <c r="L12" s="142"/>
      <c r="M12" s="141" t="s">
        <v>9107</v>
      </c>
      <c r="N12" s="142"/>
      <c r="O12" s="141" t="s">
        <v>9107</v>
      </c>
      <c r="P12" s="142"/>
      <c r="Q12" s="141" t="s">
        <v>9107</v>
      </c>
      <c r="R12" s="142"/>
      <c r="S12" s="141" t="s">
        <v>9107</v>
      </c>
      <c r="T12" s="142"/>
      <c r="U12" s="141" t="s">
        <v>9107</v>
      </c>
      <c r="V12" s="142"/>
      <c r="W12" s="141" t="s">
        <v>9107</v>
      </c>
      <c r="X12" s="142"/>
      <c r="Y12" s="141">
        <v>0.94592799999999999</v>
      </c>
      <c r="Z12" s="142">
        <v>1</v>
      </c>
      <c r="AA12" s="141">
        <v>1045.049</v>
      </c>
      <c r="AB12" s="142">
        <v>1</v>
      </c>
      <c r="AC12" s="141">
        <v>1259.5409999999999</v>
      </c>
      <c r="AD12" s="142">
        <v>1</v>
      </c>
      <c r="AE12" s="141">
        <v>1467.367</v>
      </c>
      <c r="AF12" s="142">
        <v>1</v>
      </c>
      <c r="AG12" s="141">
        <v>263.41899999999998</v>
      </c>
      <c r="AH12" s="142">
        <v>1</v>
      </c>
      <c r="AI12" s="141">
        <v>415.24</v>
      </c>
      <c r="AJ12" s="142">
        <v>1</v>
      </c>
      <c r="AK12" s="141">
        <v>1951.6379999999999</v>
      </c>
      <c r="AL12" s="142">
        <v>1</v>
      </c>
      <c r="AM12" s="141">
        <v>2394.3870000000002</v>
      </c>
      <c r="AN12" s="142">
        <v>1</v>
      </c>
    </row>
    <row r="13" spans="1:40">
      <c r="A13" s="134" t="s">
        <v>9104</v>
      </c>
      <c r="B13" s="134"/>
      <c r="C13" s="137" t="s">
        <v>9107</v>
      </c>
      <c r="D13" s="138"/>
      <c r="E13" s="137" t="s">
        <v>9107</v>
      </c>
      <c r="F13" s="138"/>
      <c r="G13" s="137" t="s">
        <v>9107</v>
      </c>
      <c r="H13" s="138"/>
      <c r="I13" s="137" t="s">
        <v>9107</v>
      </c>
      <c r="J13" s="138"/>
      <c r="K13" s="137" t="s">
        <v>9107</v>
      </c>
      <c r="L13" s="138"/>
      <c r="M13" s="137" t="s">
        <v>9107</v>
      </c>
      <c r="N13" s="138"/>
      <c r="O13" s="137" t="s">
        <v>9107</v>
      </c>
      <c r="P13" s="138"/>
      <c r="Q13" s="137" t="s">
        <v>9107</v>
      </c>
      <c r="R13" s="138"/>
      <c r="S13" s="137" t="s">
        <v>9107</v>
      </c>
      <c r="T13" s="138"/>
      <c r="U13" s="137" t="s">
        <v>9107</v>
      </c>
      <c r="V13" s="138"/>
      <c r="W13" s="137" t="s">
        <v>9107</v>
      </c>
      <c r="X13" s="138"/>
      <c r="Y13" s="137">
        <v>0.49519800000000003</v>
      </c>
      <c r="Z13" s="138">
        <v>0.52350496020838799</v>
      </c>
      <c r="AA13" s="137">
        <v>626.65499999999997</v>
      </c>
      <c r="AB13" s="138">
        <v>0.59964173928686604</v>
      </c>
      <c r="AC13" s="137">
        <v>812.45799999999997</v>
      </c>
      <c r="AD13" s="138">
        <v>0.64504291642749201</v>
      </c>
      <c r="AE13" s="137">
        <v>985.77099999999996</v>
      </c>
      <c r="AF13" s="138">
        <v>0.67179580841057496</v>
      </c>
      <c r="AG13" s="137">
        <v>136.77600000000001</v>
      </c>
      <c r="AH13" s="138">
        <v>0.51923361640580201</v>
      </c>
      <c r="AI13" s="137">
        <v>191.101</v>
      </c>
      <c r="AJ13" s="138">
        <v>0.46021818707253598</v>
      </c>
      <c r="AK13" s="137">
        <v>1410.2280000000001</v>
      </c>
      <c r="AL13" s="138">
        <v>0.72258687318037496</v>
      </c>
      <c r="AM13" s="137">
        <v>1677.0640000000001</v>
      </c>
      <c r="AN13" s="138">
        <v>0.70041476169057004</v>
      </c>
    </row>
    <row r="14" spans="1:40">
      <c r="A14" s="134" t="s">
        <v>9110</v>
      </c>
      <c r="B14" s="134"/>
      <c r="C14" s="137" t="s">
        <v>9107</v>
      </c>
      <c r="D14" s="138"/>
      <c r="E14" s="137" t="s">
        <v>9107</v>
      </c>
      <c r="F14" s="138"/>
      <c r="G14" s="137" t="s">
        <v>9107</v>
      </c>
      <c r="H14" s="138"/>
      <c r="I14" s="137" t="s">
        <v>9107</v>
      </c>
      <c r="J14" s="138"/>
      <c r="K14" s="137" t="s">
        <v>9107</v>
      </c>
      <c r="L14" s="138"/>
      <c r="M14" s="137" t="s">
        <v>9107</v>
      </c>
      <c r="N14" s="138"/>
      <c r="O14" s="137" t="s">
        <v>9107</v>
      </c>
      <c r="P14" s="138"/>
      <c r="Q14" s="137" t="s">
        <v>9107</v>
      </c>
      <c r="R14" s="138"/>
      <c r="S14" s="137" t="s">
        <v>9107</v>
      </c>
      <c r="T14" s="138"/>
      <c r="U14" s="137" t="s">
        <v>9107</v>
      </c>
      <c r="V14" s="138"/>
      <c r="W14" s="137" t="s">
        <v>9107</v>
      </c>
      <c r="X14" s="138"/>
      <c r="Y14" s="137" t="s">
        <v>9107</v>
      </c>
      <c r="Z14" s="138"/>
      <c r="AA14" s="137" t="s">
        <v>9107</v>
      </c>
      <c r="AB14" s="138"/>
      <c r="AC14" s="137">
        <v>741.37099999999998</v>
      </c>
      <c r="AD14" s="138">
        <v>0.58860410260563201</v>
      </c>
      <c r="AE14" s="137">
        <v>895.20699999999999</v>
      </c>
      <c r="AF14" s="138">
        <v>0.61007709727695902</v>
      </c>
      <c r="AG14" s="137">
        <v>112.96899999999999</v>
      </c>
      <c r="AH14" s="138">
        <v>0.428856688393776</v>
      </c>
      <c r="AI14" s="137">
        <v>156.786</v>
      </c>
      <c r="AJ14" s="138">
        <v>0.37757923128792997</v>
      </c>
      <c r="AK14" s="137">
        <v>1308.575</v>
      </c>
      <c r="AL14" s="138">
        <v>0.67050088182337098</v>
      </c>
      <c r="AM14" s="137">
        <v>1507.6279999999999</v>
      </c>
      <c r="AN14" s="138">
        <v>0.62965092944457202</v>
      </c>
    </row>
    <row r="15" spans="1:40">
      <c r="A15" s="134" t="s">
        <v>9111</v>
      </c>
      <c r="B15" s="134"/>
      <c r="C15" s="137" t="s">
        <v>9107</v>
      </c>
      <c r="D15" s="138"/>
      <c r="E15" s="137" t="s">
        <v>9107</v>
      </c>
      <c r="F15" s="138"/>
      <c r="G15" s="137" t="s">
        <v>9107</v>
      </c>
      <c r="H15" s="138"/>
      <c r="I15" s="137" t="s">
        <v>9107</v>
      </c>
      <c r="J15" s="138"/>
      <c r="K15" s="137" t="s">
        <v>9107</v>
      </c>
      <c r="L15" s="138"/>
      <c r="M15" s="137" t="s">
        <v>9107</v>
      </c>
      <c r="N15" s="138"/>
      <c r="O15" s="137" t="s">
        <v>9107</v>
      </c>
      <c r="P15" s="138"/>
      <c r="Q15" s="137" t="s">
        <v>9107</v>
      </c>
      <c r="R15" s="138"/>
      <c r="S15" s="137" t="s">
        <v>9107</v>
      </c>
      <c r="T15" s="138"/>
      <c r="U15" s="137" t="s">
        <v>9107</v>
      </c>
      <c r="V15" s="138"/>
      <c r="W15" s="137" t="s">
        <v>9107</v>
      </c>
      <c r="X15" s="138"/>
      <c r="Y15" s="137" t="s">
        <v>9107</v>
      </c>
      <c r="Z15" s="138"/>
      <c r="AA15" s="137" t="s">
        <v>9107</v>
      </c>
      <c r="AB15" s="138"/>
      <c r="AC15" s="137">
        <v>29.867000000000001</v>
      </c>
      <c r="AD15" s="138">
        <v>2.3712606417734702E-2</v>
      </c>
      <c r="AE15" s="137">
        <v>38.020000000000003</v>
      </c>
      <c r="AF15" s="138">
        <v>2.5910355078177402E-2</v>
      </c>
      <c r="AG15" s="137">
        <v>14.637</v>
      </c>
      <c r="AH15" s="138">
        <v>5.5565467942707301E-2</v>
      </c>
      <c r="AI15" s="137">
        <v>26.355</v>
      </c>
      <c r="AJ15" s="138">
        <v>6.3469318948078196E-2</v>
      </c>
      <c r="AK15" s="137">
        <v>41.838999999999999</v>
      </c>
      <c r="AL15" s="138">
        <v>2.14378896086262E-2</v>
      </c>
      <c r="AM15" s="137">
        <v>78.572000000000003</v>
      </c>
      <c r="AN15" s="138">
        <v>3.28150796007496E-2</v>
      </c>
    </row>
    <row r="16" spans="1:40">
      <c r="A16" s="134" t="s">
        <v>9112</v>
      </c>
      <c r="B16" s="134"/>
      <c r="C16" s="137" t="s">
        <v>9107</v>
      </c>
      <c r="D16" s="138"/>
      <c r="E16" s="137" t="s">
        <v>9107</v>
      </c>
      <c r="F16" s="138"/>
      <c r="G16" s="137" t="s">
        <v>9107</v>
      </c>
      <c r="H16" s="138"/>
      <c r="I16" s="137" t="s">
        <v>9107</v>
      </c>
      <c r="J16" s="138"/>
      <c r="K16" s="137" t="s">
        <v>9107</v>
      </c>
      <c r="L16" s="138"/>
      <c r="M16" s="137" t="s">
        <v>9107</v>
      </c>
      <c r="N16" s="138"/>
      <c r="O16" s="137" t="s">
        <v>9107</v>
      </c>
      <c r="P16" s="138"/>
      <c r="Q16" s="137" t="s">
        <v>9107</v>
      </c>
      <c r="R16" s="138"/>
      <c r="S16" s="137" t="s">
        <v>9107</v>
      </c>
      <c r="T16" s="138"/>
      <c r="U16" s="137" t="s">
        <v>9107</v>
      </c>
      <c r="V16" s="138"/>
      <c r="W16" s="137" t="s">
        <v>9107</v>
      </c>
      <c r="X16" s="138"/>
      <c r="Y16" s="137" t="s">
        <v>9107</v>
      </c>
      <c r="Z16" s="138"/>
      <c r="AA16" s="137" t="s">
        <v>9107</v>
      </c>
      <c r="AB16" s="138"/>
      <c r="AC16" s="137">
        <v>27.9</v>
      </c>
      <c r="AD16" s="138">
        <v>2.2150926408906101E-2</v>
      </c>
      <c r="AE16" s="137">
        <v>33.854999999999997</v>
      </c>
      <c r="AF16" s="138">
        <v>2.3071937695205099E-2</v>
      </c>
      <c r="AG16" s="137">
        <v>7.08</v>
      </c>
      <c r="AH16" s="138">
        <v>2.6877332310881099E-2</v>
      </c>
      <c r="AI16" s="137">
        <v>4.149</v>
      </c>
      <c r="AJ16" s="138">
        <v>9.9918119641652994E-3</v>
      </c>
      <c r="AK16" s="137">
        <v>41.463999999999999</v>
      </c>
      <c r="AL16" s="138">
        <v>2.12457433192016E-2</v>
      </c>
      <c r="AM16" s="137">
        <v>65.272999999999996</v>
      </c>
      <c r="AN16" s="138">
        <v>2.7260839621999301E-2</v>
      </c>
    </row>
    <row r="17" spans="1:40">
      <c r="A17" s="134" t="s">
        <v>9113</v>
      </c>
      <c r="B17" s="134"/>
      <c r="C17" s="137" t="s">
        <v>9107</v>
      </c>
      <c r="D17" s="138"/>
      <c r="E17" s="137" t="s">
        <v>9107</v>
      </c>
      <c r="F17" s="138"/>
      <c r="G17" s="137" t="s">
        <v>9107</v>
      </c>
      <c r="H17" s="138"/>
      <c r="I17" s="137" t="s">
        <v>9107</v>
      </c>
      <c r="J17" s="138"/>
      <c r="K17" s="137" t="s">
        <v>9107</v>
      </c>
      <c r="L17" s="138"/>
      <c r="M17" s="137" t="s">
        <v>9107</v>
      </c>
      <c r="N17" s="138"/>
      <c r="O17" s="137" t="s">
        <v>9107</v>
      </c>
      <c r="P17" s="138"/>
      <c r="Q17" s="137" t="s">
        <v>9107</v>
      </c>
      <c r="R17" s="138"/>
      <c r="S17" s="137" t="s">
        <v>9107</v>
      </c>
      <c r="T17" s="138"/>
      <c r="U17" s="137" t="s">
        <v>9107</v>
      </c>
      <c r="V17" s="138"/>
      <c r="W17" s="137" t="s">
        <v>9107</v>
      </c>
      <c r="X17" s="138"/>
      <c r="Y17" s="137" t="s">
        <v>9107</v>
      </c>
      <c r="Z17" s="138"/>
      <c r="AA17" s="137" t="s">
        <v>9107</v>
      </c>
      <c r="AB17" s="138"/>
      <c r="AC17" s="137">
        <v>13.32</v>
      </c>
      <c r="AD17" s="138">
        <v>1.0575280995219699E-2</v>
      </c>
      <c r="AE17" s="137">
        <v>18.689</v>
      </c>
      <c r="AF17" s="138">
        <v>1.2736418360233001E-2</v>
      </c>
      <c r="AG17" s="137">
        <v>2.09</v>
      </c>
      <c r="AH17" s="138">
        <v>7.9341277584380806E-3</v>
      </c>
      <c r="AI17" s="137">
        <v>3.8109999999999999</v>
      </c>
      <c r="AJ17" s="138">
        <v>9.1778248723629694E-3</v>
      </c>
      <c r="AK17" s="137">
        <v>18.350000000000001</v>
      </c>
      <c r="AL17" s="138">
        <v>9.4023584291758992E-3</v>
      </c>
      <c r="AM17" s="137">
        <v>25.59</v>
      </c>
      <c r="AN17" s="138">
        <v>1.0687495379819599E-2</v>
      </c>
    </row>
    <row r="18" spans="1:40">
      <c r="A18" s="134" t="s">
        <v>9105</v>
      </c>
      <c r="B18" s="134"/>
      <c r="C18" s="137" t="s">
        <v>9107</v>
      </c>
      <c r="D18" s="138"/>
      <c r="E18" s="137" t="s">
        <v>9107</v>
      </c>
      <c r="F18" s="138"/>
      <c r="G18" s="137" t="s">
        <v>9107</v>
      </c>
      <c r="H18" s="138"/>
      <c r="I18" s="137" t="s">
        <v>9107</v>
      </c>
      <c r="J18" s="138"/>
      <c r="K18" s="137" t="s">
        <v>9107</v>
      </c>
      <c r="L18" s="138"/>
      <c r="M18" s="137" t="s">
        <v>9107</v>
      </c>
      <c r="N18" s="138"/>
      <c r="O18" s="137" t="s">
        <v>9107</v>
      </c>
      <c r="P18" s="138"/>
      <c r="Q18" s="137" t="s">
        <v>9107</v>
      </c>
      <c r="R18" s="138"/>
      <c r="S18" s="137" t="s">
        <v>9107</v>
      </c>
      <c r="T18" s="138"/>
      <c r="U18" s="137" t="s">
        <v>9107</v>
      </c>
      <c r="V18" s="138"/>
      <c r="W18" s="137" t="s">
        <v>9107</v>
      </c>
      <c r="X18" s="138"/>
      <c r="Y18" s="137">
        <v>0.45073000000000002</v>
      </c>
      <c r="Z18" s="138">
        <v>0.47649503979161201</v>
      </c>
      <c r="AA18" s="137">
        <v>418.39400000000001</v>
      </c>
      <c r="AB18" s="138">
        <v>0.40035826071313402</v>
      </c>
      <c r="AC18" s="137">
        <v>447.08300000000003</v>
      </c>
      <c r="AD18" s="138">
        <v>0.35495708357250799</v>
      </c>
      <c r="AE18" s="137">
        <v>481.596</v>
      </c>
      <c r="AF18" s="138">
        <v>0.32820419158942499</v>
      </c>
      <c r="AG18" s="137">
        <v>126.643</v>
      </c>
      <c r="AH18" s="138">
        <v>0.48076638359419799</v>
      </c>
      <c r="AI18" s="137">
        <v>224.13900000000001</v>
      </c>
      <c r="AJ18" s="138">
        <v>0.53978181292746397</v>
      </c>
      <c r="AK18" s="137">
        <v>541.41</v>
      </c>
      <c r="AL18" s="138">
        <v>0.27741312681962499</v>
      </c>
      <c r="AM18" s="137">
        <v>717.32299999999998</v>
      </c>
      <c r="AN18" s="138">
        <v>0.29958523830942901</v>
      </c>
    </row>
    <row r="19" spans="1:40">
      <c r="A19" s="134" t="s">
        <v>9114</v>
      </c>
      <c r="B19" s="134"/>
      <c r="C19" s="137" t="s">
        <v>9107</v>
      </c>
      <c r="D19" s="138"/>
      <c r="E19" s="137" t="s">
        <v>9107</v>
      </c>
      <c r="F19" s="138"/>
      <c r="G19" s="137" t="s">
        <v>9107</v>
      </c>
      <c r="H19" s="138"/>
      <c r="I19" s="137" t="s">
        <v>9107</v>
      </c>
      <c r="J19" s="138"/>
      <c r="K19" s="137" t="s">
        <v>9107</v>
      </c>
      <c r="L19" s="138"/>
      <c r="M19" s="137" t="s">
        <v>9107</v>
      </c>
      <c r="N19" s="138"/>
      <c r="O19" s="137" t="s">
        <v>9107</v>
      </c>
      <c r="P19" s="138"/>
      <c r="Q19" s="137" t="s">
        <v>9107</v>
      </c>
      <c r="R19" s="138"/>
      <c r="S19" s="137" t="s">
        <v>9107</v>
      </c>
      <c r="T19" s="138"/>
      <c r="U19" s="137" t="s">
        <v>9107</v>
      </c>
      <c r="V19" s="138"/>
      <c r="W19" s="137" t="s">
        <v>9107</v>
      </c>
      <c r="X19" s="138"/>
      <c r="Y19" s="137" t="s">
        <v>9107</v>
      </c>
      <c r="Z19" s="138"/>
      <c r="AA19" s="137" t="s">
        <v>9107</v>
      </c>
      <c r="AB19" s="138"/>
      <c r="AC19" s="137">
        <v>381.54199999999997</v>
      </c>
      <c r="AD19" s="138">
        <v>0.30292146107193002</v>
      </c>
      <c r="AE19" s="137">
        <v>410.35700000000003</v>
      </c>
      <c r="AF19" s="138">
        <v>0.27965532821714001</v>
      </c>
      <c r="AG19" s="137">
        <v>95.212999999999994</v>
      </c>
      <c r="AH19" s="138">
        <v>0.36145076854744701</v>
      </c>
      <c r="AI19" s="137">
        <v>176.05799999999999</v>
      </c>
      <c r="AJ19" s="138">
        <v>0.42399094499566498</v>
      </c>
      <c r="AK19" s="137">
        <v>443.13200000000001</v>
      </c>
      <c r="AL19" s="138">
        <v>0.22705645206744299</v>
      </c>
      <c r="AM19" s="137">
        <v>581.29999999999995</v>
      </c>
      <c r="AN19" s="138">
        <v>0.24277612599801099</v>
      </c>
    </row>
    <row r="20" spans="1:40">
      <c r="A20" s="134" t="s">
        <v>9111</v>
      </c>
      <c r="B20" s="134"/>
      <c r="C20" s="137" t="s">
        <v>9107</v>
      </c>
      <c r="D20" s="138"/>
      <c r="E20" s="137" t="s">
        <v>9107</v>
      </c>
      <c r="F20" s="138"/>
      <c r="G20" s="137" t="s">
        <v>9107</v>
      </c>
      <c r="H20" s="138"/>
      <c r="I20" s="137" t="s">
        <v>9107</v>
      </c>
      <c r="J20" s="138"/>
      <c r="K20" s="137" t="s">
        <v>9107</v>
      </c>
      <c r="L20" s="138"/>
      <c r="M20" s="137" t="s">
        <v>9107</v>
      </c>
      <c r="N20" s="138"/>
      <c r="O20" s="137" t="s">
        <v>9107</v>
      </c>
      <c r="P20" s="138"/>
      <c r="Q20" s="137" t="s">
        <v>9107</v>
      </c>
      <c r="R20" s="138"/>
      <c r="S20" s="137" t="s">
        <v>9107</v>
      </c>
      <c r="T20" s="138"/>
      <c r="U20" s="137" t="s">
        <v>9107</v>
      </c>
      <c r="V20" s="138"/>
      <c r="W20" s="137" t="s">
        <v>9107</v>
      </c>
      <c r="X20" s="138"/>
      <c r="Y20" s="137" t="s">
        <v>9107</v>
      </c>
      <c r="Z20" s="138"/>
      <c r="AA20" s="137" t="s">
        <v>9107</v>
      </c>
      <c r="AB20" s="138"/>
      <c r="AC20" s="137">
        <v>33.665999999999997</v>
      </c>
      <c r="AD20" s="138">
        <v>2.6728784533413399E-2</v>
      </c>
      <c r="AE20" s="137">
        <v>36.152999999999999</v>
      </c>
      <c r="AF20" s="138">
        <v>2.4638008078415301E-2</v>
      </c>
      <c r="AG20" s="137">
        <v>14.598000000000001</v>
      </c>
      <c r="AH20" s="138">
        <v>5.54174148409948E-2</v>
      </c>
      <c r="AI20" s="137">
        <v>17.738</v>
      </c>
      <c r="AJ20" s="138">
        <v>4.2717464598786198E-2</v>
      </c>
      <c r="AK20" s="137">
        <v>44.374000000000002</v>
      </c>
      <c r="AL20" s="138">
        <v>2.2736798525136302E-2</v>
      </c>
      <c r="AM20" s="137">
        <v>69.882999999999996</v>
      </c>
      <c r="AN20" s="138">
        <v>2.9186175835401701E-2</v>
      </c>
    </row>
    <row r="21" spans="1:40">
      <c r="A21" s="134" t="s">
        <v>9115</v>
      </c>
      <c r="B21" s="134"/>
      <c r="C21" s="137" t="s">
        <v>9107</v>
      </c>
      <c r="D21" s="138"/>
      <c r="E21" s="137" t="s">
        <v>9107</v>
      </c>
      <c r="F21" s="138"/>
      <c r="G21" s="137" t="s">
        <v>9107</v>
      </c>
      <c r="H21" s="138"/>
      <c r="I21" s="137" t="s">
        <v>9107</v>
      </c>
      <c r="J21" s="138"/>
      <c r="K21" s="137" t="s">
        <v>9107</v>
      </c>
      <c r="L21" s="138"/>
      <c r="M21" s="137" t="s">
        <v>9107</v>
      </c>
      <c r="N21" s="138"/>
      <c r="O21" s="137" t="s">
        <v>9107</v>
      </c>
      <c r="P21" s="138"/>
      <c r="Q21" s="137" t="s">
        <v>9107</v>
      </c>
      <c r="R21" s="138"/>
      <c r="S21" s="137" t="s">
        <v>9107</v>
      </c>
      <c r="T21" s="138"/>
      <c r="U21" s="137" t="s">
        <v>9107</v>
      </c>
      <c r="V21" s="138"/>
      <c r="W21" s="137" t="s">
        <v>9107</v>
      </c>
      <c r="X21" s="138"/>
      <c r="Y21" s="137" t="s">
        <v>9107</v>
      </c>
      <c r="Z21" s="138"/>
      <c r="AA21" s="137" t="s">
        <v>9107</v>
      </c>
      <c r="AB21" s="138"/>
      <c r="AC21" s="137">
        <v>14.071999999999999</v>
      </c>
      <c r="AD21" s="138">
        <v>1.1172323886241099E-2</v>
      </c>
      <c r="AE21" s="137">
        <v>16.972000000000001</v>
      </c>
      <c r="AF21" s="138">
        <v>1.1566295275824E-2</v>
      </c>
      <c r="AG21" s="137">
        <v>7.4909999999999997</v>
      </c>
      <c r="AH21" s="138">
        <v>2.8437584228928101E-2</v>
      </c>
      <c r="AI21" s="137">
        <v>7.7779999999999996</v>
      </c>
      <c r="AJ21" s="138">
        <v>1.8731336094788598E-2</v>
      </c>
      <c r="AK21" s="137">
        <v>32.357999999999997</v>
      </c>
      <c r="AL21" s="138">
        <v>1.6579919021867801E-2</v>
      </c>
      <c r="AM21" s="137">
        <v>35.317</v>
      </c>
      <c r="AN21" s="138">
        <v>1.47499130257557E-2</v>
      </c>
    </row>
    <row r="22" spans="1:40">
      <c r="A22" s="134" t="s">
        <v>9116</v>
      </c>
      <c r="B22" s="134"/>
      <c r="C22" s="137" t="s">
        <v>9107</v>
      </c>
      <c r="D22" s="138"/>
      <c r="E22" s="137" t="s">
        <v>9107</v>
      </c>
      <c r="F22" s="138"/>
      <c r="G22" s="137" t="s">
        <v>9107</v>
      </c>
      <c r="H22" s="138"/>
      <c r="I22" s="137" t="s">
        <v>9107</v>
      </c>
      <c r="J22" s="138"/>
      <c r="K22" s="137" t="s">
        <v>9107</v>
      </c>
      <c r="L22" s="138"/>
      <c r="M22" s="137" t="s">
        <v>9107</v>
      </c>
      <c r="N22" s="138"/>
      <c r="O22" s="137" t="s">
        <v>9107</v>
      </c>
      <c r="P22" s="138"/>
      <c r="Q22" s="137" t="s">
        <v>9107</v>
      </c>
      <c r="R22" s="138"/>
      <c r="S22" s="137" t="s">
        <v>9107</v>
      </c>
      <c r="T22" s="138"/>
      <c r="U22" s="137" t="s">
        <v>9107</v>
      </c>
      <c r="V22" s="138"/>
      <c r="W22" s="137" t="s">
        <v>9107</v>
      </c>
      <c r="X22" s="138"/>
      <c r="Y22" s="137" t="s">
        <v>9107</v>
      </c>
      <c r="Z22" s="138"/>
      <c r="AA22" s="137" t="s">
        <v>9107</v>
      </c>
      <c r="AB22" s="138"/>
      <c r="AC22" s="137">
        <v>10.83</v>
      </c>
      <c r="AD22" s="138">
        <v>8.5983703587259198E-3</v>
      </c>
      <c r="AE22" s="137">
        <v>10.500999999999999</v>
      </c>
      <c r="AF22" s="138">
        <v>7.1563555674892497E-3</v>
      </c>
      <c r="AG22" s="137">
        <v>5.048</v>
      </c>
      <c r="AH22" s="138">
        <v>1.91633860883232E-2</v>
      </c>
      <c r="AI22" s="137">
        <v>15.432</v>
      </c>
      <c r="AJ22" s="138">
        <v>3.7164049706193997E-2</v>
      </c>
      <c r="AK22" s="137">
        <v>11.981</v>
      </c>
      <c r="AL22" s="138">
        <v>6.1389458495889103E-3</v>
      </c>
      <c r="AM22" s="137">
        <v>16.652999999999999</v>
      </c>
      <c r="AN22" s="138">
        <v>6.9550160437723699E-3</v>
      </c>
    </row>
    <row r="23" spans="1:40">
      <c r="A23" s="134" t="s">
        <v>9117</v>
      </c>
      <c r="B23" s="134"/>
      <c r="C23" s="137" t="s">
        <v>9107</v>
      </c>
      <c r="D23" s="138"/>
      <c r="E23" s="137" t="s">
        <v>9107</v>
      </c>
      <c r="F23" s="138"/>
      <c r="G23" s="137" t="s">
        <v>9107</v>
      </c>
      <c r="H23" s="138"/>
      <c r="I23" s="137" t="s">
        <v>9107</v>
      </c>
      <c r="J23" s="138"/>
      <c r="K23" s="137" t="s">
        <v>9107</v>
      </c>
      <c r="L23" s="138"/>
      <c r="M23" s="137" t="s">
        <v>9107</v>
      </c>
      <c r="N23" s="138"/>
      <c r="O23" s="137" t="s">
        <v>9107</v>
      </c>
      <c r="P23" s="138"/>
      <c r="Q23" s="137" t="s">
        <v>9107</v>
      </c>
      <c r="R23" s="138"/>
      <c r="S23" s="137" t="s">
        <v>9107</v>
      </c>
      <c r="T23" s="138"/>
      <c r="U23" s="137" t="s">
        <v>9107</v>
      </c>
      <c r="V23" s="138"/>
      <c r="W23" s="137" t="s">
        <v>9107</v>
      </c>
      <c r="X23" s="138"/>
      <c r="Y23" s="137" t="s">
        <v>9107</v>
      </c>
      <c r="Z23" s="138"/>
      <c r="AA23" s="137" t="s">
        <v>9107</v>
      </c>
      <c r="AB23" s="138"/>
      <c r="AC23" s="137">
        <v>6.9740000000000002</v>
      </c>
      <c r="AD23" s="138">
        <v>5.53693766221187E-3</v>
      </c>
      <c r="AE23" s="137">
        <v>7.6130000000000004</v>
      </c>
      <c r="AF23" s="138">
        <v>5.1882044505566797E-3</v>
      </c>
      <c r="AG23" s="137">
        <v>4.2939999999999996</v>
      </c>
      <c r="AH23" s="138">
        <v>1.63010261218819E-2</v>
      </c>
      <c r="AI23" s="137">
        <v>7.133</v>
      </c>
      <c r="AJ23" s="138">
        <v>1.7178017532029698E-2</v>
      </c>
      <c r="AK23" s="137">
        <v>9.5649999999999995</v>
      </c>
      <c r="AL23" s="138">
        <v>4.9010113555895104E-3</v>
      </c>
      <c r="AM23" s="137">
        <v>14.17</v>
      </c>
      <c r="AN23" s="138">
        <v>5.9180074064885896E-3</v>
      </c>
    </row>
    <row r="24" spans="1:40">
      <c r="A24" s="132" t="s">
        <v>24</v>
      </c>
      <c r="B24" s="132"/>
      <c r="C24" s="141">
        <v>63.4</v>
      </c>
      <c r="D24" s="142">
        <v>1</v>
      </c>
      <c r="E24" s="141">
        <v>89</v>
      </c>
      <c r="F24" s="142">
        <v>1</v>
      </c>
      <c r="G24" s="141">
        <v>83.4</v>
      </c>
      <c r="H24" s="142">
        <v>1</v>
      </c>
      <c r="I24" s="141">
        <v>97.5</v>
      </c>
      <c r="J24" s="142">
        <v>1</v>
      </c>
      <c r="K24" s="141" t="s">
        <v>9107</v>
      </c>
      <c r="L24" s="142"/>
      <c r="M24" s="141" t="s">
        <v>9107</v>
      </c>
      <c r="N24" s="142"/>
      <c r="O24" s="141" t="s">
        <v>9107</v>
      </c>
      <c r="P24" s="142"/>
      <c r="Q24" s="141" t="s">
        <v>9107</v>
      </c>
      <c r="R24" s="142"/>
      <c r="S24" s="141" t="s">
        <v>9107</v>
      </c>
      <c r="T24" s="142"/>
      <c r="U24" s="141" t="s">
        <v>9107</v>
      </c>
      <c r="V24" s="142"/>
      <c r="W24" s="141" t="s">
        <v>9107</v>
      </c>
      <c r="X24" s="142"/>
      <c r="Y24" s="141">
        <v>283.7</v>
      </c>
      <c r="Z24" s="142">
        <v>1</v>
      </c>
      <c r="AA24" s="141">
        <v>306.10000000000002</v>
      </c>
      <c r="AB24" s="142">
        <v>1</v>
      </c>
      <c r="AC24" s="141">
        <v>340</v>
      </c>
      <c r="AD24" s="142">
        <v>1</v>
      </c>
      <c r="AE24" s="141">
        <v>401.6</v>
      </c>
      <c r="AF24" s="142">
        <v>1</v>
      </c>
      <c r="AG24" s="141">
        <v>10.5</v>
      </c>
      <c r="AH24" s="142">
        <v>1</v>
      </c>
      <c r="AI24" s="141">
        <v>82.9</v>
      </c>
      <c r="AJ24" s="142">
        <v>1</v>
      </c>
      <c r="AK24" s="141" t="s">
        <v>9107</v>
      </c>
      <c r="AL24" s="142"/>
      <c r="AM24" s="141" t="s">
        <v>9107</v>
      </c>
      <c r="AN24" s="142"/>
    </row>
    <row r="25" spans="1:40">
      <c r="A25" s="134" t="s">
        <v>9105</v>
      </c>
      <c r="B25" s="134"/>
      <c r="C25" s="137">
        <v>39.799999999999997</v>
      </c>
      <c r="D25" s="138">
        <v>0.62776025236593103</v>
      </c>
      <c r="E25" s="137">
        <v>62.8</v>
      </c>
      <c r="F25" s="138">
        <v>0.70561797752808997</v>
      </c>
      <c r="G25" s="137">
        <v>50</v>
      </c>
      <c r="H25" s="138">
        <v>0.59952038369304494</v>
      </c>
      <c r="I25" s="137">
        <v>67.099999999999994</v>
      </c>
      <c r="J25" s="138">
        <v>0.68820512820512802</v>
      </c>
      <c r="K25" s="137" t="s">
        <v>9107</v>
      </c>
      <c r="L25" s="138"/>
      <c r="M25" s="137" t="s">
        <v>9107</v>
      </c>
      <c r="N25" s="138"/>
      <c r="O25" s="137" t="s">
        <v>9107</v>
      </c>
      <c r="P25" s="138"/>
      <c r="Q25" s="137" t="s">
        <v>9107</v>
      </c>
      <c r="R25" s="138"/>
      <c r="S25" s="137" t="s">
        <v>9107</v>
      </c>
      <c r="T25" s="138"/>
      <c r="U25" s="137" t="s">
        <v>9107</v>
      </c>
      <c r="V25" s="138"/>
      <c r="W25" s="137" t="s">
        <v>9107</v>
      </c>
      <c r="X25" s="138"/>
      <c r="Y25" s="137">
        <v>235.4</v>
      </c>
      <c r="Z25" s="138">
        <v>0.829749735636236</v>
      </c>
      <c r="AA25" s="137">
        <v>251.9</v>
      </c>
      <c r="AB25" s="138">
        <v>0.82293368180333204</v>
      </c>
      <c r="AC25" s="137">
        <v>273.39999999999998</v>
      </c>
      <c r="AD25" s="138">
        <v>0.80411764705882305</v>
      </c>
      <c r="AE25" s="137">
        <v>291.5</v>
      </c>
      <c r="AF25" s="138">
        <v>0.72584661354581703</v>
      </c>
      <c r="AG25" s="137">
        <v>31.7</v>
      </c>
      <c r="AH25" s="138">
        <v>3.0190476190476199</v>
      </c>
      <c r="AI25" s="137">
        <v>110.2</v>
      </c>
      <c r="AJ25" s="138">
        <v>1.32931242460796</v>
      </c>
      <c r="AK25" s="137" t="s">
        <v>9107</v>
      </c>
      <c r="AL25" s="138"/>
      <c r="AM25" s="137" t="s">
        <v>9107</v>
      </c>
      <c r="AN25" s="138"/>
    </row>
    <row r="26" spans="1:40">
      <c r="A26" s="134" t="s">
        <v>9104</v>
      </c>
      <c r="B26" s="134"/>
      <c r="C26" s="137">
        <v>23.6</v>
      </c>
      <c r="D26" s="138">
        <v>0.37223974763406897</v>
      </c>
      <c r="E26" s="137">
        <v>26.2</v>
      </c>
      <c r="F26" s="138">
        <v>0.29438202247190998</v>
      </c>
      <c r="G26" s="137">
        <v>33.4</v>
      </c>
      <c r="H26" s="138">
        <v>0.400479616306954</v>
      </c>
      <c r="I26" s="137">
        <v>30.4</v>
      </c>
      <c r="J26" s="138">
        <v>0.31179487179487198</v>
      </c>
      <c r="K26" s="137" t="s">
        <v>9107</v>
      </c>
      <c r="L26" s="138"/>
      <c r="M26" s="137" t="s">
        <v>9107</v>
      </c>
      <c r="N26" s="138"/>
      <c r="O26" s="137" t="s">
        <v>9107</v>
      </c>
      <c r="P26" s="138"/>
      <c r="Q26" s="137" t="s">
        <v>9107</v>
      </c>
      <c r="R26" s="138"/>
      <c r="S26" s="137" t="s">
        <v>9107</v>
      </c>
      <c r="T26" s="138"/>
      <c r="U26" s="137" t="s">
        <v>9107</v>
      </c>
      <c r="V26" s="138"/>
      <c r="W26" s="137" t="s">
        <v>9107</v>
      </c>
      <c r="X26" s="138"/>
      <c r="Y26" s="137">
        <v>48.3</v>
      </c>
      <c r="Z26" s="138">
        <v>0.170250264363765</v>
      </c>
      <c r="AA26" s="137">
        <v>54.2</v>
      </c>
      <c r="AB26" s="138">
        <v>0.17706631819666799</v>
      </c>
      <c r="AC26" s="137">
        <v>66.599999999999994</v>
      </c>
      <c r="AD26" s="138">
        <v>0.19588235294117601</v>
      </c>
      <c r="AE26" s="137">
        <v>110.1</v>
      </c>
      <c r="AF26" s="138">
        <v>0.27415338645418302</v>
      </c>
      <c r="AG26" s="137">
        <v>-21.2</v>
      </c>
      <c r="AH26" s="138">
        <v>-2.0190476190476199</v>
      </c>
      <c r="AI26" s="137">
        <v>-27.3</v>
      </c>
      <c r="AJ26" s="138">
        <v>-0.32931242460796101</v>
      </c>
      <c r="AK26" s="137" t="s">
        <v>9107</v>
      </c>
      <c r="AL26" s="138"/>
      <c r="AM26" s="137" t="s">
        <v>9107</v>
      </c>
      <c r="AN26" s="138"/>
    </row>
    <row r="27" spans="1:40">
      <c r="A27" s="132" t="s">
        <v>177</v>
      </c>
      <c r="B27" s="132"/>
      <c r="C27" s="141" t="s">
        <v>9107</v>
      </c>
      <c r="D27" s="142"/>
      <c r="E27" s="141" t="s">
        <v>9107</v>
      </c>
      <c r="F27" s="142"/>
      <c r="G27" s="141" t="s">
        <v>9107</v>
      </c>
      <c r="H27" s="142"/>
      <c r="I27" s="141">
        <v>57.83</v>
      </c>
      <c r="J27" s="142">
        <v>1</v>
      </c>
      <c r="K27" s="141">
        <v>79.974000000000004</v>
      </c>
      <c r="L27" s="142">
        <v>1</v>
      </c>
      <c r="M27" s="141">
        <v>87.995999999999995</v>
      </c>
      <c r="N27" s="142">
        <v>1</v>
      </c>
      <c r="O27" s="141">
        <v>94.635000000000005</v>
      </c>
      <c r="P27" s="142">
        <v>1</v>
      </c>
      <c r="Q27" s="141">
        <v>120.593</v>
      </c>
      <c r="R27" s="142">
        <v>1</v>
      </c>
      <c r="S27" s="141">
        <v>133.876</v>
      </c>
      <c r="T27" s="142">
        <v>1</v>
      </c>
      <c r="U27" s="141">
        <v>155.13499999999999</v>
      </c>
      <c r="V27" s="142">
        <v>1</v>
      </c>
      <c r="W27" s="141">
        <v>180.50200000000001</v>
      </c>
      <c r="X27" s="142">
        <v>1</v>
      </c>
      <c r="Y27" s="141">
        <v>193.59</v>
      </c>
      <c r="Z27" s="142">
        <v>1</v>
      </c>
      <c r="AA27" s="141">
        <v>201.626</v>
      </c>
      <c r="AB27" s="142">
        <v>1</v>
      </c>
      <c r="AC27" s="141">
        <v>225.166</v>
      </c>
      <c r="AD27" s="142">
        <v>1</v>
      </c>
      <c r="AE27" s="141">
        <v>284.27800000000002</v>
      </c>
      <c r="AF27" s="142">
        <v>1</v>
      </c>
      <c r="AG27" s="141">
        <v>-7.1159999999999997</v>
      </c>
      <c r="AH27" s="142"/>
      <c r="AI27" s="141">
        <v>203.08199999999999</v>
      </c>
      <c r="AJ27" s="142">
        <v>1</v>
      </c>
      <c r="AK27" s="141">
        <v>375.09699999999998</v>
      </c>
      <c r="AL27" s="142">
        <v>1</v>
      </c>
      <c r="AM27" s="141">
        <v>493.98700000000002</v>
      </c>
      <c r="AN27" s="142">
        <v>1</v>
      </c>
    </row>
    <row r="28" spans="1:40">
      <c r="A28" s="134" t="s">
        <v>9105</v>
      </c>
      <c r="B28" s="134"/>
      <c r="C28" s="137" t="s">
        <v>9107</v>
      </c>
      <c r="D28" s="138"/>
      <c r="E28" s="137" t="s">
        <v>9107</v>
      </c>
      <c r="F28" s="138"/>
      <c r="G28" s="137" t="s">
        <v>9107</v>
      </c>
      <c r="H28" s="138"/>
      <c r="I28" s="137">
        <v>40.113</v>
      </c>
      <c r="J28" s="138">
        <v>0.69361253285378299</v>
      </c>
      <c r="K28" s="137">
        <v>55.435000000000002</v>
      </c>
      <c r="L28" s="138">
        <v>0.69333616829677103</v>
      </c>
      <c r="M28" s="137">
        <v>61.436</v>
      </c>
      <c r="N28" s="138">
        <v>0.698168098549934</v>
      </c>
      <c r="O28" s="137">
        <v>75.826999999999998</v>
      </c>
      <c r="P28" s="138">
        <v>0.80125746288371102</v>
      </c>
      <c r="Q28" s="137">
        <v>93.48</v>
      </c>
      <c r="R28" s="138">
        <v>0.77268331390879597</v>
      </c>
      <c r="S28" s="137">
        <v>101.908</v>
      </c>
      <c r="T28" s="138">
        <v>0.76121186769846705</v>
      </c>
      <c r="U28" s="137">
        <v>128.917</v>
      </c>
      <c r="V28" s="138">
        <v>0.83099880749025001</v>
      </c>
      <c r="W28" s="137">
        <v>142.358</v>
      </c>
      <c r="X28" s="138">
        <v>0.78867824179233503</v>
      </c>
      <c r="Y28" s="137">
        <v>166.392</v>
      </c>
      <c r="Z28" s="138">
        <v>0.85950720595072105</v>
      </c>
      <c r="AA28" s="137">
        <v>176.08799999999999</v>
      </c>
      <c r="AB28" s="138">
        <v>0.87333974784998003</v>
      </c>
      <c r="AC28" s="137">
        <v>194.03299999999999</v>
      </c>
      <c r="AD28" s="138">
        <v>0.86173312134158797</v>
      </c>
      <c r="AE28" s="137">
        <v>219.304</v>
      </c>
      <c r="AF28" s="138">
        <v>0.77144203913070997</v>
      </c>
      <c r="AG28" s="137">
        <v>-24.135000000000002</v>
      </c>
      <c r="AH28" s="138">
        <v>3.3916526138279899</v>
      </c>
      <c r="AI28" s="137">
        <v>176.53399999999999</v>
      </c>
      <c r="AJ28" s="138">
        <v>0.86927448025920595</v>
      </c>
      <c r="AK28" s="137">
        <v>260.74700000000001</v>
      </c>
      <c r="AL28" s="138">
        <v>0.69514552235821703</v>
      </c>
      <c r="AM28" s="137">
        <v>382.37</v>
      </c>
      <c r="AN28" s="138">
        <v>0.77404870978386098</v>
      </c>
    </row>
    <row r="29" spans="1:40">
      <c r="A29" s="134" t="s">
        <v>9104</v>
      </c>
      <c r="B29" s="134"/>
      <c r="C29" s="137" t="s">
        <v>9107</v>
      </c>
      <c r="D29" s="138"/>
      <c r="E29" s="137" t="s">
        <v>9107</v>
      </c>
      <c r="F29" s="138"/>
      <c r="G29" s="137" t="s">
        <v>9107</v>
      </c>
      <c r="H29" s="138"/>
      <c r="I29" s="137">
        <v>17.719000000000001</v>
      </c>
      <c r="J29" s="138">
        <v>0.30638746714621701</v>
      </c>
      <c r="K29" s="137">
        <v>24.518999999999998</v>
      </c>
      <c r="L29" s="138">
        <v>0.30666383170322897</v>
      </c>
      <c r="M29" s="137">
        <v>26.56</v>
      </c>
      <c r="N29" s="138">
        <v>0.301831901450066</v>
      </c>
      <c r="O29" s="137">
        <v>18.808</v>
      </c>
      <c r="P29" s="138">
        <v>0.198742537116289</v>
      </c>
      <c r="Q29" s="137">
        <v>27.501000000000001</v>
      </c>
      <c r="R29" s="138">
        <v>0.22731668609120401</v>
      </c>
      <c r="S29" s="137">
        <v>31.968</v>
      </c>
      <c r="T29" s="138">
        <v>0.23878813230153301</v>
      </c>
      <c r="U29" s="137">
        <v>26.218</v>
      </c>
      <c r="V29" s="138">
        <v>0.16900119250974999</v>
      </c>
      <c r="W29" s="137">
        <v>38.143999999999998</v>
      </c>
      <c r="X29" s="138">
        <v>0.21132175820766499</v>
      </c>
      <c r="Y29" s="137">
        <v>27.198</v>
      </c>
      <c r="Z29" s="138">
        <v>0.140492794049279</v>
      </c>
      <c r="AA29" s="137">
        <v>25.538</v>
      </c>
      <c r="AB29" s="138">
        <v>0.12666025215002</v>
      </c>
      <c r="AC29" s="137">
        <v>31.132999999999999</v>
      </c>
      <c r="AD29" s="138">
        <v>0.138266878658412</v>
      </c>
      <c r="AE29" s="137">
        <v>64.974000000000004</v>
      </c>
      <c r="AF29" s="138">
        <v>0.22855796086929001</v>
      </c>
      <c r="AG29" s="137">
        <v>17.018999999999998</v>
      </c>
      <c r="AH29" s="138">
        <v>-2.3916526138279899</v>
      </c>
      <c r="AI29" s="137">
        <v>26.547999999999998</v>
      </c>
      <c r="AJ29" s="138">
        <v>0.13072551974079399</v>
      </c>
      <c r="AK29" s="137">
        <v>114.35</v>
      </c>
      <c r="AL29" s="138">
        <v>0.30485447764178297</v>
      </c>
      <c r="AM29" s="137">
        <v>111.617</v>
      </c>
      <c r="AN29" s="138">
        <v>0.22595129021613899</v>
      </c>
    </row>
    <row r="30" spans="1:40">
      <c r="A30" s="134" t="s">
        <v>9109</v>
      </c>
      <c r="B30" s="134"/>
      <c r="C30" s="137" t="s">
        <v>9107</v>
      </c>
      <c r="D30" s="138"/>
      <c r="E30" s="137" t="s">
        <v>9107</v>
      </c>
      <c r="F30" s="138"/>
      <c r="G30" s="137" t="s">
        <v>9107</v>
      </c>
      <c r="H30" s="138"/>
      <c r="I30" s="137">
        <v>-2E-3</v>
      </c>
      <c r="J30" s="138"/>
      <c r="K30" s="137">
        <v>0.02</v>
      </c>
      <c r="L30" s="138"/>
      <c r="M30" s="137">
        <v>0</v>
      </c>
      <c r="N30" s="138"/>
      <c r="O30" s="137">
        <v>0</v>
      </c>
      <c r="P30" s="138"/>
      <c r="Q30" s="137">
        <v>-0.38800000000000001</v>
      </c>
      <c r="R30" s="138"/>
      <c r="S30" s="137">
        <v>0</v>
      </c>
      <c r="T30" s="138"/>
      <c r="U30" s="137">
        <v>0</v>
      </c>
      <c r="V30" s="138"/>
      <c r="W30" s="137" t="s">
        <v>9107</v>
      </c>
      <c r="X30" s="138"/>
      <c r="Y30" s="137" t="s">
        <v>9107</v>
      </c>
      <c r="Z30" s="138"/>
      <c r="AA30" s="137" t="s">
        <v>9107</v>
      </c>
      <c r="AB30" s="138"/>
      <c r="AC30" s="137" t="s">
        <v>9107</v>
      </c>
      <c r="AD30" s="138"/>
      <c r="AE30" s="137" t="s">
        <v>9107</v>
      </c>
      <c r="AF30" s="138"/>
      <c r="AG30" s="137" t="s">
        <v>9107</v>
      </c>
      <c r="AH30" s="138"/>
      <c r="AI30" s="137" t="s">
        <v>9107</v>
      </c>
      <c r="AJ30" s="138"/>
      <c r="AK30" s="137" t="s">
        <v>9107</v>
      </c>
      <c r="AL30" s="138"/>
      <c r="AM30" s="137" t="s">
        <v>9107</v>
      </c>
      <c r="AN30" s="138"/>
    </row>
    <row r="31" spans="1:40">
      <c r="A31" s="132" t="s">
        <v>6072</v>
      </c>
      <c r="B31" s="132"/>
      <c r="C31" s="143" t="s">
        <v>9107</v>
      </c>
      <c r="D31" s="144"/>
      <c r="E31" s="143" t="s">
        <v>9107</v>
      </c>
      <c r="F31" s="144"/>
      <c r="G31" s="143" t="s">
        <v>9107</v>
      </c>
      <c r="H31" s="144"/>
      <c r="I31" s="143" t="s">
        <v>9107</v>
      </c>
      <c r="J31" s="144"/>
      <c r="K31" s="143" t="s">
        <v>9107</v>
      </c>
      <c r="L31" s="144"/>
      <c r="M31" s="143" t="s">
        <v>9107</v>
      </c>
      <c r="N31" s="144"/>
      <c r="O31" s="143" t="s">
        <v>9107</v>
      </c>
      <c r="P31" s="144"/>
      <c r="Q31" s="143" t="s">
        <v>9107</v>
      </c>
      <c r="R31" s="144"/>
      <c r="S31" s="143" t="s">
        <v>9107</v>
      </c>
      <c r="T31" s="144"/>
      <c r="U31" s="143" t="s">
        <v>9107</v>
      </c>
      <c r="V31" s="144"/>
      <c r="W31" s="143" t="s">
        <v>9107</v>
      </c>
      <c r="X31" s="144"/>
      <c r="Y31" s="143" t="s">
        <v>9107</v>
      </c>
      <c r="Z31" s="144"/>
      <c r="AA31" s="143" t="s">
        <v>9107</v>
      </c>
      <c r="AB31" s="144"/>
      <c r="AC31" s="143" t="s">
        <v>9107</v>
      </c>
      <c r="AD31" s="144"/>
      <c r="AE31" s="143" t="s">
        <v>9107</v>
      </c>
      <c r="AF31" s="144"/>
      <c r="AG31" s="143" t="s">
        <v>9107</v>
      </c>
      <c r="AH31" s="144"/>
      <c r="AI31" s="143" t="s">
        <v>9107</v>
      </c>
      <c r="AJ31" s="144"/>
      <c r="AK31" s="143" t="s">
        <v>9107</v>
      </c>
      <c r="AL31" s="144"/>
      <c r="AM31" s="143" t="s">
        <v>9107</v>
      </c>
      <c r="AN31" s="144"/>
    </row>
    <row r="32" spans="1:40">
      <c r="A32" s="134" t="s">
        <v>9105</v>
      </c>
      <c r="B32" s="134"/>
      <c r="C32" s="139" t="s">
        <v>9107</v>
      </c>
      <c r="D32" s="140"/>
      <c r="E32" s="139" t="s">
        <v>9107</v>
      </c>
      <c r="F32" s="140"/>
      <c r="G32" s="139" t="s">
        <v>9107</v>
      </c>
      <c r="H32" s="140"/>
      <c r="I32" s="139" t="s">
        <v>9107</v>
      </c>
      <c r="J32" s="140"/>
      <c r="K32" s="139" t="s">
        <v>9107</v>
      </c>
      <c r="L32" s="140"/>
      <c r="M32" s="139" t="s">
        <v>9107</v>
      </c>
      <c r="N32" s="140"/>
      <c r="O32" s="139" t="s">
        <v>9107</v>
      </c>
      <c r="P32" s="140"/>
      <c r="Q32" s="139" t="s">
        <v>9107</v>
      </c>
      <c r="R32" s="140"/>
      <c r="S32" s="139" t="s">
        <v>9107</v>
      </c>
      <c r="T32" s="140"/>
      <c r="U32" s="139" t="s">
        <v>9107</v>
      </c>
      <c r="V32" s="140"/>
      <c r="W32" s="139" t="s">
        <v>9107</v>
      </c>
      <c r="X32" s="140"/>
      <c r="Y32" s="139">
        <v>42.1</v>
      </c>
      <c r="Z32" s="140"/>
      <c r="AA32" s="139">
        <v>42.7</v>
      </c>
      <c r="AB32" s="140"/>
      <c r="AC32" s="139">
        <v>43.4</v>
      </c>
      <c r="AD32" s="140"/>
      <c r="AE32" s="139">
        <v>45.5</v>
      </c>
      <c r="AF32" s="140"/>
      <c r="AG32" s="139">
        <v>-19.100000000000001</v>
      </c>
      <c r="AH32" s="140"/>
      <c r="AI32" s="139">
        <v>78.8</v>
      </c>
      <c r="AJ32" s="140"/>
      <c r="AK32" s="139">
        <v>48.2</v>
      </c>
      <c r="AL32" s="140"/>
      <c r="AM32" s="139">
        <v>53.3</v>
      </c>
      <c r="AN32" s="140"/>
    </row>
    <row r="33" spans="1:40">
      <c r="A33" s="134" t="s">
        <v>9104</v>
      </c>
      <c r="B33" s="134"/>
      <c r="C33" s="139" t="s">
        <v>9107</v>
      </c>
      <c r="D33" s="140"/>
      <c r="E33" s="139" t="s">
        <v>9107</v>
      </c>
      <c r="F33" s="140"/>
      <c r="G33" s="139" t="s">
        <v>9107</v>
      </c>
      <c r="H33" s="140"/>
      <c r="I33" s="139" t="s">
        <v>9107</v>
      </c>
      <c r="J33" s="140"/>
      <c r="K33" s="139" t="s">
        <v>9107</v>
      </c>
      <c r="L33" s="140"/>
      <c r="M33" s="139" t="s">
        <v>9107</v>
      </c>
      <c r="N33" s="140"/>
      <c r="O33" s="139" t="s">
        <v>9107</v>
      </c>
      <c r="P33" s="140"/>
      <c r="Q33" s="139" t="s">
        <v>9107</v>
      </c>
      <c r="R33" s="140"/>
      <c r="S33" s="139" t="s">
        <v>9107</v>
      </c>
      <c r="T33" s="140"/>
      <c r="U33" s="139" t="s">
        <v>9107</v>
      </c>
      <c r="V33" s="140"/>
      <c r="W33" s="139" t="s">
        <v>9107</v>
      </c>
      <c r="X33" s="140"/>
      <c r="Y33" s="139">
        <v>6.2</v>
      </c>
      <c r="Z33" s="140"/>
      <c r="AA33" s="139">
        <v>4.2</v>
      </c>
      <c r="AB33" s="140"/>
      <c r="AC33" s="139">
        <v>3.8</v>
      </c>
      <c r="AD33" s="140"/>
      <c r="AE33" s="139">
        <v>6.6</v>
      </c>
      <c r="AF33" s="140"/>
      <c r="AG33" s="139">
        <v>12.4</v>
      </c>
      <c r="AH33" s="140"/>
      <c r="AI33" s="139">
        <v>13.9</v>
      </c>
      <c r="AJ33" s="140"/>
      <c r="AK33" s="139">
        <v>8.1</v>
      </c>
      <c r="AL33" s="140"/>
      <c r="AM33" s="139">
        <v>6.7</v>
      </c>
      <c r="AN33" s="140"/>
    </row>
    <row r="34" spans="1:40">
      <c r="A34" s="132" t="s">
        <v>49</v>
      </c>
      <c r="B34" s="132"/>
      <c r="C34" s="141">
        <v>32.738999999999997</v>
      </c>
      <c r="D34" s="142">
        <v>1</v>
      </c>
      <c r="E34" s="141">
        <v>45.683</v>
      </c>
      <c r="F34" s="142">
        <v>1</v>
      </c>
      <c r="G34" s="141">
        <v>46.761000000000003</v>
      </c>
      <c r="H34" s="142">
        <v>1</v>
      </c>
      <c r="I34" s="141">
        <v>50.281999999999996</v>
      </c>
      <c r="J34" s="142">
        <v>1</v>
      </c>
      <c r="K34" s="141">
        <v>71.28</v>
      </c>
      <c r="L34" s="142">
        <v>1</v>
      </c>
      <c r="M34" s="141">
        <v>71.087000000000003</v>
      </c>
      <c r="N34" s="142">
        <v>1</v>
      </c>
      <c r="O34" s="141">
        <v>72.06</v>
      </c>
      <c r="P34" s="142">
        <v>1</v>
      </c>
      <c r="Q34" s="141">
        <v>97.8</v>
      </c>
      <c r="R34" s="142">
        <v>1</v>
      </c>
      <c r="S34" s="141">
        <v>110.92400000000001</v>
      </c>
      <c r="T34" s="142">
        <v>1</v>
      </c>
      <c r="U34" s="141">
        <v>126.908</v>
      </c>
      <c r="V34" s="142">
        <v>1</v>
      </c>
      <c r="W34" s="141">
        <v>150.20400000000001</v>
      </c>
      <c r="X34" s="142">
        <v>1</v>
      </c>
      <c r="Y34" s="141">
        <v>161.97300000000001</v>
      </c>
      <c r="Z34" s="142">
        <v>1</v>
      </c>
      <c r="AA34" s="141">
        <v>165.72900000000001</v>
      </c>
      <c r="AB34" s="142">
        <v>1</v>
      </c>
      <c r="AC34" s="141">
        <v>187.691</v>
      </c>
      <c r="AD34" s="142">
        <v>1</v>
      </c>
      <c r="AE34" s="141">
        <v>230.19499999999999</v>
      </c>
      <c r="AF34" s="142">
        <v>1</v>
      </c>
      <c r="AG34" s="141">
        <v>-62.933</v>
      </c>
      <c r="AH34" s="142"/>
      <c r="AI34" s="141">
        <v>147.58099999999999</v>
      </c>
      <c r="AJ34" s="142">
        <v>1</v>
      </c>
      <c r="AK34" s="141">
        <v>314.40899999999999</v>
      </c>
      <c r="AL34" s="142">
        <v>1</v>
      </c>
      <c r="AM34" s="141">
        <v>402.351</v>
      </c>
      <c r="AN34" s="142">
        <v>1</v>
      </c>
    </row>
    <row r="35" spans="1:40">
      <c r="A35" s="134" t="s">
        <v>9105</v>
      </c>
      <c r="B35" s="134"/>
      <c r="C35" s="137">
        <v>19.291</v>
      </c>
      <c r="D35" s="138">
        <v>0.58903816793893105</v>
      </c>
      <c r="E35" s="137">
        <v>31.123999999999999</v>
      </c>
      <c r="F35" s="138">
        <v>0.68125902902420898</v>
      </c>
      <c r="G35" s="137">
        <v>26.292000000000002</v>
      </c>
      <c r="H35" s="138">
        <v>0.56238369232743701</v>
      </c>
      <c r="I35" s="137">
        <v>34.590000000000003</v>
      </c>
      <c r="J35" s="138">
        <v>0.68787908919160801</v>
      </c>
      <c r="K35" s="137">
        <v>49.040999999999997</v>
      </c>
      <c r="L35" s="138">
        <v>0.68819814762840303</v>
      </c>
      <c r="M35" s="137">
        <v>46.530999999999999</v>
      </c>
      <c r="N35" s="138">
        <v>0.65456412564885302</v>
      </c>
      <c r="O35" s="137">
        <v>55.180999999999997</v>
      </c>
      <c r="P35" s="138">
        <v>0.76576464057729698</v>
      </c>
      <c r="Q35" s="137">
        <v>72.774000000000001</v>
      </c>
      <c r="R35" s="138">
        <v>1.0053601525156799</v>
      </c>
      <c r="S35" s="137">
        <v>81.61</v>
      </c>
      <c r="T35" s="138">
        <v>1</v>
      </c>
      <c r="U35" s="137">
        <v>103.307</v>
      </c>
      <c r="V35" s="138">
        <v>0.81403063636650197</v>
      </c>
      <c r="W35" s="137">
        <v>114.50700000000001</v>
      </c>
      <c r="X35" s="138">
        <v>0.76234321323000698</v>
      </c>
      <c r="Y35" s="137">
        <v>136.52000000000001</v>
      </c>
      <c r="Z35" s="138">
        <v>0.84285652547029399</v>
      </c>
      <c r="AA35" s="137">
        <v>145.249</v>
      </c>
      <c r="AB35" s="138">
        <v>0.876424765732008</v>
      </c>
      <c r="AC35" s="137">
        <v>164.48599999999999</v>
      </c>
      <c r="AD35" s="138">
        <v>0.87636594189385697</v>
      </c>
      <c r="AE35" s="137">
        <v>184.98699999999999</v>
      </c>
      <c r="AF35" s="138">
        <v>0.80360998284063501</v>
      </c>
      <c r="AG35" s="137">
        <v>-57.752000000000002</v>
      </c>
      <c r="AH35" s="138">
        <v>0.91767435208872905</v>
      </c>
      <c r="AI35" s="137">
        <v>143.239</v>
      </c>
      <c r="AJ35" s="138">
        <v>0.97057886855354003</v>
      </c>
      <c r="AK35" s="137">
        <v>226.11799999999999</v>
      </c>
      <c r="AL35" s="138">
        <v>0.71918424727027497</v>
      </c>
      <c r="AM35" s="137">
        <v>327.49200000000002</v>
      </c>
      <c r="AN35" s="138">
        <v>0.81394603219577</v>
      </c>
    </row>
    <row r="36" spans="1:40">
      <c r="A36" s="134" t="s">
        <v>9104</v>
      </c>
      <c r="B36" s="134"/>
      <c r="C36" s="137">
        <v>13.459</v>
      </c>
      <c r="D36" s="138">
        <v>0.41096183206106901</v>
      </c>
      <c r="E36" s="137">
        <v>14.561999999999999</v>
      </c>
      <c r="F36" s="138">
        <v>0.31874097097579102</v>
      </c>
      <c r="G36" s="137">
        <v>20.459</v>
      </c>
      <c r="H36" s="138">
        <v>0.43761630767256299</v>
      </c>
      <c r="I36" s="137">
        <v>15.695</v>
      </c>
      <c r="J36" s="138">
        <v>0.31212091080839199</v>
      </c>
      <c r="K36" s="137">
        <v>22.219000000000001</v>
      </c>
      <c r="L36" s="138">
        <v>0.31180185237159702</v>
      </c>
      <c r="M36" s="137">
        <v>24.556000000000001</v>
      </c>
      <c r="N36" s="138">
        <v>0.34543587435114698</v>
      </c>
      <c r="O36" s="137">
        <v>16.879000000000001</v>
      </c>
      <c r="P36" s="138">
        <v>0.23423535942270299</v>
      </c>
      <c r="Q36" s="137">
        <v>-0.38800000000000001</v>
      </c>
      <c r="R36" s="138">
        <v>-5.3601525156798304E-3</v>
      </c>
      <c r="S36" s="137">
        <v>0</v>
      </c>
      <c r="T36" s="138"/>
      <c r="U36" s="137">
        <v>23.600999999999999</v>
      </c>
      <c r="V36" s="138">
        <v>0.185969363633498</v>
      </c>
      <c r="W36" s="137">
        <v>35.697000000000003</v>
      </c>
      <c r="X36" s="138">
        <v>0.23765678676999299</v>
      </c>
      <c r="Y36" s="137">
        <v>25.452999999999999</v>
      </c>
      <c r="Z36" s="138">
        <v>0.15714347452970601</v>
      </c>
      <c r="AA36" s="137">
        <v>20.48</v>
      </c>
      <c r="AB36" s="138">
        <v>0.123575234267992</v>
      </c>
      <c r="AC36" s="137">
        <v>23.204999999999998</v>
      </c>
      <c r="AD36" s="138">
        <v>0.123634058106143</v>
      </c>
      <c r="AE36" s="137">
        <v>45.207999999999998</v>
      </c>
      <c r="AF36" s="138">
        <v>0.19639001715936499</v>
      </c>
      <c r="AG36" s="137">
        <v>-5.181</v>
      </c>
      <c r="AH36" s="138">
        <v>8.23256479112707E-2</v>
      </c>
      <c r="AI36" s="137">
        <v>4.3419999999999996</v>
      </c>
      <c r="AJ36" s="138">
        <v>2.94211314464599E-2</v>
      </c>
      <c r="AK36" s="137">
        <v>88.290999999999997</v>
      </c>
      <c r="AL36" s="138">
        <v>0.28081575272972498</v>
      </c>
      <c r="AM36" s="137">
        <v>74.858999999999995</v>
      </c>
      <c r="AN36" s="138">
        <v>0.186053967804231</v>
      </c>
    </row>
    <row r="37" spans="1:40">
      <c r="A37" s="134" t="s">
        <v>9109</v>
      </c>
      <c r="B37" s="134"/>
      <c r="C37" s="137">
        <v>-1.0999999999999999E-2</v>
      </c>
      <c r="D37" s="138"/>
      <c r="E37" s="137">
        <v>-3.0000000000000001E-3</v>
      </c>
      <c r="F37" s="138"/>
      <c r="G37" s="137">
        <v>0.01</v>
      </c>
      <c r="H37" s="138"/>
      <c r="I37" s="137">
        <v>-3.0000000000000001E-3</v>
      </c>
      <c r="J37" s="138"/>
      <c r="K37" s="137">
        <v>0.02</v>
      </c>
      <c r="L37" s="138"/>
      <c r="M37" s="137">
        <v>0</v>
      </c>
      <c r="N37" s="138"/>
      <c r="O37" s="137">
        <v>0</v>
      </c>
      <c r="P37" s="138"/>
      <c r="Q37" s="137">
        <v>25.414000000000001</v>
      </c>
      <c r="R37" s="138"/>
      <c r="S37" s="137">
        <v>29.314</v>
      </c>
      <c r="T37" s="138"/>
      <c r="U37" s="137">
        <v>0</v>
      </c>
      <c r="V37" s="138"/>
      <c r="W37" s="137" t="s">
        <v>9107</v>
      </c>
      <c r="X37" s="138"/>
      <c r="Y37" s="137" t="s">
        <v>9107</v>
      </c>
      <c r="Z37" s="138"/>
      <c r="AA37" s="137" t="s">
        <v>9107</v>
      </c>
      <c r="AB37" s="138"/>
      <c r="AC37" s="137" t="s">
        <v>9107</v>
      </c>
      <c r="AD37" s="138"/>
      <c r="AE37" s="137" t="s">
        <v>9107</v>
      </c>
      <c r="AF37" s="138"/>
      <c r="AG37" s="137" t="s">
        <v>9107</v>
      </c>
      <c r="AH37" s="138"/>
      <c r="AI37" s="137" t="s">
        <v>9107</v>
      </c>
      <c r="AJ37" s="138"/>
      <c r="AK37" s="137" t="s">
        <v>9107</v>
      </c>
      <c r="AL37" s="138"/>
      <c r="AM37" s="137" t="s">
        <v>9107</v>
      </c>
      <c r="AN37" s="138"/>
    </row>
    <row r="38" spans="1:40">
      <c r="A38" s="132" t="s">
        <v>804</v>
      </c>
      <c r="B38" s="132"/>
      <c r="C38" s="143" t="s">
        <v>9107</v>
      </c>
      <c r="D38" s="144"/>
      <c r="E38" s="143" t="s">
        <v>9107</v>
      </c>
      <c r="F38" s="144"/>
      <c r="G38" s="143" t="s">
        <v>9107</v>
      </c>
      <c r="H38" s="144"/>
      <c r="I38" s="143" t="s">
        <v>9107</v>
      </c>
      <c r="J38" s="144"/>
      <c r="K38" s="143" t="s">
        <v>9107</v>
      </c>
      <c r="L38" s="144"/>
      <c r="M38" s="143" t="s">
        <v>9107</v>
      </c>
      <c r="N38" s="144"/>
      <c r="O38" s="143" t="s">
        <v>9107</v>
      </c>
      <c r="P38" s="144"/>
      <c r="Q38" s="143" t="s">
        <v>9107</v>
      </c>
      <c r="R38" s="144"/>
      <c r="S38" s="143" t="s">
        <v>9107</v>
      </c>
      <c r="T38" s="144"/>
      <c r="U38" s="143" t="s">
        <v>9107</v>
      </c>
      <c r="V38" s="144"/>
      <c r="W38" s="143" t="s">
        <v>9107</v>
      </c>
      <c r="X38" s="144"/>
      <c r="Y38" s="143" t="s">
        <v>9107</v>
      </c>
      <c r="Z38" s="144"/>
      <c r="AA38" s="143" t="s">
        <v>9107</v>
      </c>
      <c r="AB38" s="144"/>
      <c r="AC38" s="143" t="s">
        <v>9107</v>
      </c>
      <c r="AD38" s="144"/>
      <c r="AE38" s="143" t="s">
        <v>9107</v>
      </c>
      <c r="AF38" s="144"/>
      <c r="AG38" s="143" t="s">
        <v>9107</v>
      </c>
      <c r="AH38" s="144"/>
      <c r="AI38" s="143" t="s">
        <v>9107</v>
      </c>
      <c r="AJ38" s="144"/>
      <c r="AK38" s="143" t="s">
        <v>9107</v>
      </c>
      <c r="AL38" s="144"/>
      <c r="AM38" s="143" t="s">
        <v>9107</v>
      </c>
      <c r="AN38" s="144"/>
    </row>
    <row r="39" spans="1:40">
      <c r="A39" s="134" t="s">
        <v>9105</v>
      </c>
      <c r="B39" s="134"/>
      <c r="C39" s="139" t="s">
        <v>9107</v>
      </c>
      <c r="D39" s="140"/>
      <c r="E39" s="139" t="s">
        <v>9107</v>
      </c>
      <c r="F39" s="140"/>
      <c r="G39" s="139" t="s">
        <v>9107</v>
      </c>
      <c r="H39" s="140"/>
      <c r="I39" s="139" t="s">
        <v>9107</v>
      </c>
      <c r="J39" s="140"/>
      <c r="K39" s="139" t="s">
        <v>9107</v>
      </c>
      <c r="L39" s="140"/>
      <c r="M39" s="139" t="s">
        <v>9107</v>
      </c>
      <c r="N39" s="140"/>
      <c r="O39" s="139" t="s">
        <v>9107</v>
      </c>
      <c r="P39" s="140"/>
      <c r="Q39" s="139" t="s">
        <v>9107</v>
      </c>
      <c r="R39" s="140"/>
      <c r="S39" s="139" t="s">
        <v>9107</v>
      </c>
      <c r="T39" s="140"/>
      <c r="U39" s="139" t="s">
        <v>9107</v>
      </c>
      <c r="V39" s="140"/>
      <c r="W39" s="139" t="s">
        <v>9107</v>
      </c>
      <c r="X39" s="140"/>
      <c r="Y39" s="139">
        <v>34.6</v>
      </c>
      <c r="Z39" s="140"/>
      <c r="AA39" s="139">
        <v>34.700000000000003</v>
      </c>
      <c r="AB39" s="140"/>
      <c r="AC39" s="139">
        <v>36.799999999999997</v>
      </c>
      <c r="AD39" s="140"/>
      <c r="AE39" s="139">
        <v>38.4</v>
      </c>
      <c r="AF39" s="140"/>
      <c r="AG39" s="139">
        <v>-45.6</v>
      </c>
      <c r="AH39" s="140"/>
      <c r="AI39" s="139">
        <v>63.9</v>
      </c>
      <c r="AJ39" s="140"/>
      <c r="AK39" s="139">
        <v>41.8</v>
      </c>
      <c r="AL39" s="140"/>
      <c r="AM39" s="139">
        <v>45.7</v>
      </c>
      <c r="AN39" s="140"/>
    </row>
    <row r="40" spans="1:40">
      <c r="A40" s="134" t="s">
        <v>9104</v>
      </c>
      <c r="B40" s="134"/>
      <c r="C40" s="139" t="s">
        <v>9107</v>
      </c>
      <c r="D40" s="140"/>
      <c r="E40" s="139" t="s">
        <v>9107</v>
      </c>
      <c r="F40" s="140"/>
      <c r="G40" s="139" t="s">
        <v>9107</v>
      </c>
      <c r="H40" s="140"/>
      <c r="I40" s="139" t="s">
        <v>9107</v>
      </c>
      <c r="J40" s="140"/>
      <c r="K40" s="139" t="s">
        <v>9107</v>
      </c>
      <c r="L40" s="140"/>
      <c r="M40" s="139" t="s">
        <v>9107</v>
      </c>
      <c r="N40" s="140"/>
      <c r="O40" s="139" t="s">
        <v>9107</v>
      </c>
      <c r="P40" s="140"/>
      <c r="Q40" s="139" t="s">
        <v>9107</v>
      </c>
      <c r="R40" s="140"/>
      <c r="S40" s="139" t="s">
        <v>9107</v>
      </c>
      <c r="T40" s="140"/>
      <c r="U40" s="139" t="s">
        <v>9107</v>
      </c>
      <c r="V40" s="140"/>
      <c r="W40" s="139" t="s">
        <v>9107</v>
      </c>
      <c r="X40" s="140"/>
      <c r="Y40" s="139">
        <v>5.8</v>
      </c>
      <c r="Z40" s="140"/>
      <c r="AA40" s="139">
        <v>3.3</v>
      </c>
      <c r="AB40" s="140"/>
      <c r="AC40" s="139">
        <v>2.9</v>
      </c>
      <c r="AD40" s="140"/>
      <c r="AE40" s="139">
        <v>4.5999999999999996</v>
      </c>
      <c r="AF40" s="140"/>
      <c r="AG40" s="139">
        <v>-3.8</v>
      </c>
      <c r="AH40" s="140"/>
      <c r="AI40" s="139">
        <v>2.2999999999999998</v>
      </c>
      <c r="AJ40" s="140"/>
      <c r="AK40" s="139">
        <v>6.3</v>
      </c>
      <c r="AL40" s="140"/>
      <c r="AM40" s="139">
        <v>4.5</v>
      </c>
      <c r="AN40" s="140"/>
    </row>
    <row r="41" spans="1:40">
      <c r="A41" s="132" t="s">
        <v>9118</v>
      </c>
      <c r="B41" s="132"/>
      <c r="C41" s="143" t="s">
        <v>9107</v>
      </c>
      <c r="D41" s="144"/>
      <c r="E41" s="143" t="s">
        <v>9107</v>
      </c>
      <c r="F41" s="144"/>
      <c r="G41" s="143" t="s">
        <v>9107</v>
      </c>
      <c r="H41" s="144"/>
      <c r="I41" s="143" t="s">
        <v>9107</v>
      </c>
      <c r="J41" s="144"/>
      <c r="K41" s="143" t="s">
        <v>9107</v>
      </c>
      <c r="L41" s="144"/>
      <c r="M41" s="143" t="s">
        <v>9107</v>
      </c>
      <c r="N41" s="144"/>
      <c r="O41" s="143" t="s">
        <v>9107</v>
      </c>
      <c r="P41" s="144"/>
      <c r="Q41" s="143" t="s">
        <v>9107</v>
      </c>
      <c r="R41" s="144"/>
      <c r="S41" s="143" t="s">
        <v>9107</v>
      </c>
      <c r="T41" s="144"/>
      <c r="U41" s="143" t="s">
        <v>9107</v>
      </c>
      <c r="V41" s="144"/>
      <c r="W41" s="143" t="s">
        <v>9107</v>
      </c>
      <c r="X41" s="144"/>
      <c r="Y41" s="143" t="s">
        <v>9107</v>
      </c>
      <c r="Z41" s="144"/>
      <c r="AA41" s="143" t="s">
        <v>9107</v>
      </c>
      <c r="AB41" s="144"/>
      <c r="AC41" s="143" t="s">
        <v>9107</v>
      </c>
      <c r="AD41" s="144"/>
      <c r="AE41" s="143" t="s">
        <v>9107</v>
      </c>
      <c r="AF41" s="144"/>
      <c r="AG41" s="143" t="s">
        <v>9107</v>
      </c>
      <c r="AH41" s="144"/>
      <c r="AI41" s="143" t="s">
        <v>9107</v>
      </c>
      <c r="AJ41" s="144"/>
      <c r="AK41" s="143" t="s">
        <v>9107</v>
      </c>
      <c r="AL41" s="144"/>
      <c r="AM41" s="143" t="s">
        <v>9107</v>
      </c>
      <c r="AN41" s="144"/>
    </row>
    <row r="42" spans="1:40">
      <c r="A42" s="134" t="s">
        <v>9105</v>
      </c>
      <c r="B42" s="134"/>
      <c r="C42" s="139" t="s">
        <v>9107</v>
      </c>
      <c r="D42" s="140"/>
      <c r="E42" s="139" t="s">
        <v>9107</v>
      </c>
      <c r="F42" s="140"/>
      <c r="G42" s="139" t="s">
        <v>9107</v>
      </c>
      <c r="H42" s="140"/>
      <c r="I42" s="139" t="s">
        <v>9107</v>
      </c>
      <c r="J42" s="140"/>
      <c r="K42" s="139" t="s">
        <v>9107</v>
      </c>
      <c r="L42" s="140"/>
      <c r="M42" s="139" t="s">
        <v>9107</v>
      </c>
      <c r="N42" s="140"/>
      <c r="O42" s="139" t="s">
        <v>9107</v>
      </c>
      <c r="P42" s="140"/>
      <c r="Q42" s="139" t="s">
        <v>9107</v>
      </c>
      <c r="R42" s="140"/>
      <c r="S42" s="139" t="s">
        <v>9107</v>
      </c>
      <c r="T42" s="140"/>
      <c r="U42" s="139" t="s">
        <v>9107</v>
      </c>
      <c r="V42" s="140"/>
      <c r="W42" s="139" t="s">
        <v>9107</v>
      </c>
      <c r="X42" s="140"/>
      <c r="Y42" s="139">
        <v>14.1</v>
      </c>
      <c r="Z42" s="140"/>
      <c r="AA42" s="139">
        <v>5.9</v>
      </c>
      <c r="AB42" s="140"/>
      <c r="AC42" s="139">
        <v>6.9</v>
      </c>
      <c r="AD42" s="140"/>
      <c r="AE42" s="139">
        <v>7.7</v>
      </c>
      <c r="AF42" s="140"/>
      <c r="AG42" s="139">
        <v>-73.7</v>
      </c>
      <c r="AH42" s="140"/>
      <c r="AI42" s="139">
        <v>77</v>
      </c>
      <c r="AJ42" s="140"/>
      <c r="AK42" s="139">
        <v>141.6</v>
      </c>
      <c r="AL42" s="140"/>
      <c r="AM42" s="139">
        <v>32</v>
      </c>
      <c r="AN42" s="140"/>
    </row>
    <row r="43" spans="1:40">
      <c r="A43" s="134" t="s">
        <v>9104</v>
      </c>
      <c r="B43" s="134"/>
      <c r="C43" s="139" t="s">
        <v>9107</v>
      </c>
      <c r="D43" s="140"/>
      <c r="E43" s="139" t="s">
        <v>9107</v>
      </c>
      <c r="F43" s="140"/>
      <c r="G43" s="139" t="s">
        <v>9107</v>
      </c>
      <c r="H43" s="140"/>
      <c r="I43" s="139" t="s">
        <v>9107</v>
      </c>
      <c r="J43" s="140"/>
      <c r="K43" s="139" t="s">
        <v>9107</v>
      </c>
      <c r="L43" s="140"/>
      <c r="M43" s="139" t="s">
        <v>9107</v>
      </c>
      <c r="N43" s="140"/>
      <c r="O43" s="139" t="s">
        <v>9107</v>
      </c>
      <c r="P43" s="140"/>
      <c r="Q43" s="139" t="s">
        <v>9107</v>
      </c>
      <c r="R43" s="140"/>
      <c r="S43" s="139" t="s">
        <v>9107</v>
      </c>
      <c r="T43" s="140"/>
      <c r="U43" s="139" t="s">
        <v>9107</v>
      </c>
      <c r="V43" s="140"/>
      <c r="W43" s="139" t="s">
        <v>9107</v>
      </c>
      <c r="X43" s="140"/>
      <c r="Y43" s="139">
        <v>-11.3</v>
      </c>
      <c r="Z43" s="140"/>
      <c r="AA43" s="139">
        <v>42.7</v>
      </c>
      <c r="AB43" s="140"/>
      <c r="AC43" s="139">
        <v>29.7</v>
      </c>
      <c r="AD43" s="140"/>
      <c r="AE43" s="139">
        <v>21.3</v>
      </c>
      <c r="AF43" s="140"/>
      <c r="AG43" s="139">
        <v>-86.1</v>
      </c>
      <c r="AH43" s="140"/>
      <c r="AI43" s="139">
        <v>39.700000000000003</v>
      </c>
      <c r="AJ43" s="140"/>
      <c r="AK43" s="139">
        <v>100</v>
      </c>
      <c r="AL43" s="140"/>
      <c r="AM43" s="139">
        <v>19</v>
      </c>
      <c r="AN43" s="140"/>
    </row>
    <row r="44" spans="1:40">
      <c r="A44" s="132" t="s">
        <v>5222</v>
      </c>
      <c r="B44" s="132"/>
      <c r="C44" s="141" t="s">
        <v>9107</v>
      </c>
      <c r="D44" s="142"/>
      <c r="E44" s="141" t="s">
        <v>9107</v>
      </c>
      <c r="F44" s="142"/>
      <c r="G44" s="141" t="s">
        <v>9107</v>
      </c>
      <c r="H44" s="142"/>
      <c r="I44" s="141" t="s">
        <v>9107</v>
      </c>
      <c r="J44" s="142"/>
      <c r="K44" s="141" t="s">
        <v>9107</v>
      </c>
      <c r="L44" s="142"/>
      <c r="M44" s="141" t="s">
        <v>9107</v>
      </c>
      <c r="N44" s="142"/>
      <c r="O44" s="141" t="s">
        <v>9107</v>
      </c>
      <c r="P44" s="142"/>
      <c r="Q44" s="141" t="s">
        <v>9107</v>
      </c>
      <c r="R44" s="142"/>
      <c r="S44" s="141" t="s">
        <v>9107</v>
      </c>
      <c r="T44" s="142"/>
      <c r="U44" s="141" t="s">
        <v>9107</v>
      </c>
      <c r="V44" s="142"/>
      <c r="W44" s="141" t="s">
        <v>9107</v>
      </c>
      <c r="X44" s="142"/>
      <c r="Y44" s="141">
        <v>194.45099999999999</v>
      </c>
      <c r="Z44" s="142">
        <v>1</v>
      </c>
      <c r="AA44" s="141">
        <v>204.74100000000001</v>
      </c>
      <c r="AB44" s="142">
        <v>1</v>
      </c>
      <c r="AC44" s="141">
        <v>231.06100000000001</v>
      </c>
      <c r="AD44" s="142">
        <v>1</v>
      </c>
      <c r="AE44" s="141">
        <v>286.49</v>
      </c>
      <c r="AF44" s="142">
        <v>1</v>
      </c>
      <c r="AG44" s="141">
        <v>-2.9409999999999998</v>
      </c>
      <c r="AH44" s="142"/>
      <c r="AI44" s="141">
        <v>207.98099999999999</v>
      </c>
      <c r="AJ44" s="142">
        <v>1</v>
      </c>
      <c r="AK44" s="141">
        <v>380.05500000000001</v>
      </c>
      <c r="AL44" s="142">
        <v>1</v>
      </c>
      <c r="AM44" s="141">
        <v>501.45</v>
      </c>
      <c r="AN44" s="142">
        <v>1</v>
      </c>
    </row>
    <row r="45" spans="1:40">
      <c r="A45" s="134" t="s">
        <v>9105</v>
      </c>
      <c r="B45" s="134"/>
      <c r="C45" s="137" t="s">
        <v>9107</v>
      </c>
      <c r="D45" s="138"/>
      <c r="E45" s="137" t="s">
        <v>9107</v>
      </c>
      <c r="F45" s="138"/>
      <c r="G45" s="137" t="s">
        <v>9107</v>
      </c>
      <c r="H45" s="138"/>
      <c r="I45" s="137" t="s">
        <v>9107</v>
      </c>
      <c r="J45" s="138"/>
      <c r="K45" s="137" t="s">
        <v>9107</v>
      </c>
      <c r="L45" s="138"/>
      <c r="M45" s="137" t="s">
        <v>9107</v>
      </c>
      <c r="N45" s="138"/>
      <c r="O45" s="137" t="s">
        <v>9107</v>
      </c>
      <c r="P45" s="138"/>
      <c r="Q45" s="137" t="s">
        <v>9107</v>
      </c>
      <c r="R45" s="138"/>
      <c r="S45" s="137" t="s">
        <v>9107</v>
      </c>
      <c r="T45" s="138"/>
      <c r="U45" s="137" t="s">
        <v>9107</v>
      </c>
      <c r="V45" s="138"/>
      <c r="W45" s="137" t="s">
        <v>9107</v>
      </c>
      <c r="X45" s="138"/>
      <c r="Y45" s="137">
        <v>167.25299999999999</v>
      </c>
      <c r="Z45" s="138">
        <v>0.86012928706975</v>
      </c>
      <c r="AA45" s="137">
        <v>178.643</v>
      </c>
      <c r="AB45" s="138">
        <v>0.87253163753229701</v>
      </c>
      <c r="AC45" s="137">
        <v>195.803</v>
      </c>
      <c r="AD45" s="138">
        <v>0.84740826015640902</v>
      </c>
      <c r="AE45" s="137">
        <v>220.40299999999999</v>
      </c>
      <c r="AF45" s="138">
        <v>0.76932179133652101</v>
      </c>
      <c r="AG45" s="137">
        <v>-23.635000000000002</v>
      </c>
      <c r="AH45" s="138">
        <v>8.0363821829309696</v>
      </c>
      <c r="AI45" s="137">
        <v>177.06100000000001</v>
      </c>
      <c r="AJ45" s="138">
        <v>0.85133257364855497</v>
      </c>
      <c r="AK45" s="137">
        <v>260.82499999999999</v>
      </c>
      <c r="AL45" s="138">
        <v>0.68628224862191001</v>
      </c>
      <c r="AM45" s="137">
        <v>384.41399999999999</v>
      </c>
      <c r="AN45" s="138">
        <v>0.76660484594675404</v>
      </c>
    </row>
    <row r="46" spans="1:40">
      <c r="A46" s="134" t="s">
        <v>9104</v>
      </c>
      <c r="B46" s="134"/>
      <c r="C46" s="137" t="s">
        <v>9107</v>
      </c>
      <c r="D46" s="138"/>
      <c r="E46" s="137" t="s">
        <v>9107</v>
      </c>
      <c r="F46" s="138"/>
      <c r="G46" s="137" t="s">
        <v>9107</v>
      </c>
      <c r="H46" s="138"/>
      <c r="I46" s="137" t="s">
        <v>9107</v>
      </c>
      <c r="J46" s="138"/>
      <c r="K46" s="137" t="s">
        <v>9107</v>
      </c>
      <c r="L46" s="138"/>
      <c r="M46" s="137" t="s">
        <v>9107</v>
      </c>
      <c r="N46" s="138"/>
      <c r="O46" s="137" t="s">
        <v>9107</v>
      </c>
      <c r="P46" s="138"/>
      <c r="Q46" s="137" t="s">
        <v>9107</v>
      </c>
      <c r="R46" s="138"/>
      <c r="S46" s="137" t="s">
        <v>9107</v>
      </c>
      <c r="T46" s="138"/>
      <c r="U46" s="137" t="s">
        <v>9107</v>
      </c>
      <c r="V46" s="138"/>
      <c r="W46" s="137" t="s">
        <v>9107</v>
      </c>
      <c r="X46" s="138"/>
      <c r="Y46" s="137">
        <v>27.198</v>
      </c>
      <c r="Z46" s="138">
        <v>0.13987071293025</v>
      </c>
      <c r="AA46" s="137">
        <v>26.097999999999999</v>
      </c>
      <c r="AB46" s="138">
        <v>0.12746836246770299</v>
      </c>
      <c r="AC46" s="137">
        <v>35.258000000000003</v>
      </c>
      <c r="AD46" s="138">
        <v>0.15259173984359101</v>
      </c>
      <c r="AE46" s="137">
        <v>66.087000000000003</v>
      </c>
      <c r="AF46" s="138">
        <v>0.23067820866347899</v>
      </c>
      <c r="AG46" s="137">
        <v>20.693999999999999</v>
      </c>
      <c r="AH46" s="138">
        <v>-7.0363821829309696</v>
      </c>
      <c r="AI46" s="137">
        <v>30.92</v>
      </c>
      <c r="AJ46" s="138">
        <v>0.148667426351446</v>
      </c>
      <c r="AK46" s="137">
        <v>119.23</v>
      </c>
      <c r="AL46" s="138">
        <v>0.31371775137808999</v>
      </c>
      <c r="AM46" s="137">
        <v>117.036</v>
      </c>
      <c r="AN46" s="138">
        <v>0.23339515405324601</v>
      </c>
    </row>
    <row r="47" spans="1:40">
      <c r="A47" s="132" t="s">
        <v>6627</v>
      </c>
      <c r="B47" s="132"/>
      <c r="C47" s="141" t="s">
        <v>9107</v>
      </c>
      <c r="D47" s="142"/>
      <c r="E47" s="141" t="s">
        <v>9107</v>
      </c>
      <c r="F47" s="142"/>
      <c r="G47" s="141" t="s">
        <v>9107</v>
      </c>
      <c r="H47" s="142"/>
      <c r="I47" s="141" t="s">
        <v>9107</v>
      </c>
      <c r="J47" s="142"/>
      <c r="K47" s="141" t="s">
        <v>9107</v>
      </c>
      <c r="L47" s="142"/>
      <c r="M47" s="141" t="s">
        <v>9107</v>
      </c>
      <c r="N47" s="142"/>
      <c r="O47" s="141" t="s">
        <v>9107</v>
      </c>
      <c r="P47" s="142"/>
      <c r="Q47" s="141" t="s">
        <v>9107</v>
      </c>
      <c r="R47" s="142"/>
      <c r="S47" s="141" t="s">
        <v>9107</v>
      </c>
      <c r="T47" s="142"/>
      <c r="U47" s="141" t="s">
        <v>9107</v>
      </c>
      <c r="V47" s="142"/>
      <c r="W47" s="141" t="s">
        <v>9107</v>
      </c>
      <c r="X47" s="142"/>
      <c r="Y47" s="141">
        <v>174.06</v>
      </c>
      <c r="Z47" s="142">
        <v>1</v>
      </c>
      <c r="AA47" s="141">
        <v>181.54300000000001</v>
      </c>
      <c r="AB47" s="142">
        <v>1</v>
      </c>
      <c r="AC47" s="141">
        <v>202.553</v>
      </c>
      <c r="AD47" s="142">
        <v>1</v>
      </c>
      <c r="AE47" s="141">
        <v>242.928</v>
      </c>
      <c r="AF47" s="142">
        <v>1</v>
      </c>
      <c r="AG47" s="141">
        <v>-46.185000000000002</v>
      </c>
      <c r="AH47" s="142"/>
      <c r="AI47" s="141">
        <v>164.566</v>
      </c>
      <c r="AJ47" s="142">
        <v>1</v>
      </c>
      <c r="AK47" s="141">
        <v>329.38</v>
      </c>
      <c r="AL47" s="142">
        <v>1</v>
      </c>
      <c r="AM47" s="141">
        <v>440.56400000000002</v>
      </c>
      <c r="AN47" s="142">
        <v>1</v>
      </c>
    </row>
    <row r="48" spans="1:40">
      <c r="A48" s="134" t="s">
        <v>9105</v>
      </c>
      <c r="B48" s="134"/>
      <c r="C48" s="137" t="s">
        <v>9107</v>
      </c>
      <c r="D48" s="138"/>
      <c r="E48" s="137" t="s">
        <v>9107</v>
      </c>
      <c r="F48" s="138"/>
      <c r="G48" s="137" t="s">
        <v>9107</v>
      </c>
      <c r="H48" s="138"/>
      <c r="I48" s="137" t="s">
        <v>9107</v>
      </c>
      <c r="J48" s="138"/>
      <c r="K48" s="137" t="s">
        <v>9107</v>
      </c>
      <c r="L48" s="138"/>
      <c r="M48" s="137" t="s">
        <v>9107</v>
      </c>
      <c r="N48" s="138"/>
      <c r="O48" s="137" t="s">
        <v>9107</v>
      </c>
      <c r="P48" s="138"/>
      <c r="Q48" s="137" t="s">
        <v>9107</v>
      </c>
      <c r="R48" s="138"/>
      <c r="S48" s="137" t="s">
        <v>9107</v>
      </c>
      <c r="T48" s="138"/>
      <c r="U48" s="137" t="s">
        <v>9107</v>
      </c>
      <c r="V48" s="138"/>
      <c r="W48" s="137" t="s">
        <v>9107</v>
      </c>
      <c r="X48" s="138"/>
      <c r="Y48" s="137">
        <v>148.37200000000001</v>
      </c>
      <c r="Z48" s="138">
        <v>0.85241870619326698</v>
      </c>
      <c r="AA48" s="137">
        <v>158.65</v>
      </c>
      <c r="AB48" s="138">
        <v>0.87389764408432202</v>
      </c>
      <c r="AC48" s="137">
        <v>174.71100000000001</v>
      </c>
      <c r="AD48" s="138">
        <v>0.86254461795184501</v>
      </c>
      <c r="AE48" s="137">
        <v>192.93600000000001</v>
      </c>
      <c r="AF48" s="138">
        <v>0.79421063031021499</v>
      </c>
      <c r="AG48" s="137">
        <v>-50.795999999999999</v>
      </c>
      <c r="AH48" s="138">
        <v>1.0998376096135101</v>
      </c>
      <c r="AI48" s="137">
        <v>149.84700000000001</v>
      </c>
      <c r="AJ48" s="138">
        <v>0.91055868162317899</v>
      </c>
      <c r="AK48" s="137">
        <v>227.96799999999999</v>
      </c>
      <c r="AL48" s="138">
        <v>0.69211245370089303</v>
      </c>
      <c r="AM48" s="137">
        <v>350.70100000000002</v>
      </c>
      <c r="AN48" s="138">
        <v>0.79602736492314397</v>
      </c>
    </row>
    <row r="49" spans="1:40">
      <c r="A49" s="134" t="s">
        <v>9104</v>
      </c>
      <c r="B49" s="134"/>
      <c r="C49" s="137" t="s">
        <v>9107</v>
      </c>
      <c r="D49" s="138"/>
      <c r="E49" s="137" t="s">
        <v>9107</v>
      </c>
      <c r="F49" s="138"/>
      <c r="G49" s="137" t="s">
        <v>9107</v>
      </c>
      <c r="H49" s="138"/>
      <c r="I49" s="137" t="s">
        <v>9107</v>
      </c>
      <c r="J49" s="138"/>
      <c r="K49" s="137" t="s">
        <v>9107</v>
      </c>
      <c r="L49" s="138"/>
      <c r="M49" s="137" t="s">
        <v>9107</v>
      </c>
      <c r="N49" s="138"/>
      <c r="O49" s="137" t="s">
        <v>9107</v>
      </c>
      <c r="P49" s="138"/>
      <c r="Q49" s="137" t="s">
        <v>9107</v>
      </c>
      <c r="R49" s="138"/>
      <c r="S49" s="137" t="s">
        <v>9107</v>
      </c>
      <c r="T49" s="138"/>
      <c r="U49" s="137" t="s">
        <v>9107</v>
      </c>
      <c r="V49" s="138"/>
      <c r="W49" s="137" t="s">
        <v>9107</v>
      </c>
      <c r="X49" s="138"/>
      <c r="Y49" s="137">
        <v>25.687999999999999</v>
      </c>
      <c r="Z49" s="138">
        <v>0.14758129380673299</v>
      </c>
      <c r="AA49" s="137">
        <v>22.893000000000001</v>
      </c>
      <c r="AB49" s="138">
        <v>0.126102355915678</v>
      </c>
      <c r="AC49" s="137">
        <v>27.841999999999999</v>
      </c>
      <c r="AD49" s="138">
        <v>0.13745538204815499</v>
      </c>
      <c r="AE49" s="137">
        <v>49.991999999999997</v>
      </c>
      <c r="AF49" s="138">
        <v>0.20578936968978501</v>
      </c>
      <c r="AG49" s="137">
        <v>4.6109999999999998</v>
      </c>
      <c r="AH49" s="138">
        <v>-9.9837609613510903E-2</v>
      </c>
      <c r="AI49" s="137">
        <v>14.718999999999999</v>
      </c>
      <c r="AJ49" s="138">
        <v>8.9441318376821496E-2</v>
      </c>
      <c r="AK49" s="137">
        <v>101.41200000000001</v>
      </c>
      <c r="AL49" s="138">
        <v>0.30788754629910697</v>
      </c>
      <c r="AM49" s="137">
        <v>89.863</v>
      </c>
      <c r="AN49" s="138">
        <v>0.20397263507685601</v>
      </c>
    </row>
    <row r="50" spans="1:40">
      <c r="A50" s="132" t="s">
        <v>6629</v>
      </c>
      <c r="B50" s="132"/>
      <c r="C50" s="143" t="s">
        <v>9107</v>
      </c>
      <c r="D50" s="144"/>
      <c r="E50" s="143" t="s">
        <v>9107</v>
      </c>
      <c r="F50" s="144"/>
      <c r="G50" s="143" t="s">
        <v>9107</v>
      </c>
      <c r="H50" s="144"/>
      <c r="I50" s="143" t="s">
        <v>9107</v>
      </c>
      <c r="J50" s="144"/>
      <c r="K50" s="143" t="s">
        <v>9107</v>
      </c>
      <c r="L50" s="144"/>
      <c r="M50" s="143" t="s">
        <v>9107</v>
      </c>
      <c r="N50" s="144"/>
      <c r="O50" s="143" t="s">
        <v>9107</v>
      </c>
      <c r="P50" s="144"/>
      <c r="Q50" s="143" t="s">
        <v>9107</v>
      </c>
      <c r="R50" s="144"/>
      <c r="S50" s="143" t="s">
        <v>9107</v>
      </c>
      <c r="T50" s="144"/>
      <c r="U50" s="143" t="s">
        <v>9107</v>
      </c>
      <c r="V50" s="144"/>
      <c r="W50" s="143" t="s">
        <v>9107</v>
      </c>
      <c r="X50" s="144"/>
      <c r="Y50" s="143" t="s">
        <v>9107</v>
      </c>
      <c r="Z50" s="144"/>
      <c r="AA50" s="143" t="s">
        <v>9107</v>
      </c>
      <c r="AB50" s="144"/>
      <c r="AC50" s="143" t="s">
        <v>9107</v>
      </c>
      <c r="AD50" s="144"/>
      <c r="AE50" s="143" t="s">
        <v>9107</v>
      </c>
      <c r="AF50" s="144"/>
      <c r="AG50" s="143" t="s">
        <v>9107</v>
      </c>
      <c r="AH50" s="144"/>
      <c r="AI50" s="143" t="s">
        <v>9107</v>
      </c>
      <c r="AJ50" s="144"/>
      <c r="AK50" s="143" t="s">
        <v>9107</v>
      </c>
      <c r="AL50" s="144"/>
      <c r="AM50" s="143" t="s">
        <v>9107</v>
      </c>
      <c r="AN50" s="144"/>
    </row>
    <row r="51" spans="1:40">
      <c r="A51" s="134" t="s">
        <v>9105</v>
      </c>
      <c r="B51" s="134"/>
      <c r="C51" s="139" t="s">
        <v>9107</v>
      </c>
      <c r="D51" s="140"/>
      <c r="E51" s="139" t="s">
        <v>9107</v>
      </c>
      <c r="F51" s="140"/>
      <c r="G51" s="139" t="s">
        <v>9107</v>
      </c>
      <c r="H51" s="140"/>
      <c r="I51" s="139" t="s">
        <v>9107</v>
      </c>
      <c r="J51" s="140"/>
      <c r="K51" s="139" t="s">
        <v>9107</v>
      </c>
      <c r="L51" s="140"/>
      <c r="M51" s="139" t="s">
        <v>9107</v>
      </c>
      <c r="N51" s="140"/>
      <c r="O51" s="139" t="s">
        <v>9107</v>
      </c>
      <c r="P51" s="140"/>
      <c r="Q51" s="139" t="s">
        <v>9107</v>
      </c>
      <c r="R51" s="140"/>
      <c r="S51" s="139" t="s">
        <v>9107</v>
      </c>
      <c r="T51" s="140"/>
      <c r="U51" s="139" t="s">
        <v>9107</v>
      </c>
      <c r="V51" s="140"/>
      <c r="W51" s="139" t="s">
        <v>9107</v>
      </c>
      <c r="X51" s="140"/>
      <c r="Y51" s="139">
        <v>37.6</v>
      </c>
      <c r="Z51" s="140"/>
      <c r="AA51" s="139">
        <v>37.9</v>
      </c>
      <c r="AB51" s="140"/>
      <c r="AC51" s="139">
        <v>39.1</v>
      </c>
      <c r="AD51" s="140"/>
      <c r="AE51" s="139">
        <v>40.1</v>
      </c>
      <c r="AF51" s="140"/>
      <c r="AG51" s="139">
        <v>-40.1</v>
      </c>
      <c r="AH51" s="140"/>
      <c r="AI51" s="139">
        <v>66.900000000000006</v>
      </c>
      <c r="AJ51" s="140"/>
      <c r="AK51" s="139">
        <v>42.1</v>
      </c>
      <c r="AL51" s="140"/>
      <c r="AM51" s="139">
        <v>48.9</v>
      </c>
      <c r="AN51" s="140"/>
    </row>
    <row r="52" spans="1:40">
      <c r="A52" s="134" t="s">
        <v>9104</v>
      </c>
      <c r="B52" s="134"/>
      <c r="C52" s="139" t="s">
        <v>9107</v>
      </c>
      <c r="D52" s="140"/>
      <c r="E52" s="139" t="s">
        <v>9107</v>
      </c>
      <c r="F52" s="140"/>
      <c r="G52" s="139" t="s">
        <v>9107</v>
      </c>
      <c r="H52" s="140"/>
      <c r="I52" s="139" t="s">
        <v>9107</v>
      </c>
      <c r="J52" s="140"/>
      <c r="K52" s="139" t="s">
        <v>9107</v>
      </c>
      <c r="L52" s="140"/>
      <c r="M52" s="139" t="s">
        <v>9107</v>
      </c>
      <c r="N52" s="140"/>
      <c r="O52" s="139" t="s">
        <v>9107</v>
      </c>
      <c r="P52" s="140"/>
      <c r="Q52" s="139" t="s">
        <v>9107</v>
      </c>
      <c r="R52" s="140"/>
      <c r="S52" s="139" t="s">
        <v>9107</v>
      </c>
      <c r="T52" s="140"/>
      <c r="U52" s="139" t="s">
        <v>9107</v>
      </c>
      <c r="V52" s="140"/>
      <c r="W52" s="139" t="s">
        <v>9107</v>
      </c>
      <c r="X52" s="140"/>
      <c r="Y52" s="139">
        <v>-5.9</v>
      </c>
      <c r="Z52" s="140"/>
      <c r="AA52" s="139">
        <v>-3.7</v>
      </c>
      <c r="AB52" s="140"/>
      <c r="AC52" s="139">
        <v>3.4</v>
      </c>
      <c r="AD52" s="140"/>
      <c r="AE52" s="139">
        <v>5.0999999999999996</v>
      </c>
      <c r="AF52" s="140"/>
      <c r="AG52" s="139">
        <v>3.4</v>
      </c>
      <c r="AH52" s="140"/>
      <c r="AI52" s="139">
        <v>7.7</v>
      </c>
      <c r="AJ52" s="140"/>
      <c r="AK52" s="139">
        <v>7.2</v>
      </c>
      <c r="AL52" s="140"/>
      <c r="AM52" s="139">
        <v>5.4</v>
      </c>
      <c r="AN52" s="140"/>
    </row>
    <row r="53" spans="1:40">
      <c r="A53" s="132" t="s">
        <v>1687</v>
      </c>
      <c r="B53" s="132"/>
      <c r="C53" s="141">
        <v>41.671999999999997</v>
      </c>
      <c r="D53" s="142">
        <v>1</v>
      </c>
      <c r="E53" s="141">
        <v>44.710999999999999</v>
      </c>
      <c r="F53" s="142">
        <v>1</v>
      </c>
      <c r="G53" s="141">
        <v>74.094999999999999</v>
      </c>
      <c r="H53" s="142">
        <v>1</v>
      </c>
      <c r="I53" s="141">
        <v>89.918000000000006</v>
      </c>
      <c r="J53" s="142">
        <v>1</v>
      </c>
      <c r="K53" s="141">
        <v>96.929000000000002</v>
      </c>
      <c r="L53" s="142">
        <v>1</v>
      </c>
      <c r="M53" s="141">
        <v>248.869</v>
      </c>
      <c r="N53" s="142">
        <v>1</v>
      </c>
      <c r="O53" s="141">
        <v>251.797</v>
      </c>
      <c r="P53" s="142">
        <v>1</v>
      </c>
      <c r="Q53" s="141" t="s">
        <v>9107</v>
      </c>
      <c r="R53" s="142"/>
      <c r="S53" s="141" t="s">
        <v>9107</v>
      </c>
      <c r="T53" s="142"/>
      <c r="U53" s="141" t="s">
        <v>9107</v>
      </c>
      <c r="V53" s="142"/>
      <c r="W53" s="141" t="s">
        <v>9107</v>
      </c>
      <c r="X53" s="142"/>
      <c r="Y53" s="141" t="s">
        <v>9107</v>
      </c>
      <c r="Z53" s="142"/>
      <c r="AA53" s="141" t="s">
        <v>9107</v>
      </c>
      <c r="AB53" s="142"/>
      <c r="AC53" s="141" t="s">
        <v>9107</v>
      </c>
      <c r="AD53" s="142"/>
      <c r="AE53" s="141" t="s">
        <v>9107</v>
      </c>
      <c r="AF53" s="142"/>
      <c r="AG53" s="141" t="s">
        <v>9107</v>
      </c>
      <c r="AH53" s="142"/>
      <c r="AI53" s="141" t="s">
        <v>9107</v>
      </c>
      <c r="AJ53" s="142"/>
      <c r="AK53" s="141" t="s">
        <v>9107</v>
      </c>
      <c r="AL53" s="142"/>
      <c r="AM53" s="141" t="s">
        <v>9107</v>
      </c>
      <c r="AN53" s="142"/>
    </row>
    <row r="54" spans="1:40">
      <c r="A54" s="134" t="s">
        <v>9105</v>
      </c>
      <c r="B54" s="134"/>
      <c r="C54" s="137">
        <v>12.805</v>
      </c>
      <c r="D54" s="138">
        <v>0.30728066807448701</v>
      </c>
      <c r="E54" s="137">
        <v>15.553000000000001</v>
      </c>
      <c r="F54" s="138">
        <v>0.347856232247098</v>
      </c>
      <c r="G54" s="137">
        <v>45.201999999999998</v>
      </c>
      <c r="H54" s="138">
        <v>0.61005465955867499</v>
      </c>
      <c r="I54" s="137">
        <v>59.27</v>
      </c>
      <c r="J54" s="138">
        <v>0.65915612002046298</v>
      </c>
      <c r="K54" s="137">
        <v>61.024999999999999</v>
      </c>
      <c r="L54" s="138">
        <v>0.62958454126216101</v>
      </c>
      <c r="M54" s="137">
        <v>214.96600000000001</v>
      </c>
      <c r="N54" s="138">
        <v>0.86377170318521002</v>
      </c>
      <c r="O54" s="137">
        <v>216.50700000000001</v>
      </c>
      <c r="P54" s="138">
        <v>0.85984741676827003</v>
      </c>
      <c r="Q54" s="137" t="s">
        <v>9107</v>
      </c>
      <c r="R54" s="138"/>
      <c r="S54" s="137" t="s">
        <v>9107</v>
      </c>
      <c r="T54" s="138"/>
      <c r="U54" s="137" t="s">
        <v>9107</v>
      </c>
      <c r="V54" s="138"/>
      <c r="W54" s="137" t="s">
        <v>9107</v>
      </c>
      <c r="X54" s="138"/>
      <c r="Y54" s="137" t="s">
        <v>9107</v>
      </c>
      <c r="Z54" s="138"/>
      <c r="AA54" s="137" t="s">
        <v>9107</v>
      </c>
      <c r="AB54" s="138"/>
      <c r="AC54" s="137" t="s">
        <v>9107</v>
      </c>
      <c r="AD54" s="138"/>
      <c r="AE54" s="137" t="s">
        <v>9107</v>
      </c>
      <c r="AF54" s="138"/>
      <c r="AG54" s="137" t="s">
        <v>9107</v>
      </c>
      <c r="AH54" s="138"/>
      <c r="AI54" s="137" t="s">
        <v>9107</v>
      </c>
      <c r="AJ54" s="138"/>
      <c r="AK54" s="137" t="s">
        <v>9107</v>
      </c>
      <c r="AL54" s="138"/>
      <c r="AM54" s="137" t="s">
        <v>9107</v>
      </c>
      <c r="AN54" s="138"/>
    </row>
    <row r="55" spans="1:40">
      <c r="A55" s="134" t="s">
        <v>9104</v>
      </c>
      <c r="B55" s="134"/>
      <c r="C55" s="137">
        <v>28.867000000000001</v>
      </c>
      <c r="D55" s="138">
        <v>0.69271933192551405</v>
      </c>
      <c r="E55" s="137">
        <v>29.158000000000001</v>
      </c>
      <c r="F55" s="138">
        <v>0.65214376775290195</v>
      </c>
      <c r="G55" s="137">
        <v>28.893000000000001</v>
      </c>
      <c r="H55" s="138">
        <v>0.38994534044132501</v>
      </c>
      <c r="I55" s="137">
        <v>30.648</v>
      </c>
      <c r="J55" s="138">
        <v>0.34084387997953702</v>
      </c>
      <c r="K55" s="137">
        <v>35.904000000000003</v>
      </c>
      <c r="L55" s="138">
        <v>0.37041545873783899</v>
      </c>
      <c r="M55" s="137">
        <v>33.902999999999999</v>
      </c>
      <c r="N55" s="138">
        <v>0.13622829681479001</v>
      </c>
      <c r="O55" s="137">
        <v>35.29</v>
      </c>
      <c r="P55" s="138">
        <v>0.14015258323172999</v>
      </c>
      <c r="Q55" s="137" t="s">
        <v>9107</v>
      </c>
      <c r="R55" s="138"/>
      <c r="S55" s="137" t="s">
        <v>9107</v>
      </c>
      <c r="T55" s="138"/>
      <c r="U55" s="137" t="s">
        <v>9107</v>
      </c>
      <c r="V55" s="138"/>
      <c r="W55" s="137" t="s">
        <v>9107</v>
      </c>
      <c r="X55" s="138"/>
      <c r="Y55" s="137" t="s">
        <v>9107</v>
      </c>
      <c r="Z55" s="138"/>
      <c r="AA55" s="137" t="s">
        <v>9107</v>
      </c>
      <c r="AB55" s="138"/>
      <c r="AC55" s="137" t="s">
        <v>9107</v>
      </c>
      <c r="AD55" s="138"/>
      <c r="AE55" s="137" t="s">
        <v>9107</v>
      </c>
      <c r="AF55" s="138"/>
      <c r="AG55" s="137" t="s">
        <v>9107</v>
      </c>
      <c r="AH55" s="138"/>
      <c r="AI55" s="137" t="s">
        <v>9107</v>
      </c>
      <c r="AJ55" s="138"/>
      <c r="AK55" s="137" t="s">
        <v>9107</v>
      </c>
      <c r="AL55" s="138"/>
      <c r="AM55" s="137" t="s">
        <v>9107</v>
      </c>
      <c r="AN55" s="138"/>
    </row>
    <row r="56" spans="1:40">
      <c r="A56" s="132" t="s">
        <v>1561</v>
      </c>
      <c r="B56" s="132"/>
      <c r="C56" s="141">
        <v>236.37200000000001</v>
      </c>
      <c r="D56" s="142">
        <v>1</v>
      </c>
      <c r="E56" s="141">
        <v>273.87700000000001</v>
      </c>
      <c r="F56" s="142">
        <v>1</v>
      </c>
      <c r="G56" s="141">
        <v>352.99799999999999</v>
      </c>
      <c r="H56" s="142">
        <v>1</v>
      </c>
      <c r="I56" s="141">
        <v>405.08699999999999</v>
      </c>
      <c r="J56" s="142">
        <v>1</v>
      </c>
      <c r="K56" s="141">
        <v>461.88400000000001</v>
      </c>
      <c r="L56" s="142">
        <v>1</v>
      </c>
      <c r="M56" s="141">
        <v>656.47</v>
      </c>
      <c r="N56" s="142">
        <v>1</v>
      </c>
      <c r="O56" s="141" t="s">
        <v>9107</v>
      </c>
      <c r="P56" s="142"/>
      <c r="Q56" s="141" t="s">
        <v>9107</v>
      </c>
      <c r="R56" s="142"/>
      <c r="S56" s="141" t="s">
        <v>9107</v>
      </c>
      <c r="T56" s="142"/>
      <c r="U56" s="141" t="s">
        <v>9107</v>
      </c>
      <c r="V56" s="142"/>
      <c r="W56" s="141" t="s">
        <v>9107</v>
      </c>
      <c r="X56" s="142"/>
      <c r="Y56" s="141" t="s">
        <v>9107</v>
      </c>
      <c r="Z56" s="142"/>
      <c r="AA56" s="141" t="s">
        <v>9107</v>
      </c>
      <c r="AB56" s="142"/>
      <c r="AC56" s="141" t="s">
        <v>9107</v>
      </c>
      <c r="AD56" s="142"/>
      <c r="AE56" s="141" t="s">
        <v>9107</v>
      </c>
      <c r="AF56" s="142"/>
      <c r="AG56" s="141" t="s">
        <v>9107</v>
      </c>
      <c r="AH56" s="142"/>
      <c r="AI56" s="141" t="s">
        <v>9107</v>
      </c>
      <c r="AJ56" s="142"/>
      <c r="AK56" s="141" t="s">
        <v>9107</v>
      </c>
      <c r="AL56" s="142"/>
      <c r="AM56" s="141" t="s">
        <v>9107</v>
      </c>
      <c r="AN56" s="142"/>
    </row>
    <row r="57" spans="1:40">
      <c r="A57" s="134" t="s">
        <v>9109</v>
      </c>
      <c r="B57" s="134"/>
      <c r="C57" s="137">
        <v>-16.111999999999998</v>
      </c>
      <c r="D57" s="138"/>
      <c r="E57" s="137">
        <v>-15.807</v>
      </c>
      <c r="F57" s="138"/>
      <c r="G57" s="137">
        <v>18.835000000000001</v>
      </c>
      <c r="H57" s="138"/>
      <c r="I57" s="137">
        <v>-20.776</v>
      </c>
      <c r="J57" s="138"/>
      <c r="K57" s="137">
        <v>-40.920999999999999</v>
      </c>
      <c r="L57" s="138"/>
      <c r="M57" s="137">
        <v>-27.353999999999999</v>
      </c>
      <c r="N57" s="138"/>
      <c r="O57" s="137" t="s">
        <v>9107</v>
      </c>
      <c r="P57" s="138"/>
      <c r="Q57" s="137" t="s">
        <v>9107</v>
      </c>
      <c r="R57" s="138"/>
      <c r="S57" s="137" t="s">
        <v>9107</v>
      </c>
      <c r="T57" s="138"/>
      <c r="U57" s="137" t="s">
        <v>9107</v>
      </c>
      <c r="V57" s="138"/>
      <c r="W57" s="137" t="s">
        <v>9107</v>
      </c>
      <c r="X57" s="138"/>
      <c r="Y57" s="137" t="s">
        <v>9107</v>
      </c>
      <c r="Z57" s="138"/>
      <c r="AA57" s="137" t="s">
        <v>9107</v>
      </c>
      <c r="AB57" s="138"/>
      <c r="AC57" s="137" t="s">
        <v>9107</v>
      </c>
      <c r="AD57" s="138"/>
      <c r="AE57" s="137" t="s">
        <v>9107</v>
      </c>
      <c r="AF57" s="138"/>
      <c r="AG57" s="137" t="s">
        <v>9107</v>
      </c>
      <c r="AH57" s="138"/>
      <c r="AI57" s="137" t="s">
        <v>9107</v>
      </c>
      <c r="AJ57" s="138"/>
      <c r="AK57" s="137" t="s">
        <v>9107</v>
      </c>
      <c r="AL57" s="138"/>
      <c r="AM57" s="137" t="s">
        <v>9107</v>
      </c>
      <c r="AN57" s="138"/>
    </row>
    <row r="58" spans="1:40">
      <c r="A58" s="134" t="s">
        <v>9119</v>
      </c>
      <c r="B58" s="134"/>
      <c r="C58" s="137" t="s">
        <v>9107</v>
      </c>
      <c r="D58" s="138"/>
      <c r="E58" s="137" t="s">
        <v>9107</v>
      </c>
      <c r="F58" s="138"/>
      <c r="G58" s="137" t="s">
        <v>9107</v>
      </c>
      <c r="H58" s="138"/>
      <c r="I58" s="137" t="s">
        <v>9107</v>
      </c>
      <c r="J58" s="138"/>
      <c r="K58" s="137">
        <v>-25.739000000000001</v>
      </c>
      <c r="L58" s="138"/>
      <c r="M58" s="137">
        <v>-12.176</v>
      </c>
      <c r="N58" s="138"/>
      <c r="O58" s="137" t="s">
        <v>9107</v>
      </c>
      <c r="P58" s="138"/>
      <c r="Q58" s="137" t="s">
        <v>9107</v>
      </c>
      <c r="R58" s="138"/>
      <c r="S58" s="137" t="s">
        <v>9107</v>
      </c>
      <c r="T58" s="138"/>
      <c r="U58" s="137" t="s">
        <v>9107</v>
      </c>
      <c r="V58" s="138"/>
      <c r="W58" s="137" t="s">
        <v>9107</v>
      </c>
      <c r="X58" s="138"/>
      <c r="Y58" s="137" t="s">
        <v>9107</v>
      </c>
      <c r="Z58" s="138"/>
      <c r="AA58" s="137" t="s">
        <v>9107</v>
      </c>
      <c r="AB58" s="138"/>
      <c r="AC58" s="137" t="s">
        <v>9107</v>
      </c>
      <c r="AD58" s="138"/>
      <c r="AE58" s="137" t="s">
        <v>9107</v>
      </c>
      <c r="AF58" s="138"/>
      <c r="AG58" s="137" t="s">
        <v>9107</v>
      </c>
      <c r="AH58" s="138"/>
      <c r="AI58" s="137" t="s">
        <v>9107</v>
      </c>
      <c r="AJ58" s="138"/>
      <c r="AK58" s="137" t="s">
        <v>9107</v>
      </c>
      <c r="AL58" s="138"/>
      <c r="AM58" s="137" t="s">
        <v>9107</v>
      </c>
      <c r="AN58" s="138"/>
    </row>
    <row r="59" spans="1:40">
      <c r="A59" s="134" t="s">
        <v>9120</v>
      </c>
      <c r="B59" s="134"/>
      <c r="C59" s="137" t="s">
        <v>9107</v>
      </c>
      <c r="D59" s="138"/>
      <c r="E59" s="137" t="s">
        <v>9107</v>
      </c>
      <c r="F59" s="138"/>
      <c r="G59" s="137" t="s">
        <v>9107</v>
      </c>
      <c r="H59" s="138"/>
      <c r="I59" s="137" t="s">
        <v>9107</v>
      </c>
      <c r="J59" s="138"/>
      <c r="K59" s="137">
        <v>-15.182</v>
      </c>
      <c r="L59" s="138"/>
      <c r="M59" s="137">
        <v>-15.178000000000001</v>
      </c>
      <c r="N59" s="138"/>
      <c r="O59" s="137" t="s">
        <v>9107</v>
      </c>
      <c r="P59" s="138"/>
      <c r="Q59" s="137" t="s">
        <v>9107</v>
      </c>
      <c r="R59" s="138"/>
      <c r="S59" s="137" t="s">
        <v>9107</v>
      </c>
      <c r="T59" s="138"/>
      <c r="U59" s="137" t="s">
        <v>9107</v>
      </c>
      <c r="V59" s="138"/>
      <c r="W59" s="137" t="s">
        <v>9107</v>
      </c>
      <c r="X59" s="138"/>
      <c r="Y59" s="137" t="s">
        <v>9107</v>
      </c>
      <c r="Z59" s="138"/>
      <c r="AA59" s="137" t="s">
        <v>9107</v>
      </c>
      <c r="AB59" s="138"/>
      <c r="AC59" s="137" t="s">
        <v>9107</v>
      </c>
      <c r="AD59" s="138"/>
      <c r="AE59" s="137" t="s">
        <v>9107</v>
      </c>
      <c r="AF59" s="138"/>
      <c r="AG59" s="137" t="s">
        <v>9107</v>
      </c>
      <c r="AH59" s="138"/>
      <c r="AI59" s="137" t="s">
        <v>9107</v>
      </c>
      <c r="AJ59" s="138"/>
      <c r="AK59" s="137" t="s">
        <v>9107</v>
      </c>
      <c r="AL59" s="138"/>
      <c r="AM59" s="137" t="s">
        <v>9107</v>
      </c>
      <c r="AN59" s="138"/>
    </row>
    <row r="60" spans="1:40">
      <c r="A60" s="134" t="s">
        <v>9121</v>
      </c>
      <c r="B60" s="134"/>
      <c r="C60" s="137">
        <v>3.0859999999999999</v>
      </c>
      <c r="D60" s="138"/>
      <c r="E60" s="137">
        <v>5.1310000000000002</v>
      </c>
      <c r="F60" s="138"/>
      <c r="G60" s="137">
        <v>3.992</v>
      </c>
      <c r="H60" s="138"/>
      <c r="I60" s="137">
        <v>6.9749999999999996</v>
      </c>
      <c r="J60" s="138"/>
      <c r="K60" s="137">
        <v>8.8049999999999997</v>
      </c>
      <c r="L60" s="138"/>
      <c r="M60" s="137">
        <v>10.515000000000001</v>
      </c>
      <c r="N60" s="138"/>
      <c r="O60" s="137" t="s">
        <v>9107</v>
      </c>
      <c r="P60" s="138"/>
      <c r="Q60" s="137" t="s">
        <v>9107</v>
      </c>
      <c r="R60" s="138"/>
      <c r="S60" s="137" t="s">
        <v>9107</v>
      </c>
      <c r="T60" s="138"/>
      <c r="U60" s="137" t="s">
        <v>9107</v>
      </c>
      <c r="V60" s="138"/>
      <c r="W60" s="137" t="s">
        <v>9107</v>
      </c>
      <c r="X60" s="138"/>
      <c r="Y60" s="137" t="s">
        <v>9107</v>
      </c>
      <c r="Z60" s="138"/>
      <c r="AA60" s="137" t="s">
        <v>9107</v>
      </c>
      <c r="AB60" s="138"/>
      <c r="AC60" s="137" t="s">
        <v>9107</v>
      </c>
      <c r="AD60" s="138"/>
      <c r="AE60" s="137" t="s">
        <v>9107</v>
      </c>
      <c r="AF60" s="138"/>
      <c r="AG60" s="137" t="s">
        <v>9107</v>
      </c>
      <c r="AH60" s="138"/>
      <c r="AI60" s="137" t="s">
        <v>9107</v>
      </c>
      <c r="AJ60" s="138"/>
      <c r="AK60" s="137" t="s">
        <v>9107</v>
      </c>
      <c r="AL60" s="138"/>
      <c r="AM60" s="137" t="s">
        <v>9107</v>
      </c>
      <c r="AN60" s="138"/>
    </row>
    <row r="61" spans="1:40">
      <c r="A61" s="134" t="s">
        <v>9120</v>
      </c>
      <c r="B61" s="134"/>
      <c r="C61" s="137" t="s">
        <v>9107</v>
      </c>
      <c r="D61" s="138"/>
      <c r="E61" s="137" t="s">
        <v>9107</v>
      </c>
      <c r="F61" s="138"/>
      <c r="G61" s="137" t="s">
        <v>9107</v>
      </c>
      <c r="H61" s="138"/>
      <c r="I61" s="137" t="s">
        <v>9107</v>
      </c>
      <c r="J61" s="138"/>
      <c r="K61" s="137">
        <v>0</v>
      </c>
      <c r="L61" s="138"/>
      <c r="M61" s="137">
        <v>0</v>
      </c>
      <c r="N61" s="138"/>
      <c r="O61" s="137" t="s">
        <v>9107</v>
      </c>
      <c r="P61" s="138"/>
      <c r="Q61" s="137" t="s">
        <v>9107</v>
      </c>
      <c r="R61" s="138"/>
      <c r="S61" s="137" t="s">
        <v>9107</v>
      </c>
      <c r="T61" s="138"/>
      <c r="U61" s="137" t="s">
        <v>9107</v>
      </c>
      <c r="V61" s="138"/>
      <c r="W61" s="137" t="s">
        <v>9107</v>
      </c>
      <c r="X61" s="138"/>
      <c r="Y61" s="137" t="s">
        <v>9107</v>
      </c>
      <c r="Z61" s="138"/>
      <c r="AA61" s="137" t="s">
        <v>9107</v>
      </c>
      <c r="AB61" s="138"/>
      <c r="AC61" s="137" t="s">
        <v>9107</v>
      </c>
      <c r="AD61" s="138"/>
      <c r="AE61" s="137" t="s">
        <v>9107</v>
      </c>
      <c r="AF61" s="138"/>
      <c r="AG61" s="137" t="s">
        <v>9107</v>
      </c>
      <c r="AH61" s="138"/>
      <c r="AI61" s="137" t="s">
        <v>9107</v>
      </c>
      <c r="AJ61" s="138"/>
      <c r="AK61" s="137" t="s">
        <v>9107</v>
      </c>
      <c r="AL61" s="138"/>
      <c r="AM61" s="137" t="s">
        <v>9107</v>
      </c>
      <c r="AN61" s="138"/>
    </row>
    <row r="62" spans="1:40">
      <c r="A62" s="134" t="s">
        <v>9119</v>
      </c>
      <c r="B62" s="134"/>
      <c r="C62" s="137" t="s">
        <v>9107</v>
      </c>
      <c r="D62" s="138"/>
      <c r="E62" s="137" t="s">
        <v>9107</v>
      </c>
      <c r="F62" s="138"/>
      <c r="G62" s="137" t="s">
        <v>9107</v>
      </c>
      <c r="H62" s="138"/>
      <c r="I62" s="137" t="s">
        <v>9107</v>
      </c>
      <c r="J62" s="138"/>
      <c r="K62" s="137">
        <v>8.8049999999999997</v>
      </c>
      <c r="L62" s="138"/>
      <c r="M62" s="137">
        <v>10.515000000000001</v>
      </c>
      <c r="N62" s="138"/>
      <c r="O62" s="137" t="s">
        <v>9107</v>
      </c>
      <c r="P62" s="138"/>
      <c r="Q62" s="137" t="s">
        <v>9107</v>
      </c>
      <c r="R62" s="138"/>
      <c r="S62" s="137" t="s">
        <v>9107</v>
      </c>
      <c r="T62" s="138"/>
      <c r="U62" s="137" t="s">
        <v>9107</v>
      </c>
      <c r="V62" s="138"/>
      <c r="W62" s="137" t="s">
        <v>9107</v>
      </c>
      <c r="X62" s="138"/>
      <c r="Y62" s="137" t="s">
        <v>9107</v>
      </c>
      <c r="Z62" s="138"/>
      <c r="AA62" s="137" t="s">
        <v>9107</v>
      </c>
      <c r="AB62" s="138"/>
      <c r="AC62" s="137" t="s">
        <v>9107</v>
      </c>
      <c r="AD62" s="138"/>
      <c r="AE62" s="137" t="s">
        <v>9107</v>
      </c>
      <c r="AF62" s="138"/>
      <c r="AG62" s="137" t="s">
        <v>9107</v>
      </c>
      <c r="AH62" s="138"/>
      <c r="AI62" s="137" t="s">
        <v>9107</v>
      </c>
      <c r="AJ62" s="138"/>
      <c r="AK62" s="137" t="s">
        <v>9107</v>
      </c>
      <c r="AL62" s="138"/>
      <c r="AM62" s="137" t="s">
        <v>9107</v>
      </c>
      <c r="AN62" s="138"/>
    </row>
    <row r="63" spans="1:40">
      <c r="A63" s="134" t="s">
        <v>9105</v>
      </c>
      <c r="B63" s="134"/>
      <c r="C63" s="137">
        <v>127.37</v>
      </c>
      <c r="D63" s="138">
        <v>0.51070978917232701</v>
      </c>
      <c r="E63" s="137">
        <v>145.91999999999999</v>
      </c>
      <c r="F63" s="138">
        <v>0.51280429304909803</v>
      </c>
      <c r="G63" s="137">
        <v>206.911</v>
      </c>
      <c r="H63" s="138">
        <v>0.62667829700367395</v>
      </c>
      <c r="I63" s="137">
        <v>264.78199999999998</v>
      </c>
      <c r="J63" s="138">
        <v>0.63210691163270405</v>
      </c>
      <c r="K63" s="137">
        <v>306.56700000000001</v>
      </c>
      <c r="L63" s="138">
        <v>0.62058097165991899</v>
      </c>
      <c r="M63" s="137">
        <v>530.15099999999995</v>
      </c>
      <c r="N63" s="138">
        <v>0.78738142517031595</v>
      </c>
      <c r="O63" s="137" t="s">
        <v>9107</v>
      </c>
      <c r="P63" s="138"/>
      <c r="Q63" s="137" t="s">
        <v>9107</v>
      </c>
      <c r="R63" s="138"/>
      <c r="S63" s="137" t="s">
        <v>9107</v>
      </c>
      <c r="T63" s="138"/>
      <c r="U63" s="137" t="s">
        <v>9107</v>
      </c>
      <c r="V63" s="138"/>
      <c r="W63" s="137" t="s">
        <v>9107</v>
      </c>
      <c r="X63" s="138"/>
      <c r="Y63" s="137" t="s">
        <v>9107</v>
      </c>
      <c r="Z63" s="138"/>
      <c r="AA63" s="137" t="s">
        <v>9107</v>
      </c>
      <c r="AB63" s="138"/>
      <c r="AC63" s="137" t="s">
        <v>9107</v>
      </c>
      <c r="AD63" s="138"/>
      <c r="AE63" s="137" t="s">
        <v>9107</v>
      </c>
      <c r="AF63" s="138"/>
      <c r="AG63" s="137" t="s">
        <v>9107</v>
      </c>
      <c r="AH63" s="138"/>
      <c r="AI63" s="137" t="s">
        <v>9107</v>
      </c>
      <c r="AJ63" s="138"/>
      <c r="AK63" s="137" t="s">
        <v>9107</v>
      </c>
      <c r="AL63" s="138"/>
      <c r="AM63" s="137" t="s">
        <v>9107</v>
      </c>
      <c r="AN63" s="138"/>
    </row>
    <row r="64" spans="1:40">
      <c r="A64" s="134" t="s">
        <v>9119</v>
      </c>
      <c r="B64" s="134"/>
      <c r="C64" s="137" t="s">
        <v>9107</v>
      </c>
      <c r="D64" s="138"/>
      <c r="E64" s="137" t="s">
        <v>9107</v>
      </c>
      <c r="F64" s="138"/>
      <c r="G64" s="137" t="s">
        <v>9107</v>
      </c>
      <c r="H64" s="138"/>
      <c r="I64" s="137" t="s">
        <v>9107</v>
      </c>
      <c r="J64" s="138"/>
      <c r="K64" s="137">
        <v>201.09100000000001</v>
      </c>
      <c r="L64" s="138">
        <v>0.40706680161943298</v>
      </c>
      <c r="M64" s="137">
        <v>187.928</v>
      </c>
      <c r="N64" s="138">
        <v>0.27911107678643798</v>
      </c>
      <c r="O64" s="137" t="s">
        <v>9107</v>
      </c>
      <c r="P64" s="138"/>
      <c r="Q64" s="137" t="s">
        <v>9107</v>
      </c>
      <c r="R64" s="138"/>
      <c r="S64" s="137" t="s">
        <v>9107</v>
      </c>
      <c r="T64" s="138"/>
      <c r="U64" s="137" t="s">
        <v>9107</v>
      </c>
      <c r="V64" s="138"/>
      <c r="W64" s="137" t="s">
        <v>9107</v>
      </c>
      <c r="X64" s="138"/>
      <c r="Y64" s="137" t="s">
        <v>9107</v>
      </c>
      <c r="Z64" s="138"/>
      <c r="AA64" s="137" t="s">
        <v>9107</v>
      </c>
      <c r="AB64" s="138"/>
      <c r="AC64" s="137" t="s">
        <v>9107</v>
      </c>
      <c r="AD64" s="138"/>
      <c r="AE64" s="137" t="s">
        <v>9107</v>
      </c>
      <c r="AF64" s="138"/>
      <c r="AG64" s="137" t="s">
        <v>9107</v>
      </c>
      <c r="AH64" s="138"/>
      <c r="AI64" s="137" t="s">
        <v>9107</v>
      </c>
      <c r="AJ64" s="138"/>
      <c r="AK64" s="137" t="s">
        <v>9107</v>
      </c>
      <c r="AL64" s="138"/>
      <c r="AM64" s="137" t="s">
        <v>9107</v>
      </c>
      <c r="AN64" s="138"/>
    </row>
    <row r="65" spans="1:40">
      <c r="A65" s="134" t="s">
        <v>9120</v>
      </c>
      <c r="B65" s="134"/>
      <c r="C65" s="137" t="s">
        <v>9107</v>
      </c>
      <c r="D65" s="138"/>
      <c r="E65" s="137" t="s">
        <v>9107</v>
      </c>
      <c r="F65" s="138"/>
      <c r="G65" s="137" t="s">
        <v>9107</v>
      </c>
      <c r="H65" s="138"/>
      <c r="I65" s="137" t="s">
        <v>9107</v>
      </c>
      <c r="J65" s="138"/>
      <c r="K65" s="137">
        <v>105.476</v>
      </c>
      <c r="L65" s="138">
        <v>0.21351417004048601</v>
      </c>
      <c r="M65" s="137">
        <v>342.22300000000001</v>
      </c>
      <c r="N65" s="138">
        <v>0.50827034838387697</v>
      </c>
      <c r="O65" s="137" t="s">
        <v>9107</v>
      </c>
      <c r="P65" s="138"/>
      <c r="Q65" s="137" t="s">
        <v>9107</v>
      </c>
      <c r="R65" s="138"/>
      <c r="S65" s="137" t="s">
        <v>9107</v>
      </c>
      <c r="T65" s="138"/>
      <c r="U65" s="137" t="s">
        <v>9107</v>
      </c>
      <c r="V65" s="138"/>
      <c r="W65" s="137" t="s">
        <v>9107</v>
      </c>
      <c r="X65" s="138"/>
      <c r="Y65" s="137" t="s">
        <v>9107</v>
      </c>
      <c r="Z65" s="138"/>
      <c r="AA65" s="137" t="s">
        <v>9107</v>
      </c>
      <c r="AB65" s="138"/>
      <c r="AC65" s="137" t="s">
        <v>9107</v>
      </c>
      <c r="AD65" s="138"/>
      <c r="AE65" s="137" t="s">
        <v>9107</v>
      </c>
      <c r="AF65" s="138"/>
      <c r="AG65" s="137" t="s">
        <v>9107</v>
      </c>
      <c r="AH65" s="138"/>
      <c r="AI65" s="137" t="s">
        <v>9107</v>
      </c>
      <c r="AJ65" s="138"/>
      <c r="AK65" s="137" t="s">
        <v>9107</v>
      </c>
      <c r="AL65" s="138"/>
      <c r="AM65" s="137" t="s">
        <v>9107</v>
      </c>
      <c r="AN65" s="138"/>
    </row>
    <row r="66" spans="1:40">
      <c r="A66" s="134" t="s">
        <v>9104</v>
      </c>
      <c r="B66" s="134"/>
      <c r="C66" s="137">
        <v>122.02800000000001</v>
      </c>
      <c r="D66" s="138">
        <v>0.48929021082767299</v>
      </c>
      <c r="E66" s="137">
        <v>138.63300000000001</v>
      </c>
      <c r="F66" s="138">
        <v>0.48719570695090197</v>
      </c>
      <c r="G66" s="137">
        <v>123.26</v>
      </c>
      <c r="H66" s="138">
        <v>0.373321702996326</v>
      </c>
      <c r="I66" s="137">
        <v>154.10599999999999</v>
      </c>
      <c r="J66" s="138">
        <v>0.36789308836729601</v>
      </c>
      <c r="K66" s="137">
        <v>187.43299999999999</v>
      </c>
      <c r="L66" s="138">
        <v>0.37941902834008101</v>
      </c>
      <c r="M66" s="137">
        <v>143.15799999999999</v>
      </c>
      <c r="N66" s="138">
        <v>0.21261857482968399</v>
      </c>
      <c r="O66" s="137" t="s">
        <v>9107</v>
      </c>
      <c r="P66" s="138"/>
      <c r="Q66" s="137" t="s">
        <v>9107</v>
      </c>
      <c r="R66" s="138"/>
      <c r="S66" s="137" t="s">
        <v>9107</v>
      </c>
      <c r="T66" s="138"/>
      <c r="U66" s="137" t="s">
        <v>9107</v>
      </c>
      <c r="V66" s="138"/>
      <c r="W66" s="137" t="s">
        <v>9107</v>
      </c>
      <c r="X66" s="138"/>
      <c r="Y66" s="137" t="s">
        <v>9107</v>
      </c>
      <c r="Z66" s="138"/>
      <c r="AA66" s="137" t="s">
        <v>9107</v>
      </c>
      <c r="AB66" s="138"/>
      <c r="AC66" s="137" t="s">
        <v>9107</v>
      </c>
      <c r="AD66" s="138"/>
      <c r="AE66" s="137" t="s">
        <v>9107</v>
      </c>
      <c r="AF66" s="138"/>
      <c r="AG66" s="137" t="s">
        <v>9107</v>
      </c>
      <c r="AH66" s="138"/>
      <c r="AI66" s="137" t="s">
        <v>9107</v>
      </c>
      <c r="AJ66" s="138"/>
      <c r="AK66" s="137" t="s">
        <v>9107</v>
      </c>
      <c r="AL66" s="138"/>
      <c r="AM66" s="137" t="s">
        <v>9107</v>
      </c>
      <c r="AN66" s="138"/>
    </row>
    <row r="67" spans="1:40">
      <c r="A67" s="134" t="s">
        <v>9120</v>
      </c>
      <c r="B67" s="134"/>
      <c r="C67" s="137" t="s">
        <v>9107</v>
      </c>
      <c r="D67" s="138"/>
      <c r="E67" s="137" t="s">
        <v>9107</v>
      </c>
      <c r="F67" s="138"/>
      <c r="G67" s="137" t="s">
        <v>9107</v>
      </c>
      <c r="H67" s="138"/>
      <c r="I67" s="137" t="s">
        <v>9107</v>
      </c>
      <c r="J67" s="138"/>
      <c r="K67" s="137">
        <v>40.216999999999999</v>
      </c>
      <c r="L67" s="138">
        <v>8.1410931174089096E-2</v>
      </c>
      <c r="M67" s="137">
        <v>38.53</v>
      </c>
      <c r="N67" s="138">
        <v>5.72248403036347E-2</v>
      </c>
      <c r="O67" s="137" t="s">
        <v>9107</v>
      </c>
      <c r="P67" s="138"/>
      <c r="Q67" s="137" t="s">
        <v>9107</v>
      </c>
      <c r="R67" s="138"/>
      <c r="S67" s="137" t="s">
        <v>9107</v>
      </c>
      <c r="T67" s="138"/>
      <c r="U67" s="137" t="s">
        <v>9107</v>
      </c>
      <c r="V67" s="138"/>
      <c r="W67" s="137" t="s">
        <v>9107</v>
      </c>
      <c r="X67" s="138"/>
      <c r="Y67" s="137" t="s">
        <v>9107</v>
      </c>
      <c r="Z67" s="138"/>
      <c r="AA67" s="137" t="s">
        <v>9107</v>
      </c>
      <c r="AB67" s="138"/>
      <c r="AC67" s="137" t="s">
        <v>9107</v>
      </c>
      <c r="AD67" s="138"/>
      <c r="AE67" s="137" t="s">
        <v>9107</v>
      </c>
      <c r="AF67" s="138"/>
      <c r="AG67" s="137" t="s">
        <v>9107</v>
      </c>
      <c r="AH67" s="138"/>
      <c r="AI67" s="137" t="s">
        <v>9107</v>
      </c>
      <c r="AJ67" s="138"/>
      <c r="AK67" s="137" t="s">
        <v>9107</v>
      </c>
      <c r="AL67" s="138"/>
      <c r="AM67" s="137" t="s">
        <v>9107</v>
      </c>
      <c r="AN67" s="138"/>
    </row>
    <row r="68" spans="1:40">
      <c r="A68" s="134" t="s">
        <v>9119</v>
      </c>
      <c r="B68" s="134"/>
      <c r="C68" s="137" t="s">
        <v>9107</v>
      </c>
      <c r="D68" s="138"/>
      <c r="E68" s="137" t="s">
        <v>9107</v>
      </c>
      <c r="F68" s="138"/>
      <c r="G68" s="137" t="s">
        <v>9107</v>
      </c>
      <c r="H68" s="138"/>
      <c r="I68" s="137" t="s">
        <v>9107</v>
      </c>
      <c r="J68" s="138"/>
      <c r="K68" s="137">
        <v>147.21600000000001</v>
      </c>
      <c r="L68" s="138">
        <v>0.29800809716599203</v>
      </c>
      <c r="M68" s="137">
        <v>104.628</v>
      </c>
      <c r="N68" s="138">
        <v>0.15539373452604999</v>
      </c>
      <c r="O68" s="137" t="s">
        <v>9107</v>
      </c>
      <c r="P68" s="138"/>
      <c r="Q68" s="137" t="s">
        <v>9107</v>
      </c>
      <c r="R68" s="138"/>
      <c r="S68" s="137" t="s">
        <v>9107</v>
      </c>
      <c r="T68" s="138"/>
      <c r="U68" s="137" t="s">
        <v>9107</v>
      </c>
      <c r="V68" s="138"/>
      <c r="W68" s="137" t="s">
        <v>9107</v>
      </c>
      <c r="X68" s="138"/>
      <c r="Y68" s="137" t="s">
        <v>9107</v>
      </c>
      <c r="Z68" s="138"/>
      <c r="AA68" s="137" t="s">
        <v>9107</v>
      </c>
      <c r="AB68" s="138"/>
      <c r="AC68" s="137" t="s">
        <v>9107</v>
      </c>
      <c r="AD68" s="138"/>
      <c r="AE68" s="137" t="s">
        <v>9107</v>
      </c>
      <c r="AF68" s="138"/>
      <c r="AG68" s="137" t="s">
        <v>9107</v>
      </c>
      <c r="AH68" s="138"/>
      <c r="AI68" s="137" t="s">
        <v>9107</v>
      </c>
      <c r="AJ68" s="138"/>
      <c r="AK68" s="137" t="s">
        <v>9107</v>
      </c>
      <c r="AL68" s="138"/>
      <c r="AM68" s="137" t="s">
        <v>9107</v>
      </c>
      <c r="AN68" s="138"/>
    </row>
    <row r="69" spans="1:40">
      <c r="A69" s="132" t="s">
        <v>6610</v>
      </c>
      <c r="B69" s="132"/>
      <c r="C69" s="141">
        <v>154.30199999999999</v>
      </c>
      <c r="D69" s="142">
        <v>1</v>
      </c>
      <c r="E69" s="141">
        <v>178.59200000000001</v>
      </c>
      <c r="F69" s="142">
        <v>1</v>
      </c>
      <c r="G69" s="141">
        <v>216.08699999999999</v>
      </c>
      <c r="H69" s="142">
        <v>1</v>
      </c>
      <c r="I69" s="141">
        <v>279.64999999999998</v>
      </c>
      <c r="J69" s="142">
        <v>1</v>
      </c>
      <c r="K69" s="141">
        <v>312.02</v>
      </c>
      <c r="L69" s="142">
        <v>1</v>
      </c>
      <c r="M69" s="141">
        <v>498.363</v>
      </c>
      <c r="N69" s="142">
        <v>1</v>
      </c>
      <c r="O69" s="141" t="s">
        <v>9107</v>
      </c>
      <c r="P69" s="142"/>
      <c r="Q69" s="141" t="s">
        <v>9107</v>
      </c>
      <c r="R69" s="142"/>
      <c r="S69" s="141" t="s">
        <v>9107</v>
      </c>
      <c r="T69" s="142"/>
      <c r="U69" s="141" t="s">
        <v>9107</v>
      </c>
      <c r="V69" s="142"/>
      <c r="W69" s="141" t="s">
        <v>9107</v>
      </c>
      <c r="X69" s="142"/>
      <c r="Y69" s="141" t="s">
        <v>9107</v>
      </c>
      <c r="Z69" s="142"/>
      <c r="AA69" s="141" t="s">
        <v>9107</v>
      </c>
      <c r="AB69" s="142"/>
      <c r="AC69" s="141" t="s">
        <v>9107</v>
      </c>
      <c r="AD69" s="142"/>
      <c r="AE69" s="141" t="s">
        <v>9107</v>
      </c>
      <c r="AF69" s="142"/>
      <c r="AG69" s="141" t="s">
        <v>9107</v>
      </c>
      <c r="AH69" s="142"/>
      <c r="AI69" s="141" t="s">
        <v>9107</v>
      </c>
      <c r="AJ69" s="142"/>
      <c r="AK69" s="141" t="s">
        <v>9107</v>
      </c>
      <c r="AL69" s="142"/>
      <c r="AM69" s="141" t="s">
        <v>9107</v>
      </c>
      <c r="AN69" s="142"/>
    </row>
    <row r="70" spans="1:40">
      <c r="A70" s="134" t="s">
        <v>9109</v>
      </c>
      <c r="B70" s="134"/>
      <c r="C70" s="137">
        <v>-2.6320000000000001</v>
      </c>
      <c r="D70" s="138"/>
      <c r="E70" s="137">
        <v>-2.3420000000000001</v>
      </c>
      <c r="F70" s="138"/>
      <c r="G70" s="137">
        <v>5.3049999999999997</v>
      </c>
      <c r="H70" s="138"/>
      <c r="I70" s="137">
        <v>-6.7409999999999997</v>
      </c>
      <c r="J70" s="138"/>
      <c r="K70" s="137">
        <v>-26.901</v>
      </c>
      <c r="L70" s="138"/>
      <c r="M70" s="137">
        <v>-13.339</v>
      </c>
      <c r="N70" s="138"/>
      <c r="O70" s="137" t="s">
        <v>9107</v>
      </c>
      <c r="P70" s="138"/>
      <c r="Q70" s="137" t="s">
        <v>9107</v>
      </c>
      <c r="R70" s="138"/>
      <c r="S70" s="137" t="s">
        <v>9107</v>
      </c>
      <c r="T70" s="138"/>
      <c r="U70" s="137" t="s">
        <v>9107</v>
      </c>
      <c r="V70" s="138"/>
      <c r="W70" s="137" t="s">
        <v>9107</v>
      </c>
      <c r="X70" s="138"/>
      <c r="Y70" s="137" t="s">
        <v>9107</v>
      </c>
      <c r="Z70" s="138"/>
      <c r="AA70" s="137" t="s">
        <v>9107</v>
      </c>
      <c r="AB70" s="138"/>
      <c r="AC70" s="137" t="s">
        <v>9107</v>
      </c>
      <c r="AD70" s="138"/>
      <c r="AE70" s="137" t="s">
        <v>9107</v>
      </c>
      <c r="AF70" s="138"/>
      <c r="AG70" s="137" t="s">
        <v>9107</v>
      </c>
      <c r="AH70" s="138"/>
      <c r="AI70" s="137" t="s">
        <v>9107</v>
      </c>
      <c r="AJ70" s="138"/>
      <c r="AK70" s="137" t="s">
        <v>9107</v>
      </c>
      <c r="AL70" s="138"/>
      <c r="AM70" s="137" t="s">
        <v>9107</v>
      </c>
      <c r="AN70" s="138"/>
    </row>
    <row r="71" spans="1:40">
      <c r="A71" s="134" t="s">
        <v>9121</v>
      </c>
      <c r="B71" s="134"/>
      <c r="C71" s="137">
        <v>9.077</v>
      </c>
      <c r="D71" s="138"/>
      <c r="E71" s="137">
        <v>10.337999999999999</v>
      </c>
      <c r="F71" s="138"/>
      <c r="G71" s="137">
        <v>12.585000000000001</v>
      </c>
      <c r="H71" s="138"/>
      <c r="I71" s="137">
        <v>9.3089999999999993</v>
      </c>
      <c r="J71" s="138"/>
      <c r="K71" s="137">
        <v>12.676</v>
      </c>
      <c r="L71" s="138"/>
      <c r="M71" s="137">
        <v>12.545</v>
      </c>
      <c r="N71" s="138"/>
      <c r="O71" s="137" t="s">
        <v>9107</v>
      </c>
      <c r="P71" s="138"/>
      <c r="Q71" s="137" t="s">
        <v>9107</v>
      </c>
      <c r="R71" s="138"/>
      <c r="S71" s="137" t="s">
        <v>9107</v>
      </c>
      <c r="T71" s="138"/>
      <c r="U71" s="137" t="s">
        <v>9107</v>
      </c>
      <c r="V71" s="138"/>
      <c r="W71" s="137" t="s">
        <v>9107</v>
      </c>
      <c r="X71" s="138"/>
      <c r="Y71" s="137" t="s">
        <v>9107</v>
      </c>
      <c r="Z71" s="138"/>
      <c r="AA71" s="137" t="s">
        <v>9107</v>
      </c>
      <c r="AB71" s="138"/>
      <c r="AC71" s="137" t="s">
        <v>9107</v>
      </c>
      <c r="AD71" s="138"/>
      <c r="AE71" s="137" t="s">
        <v>9107</v>
      </c>
      <c r="AF71" s="138"/>
      <c r="AG71" s="137" t="s">
        <v>9107</v>
      </c>
      <c r="AH71" s="138"/>
      <c r="AI71" s="137" t="s">
        <v>9107</v>
      </c>
      <c r="AJ71" s="138"/>
      <c r="AK71" s="137" t="s">
        <v>9107</v>
      </c>
      <c r="AL71" s="138"/>
      <c r="AM71" s="137" t="s">
        <v>9107</v>
      </c>
      <c r="AN71" s="138"/>
    </row>
    <row r="72" spans="1:40">
      <c r="A72" s="134" t="s">
        <v>9105</v>
      </c>
      <c r="B72" s="134"/>
      <c r="C72" s="137">
        <v>60.911000000000001</v>
      </c>
      <c r="D72" s="138">
        <v>0.41195885213415701</v>
      </c>
      <c r="E72" s="137">
        <v>58.774999999999999</v>
      </c>
      <c r="F72" s="138">
        <v>0.344527421510469</v>
      </c>
      <c r="G72" s="137">
        <v>109.99</v>
      </c>
      <c r="H72" s="138">
        <v>0.55495290039708001</v>
      </c>
      <c r="I72" s="137">
        <v>154.51400000000001</v>
      </c>
      <c r="J72" s="138">
        <v>0.55764719469326796</v>
      </c>
      <c r="K72" s="137">
        <v>176.78399999999999</v>
      </c>
      <c r="L72" s="138">
        <v>0.54187497126392703</v>
      </c>
      <c r="M72" s="137">
        <v>385.07</v>
      </c>
      <c r="N72" s="138">
        <v>0.77144064893410302</v>
      </c>
      <c r="O72" s="137" t="s">
        <v>9107</v>
      </c>
      <c r="P72" s="138"/>
      <c r="Q72" s="137" t="s">
        <v>9107</v>
      </c>
      <c r="R72" s="138"/>
      <c r="S72" s="137" t="s">
        <v>9107</v>
      </c>
      <c r="T72" s="138"/>
      <c r="U72" s="137" t="s">
        <v>9107</v>
      </c>
      <c r="V72" s="138"/>
      <c r="W72" s="137" t="s">
        <v>9107</v>
      </c>
      <c r="X72" s="138"/>
      <c r="Y72" s="137" t="s">
        <v>9107</v>
      </c>
      <c r="Z72" s="138"/>
      <c r="AA72" s="137" t="s">
        <v>9107</v>
      </c>
      <c r="AB72" s="138"/>
      <c r="AC72" s="137" t="s">
        <v>9107</v>
      </c>
      <c r="AD72" s="138"/>
      <c r="AE72" s="137" t="s">
        <v>9107</v>
      </c>
      <c r="AF72" s="138"/>
      <c r="AG72" s="137" t="s">
        <v>9107</v>
      </c>
      <c r="AH72" s="138"/>
      <c r="AI72" s="137" t="s">
        <v>9107</v>
      </c>
      <c r="AJ72" s="138"/>
      <c r="AK72" s="137" t="s">
        <v>9107</v>
      </c>
      <c r="AL72" s="138"/>
      <c r="AM72" s="137" t="s">
        <v>9107</v>
      </c>
      <c r="AN72" s="138"/>
    </row>
    <row r="73" spans="1:40">
      <c r="A73" s="134" t="s">
        <v>9104</v>
      </c>
      <c r="B73" s="134"/>
      <c r="C73" s="137">
        <v>86.945999999999998</v>
      </c>
      <c r="D73" s="138">
        <v>0.58804114786584305</v>
      </c>
      <c r="E73" s="137">
        <v>111.821</v>
      </c>
      <c r="F73" s="138">
        <v>0.655472578489531</v>
      </c>
      <c r="G73" s="137">
        <v>88.206999999999994</v>
      </c>
      <c r="H73" s="138">
        <v>0.44504709960291999</v>
      </c>
      <c r="I73" s="137">
        <v>122.568</v>
      </c>
      <c r="J73" s="138">
        <v>0.44235280530673199</v>
      </c>
      <c r="K73" s="137">
        <v>149.46100000000001</v>
      </c>
      <c r="L73" s="138">
        <v>0.45812502873607303</v>
      </c>
      <c r="M73" s="137">
        <v>114.087</v>
      </c>
      <c r="N73" s="138">
        <v>0.228559351065897</v>
      </c>
      <c r="O73" s="137" t="s">
        <v>9107</v>
      </c>
      <c r="P73" s="138"/>
      <c r="Q73" s="137" t="s">
        <v>9107</v>
      </c>
      <c r="R73" s="138"/>
      <c r="S73" s="137" t="s">
        <v>9107</v>
      </c>
      <c r="T73" s="138"/>
      <c r="U73" s="137" t="s">
        <v>9107</v>
      </c>
      <c r="V73" s="138"/>
      <c r="W73" s="137" t="s">
        <v>9107</v>
      </c>
      <c r="X73" s="138"/>
      <c r="Y73" s="137" t="s">
        <v>9107</v>
      </c>
      <c r="Z73" s="138"/>
      <c r="AA73" s="137" t="s">
        <v>9107</v>
      </c>
      <c r="AB73" s="138"/>
      <c r="AC73" s="137" t="s">
        <v>9107</v>
      </c>
      <c r="AD73" s="138"/>
      <c r="AE73" s="137" t="s">
        <v>9107</v>
      </c>
      <c r="AF73" s="138"/>
      <c r="AG73" s="137" t="s">
        <v>9107</v>
      </c>
      <c r="AH73" s="138"/>
      <c r="AI73" s="137" t="s">
        <v>9107</v>
      </c>
      <c r="AJ73" s="138"/>
      <c r="AK73" s="137" t="s">
        <v>9107</v>
      </c>
      <c r="AL73" s="138"/>
      <c r="AM73" s="137" t="s">
        <v>9107</v>
      </c>
      <c r="AN73" s="138"/>
    </row>
    <row r="74" spans="1:40">
      <c r="A74" s="132" t="s">
        <v>9122</v>
      </c>
      <c r="B74" s="132"/>
      <c r="C74" s="141" t="s">
        <v>9107</v>
      </c>
      <c r="D74" s="142"/>
      <c r="E74" s="141" t="s">
        <v>9107</v>
      </c>
      <c r="F74" s="142"/>
      <c r="G74" s="141" t="s">
        <v>9107</v>
      </c>
      <c r="H74" s="142"/>
      <c r="I74" s="141">
        <v>7.5469999999999997</v>
      </c>
      <c r="J74" s="142">
        <v>1</v>
      </c>
      <c r="K74" s="141">
        <v>8.6940000000000008</v>
      </c>
      <c r="L74" s="142">
        <v>1</v>
      </c>
      <c r="M74" s="141">
        <v>16.908000000000001</v>
      </c>
      <c r="N74" s="142">
        <v>1</v>
      </c>
      <c r="O74" s="141">
        <v>22.574000000000002</v>
      </c>
      <c r="P74" s="142">
        <v>1</v>
      </c>
      <c r="Q74" s="141">
        <v>22.794</v>
      </c>
      <c r="R74" s="142">
        <v>1</v>
      </c>
      <c r="S74" s="141">
        <v>22.952000000000002</v>
      </c>
      <c r="T74" s="142">
        <v>1</v>
      </c>
      <c r="U74" s="141">
        <v>28.225999999999999</v>
      </c>
      <c r="V74" s="142">
        <v>1</v>
      </c>
      <c r="W74" s="141">
        <v>30.297999999999998</v>
      </c>
      <c r="X74" s="142">
        <v>1</v>
      </c>
      <c r="Y74" s="141">
        <v>31.617000000000001</v>
      </c>
      <c r="Z74" s="142">
        <v>1</v>
      </c>
      <c r="AA74" s="141">
        <v>35.896999999999998</v>
      </c>
      <c r="AB74" s="142">
        <v>1</v>
      </c>
      <c r="AC74" s="141">
        <v>37.473999999999997</v>
      </c>
      <c r="AD74" s="142">
        <v>1</v>
      </c>
      <c r="AE74" s="141">
        <v>54.082999999999998</v>
      </c>
      <c r="AF74" s="142">
        <v>1</v>
      </c>
      <c r="AG74" s="141">
        <v>55.817999999999998</v>
      </c>
      <c r="AH74" s="142">
        <v>1</v>
      </c>
      <c r="AI74" s="141">
        <v>55.500999999999998</v>
      </c>
      <c r="AJ74" s="142">
        <v>1</v>
      </c>
      <c r="AK74" s="141">
        <v>60.689</v>
      </c>
      <c r="AL74" s="142">
        <v>1</v>
      </c>
      <c r="AM74" s="141">
        <v>91.635000000000005</v>
      </c>
      <c r="AN74" s="142">
        <v>1</v>
      </c>
    </row>
    <row r="75" spans="1:40">
      <c r="A75" s="134" t="s">
        <v>9105</v>
      </c>
      <c r="B75" s="134"/>
      <c r="C75" s="137" t="s">
        <v>9107</v>
      </c>
      <c r="D75" s="138"/>
      <c r="E75" s="137" t="s">
        <v>9107</v>
      </c>
      <c r="F75" s="138"/>
      <c r="G75" s="137" t="s">
        <v>9107</v>
      </c>
      <c r="H75" s="138"/>
      <c r="I75" s="137">
        <v>5.5229999999999997</v>
      </c>
      <c r="J75" s="138">
        <v>0.73181396581423097</v>
      </c>
      <c r="K75" s="137">
        <v>6.3940000000000001</v>
      </c>
      <c r="L75" s="138">
        <v>0.73544973544973502</v>
      </c>
      <c r="M75" s="137">
        <v>14.904</v>
      </c>
      <c r="N75" s="138">
        <v>0.88147622427253403</v>
      </c>
      <c r="O75" s="137">
        <v>20.646000000000001</v>
      </c>
      <c r="P75" s="138">
        <v>0.91459200850536004</v>
      </c>
      <c r="Q75" s="137">
        <v>20.707000000000001</v>
      </c>
      <c r="R75" s="138">
        <v>0.90844081775905905</v>
      </c>
      <c r="S75" s="137">
        <v>20.298999999999999</v>
      </c>
      <c r="T75" s="138">
        <v>0.88441094457999303</v>
      </c>
      <c r="U75" s="137">
        <v>25.609000000000002</v>
      </c>
      <c r="V75" s="138">
        <v>0.90728406433784403</v>
      </c>
      <c r="W75" s="137">
        <v>27.85</v>
      </c>
      <c r="X75" s="138">
        <v>0.91920258762954699</v>
      </c>
      <c r="Y75" s="137">
        <v>29.872</v>
      </c>
      <c r="Z75" s="138">
        <v>0.944808172818421</v>
      </c>
      <c r="AA75" s="137">
        <v>30.838999999999999</v>
      </c>
      <c r="AB75" s="138">
        <v>0.85909686046187705</v>
      </c>
      <c r="AC75" s="137">
        <v>29.547000000000001</v>
      </c>
      <c r="AD75" s="138">
        <v>0.78846667022468897</v>
      </c>
      <c r="AE75" s="137">
        <v>34.317</v>
      </c>
      <c r="AF75" s="138">
        <v>0.63452471201671501</v>
      </c>
      <c r="AG75" s="137">
        <v>33.616999999999997</v>
      </c>
      <c r="AH75" s="138">
        <v>0.60226091941667603</v>
      </c>
      <c r="AI75" s="137">
        <v>33.295000000000002</v>
      </c>
      <c r="AJ75" s="138">
        <v>0.59989910091710097</v>
      </c>
      <c r="AK75" s="137">
        <v>34.630000000000003</v>
      </c>
      <c r="AL75" s="138">
        <v>0.57061411458419198</v>
      </c>
      <c r="AM75" s="137">
        <v>54.877000000000002</v>
      </c>
      <c r="AN75" s="138">
        <v>0.59886506247612803</v>
      </c>
    </row>
    <row r="76" spans="1:40">
      <c r="A76" s="134" t="s">
        <v>9104</v>
      </c>
      <c r="B76" s="134"/>
      <c r="C76" s="137" t="s">
        <v>9107</v>
      </c>
      <c r="D76" s="138"/>
      <c r="E76" s="137" t="s">
        <v>9107</v>
      </c>
      <c r="F76" s="138"/>
      <c r="G76" s="137" t="s">
        <v>9107</v>
      </c>
      <c r="H76" s="138"/>
      <c r="I76" s="137">
        <v>2.024</v>
      </c>
      <c r="J76" s="138">
        <v>0.26818603418576897</v>
      </c>
      <c r="K76" s="137">
        <v>2.2999999999999998</v>
      </c>
      <c r="L76" s="138">
        <v>0.26455026455026498</v>
      </c>
      <c r="M76" s="137">
        <v>2.004</v>
      </c>
      <c r="N76" s="138">
        <v>0.118523775727466</v>
      </c>
      <c r="O76" s="137">
        <v>1.9279999999999999</v>
      </c>
      <c r="P76" s="138">
        <v>8.5407991494639804E-2</v>
      </c>
      <c r="Q76" s="137">
        <v>2.0870000000000002</v>
      </c>
      <c r="R76" s="138">
        <v>9.1559182240940604E-2</v>
      </c>
      <c r="S76" s="137">
        <v>2.653</v>
      </c>
      <c r="T76" s="138">
        <v>0.115589055420007</v>
      </c>
      <c r="U76" s="137">
        <v>2.617</v>
      </c>
      <c r="V76" s="138">
        <v>9.2715935662155496E-2</v>
      </c>
      <c r="W76" s="137">
        <v>2.448</v>
      </c>
      <c r="X76" s="138">
        <v>8.07974123704535E-2</v>
      </c>
      <c r="Y76" s="137">
        <v>1.7450000000000001</v>
      </c>
      <c r="Z76" s="138">
        <v>5.51918271815795E-2</v>
      </c>
      <c r="AA76" s="137">
        <v>5.0579999999999998</v>
      </c>
      <c r="AB76" s="138">
        <v>0.140903139538123</v>
      </c>
      <c r="AC76" s="137">
        <v>7.9269999999999996</v>
      </c>
      <c r="AD76" s="138">
        <v>0.211533329775311</v>
      </c>
      <c r="AE76" s="137">
        <v>19.765999999999998</v>
      </c>
      <c r="AF76" s="138">
        <v>0.36547528798328499</v>
      </c>
      <c r="AG76" s="137">
        <v>22.201000000000001</v>
      </c>
      <c r="AH76" s="138">
        <v>0.39773908058332402</v>
      </c>
      <c r="AI76" s="137">
        <v>22.206</v>
      </c>
      <c r="AJ76" s="138">
        <v>0.40010089908289898</v>
      </c>
      <c r="AK76" s="137">
        <v>26.059000000000001</v>
      </c>
      <c r="AL76" s="138">
        <v>0.42938588541580802</v>
      </c>
      <c r="AM76" s="137">
        <v>36.758000000000003</v>
      </c>
      <c r="AN76" s="138">
        <v>0.40113493752387203</v>
      </c>
    </row>
    <row r="77" spans="1:40">
      <c r="A77" s="134" t="s">
        <v>9109</v>
      </c>
      <c r="B77" s="134"/>
      <c r="C77" s="137" t="s">
        <v>9107</v>
      </c>
      <c r="D77" s="138"/>
      <c r="E77" s="137" t="s">
        <v>9107</v>
      </c>
      <c r="F77" s="138"/>
      <c r="G77" s="137" t="s">
        <v>9107</v>
      </c>
      <c r="H77" s="138"/>
      <c r="I77" s="137" t="s">
        <v>9107</v>
      </c>
      <c r="J77" s="138"/>
      <c r="K77" s="137">
        <v>0</v>
      </c>
      <c r="L77" s="138"/>
      <c r="M77" s="137">
        <v>0</v>
      </c>
      <c r="N77" s="138"/>
      <c r="O77" s="137">
        <v>0</v>
      </c>
      <c r="P77" s="138"/>
      <c r="Q77" s="137">
        <v>0</v>
      </c>
      <c r="R77" s="138"/>
      <c r="S77" s="137">
        <v>0</v>
      </c>
      <c r="T77" s="138"/>
      <c r="U77" s="137">
        <v>0</v>
      </c>
      <c r="V77" s="138"/>
      <c r="W77" s="137" t="s">
        <v>9107</v>
      </c>
      <c r="X77" s="138"/>
      <c r="Y77" s="137" t="s">
        <v>9107</v>
      </c>
      <c r="Z77" s="138"/>
      <c r="AA77" s="137" t="s">
        <v>9107</v>
      </c>
      <c r="AB77" s="138"/>
      <c r="AC77" s="137" t="s">
        <v>9107</v>
      </c>
      <c r="AD77" s="138"/>
      <c r="AE77" s="137" t="s">
        <v>9107</v>
      </c>
      <c r="AF77" s="138"/>
      <c r="AG77" s="137" t="s">
        <v>9107</v>
      </c>
      <c r="AH77" s="138"/>
      <c r="AI77" s="137" t="s">
        <v>9107</v>
      </c>
      <c r="AJ77" s="138"/>
      <c r="AK77" s="137" t="s">
        <v>9107</v>
      </c>
      <c r="AL77" s="138"/>
      <c r="AM77" s="137" t="s">
        <v>9107</v>
      </c>
      <c r="AN77" s="138"/>
    </row>
    <row r="78" spans="1:40">
      <c r="A78" s="132" t="s">
        <v>9123</v>
      </c>
      <c r="B78" s="132"/>
      <c r="C78" s="141">
        <v>1.506</v>
      </c>
      <c r="D78" s="142">
        <v>1</v>
      </c>
      <c r="E78" s="141">
        <v>2.1179999999999999</v>
      </c>
      <c r="F78" s="142">
        <v>1</v>
      </c>
      <c r="G78" s="141">
        <v>2.4870000000000001</v>
      </c>
      <c r="H78" s="142">
        <v>1</v>
      </c>
      <c r="I78" s="141" t="s">
        <v>9107</v>
      </c>
      <c r="J78" s="142"/>
      <c r="K78" s="141" t="s">
        <v>9107</v>
      </c>
      <c r="L78" s="142"/>
      <c r="M78" s="141" t="s">
        <v>9107</v>
      </c>
      <c r="N78" s="142"/>
      <c r="O78" s="141" t="s">
        <v>9107</v>
      </c>
      <c r="P78" s="142"/>
      <c r="Q78" s="141" t="s">
        <v>9107</v>
      </c>
      <c r="R78" s="142"/>
      <c r="S78" s="141" t="s">
        <v>9107</v>
      </c>
      <c r="T78" s="142"/>
      <c r="U78" s="141" t="s">
        <v>9107</v>
      </c>
      <c r="V78" s="142"/>
      <c r="W78" s="141" t="s">
        <v>9107</v>
      </c>
      <c r="X78" s="142"/>
      <c r="Y78" s="141" t="s">
        <v>9107</v>
      </c>
      <c r="Z78" s="142"/>
      <c r="AA78" s="141" t="s">
        <v>9107</v>
      </c>
      <c r="AB78" s="142"/>
      <c r="AC78" s="141" t="s">
        <v>9107</v>
      </c>
      <c r="AD78" s="142"/>
      <c r="AE78" s="141" t="s">
        <v>9107</v>
      </c>
      <c r="AF78" s="142"/>
      <c r="AG78" s="141" t="s">
        <v>9107</v>
      </c>
      <c r="AH78" s="142"/>
      <c r="AI78" s="141" t="s">
        <v>9107</v>
      </c>
      <c r="AJ78" s="142"/>
      <c r="AK78" s="141" t="s">
        <v>9107</v>
      </c>
      <c r="AL78" s="142"/>
      <c r="AM78" s="141" t="s">
        <v>9107</v>
      </c>
      <c r="AN78" s="142"/>
    </row>
    <row r="79" spans="1:40">
      <c r="A79" s="134" t="s">
        <v>9105</v>
      </c>
      <c r="B79" s="134"/>
      <c r="C79" s="137">
        <v>1.125</v>
      </c>
      <c r="D79" s="138">
        <v>0.74701195219123495</v>
      </c>
      <c r="E79" s="137">
        <v>1.4850000000000001</v>
      </c>
      <c r="F79" s="138">
        <v>0.70113314447592101</v>
      </c>
      <c r="G79" s="137">
        <v>1.653</v>
      </c>
      <c r="H79" s="138">
        <v>0.66465621230398098</v>
      </c>
      <c r="I79" s="137" t="s">
        <v>9107</v>
      </c>
      <c r="J79" s="138"/>
      <c r="K79" s="137" t="s">
        <v>9107</v>
      </c>
      <c r="L79" s="138"/>
      <c r="M79" s="137" t="s">
        <v>9107</v>
      </c>
      <c r="N79" s="138"/>
      <c r="O79" s="137" t="s">
        <v>9107</v>
      </c>
      <c r="P79" s="138"/>
      <c r="Q79" s="137" t="s">
        <v>9107</v>
      </c>
      <c r="R79" s="138"/>
      <c r="S79" s="137" t="s">
        <v>9107</v>
      </c>
      <c r="T79" s="138"/>
      <c r="U79" s="137" t="s">
        <v>9107</v>
      </c>
      <c r="V79" s="138"/>
      <c r="W79" s="137" t="s">
        <v>9107</v>
      </c>
      <c r="X79" s="138"/>
      <c r="Y79" s="137" t="s">
        <v>9107</v>
      </c>
      <c r="Z79" s="138"/>
      <c r="AA79" s="137" t="s">
        <v>9107</v>
      </c>
      <c r="AB79" s="138"/>
      <c r="AC79" s="137" t="s">
        <v>9107</v>
      </c>
      <c r="AD79" s="138"/>
      <c r="AE79" s="137" t="s">
        <v>9107</v>
      </c>
      <c r="AF79" s="138"/>
      <c r="AG79" s="137" t="s">
        <v>9107</v>
      </c>
      <c r="AH79" s="138"/>
      <c r="AI79" s="137" t="s">
        <v>9107</v>
      </c>
      <c r="AJ79" s="138"/>
      <c r="AK79" s="137" t="s">
        <v>9107</v>
      </c>
      <c r="AL79" s="138"/>
      <c r="AM79" s="137" t="s">
        <v>9107</v>
      </c>
      <c r="AN79" s="138"/>
    </row>
    <row r="80" spans="1:40">
      <c r="A80" s="134" t="s">
        <v>9104</v>
      </c>
      <c r="B80" s="134"/>
      <c r="C80" s="137">
        <v>0.38100000000000001</v>
      </c>
      <c r="D80" s="138">
        <v>0.25298804780876499</v>
      </c>
      <c r="E80" s="137">
        <v>0.63300000000000001</v>
      </c>
      <c r="F80" s="138">
        <v>0.29886685552407899</v>
      </c>
      <c r="G80" s="137">
        <v>0.83399999999999996</v>
      </c>
      <c r="H80" s="138">
        <v>0.33534378769601902</v>
      </c>
      <c r="I80" s="137" t="s">
        <v>9107</v>
      </c>
      <c r="J80" s="138"/>
      <c r="K80" s="137" t="s">
        <v>9107</v>
      </c>
      <c r="L80" s="138"/>
      <c r="M80" s="137" t="s">
        <v>9107</v>
      </c>
      <c r="N80" s="138"/>
      <c r="O80" s="137" t="s">
        <v>9107</v>
      </c>
      <c r="P80" s="138"/>
      <c r="Q80" s="137" t="s">
        <v>9107</v>
      </c>
      <c r="R80" s="138"/>
      <c r="S80" s="137" t="s">
        <v>9107</v>
      </c>
      <c r="T80" s="138"/>
      <c r="U80" s="137" t="s">
        <v>9107</v>
      </c>
      <c r="V80" s="138"/>
      <c r="W80" s="137" t="s">
        <v>9107</v>
      </c>
      <c r="X80" s="138"/>
      <c r="Y80" s="137" t="s">
        <v>9107</v>
      </c>
      <c r="Z80" s="138"/>
      <c r="AA80" s="137" t="s">
        <v>9107</v>
      </c>
      <c r="AB80" s="138"/>
      <c r="AC80" s="137" t="s">
        <v>9107</v>
      </c>
      <c r="AD80" s="138"/>
      <c r="AE80" s="137" t="s">
        <v>9107</v>
      </c>
      <c r="AF80" s="138"/>
      <c r="AG80" s="137" t="s">
        <v>9107</v>
      </c>
      <c r="AH80" s="138"/>
      <c r="AI80" s="137" t="s">
        <v>9107</v>
      </c>
      <c r="AJ80" s="138"/>
      <c r="AK80" s="137" t="s">
        <v>9107</v>
      </c>
      <c r="AL80" s="138"/>
      <c r="AM80" s="137" t="s">
        <v>9107</v>
      </c>
      <c r="AN80" s="138"/>
    </row>
    <row r="81" spans="1:40">
      <c r="A81" s="132" t="s">
        <v>3254</v>
      </c>
      <c r="B81" s="132"/>
      <c r="C81" s="141">
        <v>-4.069</v>
      </c>
      <c r="D81" s="142"/>
      <c r="E81" s="141">
        <v>-15.682</v>
      </c>
      <c r="F81" s="142"/>
      <c r="G81" s="141">
        <v>-60.393999999999998</v>
      </c>
      <c r="H81" s="142"/>
      <c r="I81" s="141" t="s">
        <v>9107</v>
      </c>
      <c r="J81" s="142"/>
      <c r="K81" s="141" t="s">
        <v>9107</v>
      </c>
      <c r="L81" s="142"/>
      <c r="M81" s="141" t="s">
        <v>9107</v>
      </c>
      <c r="N81" s="142"/>
      <c r="O81" s="141" t="s">
        <v>9107</v>
      </c>
      <c r="P81" s="142"/>
      <c r="Q81" s="141" t="s">
        <v>9107</v>
      </c>
      <c r="R81" s="142"/>
      <c r="S81" s="141" t="s">
        <v>9107</v>
      </c>
      <c r="T81" s="142"/>
      <c r="U81" s="141" t="s">
        <v>9107</v>
      </c>
      <c r="V81" s="142"/>
      <c r="W81" s="141" t="s">
        <v>9107</v>
      </c>
      <c r="X81" s="142"/>
      <c r="Y81" s="141" t="s">
        <v>9107</v>
      </c>
      <c r="Z81" s="142"/>
      <c r="AA81" s="141" t="s">
        <v>9107</v>
      </c>
      <c r="AB81" s="142"/>
      <c r="AC81" s="141" t="s">
        <v>9107</v>
      </c>
      <c r="AD81" s="142"/>
      <c r="AE81" s="141" t="s">
        <v>9107</v>
      </c>
      <c r="AF81" s="142"/>
      <c r="AG81" s="141" t="s">
        <v>9107</v>
      </c>
      <c r="AH81" s="142"/>
      <c r="AI81" s="141" t="s">
        <v>9107</v>
      </c>
      <c r="AJ81" s="142"/>
      <c r="AK81" s="141" t="s">
        <v>9107</v>
      </c>
      <c r="AL81" s="142"/>
      <c r="AM81" s="141" t="s">
        <v>9107</v>
      </c>
      <c r="AN81" s="142"/>
    </row>
    <row r="82" spans="1:40">
      <c r="A82" s="134" t="s">
        <v>9105</v>
      </c>
      <c r="B82" s="134"/>
      <c r="C82" s="137">
        <v>-3.0880000000000001</v>
      </c>
      <c r="D82" s="138">
        <v>0.758908822806586</v>
      </c>
      <c r="E82" s="137">
        <v>-12.747</v>
      </c>
      <c r="F82" s="138">
        <v>0.81284274964927905</v>
      </c>
      <c r="G82" s="137">
        <v>-56.036999999999999</v>
      </c>
      <c r="H82" s="138">
        <v>0.92785707189455902</v>
      </c>
      <c r="I82" s="137" t="s">
        <v>9107</v>
      </c>
      <c r="J82" s="138"/>
      <c r="K82" s="137" t="s">
        <v>9107</v>
      </c>
      <c r="L82" s="138"/>
      <c r="M82" s="137" t="s">
        <v>9107</v>
      </c>
      <c r="N82" s="138"/>
      <c r="O82" s="137" t="s">
        <v>9107</v>
      </c>
      <c r="P82" s="138"/>
      <c r="Q82" s="137" t="s">
        <v>9107</v>
      </c>
      <c r="R82" s="138"/>
      <c r="S82" s="137" t="s">
        <v>9107</v>
      </c>
      <c r="T82" s="138"/>
      <c r="U82" s="137" t="s">
        <v>9107</v>
      </c>
      <c r="V82" s="138"/>
      <c r="W82" s="137" t="s">
        <v>9107</v>
      </c>
      <c r="X82" s="138"/>
      <c r="Y82" s="137" t="s">
        <v>9107</v>
      </c>
      <c r="Z82" s="138"/>
      <c r="AA82" s="137" t="s">
        <v>9107</v>
      </c>
      <c r="AB82" s="138"/>
      <c r="AC82" s="137" t="s">
        <v>9107</v>
      </c>
      <c r="AD82" s="138"/>
      <c r="AE82" s="137" t="s">
        <v>9107</v>
      </c>
      <c r="AF82" s="138"/>
      <c r="AG82" s="137" t="s">
        <v>9107</v>
      </c>
      <c r="AH82" s="138"/>
      <c r="AI82" s="137" t="s">
        <v>9107</v>
      </c>
      <c r="AJ82" s="138"/>
      <c r="AK82" s="137" t="s">
        <v>9107</v>
      </c>
      <c r="AL82" s="138"/>
      <c r="AM82" s="137" t="s">
        <v>9107</v>
      </c>
      <c r="AN82" s="138"/>
    </row>
    <row r="83" spans="1:40">
      <c r="A83" s="134" t="s">
        <v>9104</v>
      </c>
      <c r="B83" s="134"/>
      <c r="C83" s="137">
        <v>-0.98099999999999998</v>
      </c>
      <c r="D83" s="138">
        <v>0.241091177193414</v>
      </c>
      <c r="E83" s="137">
        <v>-2.9350000000000001</v>
      </c>
      <c r="F83" s="138">
        <v>0.18715725035072101</v>
      </c>
      <c r="G83" s="137">
        <v>-4.3570000000000002</v>
      </c>
      <c r="H83" s="138">
        <v>7.2142928105440901E-2</v>
      </c>
      <c r="I83" s="137" t="s">
        <v>9107</v>
      </c>
      <c r="J83" s="138"/>
      <c r="K83" s="137" t="s">
        <v>9107</v>
      </c>
      <c r="L83" s="138"/>
      <c r="M83" s="137" t="s">
        <v>9107</v>
      </c>
      <c r="N83" s="138"/>
      <c r="O83" s="137" t="s">
        <v>9107</v>
      </c>
      <c r="P83" s="138"/>
      <c r="Q83" s="137" t="s">
        <v>9107</v>
      </c>
      <c r="R83" s="138"/>
      <c r="S83" s="137" t="s">
        <v>9107</v>
      </c>
      <c r="T83" s="138"/>
      <c r="U83" s="137" t="s">
        <v>9107</v>
      </c>
      <c r="V83" s="138"/>
      <c r="W83" s="137" t="s">
        <v>9107</v>
      </c>
      <c r="X83" s="138"/>
      <c r="Y83" s="137" t="s">
        <v>9107</v>
      </c>
      <c r="Z83" s="138"/>
      <c r="AA83" s="137" t="s">
        <v>9107</v>
      </c>
      <c r="AB83" s="138"/>
      <c r="AC83" s="137" t="s">
        <v>9107</v>
      </c>
      <c r="AD83" s="138"/>
      <c r="AE83" s="137" t="s">
        <v>9107</v>
      </c>
      <c r="AF83" s="138"/>
      <c r="AG83" s="137" t="s">
        <v>9107</v>
      </c>
      <c r="AH83" s="138"/>
      <c r="AI83" s="137" t="s">
        <v>9107</v>
      </c>
      <c r="AJ83" s="138"/>
      <c r="AK83" s="137" t="s">
        <v>9107</v>
      </c>
      <c r="AL83" s="138"/>
      <c r="AM83" s="137" t="s">
        <v>9107</v>
      </c>
      <c r="AN83" s="138"/>
    </row>
    <row r="84" spans="1:40">
      <c r="A84" s="132" t="s">
        <v>6032</v>
      </c>
      <c r="B84" s="132"/>
      <c r="C84" s="143" t="s">
        <v>9107</v>
      </c>
      <c r="D84" s="144"/>
      <c r="E84" s="143" t="s">
        <v>9107</v>
      </c>
      <c r="F84" s="144"/>
      <c r="G84" s="143" t="s">
        <v>9107</v>
      </c>
      <c r="H84" s="144"/>
      <c r="I84" s="143" t="s">
        <v>9107</v>
      </c>
      <c r="J84" s="144"/>
      <c r="K84" s="143" t="s">
        <v>9107</v>
      </c>
      <c r="L84" s="144"/>
      <c r="M84" s="143" t="s">
        <v>9107</v>
      </c>
      <c r="N84" s="144"/>
      <c r="O84" s="143" t="s">
        <v>9107</v>
      </c>
      <c r="P84" s="144"/>
      <c r="Q84" s="143" t="s">
        <v>9107</v>
      </c>
      <c r="R84" s="144"/>
      <c r="S84" s="143" t="s">
        <v>9107</v>
      </c>
      <c r="T84" s="144"/>
      <c r="U84" s="143" t="s">
        <v>9107</v>
      </c>
      <c r="V84" s="144"/>
      <c r="W84" s="143" t="s">
        <v>9107</v>
      </c>
      <c r="X84" s="144"/>
      <c r="Y84" s="143" t="s">
        <v>9107</v>
      </c>
      <c r="Z84" s="144"/>
      <c r="AA84" s="143" t="s">
        <v>9107</v>
      </c>
      <c r="AB84" s="144"/>
      <c r="AC84" s="143" t="s">
        <v>9107</v>
      </c>
      <c r="AD84" s="144"/>
      <c r="AE84" s="143" t="s">
        <v>9107</v>
      </c>
      <c r="AF84" s="144"/>
      <c r="AG84" s="143" t="s">
        <v>9107</v>
      </c>
      <c r="AH84" s="144"/>
      <c r="AI84" s="143" t="s">
        <v>9107</v>
      </c>
      <c r="AJ84" s="144"/>
      <c r="AK84" s="143" t="s">
        <v>9107</v>
      </c>
      <c r="AL84" s="144"/>
      <c r="AM84" s="143" t="s">
        <v>9107</v>
      </c>
      <c r="AN84" s="144"/>
    </row>
    <row r="85" spans="1:40">
      <c r="A85" s="134" t="s">
        <v>9105</v>
      </c>
      <c r="B85" s="134"/>
      <c r="C85" s="139" t="s">
        <v>9107</v>
      </c>
      <c r="D85" s="140"/>
      <c r="E85" s="139" t="s">
        <v>9107</v>
      </c>
      <c r="F85" s="140"/>
      <c r="G85" s="139" t="s">
        <v>9107</v>
      </c>
      <c r="H85" s="140"/>
      <c r="I85" s="139" t="s">
        <v>9107</v>
      </c>
      <c r="J85" s="140"/>
      <c r="K85" s="139" t="s">
        <v>9107</v>
      </c>
      <c r="L85" s="140"/>
      <c r="M85" s="139" t="s">
        <v>9107</v>
      </c>
      <c r="N85" s="140"/>
      <c r="O85" s="139" t="s">
        <v>9107</v>
      </c>
      <c r="P85" s="140"/>
      <c r="Q85" s="139" t="s">
        <v>9107</v>
      </c>
      <c r="R85" s="140"/>
      <c r="S85" s="139" t="s">
        <v>9107</v>
      </c>
      <c r="T85" s="140"/>
      <c r="U85" s="139" t="s">
        <v>9107</v>
      </c>
      <c r="V85" s="140"/>
      <c r="W85" s="139" t="s">
        <v>9107</v>
      </c>
      <c r="X85" s="140"/>
      <c r="Y85" s="139">
        <v>1670</v>
      </c>
      <c r="Z85" s="140"/>
      <c r="AA85" s="139">
        <v>1697</v>
      </c>
      <c r="AB85" s="140"/>
      <c r="AC85" s="139">
        <v>1640</v>
      </c>
      <c r="AD85" s="140"/>
      <c r="AE85" s="139">
        <v>1691</v>
      </c>
      <c r="AF85" s="140"/>
      <c r="AG85" s="139">
        <v>1579</v>
      </c>
      <c r="AH85" s="140"/>
      <c r="AI85" s="139">
        <v>1615</v>
      </c>
      <c r="AJ85" s="140"/>
      <c r="AK85" s="139">
        <v>1759</v>
      </c>
      <c r="AL85" s="140"/>
      <c r="AM85" s="139">
        <v>2061</v>
      </c>
      <c r="AN85" s="140"/>
    </row>
    <row r="86" spans="1:40">
      <c r="A86" s="134" t="s">
        <v>9104</v>
      </c>
      <c r="B86" s="134"/>
      <c r="C86" s="139" t="s">
        <v>9107</v>
      </c>
      <c r="D86" s="140"/>
      <c r="E86" s="139" t="s">
        <v>9107</v>
      </c>
      <c r="F86" s="140"/>
      <c r="G86" s="139" t="s">
        <v>9107</v>
      </c>
      <c r="H86" s="140"/>
      <c r="I86" s="139" t="s">
        <v>9107</v>
      </c>
      <c r="J86" s="140"/>
      <c r="K86" s="139" t="s">
        <v>9107</v>
      </c>
      <c r="L86" s="140"/>
      <c r="M86" s="139" t="s">
        <v>9107</v>
      </c>
      <c r="N86" s="140"/>
      <c r="O86" s="139" t="s">
        <v>9107</v>
      </c>
      <c r="P86" s="140"/>
      <c r="Q86" s="139" t="s">
        <v>9107</v>
      </c>
      <c r="R86" s="140"/>
      <c r="S86" s="139" t="s">
        <v>9107</v>
      </c>
      <c r="T86" s="140"/>
      <c r="U86" s="139" t="s">
        <v>9107</v>
      </c>
      <c r="V86" s="140"/>
      <c r="W86" s="139" t="s">
        <v>9107</v>
      </c>
      <c r="X86" s="140"/>
      <c r="Y86" s="139">
        <v>658</v>
      </c>
      <c r="Z86" s="140"/>
      <c r="AA86" s="139">
        <v>1030</v>
      </c>
      <c r="AB86" s="140"/>
      <c r="AC86" s="139">
        <v>1204</v>
      </c>
      <c r="AD86" s="140"/>
      <c r="AE86" s="139">
        <v>1323</v>
      </c>
      <c r="AF86" s="140"/>
      <c r="AG86" s="139">
        <v>1224</v>
      </c>
      <c r="AH86" s="140"/>
      <c r="AI86" s="139">
        <v>956</v>
      </c>
      <c r="AJ86" s="140"/>
      <c r="AK86" s="139">
        <v>1328</v>
      </c>
      <c r="AL86" s="140"/>
      <c r="AM86" s="139">
        <v>1672</v>
      </c>
      <c r="AN86" s="140"/>
    </row>
    <row r="87" spans="1:40">
      <c r="A87" s="132" t="s">
        <v>1135</v>
      </c>
      <c r="B87" s="132"/>
      <c r="C87" s="143">
        <v>624</v>
      </c>
      <c r="D87" s="144">
        <v>1</v>
      </c>
      <c r="E87" s="143">
        <v>720</v>
      </c>
      <c r="F87" s="144">
        <v>1</v>
      </c>
      <c r="G87" s="143">
        <v>1007</v>
      </c>
      <c r="H87" s="144">
        <v>1</v>
      </c>
      <c r="I87" s="143">
        <v>1111</v>
      </c>
      <c r="J87" s="144">
        <v>1</v>
      </c>
      <c r="K87" s="143">
        <v>1014</v>
      </c>
      <c r="L87" s="144">
        <v>1</v>
      </c>
      <c r="M87" s="143">
        <v>1605</v>
      </c>
      <c r="N87" s="144">
        <v>1</v>
      </c>
      <c r="O87" s="143">
        <v>1452</v>
      </c>
      <c r="P87" s="144">
        <v>1</v>
      </c>
      <c r="Q87" s="143">
        <v>1620</v>
      </c>
      <c r="R87" s="144">
        <v>1</v>
      </c>
      <c r="S87" s="143">
        <v>1705</v>
      </c>
      <c r="T87" s="144">
        <v>1</v>
      </c>
      <c r="U87" s="143">
        <v>2117</v>
      </c>
      <c r="V87" s="144">
        <v>1</v>
      </c>
      <c r="W87" s="143">
        <v>2215</v>
      </c>
      <c r="X87" s="144">
        <v>1</v>
      </c>
      <c r="Y87" s="143">
        <v>2384</v>
      </c>
      <c r="Z87" s="144">
        <v>1</v>
      </c>
      <c r="AA87" s="143">
        <v>3020</v>
      </c>
      <c r="AB87" s="144">
        <v>1</v>
      </c>
      <c r="AC87" s="143">
        <v>3063</v>
      </c>
      <c r="AD87" s="144">
        <v>1</v>
      </c>
      <c r="AE87" s="143">
        <v>3202</v>
      </c>
      <c r="AF87" s="144">
        <v>1</v>
      </c>
      <c r="AG87" s="143">
        <v>2409</v>
      </c>
      <c r="AH87" s="144">
        <v>1</v>
      </c>
      <c r="AI87" s="143">
        <v>2813</v>
      </c>
      <c r="AJ87" s="144">
        <v>1</v>
      </c>
      <c r="AK87" s="143">
        <v>3503</v>
      </c>
      <c r="AL87" s="144">
        <v>1</v>
      </c>
      <c r="AM87" s="143">
        <v>4060</v>
      </c>
      <c r="AN87" s="144">
        <v>1</v>
      </c>
    </row>
    <row r="88" spans="1:40">
      <c r="A88" s="134" t="s">
        <v>9105</v>
      </c>
      <c r="B88" s="134"/>
      <c r="C88" s="139">
        <v>343</v>
      </c>
      <c r="D88" s="140">
        <v>0.549679487179487</v>
      </c>
      <c r="E88" s="139">
        <v>353</v>
      </c>
      <c r="F88" s="140">
        <v>0.49027777777777798</v>
      </c>
      <c r="G88" s="139">
        <v>654</v>
      </c>
      <c r="H88" s="140">
        <v>0.64945382323733902</v>
      </c>
      <c r="I88" s="139">
        <v>671</v>
      </c>
      <c r="J88" s="140">
        <v>0.60396039603960405</v>
      </c>
      <c r="K88" s="139">
        <v>662</v>
      </c>
      <c r="L88" s="140">
        <v>0.65285996055226803</v>
      </c>
      <c r="M88" s="139">
        <v>1279</v>
      </c>
      <c r="N88" s="140">
        <v>0.79688473520249203</v>
      </c>
      <c r="O88" s="139">
        <v>1245</v>
      </c>
      <c r="P88" s="140">
        <v>0.85743801652892604</v>
      </c>
      <c r="Q88" s="139">
        <v>1199</v>
      </c>
      <c r="R88" s="140">
        <v>0.74012345679012304</v>
      </c>
      <c r="S88" s="139">
        <v>1220</v>
      </c>
      <c r="T88" s="140">
        <v>0.71554252199413504</v>
      </c>
      <c r="U88" s="139">
        <v>1564</v>
      </c>
      <c r="V88" s="140">
        <v>0.73878129428436501</v>
      </c>
      <c r="W88" s="139">
        <v>1621</v>
      </c>
      <c r="X88" s="140">
        <v>0.731828442437923</v>
      </c>
      <c r="Y88" s="139">
        <v>1699</v>
      </c>
      <c r="Z88" s="140">
        <v>0.71266778523489904</v>
      </c>
      <c r="AA88" s="139">
        <v>1746</v>
      </c>
      <c r="AB88" s="140">
        <v>0.57814569536423799</v>
      </c>
      <c r="AC88" s="139">
        <v>1677</v>
      </c>
      <c r="AD88" s="140">
        <v>0.547502448579824</v>
      </c>
      <c r="AE88" s="139">
        <v>1708</v>
      </c>
      <c r="AF88" s="140">
        <v>0.53341661461586498</v>
      </c>
      <c r="AG88" s="139">
        <v>1476</v>
      </c>
      <c r="AH88" s="140">
        <v>0.612702366127024</v>
      </c>
      <c r="AI88" s="139">
        <v>1676</v>
      </c>
      <c r="AJ88" s="140">
        <v>0.59580519018841105</v>
      </c>
      <c r="AK88" s="139">
        <v>1824</v>
      </c>
      <c r="AL88" s="140">
        <v>0.52069654581786995</v>
      </c>
      <c r="AM88" s="139">
        <v>2124</v>
      </c>
      <c r="AN88" s="140">
        <v>0.52315270935960601</v>
      </c>
    </row>
    <row r="89" spans="1:40">
      <c r="A89" s="134" t="s">
        <v>9104</v>
      </c>
      <c r="B89" s="134"/>
      <c r="C89" s="139">
        <v>281</v>
      </c>
      <c r="D89" s="140">
        <v>0.450320512820513</v>
      </c>
      <c r="E89" s="139">
        <v>367</v>
      </c>
      <c r="F89" s="140">
        <v>0.50972222222222197</v>
      </c>
      <c r="G89" s="139">
        <v>353</v>
      </c>
      <c r="H89" s="140">
        <v>0.35054617676266098</v>
      </c>
      <c r="I89" s="139">
        <v>440</v>
      </c>
      <c r="J89" s="140">
        <v>0.396039603960396</v>
      </c>
      <c r="K89" s="139">
        <v>352</v>
      </c>
      <c r="L89" s="140">
        <v>0.34714003944773197</v>
      </c>
      <c r="M89" s="139">
        <v>326</v>
      </c>
      <c r="N89" s="140">
        <v>0.20311526479750799</v>
      </c>
      <c r="O89" s="139">
        <v>207</v>
      </c>
      <c r="P89" s="140">
        <v>0.14256198347107399</v>
      </c>
      <c r="Q89" s="139">
        <v>421</v>
      </c>
      <c r="R89" s="140">
        <v>0.25987654320987702</v>
      </c>
      <c r="S89" s="139">
        <v>485</v>
      </c>
      <c r="T89" s="140">
        <v>0.28445747800586502</v>
      </c>
      <c r="U89" s="139">
        <v>553</v>
      </c>
      <c r="V89" s="140">
        <v>0.26121870571563499</v>
      </c>
      <c r="W89" s="139">
        <v>594</v>
      </c>
      <c r="X89" s="140">
        <v>0.268171557562077</v>
      </c>
      <c r="Y89" s="139">
        <v>685</v>
      </c>
      <c r="Z89" s="140">
        <v>0.28733221476510101</v>
      </c>
      <c r="AA89" s="139">
        <v>1274</v>
      </c>
      <c r="AB89" s="140">
        <v>0.42185430463576201</v>
      </c>
      <c r="AC89" s="139">
        <v>1386</v>
      </c>
      <c r="AD89" s="140">
        <v>0.452497551420176</v>
      </c>
      <c r="AE89" s="139">
        <v>1494</v>
      </c>
      <c r="AF89" s="140">
        <v>0.46658338538413502</v>
      </c>
      <c r="AG89" s="139">
        <v>933</v>
      </c>
      <c r="AH89" s="140">
        <v>0.387297633872976</v>
      </c>
      <c r="AI89" s="139">
        <v>1137</v>
      </c>
      <c r="AJ89" s="140">
        <v>0.40419480981158901</v>
      </c>
      <c r="AK89" s="139">
        <v>1679</v>
      </c>
      <c r="AL89" s="140">
        <v>0.47930345418213</v>
      </c>
      <c r="AM89" s="139">
        <v>1936</v>
      </c>
      <c r="AN89" s="140">
        <v>0.47684729064039399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19E92-DB70-4C93-A25C-7AF39BC9EE8A}">
  <dimension ref="A1:AN72"/>
  <sheetViews>
    <sheetView workbookViewId="0">
      <selection activeCell="I11" sqref="I11"/>
    </sheetView>
  </sheetViews>
  <sheetFormatPr baseColWidth="10" defaultColWidth="8.83203125" defaultRowHeight="15"/>
  <sheetData>
    <row r="1" spans="1:40" ht="20">
      <c r="A1" s="146" t="s">
        <v>9124</v>
      </c>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46"/>
      <c r="AK1" s="146"/>
      <c r="AL1" s="146"/>
      <c r="AM1" s="146"/>
      <c r="AN1" s="146"/>
    </row>
    <row r="2" spans="1:40">
      <c r="A2" s="145"/>
      <c r="B2" s="145"/>
      <c r="C2" s="145"/>
      <c r="D2" s="145"/>
      <c r="E2" s="145"/>
      <c r="F2" s="145"/>
      <c r="G2" s="145"/>
      <c r="H2" s="145"/>
      <c r="I2" s="145"/>
      <c r="J2" s="145"/>
      <c r="K2" s="145"/>
      <c r="L2" s="145"/>
      <c r="M2" s="145"/>
      <c r="N2" s="145"/>
      <c r="O2" s="145"/>
      <c r="P2" s="145"/>
      <c r="Q2" s="145"/>
      <c r="R2" s="145"/>
      <c r="S2" s="145"/>
      <c r="T2" s="145"/>
      <c r="U2" s="145"/>
      <c r="V2" s="145"/>
      <c r="W2" s="145"/>
      <c r="X2" s="145"/>
      <c r="Y2" s="145"/>
      <c r="Z2" s="145"/>
      <c r="AA2" s="145"/>
      <c r="AB2" s="145"/>
      <c r="AC2" s="145"/>
      <c r="AD2" s="145"/>
      <c r="AE2" s="145"/>
      <c r="AF2" s="145"/>
      <c r="AG2" s="145"/>
      <c r="AH2" s="145"/>
      <c r="AI2" s="145"/>
      <c r="AJ2" s="145"/>
      <c r="AK2" s="145"/>
      <c r="AL2" s="145"/>
      <c r="AM2" s="145"/>
      <c r="AN2" s="145"/>
    </row>
    <row r="3" spans="1:40">
      <c r="A3" s="131" t="s">
        <v>9064</v>
      </c>
      <c r="B3" s="131"/>
      <c r="C3" s="135" t="s">
        <v>9065</v>
      </c>
      <c r="D3" s="135"/>
      <c r="E3" s="135" t="s">
        <v>9066</v>
      </c>
      <c r="F3" s="135"/>
      <c r="G3" s="135" t="s">
        <v>9067</v>
      </c>
      <c r="H3" s="135"/>
      <c r="I3" s="135" t="s">
        <v>9068</v>
      </c>
      <c r="J3" s="135"/>
      <c r="K3" s="135" t="s">
        <v>9069</v>
      </c>
      <c r="L3" s="135"/>
      <c r="M3" s="135" t="s">
        <v>9070</v>
      </c>
      <c r="N3" s="135"/>
      <c r="O3" s="135" t="s">
        <v>9071</v>
      </c>
      <c r="P3" s="135"/>
      <c r="Q3" s="135" t="s">
        <v>9072</v>
      </c>
      <c r="R3" s="135"/>
      <c r="S3" s="135" t="s">
        <v>9073</v>
      </c>
      <c r="T3" s="135"/>
      <c r="U3" s="135" t="s">
        <v>9074</v>
      </c>
      <c r="V3" s="135"/>
      <c r="W3" s="135" t="s">
        <v>9075</v>
      </c>
      <c r="X3" s="135"/>
      <c r="Y3" s="135" t="s">
        <v>9076</v>
      </c>
      <c r="Z3" s="135"/>
      <c r="AA3" s="135" t="s">
        <v>9077</v>
      </c>
      <c r="AB3" s="135"/>
      <c r="AC3" s="135" t="s">
        <v>9078</v>
      </c>
      <c r="AD3" s="135"/>
      <c r="AE3" s="135" t="s">
        <v>9079</v>
      </c>
      <c r="AF3" s="135"/>
      <c r="AG3" s="135" t="s">
        <v>9080</v>
      </c>
      <c r="AH3" s="135"/>
      <c r="AI3" s="135" t="s">
        <v>9081</v>
      </c>
      <c r="AJ3" s="135"/>
      <c r="AK3" s="135" t="s">
        <v>9082</v>
      </c>
      <c r="AL3" s="135"/>
      <c r="AM3" s="135" t="s">
        <v>9083</v>
      </c>
      <c r="AN3" s="135"/>
    </row>
    <row r="4" spans="1:40">
      <c r="A4" s="133" t="s">
        <v>9084</v>
      </c>
      <c r="B4" s="133"/>
      <c r="C4" s="136" t="s">
        <v>9085</v>
      </c>
      <c r="D4" s="136"/>
      <c r="E4" s="136" t="s">
        <v>9086</v>
      </c>
      <c r="F4" s="136"/>
      <c r="G4" s="136" t="s">
        <v>9087</v>
      </c>
      <c r="H4" s="136"/>
      <c r="I4" s="136" t="s">
        <v>9088</v>
      </c>
      <c r="J4" s="136"/>
      <c r="K4" s="136" t="s">
        <v>9089</v>
      </c>
      <c r="L4" s="136"/>
      <c r="M4" s="136" t="s">
        <v>9090</v>
      </c>
      <c r="N4" s="136"/>
      <c r="O4" s="136" t="s">
        <v>9091</v>
      </c>
      <c r="P4" s="136"/>
      <c r="Q4" s="136" t="s">
        <v>9092</v>
      </c>
      <c r="R4" s="136"/>
      <c r="S4" s="136" t="s">
        <v>9093</v>
      </c>
      <c r="T4" s="136"/>
      <c r="U4" s="136" t="s">
        <v>9094</v>
      </c>
      <c r="V4" s="136"/>
      <c r="W4" s="136" t="s">
        <v>9095</v>
      </c>
      <c r="X4" s="136"/>
      <c r="Y4" s="136" t="s">
        <v>9096</v>
      </c>
      <c r="Z4" s="136"/>
      <c r="AA4" s="136" t="s">
        <v>9097</v>
      </c>
      <c r="AB4" s="136"/>
      <c r="AC4" s="136" t="s">
        <v>9098</v>
      </c>
      <c r="AD4" s="136"/>
      <c r="AE4" s="136" t="s">
        <v>9099</v>
      </c>
      <c r="AF4" s="136"/>
      <c r="AG4" s="136" t="s">
        <v>9100</v>
      </c>
      <c r="AH4" s="136"/>
      <c r="AI4" s="136" t="s">
        <v>9101</v>
      </c>
      <c r="AJ4" s="136"/>
      <c r="AK4" s="136" t="s">
        <v>9102</v>
      </c>
      <c r="AL4" s="136"/>
      <c r="AM4" s="136" t="s">
        <v>9103</v>
      </c>
      <c r="AN4" s="136"/>
    </row>
    <row r="5" spans="1:40">
      <c r="A5" s="132" t="s">
        <v>6</v>
      </c>
      <c r="B5" s="132"/>
      <c r="C5" s="141">
        <v>256.17899999999997</v>
      </c>
      <c r="D5" s="142">
        <v>1</v>
      </c>
      <c r="E5" s="141">
        <v>342.92700000000002</v>
      </c>
      <c r="F5" s="142">
        <v>1</v>
      </c>
      <c r="G5" s="141">
        <v>384.375</v>
      </c>
      <c r="H5" s="142">
        <v>1</v>
      </c>
      <c r="I5" s="141">
        <v>404.34800000000001</v>
      </c>
      <c r="J5" s="142">
        <v>1</v>
      </c>
      <c r="K5" s="141">
        <v>466.69799999999998</v>
      </c>
      <c r="L5" s="142">
        <v>1</v>
      </c>
      <c r="M5" s="141">
        <v>519.577</v>
      </c>
      <c r="N5" s="142">
        <v>1</v>
      </c>
      <c r="O5" s="141">
        <v>502.81400000000002</v>
      </c>
      <c r="P5" s="142">
        <v>1</v>
      </c>
      <c r="Q5" s="141">
        <v>520.33399999999995</v>
      </c>
      <c r="R5" s="142">
        <v>1</v>
      </c>
      <c r="S5" s="141">
        <v>628.34900000000005</v>
      </c>
      <c r="T5" s="142">
        <v>1</v>
      </c>
      <c r="U5" s="141">
        <v>690.3</v>
      </c>
      <c r="V5" s="142">
        <v>1</v>
      </c>
      <c r="W5" s="141">
        <v>834.22699999999998</v>
      </c>
      <c r="X5" s="142">
        <v>1</v>
      </c>
      <c r="Y5" s="141">
        <v>829.90599999999995</v>
      </c>
      <c r="Z5" s="142">
        <v>1</v>
      </c>
      <c r="AA5" s="141">
        <v>1033.98</v>
      </c>
      <c r="AB5" s="142">
        <v>1</v>
      </c>
      <c r="AC5" s="141">
        <v>1241.69</v>
      </c>
      <c r="AD5" s="142">
        <v>1</v>
      </c>
      <c r="AE5" s="141">
        <v>1443.125</v>
      </c>
      <c r="AF5" s="142">
        <v>1</v>
      </c>
      <c r="AG5" s="141">
        <v>256.83999999999997</v>
      </c>
      <c r="AH5" s="142">
        <v>1</v>
      </c>
      <c r="AI5" s="141">
        <v>407.82100000000003</v>
      </c>
      <c r="AJ5" s="142">
        <v>1</v>
      </c>
      <c r="AK5" s="141">
        <v>1925.8030000000001</v>
      </c>
      <c r="AL5" s="142">
        <v>1</v>
      </c>
      <c r="AM5" s="141">
        <v>2358.5540000000001</v>
      </c>
      <c r="AN5" s="142">
        <v>1</v>
      </c>
    </row>
    <row r="6" spans="1:40">
      <c r="A6" s="134" t="s">
        <v>9125</v>
      </c>
      <c r="B6" s="134"/>
      <c r="C6" s="137" t="s">
        <v>9107</v>
      </c>
      <c r="D6" s="138"/>
      <c r="E6" s="137" t="s">
        <v>9107</v>
      </c>
      <c r="F6" s="138"/>
      <c r="G6" s="137">
        <v>325.35700000000003</v>
      </c>
      <c r="H6" s="138">
        <v>0.84645723577235799</v>
      </c>
      <c r="I6" s="137">
        <v>325.68599999999998</v>
      </c>
      <c r="J6" s="138">
        <v>0.80545965356574001</v>
      </c>
      <c r="K6" s="137">
        <v>364.541</v>
      </c>
      <c r="L6" s="138">
        <v>0.78110683996931596</v>
      </c>
      <c r="M6" s="137">
        <v>394.75599999999997</v>
      </c>
      <c r="N6" s="138">
        <v>0.75976419279529295</v>
      </c>
      <c r="O6" s="137">
        <v>386.82499999999999</v>
      </c>
      <c r="P6" s="138">
        <v>0.76932026554551003</v>
      </c>
      <c r="Q6" s="137">
        <v>384.68099999999998</v>
      </c>
      <c r="R6" s="138">
        <v>0.73929629814695896</v>
      </c>
      <c r="S6" s="137">
        <v>472.34199999999998</v>
      </c>
      <c r="T6" s="138">
        <v>0.75171918790353798</v>
      </c>
      <c r="U6" s="137">
        <v>466.51799999999997</v>
      </c>
      <c r="V6" s="138">
        <v>0.67581920903954795</v>
      </c>
      <c r="W6" s="137">
        <v>569.88</v>
      </c>
      <c r="X6" s="138">
        <v>0.68312341844605895</v>
      </c>
      <c r="Y6" s="137">
        <v>531.07100000000003</v>
      </c>
      <c r="Z6" s="138">
        <v>0.63991705084672201</v>
      </c>
      <c r="AA6" s="137">
        <v>692.53200000000004</v>
      </c>
      <c r="AB6" s="138">
        <v>0.66977310973132897</v>
      </c>
      <c r="AC6" s="137">
        <v>808.84</v>
      </c>
      <c r="AD6" s="138">
        <v>0.651402523979415</v>
      </c>
      <c r="AE6" s="137">
        <v>878.04300000000001</v>
      </c>
      <c r="AF6" s="138">
        <v>0.608431702035513</v>
      </c>
      <c r="AG6" s="137">
        <v>153.03800000000001</v>
      </c>
      <c r="AH6" s="138">
        <v>0.595849556143903</v>
      </c>
      <c r="AI6" s="137">
        <v>189.398</v>
      </c>
      <c r="AJ6" s="138">
        <v>0.46441453480816303</v>
      </c>
      <c r="AK6" s="137">
        <v>893.34199999999998</v>
      </c>
      <c r="AL6" s="138">
        <v>0.463880261895947</v>
      </c>
      <c r="AM6" s="137">
        <v>1087.605</v>
      </c>
      <c r="AN6" s="138">
        <v>0.46113211739057097</v>
      </c>
    </row>
    <row r="7" spans="1:40">
      <c r="A7" s="134" t="s">
        <v>9126</v>
      </c>
      <c r="B7" s="134"/>
      <c r="C7" s="137" t="s">
        <v>9107</v>
      </c>
      <c r="D7" s="138"/>
      <c r="E7" s="137" t="s">
        <v>9107</v>
      </c>
      <c r="F7" s="138"/>
      <c r="G7" s="137">
        <v>8.1470000000000002</v>
      </c>
      <c r="H7" s="138">
        <v>2.1195447154471501E-2</v>
      </c>
      <c r="I7" s="137">
        <v>16.516999999999999</v>
      </c>
      <c r="J7" s="138">
        <v>4.0848477054418499E-2</v>
      </c>
      <c r="K7" s="137">
        <v>20.335000000000001</v>
      </c>
      <c r="L7" s="138">
        <v>4.3572074446429999E-2</v>
      </c>
      <c r="M7" s="137">
        <v>20.140999999999998</v>
      </c>
      <c r="N7" s="138">
        <v>3.8764225514216398E-2</v>
      </c>
      <c r="O7" s="137">
        <v>23.702999999999999</v>
      </c>
      <c r="P7" s="138">
        <v>4.7140692184386303E-2</v>
      </c>
      <c r="Q7" s="137">
        <v>23.670999999999999</v>
      </c>
      <c r="R7" s="138">
        <v>4.5491934026990297E-2</v>
      </c>
      <c r="S7" s="137">
        <v>31.370999999999999</v>
      </c>
      <c r="T7" s="138">
        <v>4.9926076113752098E-2</v>
      </c>
      <c r="U7" s="137">
        <v>38.161999999999999</v>
      </c>
      <c r="V7" s="138">
        <v>5.5283210198464397E-2</v>
      </c>
      <c r="W7" s="137">
        <v>48.530999999999999</v>
      </c>
      <c r="X7" s="138">
        <v>5.8174813330184698E-2</v>
      </c>
      <c r="Y7" s="137">
        <v>55.44</v>
      </c>
      <c r="Z7" s="138">
        <v>6.6802746335127103E-2</v>
      </c>
      <c r="AA7" s="137">
        <v>61.216000000000001</v>
      </c>
      <c r="AB7" s="138">
        <v>5.92042399272713E-2</v>
      </c>
      <c r="AC7" s="137">
        <v>151.488</v>
      </c>
      <c r="AD7" s="138">
        <v>0.122001465744268</v>
      </c>
      <c r="AE7" s="137">
        <v>270.89</v>
      </c>
      <c r="AF7" s="138">
        <v>0.18771069727154599</v>
      </c>
      <c r="AG7" s="137">
        <v>36.860999999999997</v>
      </c>
      <c r="AH7" s="138">
        <v>0.14351736489643399</v>
      </c>
      <c r="AI7" s="137">
        <v>68.448999999999998</v>
      </c>
      <c r="AJ7" s="138">
        <v>0.167840792896884</v>
      </c>
      <c r="AK7" s="137">
        <v>395.81799999999998</v>
      </c>
      <c r="AL7" s="138">
        <v>0.20553400321839799</v>
      </c>
      <c r="AM7" s="137">
        <v>501.56299999999999</v>
      </c>
      <c r="AN7" s="138">
        <v>0.21265699237753299</v>
      </c>
    </row>
    <row r="8" spans="1:40">
      <c r="A8" s="134" t="s">
        <v>9127</v>
      </c>
      <c r="B8" s="134"/>
      <c r="C8" s="137" t="s">
        <v>9107</v>
      </c>
      <c r="D8" s="138"/>
      <c r="E8" s="137" t="s">
        <v>9107</v>
      </c>
      <c r="F8" s="138"/>
      <c r="G8" s="137" t="s">
        <v>9107</v>
      </c>
      <c r="H8" s="138"/>
      <c r="I8" s="137" t="s">
        <v>9107</v>
      </c>
      <c r="J8" s="138"/>
      <c r="K8" s="137" t="s">
        <v>9107</v>
      </c>
      <c r="L8" s="138"/>
      <c r="M8" s="137" t="s">
        <v>9107</v>
      </c>
      <c r="N8" s="138"/>
      <c r="O8" s="137" t="s">
        <v>9107</v>
      </c>
      <c r="P8" s="138"/>
      <c r="Q8" s="137" t="s">
        <v>9107</v>
      </c>
      <c r="R8" s="138"/>
      <c r="S8" s="137" t="s">
        <v>9107</v>
      </c>
      <c r="T8" s="138"/>
      <c r="U8" s="137" t="s">
        <v>9107</v>
      </c>
      <c r="V8" s="138"/>
      <c r="W8" s="137" t="s">
        <v>9107</v>
      </c>
      <c r="X8" s="138"/>
      <c r="Y8" s="137" t="s">
        <v>9107</v>
      </c>
      <c r="Z8" s="138"/>
      <c r="AA8" s="137" t="s">
        <v>9107</v>
      </c>
      <c r="AB8" s="138"/>
      <c r="AC8" s="137" t="s">
        <v>9107</v>
      </c>
      <c r="AD8" s="138"/>
      <c r="AE8" s="137" t="s">
        <v>9107</v>
      </c>
      <c r="AF8" s="138"/>
      <c r="AG8" s="137">
        <v>0</v>
      </c>
      <c r="AH8" s="138"/>
      <c r="AI8" s="137">
        <v>47.811</v>
      </c>
      <c r="AJ8" s="138">
        <v>0.117235257625282</v>
      </c>
      <c r="AK8" s="137">
        <v>48.616999999999997</v>
      </c>
      <c r="AL8" s="138">
        <v>2.5245053621787899E-2</v>
      </c>
      <c r="AM8" s="137">
        <v>176.00700000000001</v>
      </c>
      <c r="AN8" s="138">
        <v>7.4624960887052005E-2</v>
      </c>
    </row>
    <row r="9" spans="1:40">
      <c r="A9" s="134" t="s">
        <v>9128</v>
      </c>
      <c r="B9" s="134"/>
      <c r="C9" s="137" t="s">
        <v>9107</v>
      </c>
      <c r="D9" s="138"/>
      <c r="E9" s="137" t="s">
        <v>9107</v>
      </c>
      <c r="F9" s="138"/>
      <c r="G9" s="137" t="s">
        <v>9107</v>
      </c>
      <c r="H9" s="138"/>
      <c r="I9" s="137">
        <v>12.88</v>
      </c>
      <c r="J9" s="138">
        <v>3.18537497403227E-2</v>
      </c>
      <c r="K9" s="137" t="s">
        <v>9107</v>
      </c>
      <c r="L9" s="138"/>
      <c r="M9" s="137">
        <v>27.623999999999999</v>
      </c>
      <c r="N9" s="138">
        <v>5.3166325684162297E-2</v>
      </c>
      <c r="O9" s="137">
        <v>38.720999999999997</v>
      </c>
      <c r="P9" s="138">
        <v>7.7008595623829099E-2</v>
      </c>
      <c r="Q9" s="137">
        <v>44.177999999999997</v>
      </c>
      <c r="R9" s="138">
        <v>8.4903158355979003E-2</v>
      </c>
      <c r="S9" s="137">
        <v>48.9</v>
      </c>
      <c r="T9" s="138">
        <v>7.7822993272846794E-2</v>
      </c>
      <c r="U9" s="137">
        <v>94.506</v>
      </c>
      <c r="V9" s="138">
        <v>0.13690569317688001</v>
      </c>
      <c r="W9" s="137">
        <v>104.345</v>
      </c>
      <c r="X9" s="138">
        <v>0.12507986435346699</v>
      </c>
      <c r="Y9" s="137">
        <v>121.05800000000001</v>
      </c>
      <c r="Z9" s="138">
        <v>0.14586953221208199</v>
      </c>
      <c r="AA9" s="137">
        <v>107.042</v>
      </c>
      <c r="AB9" s="138">
        <v>0.10352424611694599</v>
      </c>
      <c r="AC9" s="137">
        <v>87.850999999999999</v>
      </c>
      <c r="AD9" s="138">
        <v>7.0751153669595501E-2</v>
      </c>
      <c r="AE9" s="137">
        <v>97.491</v>
      </c>
      <c r="AF9" s="138">
        <v>6.7555478562148094E-2</v>
      </c>
      <c r="AG9" s="137">
        <v>20.579000000000001</v>
      </c>
      <c r="AH9" s="138">
        <v>8.0123812490266302E-2</v>
      </c>
      <c r="AI9" s="137">
        <v>34.822000000000003</v>
      </c>
      <c r="AJ9" s="138">
        <v>8.5385500011034302E-2</v>
      </c>
      <c r="AK9" s="137">
        <v>149.762</v>
      </c>
      <c r="AL9" s="138">
        <v>7.7766002026167805E-2</v>
      </c>
      <c r="AM9" s="137">
        <v>164.001</v>
      </c>
      <c r="AN9" s="138">
        <v>6.9534553798641E-2</v>
      </c>
    </row>
    <row r="10" spans="1:40">
      <c r="A10" s="134" t="s">
        <v>9129</v>
      </c>
      <c r="B10" s="134"/>
      <c r="C10" s="137" t="s">
        <v>9107</v>
      </c>
      <c r="D10" s="138"/>
      <c r="E10" s="137" t="s">
        <v>9107</v>
      </c>
      <c r="F10" s="138"/>
      <c r="G10" s="137" t="s">
        <v>9107</v>
      </c>
      <c r="H10" s="138"/>
      <c r="I10" s="137">
        <v>39.162999999999997</v>
      </c>
      <c r="J10" s="138">
        <v>9.6854689524864701E-2</v>
      </c>
      <c r="K10" s="137">
        <v>47.691000000000003</v>
      </c>
      <c r="L10" s="138">
        <v>0.102188138796395</v>
      </c>
      <c r="M10" s="137">
        <v>53.503999999999998</v>
      </c>
      <c r="N10" s="138">
        <v>0.102976074768514</v>
      </c>
      <c r="O10" s="137">
        <v>35.515999999999998</v>
      </c>
      <c r="P10" s="138">
        <v>7.0634469207301306E-2</v>
      </c>
      <c r="Q10" s="137">
        <v>47.655999999999999</v>
      </c>
      <c r="R10" s="138">
        <v>9.1587326601759597E-2</v>
      </c>
      <c r="S10" s="137">
        <v>46.176000000000002</v>
      </c>
      <c r="T10" s="138">
        <v>7.3487822850040296E-2</v>
      </c>
      <c r="U10" s="137">
        <v>42.542000000000002</v>
      </c>
      <c r="V10" s="138">
        <v>6.1628277560480997E-2</v>
      </c>
      <c r="W10" s="137">
        <v>59.134</v>
      </c>
      <c r="X10" s="138">
        <v>7.0884783158540798E-2</v>
      </c>
      <c r="Y10" s="137">
        <v>53.905999999999999</v>
      </c>
      <c r="Z10" s="138">
        <v>6.4954344226936606E-2</v>
      </c>
      <c r="AA10" s="137">
        <v>51.093000000000004</v>
      </c>
      <c r="AB10" s="138">
        <v>4.94139151627691E-2</v>
      </c>
      <c r="AC10" s="137">
        <v>66.245000000000005</v>
      </c>
      <c r="AD10" s="138">
        <v>5.3350675289323399E-2</v>
      </c>
      <c r="AE10" s="137">
        <v>59.564999999999998</v>
      </c>
      <c r="AF10" s="138">
        <v>4.1275010827197901E-2</v>
      </c>
      <c r="AG10" s="137">
        <v>17.481000000000002</v>
      </c>
      <c r="AH10" s="138">
        <v>6.8061828375642397E-2</v>
      </c>
      <c r="AI10" s="137">
        <v>16.007999999999999</v>
      </c>
      <c r="AJ10" s="138">
        <v>3.9252515196618099E-2</v>
      </c>
      <c r="AK10" s="137">
        <v>145.22800000000001</v>
      </c>
      <c r="AL10" s="138">
        <v>7.5411659448032894E-2</v>
      </c>
      <c r="AM10" s="137">
        <v>155.29</v>
      </c>
      <c r="AN10" s="138">
        <v>6.5841189135376996E-2</v>
      </c>
    </row>
    <row r="11" spans="1:40">
      <c r="A11" s="134" t="s">
        <v>9130</v>
      </c>
      <c r="B11" s="134"/>
      <c r="C11" s="137" t="s">
        <v>9107</v>
      </c>
      <c r="D11" s="138"/>
      <c r="E11" s="137" t="s">
        <v>9107</v>
      </c>
      <c r="F11" s="138"/>
      <c r="G11" s="137" t="s">
        <v>9107</v>
      </c>
      <c r="H11" s="138"/>
      <c r="I11" s="137">
        <v>4.992</v>
      </c>
      <c r="J11" s="138">
        <v>1.23458011415909E-2</v>
      </c>
      <c r="K11" s="137" t="s">
        <v>9107</v>
      </c>
      <c r="L11" s="138"/>
      <c r="M11" s="137" t="s">
        <v>9107</v>
      </c>
      <c r="N11" s="138"/>
      <c r="O11" s="137" t="s">
        <v>9107</v>
      </c>
      <c r="P11" s="138"/>
      <c r="Q11" s="137" t="s">
        <v>9107</v>
      </c>
      <c r="R11" s="138"/>
      <c r="S11" s="137" t="s">
        <v>9107</v>
      </c>
      <c r="T11" s="138"/>
      <c r="U11" s="137">
        <v>7.3339999999999996</v>
      </c>
      <c r="V11" s="138">
        <v>1.0624366217586599E-2</v>
      </c>
      <c r="W11" s="137">
        <v>8.1489999999999991</v>
      </c>
      <c r="X11" s="138">
        <v>9.7683244488610405E-3</v>
      </c>
      <c r="Y11" s="137">
        <v>9.3650000000000002</v>
      </c>
      <c r="Z11" s="138">
        <v>1.1284410523601501E-2</v>
      </c>
      <c r="AA11" s="137">
        <v>20.428000000000001</v>
      </c>
      <c r="AB11" s="138">
        <v>1.9756668407512699E-2</v>
      </c>
      <c r="AC11" s="137">
        <v>21.376000000000001</v>
      </c>
      <c r="AD11" s="138">
        <v>1.72152469618021E-2</v>
      </c>
      <c r="AE11" s="137">
        <v>20.552</v>
      </c>
      <c r="AF11" s="138">
        <v>1.4241316587267201E-2</v>
      </c>
      <c r="AG11" s="137">
        <v>6.8789999999999996</v>
      </c>
      <c r="AH11" s="138">
        <v>2.6783211337797801E-2</v>
      </c>
      <c r="AI11" s="137">
        <v>4.4660000000000002</v>
      </c>
      <c r="AJ11" s="138">
        <v>1.09508828628246E-2</v>
      </c>
      <c r="AK11" s="137">
        <v>14.385</v>
      </c>
      <c r="AL11" s="138">
        <v>7.4696113776954298E-3</v>
      </c>
      <c r="AM11" s="137">
        <v>51.061</v>
      </c>
      <c r="AN11" s="138">
        <v>2.16492817209188E-2</v>
      </c>
    </row>
    <row r="12" spans="1:40">
      <c r="A12" s="134" t="s">
        <v>9131</v>
      </c>
      <c r="B12" s="134"/>
      <c r="C12" s="137" t="s">
        <v>9107</v>
      </c>
      <c r="D12" s="138"/>
      <c r="E12" s="137" t="s">
        <v>9107</v>
      </c>
      <c r="F12" s="138"/>
      <c r="G12" s="137">
        <v>50.871000000000002</v>
      </c>
      <c r="H12" s="138">
        <v>0.13234731707317099</v>
      </c>
      <c r="I12" s="137" t="s">
        <v>9107</v>
      </c>
      <c r="J12" s="138"/>
      <c r="K12" s="137">
        <v>34.131</v>
      </c>
      <c r="L12" s="138">
        <v>7.3132946787858505E-2</v>
      </c>
      <c r="M12" s="137">
        <v>23.552</v>
      </c>
      <c r="N12" s="138">
        <v>4.5329181237814598E-2</v>
      </c>
      <c r="O12" s="137">
        <v>18.048999999999999</v>
      </c>
      <c r="P12" s="138">
        <v>3.5895977438973499E-2</v>
      </c>
      <c r="Q12" s="137">
        <v>20.148</v>
      </c>
      <c r="R12" s="138">
        <v>3.8721282868311502E-2</v>
      </c>
      <c r="S12" s="137">
        <v>29.56</v>
      </c>
      <c r="T12" s="138">
        <v>4.7043919859823098E-2</v>
      </c>
      <c r="U12" s="137">
        <v>15.141</v>
      </c>
      <c r="V12" s="138">
        <v>2.19339417644502E-2</v>
      </c>
      <c r="W12" s="137">
        <v>16.73</v>
      </c>
      <c r="X12" s="138">
        <v>2.00544935611051E-2</v>
      </c>
      <c r="Y12" s="137">
        <v>29.47</v>
      </c>
      <c r="Z12" s="138">
        <v>3.5510045716020899E-2</v>
      </c>
      <c r="AA12" s="137">
        <v>58.72</v>
      </c>
      <c r="AB12" s="138">
        <v>5.6790266736300499E-2</v>
      </c>
      <c r="AC12" s="137">
        <v>53.139000000000003</v>
      </c>
      <c r="AD12" s="138">
        <v>4.2795705852507498E-2</v>
      </c>
      <c r="AE12" s="137">
        <v>52.786000000000001</v>
      </c>
      <c r="AF12" s="138">
        <v>3.6577566045907298E-2</v>
      </c>
      <c r="AG12" s="137">
        <v>11.847</v>
      </c>
      <c r="AH12" s="138">
        <v>4.6125992836006803E-2</v>
      </c>
      <c r="AI12" s="137">
        <v>30.024999999999999</v>
      </c>
      <c r="AJ12" s="138">
        <v>7.3622986555375997E-2</v>
      </c>
      <c r="AK12" s="137">
        <v>52.384</v>
      </c>
      <c r="AL12" s="138">
        <v>2.7201120779228202E-2</v>
      </c>
      <c r="AM12" s="137">
        <v>48.771000000000001</v>
      </c>
      <c r="AN12" s="138">
        <v>2.06783478351566E-2</v>
      </c>
    </row>
    <row r="13" spans="1:40">
      <c r="A13" s="134" t="s">
        <v>9132</v>
      </c>
      <c r="B13" s="134"/>
      <c r="C13" s="137" t="s">
        <v>9107</v>
      </c>
      <c r="D13" s="138"/>
      <c r="E13" s="137" t="s">
        <v>9107</v>
      </c>
      <c r="F13" s="138"/>
      <c r="G13" s="137" t="s">
        <v>9107</v>
      </c>
      <c r="H13" s="138"/>
      <c r="I13" s="137">
        <v>1.25</v>
      </c>
      <c r="J13" s="138">
        <v>3.09139651982945E-3</v>
      </c>
      <c r="K13" s="137" t="s">
        <v>9107</v>
      </c>
      <c r="L13" s="138"/>
      <c r="M13" s="137" t="s">
        <v>9107</v>
      </c>
      <c r="N13" s="138"/>
      <c r="O13" s="137" t="s">
        <v>9107</v>
      </c>
      <c r="P13" s="138"/>
      <c r="Q13" s="137" t="s">
        <v>9107</v>
      </c>
      <c r="R13" s="138"/>
      <c r="S13" s="137" t="s">
        <v>9107</v>
      </c>
      <c r="T13" s="138"/>
      <c r="U13" s="137">
        <v>8.0730000000000004</v>
      </c>
      <c r="V13" s="138">
        <v>1.16949152542373E-2</v>
      </c>
      <c r="W13" s="137">
        <v>9.9589999999999996</v>
      </c>
      <c r="X13" s="138">
        <v>1.19379976912759E-2</v>
      </c>
      <c r="Y13" s="137">
        <v>10.212</v>
      </c>
      <c r="Z13" s="138">
        <v>1.2305008037054799E-2</v>
      </c>
      <c r="AA13" s="137">
        <v>22.564</v>
      </c>
      <c r="AB13" s="138">
        <v>2.1822472388247399E-2</v>
      </c>
      <c r="AC13" s="137">
        <v>34.040999999999997</v>
      </c>
      <c r="AD13" s="138">
        <v>2.7415055287551601E-2</v>
      </c>
      <c r="AE13" s="137">
        <v>41.668999999999997</v>
      </c>
      <c r="AF13" s="138">
        <v>2.88741446513642E-2</v>
      </c>
      <c r="AG13" s="137">
        <v>8.11</v>
      </c>
      <c r="AH13" s="138">
        <v>3.1576078492446702E-2</v>
      </c>
      <c r="AI13" s="137">
        <v>12.226000000000001</v>
      </c>
      <c r="AJ13" s="138">
        <v>2.9978838755238199E-2</v>
      </c>
      <c r="AK13" s="137">
        <v>42.029000000000003</v>
      </c>
      <c r="AL13" s="138">
        <v>2.1824142967894401E-2</v>
      </c>
      <c r="AM13" s="137">
        <v>37.555</v>
      </c>
      <c r="AN13" s="138">
        <v>1.5922891737903799E-2</v>
      </c>
    </row>
    <row r="14" spans="1:40">
      <c r="A14" s="134" t="s">
        <v>9133</v>
      </c>
      <c r="B14" s="134"/>
      <c r="C14" s="137" t="s">
        <v>9107</v>
      </c>
      <c r="D14" s="138"/>
      <c r="E14" s="137" t="s">
        <v>9107</v>
      </c>
      <c r="F14" s="138"/>
      <c r="G14" s="137" t="s">
        <v>9107</v>
      </c>
      <c r="H14" s="138"/>
      <c r="I14" s="137" t="s">
        <v>9107</v>
      </c>
      <c r="J14" s="138"/>
      <c r="K14" s="137" t="s">
        <v>9107</v>
      </c>
      <c r="L14" s="138"/>
      <c r="M14" s="137" t="s">
        <v>9107</v>
      </c>
      <c r="N14" s="138"/>
      <c r="O14" s="137" t="s">
        <v>9107</v>
      </c>
      <c r="P14" s="138"/>
      <c r="Q14" s="137" t="s">
        <v>9107</v>
      </c>
      <c r="R14" s="138"/>
      <c r="S14" s="137" t="s">
        <v>9107</v>
      </c>
      <c r="T14" s="138"/>
      <c r="U14" s="137">
        <v>7.4619999999999997</v>
      </c>
      <c r="V14" s="138">
        <v>1.08097928436911E-2</v>
      </c>
      <c r="W14" s="137">
        <v>8.3529999999999998</v>
      </c>
      <c r="X14" s="138">
        <v>1.00128622065697E-2</v>
      </c>
      <c r="Y14" s="137">
        <v>8.4849999999999994</v>
      </c>
      <c r="Z14" s="138">
        <v>1.02240494706629E-2</v>
      </c>
      <c r="AA14" s="137">
        <v>8.8940000000000001</v>
      </c>
      <c r="AB14" s="138">
        <v>8.6017137662237203E-3</v>
      </c>
      <c r="AC14" s="137">
        <v>18.71</v>
      </c>
      <c r="AD14" s="138">
        <v>1.50681732155369E-2</v>
      </c>
      <c r="AE14" s="137">
        <v>22.129000000000001</v>
      </c>
      <c r="AF14" s="138">
        <v>1.5334084019055901E-2</v>
      </c>
      <c r="AG14" s="137">
        <v>2.0449999999999999</v>
      </c>
      <c r="AH14" s="138">
        <v>7.9621554275034999E-3</v>
      </c>
      <c r="AI14" s="137">
        <v>4.6159999999999997</v>
      </c>
      <c r="AJ14" s="138">
        <v>1.1318691288580001E-2</v>
      </c>
      <c r="AK14" s="137">
        <v>27.838000000000001</v>
      </c>
      <c r="AL14" s="138">
        <v>1.4455268789175199E-2</v>
      </c>
      <c r="AM14" s="137">
        <v>37.173999999999999</v>
      </c>
      <c r="AN14" s="138">
        <v>1.5761352082674401E-2</v>
      </c>
    </row>
    <row r="15" spans="1:40">
      <c r="A15" s="134" t="s">
        <v>9134</v>
      </c>
      <c r="B15" s="134"/>
      <c r="C15" s="137" t="s">
        <v>9107</v>
      </c>
      <c r="D15" s="138"/>
      <c r="E15" s="137" t="s">
        <v>9107</v>
      </c>
      <c r="F15" s="138"/>
      <c r="G15" s="137" t="s">
        <v>9107</v>
      </c>
      <c r="H15" s="138"/>
      <c r="I15" s="137" t="s">
        <v>9107</v>
      </c>
      <c r="J15" s="138"/>
      <c r="K15" s="137" t="s">
        <v>9107</v>
      </c>
      <c r="L15" s="138"/>
      <c r="M15" s="137" t="s">
        <v>9107</v>
      </c>
      <c r="N15" s="138"/>
      <c r="O15" s="137" t="s">
        <v>9107</v>
      </c>
      <c r="P15" s="138"/>
      <c r="Q15" s="137" t="s">
        <v>9107</v>
      </c>
      <c r="R15" s="138"/>
      <c r="S15" s="137" t="s">
        <v>9107</v>
      </c>
      <c r="T15" s="138"/>
      <c r="U15" s="137" t="s">
        <v>9107</v>
      </c>
      <c r="V15" s="138"/>
      <c r="W15" s="137" t="s">
        <v>9107</v>
      </c>
      <c r="X15" s="138"/>
      <c r="Y15" s="137" t="s">
        <v>9107</v>
      </c>
      <c r="Z15" s="138"/>
      <c r="AA15" s="137" t="s">
        <v>9107</v>
      </c>
      <c r="AB15" s="138"/>
      <c r="AC15" s="137" t="s">
        <v>9107</v>
      </c>
      <c r="AD15" s="138"/>
      <c r="AE15" s="137" t="s">
        <v>9107</v>
      </c>
      <c r="AF15" s="138"/>
      <c r="AG15" s="137" t="s">
        <v>9107</v>
      </c>
      <c r="AH15" s="138"/>
      <c r="AI15" s="137" t="s">
        <v>9107</v>
      </c>
      <c r="AJ15" s="138"/>
      <c r="AK15" s="137">
        <v>48.975999999999999</v>
      </c>
      <c r="AL15" s="138">
        <v>2.5431469366285101E-2</v>
      </c>
      <c r="AM15" s="137">
        <v>33.695</v>
      </c>
      <c r="AN15" s="138">
        <v>1.42862957557893E-2</v>
      </c>
    </row>
    <row r="16" spans="1:40">
      <c r="A16" s="134" t="s">
        <v>9135</v>
      </c>
      <c r="B16" s="134"/>
      <c r="C16" s="137" t="s">
        <v>9107</v>
      </c>
      <c r="D16" s="138"/>
      <c r="E16" s="137" t="s">
        <v>9107</v>
      </c>
      <c r="F16" s="138"/>
      <c r="G16" s="137" t="s">
        <v>9107</v>
      </c>
      <c r="H16" s="138"/>
      <c r="I16" s="137" t="s">
        <v>9107</v>
      </c>
      <c r="J16" s="138"/>
      <c r="K16" s="137" t="s">
        <v>9107</v>
      </c>
      <c r="L16" s="138"/>
      <c r="M16" s="137" t="s">
        <v>9107</v>
      </c>
      <c r="N16" s="138"/>
      <c r="O16" s="137" t="s">
        <v>9107</v>
      </c>
      <c r="P16" s="138"/>
      <c r="Q16" s="137" t="s">
        <v>9107</v>
      </c>
      <c r="R16" s="138"/>
      <c r="S16" s="137" t="s">
        <v>9107</v>
      </c>
      <c r="T16" s="138"/>
      <c r="U16" s="137">
        <v>10.561999999999999</v>
      </c>
      <c r="V16" s="138">
        <v>1.5300593944661701E-2</v>
      </c>
      <c r="W16" s="137">
        <v>9.1460000000000008</v>
      </c>
      <c r="X16" s="138">
        <v>1.09634428039371E-2</v>
      </c>
      <c r="Y16" s="137">
        <v>10.898999999999999</v>
      </c>
      <c r="Z16" s="138">
        <v>1.3132812631792E-2</v>
      </c>
      <c r="AA16" s="137">
        <v>11.491</v>
      </c>
      <c r="AB16" s="138">
        <v>1.11133677633997E-2</v>
      </c>
      <c r="AC16" s="137" t="s">
        <v>9107</v>
      </c>
      <c r="AD16" s="138"/>
      <c r="AE16" s="137" t="s">
        <v>9107</v>
      </c>
      <c r="AF16" s="138"/>
      <c r="AG16" s="137" t="s">
        <v>9107</v>
      </c>
      <c r="AH16" s="138"/>
      <c r="AI16" s="137" t="s">
        <v>9107</v>
      </c>
      <c r="AJ16" s="138"/>
      <c r="AK16" s="137">
        <v>63.302</v>
      </c>
      <c r="AL16" s="138">
        <v>3.2870444173157903E-2</v>
      </c>
      <c r="AM16" s="137">
        <v>26.725999999999999</v>
      </c>
      <c r="AN16" s="138">
        <v>1.1331519227458901E-2</v>
      </c>
    </row>
    <row r="17" spans="1:40">
      <c r="A17" s="134" t="s">
        <v>9136</v>
      </c>
      <c r="B17" s="134"/>
      <c r="C17" s="137" t="s">
        <v>9107</v>
      </c>
      <c r="D17" s="138"/>
      <c r="E17" s="137" t="s">
        <v>9107</v>
      </c>
      <c r="F17" s="138"/>
      <c r="G17" s="137" t="s">
        <v>9107</v>
      </c>
      <c r="H17" s="138"/>
      <c r="I17" s="137" t="s">
        <v>9107</v>
      </c>
      <c r="J17" s="138"/>
      <c r="K17" s="137" t="s">
        <v>9107</v>
      </c>
      <c r="L17" s="138"/>
      <c r="M17" s="137" t="s">
        <v>9107</v>
      </c>
      <c r="N17" s="138"/>
      <c r="O17" s="137" t="s">
        <v>9107</v>
      </c>
      <c r="P17" s="138"/>
      <c r="Q17" s="137" t="s">
        <v>9107</v>
      </c>
      <c r="R17" s="138"/>
      <c r="S17" s="137" t="s">
        <v>9107</v>
      </c>
      <c r="T17" s="138"/>
      <c r="U17" s="137" t="s">
        <v>9107</v>
      </c>
      <c r="V17" s="138"/>
      <c r="W17" s="137" t="s">
        <v>9107</v>
      </c>
      <c r="X17" s="138"/>
      <c r="Y17" s="137" t="s">
        <v>9107</v>
      </c>
      <c r="Z17" s="138"/>
      <c r="AA17" s="137" t="s">
        <v>9107</v>
      </c>
      <c r="AB17" s="138"/>
      <c r="AC17" s="137" t="s">
        <v>9107</v>
      </c>
      <c r="AD17" s="138"/>
      <c r="AE17" s="137" t="s">
        <v>9107</v>
      </c>
      <c r="AF17" s="138"/>
      <c r="AG17" s="137" t="s">
        <v>9107</v>
      </c>
      <c r="AH17" s="138"/>
      <c r="AI17" s="137" t="s">
        <v>9107</v>
      </c>
      <c r="AJ17" s="138"/>
      <c r="AK17" s="137">
        <v>21.035</v>
      </c>
      <c r="AL17" s="138">
        <v>1.09227163941483E-2</v>
      </c>
      <c r="AM17" s="137">
        <v>24.401</v>
      </c>
      <c r="AN17" s="138">
        <v>1.0345745740822599E-2</v>
      </c>
    </row>
    <row r="18" spans="1:40">
      <c r="A18" s="134" t="s">
        <v>9137</v>
      </c>
      <c r="B18" s="134"/>
      <c r="C18" s="137" t="s">
        <v>9107</v>
      </c>
      <c r="D18" s="138"/>
      <c r="E18" s="137" t="s">
        <v>9107</v>
      </c>
      <c r="F18" s="138"/>
      <c r="G18" s="137" t="s">
        <v>9107</v>
      </c>
      <c r="H18" s="138"/>
      <c r="I18" s="137" t="s">
        <v>9107</v>
      </c>
      <c r="J18" s="138"/>
      <c r="K18" s="137" t="s">
        <v>9107</v>
      </c>
      <c r="L18" s="138"/>
      <c r="M18" s="137" t="s">
        <v>9107</v>
      </c>
      <c r="N18" s="138"/>
      <c r="O18" s="137" t="s">
        <v>9107</v>
      </c>
      <c r="P18" s="138"/>
      <c r="Q18" s="137" t="s">
        <v>9107</v>
      </c>
      <c r="R18" s="138"/>
      <c r="S18" s="137" t="s">
        <v>9107</v>
      </c>
      <c r="T18" s="138"/>
      <c r="U18" s="137" t="s">
        <v>9107</v>
      </c>
      <c r="V18" s="138"/>
      <c r="W18" s="137" t="s">
        <v>9107</v>
      </c>
      <c r="X18" s="138"/>
      <c r="Y18" s="137" t="s">
        <v>9107</v>
      </c>
      <c r="Z18" s="138"/>
      <c r="AA18" s="137" t="s">
        <v>9107</v>
      </c>
      <c r="AB18" s="138"/>
      <c r="AC18" s="137" t="s">
        <v>9107</v>
      </c>
      <c r="AD18" s="138"/>
      <c r="AE18" s="137" t="s">
        <v>9107</v>
      </c>
      <c r="AF18" s="138"/>
      <c r="AG18" s="137" t="s">
        <v>9107</v>
      </c>
      <c r="AH18" s="138"/>
      <c r="AI18" s="137" t="s">
        <v>9107</v>
      </c>
      <c r="AJ18" s="138"/>
      <c r="AK18" s="137">
        <v>23.087</v>
      </c>
      <c r="AL18" s="138">
        <v>1.1988245942082301E-2</v>
      </c>
      <c r="AM18" s="137">
        <v>14.705</v>
      </c>
      <c r="AN18" s="138">
        <v>6.2347523101018701E-3</v>
      </c>
    </row>
    <row r="19" spans="1:40">
      <c r="A19" s="134" t="s">
        <v>9138</v>
      </c>
      <c r="B19" s="134"/>
      <c r="C19" s="137" t="s">
        <v>9107</v>
      </c>
      <c r="D19" s="138"/>
      <c r="E19" s="137" t="s">
        <v>9107</v>
      </c>
      <c r="F19" s="138"/>
      <c r="G19" s="137" t="s">
        <v>9107</v>
      </c>
      <c r="H19" s="138"/>
      <c r="I19" s="137">
        <v>0.64100000000000001</v>
      </c>
      <c r="J19" s="138">
        <v>1.5852681353685401E-3</v>
      </c>
      <c r="K19" s="137" t="s">
        <v>9107</v>
      </c>
      <c r="L19" s="138"/>
      <c r="M19" s="137" t="s">
        <v>9107</v>
      </c>
      <c r="N19" s="138"/>
      <c r="O19" s="137" t="s">
        <v>9107</v>
      </c>
      <c r="P19" s="138"/>
      <c r="Q19" s="137" t="s">
        <v>9107</v>
      </c>
      <c r="R19" s="138"/>
      <c r="S19" s="137" t="s">
        <v>9107</v>
      </c>
      <c r="T19" s="138"/>
      <c r="U19" s="137" t="s">
        <v>9107</v>
      </c>
      <c r="V19" s="138"/>
      <c r="W19" s="137" t="s">
        <v>9107</v>
      </c>
      <c r="X19" s="138"/>
      <c r="Y19" s="137" t="s">
        <v>9107</v>
      </c>
      <c r="Z19" s="138"/>
      <c r="AA19" s="137" t="s">
        <v>9107</v>
      </c>
      <c r="AB19" s="138"/>
      <c r="AC19" s="137" t="s">
        <v>9107</v>
      </c>
      <c r="AD19" s="138"/>
      <c r="AE19" s="137" t="s">
        <v>9107</v>
      </c>
      <c r="AF19" s="138"/>
      <c r="AG19" s="137" t="s">
        <v>9107</v>
      </c>
      <c r="AH19" s="138"/>
      <c r="AI19" s="137" t="s">
        <v>9107</v>
      </c>
      <c r="AJ19" s="138"/>
      <c r="AK19" s="137" t="s">
        <v>9107</v>
      </c>
      <c r="AL19" s="138"/>
      <c r="AM19" s="137" t="s">
        <v>9107</v>
      </c>
      <c r="AN19" s="138"/>
    </row>
    <row r="20" spans="1:40">
      <c r="A20" s="134" t="s">
        <v>9139</v>
      </c>
      <c r="B20" s="134"/>
      <c r="C20" s="137" t="s">
        <v>9107</v>
      </c>
      <c r="D20" s="138"/>
      <c r="E20" s="137" t="s">
        <v>9107</v>
      </c>
      <c r="F20" s="138"/>
      <c r="G20" s="137" t="s">
        <v>9107</v>
      </c>
      <c r="H20" s="138"/>
      <c r="I20" s="137">
        <v>3.2189999999999999</v>
      </c>
      <c r="J20" s="138">
        <v>7.9609643178648101E-3</v>
      </c>
      <c r="K20" s="137" t="s">
        <v>9107</v>
      </c>
      <c r="L20" s="138"/>
      <c r="M20" s="137" t="s">
        <v>9107</v>
      </c>
      <c r="N20" s="138"/>
      <c r="O20" s="137" t="s">
        <v>9107</v>
      </c>
      <c r="P20" s="138"/>
      <c r="Q20" s="137" t="s">
        <v>9107</v>
      </c>
      <c r="R20" s="138"/>
      <c r="S20" s="137" t="s">
        <v>9107</v>
      </c>
      <c r="T20" s="138"/>
      <c r="U20" s="137" t="s">
        <v>9107</v>
      </c>
      <c r="V20" s="138"/>
      <c r="W20" s="137" t="s">
        <v>9107</v>
      </c>
      <c r="X20" s="138"/>
      <c r="Y20" s="137" t="s">
        <v>9107</v>
      </c>
      <c r="Z20" s="138"/>
      <c r="AA20" s="137" t="s">
        <v>9107</v>
      </c>
      <c r="AB20" s="138"/>
      <c r="AC20" s="137" t="s">
        <v>9107</v>
      </c>
      <c r="AD20" s="138"/>
      <c r="AE20" s="137" t="s">
        <v>9107</v>
      </c>
      <c r="AF20" s="138"/>
      <c r="AG20" s="137" t="s">
        <v>9107</v>
      </c>
      <c r="AH20" s="138"/>
      <c r="AI20" s="137" t="s">
        <v>9107</v>
      </c>
      <c r="AJ20" s="138"/>
      <c r="AK20" s="137" t="s">
        <v>9107</v>
      </c>
      <c r="AL20" s="138"/>
      <c r="AM20" s="137" t="s">
        <v>9107</v>
      </c>
      <c r="AN20" s="138"/>
    </row>
    <row r="21" spans="1:40">
      <c r="A21" s="134" t="s">
        <v>5621</v>
      </c>
      <c r="B21" s="134"/>
      <c r="C21" s="137">
        <v>256.17899999999997</v>
      </c>
      <c r="D21" s="138">
        <v>1</v>
      </c>
      <c r="E21" s="137">
        <v>342.92700000000002</v>
      </c>
      <c r="F21" s="138">
        <v>1</v>
      </c>
      <c r="G21" s="137" t="s">
        <v>9107</v>
      </c>
      <c r="H21" s="138"/>
      <c r="I21" s="137" t="s">
        <v>9107</v>
      </c>
      <c r="J21" s="138"/>
      <c r="K21" s="137">
        <v>466.69799999999998</v>
      </c>
      <c r="L21" s="138">
        <v>1</v>
      </c>
      <c r="M21" s="137" t="s">
        <v>9107</v>
      </c>
      <c r="N21" s="138"/>
      <c r="O21" s="137" t="s">
        <v>9107</v>
      </c>
      <c r="P21" s="138"/>
      <c r="Q21" s="137">
        <v>520.33399999999995</v>
      </c>
      <c r="R21" s="138">
        <v>1</v>
      </c>
      <c r="S21" s="137">
        <v>628.34900000000005</v>
      </c>
      <c r="T21" s="138">
        <v>1</v>
      </c>
      <c r="U21" s="137">
        <v>690.3</v>
      </c>
      <c r="V21" s="138">
        <v>1</v>
      </c>
      <c r="W21" s="137" t="s">
        <v>9107</v>
      </c>
      <c r="X21" s="138"/>
      <c r="Y21" s="137" t="s">
        <v>9107</v>
      </c>
      <c r="Z21" s="138"/>
      <c r="AA21" s="137" t="s">
        <v>9107</v>
      </c>
      <c r="AB21" s="138"/>
      <c r="AC21" s="137" t="s">
        <v>9107</v>
      </c>
      <c r="AD21" s="138"/>
      <c r="AE21" s="137" t="s">
        <v>9107</v>
      </c>
      <c r="AF21" s="138"/>
      <c r="AG21" s="137" t="s">
        <v>9107</v>
      </c>
      <c r="AH21" s="138"/>
      <c r="AI21" s="137" t="s">
        <v>9107</v>
      </c>
      <c r="AJ21" s="138"/>
      <c r="AK21" s="137" t="s">
        <v>9107</v>
      </c>
      <c r="AL21" s="138"/>
      <c r="AM21" s="137" t="s">
        <v>9107</v>
      </c>
      <c r="AN21" s="138"/>
    </row>
    <row r="22" spans="1:40">
      <c r="A22" s="132" t="s">
        <v>24</v>
      </c>
      <c r="B22" s="132"/>
      <c r="C22" s="141">
        <v>63.4</v>
      </c>
      <c r="D22" s="142">
        <v>1</v>
      </c>
      <c r="E22" s="141">
        <v>89</v>
      </c>
      <c r="F22" s="142">
        <v>1</v>
      </c>
      <c r="G22" s="141" t="s">
        <v>9107</v>
      </c>
      <c r="H22" s="142"/>
      <c r="I22" s="141" t="s">
        <v>9107</v>
      </c>
      <c r="J22" s="142"/>
      <c r="K22" s="141" t="s">
        <v>9107</v>
      </c>
      <c r="L22" s="142"/>
      <c r="M22" s="141" t="s">
        <v>9107</v>
      </c>
      <c r="N22" s="142"/>
      <c r="O22" s="141" t="s">
        <v>9107</v>
      </c>
      <c r="P22" s="142"/>
      <c r="Q22" s="141" t="s">
        <v>9107</v>
      </c>
      <c r="R22" s="142"/>
      <c r="S22" s="141" t="s">
        <v>9107</v>
      </c>
      <c r="T22" s="142"/>
      <c r="U22" s="141" t="s">
        <v>9107</v>
      </c>
      <c r="V22" s="142"/>
      <c r="W22" s="141" t="s">
        <v>9107</v>
      </c>
      <c r="X22" s="142"/>
      <c r="Y22" s="141" t="s">
        <v>9107</v>
      </c>
      <c r="Z22" s="142"/>
      <c r="AA22" s="141" t="s">
        <v>9107</v>
      </c>
      <c r="AB22" s="142"/>
      <c r="AC22" s="141" t="s">
        <v>9107</v>
      </c>
      <c r="AD22" s="142"/>
      <c r="AE22" s="141" t="s">
        <v>9107</v>
      </c>
      <c r="AF22" s="142"/>
      <c r="AG22" s="141" t="s">
        <v>9107</v>
      </c>
      <c r="AH22" s="142"/>
      <c r="AI22" s="141" t="s">
        <v>9107</v>
      </c>
      <c r="AJ22" s="142"/>
      <c r="AK22" s="141" t="s">
        <v>9107</v>
      </c>
      <c r="AL22" s="142"/>
      <c r="AM22" s="141" t="s">
        <v>9107</v>
      </c>
      <c r="AN22" s="142"/>
    </row>
    <row r="23" spans="1:40">
      <c r="A23" s="134" t="s">
        <v>5621</v>
      </c>
      <c r="B23" s="134"/>
      <c r="C23" s="137">
        <v>63.4</v>
      </c>
      <c r="D23" s="138">
        <v>1</v>
      </c>
      <c r="E23" s="137">
        <v>89</v>
      </c>
      <c r="F23" s="138">
        <v>1</v>
      </c>
      <c r="G23" s="137" t="s">
        <v>9107</v>
      </c>
      <c r="H23" s="138"/>
      <c r="I23" s="137" t="s">
        <v>9107</v>
      </c>
      <c r="J23" s="138"/>
      <c r="K23" s="137" t="s">
        <v>9107</v>
      </c>
      <c r="L23" s="138"/>
      <c r="M23" s="137" t="s">
        <v>9107</v>
      </c>
      <c r="N23" s="138"/>
      <c r="O23" s="137" t="s">
        <v>9107</v>
      </c>
      <c r="P23" s="138"/>
      <c r="Q23" s="137" t="s">
        <v>9107</v>
      </c>
      <c r="R23" s="138"/>
      <c r="S23" s="137" t="s">
        <v>9107</v>
      </c>
      <c r="T23" s="138"/>
      <c r="U23" s="137" t="s">
        <v>9107</v>
      </c>
      <c r="V23" s="138"/>
      <c r="W23" s="137" t="s">
        <v>9107</v>
      </c>
      <c r="X23" s="138"/>
      <c r="Y23" s="137" t="s">
        <v>9107</v>
      </c>
      <c r="Z23" s="138"/>
      <c r="AA23" s="137" t="s">
        <v>9107</v>
      </c>
      <c r="AB23" s="138"/>
      <c r="AC23" s="137" t="s">
        <v>9107</v>
      </c>
      <c r="AD23" s="138"/>
      <c r="AE23" s="137" t="s">
        <v>9107</v>
      </c>
      <c r="AF23" s="138"/>
      <c r="AG23" s="137" t="s">
        <v>9107</v>
      </c>
      <c r="AH23" s="138"/>
      <c r="AI23" s="137" t="s">
        <v>9107</v>
      </c>
      <c r="AJ23" s="138"/>
      <c r="AK23" s="137" t="s">
        <v>9107</v>
      </c>
      <c r="AL23" s="138"/>
      <c r="AM23" s="137" t="s">
        <v>9107</v>
      </c>
      <c r="AN23" s="138"/>
    </row>
    <row r="24" spans="1:40">
      <c r="A24" s="132" t="s">
        <v>177</v>
      </c>
      <c r="B24" s="132"/>
      <c r="C24" s="141" t="s">
        <v>9107</v>
      </c>
      <c r="D24" s="142"/>
      <c r="E24" s="141" t="s">
        <v>9107</v>
      </c>
      <c r="F24" s="142"/>
      <c r="G24" s="141" t="s">
        <v>9107</v>
      </c>
      <c r="H24" s="142"/>
      <c r="I24" s="141">
        <v>57.83</v>
      </c>
      <c r="J24" s="142">
        <v>1</v>
      </c>
      <c r="K24" s="141">
        <v>79.974000000000004</v>
      </c>
      <c r="L24" s="142">
        <v>1</v>
      </c>
      <c r="M24" s="141" t="s">
        <v>9107</v>
      </c>
      <c r="N24" s="142"/>
      <c r="O24" s="141" t="s">
        <v>9107</v>
      </c>
      <c r="P24" s="142"/>
      <c r="Q24" s="141" t="s">
        <v>9107</v>
      </c>
      <c r="R24" s="142"/>
      <c r="S24" s="141" t="s">
        <v>9107</v>
      </c>
      <c r="T24" s="142"/>
      <c r="U24" s="141">
        <v>155.13499999999999</v>
      </c>
      <c r="V24" s="142">
        <v>1</v>
      </c>
      <c r="W24" s="141" t="s">
        <v>9107</v>
      </c>
      <c r="X24" s="142"/>
      <c r="Y24" s="141" t="s">
        <v>9107</v>
      </c>
      <c r="Z24" s="142"/>
      <c r="AA24" s="141" t="s">
        <v>9107</v>
      </c>
      <c r="AB24" s="142"/>
      <c r="AC24" s="141" t="s">
        <v>9107</v>
      </c>
      <c r="AD24" s="142"/>
      <c r="AE24" s="141" t="s">
        <v>9107</v>
      </c>
      <c r="AF24" s="142"/>
      <c r="AG24" s="141" t="s">
        <v>9107</v>
      </c>
      <c r="AH24" s="142"/>
      <c r="AI24" s="141" t="s">
        <v>9107</v>
      </c>
      <c r="AJ24" s="142"/>
      <c r="AK24" s="141" t="s">
        <v>9107</v>
      </c>
      <c r="AL24" s="142"/>
      <c r="AM24" s="141" t="s">
        <v>9107</v>
      </c>
      <c r="AN24" s="142"/>
    </row>
    <row r="25" spans="1:40">
      <c r="A25" s="134" t="s">
        <v>5621</v>
      </c>
      <c r="B25" s="134"/>
      <c r="C25" s="137" t="s">
        <v>9107</v>
      </c>
      <c r="D25" s="138"/>
      <c r="E25" s="137" t="s">
        <v>9107</v>
      </c>
      <c r="F25" s="138"/>
      <c r="G25" s="137" t="s">
        <v>9107</v>
      </c>
      <c r="H25" s="138"/>
      <c r="I25" s="137">
        <v>57.83</v>
      </c>
      <c r="J25" s="138">
        <v>1</v>
      </c>
      <c r="K25" s="137">
        <v>79.974000000000004</v>
      </c>
      <c r="L25" s="138">
        <v>1</v>
      </c>
      <c r="M25" s="137" t="s">
        <v>9107</v>
      </c>
      <c r="N25" s="138"/>
      <c r="O25" s="137" t="s">
        <v>9107</v>
      </c>
      <c r="P25" s="138"/>
      <c r="Q25" s="137" t="s">
        <v>9107</v>
      </c>
      <c r="R25" s="138"/>
      <c r="S25" s="137" t="s">
        <v>9107</v>
      </c>
      <c r="T25" s="138"/>
      <c r="U25" s="137">
        <v>155.13499999999999</v>
      </c>
      <c r="V25" s="138">
        <v>1</v>
      </c>
      <c r="W25" s="137" t="s">
        <v>9107</v>
      </c>
      <c r="X25" s="138"/>
      <c r="Y25" s="137" t="s">
        <v>9107</v>
      </c>
      <c r="Z25" s="138"/>
      <c r="AA25" s="137" t="s">
        <v>9107</v>
      </c>
      <c r="AB25" s="138"/>
      <c r="AC25" s="137" t="s">
        <v>9107</v>
      </c>
      <c r="AD25" s="138"/>
      <c r="AE25" s="137" t="s">
        <v>9107</v>
      </c>
      <c r="AF25" s="138"/>
      <c r="AG25" s="137" t="s">
        <v>9107</v>
      </c>
      <c r="AH25" s="138"/>
      <c r="AI25" s="137" t="s">
        <v>9107</v>
      </c>
      <c r="AJ25" s="138"/>
      <c r="AK25" s="137" t="s">
        <v>9107</v>
      </c>
      <c r="AL25" s="138"/>
      <c r="AM25" s="137" t="s">
        <v>9107</v>
      </c>
      <c r="AN25" s="138"/>
    </row>
    <row r="26" spans="1:40">
      <c r="A26" s="132" t="s">
        <v>49</v>
      </c>
      <c r="B26" s="132"/>
      <c r="C26" s="141">
        <v>32.738999999999997</v>
      </c>
      <c r="D26" s="142">
        <v>1</v>
      </c>
      <c r="E26" s="141">
        <v>45.683</v>
      </c>
      <c r="F26" s="142">
        <v>1</v>
      </c>
      <c r="G26" s="141" t="s">
        <v>9107</v>
      </c>
      <c r="H26" s="142"/>
      <c r="I26" s="141">
        <v>50.281999999999996</v>
      </c>
      <c r="J26" s="142">
        <v>1</v>
      </c>
      <c r="K26" s="141">
        <v>71.28</v>
      </c>
      <c r="L26" s="142">
        <v>1</v>
      </c>
      <c r="M26" s="141" t="s">
        <v>9107</v>
      </c>
      <c r="N26" s="142"/>
      <c r="O26" s="141" t="s">
        <v>9107</v>
      </c>
      <c r="P26" s="142"/>
      <c r="Q26" s="141">
        <v>97.8</v>
      </c>
      <c r="R26" s="142">
        <v>1</v>
      </c>
      <c r="S26" s="141">
        <v>110.92400000000001</v>
      </c>
      <c r="T26" s="142">
        <v>1</v>
      </c>
      <c r="U26" s="141">
        <v>126.908</v>
      </c>
      <c r="V26" s="142">
        <v>1</v>
      </c>
      <c r="W26" s="141" t="s">
        <v>9107</v>
      </c>
      <c r="X26" s="142"/>
      <c r="Y26" s="141" t="s">
        <v>9107</v>
      </c>
      <c r="Z26" s="142"/>
      <c r="AA26" s="141" t="s">
        <v>9107</v>
      </c>
      <c r="AB26" s="142"/>
      <c r="AC26" s="141" t="s">
        <v>9107</v>
      </c>
      <c r="AD26" s="142"/>
      <c r="AE26" s="141" t="s">
        <v>9107</v>
      </c>
      <c r="AF26" s="142"/>
      <c r="AG26" s="141" t="s">
        <v>9107</v>
      </c>
      <c r="AH26" s="142"/>
      <c r="AI26" s="141" t="s">
        <v>9107</v>
      </c>
      <c r="AJ26" s="142"/>
      <c r="AK26" s="141" t="s">
        <v>9107</v>
      </c>
      <c r="AL26" s="142"/>
      <c r="AM26" s="141" t="s">
        <v>9107</v>
      </c>
      <c r="AN26" s="142"/>
    </row>
    <row r="27" spans="1:40">
      <c r="A27" s="134" t="s">
        <v>5621</v>
      </c>
      <c r="B27" s="134"/>
      <c r="C27" s="137">
        <v>32.738999999999997</v>
      </c>
      <c r="D27" s="138">
        <v>1</v>
      </c>
      <c r="E27" s="137">
        <v>45.683</v>
      </c>
      <c r="F27" s="138">
        <v>1</v>
      </c>
      <c r="G27" s="137" t="s">
        <v>9107</v>
      </c>
      <c r="H27" s="138"/>
      <c r="I27" s="137">
        <v>50.281999999999996</v>
      </c>
      <c r="J27" s="138">
        <v>1</v>
      </c>
      <c r="K27" s="137">
        <v>71.28</v>
      </c>
      <c r="L27" s="138">
        <v>1</v>
      </c>
      <c r="M27" s="137" t="s">
        <v>9107</v>
      </c>
      <c r="N27" s="138"/>
      <c r="O27" s="137" t="s">
        <v>9107</v>
      </c>
      <c r="P27" s="138"/>
      <c r="Q27" s="137">
        <v>97.8</v>
      </c>
      <c r="R27" s="138">
        <v>1</v>
      </c>
      <c r="S27" s="137">
        <v>110.92400000000001</v>
      </c>
      <c r="T27" s="138">
        <v>1</v>
      </c>
      <c r="U27" s="137">
        <v>126.908</v>
      </c>
      <c r="V27" s="138">
        <v>1</v>
      </c>
      <c r="W27" s="137" t="s">
        <v>9107</v>
      </c>
      <c r="X27" s="138"/>
      <c r="Y27" s="137" t="s">
        <v>9107</v>
      </c>
      <c r="Z27" s="138"/>
      <c r="AA27" s="137" t="s">
        <v>9107</v>
      </c>
      <c r="AB27" s="138"/>
      <c r="AC27" s="137" t="s">
        <v>9107</v>
      </c>
      <c r="AD27" s="138"/>
      <c r="AE27" s="137" t="s">
        <v>9107</v>
      </c>
      <c r="AF27" s="138"/>
      <c r="AG27" s="137" t="s">
        <v>9107</v>
      </c>
      <c r="AH27" s="138"/>
      <c r="AI27" s="137" t="s">
        <v>9107</v>
      </c>
      <c r="AJ27" s="138"/>
      <c r="AK27" s="137" t="s">
        <v>9107</v>
      </c>
      <c r="AL27" s="138"/>
      <c r="AM27" s="137" t="s">
        <v>9107</v>
      </c>
      <c r="AN27" s="138"/>
    </row>
    <row r="28" spans="1:40">
      <c r="A28" s="132" t="s">
        <v>1687</v>
      </c>
      <c r="B28" s="132"/>
      <c r="C28" s="141">
        <v>41.671999999999997</v>
      </c>
      <c r="D28" s="142">
        <v>1</v>
      </c>
      <c r="E28" s="141">
        <v>44.710999999999999</v>
      </c>
      <c r="F28" s="142">
        <v>1</v>
      </c>
      <c r="G28" s="141" t="s">
        <v>9107</v>
      </c>
      <c r="H28" s="142"/>
      <c r="I28" s="141" t="s">
        <v>9107</v>
      </c>
      <c r="J28" s="142"/>
      <c r="K28" s="141" t="s">
        <v>9107</v>
      </c>
      <c r="L28" s="142"/>
      <c r="M28" s="141" t="s">
        <v>9107</v>
      </c>
      <c r="N28" s="142"/>
      <c r="O28" s="141" t="s">
        <v>9107</v>
      </c>
      <c r="P28" s="142"/>
      <c r="Q28" s="141" t="s">
        <v>9107</v>
      </c>
      <c r="R28" s="142"/>
      <c r="S28" s="141" t="s">
        <v>9107</v>
      </c>
      <c r="T28" s="142"/>
      <c r="U28" s="141" t="s">
        <v>9107</v>
      </c>
      <c r="V28" s="142"/>
      <c r="W28" s="141" t="s">
        <v>9107</v>
      </c>
      <c r="X28" s="142"/>
      <c r="Y28" s="141" t="s">
        <v>9107</v>
      </c>
      <c r="Z28" s="142"/>
      <c r="AA28" s="141" t="s">
        <v>9107</v>
      </c>
      <c r="AB28" s="142"/>
      <c r="AC28" s="141" t="s">
        <v>9107</v>
      </c>
      <c r="AD28" s="142"/>
      <c r="AE28" s="141" t="s">
        <v>9107</v>
      </c>
      <c r="AF28" s="142"/>
      <c r="AG28" s="141" t="s">
        <v>9107</v>
      </c>
      <c r="AH28" s="142"/>
      <c r="AI28" s="141" t="s">
        <v>9107</v>
      </c>
      <c r="AJ28" s="142"/>
      <c r="AK28" s="141" t="s">
        <v>9107</v>
      </c>
      <c r="AL28" s="142"/>
      <c r="AM28" s="141" t="s">
        <v>9107</v>
      </c>
      <c r="AN28" s="142"/>
    </row>
    <row r="29" spans="1:40">
      <c r="A29" s="134" t="s">
        <v>5621</v>
      </c>
      <c r="B29" s="134"/>
      <c r="C29" s="137">
        <v>41.671999999999997</v>
      </c>
      <c r="D29" s="138">
        <v>1</v>
      </c>
      <c r="E29" s="137">
        <v>44.710999999999999</v>
      </c>
      <c r="F29" s="138">
        <v>1</v>
      </c>
      <c r="G29" s="137" t="s">
        <v>9107</v>
      </c>
      <c r="H29" s="138"/>
      <c r="I29" s="137" t="s">
        <v>9107</v>
      </c>
      <c r="J29" s="138"/>
      <c r="K29" s="137" t="s">
        <v>9107</v>
      </c>
      <c r="L29" s="138"/>
      <c r="M29" s="137" t="s">
        <v>9107</v>
      </c>
      <c r="N29" s="138"/>
      <c r="O29" s="137" t="s">
        <v>9107</v>
      </c>
      <c r="P29" s="138"/>
      <c r="Q29" s="137" t="s">
        <v>9107</v>
      </c>
      <c r="R29" s="138"/>
      <c r="S29" s="137" t="s">
        <v>9107</v>
      </c>
      <c r="T29" s="138"/>
      <c r="U29" s="137" t="s">
        <v>9107</v>
      </c>
      <c r="V29" s="138"/>
      <c r="W29" s="137" t="s">
        <v>9107</v>
      </c>
      <c r="X29" s="138"/>
      <c r="Y29" s="137" t="s">
        <v>9107</v>
      </c>
      <c r="Z29" s="138"/>
      <c r="AA29" s="137" t="s">
        <v>9107</v>
      </c>
      <c r="AB29" s="138"/>
      <c r="AC29" s="137" t="s">
        <v>9107</v>
      </c>
      <c r="AD29" s="138"/>
      <c r="AE29" s="137" t="s">
        <v>9107</v>
      </c>
      <c r="AF29" s="138"/>
      <c r="AG29" s="137" t="s">
        <v>9107</v>
      </c>
      <c r="AH29" s="138"/>
      <c r="AI29" s="137" t="s">
        <v>9107</v>
      </c>
      <c r="AJ29" s="138"/>
      <c r="AK29" s="137" t="s">
        <v>9107</v>
      </c>
      <c r="AL29" s="138"/>
      <c r="AM29" s="137" t="s">
        <v>9107</v>
      </c>
      <c r="AN29" s="138"/>
    </row>
    <row r="30" spans="1:40">
      <c r="A30" s="132" t="s">
        <v>1561</v>
      </c>
      <c r="B30" s="132"/>
      <c r="C30" s="141">
        <v>236.37200000000001</v>
      </c>
      <c r="D30" s="142">
        <v>1</v>
      </c>
      <c r="E30" s="141">
        <v>273.87700000000001</v>
      </c>
      <c r="F30" s="142">
        <v>1</v>
      </c>
      <c r="G30" s="141">
        <v>315.32799999999997</v>
      </c>
      <c r="H30" s="142">
        <v>1</v>
      </c>
      <c r="I30" s="141">
        <v>405.08600000000001</v>
      </c>
      <c r="J30" s="142">
        <v>1</v>
      </c>
      <c r="K30" s="141" t="s">
        <v>9107</v>
      </c>
      <c r="L30" s="142"/>
      <c r="M30" s="141" t="s">
        <v>9107</v>
      </c>
      <c r="N30" s="142"/>
      <c r="O30" s="141" t="s">
        <v>9107</v>
      </c>
      <c r="P30" s="142"/>
      <c r="Q30" s="141" t="s">
        <v>9107</v>
      </c>
      <c r="R30" s="142"/>
      <c r="S30" s="141" t="s">
        <v>9107</v>
      </c>
      <c r="T30" s="142"/>
      <c r="U30" s="141" t="s">
        <v>9107</v>
      </c>
      <c r="V30" s="142"/>
      <c r="W30" s="141" t="s">
        <v>9107</v>
      </c>
      <c r="X30" s="142"/>
      <c r="Y30" s="141" t="s">
        <v>9107</v>
      </c>
      <c r="Z30" s="142"/>
      <c r="AA30" s="141" t="s">
        <v>9107</v>
      </c>
      <c r="AB30" s="142"/>
      <c r="AC30" s="141" t="s">
        <v>9107</v>
      </c>
      <c r="AD30" s="142"/>
      <c r="AE30" s="141" t="s">
        <v>9107</v>
      </c>
      <c r="AF30" s="142"/>
      <c r="AG30" s="141" t="s">
        <v>9107</v>
      </c>
      <c r="AH30" s="142"/>
      <c r="AI30" s="141" t="s">
        <v>9107</v>
      </c>
      <c r="AJ30" s="142"/>
      <c r="AK30" s="141" t="s">
        <v>9107</v>
      </c>
      <c r="AL30" s="142"/>
      <c r="AM30" s="141" t="s">
        <v>9107</v>
      </c>
      <c r="AN30" s="142"/>
    </row>
    <row r="31" spans="1:40">
      <c r="A31" s="134" t="s">
        <v>9140</v>
      </c>
      <c r="B31" s="134"/>
      <c r="C31" s="137" t="s">
        <v>9107</v>
      </c>
      <c r="D31" s="138"/>
      <c r="E31" s="137" t="s">
        <v>9107</v>
      </c>
      <c r="F31" s="138"/>
      <c r="G31" s="137" t="s">
        <v>9107</v>
      </c>
      <c r="H31" s="138"/>
      <c r="I31" s="137">
        <v>6.9740000000000002</v>
      </c>
      <c r="J31" s="138">
        <v>1.7216097322543901E-2</v>
      </c>
      <c r="K31" s="137" t="s">
        <v>9107</v>
      </c>
      <c r="L31" s="138"/>
      <c r="M31" s="137" t="s">
        <v>9107</v>
      </c>
      <c r="N31" s="138"/>
      <c r="O31" s="137" t="s">
        <v>9107</v>
      </c>
      <c r="P31" s="138"/>
      <c r="Q31" s="137" t="s">
        <v>9107</v>
      </c>
      <c r="R31" s="138"/>
      <c r="S31" s="137" t="s">
        <v>9107</v>
      </c>
      <c r="T31" s="138"/>
      <c r="U31" s="137" t="s">
        <v>9107</v>
      </c>
      <c r="V31" s="138"/>
      <c r="W31" s="137" t="s">
        <v>9107</v>
      </c>
      <c r="X31" s="138"/>
      <c r="Y31" s="137" t="s">
        <v>9107</v>
      </c>
      <c r="Z31" s="138"/>
      <c r="AA31" s="137" t="s">
        <v>9107</v>
      </c>
      <c r="AB31" s="138"/>
      <c r="AC31" s="137" t="s">
        <v>9107</v>
      </c>
      <c r="AD31" s="138"/>
      <c r="AE31" s="137" t="s">
        <v>9107</v>
      </c>
      <c r="AF31" s="138"/>
      <c r="AG31" s="137" t="s">
        <v>9107</v>
      </c>
      <c r="AH31" s="138"/>
      <c r="AI31" s="137" t="s">
        <v>9107</v>
      </c>
      <c r="AJ31" s="138"/>
      <c r="AK31" s="137" t="s">
        <v>9107</v>
      </c>
      <c r="AL31" s="138"/>
      <c r="AM31" s="137" t="s">
        <v>9107</v>
      </c>
      <c r="AN31" s="138"/>
    </row>
    <row r="32" spans="1:40">
      <c r="A32" s="134" t="s">
        <v>9132</v>
      </c>
      <c r="B32" s="134"/>
      <c r="C32" s="137" t="s">
        <v>9107</v>
      </c>
      <c r="D32" s="138"/>
      <c r="E32" s="137" t="s">
        <v>9107</v>
      </c>
      <c r="F32" s="138"/>
      <c r="G32" s="137" t="s">
        <v>9107</v>
      </c>
      <c r="H32" s="138"/>
      <c r="I32" s="137">
        <v>8.3209999999999997</v>
      </c>
      <c r="J32" s="138">
        <v>2.0541317152407101E-2</v>
      </c>
      <c r="K32" s="137" t="s">
        <v>9107</v>
      </c>
      <c r="L32" s="138"/>
      <c r="M32" s="137" t="s">
        <v>9107</v>
      </c>
      <c r="N32" s="138"/>
      <c r="O32" s="137" t="s">
        <v>9107</v>
      </c>
      <c r="P32" s="138"/>
      <c r="Q32" s="137" t="s">
        <v>9107</v>
      </c>
      <c r="R32" s="138"/>
      <c r="S32" s="137" t="s">
        <v>9107</v>
      </c>
      <c r="T32" s="138"/>
      <c r="U32" s="137" t="s">
        <v>9107</v>
      </c>
      <c r="V32" s="138"/>
      <c r="W32" s="137" t="s">
        <v>9107</v>
      </c>
      <c r="X32" s="138"/>
      <c r="Y32" s="137" t="s">
        <v>9107</v>
      </c>
      <c r="Z32" s="138"/>
      <c r="AA32" s="137" t="s">
        <v>9107</v>
      </c>
      <c r="AB32" s="138"/>
      <c r="AC32" s="137" t="s">
        <v>9107</v>
      </c>
      <c r="AD32" s="138"/>
      <c r="AE32" s="137" t="s">
        <v>9107</v>
      </c>
      <c r="AF32" s="138"/>
      <c r="AG32" s="137" t="s">
        <v>9107</v>
      </c>
      <c r="AH32" s="138"/>
      <c r="AI32" s="137" t="s">
        <v>9107</v>
      </c>
      <c r="AJ32" s="138"/>
      <c r="AK32" s="137" t="s">
        <v>9107</v>
      </c>
      <c r="AL32" s="138"/>
      <c r="AM32" s="137" t="s">
        <v>9107</v>
      </c>
      <c r="AN32" s="138"/>
    </row>
    <row r="33" spans="1:40">
      <c r="A33" s="134" t="s">
        <v>9131</v>
      </c>
      <c r="B33" s="134"/>
      <c r="C33" s="137" t="s">
        <v>9107</v>
      </c>
      <c r="D33" s="138"/>
      <c r="E33" s="137" t="s">
        <v>9107</v>
      </c>
      <c r="F33" s="138"/>
      <c r="G33" s="137">
        <v>38.677999999999997</v>
      </c>
      <c r="H33" s="138">
        <v>0.12265957986604401</v>
      </c>
      <c r="I33" s="137">
        <v>45.875</v>
      </c>
      <c r="J33" s="138">
        <v>0.113247557308818</v>
      </c>
      <c r="K33" s="137" t="s">
        <v>9107</v>
      </c>
      <c r="L33" s="138"/>
      <c r="M33" s="137" t="s">
        <v>9107</v>
      </c>
      <c r="N33" s="138"/>
      <c r="O33" s="137" t="s">
        <v>9107</v>
      </c>
      <c r="P33" s="138"/>
      <c r="Q33" s="137" t="s">
        <v>9107</v>
      </c>
      <c r="R33" s="138"/>
      <c r="S33" s="137" t="s">
        <v>9107</v>
      </c>
      <c r="T33" s="138"/>
      <c r="U33" s="137" t="s">
        <v>9107</v>
      </c>
      <c r="V33" s="138"/>
      <c r="W33" s="137" t="s">
        <v>9107</v>
      </c>
      <c r="X33" s="138"/>
      <c r="Y33" s="137" t="s">
        <v>9107</v>
      </c>
      <c r="Z33" s="138"/>
      <c r="AA33" s="137" t="s">
        <v>9107</v>
      </c>
      <c r="AB33" s="138"/>
      <c r="AC33" s="137" t="s">
        <v>9107</v>
      </c>
      <c r="AD33" s="138"/>
      <c r="AE33" s="137" t="s">
        <v>9107</v>
      </c>
      <c r="AF33" s="138"/>
      <c r="AG33" s="137" t="s">
        <v>9107</v>
      </c>
      <c r="AH33" s="138"/>
      <c r="AI33" s="137" t="s">
        <v>9107</v>
      </c>
      <c r="AJ33" s="138"/>
      <c r="AK33" s="137" t="s">
        <v>9107</v>
      </c>
      <c r="AL33" s="138"/>
      <c r="AM33" s="137" t="s">
        <v>9107</v>
      </c>
      <c r="AN33" s="138"/>
    </row>
    <row r="34" spans="1:40">
      <c r="A34" s="134" t="s">
        <v>9126</v>
      </c>
      <c r="B34" s="134"/>
      <c r="C34" s="137" t="s">
        <v>9107</v>
      </c>
      <c r="D34" s="138"/>
      <c r="E34" s="137" t="s">
        <v>9107</v>
      </c>
      <c r="F34" s="138"/>
      <c r="G34" s="137">
        <v>29.318000000000001</v>
      </c>
      <c r="H34" s="138">
        <v>9.2976202557337101E-2</v>
      </c>
      <c r="I34" s="137">
        <v>28.856000000000002</v>
      </c>
      <c r="J34" s="138">
        <v>7.1234256429498904E-2</v>
      </c>
      <c r="K34" s="137" t="s">
        <v>9107</v>
      </c>
      <c r="L34" s="138"/>
      <c r="M34" s="137" t="s">
        <v>9107</v>
      </c>
      <c r="N34" s="138"/>
      <c r="O34" s="137" t="s">
        <v>9107</v>
      </c>
      <c r="P34" s="138"/>
      <c r="Q34" s="137" t="s">
        <v>9107</v>
      </c>
      <c r="R34" s="138"/>
      <c r="S34" s="137" t="s">
        <v>9107</v>
      </c>
      <c r="T34" s="138"/>
      <c r="U34" s="137" t="s">
        <v>9107</v>
      </c>
      <c r="V34" s="138"/>
      <c r="W34" s="137" t="s">
        <v>9107</v>
      </c>
      <c r="X34" s="138"/>
      <c r="Y34" s="137" t="s">
        <v>9107</v>
      </c>
      <c r="Z34" s="138"/>
      <c r="AA34" s="137" t="s">
        <v>9107</v>
      </c>
      <c r="AB34" s="138"/>
      <c r="AC34" s="137" t="s">
        <v>9107</v>
      </c>
      <c r="AD34" s="138"/>
      <c r="AE34" s="137" t="s">
        <v>9107</v>
      </c>
      <c r="AF34" s="138"/>
      <c r="AG34" s="137" t="s">
        <v>9107</v>
      </c>
      <c r="AH34" s="138"/>
      <c r="AI34" s="137" t="s">
        <v>9107</v>
      </c>
      <c r="AJ34" s="138"/>
      <c r="AK34" s="137" t="s">
        <v>9107</v>
      </c>
      <c r="AL34" s="138"/>
      <c r="AM34" s="137" t="s">
        <v>9107</v>
      </c>
      <c r="AN34" s="138"/>
    </row>
    <row r="35" spans="1:40">
      <c r="A35" s="134" t="s">
        <v>9125</v>
      </c>
      <c r="B35" s="134"/>
      <c r="C35" s="137" t="s">
        <v>9107</v>
      </c>
      <c r="D35" s="138"/>
      <c r="E35" s="137" t="s">
        <v>9107</v>
      </c>
      <c r="F35" s="138"/>
      <c r="G35" s="137">
        <v>247.33199999999999</v>
      </c>
      <c r="H35" s="138">
        <v>0.78436421757661901</v>
      </c>
      <c r="I35" s="137">
        <v>315.06</v>
      </c>
      <c r="J35" s="138">
        <v>0.77776077178673197</v>
      </c>
      <c r="K35" s="137" t="s">
        <v>9107</v>
      </c>
      <c r="L35" s="138"/>
      <c r="M35" s="137" t="s">
        <v>9107</v>
      </c>
      <c r="N35" s="138"/>
      <c r="O35" s="137" t="s">
        <v>9107</v>
      </c>
      <c r="P35" s="138"/>
      <c r="Q35" s="137" t="s">
        <v>9107</v>
      </c>
      <c r="R35" s="138"/>
      <c r="S35" s="137" t="s">
        <v>9107</v>
      </c>
      <c r="T35" s="138"/>
      <c r="U35" s="137" t="s">
        <v>9107</v>
      </c>
      <c r="V35" s="138"/>
      <c r="W35" s="137" t="s">
        <v>9107</v>
      </c>
      <c r="X35" s="138"/>
      <c r="Y35" s="137" t="s">
        <v>9107</v>
      </c>
      <c r="Z35" s="138"/>
      <c r="AA35" s="137" t="s">
        <v>9107</v>
      </c>
      <c r="AB35" s="138"/>
      <c r="AC35" s="137" t="s">
        <v>9107</v>
      </c>
      <c r="AD35" s="138"/>
      <c r="AE35" s="137" t="s">
        <v>9107</v>
      </c>
      <c r="AF35" s="138"/>
      <c r="AG35" s="137" t="s">
        <v>9107</v>
      </c>
      <c r="AH35" s="138"/>
      <c r="AI35" s="137" t="s">
        <v>9107</v>
      </c>
      <c r="AJ35" s="138"/>
      <c r="AK35" s="137" t="s">
        <v>9107</v>
      </c>
      <c r="AL35" s="138"/>
      <c r="AM35" s="137" t="s">
        <v>9107</v>
      </c>
      <c r="AN35" s="138"/>
    </row>
    <row r="36" spans="1:40">
      <c r="A36" s="134" t="s">
        <v>5621</v>
      </c>
      <c r="B36" s="134"/>
      <c r="C36" s="137">
        <v>236.37200000000001</v>
      </c>
      <c r="D36" s="138">
        <v>1</v>
      </c>
      <c r="E36" s="137">
        <v>273.87700000000001</v>
      </c>
      <c r="F36" s="138">
        <v>1</v>
      </c>
      <c r="G36" s="137" t="s">
        <v>9107</v>
      </c>
      <c r="H36" s="138"/>
      <c r="I36" s="137" t="s">
        <v>9107</v>
      </c>
      <c r="J36" s="138"/>
      <c r="K36" s="137" t="s">
        <v>9107</v>
      </c>
      <c r="L36" s="138"/>
      <c r="M36" s="137" t="s">
        <v>9107</v>
      </c>
      <c r="N36" s="138"/>
      <c r="O36" s="137" t="s">
        <v>9107</v>
      </c>
      <c r="P36" s="138"/>
      <c r="Q36" s="137" t="s">
        <v>9107</v>
      </c>
      <c r="R36" s="138"/>
      <c r="S36" s="137" t="s">
        <v>9107</v>
      </c>
      <c r="T36" s="138"/>
      <c r="U36" s="137" t="s">
        <v>9107</v>
      </c>
      <c r="V36" s="138"/>
      <c r="W36" s="137" t="s">
        <v>9107</v>
      </c>
      <c r="X36" s="138"/>
      <c r="Y36" s="137" t="s">
        <v>9107</v>
      </c>
      <c r="Z36" s="138"/>
      <c r="AA36" s="137" t="s">
        <v>9107</v>
      </c>
      <c r="AB36" s="138"/>
      <c r="AC36" s="137" t="s">
        <v>9107</v>
      </c>
      <c r="AD36" s="138"/>
      <c r="AE36" s="137" t="s">
        <v>9107</v>
      </c>
      <c r="AF36" s="138"/>
      <c r="AG36" s="137" t="s">
        <v>9107</v>
      </c>
      <c r="AH36" s="138"/>
      <c r="AI36" s="137" t="s">
        <v>9107</v>
      </c>
      <c r="AJ36" s="138"/>
      <c r="AK36" s="137" t="s">
        <v>9107</v>
      </c>
      <c r="AL36" s="138"/>
      <c r="AM36" s="137" t="s">
        <v>9107</v>
      </c>
      <c r="AN36" s="138"/>
    </row>
    <row r="37" spans="1:40">
      <c r="A37" s="132" t="s">
        <v>9141</v>
      </c>
      <c r="B37" s="132"/>
      <c r="C37" s="141" t="s">
        <v>9107</v>
      </c>
      <c r="D37" s="142"/>
      <c r="E37" s="141" t="s">
        <v>9107</v>
      </c>
      <c r="F37" s="142"/>
      <c r="G37" s="141" t="s">
        <v>9107</v>
      </c>
      <c r="H37" s="142"/>
      <c r="I37" s="141" t="s">
        <v>9107</v>
      </c>
      <c r="J37" s="142"/>
      <c r="K37" s="141" t="s">
        <v>9107</v>
      </c>
      <c r="L37" s="142"/>
      <c r="M37" s="141" t="s">
        <v>9107</v>
      </c>
      <c r="N37" s="142"/>
      <c r="O37" s="141" t="s">
        <v>9107</v>
      </c>
      <c r="P37" s="142"/>
      <c r="Q37" s="141">
        <v>380.27760000000001</v>
      </c>
      <c r="R37" s="142">
        <v>1</v>
      </c>
      <c r="S37" s="141">
        <v>398.57709999999997</v>
      </c>
      <c r="T37" s="142">
        <v>1</v>
      </c>
      <c r="U37" s="141">
        <v>444.38549899999998</v>
      </c>
      <c r="V37" s="142">
        <v>1</v>
      </c>
      <c r="W37" s="141">
        <v>425.822</v>
      </c>
      <c r="X37" s="142">
        <v>1</v>
      </c>
      <c r="Y37" s="141">
        <v>455.96164199999998</v>
      </c>
      <c r="Z37" s="142">
        <v>1</v>
      </c>
      <c r="AA37" s="141">
        <v>490.27800000000002</v>
      </c>
      <c r="AB37" s="142">
        <v>1</v>
      </c>
      <c r="AC37" s="141">
        <v>534.35500000000002</v>
      </c>
      <c r="AD37" s="142">
        <v>1</v>
      </c>
      <c r="AE37" s="141" t="s">
        <v>9107</v>
      </c>
      <c r="AF37" s="142"/>
      <c r="AG37" s="141">
        <v>786.22799999999995</v>
      </c>
      <c r="AH37" s="142">
        <v>1</v>
      </c>
      <c r="AI37" s="141">
        <v>810.30499999999995</v>
      </c>
      <c r="AJ37" s="142">
        <v>1</v>
      </c>
      <c r="AK37" s="141">
        <v>835.17899999999997</v>
      </c>
      <c r="AL37" s="142">
        <v>1</v>
      </c>
      <c r="AM37" s="141">
        <v>980.56899999999996</v>
      </c>
      <c r="AN37" s="142">
        <v>1</v>
      </c>
    </row>
    <row r="38" spans="1:40">
      <c r="A38" s="134" t="s">
        <v>9125</v>
      </c>
      <c r="B38" s="134"/>
      <c r="C38" s="137" t="s">
        <v>9107</v>
      </c>
      <c r="D38" s="138"/>
      <c r="E38" s="137" t="s">
        <v>9107</v>
      </c>
      <c r="F38" s="138"/>
      <c r="G38" s="137" t="s">
        <v>9107</v>
      </c>
      <c r="H38" s="138"/>
      <c r="I38" s="137" t="s">
        <v>9107</v>
      </c>
      <c r="J38" s="138"/>
      <c r="K38" s="137" t="s">
        <v>9107</v>
      </c>
      <c r="L38" s="138"/>
      <c r="M38" s="137" t="s">
        <v>9107</v>
      </c>
      <c r="N38" s="138"/>
      <c r="O38" s="137" t="s">
        <v>9107</v>
      </c>
      <c r="P38" s="138"/>
      <c r="Q38" s="137">
        <v>287.52</v>
      </c>
      <c r="R38" s="138">
        <v>0.75607924316341502</v>
      </c>
      <c r="S38" s="137">
        <v>299.68799999999999</v>
      </c>
      <c r="T38" s="138">
        <v>0.75189467734097104</v>
      </c>
      <c r="U38" s="137">
        <v>323.70299999999997</v>
      </c>
      <c r="V38" s="138">
        <v>0.72842835945013595</v>
      </c>
      <c r="W38" s="137">
        <v>322.00599999999997</v>
      </c>
      <c r="X38" s="138">
        <v>0.75619859941477896</v>
      </c>
      <c r="Y38" s="137">
        <v>0.32655899999999999</v>
      </c>
      <c r="Z38" s="138">
        <v>0.64524472387922605</v>
      </c>
      <c r="AA38" s="137">
        <v>358.07900000000001</v>
      </c>
      <c r="AB38" s="138">
        <v>0.77830063597911703</v>
      </c>
      <c r="AC38" s="137">
        <v>359.93700000000001</v>
      </c>
      <c r="AD38" s="138">
        <v>0.71166283421878396</v>
      </c>
      <c r="AE38" s="137" t="s">
        <v>9107</v>
      </c>
      <c r="AF38" s="138"/>
      <c r="AG38" s="137">
        <v>571.99800000000005</v>
      </c>
      <c r="AH38" s="138">
        <v>0.72752178757306996</v>
      </c>
      <c r="AI38" s="137">
        <v>568.66</v>
      </c>
      <c r="AJ38" s="138">
        <v>0.70178513029044598</v>
      </c>
      <c r="AK38" s="137">
        <v>554.91200000000003</v>
      </c>
      <c r="AL38" s="138">
        <v>0.66442283630215804</v>
      </c>
      <c r="AM38" s="137">
        <v>596.04600000000005</v>
      </c>
      <c r="AN38" s="138">
        <v>0.60785727470478901</v>
      </c>
    </row>
    <row r="39" spans="1:40">
      <c r="A39" s="134" t="s">
        <v>9126</v>
      </c>
      <c r="B39" s="134"/>
      <c r="C39" s="137" t="s">
        <v>9107</v>
      </c>
      <c r="D39" s="138"/>
      <c r="E39" s="137" t="s">
        <v>9107</v>
      </c>
      <c r="F39" s="138"/>
      <c r="G39" s="137" t="s">
        <v>9107</v>
      </c>
      <c r="H39" s="138"/>
      <c r="I39" s="137" t="s">
        <v>9107</v>
      </c>
      <c r="J39" s="138"/>
      <c r="K39" s="137" t="s">
        <v>9107</v>
      </c>
      <c r="L39" s="138"/>
      <c r="M39" s="137" t="s">
        <v>9107</v>
      </c>
      <c r="N39" s="138"/>
      <c r="O39" s="137" t="s">
        <v>9107</v>
      </c>
      <c r="P39" s="138"/>
      <c r="Q39" s="137">
        <v>4.4800000000000004</v>
      </c>
      <c r="R39" s="138">
        <v>1.17808674505151E-2</v>
      </c>
      <c r="S39" s="137">
        <v>10.016</v>
      </c>
      <c r="T39" s="138">
        <v>2.5129391528012999E-2</v>
      </c>
      <c r="U39" s="137">
        <v>23.062999999999999</v>
      </c>
      <c r="V39" s="138">
        <v>5.1898633172996499E-2</v>
      </c>
      <c r="W39" s="137">
        <v>21.361999999999998</v>
      </c>
      <c r="X39" s="138">
        <v>5.0166501495930202E-2</v>
      </c>
      <c r="Y39" s="137">
        <v>1.9973000000000001E-2</v>
      </c>
      <c r="Z39" s="138">
        <v>3.9464454723464298E-2</v>
      </c>
      <c r="AA39" s="137">
        <v>21.417000000000002</v>
      </c>
      <c r="AB39" s="138">
        <v>4.6550802255269703E-2</v>
      </c>
      <c r="AC39" s="137">
        <v>60.595999999999997</v>
      </c>
      <c r="AD39" s="138">
        <v>0.119809636415043</v>
      </c>
      <c r="AE39" s="137" t="s">
        <v>9107</v>
      </c>
      <c r="AF39" s="138"/>
      <c r="AG39" s="137">
        <v>59.978999999999999</v>
      </c>
      <c r="AH39" s="138">
        <v>7.6287031242845596E-2</v>
      </c>
      <c r="AI39" s="137">
        <v>66.941000000000003</v>
      </c>
      <c r="AJ39" s="138">
        <v>8.2612102850161406E-2</v>
      </c>
      <c r="AK39" s="137">
        <v>89.491</v>
      </c>
      <c r="AL39" s="138">
        <v>0.10715188001614</v>
      </c>
      <c r="AM39" s="137">
        <v>191.99100000000001</v>
      </c>
      <c r="AN39" s="138">
        <v>0.195795502407276</v>
      </c>
    </row>
    <row r="40" spans="1:40">
      <c r="A40" s="134" t="s">
        <v>9128</v>
      </c>
      <c r="B40" s="134"/>
      <c r="C40" s="137" t="s">
        <v>9107</v>
      </c>
      <c r="D40" s="138"/>
      <c r="E40" s="137" t="s">
        <v>9107</v>
      </c>
      <c r="F40" s="138"/>
      <c r="G40" s="137" t="s">
        <v>9107</v>
      </c>
      <c r="H40" s="138"/>
      <c r="I40" s="137" t="s">
        <v>9107</v>
      </c>
      <c r="J40" s="138"/>
      <c r="K40" s="137" t="s">
        <v>9107</v>
      </c>
      <c r="L40" s="138"/>
      <c r="M40" s="137" t="s">
        <v>9107</v>
      </c>
      <c r="N40" s="138"/>
      <c r="O40" s="137" t="s">
        <v>9107</v>
      </c>
      <c r="P40" s="138"/>
      <c r="Q40" s="137">
        <v>67.652000000000001</v>
      </c>
      <c r="R40" s="138">
        <v>0.17790161713443001</v>
      </c>
      <c r="S40" s="137">
        <v>67.545000000000002</v>
      </c>
      <c r="T40" s="138">
        <v>0.16946533054708901</v>
      </c>
      <c r="U40" s="137">
        <v>67.701999999999998</v>
      </c>
      <c r="V40" s="138">
        <v>0.152349705722508</v>
      </c>
      <c r="W40" s="137">
        <v>73.593999999999994</v>
      </c>
      <c r="X40" s="138">
        <v>0.17282808309575401</v>
      </c>
      <c r="Y40" s="137">
        <v>7.2555999999999995E-2</v>
      </c>
      <c r="Z40" s="138">
        <v>0.14336268847522499</v>
      </c>
      <c r="AA40" s="137">
        <v>64.944000000000003</v>
      </c>
      <c r="AB40" s="138">
        <v>0.14115867309456201</v>
      </c>
      <c r="AC40" s="137">
        <v>67.216999999999999</v>
      </c>
      <c r="AD40" s="138">
        <v>0.132900592958445</v>
      </c>
      <c r="AE40" s="137" t="s">
        <v>9107</v>
      </c>
      <c r="AF40" s="138"/>
      <c r="AG40" s="137">
        <v>85.885999999999996</v>
      </c>
      <c r="AH40" s="138">
        <v>0.109238032733507</v>
      </c>
      <c r="AI40" s="137">
        <v>88.391999999999996</v>
      </c>
      <c r="AJ40" s="138">
        <v>0.10908485076607</v>
      </c>
      <c r="AK40" s="137">
        <v>91.337999999999994</v>
      </c>
      <c r="AL40" s="138">
        <v>0.109363381981587</v>
      </c>
      <c r="AM40" s="137">
        <v>96.453000000000003</v>
      </c>
      <c r="AN40" s="138">
        <v>9.83643170444915E-2</v>
      </c>
    </row>
    <row r="41" spans="1:40">
      <c r="A41" s="134" t="s">
        <v>9127</v>
      </c>
      <c r="B41" s="134"/>
      <c r="C41" s="137" t="s">
        <v>9107</v>
      </c>
      <c r="D41" s="138"/>
      <c r="E41" s="137" t="s">
        <v>9107</v>
      </c>
      <c r="F41" s="138"/>
      <c r="G41" s="137" t="s">
        <v>9107</v>
      </c>
      <c r="H41" s="138"/>
      <c r="I41" s="137" t="s">
        <v>9107</v>
      </c>
      <c r="J41" s="138"/>
      <c r="K41" s="137" t="s">
        <v>9107</v>
      </c>
      <c r="L41" s="138"/>
      <c r="M41" s="137" t="s">
        <v>9107</v>
      </c>
      <c r="N41" s="138"/>
      <c r="O41" s="137" t="s">
        <v>9107</v>
      </c>
      <c r="P41" s="138"/>
      <c r="Q41" s="137" t="s">
        <v>9107</v>
      </c>
      <c r="R41" s="138"/>
      <c r="S41" s="137" t="s">
        <v>9107</v>
      </c>
      <c r="T41" s="138"/>
      <c r="U41" s="137" t="s">
        <v>9107</v>
      </c>
      <c r="V41" s="138"/>
      <c r="W41" s="137" t="s">
        <v>9107</v>
      </c>
      <c r="X41" s="138"/>
      <c r="Y41" s="137" t="s">
        <v>9107</v>
      </c>
      <c r="Z41" s="138"/>
      <c r="AA41" s="137" t="s">
        <v>9107</v>
      </c>
      <c r="AB41" s="138"/>
      <c r="AC41" s="137" t="s">
        <v>9107</v>
      </c>
      <c r="AD41" s="138"/>
      <c r="AE41" s="137" t="s">
        <v>9107</v>
      </c>
      <c r="AF41" s="138"/>
      <c r="AG41" s="137">
        <v>10.327</v>
      </c>
      <c r="AH41" s="138">
        <v>1.31348667307702E-2</v>
      </c>
      <c r="AI41" s="137">
        <v>27.475000000000001</v>
      </c>
      <c r="AJ41" s="138">
        <v>3.3906985641209197E-2</v>
      </c>
      <c r="AK41" s="137">
        <v>43.406999999999996</v>
      </c>
      <c r="AL41" s="138">
        <v>5.1973289558286298E-2</v>
      </c>
      <c r="AM41" s="137">
        <v>45.548999999999999</v>
      </c>
      <c r="AN41" s="138">
        <v>4.6451601060200701E-2</v>
      </c>
    </row>
    <row r="42" spans="1:40">
      <c r="A42" s="134" t="s">
        <v>9131</v>
      </c>
      <c r="B42" s="134"/>
      <c r="C42" s="137" t="s">
        <v>9107</v>
      </c>
      <c r="D42" s="138"/>
      <c r="E42" s="137" t="s">
        <v>9107</v>
      </c>
      <c r="F42" s="138"/>
      <c r="G42" s="137" t="s">
        <v>9107</v>
      </c>
      <c r="H42" s="138"/>
      <c r="I42" s="137" t="s">
        <v>9107</v>
      </c>
      <c r="J42" s="138"/>
      <c r="K42" s="137" t="s">
        <v>9107</v>
      </c>
      <c r="L42" s="138"/>
      <c r="M42" s="137" t="s">
        <v>9107</v>
      </c>
      <c r="N42" s="138"/>
      <c r="O42" s="137" t="s">
        <v>9107</v>
      </c>
      <c r="P42" s="138"/>
      <c r="Q42" s="137">
        <v>5.2859999999999996</v>
      </c>
      <c r="R42" s="138">
        <v>1.39003717284426E-2</v>
      </c>
      <c r="S42" s="137">
        <v>4.8419999999999996</v>
      </c>
      <c r="T42" s="138">
        <v>1.2148214235087801E-2</v>
      </c>
      <c r="U42" s="137">
        <v>6.7080000000000002</v>
      </c>
      <c r="V42" s="138">
        <v>1.5095002008605101E-2</v>
      </c>
      <c r="W42" s="137">
        <v>5.6449999999999996</v>
      </c>
      <c r="X42" s="138">
        <v>1.32567128988169E-2</v>
      </c>
      <c r="Y42" s="137">
        <v>7.8190999999999997E-2</v>
      </c>
      <c r="Z42" s="138">
        <v>0.15449682968419301</v>
      </c>
      <c r="AA42" s="137">
        <v>7.2720000000000002</v>
      </c>
      <c r="AB42" s="138">
        <v>1.5806015501719301E-2</v>
      </c>
      <c r="AC42" s="137">
        <v>8.3420000000000005</v>
      </c>
      <c r="AD42" s="138">
        <v>1.64936957385684E-2</v>
      </c>
      <c r="AE42" s="137" t="s">
        <v>9107</v>
      </c>
      <c r="AF42" s="138"/>
      <c r="AG42" s="137">
        <v>11.167999999999999</v>
      </c>
      <c r="AH42" s="138">
        <v>1.42045310011854E-2</v>
      </c>
      <c r="AI42" s="137">
        <v>13.236000000000001</v>
      </c>
      <c r="AJ42" s="138">
        <v>1.63345900617669E-2</v>
      </c>
      <c r="AK42" s="137">
        <v>12.292999999999999</v>
      </c>
      <c r="AL42" s="138">
        <v>1.4719000358007101E-2</v>
      </c>
      <c r="AM42" s="137">
        <v>17.271999999999998</v>
      </c>
      <c r="AN42" s="138">
        <v>1.7614262739287099E-2</v>
      </c>
    </row>
    <row r="43" spans="1:40">
      <c r="A43" s="134" t="s">
        <v>9135</v>
      </c>
      <c r="B43" s="134"/>
      <c r="C43" s="137" t="s">
        <v>9107</v>
      </c>
      <c r="D43" s="138"/>
      <c r="E43" s="137" t="s">
        <v>9107</v>
      </c>
      <c r="F43" s="138"/>
      <c r="G43" s="137" t="s">
        <v>9107</v>
      </c>
      <c r="H43" s="138"/>
      <c r="I43" s="137" t="s">
        <v>9107</v>
      </c>
      <c r="J43" s="138"/>
      <c r="K43" s="137" t="s">
        <v>9107</v>
      </c>
      <c r="L43" s="138"/>
      <c r="M43" s="137" t="s">
        <v>9107</v>
      </c>
      <c r="N43" s="138"/>
      <c r="O43" s="137" t="s">
        <v>9107</v>
      </c>
      <c r="P43" s="138"/>
      <c r="Q43" s="137" t="s">
        <v>9107</v>
      </c>
      <c r="R43" s="138"/>
      <c r="S43" s="137" t="s">
        <v>9107</v>
      </c>
      <c r="T43" s="138"/>
      <c r="U43" s="137">
        <v>1.9590000000000001</v>
      </c>
      <c r="V43" s="138">
        <v>4.4083346653037399E-3</v>
      </c>
      <c r="W43" s="137">
        <v>1.4870000000000001</v>
      </c>
      <c r="X43" s="138">
        <v>3.4920694562516701E-3</v>
      </c>
      <c r="Y43" s="137">
        <v>7.9699999999999997E-4</v>
      </c>
      <c r="Z43" s="138">
        <v>1.5747844797777499E-3</v>
      </c>
      <c r="AA43" s="137">
        <v>0.34300000000000003</v>
      </c>
      <c r="AB43" s="138">
        <v>7.4552575867570302E-4</v>
      </c>
      <c r="AC43" s="137">
        <v>0.34200000000000003</v>
      </c>
      <c r="AD43" s="138">
        <v>6.7619802716259805E-4</v>
      </c>
      <c r="AE43" s="137" t="s">
        <v>9107</v>
      </c>
      <c r="AF43" s="138"/>
      <c r="AG43" s="137">
        <v>0.873</v>
      </c>
      <c r="AH43" s="138">
        <v>1.1103649323097101E-3</v>
      </c>
      <c r="AI43" s="137">
        <v>1.105</v>
      </c>
      <c r="AJ43" s="138">
        <v>1.3636840448966699E-3</v>
      </c>
      <c r="AK43" s="137">
        <v>1.712</v>
      </c>
      <c r="AL43" s="138">
        <v>2.0498599701381402E-3</v>
      </c>
      <c r="AM43" s="137">
        <v>13.528</v>
      </c>
      <c r="AN43" s="138">
        <v>1.37960714646292E-2</v>
      </c>
    </row>
    <row r="44" spans="1:40">
      <c r="A44" s="134" t="s">
        <v>9142</v>
      </c>
      <c r="B44" s="134"/>
      <c r="C44" s="137" t="s">
        <v>9107</v>
      </c>
      <c r="D44" s="138"/>
      <c r="E44" s="137" t="s">
        <v>9107</v>
      </c>
      <c r="F44" s="138"/>
      <c r="G44" s="137" t="s">
        <v>9107</v>
      </c>
      <c r="H44" s="138"/>
      <c r="I44" s="137" t="s">
        <v>9107</v>
      </c>
      <c r="J44" s="138"/>
      <c r="K44" s="137" t="s">
        <v>9107</v>
      </c>
      <c r="L44" s="138"/>
      <c r="M44" s="137" t="s">
        <v>9107</v>
      </c>
      <c r="N44" s="138"/>
      <c r="O44" s="137" t="s">
        <v>9107</v>
      </c>
      <c r="P44" s="138"/>
      <c r="Q44" s="137" t="s">
        <v>9107</v>
      </c>
      <c r="R44" s="138"/>
      <c r="S44" s="137" t="s">
        <v>9107</v>
      </c>
      <c r="T44" s="138"/>
      <c r="U44" s="137" t="s">
        <v>9107</v>
      </c>
      <c r="V44" s="138"/>
      <c r="W44" s="137" t="s">
        <v>9107</v>
      </c>
      <c r="X44" s="138"/>
      <c r="Y44" s="137" t="s">
        <v>9107</v>
      </c>
      <c r="Z44" s="138"/>
      <c r="AA44" s="137" t="s">
        <v>9107</v>
      </c>
      <c r="AB44" s="138"/>
      <c r="AC44" s="137" t="s">
        <v>9107</v>
      </c>
      <c r="AD44" s="138"/>
      <c r="AE44" s="137" t="s">
        <v>9107</v>
      </c>
      <c r="AF44" s="138"/>
      <c r="AG44" s="137">
        <v>28.779</v>
      </c>
      <c r="AH44" s="138">
        <v>3.6603885895694403E-2</v>
      </c>
      <c r="AI44" s="137">
        <v>31.190999999999999</v>
      </c>
      <c r="AJ44" s="138">
        <v>3.8492913162327801E-2</v>
      </c>
      <c r="AK44" s="137">
        <v>28.815000000000001</v>
      </c>
      <c r="AL44" s="138">
        <v>3.4501585887576201E-2</v>
      </c>
      <c r="AM44" s="137">
        <v>8.1140000000000008</v>
      </c>
      <c r="AN44" s="138">
        <v>8.2747873938498993E-3</v>
      </c>
    </row>
    <row r="45" spans="1:40">
      <c r="A45" s="134" t="s">
        <v>9137</v>
      </c>
      <c r="B45" s="134"/>
      <c r="C45" s="137" t="s">
        <v>9107</v>
      </c>
      <c r="D45" s="138"/>
      <c r="E45" s="137" t="s">
        <v>9107</v>
      </c>
      <c r="F45" s="138"/>
      <c r="G45" s="137" t="s">
        <v>9107</v>
      </c>
      <c r="H45" s="138"/>
      <c r="I45" s="137" t="s">
        <v>9107</v>
      </c>
      <c r="J45" s="138"/>
      <c r="K45" s="137" t="s">
        <v>9107</v>
      </c>
      <c r="L45" s="138"/>
      <c r="M45" s="137" t="s">
        <v>9107</v>
      </c>
      <c r="N45" s="138"/>
      <c r="O45" s="137" t="s">
        <v>9107</v>
      </c>
      <c r="P45" s="138"/>
      <c r="Q45" s="137" t="s">
        <v>9107</v>
      </c>
      <c r="R45" s="138"/>
      <c r="S45" s="137" t="s">
        <v>9107</v>
      </c>
      <c r="T45" s="138"/>
      <c r="U45" s="137" t="s">
        <v>9107</v>
      </c>
      <c r="V45" s="138"/>
      <c r="W45" s="137" t="s">
        <v>9107</v>
      </c>
      <c r="X45" s="138"/>
      <c r="Y45" s="137">
        <v>6.3600000000000002E-3</v>
      </c>
      <c r="Z45" s="138">
        <v>1.25666615952152E-2</v>
      </c>
      <c r="AA45" s="137">
        <v>6.4470000000000001</v>
      </c>
      <c r="AB45" s="138">
        <v>1.4012841300822899E-2</v>
      </c>
      <c r="AC45" s="137">
        <v>7.3390000000000004</v>
      </c>
      <c r="AD45" s="138">
        <v>1.45105769630009E-2</v>
      </c>
      <c r="AE45" s="137" t="s">
        <v>9107</v>
      </c>
      <c r="AF45" s="138"/>
      <c r="AG45" s="137">
        <v>9.8680000000000003</v>
      </c>
      <c r="AH45" s="138">
        <v>1.25510666117208E-2</v>
      </c>
      <c r="AI45" s="137">
        <v>8.3550000000000004</v>
      </c>
      <c r="AJ45" s="138">
        <v>1.0310932303268501E-2</v>
      </c>
      <c r="AK45" s="137">
        <v>7.8869999999999996</v>
      </c>
      <c r="AL45" s="138">
        <v>9.4434845703735403E-3</v>
      </c>
      <c r="AM45" s="137">
        <v>6.4880000000000004</v>
      </c>
      <c r="AN45" s="138">
        <v>6.6165665037340596E-3</v>
      </c>
    </row>
    <row r="46" spans="1:40">
      <c r="A46" s="134" t="s">
        <v>9129</v>
      </c>
      <c r="B46" s="134"/>
      <c r="C46" s="137" t="s">
        <v>9107</v>
      </c>
      <c r="D46" s="138"/>
      <c r="E46" s="137" t="s">
        <v>9107</v>
      </c>
      <c r="F46" s="138"/>
      <c r="G46" s="137" t="s">
        <v>9107</v>
      </c>
      <c r="H46" s="138"/>
      <c r="I46" s="137" t="s">
        <v>9107</v>
      </c>
      <c r="J46" s="138"/>
      <c r="K46" s="137" t="s">
        <v>9107</v>
      </c>
      <c r="L46" s="138"/>
      <c r="M46" s="137" t="s">
        <v>9107</v>
      </c>
      <c r="N46" s="138"/>
      <c r="O46" s="137" t="s">
        <v>9107</v>
      </c>
      <c r="P46" s="138"/>
      <c r="Q46" s="137">
        <v>1.54</v>
      </c>
      <c r="R46" s="138">
        <v>4.0496731861145597E-3</v>
      </c>
      <c r="S46" s="137">
        <v>1.7090000000000001</v>
      </c>
      <c r="T46" s="138">
        <v>4.28775260796468E-3</v>
      </c>
      <c r="U46" s="137">
        <v>1.7869999999999999</v>
      </c>
      <c r="V46" s="138">
        <v>4.0212833317497601E-3</v>
      </c>
      <c r="W46" s="137">
        <v>1.728</v>
      </c>
      <c r="X46" s="138">
        <v>4.0580336384686598E-3</v>
      </c>
      <c r="Y46" s="137">
        <v>1.665E-3</v>
      </c>
      <c r="Z46" s="138">
        <v>3.2898571628983101E-3</v>
      </c>
      <c r="AA46" s="137">
        <v>1.5760000000000001</v>
      </c>
      <c r="AB46" s="138">
        <v>3.4255061098335498E-3</v>
      </c>
      <c r="AC46" s="137">
        <v>1.996</v>
      </c>
      <c r="AD46" s="138">
        <v>3.9464656789957499E-3</v>
      </c>
      <c r="AE46" s="137" t="s">
        <v>9107</v>
      </c>
      <c r="AF46" s="138"/>
      <c r="AG46" s="137">
        <v>7.35</v>
      </c>
      <c r="AH46" s="138">
        <v>9.3484332788961993E-3</v>
      </c>
      <c r="AI46" s="137">
        <v>4.95</v>
      </c>
      <c r="AJ46" s="138">
        <v>6.10881087985388E-3</v>
      </c>
      <c r="AK46" s="137">
        <v>5.3239999999999998</v>
      </c>
      <c r="AL46" s="138">
        <v>6.3746813557333196E-3</v>
      </c>
      <c r="AM46" s="137">
        <v>5.1280000000000001</v>
      </c>
      <c r="AN46" s="138">
        <v>5.2296166817429497E-3</v>
      </c>
    </row>
    <row r="47" spans="1:40">
      <c r="A47" s="134" t="s">
        <v>9140</v>
      </c>
      <c r="B47" s="134"/>
      <c r="C47" s="137" t="s">
        <v>9107</v>
      </c>
      <c r="D47" s="138"/>
      <c r="E47" s="137" t="s">
        <v>9107</v>
      </c>
      <c r="F47" s="138"/>
      <c r="G47" s="137" t="s">
        <v>9107</v>
      </c>
      <c r="H47" s="138"/>
      <c r="I47" s="137" t="s">
        <v>9107</v>
      </c>
      <c r="J47" s="138"/>
      <c r="K47" s="137" t="s">
        <v>9107</v>
      </c>
      <c r="L47" s="138"/>
      <c r="M47" s="137" t="s">
        <v>9107</v>
      </c>
      <c r="N47" s="138"/>
      <c r="O47" s="137" t="s">
        <v>9107</v>
      </c>
      <c r="P47" s="138"/>
      <c r="Q47" s="137" t="s">
        <v>9107</v>
      </c>
      <c r="R47" s="138"/>
      <c r="S47" s="137" t="s">
        <v>9107</v>
      </c>
      <c r="T47" s="138"/>
      <c r="U47" s="137" t="s">
        <v>9107</v>
      </c>
      <c r="V47" s="138"/>
      <c r="W47" s="137" t="s">
        <v>9107</v>
      </c>
      <c r="X47" s="138"/>
      <c r="Y47" s="137">
        <v>455.45554099999998</v>
      </c>
      <c r="Z47" s="138"/>
      <c r="AA47" s="137">
        <v>30.2</v>
      </c>
      <c r="AB47" s="138"/>
      <c r="AC47" s="137">
        <v>28.585999999999999</v>
      </c>
      <c r="AD47" s="138"/>
      <c r="AE47" s="137" t="s">
        <v>9107</v>
      </c>
      <c r="AF47" s="138"/>
      <c r="AG47" s="137" t="s">
        <v>9107</v>
      </c>
      <c r="AH47" s="138"/>
      <c r="AI47" s="137" t="s">
        <v>9107</v>
      </c>
      <c r="AJ47" s="138"/>
      <c r="AK47" s="137" t="s">
        <v>9107</v>
      </c>
      <c r="AL47" s="138"/>
      <c r="AM47" s="137" t="s">
        <v>9107</v>
      </c>
      <c r="AN47" s="138"/>
    </row>
    <row r="48" spans="1:40">
      <c r="A48" s="134" t="s">
        <v>5621</v>
      </c>
      <c r="B48" s="134"/>
      <c r="C48" s="137" t="s">
        <v>9107</v>
      </c>
      <c r="D48" s="138"/>
      <c r="E48" s="137" t="s">
        <v>9107</v>
      </c>
      <c r="F48" s="138"/>
      <c r="G48" s="137" t="s">
        <v>9107</v>
      </c>
      <c r="H48" s="138"/>
      <c r="I48" s="137" t="s">
        <v>9107</v>
      </c>
      <c r="J48" s="138"/>
      <c r="K48" s="137" t="s">
        <v>9107</v>
      </c>
      <c r="L48" s="138"/>
      <c r="M48" s="137" t="s">
        <v>9107</v>
      </c>
      <c r="N48" s="138"/>
      <c r="O48" s="137" t="s">
        <v>9107</v>
      </c>
      <c r="P48" s="138"/>
      <c r="Q48" s="137">
        <v>380.27760000000001</v>
      </c>
      <c r="R48" s="138">
        <v>1</v>
      </c>
      <c r="S48" s="137">
        <v>398.57709999999997</v>
      </c>
      <c r="T48" s="138">
        <v>1</v>
      </c>
      <c r="U48" s="137">
        <v>444.38549899999998</v>
      </c>
      <c r="V48" s="138">
        <v>1</v>
      </c>
      <c r="W48" s="137" t="s">
        <v>9107</v>
      </c>
      <c r="X48" s="138"/>
      <c r="Y48" s="137" t="s">
        <v>9107</v>
      </c>
      <c r="Z48" s="138"/>
      <c r="AA48" s="137" t="s">
        <v>9107</v>
      </c>
      <c r="AB48" s="138"/>
      <c r="AC48" s="137" t="s">
        <v>9107</v>
      </c>
      <c r="AD48" s="138"/>
      <c r="AE48" s="137" t="s">
        <v>9107</v>
      </c>
      <c r="AF48" s="138"/>
      <c r="AG48" s="137" t="s">
        <v>9107</v>
      </c>
      <c r="AH48" s="138"/>
      <c r="AI48" s="137" t="s">
        <v>9107</v>
      </c>
      <c r="AJ48" s="138"/>
      <c r="AK48" s="137" t="s">
        <v>9107</v>
      </c>
      <c r="AL48" s="138"/>
      <c r="AM48" s="137" t="s">
        <v>9107</v>
      </c>
      <c r="AN48" s="138"/>
    </row>
    <row r="49" spans="1:40">
      <c r="A49" s="132" t="s">
        <v>6610</v>
      </c>
      <c r="B49" s="132"/>
      <c r="C49" s="141">
        <v>154.30199999999999</v>
      </c>
      <c r="D49" s="142">
        <v>1</v>
      </c>
      <c r="E49" s="141">
        <v>178.59200000000001</v>
      </c>
      <c r="F49" s="142">
        <v>1</v>
      </c>
      <c r="G49" s="141" t="s">
        <v>9107</v>
      </c>
      <c r="H49" s="142"/>
      <c r="I49" s="141" t="s">
        <v>9107</v>
      </c>
      <c r="J49" s="142"/>
      <c r="K49" s="141" t="s">
        <v>9107</v>
      </c>
      <c r="L49" s="142"/>
      <c r="M49" s="141" t="s">
        <v>9107</v>
      </c>
      <c r="N49" s="142"/>
      <c r="O49" s="141" t="s">
        <v>9107</v>
      </c>
      <c r="P49" s="142"/>
      <c r="Q49" s="141" t="s">
        <v>9107</v>
      </c>
      <c r="R49" s="142"/>
      <c r="S49" s="141" t="s">
        <v>9107</v>
      </c>
      <c r="T49" s="142"/>
      <c r="U49" s="141" t="s">
        <v>9107</v>
      </c>
      <c r="V49" s="142"/>
      <c r="W49" s="141" t="s">
        <v>9107</v>
      </c>
      <c r="X49" s="142"/>
      <c r="Y49" s="141" t="s">
        <v>9107</v>
      </c>
      <c r="Z49" s="142"/>
      <c r="AA49" s="141" t="s">
        <v>9107</v>
      </c>
      <c r="AB49" s="142"/>
      <c r="AC49" s="141" t="s">
        <v>9107</v>
      </c>
      <c r="AD49" s="142"/>
      <c r="AE49" s="141" t="s">
        <v>9107</v>
      </c>
      <c r="AF49" s="142"/>
      <c r="AG49" s="141" t="s">
        <v>9107</v>
      </c>
      <c r="AH49" s="142"/>
      <c r="AI49" s="141" t="s">
        <v>9107</v>
      </c>
      <c r="AJ49" s="142"/>
      <c r="AK49" s="141" t="s">
        <v>9107</v>
      </c>
      <c r="AL49" s="142"/>
      <c r="AM49" s="141" t="s">
        <v>9107</v>
      </c>
      <c r="AN49" s="142"/>
    </row>
    <row r="50" spans="1:40">
      <c r="A50" s="134" t="s">
        <v>5621</v>
      </c>
      <c r="B50" s="134"/>
      <c r="C50" s="137">
        <v>154.30199999999999</v>
      </c>
      <c r="D50" s="138">
        <v>1</v>
      </c>
      <c r="E50" s="137">
        <v>178.59200000000001</v>
      </c>
      <c r="F50" s="138">
        <v>1</v>
      </c>
      <c r="G50" s="137" t="s">
        <v>9107</v>
      </c>
      <c r="H50" s="138"/>
      <c r="I50" s="137" t="s">
        <v>9107</v>
      </c>
      <c r="J50" s="138"/>
      <c r="K50" s="137" t="s">
        <v>9107</v>
      </c>
      <c r="L50" s="138"/>
      <c r="M50" s="137" t="s">
        <v>9107</v>
      </c>
      <c r="N50" s="138"/>
      <c r="O50" s="137" t="s">
        <v>9107</v>
      </c>
      <c r="P50" s="138"/>
      <c r="Q50" s="137" t="s">
        <v>9107</v>
      </c>
      <c r="R50" s="138"/>
      <c r="S50" s="137" t="s">
        <v>9107</v>
      </c>
      <c r="T50" s="138"/>
      <c r="U50" s="137" t="s">
        <v>9107</v>
      </c>
      <c r="V50" s="138"/>
      <c r="W50" s="137" t="s">
        <v>9107</v>
      </c>
      <c r="X50" s="138"/>
      <c r="Y50" s="137" t="s">
        <v>9107</v>
      </c>
      <c r="Z50" s="138"/>
      <c r="AA50" s="137" t="s">
        <v>9107</v>
      </c>
      <c r="AB50" s="138"/>
      <c r="AC50" s="137" t="s">
        <v>9107</v>
      </c>
      <c r="AD50" s="138"/>
      <c r="AE50" s="137" t="s">
        <v>9107</v>
      </c>
      <c r="AF50" s="138"/>
      <c r="AG50" s="137" t="s">
        <v>9107</v>
      </c>
      <c r="AH50" s="138"/>
      <c r="AI50" s="137" t="s">
        <v>9107</v>
      </c>
      <c r="AJ50" s="138"/>
      <c r="AK50" s="137" t="s">
        <v>9107</v>
      </c>
      <c r="AL50" s="138"/>
      <c r="AM50" s="137" t="s">
        <v>9107</v>
      </c>
      <c r="AN50" s="138"/>
    </row>
    <row r="51" spans="1:40">
      <c r="A51" s="132" t="s">
        <v>9122</v>
      </c>
      <c r="B51" s="132"/>
      <c r="C51" s="141" t="s">
        <v>9107</v>
      </c>
      <c r="D51" s="142"/>
      <c r="E51" s="141" t="s">
        <v>9107</v>
      </c>
      <c r="F51" s="142"/>
      <c r="G51" s="141" t="s">
        <v>9107</v>
      </c>
      <c r="H51" s="142"/>
      <c r="I51" s="141">
        <v>6.7930000000000001</v>
      </c>
      <c r="J51" s="142">
        <v>1</v>
      </c>
      <c r="K51" s="141">
        <v>8.6940000000000008</v>
      </c>
      <c r="L51" s="142">
        <v>1</v>
      </c>
      <c r="M51" s="141" t="s">
        <v>9107</v>
      </c>
      <c r="N51" s="142"/>
      <c r="O51" s="141" t="s">
        <v>9107</v>
      </c>
      <c r="P51" s="142"/>
      <c r="Q51" s="141" t="s">
        <v>9107</v>
      </c>
      <c r="R51" s="142"/>
      <c r="S51" s="141" t="s">
        <v>9107</v>
      </c>
      <c r="T51" s="142"/>
      <c r="U51" s="141">
        <v>28.225999999999999</v>
      </c>
      <c r="V51" s="142">
        <v>1</v>
      </c>
      <c r="W51" s="141" t="s">
        <v>9107</v>
      </c>
      <c r="X51" s="142"/>
      <c r="Y51" s="141" t="s">
        <v>9107</v>
      </c>
      <c r="Z51" s="142"/>
      <c r="AA51" s="141" t="s">
        <v>9107</v>
      </c>
      <c r="AB51" s="142"/>
      <c r="AC51" s="141" t="s">
        <v>9107</v>
      </c>
      <c r="AD51" s="142"/>
      <c r="AE51" s="141" t="s">
        <v>9107</v>
      </c>
      <c r="AF51" s="142"/>
      <c r="AG51" s="141" t="s">
        <v>9107</v>
      </c>
      <c r="AH51" s="142"/>
      <c r="AI51" s="141" t="s">
        <v>9107</v>
      </c>
      <c r="AJ51" s="142"/>
      <c r="AK51" s="141" t="s">
        <v>9107</v>
      </c>
      <c r="AL51" s="142"/>
      <c r="AM51" s="141" t="s">
        <v>9107</v>
      </c>
      <c r="AN51" s="142"/>
    </row>
    <row r="52" spans="1:40">
      <c r="A52" s="134" t="s">
        <v>5621</v>
      </c>
      <c r="B52" s="134"/>
      <c r="C52" s="137" t="s">
        <v>9107</v>
      </c>
      <c r="D52" s="138"/>
      <c r="E52" s="137" t="s">
        <v>9107</v>
      </c>
      <c r="F52" s="138"/>
      <c r="G52" s="137" t="s">
        <v>9107</v>
      </c>
      <c r="H52" s="138"/>
      <c r="I52" s="137">
        <v>6.7930000000000001</v>
      </c>
      <c r="J52" s="138">
        <v>1</v>
      </c>
      <c r="K52" s="137">
        <v>8.6940000000000008</v>
      </c>
      <c r="L52" s="138">
        <v>1</v>
      </c>
      <c r="M52" s="137" t="s">
        <v>9107</v>
      </c>
      <c r="N52" s="138"/>
      <c r="O52" s="137" t="s">
        <v>9107</v>
      </c>
      <c r="P52" s="138"/>
      <c r="Q52" s="137" t="s">
        <v>9107</v>
      </c>
      <c r="R52" s="138"/>
      <c r="S52" s="137" t="s">
        <v>9107</v>
      </c>
      <c r="T52" s="138"/>
      <c r="U52" s="137">
        <v>28.225999999999999</v>
      </c>
      <c r="V52" s="138">
        <v>1</v>
      </c>
      <c r="W52" s="137" t="s">
        <v>9107</v>
      </c>
      <c r="X52" s="138"/>
      <c r="Y52" s="137" t="s">
        <v>9107</v>
      </c>
      <c r="Z52" s="138"/>
      <c r="AA52" s="137" t="s">
        <v>9107</v>
      </c>
      <c r="AB52" s="138"/>
      <c r="AC52" s="137" t="s">
        <v>9107</v>
      </c>
      <c r="AD52" s="138"/>
      <c r="AE52" s="137" t="s">
        <v>9107</v>
      </c>
      <c r="AF52" s="138"/>
      <c r="AG52" s="137" t="s">
        <v>9107</v>
      </c>
      <c r="AH52" s="138"/>
      <c r="AI52" s="137" t="s">
        <v>9107</v>
      </c>
      <c r="AJ52" s="138"/>
      <c r="AK52" s="137" t="s">
        <v>9107</v>
      </c>
      <c r="AL52" s="138"/>
      <c r="AM52" s="137" t="s">
        <v>9107</v>
      </c>
      <c r="AN52" s="138"/>
    </row>
    <row r="53" spans="1:40">
      <c r="A53" s="132" t="s">
        <v>9123</v>
      </c>
      <c r="B53" s="132"/>
      <c r="C53" s="141">
        <v>1.506</v>
      </c>
      <c r="D53" s="142">
        <v>1</v>
      </c>
      <c r="E53" s="141">
        <v>2.1179999999999999</v>
      </c>
      <c r="F53" s="142">
        <v>1</v>
      </c>
      <c r="G53" s="141" t="s">
        <v>9107</v>
      </c>
      <c r="H53" s="142"/>
      <c r="I53" s="141" t="s">
        <v>9107</v>
      </c>
      <c r="J53" s="142"/>
      <c r="K53" s="141" t="s">
        <v>9107</v>
      </c>
      <c r="L53" s="142"/>
      <c r="M53" s="141" t="s">
        <v>9107</v>
      </c>
      <c r="N53" s="142"/>
      <c r="O53" s="141" t="s">
        <v>9107</v>
      </c>
      <c r="P53" s="142"/>
      <c r="Q53" s="141" t="s">
        <v>9107</v>
      </c>
      <c r="R53" s="142"/>
      <c r="S53" s="141" t="s">
        <v>9107</v>
      </c>
      <c r="T53" s="142"/>
      <c r="U53" s="141" t="s">
        <v>9107</v>
      </c>
      <c r="V53" s="142"/>
      <c r="W53" s="141" t="s">
        <v>9107</v>
      </c>
      <c r="X53" s="142"/>
      <c r="Y53" s="141" t="s">
        <v>9107</v>
      </c>
      <c r="Z53" s="142"/>
      <c r="AA53" s="141" t="s">
        <v>9107</v>
      </c>
      <c r="AB53" s="142"/>
      <c r="AC53" s="141" t="s">
        <v>9107</v>
      </c>
      <c r="AD53" s="142"/>
      <c r="AE53" s="141" t="s">
        <v>9107</v>
      </c>
      <c r="AF53" s="142"/>
      <c r="AG53" s="141" t="s">
        <v>9107</v>
      </c>
      <c r="AH53" s="142"/>
      <c r="AI53" s="141" t="s">
        <v>9107</v>
      </c>
      <c r="AJ53" s="142"/>
      <c r="AK53" s="141" t="s">
        <v>9107</v>
      </c>
      <c r="AL53" s="142"/>
      <c r="AM53" s="141" t="s">
        <v>9107</v>
      </c>
      <c r="AN53" s="142"/>
    </row>
    <row r="54" spans="1:40">
      <c r="A54" s="134" t="s">
        <v>5621</v>
      </c>
      <c r="B54" s="134"/>
      <c r="C54" s="137">
        <v>1.506</v>
      </c>
      <c r="D54" s="138">
        <v>1</v>
      </c>
      <c r="E54" s="137">
        <v>2.1179999999999999</v>
      </c>
      <c r="F54" s="138">
        <v>1</v>
      </c>
      <c r="G54" s="137" t="s">
        <v>9107</v>
      </c>
      <c r="H54" s="138"/>
      <c r="I54" s="137" t="s">
        <v>9107</v>
      </c>
      <c r="J54" s="138"/>
      <c r="K54" s="137" t="s">
        <v>9107</v>
      </c>
      <c r="L54" s="138"/>
      <c r="M54" s="137" t="s">
        <v>9107</v>
      </c>
      <c r="N54" s="138"/>
      <c r="O54" s="137" t="s">
        <v>9107</v>
      </c>
      <c r="P54" s="138"/>
      <c r="Q54" s="137" t="s">
        <v>9107</v>
      </c>
      <c r="R54" s="138"/>
      <c r="S54" s="137" t="s">
        <v>9107</v>
      </c>
      <c r="T54" s="138"/>
      <c r="U54" s="137" t="s">
        <v>9107</v>
      </c>
      <c r="V54" s="138"/>
      <c r="W54" s="137" t="s">
        <v>9107</v>
      </c>
      <c r="X54" s="138"/>
      <c r="Y54" s="137" t="s">
        <v>9107</v>
      </c>
      <c r="Z54" s="138"/>
      <c r="AA54" s="137" t="s">
        <v>9107</v>
      </c>
      <c r="AB54" s="138"/>
      <c r="AC54" s="137" t="s">
        <v>9107</v>
      </c>
      <c r="AD54" s="138"/>
      <c r="AE54" s="137" t="s">
        <v>9107</v>
      </c>
      <c r="AF54" s="138"/>
      <c r="AG54" s="137" t="s">
        <v>9107</v>
      </c>
      <c r="AH54" s="138"/>
      <c r="AI54" s="137" t="s">
        <v>9107</v>
      </c>
      <c r="AJ54" s="138"/>
      <c r="AK54" s="137" t="s">
        <v>9107</v>
      </c>
      <c r="AL54" s="138"/>
      <c r="AM54" s="137" t="s">
        <v>9107</v>
      </c>
      <c r="AN54" s="138"/>
    </row>
    <row r="55" spans="1:40">
      <c r="A55" s="132" t="s">
        <v>3254</v>
      </c>
      <c r="B55" s="132"/>
      <c r="C55" s="141">
        <v>-4.069</v>
      </c>
      <c r="D55" s="142"/>
      <c r="E55" s="141">
        <v>-15.682</v>
      </c>
      <c r="F55" s="142"/>
      <c r="G55" s="141">
        <v>-59.575000000000003</v>
      </c>
      <c r="H55" s="142"/>
      <c r="I55" s="141">
        <v>-25.593</v>
      </c>
      <c r="J55" s="142"/>
      <c r="K55" s="141" t="s">
        <v>9107</v>
      </c>
      <c r="L55" s="142"/>
      <c r="M55" s="141" t="s">
        <v>9107</v>
      </c>
      <c r="N55" s="142"/>
      <c r="O55" s="141" t="s">
        <v>9107</v>
      </c>
      <c r="P55" s="142"/>
      <c r="Q55" s="141" t="s">
        <v>9107</v>
      </c>
      <c r="R55" s="142"/>
      <c r="S55" s="141" t="s">
        <v>9107</v>
      </c>
      <c r="T55" s="142"/>
      <c r="U55" s="141" t="s">
        <v>9107</v>
      </c>
      <c r="V55" s="142"/>
      <c r="W55" s="141" t="s">
        <v>9107</v>
      </c>
      <c r="X55" s="142"/>
      <c r="Y55" s="141" t="s">
        <v>9107</v>
      </c>
      <c r="Z55" s="142"/>
      <c r="AA55" s="141" t="s">
        <v>9107</v>
      </c>
      <c r="AB55" s="142"/>
      <c r="AC55" s="141" t="s">
        <v>9107</v>
      </c>
      <c r="AD55" s="142"/>
      <c r="AE55" s="141" t="s">
        <v>9107</v>
      </c>
      <c r="AF55" s="142"/>
      <c r="AG55" s="141" t="s">
        <v>9107</v>
      </c>
      <c r="AH55" s="142"/>
      <c r="AI55" s="141" t="s">
        <v>9107</v>
      </c>
      <c r="AJ55" s="142"/>
      <c r="AK55" s="141" t="s">
        <v>9107</v>
      </c>
      <c r="AL55" s="142"/>
      <c r="AM55" s="141" t="s">
        <v>9107</v>
      </c>
      <c r="AN55" s="142"/>
    </row>
    <row r="56" spans="1:40">
      <c r="A56" s="134" t="s">
        <v>9132</v>
      </c>
      <c r="B56" s="134"/>
      <c r="C56" s="137" t="s">
        <v>9107</v>
      </c>
      <c r="D56" s="138"/>
      <c r="E56" s="137" t="s">
        <v>9107</v>
      </c>
      <c r="F56" s="138"/>
      <c r="G56" s="137" t="s">
        <v>9107</v>
      </c>
      <c r="H56" s="138"/>
      <c r="I56" s="137">
        <v>-9.8949999999999996</v>
      </c>
      <c r="J56" s="138">
        <v>0.38662915640995599</v>
      </c>
      <c r="K56" s="137" t="s">
        <v>9107</v>
      </c>
      <c r="L56" s="138"/>
      <c r="M56" s="137" t="s">
        <v>9107</v>
      </c>
      <c r="N56" s="138"/>
      <c r="O56" s="137" t="s">
        <v>9107</v>
      </c>
      <c r="P56" s="138"/>
      <c r="Q56" s="137" t="s">
        <v>9107</v>
      </c>
      <c r="R56" s="138"/>
      <c r="S56" s="137" t="s">
        <v>9107</v>
      </c>
      <c r="T56" s="138"/>
      <c r="U56" s="137" t="s">
        <v>9107</v>
      </c>
      <c r="V56" s="138"/>
      <c r="W56" s="137" t="s">
        <v>9107</v>
      </c>
      <c r="X56" s="138"/>
      <c r="Y56" s="137" t="s">
        <v>9107</v>
      </c>
      <c r="Z56" s="138"/>
      <c r="AA56" s="137" t="s">
        <v>9107</v>
      </c>
      <c r="AB56" s="138"/>
      <c r="AC56" s="137" t="s">
        <v>9107</v>
      </c>
      <c r="AD56" s="138"/>
      <c r="AE56" s="137" t="s">
        <v>9107</v>
      </c>
      <c r="AF56" s="138"/>
      <c r="AG56" s="137" t="s">
        <v>9107</v>
      </c>
      <c r="AH56" s="138"/>
      <c r="AI56" s="137" t="s">
        <v>9107</v>
      </c>
      <c r="AJ56" s="138"/>
      <c r="AK56" s="137" t="s">
        <v>9107</v>
      </c>
      <c r="AL56" s="138"/>
      <c r="AM56" s="137" t="s">
        <v>9107</v>
      </c>
      <c r="AN56" s="138"/>
    </row>
    <row r="57" spans="1:40">
      <c r="A57" s="134" t="s">
        <v>9131</v>
      </c>
      <c r="B57" s="134"/>
      <c r="C57" s="137" t="s">
        <v>9107</v>
      </c>
      <c r="D57" s="138"/>
      <c r="E57" s="137" t="s">
        <v>9107</v>
      </c>
      <c r="F57" s="138"/>
      <c r="G57" s="137">
        <v>-7.5019999999999998</v>
      </c>
      <c r="H57" s="138">
        <v>0.12592530423835499</v>
      </c>
      <c r="I57" s="137">
        <v>-2.3210000000000002</v>
      </c>
      <c r="J57" s="138">
        <v>9.0688860235220603E-2</v>
      </c>
      <c r="K57" s="137" t="s">
        <v>9107</v>
      </c>
      <c r="L57" s="138"/>
      <c r="M57" s="137" t="s">
        <v>9107</v>
      </c>
      <c r="N57" s="138"/>
      <c r="O57" s="137" t="s">
        <v>9107</v>
      </c>
      <c r="P57" s="138"/>
      <c r="Q57" s="137" t="s">
        <v>9107</v>
      </c>
      <c r="R57" s="138"/>
      <c r="S57" s="137" t="s">
        <v>9107</v>
      </c>
      <c r="T57" s="138"/>
      <c r="U57" s="137" t="s">
        <v>9107</v>
      </c>
      <c r="V57" s="138"/>
      <c r="W57" s="137" t="s">
        <v>9107</v>
      </c>
      <c r="X57" s="138"/>
      <c r="Y57" s="137" t="s">
        <v>9107</v>
      </c>
      <c r="Z57" s="138"/>
      <c r="AA57" s="137" t="s">
        <v>9107</v>
      </c>
      <c r="AB57" s="138"/>
      <c r="AC57" s="137" t="s">
        <v>9107</v>
      </c>
      <c r="AD57" s="138"/>
      <c r="AE57" s="137" t="s">
        <v>9107</v>
      </c>
      <c r="AF57" s="138"/>
      <c r="AG57" s="137" t="s">
        <v>9107</v>
      </c>
      <c r="AH57" s="138"/>
      <c r="AI57" s="137" t="s">
        <v>9107</v>
      </c>
      <c r="AJ57" s="138"/>
      <c r="AK57" s="137" t="s">
        <v>9107</v>
      </c>
      <c r="AL57" s="138"/>
      <c r="AM57" s="137" t="s">
        <v>9107</v>
      </c>
      <c r="AN57" s="138"/>
    </row>
    <row r="58" spans="1:40">
      <c r="A58" s="134" t="s">
        <v>9126</v>
      </c>
      <c r="B58" s="134"/>
      <c r="C58" s="137" t="s">
        <v>9107</v>
      </c>
      <c r="D58" s="138"/>
      <c r="E58" s="137" t="s">
        <v>9107</v>
      </c>
      <c r="F58" s="138"/>
      <c r="G58" s="137">
        <v>-45.927999999999997</v>
      </c>
      <c r="H58" s="138">
        <v>0.77092740243390701</v>
      </c>
      <c r="I58" s="137">
        <v>-2.012</v>
      </c>
      <c r="J58" s="138">
        <v>7.8615246356425597E-2</v>
      </c>
      <c r="K58" s="137" t="s">
        <v>9107</v>
      </c>
      <c r="L58" s="138"/>
      <c r="M58" s="137" t="s">
        <v>9107</v>
      </c>
      <c r="N58" s="138"/>
      <c r="O58" s="137" t="s">
        <v>9107</v>
      </c>
      <c r="P58" s="138"/>
      <c r="Q58" s="137" t="s">
        <v>9107</v>
      </c>
      <c r="R58" s="138"/>
      <c r="S58" s="137" t="s">
        <v>9107</v>
      </c>
      <c r="T58" s="138"/>
      <c r="U58" s="137" t="s">
        <v>9107</v>
      </c>
      <c r="V58" s="138"/>
      <c r="W58" s="137" t="s">
        <v>9107</v>
      </c>
      <c r="X58" s="138"/>
      <c r="Y58" s="137" t="s">
        <v>9107</v>
      </c>
      <c r="Z58" s="138"/>
      <c r="AA58" s="137" t="s">
        <v>9107</v>
      </c>
      <c r="AB58" s="138"/>
      <c r="AC58" s="137" t="s">
        <v>9107</v>
      </c>
      <c r="AD58" s="138"/>
      <c r="AE58" s="137" t="s">
        <v>9107</v>
      </c>
      <c r="AF58" s="138"/>
      <c r="AG58" s="137" t="s">
        <v>9107</v>
      </c>
      <c r="AH58" s="138"/>
      <c r="AI58" s="137" t="s">
        <v>9107</v>
      </c>
      <c r="AJ58" s="138"/>
      <c r="AK58" s="137" t="s">
        <v>9107</v>
      </c>
      <c r="AL58" s="138"/>
      <c r="AM58" s="137" t="s">
        <v>9107</v>
      </c>
      <c r="AN58" s="138"/>
    </row>
    <row r="59" spans="1:40">
      <c r="A59" s="134" t="s">
        <v>9125</v>
      </c>
      <c r="B59" s="134"/>
      <c r="C59" s="137" t="s">
        <v>9107</v>
      </c>
      <c r="D59" s="138"/>
      <c r="E59" s="137" t="s">
        <v>9107</v>
      </c>
      <c r="F59" s="138"/>
      <c r="G59" s="137">
        <v>-6.1449999999999996</v>
      </c>
      <c r="H59" s="138">
        <v>0.103147293327738</v>
      </c>
      <c r="I59" s="137">
        <v>-11.365</v>
      </c>
      <c r="J59" s="138">
        <v>0.44406673699839799</v>
      </c>
      <c r="K59" s="137" t="s">
        <v>9107</v>
      </c>
      <c r="L59" s="138"/>
      <c r="M59" s="137" t="s">
        <v>9107</v>
      </c>
      <c r="N59" s="138"/>
      <c r="O59" s="137" t="s">
        <v>9107</v>
      </c>
      <c r="P59" s="138"/>
      <c r="Q59" s="137" t="s">
        <v>9107</v>
      </c>
      <c r="R59" s="138"/>
      <c r="S59" s="137" t="s">
        <v>9107</v>
      </c>
      <c r="T59" s="138"/>
      <c r="U59" s="137" t="s">
        <v>9107</v>
      </c>
      <c r="V59" s="138"/>
      <c r="W59" s="137" t="s">
        <v>9107</v>
      </c>
      <c r="X59" s="138"/>
      <c r="Y59" s="137" t="s">
        <v>9107</v>
      </c>
      <c r="Z59" s="138"/>
      <c r="AA59" s="137" t="s">
        <v>9107</v>
      </c>
      <c r="AB59" s="138"/>
      <c r="AC59" s="137" t="s">
        <v>9107</v>
      </c>
      <c r="AD59" s="138"/>
      <c r="AE59" s="137" t="s">
        <v>9107</v>
      </c>
      <c r="AF59" s="138"/>
      <c r="AG59" s="137" t="s">
        <v>9107</v>
      </c>
      <c r="AH59" s="138"/>
      <c r="AI59" s="137" t="s">
        <v>9107</v>
      </c>
      <c r="AJ59" s="138"/>
      <c r="AK59" s="137" t="s">
        <v>9107</v>
      </c>
      <c r="AL59" s="138"/>
      <c r="AM59" s="137" t="s">
        <v>9107</v>
      </c>
      <c r="AN59" s="138"/>
    </row>
    <row r="60" spans="1:40">
      <c r="A60" s="134" t="s">
        <v>5621</v>
      </c>
      <c r="B60" s="134"/>
      <c r="C60" s="137">
        <v>-4.069</v>
      </c>
      <c r="D60" s="138">
        <v>1</v>
      </c>
      <c r="E60" s="137">
        <v>-15.682</v>
      </c>
      <c r="F60" s="138">
        <v>1</v>
      </c>
      <c r="G60" s="137" t="s">
        <v>9107</v>
      </c>
      <c r="H60" s="138"/>
      <c r="I60" s="137" t="s">
        <v>9107</v>
      </c>
      <c r="J60" s="138"/>
      <c r="K60" s="137" t="s">
        <v>9107</v>
      </c>
      <c r="L60" s="138"/>
      <c r="M60" s="137" t="s">
        <v>9107</v>
      </c>
      <c r="N60" s="138"/>
      <c r="O60" s="137" t="s">
        <v>9107</v>
      </c>
      <c r="P60" s="138"/>
      <c r="Q60" s="137" t="s">
        <v>9107</v>
      </c>
      <c r="R60" s="138"/>
      <c r="S60" s="137" t="s">
        <v>9107</v>
      </c>
      <c r="T60" s="138"/>
      <c r="U60" s="137" t="s">
        <v>9107</v>
      </c>
      <c r="V60" s="138"/>
      <c r="W60" s="137" t="s">
        <v>9107</v>
      </c>
      <c r="X60" s="138"/>
      <c r="Y60" s="137" t="s">
        <v>9107</v>
      </c>
      <c r="Z60" s="138"/>
      <c r="AA60" s="137" t="s">
        <v>9107</v>
      </c>
      <c r="AB60" s="138"/>
      <c r="AC60" s="137" t="s">
        <v>9107</v>
      </c>
      <c r="AD60" s="138"/>
      <c r="AE60" s="137" t="s">
        <v>9107</v>
      </c>
      <c r="AF60" s="138"/>
      <c r="AG60" s="137" t="s">
        <v>9107</v>
      </c>
      <c r="AH60" s="138"/>
      <c r="AI60" s="137" t="s">
        <v>9107</v>
      </c>
      <c r="AJ60" s="138"/>
      <c r="AK60" s="137" t="s">
        <v>9107</v>
      </c>
      <c r="AL60" s="138"/>
      <c r="AM60" s="137" t="s">
        <v>9107</v>
      </c>
      <c r="AN60" s="138"/>
    </row>
    <row r="61" spans="1:40">
      <c r="A61" s="132" t="s">
        <v>1135</v>
      </c>
      <c r="B61" s="132"/>
      <c r="C61" s="143">
        <v>624</v>
      </c>
      <c r="D61" s="144">
        <v>1</v>
      </c>
      <c r="E61" s="143">
        <v>720</v>
      </c>
      <c r="F61" s="144">
        <v>1</v>
      </c>
      <c r="G61" s="143">
        <v>841</v>
      </c>
      <c r="H61" s="144">
        <v>1</v>
      </c>
      <c r="I61" s="143">
        <v>864</v>
      </c>
      <c r="J61" s="144">
        <v>1</v>
      </c>
      <c r="K61" s="143">
        <v>1143</v>
      </c>
      <c r="L61" s="144">
        <v>1</v>
      </c>
      <c r="M61" s="143">
        <v>1479</v>
      </c>
      <c r="N61" s="144">
        <v>1</v>
      </c>
      <c r="O61" s="143">
        <v>1441</v>
      </c>
      <c r="P61" s="144">
        <v>1</v>
      </c>
      <c r="Q61" s="143">
        <v>1657</v>
      </c>
      <c r="R61" s="144">
        <v>1</v>
      </c>
      <c r="S61" s="143">
        <v>1774</v>
      </c>
      <c r="T61" s="144">
        <v>1</v>
      </c>
      <c r="U61" s="143">
        <v>2117</v>
      </c>
      <c r="V61" s="144">
        <v>1</v>
      </c>
      <c r="W61" s="143">
        <v>2215</v>
      </c>
      <c r="X61" s="144">
        <v>1</v>
      </c>
      <c r="Y61" s="143">
        <v>2384</v>
      </c>
      <c r="Z61" s="144">
        <v>1</v>
      </c>
      <c r="AA61" s="143">
        <v>3020</v>
      </c>
      <c r="AB61" s="144">
        <v>1</v>
      </c>
      <c r="AC61" s="143">
        <v>3063</v>
      </c>
      <c r="AD61" s="144">
        <v>1</v>
      </c>
      <c r="AE61" s="143">
        <v>3202</v>
      </c>
      <c r="AF61" s="144">
        <v>1</v>
      </c>
      <c r="AG61" s="143">
        <v>2409</v>
      </c>
      <c r="AH61" s="144">
        <v>1</v>
      </c>
      <c r="AI61" s="143">
        <v>2813</v>
      </c>
      <c r="AJ61" s="144">
        <v>1</v>
      </c>
      <c r="AK61" s="143">
        <v>3503</v>
      </c>
      <c r="AL61" s="144">
        <v>1</v>
      </c>
      <c r="AM61" s="143">
        <v>4060</v>
      </c>
      <c r="AN61" s="144">
        <v>1</v>
      </c>
    </row>
    <row r="62" spans="1:40">
      <c r="A62" s="134" t="s">
        <v>9125</v>
      </c>
      <c r="B62" s="134"/>
      <c r="C62" s="139">
        <v>486</v>
      </c>
      <c r="D62" s="140">
        <v>0.77884615384615397</v>
      </c>
      <c r="E62" s="139">
        <v>545</v>
      </c>
      <c r="F62" s="140">
        <v>0.75694444444444398</v>
      </c>
      <c r="G62" s="139">
        <v>543</v>
      </c>
      <c r="H62" s="140">
        <v>0.64565992865636102</v>
      </c>
      <c r="I62" s="139">
        <v>654</v>
      </c>
      <c r="J62" s="140">
        <v>0.75694444444444398</v>
      </c>
      <c r="K62" s="139">
        <v>652</v>
      </c>
      <c r="L62" s="140">
        <v>0.57042869641294802</v>
      </c>
      <c r="M62" s="139">
        <v>942</v>
      </c>
      <c r="N62" s="140">
        <v>0.63691683569979696</v>
      </c>
      <c r="O62" s="139">
        <v>847</v>
      </c>
      <c r="P62" s="140">
        <v>0.58778625954198505</v>
      </c>
      <c r="Q62" s="139">
        <v>1037</v>
      </c>
      <c r="R62" s="140">
        <v>0.62582981291490603</v>
      </c>
      <c r="S62" s="139">
        <v>1124</v>
      </c>
      <c r="T62" s="140">
        <v>0.63359639233370901</v>
      </c>
      <c r="U62" s="139">
        <v>1189</v>
      </c>
      <c r="V62" s="140">
        <v>0.56164383561643805</v>
      </c>
      <c r="W62" s="139">
        <v>1283</v>
      </c>
      <c r="X62" s="140">
        <v>0.57923250564334094</v>
      </c>
      <c r="Y62" s="139">
        <v>1418</v>
      </c>
      <c r="Z62" s="140">
        <v>0.59479865771812102</v>
      </c>
      <c r="AA62" s="139">
        <v>1836</v>
      </c>
      <c r="AB62" s="140">
        <v>0.60794701986754995</v>
      </c>
      <c r="AC62" s="139">
        <v>1861</v>
      </c>
      <c r="AD62" s="140">
        <v>0.60757427358798599</v>
      </c>
      <c r="AE62" s="139">
        <v>1951</v>
      </c>
      <c r="AF62" s="140">
        <v>0.60930668332292304</v>
      </c>
      <c r="AG62" s="139">
        <v>1371</v>
      </c>
      <c r="AH62" s="140">
        <v>0.56911581569115799</v>
      </c>
      <c r="AI62" s="139">
        <v>1603</v>
      </c>
      <c r="AJ62" s="140">
        <v>0.56985424813366503</v>
      </c>
      <c r="AK62" s="139">
        <v>2060</v>
      </c>
      <c r="AL62" s="140">
        <v>0.58806737082500704</v>
      </c>
      <c r="AM62" s="139">
        <v>2330</v>
      </c>
      <c r="AN62" s="140">
        <v>0.57389162561576401</v>
      </c>
    </row>
    <row r="63" spans="1:40">
      <c r="A63" s="134" t="s">
        <v>9131</v>
      </c>
      <c r="B63" s="134"/>
      <c r="C63" s="139" t="s">
        <v>9107</v>
      </c>
      <c r="D63" s="140"/>
      <c r="E63" s="139" t="s">
        <v>9107</v>
      </c>
      <c r="F63" s="140"/>
      <c r="G63" s="139" t="s">
        <v>9107</v>
      </c>
      <c r="H63" s="140"/>
      <c r="I63" s="139" t="s">
        <v>9107</v>
      </c>
      <c r="J63" s="140"/>
      <c r="K63" s="139">
        <v>238</v>
      </c>
      <c r="L63" s="140">
        <v>0.20822397200350001</v>
      </c>
      <c r="M63" s="139">
        <v>224</v>
      </c>
      <c r="N63" s="140">
        <v>0.15145368492224501</v>
      </c>
      <c r="O63" s="139">
        <v>254</v>
      </c>
      <c r="P63" s="140">
        <v>0.176266481609993</v>
      </c>
      <c r="Q63" s="139">
        <v>270</v>
      </c>
      <c r="R63" s="140">
        <v>0.162945081472541</v>
      </c>
      <c r="S63" s="139">
        <v>254</v>
      </c>
      <c r="T63" s="140">
        <v>0.14317925591882799</v>
      </c>
      <c r="U63" s="139">
        <v>359</v>
      </c>
      <c r="V63" s="140">
        <v>0.16957959376476101</v>
      </c>
      <c r="W63" s="139">
        <v>368</v>
      </c>
      <c r="X63" s="140">
        <v>0.16613995485327299</v>
      </c>
      <c r="Y63" s="139">
        <v>413</v>
      </c>
      <c r="Z63" s="140">
        <v>0.173238255033557</v>
      </c>
      <c r="AA63" s="139">
        <v>434</v>
      </c>
      <c r="AB63" s="140">
        <v>0.14370860927152301</v>
      </c>
      <c r="AC63" s="139">
        <v>433</v>
      </c>
      <c r="AD63" s="140">
        <v>0.141364675155077</v>
      </c>
      <c r="AE63" s="139">
        <v>442</v>
      </c>
      <c r="AF63" s="140">
        <v>0.13803872579637699</v>
      </c>
      <c r="AG63" s="139">
        <v>386</v>
      </c>
      <c r="AH63" s="140">
        <v>0.16023246160232499</v>
      </c>
      <c r="AI63" s="139">
        <v>435</v>
      </c>
      <c r="AJ63" s="140">
        <v>0.15463917525773199</v>
      </c>
      <c r="AK63" s="139">
        <v>432</v>
      </c>
      <c r="AL63" s="140">
        <v>0.123322866114759</v>
      </c>
      <c r="AM63" s="139">
        <v>665</v>
      </c>
      <c r="AN63" s="140">
        <v>0.163793103448276</v>
      </c>
    </row>
    <row r="64" spans="1:40">
      <c r="A64" s="134" t="s">
        <v>9129</v>
      </c>
      <c r="B64" s="134"/>
      <c r="C64" s="139">
        <v>116</v>
      </c>
      <c r="D64" s="140">
        <v>0.18589743589743599</v>
      </c>
      <c r="E64" s="139">
        <v>137</v>
      </c>
      <c r="F64" s="140">
        <v>0.19027777777777799</v>
      </c>
      <c r="G64" s="139">
        <v>160</v>
      </c>
      <c r="H64" s="140">
        <v>0.19024970273483899</v>
      </c>
      <c r="I64" s="139">
        <v>165</v>
      </c>
      <c r="J64" s="140">
        <v>0.19097222222222199</v>
      </c>
      <c r="K64" s="139">
        <v>184</v>
      </c>
      <c r="L64" s="140">
        <v>0.16097987751531101</v>
      </c>
      <c r="M64" s="139">
        <v>131</v>
      </c>
      <c r="N64" s="140">
        <v>8.8573360378634197E-2</v>
      </c>
      <c r="O64" s="139">
        <v>164</v>
      </c>
      <c r="P64" s="140">
        <v>0.11380985426787001</v>
      </c>
      <c r="Q64" s="139">
        <v>170</v>
      </c>
      <c r="R64" s="140">
        <v>0.102595051297526</v>
      </c>
      <c r="S64" s="139">
        <v>169</v>
      </c>
      <c r="T64" s="140">
        <v>9.5264937993235599E-2</v>
      </c>
      <c r="U64" s="139">
        <v>176</v>
      </c>
      <c r="V64" s="140">
        <v>8.3136513934813402E-2</v>
      </c>
      <c r="W64" s="139">
        <v>176</v>
      </c>
      <c r="X64" s="140">
        <v>7.9458239277652401E-2</v>
      </c>
      <c r="Y64" s="139">
        <v>186</v>
      </c>
      <c r="Z64" s="140">
        <v>7.8020134228187904E-2</v>
      </c>
      <c r="AA64" s="139">
        <v>261</v>
      </c>
      <c r="AB64" s="140">
        <v>8.6423841059602602E-2</v>
      </c>
      <c r="AC64" s="139">
        <v>248</v>
      </c>
      <c r="AD64" s="140">
        <v>8.0966372837087797E-2</v>
      </c>
      <c r="AE64" s="139">
        <v>215</v>
      </c>
      <c r="AF64" s="140">
        <v>6.7145534041224197E-2</v>
      </c>
      <c r="AG64" s="139">
        <v>184</v>
      </c>
      <c r="AH64" s="140">
        <v>7.6380240763802398E-2</v>
      </c>
      <c r="AI64" s="139">
        <v>186</v>
      </c>
      <c r="AJ64" s="140">
        <v>6.6121578386064694E-2</v>
      </c>
      <c r="AK64" s="139">
        <v>274</v>
      </c>
      <c r="AL64" s="140">
        <v>7.8218669711675695E-2</v>
      </c>
      <c r="AM64" s="139">
        <v>271</v>
      </c>
      <c r="AN64" s="140">
        <v>6.6748768472906395E-2</v>
      </c>
    </row>
    <row r="65" spans="1:40">
      <c r="A65" s="134" t="s">
        <v>9126</v>
      </c>
      <c r="B65" s="134"/>
      <c r="C65" s="139" t="s">
        <v>9107</v>
      </c>
      <c r="D65" s="140"/>
      <c r="E65" s="139" t="s">
        <v>9107</v>
      </c>
      <c r="F65" s="140"/>
      <c r="G65" s="139">
        <v>108</v>
      </c>
      <c r="H65" s="140">
        <v>0.12841854934601701</v>
      </c>
      <c r="I65" s="139" t="s">
        <v>9107</v>
      </c>
      <c r="J65" s="140"/>
      <c r="K65" s="139">
        <v>69</v>
      </c>
      <c r="L65" s="140">
        <v>6.0367454068241497E-2</v>
      </c>
      <c r="M65" s="139">
        <v>79</v>
      </c>
      <c r="N65" s="140">
        <v>5.3414469235970201E-2</v>
      </c>
      <c r="O65" s="139">
        <v>74</v>
      </c>
      <c r="P65" s="140">
        <v>5.1353226925746003E-2</v>
      </c>
      <c r="Q65" s="139">
        <v>73</v>
      </c>
      <c r="R65" s="140">
        <v>4.4055522027761002E-2</v>
      </c>
      <c r="S65" s="139">
        <v>88</v>
      </c>
      <c r="T65" s="140">
        <v>4.96054114994363E-2</v>
      </c>
      <c r="U65" s="139">
        <v>108</v>
      </c>
      <c r="V65" s="140">
        <v>5.10155880963628E-2</v>
      </c>
      <c r="W65" s="139">
        <v>109</v>
      </c>
      <c r="X65" s="140">
        <v>4.9209932279909697E-2</v>
      </c>
      <c r="Y65" s="139">
        <v>110</v>
      </c>
      <c r="Z65" s="140">
        <v>4.6140939597315397E-2</v>
      </c>
      <c r="AA65" s="139">
        <v>118</v>
      </c>
      <c r="AB65" s="140">
        <v>3.9072847682119202E-2</v>
      </c>
      <c r="AC65" s="139">
        <v>170</v>
      </c>
      <c r="AD65" s="140">
        <v>5.5501142670584397E-2</v>
      </c>
      <c r="AE65" s="139">
        <v>222</v>
      </c>
      <c r="AF65" s="140">
        <v>6.9331667707682704E-2</v>
      </c>
      <c r="AG65" s="139">
        <v>223</v>
      </c>
      <c r="AH65" s="140">
        <v>9.2569530925695295E-2</v>
      </c>
      <c r="AI65" s="139">
        <v>209</v>
      </c>
      <c r="AJ65" s="140">
        <v>7.4297902595094195E-2</v>
      </c>
      <c r="AK65" s="139">
        <v>243</v>
      </c>
      <c r="AL65" s="140">
        <v>6.9369112189551801E-2</v>
      </c>
      <c r="AM65" s="139">
        <v>267</v>
      </c>
      <c r="AN65" s="140">
        <v>6.5763546798029607E-2</v>
      </c>
    </row>
    <row r="66" spans="1:40">
      <c r="A66" s="134" t="s">
        <v>9130</v>
      </c>
      <c r="B66" s="134"/>
      <c r="C66" s="139">
        <v>2</v>
      </c>
      <c r="D66" s="140">
        <v>3.2051282051282098E-3</v>
      </c>
      <c r="E66" s="139">
        <v>2</v>
      </c>
      <c r="F66" s="140">
        <v>2.7777777777777801E-3</v>
      </c>
      <c r="G66" s="139">
        <v>2</v>
      </c>
      <c r="H66" s="140">
        <v>2.3781212841854902E-3</v>
      </c>
      <c r="I66" s="139">
        <v>11</v>
      </c>
      <c r="J66" s="140">
        <v>1.27314814814815E-2</v>
      </c>
      <c r="K66" s="139" t="s">
        <v>9107</v>
      </c>
      <c r="L66" s="140"/>
      <c r="M66" s="139" t="s">
        <v>9107</v>
      </c>
      <c r="N66" s="140"/>
      <c r="O66" s="139" t="s">
        <v>9107</v>
      </c>
      <c r="P66" s="140"/>
      <c r="Q66" s="139" t="s">
        <v>9107</v>
      </c>
      <c r="R66" s="140"/>
      <c r="S66" s="139" t="s">
        <v>9107</v>
      </c>
      <c r="T66" s="140"/>
      <c r="U66" s="139">
        <v>143</v>
      </c>
      <c r="V66" s="140">
        <v>6.7548417572035904E-2</v>
      </c>
      <c r="W66" s="139">
        <v>133</v>
      </c>
      <c r="X66" s="140">
        <v>6.00451467268623E-2</v>
      </c>
      <c r="Y66" s="139">
        <v>103</v>
      </c>
      <c r="Z66" s="140">
        <v>4.3204697986577202E-2</v>
      </c>
      <c r="AA66" s="139">
        <v>218</v>
      </c>
      <c r="AB66" s="140">
        <v>7.21854304635762E-2</v>
      </c>
      <c r="AC66" s="139">
        <v>197</v>
      </c>
      <c r="AD66" s="140">
        <v>6.4316030035912505E-2</v>
      </c>
      <c r="AE66" s="139">
        <v>214</v>
      </c>
      <c r="AF66" s="140">
        <v>6.6833229231730198E-2</v>
      </c>
      <c r="AG66" s="139">
        <v>85</v>
      </c>
      <c r="AH66" s="140">
        <v>3.5284350352843503E-2</v>
      </c>
      <c r="AI66" s="139">
        <v>214</v>
      </c>
      <c r="AJ66" s="140">
        <v>7.6075364379665805E-2</v>
      </c>
      <c r="AK66" s="139">
        <v>238</v>
      </c>
      <c r="AL66" s="140">
        <v>6.7941764202112495E-2</v>
      </c>
      <c r="AM66" s="139">
        <v>251</v>
      </c>
      <c r="AN66" s="140">
        <v>6.1822660098522199E-2</v>
      </c>
    </row>
    <row r="67" spans="1:40">
      <c r="A67" s="134" t="s">
        <v>9128</v>
      </c>
      <c r="B67" s="134"/>
      <c r="C67" s="139">
        <v>0</v>
      </c>
      <c r="D67" s="140"/>
      <c r="E67" s="139">
        <v>18</v>
      </c>
      <c r="F67" s="140">
        <v>2.5000000000000001E-2</v>
      </c>
      <c r="G67" s="139">
        <v>15</v>
      </c>
      <c r="H67" s="140">
        <v>1.78359096313912E-2</v>
      </c>
      <c r="I67" s="139" t="s">
        <v>9107</v>
      </c>
      <c r="J67" s="140"/>
      <c r="K67" s="139" t="s">
        <v>9107</v>
      </c>
      <c r="L67" s="140"/>
      <c r="M67" s="139">
        <v>103</v>
      </c>
      <c r="N67" s="140">
        <v>6.9641649763353602E-2</v>
      </c>
      <c r="O67" s="139">
        <v>102</v>
      </c>
      <c r="P67" s="140">
        <v>7.0784177654406699E-2</v>
      </c>
      <c r="Q67" s="139">
        <v>107</v>
      </c>
      <c r="R67" s="140">
        <v>6.4574532287266104E-2</v>
      </c>
      <c r="S67" s="139">
        <v>139</v>
      </c>
      <c r="T67" s="140">
        <v>7.8354002254791402E-2</v>
      </c>
      <c r="U67" s="139">
        <v>142</v>
      </c>
      <c r="V67" s="140">
        <v>6.7076051015588098E-2</v>
      </c>
      <c r="W67" s="139">
        <v>146</v>
      </c>
      <c r="X67" s="140">
        <v>6.5914221218961594E-2</v>
      </c>
      <c r="Y67" s="139">
        <v>154</v>
      </c>
      <c r="Z67" s="140">
        <v>6.4597315436241601E-2</v>
      </c>
      <c r="AA67" s="139">
        <v>153</v>
      </c>
      <c r="AB67" s="140">
        <v>5.0662251655629098E-2</v>
      </c>
      <c r="AC67" s="139">
        <v>154</v>
      </c>
      <c r="AD67" s="140">
        <v>5.0277505713352898E-2</v>
      </c>
      <c r="AE67" s="139">
        <v>158</v>
      </c>
      <c r="AF67" s="140">
        <v>4.9344159900062502E-2</v>
      </c>
      <c r="AG67" s="139">
        <v>160</v>
      </c>
      <c r="AH67" s="140">
        <v>6.6417600664175999E-2</v>
      </c>
      <c r="AI67" s="139">
        <v>166</v>
      </c>
      <c r="AJ67" s="140">
        <v>5.9011731247778199E-2</v>
      </c>
      <c r="AK67" s="139">
        <v>191</v>
      </c>
      <c r="AL67" s="140">
        <v>5.4524693120182703E-2</v>
      </c>
      <c r="AM67" s="139">
        <v>215</v>
      </c>
      <c r="AN67" s="140">
        <v>5.2955665024630498E-2</v>
      </c>
    </row>
    <row r="68" spans="1:40">
      <c r="A68" s="134" t="s">
        <v>9137</v>
      </c>
      <c r="B68" s="134"/>
      <c r="C68" s="139" t="s">
        <v>9107</v>
      </c>
      <c r="D68" s="140"/>
      <c r="E68" s="139" t="s">
        <v>9107</v>
      </c>
      <c r="F68" s="140"/>
      <c r="G68" s="139" t="s">
        <v>9107</v>
      </c>
      <c r="H68" s="140"/>
      <c r="I68" s="139" t="s">
        <v>9107</v>
      </c>
      <c r="J68" s="140"/>
      <c r="K68" s="139" t="s">
        <v>9107</v>
      </c>
      <c r="L68" s="140"/>
      <c r="M68" s="139" t="s">
        <v>9107</v>
      </c>
      <c r="N68" s="140"/>
      <c r="O68" s="139" t="s">
        <v>9107</v>
      </c>
      <c r="P68" s="140"/>
      <c r="Q68" s="139" t="s">
        <v>9107</v>
      </c>
      <c r="R68" s="140"/>
      <c r="S68" s="139" t="s">
        <v>9107</v>
      </c>
      <c r="T68" s="140"/>
      <c r="U68" s="139" t="s">
        <v>9107</v>
      </c>
      <c r="V68" s="140"/>
      <c r="W68" s="139" t="s">
        <v>9107</v>
      </c>
      <c r="X68" s="140"/>
      <c r="Y68" s="139" t="s">
        <v>9107</v>
      </c>
      <c r="Z68" s="140"/>
      <c r="AA68" s="139" t="s">
        <v>9107</v>
      </c>
      <c r="AB68" s="140"/>
      <c r="AC68" s="139" t="s">
        <v>9107</v>
      </c>
      <c r="AD68" s="140"/>
      <c r="AE68" s="139" t="s">
        <v>9107</v>
      </c>
      <c r="AF68" s="140"/>
      <c r="AG68" s="139" t="s">
        <v>9107</v>
      </c>
      <c r="AH68" s="140"/>
      <c r="AI68" s="139" t="s">
        <v>9107</v>
      </c>
      <c r="AJ68" s="140"/>
      <c r="AK68" s="139">
        <v>65</v>
      </c>
      <c r="AL68" s="140">
        <v>1.8555523836711399E-2</v>
      </c>
      <c r="AM68" s="139">
        <v>61</v>
      </c>
      <c r="AN68" s="140">
        <v>1.50246305418719E-2</v>
      </c>
    </row>
    <row r="69" spans="1:40">
      <c r="A69" s="134" t="s">
        <v>9134</v>
      </c>
      <c r="B69" s="134"/>
      <c r="C69" s="139" t="s">
        <v>9107</v>
      </c>
      <c r="D69" s="140"/>
      <c r="E69" s="139" t="s">
        <v>9107</v>
      </c>
      <c r="F69" s="140"/>
      <c r="G69" s="139" t="s">
        <v>9107</v>
      </c>
      <c r="H69" s="140"/>
      <c r="I69" s="139">
        <v>7</v>
      </c>
      <c r="J69" s="140">
        <v>8.1018518518518497E-3</v>
      </c>
      <c r="K69" s="139" t="s">
        <v>9107</v>
      </c>
      <c r="L69" s="140"/>
      <c r="M69" s="139" t="s">
        <v>9107</v>
      </c>
      <c r="N69" s="140"/>
      <c r="O69" s="139" t="s">
        <v>9107</v>
      </c>
      <c r="P69" s="140"/>
      <c r="Q69" s="139" t="s">
        <v>9107</v>
      </c>
      <c r="R69" s="140"/>
      <c r="S69" s="139" t="s">
        <v>9107</v>
      </c>
      <c r="T69" s="140"/>
      <c r="U69" s="139" t="s">
        <v>9107</v>
      </c>
      <c r="V69" s="140"/>
      <c r="W69" s="139" t="s">
        <v>9107</v>
      </c>
      <c r="X69" s="140"/>
      <c r="Y69" s="139" t="s">
        <v>9107</v>
      </c>
      <c r="Z69" s="140"/>
      <c r="AA69" s="139" t="s">
        <v>9107</v>
      </c>
      <c r="AB69" s="140"/>
      <c r="AC69" s="139" t="s">
        <v>9107</v>
      </c>
      <c r="AD69" s="140"/>
      <c r="AE69" s="139" t="s">
        <v>9107</v>
      </c>
      <c r="AF69" s="140"/>
      <c r="AG69" s="139" t="s">
        <v>9107</v>
      </c>
      <c r="AH69" s="140"/>
      <c r="AI69" s="139" t="s">
        <v>9107</v>
      </c>
      <c r="AJ69" s="140"/>
      <c r="AK69" s="139" t="s">
        <v>9107</v>
      </c>
      <c r="AL69" s="140"/>
      <c r="AM69" s="139" t="s">
        <v>9107</v>
      </c>
      <c r="AN69" s="140"/>
    </row>
    <row r="70" spans="1:40">
      <c r="A70" s="134" t="s">
        <v>9138</v>
      </c>
      <c r="B70" s="134"/>
      <c r="C70" s="139">
        <v>20</v>
      </c>
      <c r="D70" s="140">
        <v>3.2051282051282E-2</v>
      </c>
      <c r="E70" s="139">
        <v>18</v>
      </c>
      <c r="F70" s="140">
        <v>2.5000000000000001E-2</v>
      </c>
      <c r="G70" s="139">
        <v>13</v>
      </c>
      <c r="H70" s="140">
        <v>1.54577883472057E-2</v>
      </c>
      <c r="I70" s="139">
        <v>11</v>
      </c>
      <c r="J70" s="140">
        <v>1.27314814814815E-2</v>
      </c>
      <c r="K70" s="139" t="s">
        <v>9107</v>
      </c>
      <c r="L70" s="140"/>
      <c r="M70" s="139" t="s">
        <v>9107</v>
      </c>
      <c r="N70" s="140"/>
      <c r="O70" s="139" t="s">
        <v>9107</v>
      </c>
      <c r="P70" s="140"/>
      <c r="Q70" s="139" t="s">
        <v>9107</v>
      </c>
      <c r="R70" s="140"/>
      <c r="S70" s="139" t="s">
        <v>9107</v>
      </c>
      <c r="T70" s="140"/>
      <c r="U70" s="139" t="s">
        <v>9107</v>
      </c>
      <c r="V70" s="140"/>
      <c r="W70" s="139" t="s">
        <v>9107</v>
      </c>
      <c r="X70" s="140"/>
      <c r="Y70" s="139" t="s">
        <v>9107</v>
      </c>
      <c r="Z70" s="140"/>
      <c r="AA70" s="139" t="s">
        <v>9107</v>
      </c>
      <c r="AB70" s="140"/>
      <c r="AC70" s="139" t="s">
        <v>9107</v>
      </c>
      <c r="AD70" s="140"/>
      <c r="AE70" s="139" t="s">
        <v>9107</v>
      </c>
      <c r="AF70" s="140"/>
      <c r="AG70" s="139" t="s">
        <v>9107</v>
      </c>
      <c r="AH70" s="140"/>
      <c r="AI70" s="139" t="s">
        <v>9107</v>
      </c>
      <c r="AJ70" s="140"/>
      <c r="AK70" s="139" t="s">
        <v>9107</v>
      </c>
      <c r="AL70" s="140"/>
      <c r="AM70" s="139" t="s">
        <v>9107</v>
      </c>
      <c r="AN70" s="140"/>
    </row>
    <row r="71" spans="1:40">
      <c r="A71" s="134" t="s">
        <v>9132</v>
      </c>
      <c r="B71" s="134"/>
      <c r="C71" s="139" t="s">
        <v>9107</v>
      </c>
      <c r="D71" s="140"/>
      <c r="E71" s="139" t="s">
        <v>9107</v>
      </c>
      <c r="F71" s="140"/>
      <c r="G71" s="139" t="s">
        <v>9107</v>
      </c>
      <c r="H71" s="140"/>
      <c r="I71" s="139">
        <v>16</v>
      </c>
      <c r="J71" s="140">
        <v>1.85185185185185E-2</v>
      </c>
      <c r="K71" s="139" t="s">
        <v>9107</v>
      </c>
      <c r="L71" s="140"/>
      <c r="M71" s="139" t="s">
        <v>9107</v>
      </c>
      <c r="N71" s="140"/>
      <c r="O71" s="139" t="s">
        <v>9107</v>
      </c>
      <c r="P71" s="140"/>
      <c r="Q71" s="139" t="s">
        <v>9107</v>
      </c>
      <c r="R71" s="140"/>
      <c r="S71" s="139" t="s">
        <v>9107</v>
      </c>
      <c r="T71" s="140"/>
      <c r="U71" s="139" t="s">
        <v>9107</v>
      </c>
      <c r="V71" s="140"/>
      <c r="W71" s="139" t="s">
        <v>9107</v>
      </c>
      <c r="X71" s="140"/>
      <c r="Y71" s="139" t="s">
        <v>9107</v>
      </c>
      <c r="Z71" s="140"/>
      <c r="AA71" s="139" t="s">
        <v>9107</v>
      </c>
      <c r="AB71" s="140"/>
      <c r="AC71" s="139" t="s">
        <v>9107</v>
      </c>
      <c r="AD71" s="140"/>
      <c r="AE71" s="139" t="s">
        <v>9107</v>
      </c>
      <c r="AF71" s="140"/>
      <c r="AG71" s="139" t="s">
        <v>9107</v>
      </c>
      <c r="AH71" s="140"/>
      <c r="AI71" s="139" t="s">
        <v>9107</v>
      </c>
      <c r="AJ71" s="140"/>
      <c r="AK71" s="139" t="s">
        <v>9107</v>
      </c>
      <c r="AL71" s="140"/>
      <c r="AM71" s="139" t="s">
        <v>9107</v>
      </c>
      <c r="AN71" s="140"/>
    </row>
    <row r="72" spans="1:40">
      <c r="A72" s="134" t="s">
        <v>5621</v>
      </c>
      <c r="B72" s="134"/>
      <c r="C72" s="139" t="s">
        <v>9107</v>
      </c>
      <c r="D72" s="140"/>
      <c r="E72" s="139" t="s">
        <v>9107</v>
      </c>
      <c r="F72" s="140"/>
      <c r="G72" s="139" t="s">
        <v>9107</v>
      </c>
      <c r="H72" s="140"/>
      <c r="I72" s="139" t="s">
        <v>9107</v>
      </c>
      <c r="J72" s="140"/>
      <c r="K72" s="139" t="s">
        <v>9107</v>
      </c>
      <c r="L72" s="140"/>
      <c r="M72" s="139" t="s">
        <v>9107</v>
      </c>
      <c r="N72" s="140"/>
      <c r="O72" s="139" t="s">
        <v>9107</v>
      </c>
      <c r="P72" s="140"/>
      <c r="Q72" s="139">
        <v>1657</v>
      </c>
      <c r="R72" s="140">
        <v>1</v>
      </c>
      <c r="S72" s="139">
        <v>1774</v>
      </c>
      <c r="T72" s="140">
        <v>1</v>
      </c>
      <c r="U72" s="139">
        <v>2117</v>
      </c>
      <c r="V72" s="140">
        <v>1</v>
      </c>
      <c r="W72" s="139" t="s">
        <v>9107</v>
      </c>
      <c r="X72" s="140"/>
      <c r="Y72" s="139" t="s">
        <v>9107</v>
      </c>
      <c r="Z72" s="140"/>
      <c r="AA72" s="139" t="s">
        <v>9107</v>
      </c>
      <c r="AB72" s="140"/>
      <c r="AC72" s="139" t="s">
        <v>9107</v>
      </c>
      <c r="AD72" s="140"/>
      <c r="AE72" s="139" t="s">
        <v>9107</v>
      </c>
      <c r="AF72" s="140"/>
      <c r="AG72" s="139" t="s">
        <v>9107</v>
      </c>
      <c r="AH72" s="140"/>
      <c r="AI72" s="139" t="s">
        <v>9107</v>
      </c>
      <c r="AJ72" s="140"/>
      <c r="AK72" s="139" t="s">
        <v>9107</v>
      </c>
      <c r="AL72" s="140"/>
      <c r="AM72" s="139" t="s">
        <v>9107</v>
      </c>
      <c r="AN72" s="140"/>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wsDataCheck"/>
  <dimension ref="B1:OX372"/>
  <sheetViews>
    <sheetView zoomScale="70" zoomScaleNormal="70" workbookViewId="0">
      <selection activeCell="U162" sqref="U162"/>
    </sheetView>
  </sheetViews>
  <sheetFormatPr baseColWidth="10" defaultColWidth="8.83203125" defaultRowHeight="15" outlineLevelCol="1"/>
  <cols>
    <col min="3" max="3" width="16.1640625" bestFit="1" customWidth="1"/>
    <col min="4" max="4" width="20.5" bestFit="1" customWidth="1"/>
    <col min="5" max="5" width="52.5" bestFit="1" customWidth="1"/>
    <col min="6" max="13" width="20.5" customWidth="1" outlineLevel="1"/>
    <col min="14" max="14" width="52.5" bestFit="1" customWidth="1"/>
    <col min="15" max="17" width="9.1640625" customWidth="1" outlineLevel="1"/>
    <col min="18" max="18" width="27.5" customWidth="1" outlineLevel="1"/>
    <col min="19" max="19" width="37.1640625" customWidth="1" outlineLevel="1"/>
    <col min="20" max="20" width="29.6640625" customWidth="1" outlineLevel="1"/>
    <col min="21" max="21" width="52.83203125" customWidth="1" outlineLevel="1"/>
    <col min="22" max="22" width="13.5" customWidth="1" outlineLevel="1"/>
    <col min="24" max="24" width="16.5" customWidth="1" outlineLevel="1"/>
    <col min="25" max="25" width="24" customWidth="1" outlineLevel="1"/>
    <col min="26" max="26" width="12.1640625" customWidth="1" outlineLevel="1"/>
    <col min="27" max="28" width="9.1640625" customWidth="1" outlineLevel="1"/>
    <col min="29" max="32" width="22.83203125" customWidth="1" outlineLevel="1"/>
    <col min="33" max="33" width="9.1640625"/>
    <col min="34" max="34" width="22.1640625" bestFit="1" customWidth="1"/>
    <col min="35" max="39" width="22.1640625" customWidth="1"/>
    <col min="40" max="40" width="10" customWidth="1" outlineLevel="1"/>
    <col min="41" max="239" width="9.1640625" customWidth="1" outlineLevel="1"/>
    <col min="240" max="240" width="9.1640625" customWidth="1"/>
    <col min="241" max="400" width="9.1640625" customWidth="1" outlineLevel="1"/>
    <col min="403" max="403" width="26.1640625" customWidth="1"/>
    <col min="405" max="405" width="9.1640625"/>
    <col min="410" max="410" width="17.83203125" bestFit="1" customWidth="1"/>
    <col min="412" max="412" width="9.1640625"/>
  </cols>
  <sheetData>
    <row r="1" spans="2:401">
      <c r="C1" t="str">
        <f>TKR</f>
        <v>EVD GR Equity</v>
      </c>
      <c r="IF1" s="2" t="s">
        <v>8106</v>
      </c>
      <c r="OK1" s="2" t="s">
        <v>8107</v>
      </c>
    </row>
    <row r="2" spans="2:401">
      <c r="IF2" s="2"/>
      <c r="OK2" s="2"/>
    </row>
    <row r="3" spans="2:401">
      <c r="IF3" s="2"/>
      <c r="OK3" s="2"/>
    </row>
    <row r="4" spans="2:401">
      <c r="H4" s="47" t="s">
        <v>8097</v>
      </c>
      <c r="I4" s="47" t="s">
        <v>8098</v>
      </c>
      <c r="Q4" s="47" t="s">
        <v>8096</v>
      </c>
      <c r="R4" t="s">
        <v>3223</v>
      </c>
      <c r="S4" t="s">
        <v>3224</v>
      </c>
      <c r="T4" t="s">
        <v>3225</v>
      </c>
      <c r="AG4" s="2" t="s">
        <v>6545</v>
      </c>
      <c r="AH4" s="57"/>
    </row>
    <row r="5" spans="2:401">
      <c r="C5" s="47" t="s">
        <v>8100</v>
      </c>
      <c r="D5" s="47" t="s">
        <v>8101</v>
      </c>
      <c r="E5" s="47" t="s">
        <v>8102</v>
      </c>
      <c r="H5" s="45" t="s">
        <v>709</v>
      </c>
      <c r="I5" s="45" t="e">
        <v>#REF!</v>
      </c>
      <c r="Q5" s="45" t="str">
        <f>"ed-"&amp;NumPds&amp;"C"&amp;IF(LEFT(PER,1)="A","Y",IF(RIGHT(PER,1)="Y","Y",LEFT(PER,1)))</f>
        <v>ed-8CY</v>
      </c>
      <c r="AH5" s="57" t="s">
        <v>8115</v>
      </c>
    </row>
    <row r="6" spans="2:401">
      <c r="C6" s="22" t="s">
        <v>3223</v>
      </c>
      <c r="D6" s="22" t="s">
        <v>3224</v>
      </c>
      <c r="E6" s="22" t="s">
        <v>3225</v>
      </c>
      <c r="Q6" s="45" t="str">
        <f>"per="&amp;RIGHT($Q$5,1)</f>
        <v>per=Y</v>
      </c>
      <c r="AH6" s="57" t="s">
        <v>6544</v>
      </c>
    </row>
    <row r="7" spans="2:401">
      <c r="B7">
        <v>1</v>
      </c>
      <c r="C7" s="69" t="e">
        <f ca="1">IF(LEFT(_xll.BDP(TKR,C$6,"EQY_FUNDS_SEGMENT_NUMBER",$B7),1)="#","",_xll.BDP(TKR,C$6,"EQY_FUNDS_SEGMENT_NUMBER",$B7))</f>
        <v>#NAME?</v>
      </c>
      <c r="D7" s="69" t="e">
        <f ca="1">IF(LEFT(_xll.BDP(TKR,D$6,"EQY_FUNDS_SEGMENT_NUMBER",$B7),1)="#","",_xll.BDP(TKR,D$6,"EQY_FUNDS_SEGMENT_NUMBER",$B7))</f>
        <v>#NAME?</v>
      </c>
      <c r="E7" s="69" t="e">
        <f ca="1">IF(LEFT(_xll.BDP(TKR,E$6,"EQY_FUNDS_SEGMENT_NUMBER",$B7),1)="#","",_xll.BDP(TKR,E$6,"EQY_FUNDS_SEGMENT_NUMBER",$B7))</f>
        <v>#NAME?</v>
      </c>
      <c r="AG7" s="2" t="s">
        <v>8122</v>
      </c>
      <c r="AH7" s="57" t="s">
        <v>8121</v>
      </c>
    </row>
    <row r="8" spans="2:401">
      <c r="B8">
        <v>2</v>
      </c>
      <c r="C8" s="69" t="e">
        <f ca="1">IF(LEFT(_xll.BDP(TKR,C$6,"EQY_FUNDS_SEGMENT_NUMBER",$B8),1)="#","",_xll.BDP(TKR,C$6,"EQY_FUNDS_SEGMENT_NUMBER",$B8))</f>
        <v>#NAME?</v>
      </c>
      <c r="D8" s="69" t="e">
        <f ca="1">IF(LEFT(_xll.BDP(TKR,D$6,"EQY_FUNDS_SEGMENT_NUMBER",$B8),1)="#","",_xll.BDP(TKR,D$6,"EQY_FUNDS_SEGMENT_NUMBER",$B8))</f>
        <v>#NAME?</v>
      </c>
      <c r="E8" s="69" t="e">
        <f ca="1">IF(LEFT(_xll.BDP(TKR,E$6,"EQY_FUNDS_SEGMENT_NUMBER",$B8),1)="#","",_xll.BDP(TKR,E$6,"EQY_FUNDS_SEGMENT_NUMBER",$B8))</f>
        <v>#NAME?</v>
      </c>
      <c r="AG8" s="2" t="s">
        <v>8135</v>
      </c>
      <c r="AH8" s="57" t="s">
        <v>8136</v>
      </c>
    </row>
    <row r="9" spans="2:401">
      <c r="B9">
        <v>3</v>
      </c>
      <c r="C9" s="69" t="e">
        <f ca="1">IF(LEFT(_xll.BDP(TKR,C$6,"EQY_FUNDS_SEGMENT_NUMBER",$B9),1)="#","",_xll.BDP(TKR,C$6,"EQY_FUNDS_SEGMENT_NUMBER",$B9))</f>
        <v>#NAME?</v>
      </c>
      <c r="D9" s="69" t="e">
        <f ca="1">IF(LEFT(_xll.BDP(TKR,D$6,"EQY_FUNDS_SEGMENT_NUMBER",$B9),1)="#","",_xll.BDP(TKR,D$6,"EQY_FUNDS_SEGMENT_NUMBER",$B9))</f>
        <v>#NAME?</v>
      </c>
      <c r="E9" s="69" t="e">
        <f ca="1">IF(LEFT(_xll.BDP(TKR,E$6,"EQY_FUNDS_SEGMENT_NUMBER",$B9),1)="#","",_xll.BDP(TKR,E$6,"EQY_FUNDS_SEGMENT_NUMBER",$B9))</f>
        <v>#NAME?</v>
      </c>
    </row>
    <row r="10" spans="2:401">
      <c r="B10">
        <v>4</v>
      </c>
      <c r="C10" s="69" t="e">
        <f ca="1">IF(LEFT(_xll.BDP(TKR,C$6,"EQY_FUNDS_SEGMENT_NUMBER",$B10),1)="#","",_xll.BDP(TKR,C$6,"EQY_FUNDS_SEGMENT_NUMBER",$B10))</f>
        <v>#NAME?</v>
      </c>
      <c r="D10" s="69" t="e">
        <f ca="1">IF(LEFT(_xll.BDP(TKR,D$6,"EQY_FUNDS_SEGMENT_NUMBER",$B10),1)="#","",_xll.BDP(TKR,D$6,"EQY_FUNDS_SEGMENT_NUMBER",$B10))</f>
        <v>#NAME?</v>
      </c>
      <c r="E10" s="69" t="e">
        <f ca="1">IF(LEFT(_xll.BDP(TKR,E$6,"EQY_FUNDS_SEGMENT_NUMBER",$B10),1)="#","",_xll.BDP(TKR,E$6,"EQY_FUNDS_SEGMENT_NUMBER",$B10))</f>
        <v>#NAME?</v>
      </c>
    </row>
    <row r="11" spans="2:401">
      <c r="B11">
        <v>5</v>
      </c>
      <c r="C11" s="69" t="e">
        <f ca="1">IF(LEFT(_xll.BDP(TKR,C$6,"EQY_FUNDS_SEGMENT_NUMBER",$B11),1)="#","",_xll.BDP(TKR,C$6,"EQY_FUNDS_SEGMENT_NUMBER",$B11))</f>
        <v>#NAME?</v>
      </c>
      <c r="D11" s="69" t="e">
        <f ca="1">IF(LEFT(_xll.BDP(TKR,D$6,"EQY_FUNDS_SEGMENT_NUMBER",$B11),1)="#","",_xll.BDP(TKR,D$6,"EQY_FUNDS_SEGMENT_NUMBER",$B11))</f>
        <v>#NAME?</v>
      </c>
      <c r="E11" s="69" t="e">
        <f ca="1">IF(LEFT(_xll.BDP(TKR,E$6,"EQY_FUNDS_SEGMENT_NUMBER",$B11),1)="#","",_xll.BDP(TKR,E$6,"EQY_FUNDS_SEGMENT_NUMBER",$B11))</f>
        <v>#NAME?</v>
      </c>
    </row>
    <row r="12" spans="2:401">
      <c r="B12">
        <v>6</v>
      </c>
      <c r="C12" s="69" t="e">
        <f ca="1">IF(LEFT(_xll.BDP(TKR,C$6,"EQY_FUNDS_SEGMENT_NUMBER",$B12),1)="#","",_xll.BDP(TKR,C$6,"EQY_FUNDS_SEGMENT_NUMBER",$B12))</f>
        <v>#NAME?</v>
      </c>
      <c r="D12" s="69" t="e">
        <f ca="1">IF(LEFT(_xll.BDP(TKR,D$6,"EQY_FUNDS_SEGMENT_NUMBER",$B12),1)="#","",_xll.BDP(TKR,D$6,"EQY_FUNDS_SEGMENT_NUMBER",$B12))</f>
        <v>#NAME?</v>
      </c>
      <c r="E12" s="69" t="e">
        <f ca="1">IF(LEFT(_xll.BDP(TKR,E$6,"EQY_FUNDS_SEGMENT_NUMBER",$B12),1)="#","",_xll.BDP(TKR,E$6,"EQY_FUNDS_SEGMENT_NUMBER",$B12))</f>
        <v>#NAME?</v>
      </c>
      <c r="L12">
        <f ca="1">COUNTIF(L23:L50,"TRUE")</f>
        <v>0</v>
      </c>
    </row>
    <row r="13" spans="2:401">
      <c r="B13">
        <v>7</v>
      </c>
      <c r="C13" s="69" t="e">
        <f ca="1">IF(LEFT(_xll.BDP(TKR,C$6,"EQY_FUNDS_SEGMENT_NUMBER",$B13),1)="#","",_xll.BDP(TKR,C$6,"EQY_FUNDS_SEGMENT_NUMBER",$B13))</f>
        <v>#NAME?</v>
      </c>
      <c r="D13" s="69" t="e">
        <f ca="1">IF(LEFT(_xll.BDP(TKR,D$6,"EQY_FUNDS_SEGMENT_NUMBER",$B13),1)="#","",_xll.BDP(TKR,D$6,"EQY_FUNDS_SEGMENT_NUMBER",$B13))</f>
        <v>#NAME?</v>
      </c>
      <c r="E13" s="69" t="e">
        <f ca="1">IF(LEFT(_xll.BDP(TKR,E$6,"EQY_FUNDS_SEGMENT_NUMBER",$B13),1)="#","",_xll.BDP(TKR,E$6,"EQY_FUNDS_SEGMENT_NUMBER",$B13))</f>
        <v>#NAME?</v>
      </c>
    </row>
    <row r="14" spans="2:401">
      <c r="B14">
        <v>8</v>
      </c>
      <c r="C14" s="69" t="e">
        <f ca="1">IF(LEFT(_xll.BDP(TKR,C$6,"EQY_FUNDS_SEGMENT_NUMBER",$B14),1)="#","",_xll.BDP(TKR,C$6,"EQY_FUNDS_SEGMENT_NUMBER",$B14))</f>
        <v>#NAME?</v>
      </c>
      <c r="D14" s="69" t="e">
        <f ca="1">IF(LEFT(_xll.BDP(TKR,D$6,"EQY_FUNDS_SEGMENT_NUMBER",$B14),1)="#","",_xll.BDP(TKR,D$6,"EQY_FUNDS_SEGMENT_NUMBER",$B14))</f>
        <v>#NAME?</v>
      </c>
      <c r="E14" s="69" t="e">
        <f ca="1">IF(LEFT(_xll.BDP(TKR,E$6,"EQY_FUNDS_SEGMENT_NUMBER",$B14),1)="#","",_xll.BDP(TKR,E$6,"EQY_FUNDS_SEGMENT_NUMBER",$B14))</f>
        <v>#NAME?</v>
      </c>
    </row>
    <row r="17" spans="3:414">
      <c r="F17" s="29" t="s">
        <v>3354</v>
      </c>
      <c r="G17" s="29" t="s">
        <v>3354</v>
      </c>
      <c r="H17" s="29" t="s">
        <v>3354</v>
      </c>
      <c r="I17" s="29" t="s">
        <v>3354</v>
      </c>
      <c r="J17" s="29" t="s">
        <v>3354</v>
      </c>
      <c r="K17" s="29" t="s">
        <v>3354</v>
      </c>
      <c r="L17" s="29"/>
      <c r="O17" s="29" t="s">
        <v>3354</v>
      </c>
      <c r="P17" s="29" t="s">
        <v>3354</v>
      </c>
      <c r="Q17" s="29" t="s">
        <v>3354</v>
      </c>
      <c r="R17" s="29" t="s">
        <v>3354</v>
      </c>
      <c r="S17" s="29" t="s">
        <v>3354</v>
      </c>
      <c r="T17" s="29" t="s">
        <v>3354</v>
      </c>
      <c r="U17" s="75" t="s">
        <v>9006</v>
      </c>
    </row>
    <row r="18" spans="3:414">
      <c r="D18" t="s">
        <v>8114</v>
      </c>
      <c r="F18" s="29"/>
      <c r="G18" s="29"/>
      <c r="H18" s="29"/>
      <c r="I18" s="29"/>
      <c r="J18" s="29"/>
      <c r="K18" s="29"/>
      <c r="L18" s="29"/>
      <c r="O18" s="29"/>
      <c r="P18" s="29"/>
      <c r="Q18" s="29"/>
      <c r="R18" s="29"/>
      <c r="S18" s="29"/>
      <c r="T18" s="29"/>
      <c r="U18" s="29"/>
    </row>
    <row r="19" spans="3:414">
      <c r="D19" s="2" t="s">
        <v>8113</v>
      </c>
      <c r="E19" s="2" t="s">
        <v>8112</v>
      </c>
      <c r="F19" s="2"/>
      <c r="G19" s="2"/>
      <c r="H19" s="2"/>
      <c r="I19" s="2"/>
      <c r="J19" s="2"/>
      <c r="K19" s="2"/>
      <c r="L19" s="2"/>
      <c r="M19" s="2"/>
      <c r="N19" s="2" t="s">
        <v>8112</v>
      </c>
      <c r="O19" s="29"/>
      <c r="P19" s="29"/>
      <c r="Q19" s="29"/>
      <c r="R19" s="29"/>
      <c r="S19" s="29"/>
      <c r="T19" s="29"/>
      <c r="U19" s="29"/>
      <c r="X19" s="2" t="s">
        <v>3357</v>
      </c>
      <c r="AA19" s="31" t="s">
        <v>8118</v>
      </c>
      <c r="AC19" s="2" t="s">
        <v>8117</v>
      </c>
      <c r="AD19" s="2"/>
      <c r="AE19" s="2" t="s">
        <v>8130</v>
      </c>
      <c r="AF19" s="2"/>
      <c r="AH19" s="2" t="s">
        <v>3360</v>
      </c>
      <c r="AI19" s="2"/>
      <c r="AJ19" s="2"/>
      <c r="AK19" s="2"/>
      <c r="AL19" s="2"/>
      <c r="AM19" s="2"/>
    </row>
    <row r="20" spans="3:414" ht="16" thickBot="1">
      <c r="C20" s="29" t="s">
        <v>3355</v>
      </c>
      <c r="D20" s="29" t="s">
        <v>3356</v>
      </c>
      <c r="E20" s="29" t="s">
        <v>3356</v>
      </c>
      <c r="F20" s="29"/>
      <c r="G20" s="50"/>
      <c r="H20" s="50"/>
      <c r="I20" s="29"/>
      <c r="J20" s="29"/>
      <c r="K20" s="29"/>
      <c r="L20" s="29"/>
      <c r="M20" s="29"/>
      <c r="N20" s="29" t="s">
        <v>3356</v>
      </c>
      <c r="O20" s="29"/>
      <c r="P20" s="29"/>
      <c r="Q20" s="29"/>
      <c r="R20" s="29"/>
      <c r="S20" s="29"/>
      <c r="T20" s="29"/>
      <c r="X20" s="29" t="s">
        <v>3358</v>
      </c>
      <c r="Y20" s="29" t="s">
        <v>3359</v>
      </c>
      <c r="Z20" s="29" t="s">
        <v>3359</v>
      </c>
      <c r="AC20" s="29"/>
      <c r="AD20" s="29"/>
      <c r="AE20" s="29"/>
      <c r="AF20" s="29"/>
      <c r="AM20" t="s">
        <v>8126</v>
      </c>
    </row>
    <row r="21" spans="3:414" ht="16" thickBot="1">
      <c r="C21">
        <f>COUNTIF(C$23:C$123,"&lt;&gt;"&amp;"")</f>
        <v>7</v>
      </c>
      <c r="D21">
        <f>COUNTIF(D$23:D$167,"&lt;&gt;"&amp;"")</f>
        <v>6</v>
      </c>
      <c r="E21">
        <f>COUNTIF(E$23:E$167,"&lt;&gt;"&amp;"")</f>
        <v>28</v>
      </c>
      <c r="H21" s="48"/>
      <c r="I21" t="str">
        <f>C$6</f>
        <v>BICS_LEVEL_1_SECTOR_NAME</v>
      </c>
      <c r="J21" t="str">
        <f>D$6</f>
        <v>BICS_LEVEL_2_INDUSTRY_GROUP_NAME</v>
      </c>
      <c r="K21" t="str">
        <f>E$6</f>
        <v>BICS_LEVEL_3_INDUSTRY_NAME</v>
      </c>
      <c r="L21" s="48"/>
      <c r="N21">
        <f>COUNTIF(N$23:N$167,"&lt;&gt;"&amp;"")</f>
        <v>140</v>
      </c>
      <c r="Q21" s="48" t="str">
        <f>IF($O21="Key Field",IF(COUNTA(_xll.BDH(TKR,$P21,$Q$5,"","dts=h","fill=","array=true"))&gt;1,TRUE,""),"")</f>
        <v/>
      </c>
      <c r="R21" t="str">
        <f>C$6</f>
        <v>BICS_LEVEL_1_SECTOR_NAME</v>
      </c>
      <c r="S21" t="str">
        <f>D$6</f>
        <v>BICS_LEVEL_2_INDUSTRY_GROUP_NAME</v>
      </c>
      <c r="T21" t="str">
        <f>E$6</f>
        <v>BICS_LEVEL_3_INDUSTRY_NAME</v>
      </c>
      <c r="U21" s="48" t="str">
        <f ca="1">IF($O21&lt;&gt;"Key Field",IF(ISNUMBER(MATCH(OFFSET($R21,0,RIGHT($O21)-1),OFFSET($C$7,0,RIGHT($O21)-1,8,1),0)),TRUE,""),"")</f>
        <v/>
      </c>
      <c r="AM21" s="55">
        <v>1.75</v>
      </c>
      <c r="AN21">
        <v>1</v>
      </c>
      <c r="AO21">
        <v>2</v>
      </c>
      <c r="AP21">
        <v>3</v>
      </c>
      <c r="AQ21">
        <v>4</v>
      </c>
      <c r="AR21">
        <v>5</v>
      </c>
      <c r="AS21">
        <v>6</v>
      </c>
      <c r="AT21">
        <v>7</v>
      </c>
      <c r="AU21">
        <v>8</v>
      </c>
      <c r="AV21">
        <v>9</v>
      </c>
      <c r="AW21">
        <v>10</v>
      </c>
      <c r="AX21">
        <v>11</v>
      </c>
      <c r="AY21">
        <v>12</v>
      </c>
      <c r="AZ21">
        <v>13</v>
      </c>
      <c r="BA21">
        <v>14</v>
      </c>
      <c r="BB21">
        <v>15</v>
      </c>
      <c r="BC21">
        <v>16</v>
      </c>
      <c r="BD21">
        <v>17</v>
      </c>
      <c r="BE21">
        <v>18</v>
      </c>
      <c r="BF21">
        <v>19</v>
      </c>
      <c r="BG21">
        <v>20</v>
      </c>
      <c r="BH21">
        <v>21</v>
      </c>
      <c r="BI21">
        <v>22</v>
      </c>
      <c r="BJ21">
        <v>23</v>
      </c>
      <c r="BK21">
        <v>24</v>
      </c>
      <c r="BL21">
        <v>25</v>
      </c>
      <c r="BM21">
        <v>26</v>
      </c>
      <c r="BN21">
        <v>27</v>
      </c>
      <c r="BO21">
        <v>28</v>
      </c>
      <c r="BP21">
        <v>29</v>
      </c>
      <c r="BQ21">
        <v>30</v>
      </c>
      <c r="BR21">
        <v>31</v>
      </c>
      <c r="BS21">
        <v>32</v>
      </c>
      <c r="BT21">
        <v>33</v>
      </c>
      <c r="BU21">
        <v>34</v>
      </c>
      <c r="BV21">
        <v>35</v>
      </c>
      <c r="BW21">
        <v>36</v>
      </c>
      <c r="BX21">
        <v>37</v>
      </c>
      <c r="BY21">
        <v>38</v>
      </c>
      <c r="BZ21">
        <v>39</v>
      </c>
      <c r="CA21">
        <v>40</v>
      </c>
      <c r="CB21">
        <v>41</v>
      </c>
      <c r="CC21">
        <v>42</v>
      </c>
      <c r="CD21">
        <v>43</v>
      </c>
      <c r="CE21">
        <v>44</v>
      </c>
      <c r="CF21">
        <v>45</v>
      </c>
      <c r="CG21">
        <v>46</v>
      </c>
      <c r="CH21">
        <v>47</v>
      </c>
      <c r="CI21">
        <v>48</v>
      </c>
      <c r="CJ21">
        <v>49</v>
      </c>
      <c r="CK21">
        <v>50</v>
      </c>
      <c r="CL21">
        <v>51</v>
      </c>
      <c r="CM21">
        <v>52</v>
      </c>
      <c r="CN21">
        <v>53</v>
      </c>
      <c r="CO21">
        <v>54</v>
      </c>
      <c r="CP21">
        <v>55</v>
      </c>
      <c r="CQ21">
        <v>56</v>
      </c>
      <c r="CR21">
        <v>57</v>
      </c>
      <c r="CS21">
        <v>58</v>
      </c>
      <c r="CT21">
        <v>59</v>
      </c>
      <c r="CU21">
        <v>60</v>
      </c>
      <c r="CV21">
        <v>61</v>
      </c>
      <c r="CW21">
        <v>62</v>
      </c>
      <c r="CX21">
        <v>63</v>
      </c>
      <c r="CY21">
        <v>64</v>
      </c>
      <c r="CZ21">
        <v>65</v>
      </c>
      <c r="DA21">
        <v>66</v>
      </c>
      <c r="DB21">
        <v>67</v>
      </c>
      <c r="DC21">
        <v>68</v>
      </c>
      <c r="DD21">
        <v>69</v>
      </c>
      <c r="DE21">
        <v>70</v>
      </c>
      <c r="DF21">
        <v>71</v>
      </c>
      <c r="DG21">
        <v>72</v>
      </c>
      <c r="DH21">
        <v>73</v>
      </c>
      <c r="DI21">
        <v>74</v>
      </c>
      <c r="DJ21">
        <v>75</v>
      </c>
      <c r="DK21">
        <v>76</v>
      </c>
      <c r="DL21">
        <v>77</v>
      </c>
      <c r="DM21">
        <v>78</v>
      </c>
      <c r="DN21">
        <v>79</v>
      </c>
      <c r="DO21">
        <v>80</v>
      </c>
      <c r="DP21">
        <v>81</v>
      </c>
      <c r="DQ21">
        <v>82</v>
      </c>
      <c r="DR21">
        <v>83</v>
      </c>
      <c r="DS21">
        <v>84</v>
      </c>
      <c r="DT21">
        <v>85</v>
      </c>
      <c r="DU21">
        <v>86</v>
      </c>
      <c r="DV21">
        <v>87</v>
      </c>
      <c r="DW21">
        <v>88</v>
      </c>
      <c r="DX21">
        <v>89</v>
      </c>
      <c r="DY21">
        <v>90</v>
      </c>
      <c r="DZ21">
        <v>91</v>
      </c>
      <c r="EA21">
        <v>92</v>
      </c>
      <c r="EB21">
        <v>93</v>
      </c>
      <c r="EC21">
        <v>94</v>
      </c>
      <c r="ED21">
        <v>95</v>
      </c>
      <c r="EE21">
        <v>96</v>
      </c>
      <c r="EF21">
        <v>97</v>
      </c>
      <c r="EG21">
        <v>98</v>
      </c>
      <c r="EH21">
        <v>99</v>
      </c>
      <c r="EI21">
        <v>100</v>
      </c>
      <c r="EJ21">
        <v>101</v>
      </c>
      <c r="EK21">
        <v>102</v>
      </c>
      <c r="EL21">
        <v>103</v>
      </c>
      <c r="EM21">
        <v>104</v>
      </c>
      <c r="EN21">
        <v>105</v>
      </c>
      <c r="EO21">
        <v>106</v>
      </c>
      <c r="EP21">
        <v>107</v>
      </c>
      <c r="EQ21">
        <v>108</v>
      </c>
      <c r="ER21">
        <v>109</v>
      </c>
      <c r="ES21">
        <v>110</v>
      </c>
      <c r="ET21">
        <v>111</v>
      </c>
      <c r="EU21">
        <v>112</v>
      </c>
      <c r="EV21">
        <v>113</v>
      </c>
      <c r="EW21">
        <v>114</v>
      </c>
      <c r="EX21">
        <v>115</v>
      </c>
      <c r="EY21">
        <v>116</v>
      </c>
      <c r="EZ21">
        <v>117</v>
      </c>
      <c r="FA21">
        <v>118</v>
      </c>
      <c r="FB21">
        <v>119</v>
      </c>
      <c r="FC21">
        <v>120</v>
      </c>
      <c r="FD21">
        <v>121</v>
      </c>
      <c r="FE21">
        <v>122</v>
      </c>
      <c r="FF21">
        <v>123</v>
      </c>
      <c r="FG21">
        <v>124</v>
      </c>
      <c r="FH21">
        <v>125</v>
      </c>
      <c r="FI21">
        <v>126</v>
      </c>
      <c r="FJ21">
        <v>127</v>
      </c>
      <c r="FK21">
        <v>128</v>
      </c>
      <c r="FL21">
        <v>129</v>
      </c>
      <c r="FM21">
        <v>130</v>
      </c>
      <c r="FN21">
        <v>131</v>
      </c>
      <c r="FO21">
        <v>132</v>
      </c>
      <c r="FP21">
        <v>133</v>
      </c>
      <c r="FQ21">
        <v>134</v>
      </c>
      <c r="FR21">
        <v>135</v>
      </c>
      <c r="FS21">
        <v>136</v>
      </c>
      <c r="FT21">
        <v>137</v>
      </c>
      <c r="FU21">
        <v>138</v>
      </c>
      <c r="FV21">
        <v>139</v>
      </c>
      <c r="FW21">
        <v>140</v>
      </c>
      <c r="FX21">
        <v>141</v>
      </c>
      <c r="FY21">
        <v>142</v>
      </c>
      <c r="FZ21">
        <v>143</v>
      </c>
      <c r="GA21">
        <v>144</v>
      </c>
      <c r="GB21">
        <v>145</v>
      </c>
      <c r="GC21">
        <v>146</v>
      </c>
      <c r="GD21">
        <v>147</v>
      </c>
      <c r="GE21">
        <v>148</v>
      </c>
      <c r="GF21">
        <v>149</v>
      </c>
      <c r="GG21">
        <v>150</v>
      </c>
      <c r="GH21">
        <v>151</v>
      </c>
      <c r="GI21">
        <v>152</v>
      </c>
      <c r="GJ21">
        <v>153</v>
      </c>
      <c r="GK21">
        <v>154</v>
      </c>
      <c r="GL21">
        <v>155</v>
      </c>
      <c r="GM21">
        <v>156</v>
      </c>
      <c r="GN21">
        <v>157</v>
      </c>
      <c r="GO21">
        <v>158</v>
      </c>
      <c r="GP21">
        <v>159</v>
      </c>
      <c r="GQ21">
        <v>160</v>
      </c>
      <c r="GR21">
        <v>161</v>
      </c>
      <c r="GS21">
        <v>162</v>
      </c>
      <c r="GT21">
        <v>163</v>
      </c>
      <c r="GU21">
        <v>164</v>
      </c>
      <c r="GV21">
        <v>165</v>
      </c>
      <c r="GW21">
        <v>166</v>
      </c>
      <c r="GX21">
        <v>167</v>
      </c>
      <c r="GY21">
        <v>168</v>
      </c>
      <c r="GZ21">
        <v>169</v>
      </c>
      <c r="HA21">
        <v>170</v>
      </c>
      <c r="HB21">
        <v>171</v>
      </c>
      <c r="HC21">
        <v>172</v>
      </c>
      <c r="HD21">
        <v>173</v>
      </c>
      <c r="HE21">
        <v>174</v>
      </c>
      <c r="HF21">
        <v>175</v>
      </c>
      <c r="HG21">
        <v>176</v>
      </c>
      <c r="HH21">
        <v>177</v>
      </c>
      <c r="HI21">
        <v>178</v>
      </c>
      <c r="HJ21">
        <v>179</v>
      </c>
      <c r="HK21">
        <v>180</v>
      </c>
      <c r="HL21">
        <v>181</v>
      </c>
      <c r="HM21">
        <v>182</v>
      </c>
      <c r="HN21">
        <v>183</v>
      </c>
      <c r="HO21">
        <v>184</v>
      </c>
      <c r="HP21">
        <v>185</v>
      </c>
      <c r="HQ21">
        <v>186</v>
      </c>
      <c r="HR21">
        <v>187</v>
      </c>
      <c r="HS21">
        <v>188</v>
      </c>
      <c r="HT21">
        <v>189</v>
      </c>
      <c r="HU21">
        <v>190</v>
      </c>
      <c r="HV21">
        <v>191</v>
      </c>
      <c r="HW21">
        <v>192</v>
      </c>
      <c r="HX21">
        <v>193</v>
      </c>
      <c r="HY21">
        <v>194</v>
      </c>
      <c r="HZ21">
        <v>195</v>
      </c>
      <c r="IA21">
        <v>196</v>
      </c>
      <c r="IB21">
        <v>197</v>
      </c>
      <c r="IC21">
        <v>198</v>
      </c>
      <c r="ID21">
        <v>199</v>
      </c>
      <c r="IE21">
        <v>200</v>
      </c>
      <c r="IG21">
        <v>1</v>
      </c>
      <c r="IH21">
        <v>2</v>
      </c>
      <c r="II21">
        <v>3</v>
      </c>
      <c r="IJ21">
        <v>4</v>
      </c>
      <c r="IK21">
        <v>5</v>
      </c>
      <c r="IL21">
        <v>6</v>
      </c>
      <c r="IM21">
        <v>7</v>
      </c>
      <c r="IN21">
        <v>8</v>
      </c>
      <c r="IO21">
        <v>9</v>
      </c>
      <c r="IP21">
        <v>10</v>
      </c>
      <c r="IQ21">
        <v>11</v>
      </c>
      <c r="IR21">
        <v>12</v>
      </c>
      <c r="IS21">
        <v>13</v>
      </c>
      <c r="IT21">
        <v>14</v>
      </c>
      <c r="IU21">
        <v>15</v>
      </c>
      <c r="IV21">
        <v>16</v>
      </c>
      <c r="IW21">
        <v>17</v>
      </c>
      <c r="IX21">
        <v>18</v>
      </c>
      <c r="IY21">
        <v>19</v>
      </c>
      <c r="IZ21">
        <v>20</v>
      </c>
      <c r="JA21">
        <v>21</v>
      </c>
      <c r="JB21">
        <v>22</v>
      </c>
      <c r="JC21">
        <v>23</v>
      </c>
      <c r="JD21">
        <v>24</v>
      </c>
      <c r="JE21">
        <v>25</v>
      </c>
      <c r="JF21">
        <v>26</v>
      </c>
      <c r="JG21">
        <v>27</v>
      </c>
      <c r="JH21">
        <v>28</v>
      </c>
      <c r="JI21">
        <v>29</v>
      </c>
      <c r="JJ21">
        <v>30</v>
      </c>
      <c r="JK21">
        <v>31</v>
      </c>
      <c r="JL21">
        <v>32</v>
      </c>
      <c r="JM21">
        <v>33</v>
      </c>
      <c r="JN21">
        <v>34</v>
      </c>
      <c r="JO21">
        <v>35</v>
      </c>
      <c r="JP21">
        <v>36</v>
      </c>
      <c r="JQ21">
        <v>37</v>
      </c>
      <c r="JR21">
        <v>38</v>
      </c>
      <c r="JS21">
        <v>39</v>
      </c>
      <c r="JT21">
        <v>40</v>
      </c>
      <c r="JU21">
        <v>41</v>
      </c>
      <c r="JV21">
        <v>42</v>
      </c>
      <c r="JW21">
        <v>43</v>
      </c>
      <c r="JX21">
        <v>44</v>
      </c>
      <c r="JY21">
        <v>45</v>
      </c>
      <c r="JZ21">
        <v>46</v>
      </c>
      <c r="KA21">
        <v>47</v>
      </c>
      <c r="KB21">
        <v>48</v>
      </c>
      <c r="KC21">
        <v>49</v>
      </c>
      <c r="KD21">
        <v>50</v>
      </c>
      <c r="KE21">
        <v>51</v>
      </c>
      <c r="KF21">
        <v>52</v>
      </c>
      <c r="KG21">
        <v>53</v>
      </c>
      <c r="KH21">
        <v>54</v>
      </c>
      <c r="KI21">
        <v>55</v>
      </c>
      <c r="KJ21">
        <v>56</v>
      </c>
      <c r="KK21">
        <v>57</v>
      </c>
      <c r="KL21">
        <v>58</v>
      </c>
      <c r="KM21">
        <v>59</v>
      </c>
      <c r="KN21">
        <v>60</v>
      </c>
      <c r="KO21">
        <v>61</v>
      </c>
      <c r="KP21">
        <v>62</v>
      </c>
      <c r="KQ21">
        <v>63</v>
      </c>
      <c r="KR21">
        <v>64</v>
      </c>
      <c r="KS21">
        <v>65</v>
      </c>
      <c r="KT21">
        <v>66</v>
      </c>
      <c r="KU21">
        <v>67</v>
      </c>
      <c r="KV21">
        <v>68</v>
      </c>
      <c r="KW21">
        <v>69</v>
      </c>
      <c r="KX21">
        <v>70</v>
      </c>
      <c r="KY21">
        <v>71</v>
      </c>
      <c r="KZ21">
        <v>72</v>
      </c>
      <c r="LA21">
        <v>73</v>
      </c>
      <c r="LB21">
        <v>74</v>
      </c>
      <c r="LC21">
        <v>75</v>
      </c>
      <c r="LD21">
        <v>76</v>
      </c>
      <c r="LE21">
        <v>77</v>
      </c>
      <c r="LF21">
        <v>78</v>
      </c>
      <c r="LG21">
        <v>79</v>
      </c>
      <c r="LH21">
        <v>80</v>
      </c>
      <c r="LI21">
        <v>81</v>
      </c>
      <c r="LJ21">
        <v>82</v>
      </c>
      <c r="LK21">
        <v>83</v>
      </c>
      <c r="LL21">
        <v>84</v>
      </c>
      <c r="LM21">
        <v>85</v>
      </c>
      <c r="LN21">
        <v>86</v>
      </c>
      <c r="LO21">
        <v>87</v>
      </c>
      <c r="LP21">
        <v>88</v>
      </c>
      <c r="LQ21">
        <v>89</v>
      </c>
      <c r="LR21">
        <v>90</v>
      </c>
      <c r="LS21">
        <v>91</v>
      </c>
      <c r="LT21">
        <v>92</v>
      </c>
      <c r="LU21">
        <v>93</v>
      </c>
      <c r="LV21">
        <v>94</v>
      </c>
      <c r="LW21">
        <v>95</v>
      </c>
      <c r="LX21">
        <v>96</v>
      </c>
      <c r="LY21">
        <v>97</v>
      </c>
      <c r="LZ21">
        <v>98</v>
      </c>
      <c r="MA21">
        <v>99</v>
      </c>
      <c r="MB21">
        <v>100</v>
      </c>
      <c r="MC21">
        <v>101</v>
      </c>
      <c r="MD21">
        <v>102</v>
      </c>
      <c r="ME21">
        <v>103</v>
      </c>
      <c r="MF21">
        <v>104</v>
      </c>
      <c r="MG21">
        <v>105</v>
      </c>
      <c r="MH21">
        <v>106</v>
      </c>
      <c r="MI21">
        <v>107</v>
      </c>
      <c r="MJ21">
        <v>108</v>
      </c>
      <c r="MK21">
        <v>109</v>
      </c>
      <c r="ML21">
        <v>110</v>
      </c>
      <c r="MM21">
        <v>111</v>
      </c>
      <c r="MN21">
        <v>112</v>
      </c>
      <c r="MO21">
        <v>113</v>
      </c>
      <c r="MP21">
        <v>114</v>
      </c>
      <c r="MQ21">
        <v>115</v>
      </c>
      <c r="MR21">
        <v>116</v>
      </c>
      <c r="MS21">
        <v>117</v>
      </c>
      <c r="MT21">
        <v>118</v>
      </c>
      <c r="MU21">
        <v>119</v>
      </c>
      <c r="MV21">
        <v>120</v>
      </c>
      <c r="MW21">
        <v>121</v>
      </c>
      <c r="MX21">
        <v>122</v>
      </c>
      <c r="MY21">
        <v>123</v>
      </c>
      <c r="MZ21">
        <v>124</v>
      </c>
      <c r="NA21">
        <v>125</v>
      </c>
      <c r="NB21">
        <v>126</v>
      </c>
      <c r="NC21">
        <v>127</v>
      </c>
      <c r="ND21">
        <v>128</v>
      </c>
      <c r="NE21">
        <v>129</v>
      </c>
      <c r="NF21">
        <v>130</v>
      </c>
      <c r="NG21">
        <v>131</v>
      </c>
      <c r="NH21">
        <v>132</v>
      </c>
      <c r="NI21">
        <v>133</v>
      </c>
      <c r="NJ21">
        <v>134</v>
      </c>
      <c r="NK21">
        <v>135</v>
      </c>
      <c r="NL21">
        <v>136</v>
      </c>
      <c r="NM21">
        <v>137</v>
      </c>
      <c r="NN21">
        <v>138</v>
      </c>
      <c r="NO21">
        <v>139</v>
      </c>
      <c r="NP21">
        <v>140</v>
      </c>
      <c r="NQ21">
        <v>141</v>
      </c>
      <c r="NR21">
        <v>142</v>
      </c>
      <c r="NS21">
        <v>143</v>
      </c>
      <c r="NT21">
        <v>144</v>
      </c>
      <c r="NU21">
        <v>145</v>
      </c>
      <c r="NV21">
        <v>146</v>
      </c>
      <c r="NW21">
        <v>147</v>
      </c>
      <c r="NX21">
        <v>148</v>
      </c>
      <c r="NY21">
        <v>149</v>
      </c>
      <c r="NZ21">
        <v>150</v>
      </c>
      <c r="OA21">
        <v>151</v>
      </c>
      <c r="OB21">
        <v>152</v>
      </c>
      <c r="OC21">
        <v>153</v>
      </c>
      <c r="OD21">
        <v>154</v>
      </c>
      <c r="OE21">
        <v>155</v>
      </c>
      <c r="OF21">
        <v>156</v>
      </c>
      <c r="OG21">
        <v>157</v>
      </c>
      <c r="OH21">
        <v>158</v>
      </c>
      <c r="OI21">
        <v>159</v>
      </c>
      <c r="OJ21">
        <v>160</v>
      </c>
    </row>
    <row r="22" spans="3:414">
      <c r="C22" s="46" t="s">
        <v>3227</v>
      </c>
      <c r="D22" s="47" t="s">
        <v>3340</v>
      </c>
      <c r="E22" s="47" t="s">
        <v>3341</v>
      </c>
      <c r="F22" s="47" t="s">
        <v>6546</v>
      </c>
      <c r="G22" s="47" t="s">
        <v>3229</v>
      </c>
      <c r="H22" s="47"/>
      <c r="I22" s="47" t="s">
        <v>8100</v>
      </c>
      <c r="J22" s="47" t="s">
        <v>8101</v>
      </c>
      <c r="K22" s="47" t="s">
        <v>8102</v>
      </c>
      <c r="L22" s="47" t="s">
        <v>8103</v>
      </c>
      <c r="M22" s="47" t="s">
        <v>3228</v>
      </c>
      <c r="N22" s="47" t="s">
        <v>3226</v>
      </c>
      <c r="O22" s="47" t="s">
        <v>6546</v>
      </c>
      <c r="P22" s="47" t="s">
        <v>3229</v>
      </c>
      <c r="Q22" s="47"/>
      <c r="R22" s="47" t="s">
        <v>8100</v>
      </c>
      <c r="S22" s="47" t="s">
        <v>8101</v>
      </c>
      <c r="T22" s="47" t="s">
        <v>8102</v>
      </c>
      <c r="U22" s="47" t="s">
        <v>8954</v>
      </c>
      <c r="V22" s="34" t="s">
        <v>8953</v>
      </c>
      <c r="X22" s="47" t="s">
        <v>3340</v>
      </c>
      <c r="Y22" s="47" t="s">
        <v>3341</v>
      </c>
      <c r="Z22" s="47" t="s">
        <v>3226</v>
      </c>
      <c r="AC22">
        <f ca="1">COUNTIF($AK$23:$AK$39,"&gt;=1")</f>
        <v>6</v>
      </c>
      <c r="AH22" s="47" t="s">
        <v>3340</v>
      </c>
      <c r="AI22" s="49" t="s">
        <v>8104</v>
      </c>
      <c r="AJ22" s="49" t="s">
        <v>8105</v>
      </c>
      <c r="AK22" s="49" t="s">
        <v>8950</v>
      </c>
      <c r="AL22" s="49" t="s">
        <v>8099</v>
      </c>
      <c r="AM22" s="49" t="s">
        <v>6543</v>
      </c>
      <c r="OM22" s="64" t="s">
        <v>8127</v>
      </c>
      <c r="ON22" s="65" t="s">
        <v>8131</v>
      </c>
      <c r="OO22" s="65" t="s">
        <v>8132</v>
      </c>
      <c r="OP22" s="65" t="s">
        <v>8133</v>
      </c>
      <c r="OQ22" s="66" t="s">
        <v>8134</v>
      </c>
      <c r="OT22" s="2" t="s">
        <v>8129</v>
      </c>
      <c r="OU22" s="2" t="s">
        <v>8131</v>
      </c>
      <c r="OV22" s="2" t="s">
        <v>8132</v>
      </c>
      <c r="OW22" s="2" t="s">
        <v>8133</v>
      </c>
      <c r="OX22" s="2" t="s">
        <v>8134</v>
      </c>
    </row>
    <row r="23" spans="3:414">
      <c r="C23" s="33" t="s">
        <v>752</v>
      </c>
      <c r="D23" s="21" t="s">
        <v>752</v>
      </c>
      <c r="E23" s="21" t="s">
        <v>3323</v>
      </c>
      <c r="F23" s="53" t="s">
        <v>8102</v>
      </c>
      <c r="G23" s="21"/>
      <c r="H23" s="45"/>
      <c r="I23" s="53" t="s">
        <v>3344</v>
      </c>
      <c r="J23" s="53" t="s">
        <v>3343</v>
      </c>
      <c r="K23" s="53" t="s">
        <v>3342</v>
      </c>
      <c r="L23" s="45" t="str">
        <f ca="1">IF($O23&lt;&gt;"Key Field",IF(ISNUMBER(MATCH(OFFSET($I23,0,RIGHT($F23)-1),OFFSET($C$7,0,RIGHT($F23)-1,8,1),0)),IF(_xll.BDP(TKR,CHOOSE(RIGHT($F23,1),"BI031","BI032","BI033"),"EQY_FUNDS_SEGMENT_NUMBER",MATCH(OFFSET($I23,0,RIGHT($F23)-1),OFFSET($C$7,0,RIGHT($F23)-1,8,1),0))/100&gt;Industry!$W$7,TRUE,""),""),"")</f>
        <v/>
      </c>
      <c r="M23" s="45"/>
      <c r="N23" s="21" t="s">
        <v>8874</v>
      </c>
      <c r="O23" s="21" t="s">
        <v>8102</v>
      </c>
      <c r="P23" s="21"/>
      <c r="Q23" s="45"/>
      <c r="R23" s="21" t="s">
        <v>3352</v>
      </c>
      <c r="S23" s="21" t="s">
        <v>3353</v>
      </c>
      <c r="T23" s="21" t="s">
        <v>8879</v>
      </c>
      <c r="U23" s="45" t="str">
        <f ca="1">IF($O23&lt;&gt;"Key Field",IF(ISNUMBER(MATCH(OFFSET($R23,0,RIGHT($O23)-1),OFFSET($C$7,0,RIGHT($O23)-1,8,1),0)),IF(_xll.BDP(TKR,CHOOSE(RIGHT($O23,1),"BI031","BI032","BI033"),"EQY_FUNDS_SEGMENT_NUMBER",MATCH(OFFSET($R23,0,RIGHT($O23)-1),OFFSET($C$7,0,RIGHT($O23)-1,8,1),0))/100&gt;Industry!$W$7,TRUE,""),""),"")</f>
        <v/>
      </c>
      <c r="V23" s="72"/>
      <c r="X23">
        <v>1</v>
      </c>
      <c r="Y23" t="str">
        <f ca="1">IFERROR(IF(OR($H23,$L23,$M23)=TRUE,1,""),"")</f>
        <v/>
      </c>
      <c r="Z23" t="str">
        <f ca="1">IFERROR(IF(OR($Q23,$U23,$V23)=TRUE,1,""),"")</f>
        <v/>
      </c>
      <c r="AA23" s="61">
        <f ca="1">IF(ISNUMBER($AK23),IF($AK23&gt;=1,1,""),"")</f>
        <v>1</v>
      </c>
      <c r="AB23">
        <v>1</v>
      </c>
      <c r="AC23" s="61" t="str">
        <f t="shared" ref="AC23:AC48" ca="1" si="0">IFERROR(INDEX($AH$23:$AH$39,MATCH($AB23,$AA$23:$AA$39,0),1),"")</f>
        <v>Income Statement</v>
      </c>
      <c r="AD23" s="61">
        <f t="shared" ref="AD23:AD48" ca="1" si="1">IFERROR(INDEX($AK$23:$AK$39,MATCH($AB23,$AA$23:$AA$39,0),1),"")</f>
        <v>25</v>
      </c>
      <c r="AE23" s="63" t="str">
        <f t="shared" ref="AE23:AE48" ca="1" si="2">IFERROR(INDEX($AH$41:$AH$48,MATCH($AB23,$AA$41:$AA$48,0),1),"")</f>
        <v/>
      </c>
      <c r="AF23" s="63" t="str">
        <f t="shared" ref="AF23:AF48" ca="1" si="3">IFERROR(INDEX($AK$41:$AK$48,MATCH($AB23,$AA$41:$AA$48,0),1),"")</f>
        <v/>
      </c>
      <c r="AG23">
        <v>1</v>
      </c>
      <c r="AH23" t="str">
        <f>IFERROR(INDEX($D$23:$D$123,MATCH($AG23,$X$23:$X$123,0),1),"")</f>
        <v>Income Statement</v>
      </c>
      <c r="AI23" t="s">
        <v>8094</v>
      </c>
      <c r="AJ23" t="s">
        <v>8095</v>
      </c>
      <c r="AK23">
        <f t="shared" ref="AK23:AK28" ca="1" si="4">IF(LEN($AH23)&gt;0,COUNTIF($AN23:$IE23,"&gt;0"),"")</f>
        <v>25</v>
      </c>
      <c r="AM23">
        <f t="shared" ref="AM23:AM30" ca="1" si="5">IF(LEN($AH23)&gt;0,IFERROR(COUNTIF(OFFSET(INDIRECT($AI23),0,MATCH($AH23,INDIRECT($AJ23),0),200,1),"&lt;&gt;"&amp;""),""),"")</f>
        <v>68</v>
      </c>
      <c r="AN23" s="4" t="e">
        <f ca="1">IF(Sec_Formula_Indicator&gt;0,IF(LEN($AH23)&gt;0,IF(AN$21&lt;$AM$21*$AM23,IF(LEFT(_xll.BDS(TKR,IFERROR(INDEX(INDIRECT($AI23),AN$21,MATCH($AH23,INDIRECT($AJ23),0)+1),""),"PRODUCT_GEO_OVERRIDE","P","NUMBER_OF_PERIODS","-16","headers=n","REVERSE_PERIOD_ORDER","N","array=true"),1)&lt;&gt;"#",AN$21,IF(LEFT(_xll.BDS(TKR,IFERROR(INDEX(INDIRECT($AI23),AN$21,MATCH($AH23,INDIRECT($AJ23),0)+1),""),"PRODUCT_GEO_OVERRIDE","G","NUMBER_OF_PERIODS","-16","headers=n","REVERSE_PERIOD_ORDER","N","array=true"),1)&lt;&gt;"#",AN$21,"")),""),""),"")</f>
        <v>#NAME?</v>
      </c>
      <c r="AO23" s="4">
        <v>1</v>
      </c>
      <c r="AP23" s="4">
        <v>25778</v>
      </c>
      <c r="AQ23" s="4">
        <v>27079</v>
      </c>
      <c r="AR23" s="4">
        <v>28105</v>
      </c>
      <c r="AS23" s="4">
        <v>27931</v>
      </c>
      <c r="AT23" s="4">
        <v>27686</v>
      </c>
      <c r="AU23" s="4">
        <v>26405</v>
      </c>
      <c r="AV23" s="4">
        <v>25003</v>
      </c>
      <c r="AW23" s="4">
        <v>23489</v>
      </c>
      <c r="AX23" s="4">
        <v>24892</v>
      </c>
      <c r="AY23" s="4">
        <v>26313</v>
      </c>
      <c r="AZ23" s="4">
        <v>26970</v>
      </c>
      <c r="BA23" s="4" t="e">
        <f ca="1">IF(Sec_Formula_Indicator&gt;0,IF(LEN($AH23)&gt;0,IF(BA$21&lt;$AM$21*$AM23,IF(LEFT(_xll.BDS(TKR,IFERROR(INDEX(INDIRECT($AI23),BA$21,MATCH($AH23,INDIRECT($AJ23),0)+1),""),"PRODUCT_GEO_OVERRIDE","P","NUMBER_OF_PERIODS","-16","headers=n","REVERSE_PERIOD_ORDER","N","array=true"),1)&lt;&gt;"#",BA$21,IF(LEFT(_xll.BDS(TKR,IFERROR(INDEX(INDIRECT($AI23),BA$21,MATCH($AH23,INDIRECT($AJ23),0)+1),""),"PRODUCT_GEO_OVERRIDE","G","NUMBER_OF_PERIODS","-16","headers=n","REVERSE_PERIOD_ORDER","N","array=true"),1)&lt;&gt;"#",BA$21,"")),""),""),"")</f>
        <v>#NAME?</v>
      </c>
      <c r="BB23" s="4" t="e">
        <f ca="1">IF(Sec_Formula_Indicator&gt;0,IF(LEN($AH23)&gt;0,IF(BB$21&lt;$AM$21*$AM23,IF(LEFT(_xll.BDS(TKR,IFERROR(INDEX(INDIRECT($AI23),BB$21,MATCH($AH23,INDIRECT($AJ23),0)+1),""),"PRODUCT_GEO_OVERRIDE","P","NUMBER_OF_PERIODS","-16","headers=n","REVERSE_PERIOD_ORDER","N","array=true"),1)&lt;&gt;"#",BB$21,IF(LEFT(_xll.BDS(TKR,IFERROR(INDEX(INDIRECT($AI23),BB$21,MATCH($AH23,INDIRECT($AJ23),0)+1),""),"PRODUCT_GEO_OVERRIDE","G","NUMBER_OF_PERIODS","-16","headers=n","REVERSE_PERIOD_ORDER","N","array=true"),1)&lt;&gt;"#",BB$21,"")),""),""),"")</f>
        <v>#NAME?</v>
      </c>
      <c r="BC23" s="4" t="e">
        <f ca="1">IF(Sec_Formula_Indicator&gt;0,IF(LEN($AH23)&gt;0,IF(BC$21&lt;$AM$21*$AM23,IF(LEFT(_xll.BDS(TKR,IFERROR(INDEX(INDIRECT($AI23),BC$21,MATCH($AH23,INDIRECT($AJ23),0)+1),""),"PRODUCT_GEO_OVERRIDE","P","NUMBER_OF_PERIODS","-16","headers=n","REVERSE_PERIOD_ORDER","N","array=true"),1)&lt;&gt;"#",BC$21,IF(LEFT(_xll.BDS(TKR,IFERROR(INDEX(INDIRECT($AI23),BC$21,MATCH($AH23,INDIRECT($AJ23),0)+1),""),"PRODUCT_GEO_OVERRIDE","G","NUMBER_OF_PERIODS","-16","headers=n","REVERSE_PERIOD_ORDER","N","array=true"),1)&lt;&gt;"#",BC$21,"")),""),""),"")</f>
        <v>#NAME?</v>
      </c>
      <c r="BD23" s="4" t="e">
        <f ca="1">IF(Sec_Formula_Indicator&gt;0,IF(LEN($AH23)&gt;0,IF(BD$21&lt;$AM$21*$AM23,IF(LEFT(_xll.BDS(TKR,IFERROR(INDEX(INDIRECT($AI23),BD$21,MATCH($AH23,INDIRECT($AJ23),0)+1),""),"PRODUCT_GEO_OVERRIDE","P","NUMBER_OF_PERIODS","-16","headers=n","REVERSE_PERIOD_ORDER","N","array=true"),1)&lt;&gt;"#",BD$21,IF(LEFT(_xll.BDS(TKR,IFERROR(INDEX(INDIRECT($AI23),BD$21,MATCH($AH23,INDIRECT($AJ23),0)+1),""),"PRODUCT_GEO_OVERRIDE","G","NUMBER_OF_PERIODS","-16","headers=n","REVERSE_PERIOD_ORDER","N","array=true"),1)&lt;&gt;"#",BD$21,"")),""),""),"")</f>
        <v>#NAME?</v>
      </c>
      <c r="BE23" s="4" t="e">
        <f ca="1">IF(Sec_Formula_Indicator&gt;0,IF(LEN($AH23)&gt;0,IF(BE$21&lt;$AM$21*$AM23,IF(LEFT(_xll.BDS(TKR,IFERROR(INDEX(INDIRECT($AI23),BE$21,MATCH($AH23,INDIRECT($AJ23),0)+1),""),"PRODUCT_GEO_OVERRIDE","P","NUMBER_OF_PERIODS","-16","headers=n","REVERSE_PERIOD_ORDER","N","array=true"),1)&lt;&gt;"#",BE$21,IF(LEFT(_xll.BDS(TKR,IFERROR(INDEX(INDIRECT($AI23),BE$21,MATCH($AH23,INDIRECT($AJ23),0)+1),""),"PRODUCT_GEO_OVERRIDE","G","NUMBER_OF_PERIODS","-16","headers=n","REVERSE_PERIOD_ORDER","N","array=true"),1)&lt;&gt;"#",BE$21,"")),""),""),"")</f>
        <v>#NAME?</v>
      </c>
      <c r="BF23" s="4" t="e">
        <f ca="1">IF(Sec_Formula_Indicator&gt;0,IF(LEN($AH23)&gt;0,IF(BF$21&lt;$AM$21*$AM23,IF(LEFT(_xll.BDS(TKR,IFERROR(INDEX(INDIRECT($AI23),BF$21,MATCH($AH23,INDIRECT($AJ23),0)+1),""),"PRODUCT_GEO_OVERRIDE","P","NUMBER_OF_PERIODS","-16","headers=n","REVERSE_PERIOD_ORDER","N","array=true"),1)&lt;&gt;"#",BF$21,IF(LEFT(_xll.BDS(TKR,IFERROR(INDEX(INDIRECT($AI23),BF$21,MATCH($AH23,INDIRECT($AJ23),0)+1),""),"PRODUCT_GEO_OVERRIDE","G","NUMBER_OF_PERIODS","-16","headers=n","REVERSE_PERIOD_ORDER","N","array=true"),1)&lt;&gt;"#",BF$21,"")),""),""),"")</f>
        <v>#NAME?</v>
      </c>
      <c r="BG23" s="4" t="e">
        <f ca="1">IF(Sec_Formula_Indicator&gt;0,IF(LEN($AH23)&gt;0,IF(BG$21&lt;$AM$21*$AM23,IF(LEFT(_xll.BDS(TKR,IFERROR(INDEX(INDIRECT($AI23),BG$21,MATCH($AH23,INDIRECT($AJ23),0)+1),""),"PRODUCT_GEO_OVERRIDE","P","NUMBER_OF_PERIODS","-16","headers=n","REVERSE_PERIOD_ORDER","N","array=true"),1)&lt;&gt;"#",BG$21,IF(LEFT(_xll.BDS(TKR,IFERROR(INDEX(INDIRECT($AI23),BG$21,MATCH($AH23,INDIRECT($AJ23),0)+1),""),"PRODUCT_GEO_OVERRIDE","G","NUMBER_OF_PERIODS","-16","headers=n","REVERSE_PERIOD_ORDER","N","array=true"),1)&lt;&gt;"#",BG$21,"")),""),""),"")</f>
        <v>#NAME?</v>
      </c>
      <c r="BH23" s="4" t="e">
        <f ca="1">IF(Sec_Formula_Indicator&gt;0,IF(LEN($AH23)&gt;0,IF(BH$21&lt;$AM$21*$AM23,IF(LEFT(_xll.BDS(TKR,IFERROR(INDEX(INDIRECT($AI23),BH$21,MATCH($AH23,INDIRECT($AJ23),0)+1),""),"PRODUCT_GEO_OVERRIDE","P","NUMBER_OF_PERIODS","-16","headers=n","REVERSE_PERIOD_ORDER","N","array=true"),1)&lt;&gt;"#",BH$21,IF(LEFT(_xll.BDS(TKR,IFERROR(INDEX(INDIRECT($AI23),BH$21,MATCH($AH23,INDIRECT($AJ23),0)+1),""),"PRODUCT_GEO_OVERRIDE","G","NUMBER_OF_PERIODS","-16","headers=n","REVERSE_PERIOD_ORDER","N","array=true"),1)&lt;&gt;"#",BH$21,"")),""),""),"")</f>
        <v>#NAME?</v>
      </c>
      <c r="BI23" s="4" t="e">
        <f ca="1">IF(Sec_Formula_Indicator&gt;0,IF(LEN($AH23)&gt;0,IF(BI$21&lt;$AM$21*$AM23,IF(LEFT(_xll.BDS(TKR,IFERROR(INDEX(INDIRECT($AI23),BI$21,MATCH($AH23,INDIRECT($AJ23),0)+1),""),"PRODUCT_GEO_OVERRIDE","P","NUMBER_OF_PERIODS","-16","headers=n","REVERSE_PERIOD_ORDER","N","array=true"),1)&lt;&gt;"#",BI$21,IF(LEFT(_xll.BDS(TKR,IFERROR(INDEX(INDIRECT($AI23),BI$21,MATCH($AH23,INDIRECT($AJ23),0)+1),""),"PRODUCT_GEO_OVERRIDE","G","NUMBER_OF_PERIODS","-16","headers=n","REVERSE_PERIOD_ORDER","N","array=true"),1)&lt;&gt;"#",BI$21,"")),""),""),"")</f>
        <v>#NAME?</v>
      </c>
      <c r="BJ23" s="4" t="e">
        <f ca="1">IF(Sec_Formula_Indicator&gt;0,IF(LEN($AH23)&gt;0,IF(BJ$21&lt;$AM$21*$AM23,IF(LEFT(_xll.BDS(TKR,IFERROR(INDEX(INDIRECT($AI23),BJ$21,MATCH($AH23,INDIRECT($AJ23),0)+1),""),"PRODUCT_GEO_OVERRIDE","P","NUMBER_OF_PERIODS","-16","headers=n","REVERSE_PERIOD_ORDER","N","array=true"),1)&lt;&gt;"#",BJ$21,IF(LEFT(_xll.BDS(TKR,IFERROR(INDEX(INDIRECT($AI23),BJ$21,MATCH($AH23,INDIRECT($AJ23),0)+1),""),"PRODUCT_GEO_OVERRIDE","G","NUMBER_OF_PERIODS","-16","headers=n","REVERSE_PERIOD_ORDER","N","array=true"),1)&lt;&gt;"#",BJ$21,"")),""),""),"")</f>
        <v>#NAME?</v>
      </c>
      <c r="BK23" s="4" t="e">
        <f ca="1">IF(Sec_Formula_Indicator&gt;0,IF(LEN($AH23)&gt;0,IF(BK$21&lt;$AM$21*$AM23,IF(LEFT(_xll.BDS(TKR,IFERROR(INDEX(INDIRECT($AI23),BK$21,MATCH($AH23,INDIRECT($AJ23),0)+1),""),"PRODUCT_GEO_OVERRIDE","P","NUMBER_OF_PERIODS","-16","headers=n","REVERSE_PERIOD_ORDER","N","array=true"),1)&lt;&gt;"#",BK$21,IF(LEFT(_xll.BDS(TKR,IFERROR(INDEX(INDIRECT($AI23),BK$21,MATCH($AH23,INDIRECT($AJ23),0)+1),""),"PRODUCT_GEO_OVERRIDE","G","NUMBER_OF_PERIODS","-16","headers=n","REVERSE_PERIOD_ORDER","N","array=true"),1)&lt;&gt;"#",BK$21,"")),""),""),"")</f>
        <v>#NAME?</v>
      </c>
      <c r="BL23" s="4" t="e">
        <f ca="1">IF(Sec_Formula_Indicator&gt;0,IF(LEN($AH23)&gt;0,IF(BL$21&lt;$AM$21*$AM23,IF(LEFT(_xll.BDS(TKR,IFERROR(INDEX(INDIRECT($AI23),BL$21,MATCH($AH23,INDIRECT($AJ23),0)+1),""),"PRODUCT_GEO_OVERRIDE","P","NUMBER_OF_PERIODS","-16","headers=n","REVERSE_PERIOD_ORDER","N","array=true"),1)&lt;&gt;"#",BL$21,IF(LEFT(_xll.BDS(TKR,IFERROR(INDEX(INDIRECT($AI23),BL$21,MATCH($AH23,INDIRECT($AJ23),0)+1),""),"PRODUCT_GEO_OVERRIDE","G","NUMBER_OF_PERIODS","-16","headers=n","REVERSE_PERIOD_ORDER","N","array=true"),1)&lt;&gt;"#",BL$21,"")),""),""),"")</f>
        <v>#NAME?</v>
      </c>
      <c r="BM23" s="4" t="e">
        <f ca="1">IF(Sec_Formula_Indicator&gt;0,IF(LEN($AH23)&gt;0,IF(BM$21&lt;$AM$21*$AM23,IF(LEFT(_xll.BDS(TKR,IFERROR(INDEX(INDIRECT($AI23),BM$21,MATCH($AH23,INDIRECT($AJ23),0)+1),""),"PRODUCT_GEO_OVERRIDE","P","NUMBER_OF_PERIODS","-16","headers=n","REVERSE_PERIOD_ORDER","N","array=true"),1)&lt;&gt;"#",BM$21,IF(LEFT(_xll.BDS(TKR,IFERROR(INDEX(INDIRECT($AI23),BM$21,MATCH($AH23,INDIRECT($AJ23),0)+1),""),"PRODUCT_GEO_OVERRIDE","G","NUMBER_OF_PERIODS","-16","headers=n","REVERSE_PERIOD_ORDER","N","array=true"),1)&lt;&gt;"#",BM$21,"")),""),""),"")</f>
        <v>#NAME?</v>
      </c>
      <c r="BN23" s="4" t="e">
        <f ca="1">IF(Sec_Formula_Indicator&gt;0,IF(LEN($AH23)&gt;0,IF(BN$21&lt;$AM$21*$AM23,IF(LEFT(_xll.BDS(TKR,IFERROR(INDEX(INDIRECT($AI23),BN$21,MATCH($AH23,INDIRECT($AJ23),0)+1),""),"PRODUCT_GEO_OVERRIDE","P","NUMBER_OF_PERIODS","-16","headers=n","REVERSE_PERIOD_ORDER","N","array=true"),1)&lt;&gt;"#",BN$21,IF(LEFT(_xll.BDS(TKR,IFERROR(INDEX(INDIRECT($AI23),BN$21,MATCH($AH23,INDIRECT($AJ23),0)+1),""),"PRODUCT_GEO_OVERRIDE","G","NUMBER_OF_PERIODS","-16","headers=n","REVERSE_PERIOD_ORDER","N","array=true"),1)&lt;&gt;"#",BN$21,"")),""),""),"")</f>
        <v>#NAME?</v>
      </c>
      <c r="BO23" s="4" t="e">
        <f ca="1">IF(Sec_Formula_Indicator&gt;0,IF(LEN($AH23)&gt;0,IF(BO$21&lt;$AM$21*$AM23,IF(LEFT(_xll.BDS(TKR,IFERROR(INDEX(INDIRECT($AI23),BO$21,MATCH($AH23,INDIRECT($AJ23),0)+1),""),"PRODUCT_GEO_OVERRIDE","P","NUMBER_OF_PERIODS","-16","headers=n","REVERSE_PERIOD_ORDER","N","array=true"),1)&lt;&gt;"#",BO$21,IF(LEFT(_xll.BDS(TKR,IFERROR(INDEX(INDIRECT($AI23),BO$21,MATCH($AH23,INDIRECT($AJ23),0)+1),""),"PRODUCT_GEO_OVERRIDE","G","NUMBER_OF_PERIODS","-16","headers=n","REVERSE_PERIOD_ORDER","N","array=true"),1)&lt;&gt;"#",BO$21,"")),""),""),"")</f>
        <v>#NAME?</v>
      </c>
      <c r="BP23" s="4" t="e">
        <f ca="1">IF(Sec_Formula_Indicator&gt;0,IF(LEN($AH23)&gt;0,IF(BP$21&lt;$AM$21*$AM23,IF(LEFT(_xll.BDS(TKR,IFERROR(INDEX(INDIRECT($AI23),BP$21,MATCH($AH23,INDIRECT($AJ23),0)+1),""),"PRODUCT_GEO_OVERRIDE","P","NUMBER_OF_PERIODS","-16","headers=n","REVERSE_PERIOD_ORDER","N","array=true"),1)&lt;&gt;"#",BP$21,IF(LEFT(_xll.BDS(TKR,IFERROR(INDEX(INDIRECT($AI23),BP$21,MATCH($AH23,INDIRECT($AJ23),0)+1),""),"PRODUCT_GEO_OVERRIDE","G","NUMBER_OF_PERIODS","-16","headers=n","REVERSE_PERIOD_ORDER","N","array=true"),1)&lt;&gt;"#",BP$21,"")),""),""),"")</f>
        <v>#NAME?</v>
      </c>
      <c r="BQ23" s="4" t="e">
        <f ca="1">IF(Sec_Formula_Indicator&gt;0,IF(LEN($AH23)&gt;0,IF(BQ$21&lt;$AM$21*$AM23,IF(LEFT(_xll.BDS(TKR,IFERROR(INDEX(INDIRECT($AI23),BQ$21,MATCH($AH23,INDIRECT($AJ23),0)+1),""),"PRODUCT_GEO_OVERRIDE","P","NUMBER_OF_PERIODS","-16","headers=n","REVERSE_PERIOD_ORDER","N","array=true"),1)&lt;&gt;"#",BQ$21,IF(LEFT(_xll.BDS(TKR,IFERROR(INDEX(INDIRECT($AI23),BQ$21,MATCH($AH23,INDIRECT($AJ23),0)+1),""),"PRODUCT_GEO_OVERRIDE","G","NUMBER_OF_PERIODS","-16","headers=n","REVERSE_PERIOD_ORDER","N","array=true"),1)&lt;&gt;"#",BQ$21,"")),""),""),"")</f>
        <v>#NAME?</v>
      </c>
      <c r="BR23" s="4" t="e">
        <f ca="1">IF(Sec_Formula_Indicator&gt;0,IF(LEN($AH23)&gt;0,IF(BR$21&lt;$AM$21*$AM23,IF(LEFT(_xll.BDS(TKR,IFERROR(INDEX(INDIRECT($AI23),BR$21,MATCH($AH23,INDIRECT($AJ23),0)+1),""),"PRODUCT_GEO_OVERRIDE","P","NUMBER_OF_PERIODS","-16","headers=n","REVERSE_PERIOD_ORDER","N","array=true"),1)&lt;&gt;"#",BR$21,IF(LEFT(_xll.BDS(TKR,IFERROR(INDEX(INDIRECT($AI23),BR$21,MATCH($AH23,INDIRECT($AJ23),0)+1),""),"PRODUCT_GEO_OVERRIDE","G","NUMBER_OF_PERIODS","-16","headers=n","REVERSE_PERIOD_ORDER","N","array=true"),1)&lt;&gt;"#",BR$21,"")),""),""),"")</f>
        <v>#NAME?</v>
      </c>
      <c r="BS23" s="4" t="e">
        <f ca="1">IF(Sec_Formula_Indicator&gt;0,IF(LEN($AH23)&gt;0,IF(BS$21&lt;$AM$21*$AM23,IF(LEFT(_xll.BDS(TKR,IFERROR(INDEX(INDIRECT($AI23),BS$21,MATCH($AH23,INDIRECT($AJ23),0)+1),""),"PRODUCT_GEO_OVERRIDE","P","NUMBER_OF_PERIODS","-16","headers=n","REVERSE_PERIOD_ORDER","N","array=true"),1)&lt;&gt;"#",BS$21,IF(LEFT(_xll.BDS(TKR,IFERROR(INDEX(INDIRECT($AI23),BS$21,MATCH($AH23,INDIRECT($AJ23),0)+1),""),"PRODUCT_GEO_OVERRIDE","G","NUMBER_OF_PERIODS","-16","headers=n","REVERSE_PERIOD_ORDER","N","array=true"),1)&lt;&gt;"#",BS$21,"")),""),""),"")</f>
        <v>#NAME?</v>
      </c>
      <c r="BT23" s="4" t="e">
        <f ca="1">IF(Sec_Formula_Indicator&gt;0,IF(LEN($AH23)&gt;0,IF(BT$21&lt;$AM$21*$AM23,IF(LEFT(_xll.BDS(TKR,IFERROR(INDEX(INDIRECT($AI23),BT$21,MATCH($AH23,INDIRECT($AJ23),0)+1),""),"PRODUCT_GEO_OVERRIDE","P","NUMBER_OF_PERIODS","-16","headers=n","REVERSE_PERIOD_ORDER","N","array=true"),1)&lt;&gt;"#",BT$21,IF(LEFT(_xll.BDS(TKR,IFERROR(INDEX(INDIRECT($AI23),BT$21,MATCH($AH23,INDIRECT($AJ23),0)+1),""),"PRODUCT_GEO_OVERRIDE","G","NUMBER_OF_PERIODS","-16","headers=n","REVERSE_PERIOD_ORDER","N","array=true"),1)&lt;&gt;"#",BT$21,"")),""),""),"")</f>
        <v>#NAME?</v>
      </c>
      <c r="BU23" s="4" t="e">
        <f ca="1">IF(Sec_Formula_Indicator&gt;0,IF(LEN($AH23)&gt;0,IF(BU$21&lt;$AM$21*$AM23,IF(LEFT(_xll.BDS(TKR,IFERROR(INDEX(INDIRECT($AI23),BU$21,MATCH($AH23,INDIRECT($AJ23),0)+1),""),"PRODUCT_GEO_OVERRIDE","P","NUMBER_OF_PERIODS","-16","headers=n","REVERSE_PERIOD_ORDER","N","array=true"),1)&lt;&gt;"#",BU$21,IF(LEFT(_xll.BDS(TKR,IFERROR(INDEX(INDIRECT($AI23),BU$21,MATCH($AH23,INDIRECT($AJ23),0)+1),""),"PRODUCT_GEO_OVERRIDE","G","NUMBER_OF_PERIODS","-16","headers=n","REVERSE_PERIOD_ORDER","N","array=true"),1)&lt;&gt;"#",BU$21,"")),""),""),"")</f>
        <v>#NAME?</v>
      </c>
      <c r="BV23" s="4" t="e">
        <f ca="1">IF(Sec_Formula_Indicator&gt;0,IF(LEN($AH23)&gt;0,IF(BV$21&lt;$AM$21*$AM23,IF(LEFT(_xll.BDS(TKR,IFERROR(INDEX(INDIRECT($AI23),BV$21,MATCH($AH23,INDIRECT($AJ23),0)+1),""),"PRODUCT_GEO_OVERRIDE","P","NUMBER_OF_PERIODS","-16","headers=n","REVERSE_PERIOD_ORDER","N","array=true"),1)&lt;&gt;"#",BV$21,IF(LEFT(_xll.BDS(TKR,IFERROR(INDEX(INDIRECT($AI23),BV$21,MATCH($AH23,INDIRECT($AJ23),0)+1),""),"PRODUCT_GEO_OVERRIDE","G","NUMBER_OF_PERIODS","-16","headers=n","REVERSE_PERIOD_ORDER","N","array=true"),1)&lt;&gt;"#",BV$21,"")),""),""),"")</f>
        <v>#NAME?</v>
      </c>
      <c r="BW23" s="4" t="e">
        <f ca="1">IF(Sec_Formula_Indicator&gt;0,IF(LEN($AH23)&gt;0,IF(BW$21&lt;$AM$21*$AM23,IF(LEFT(_xll.BDS(TKR,IFERROR(INDEX(INDIRECT($AI23),BW$21,MATCH($AH23,INDIRECT($AJ23),0)+1),""),"PRODUCT_GEO_OVERRIDE","P","NUMBER_OF_PERIODS","-16","headers=n","REVERSE_PERIOD_ORDER","N","array=true"),1)&lt;&gt;"#",BW$21,IF(LEFT(_xll.BDS(TKR,IFERROR(INDEX(INDIRECT($AI23),BW$21,MATCH($AH23,INDIRECT($AJ23),0)+1),""),"PRODUCT_GEO_OVERRIDE","G","NUMBER_OF_PERIODS","-16","headers=n","REVERSE_PERIOD_ORDER","N","array=true"),1)&lt;&gt;"#",BW$21,"")),""),""),"")</f>
        <v>#NAME?</v>
      </c>
      <c r="BX23" s="4" t="e">
        <f ca="1">IF(Sec_Formula_Indicator&gt;0,IF(LEN($AH23)&gt;0,IF(BX$21&lt;$AM$21*$AM23,IF(LEFT(_xll.BDS(TKR,IFERROR(INDEX(INDIRECT($AI23),BX$21,MATCH($AH23,INDIRECT($AJ23),0)+1),""),"PRODUCT_GEO_OVERRIDE","P","NUMBER_OF_PERIODS","-16","headers=n","REVERSE_PERIOD_ORDER","N","array=true"),1)&lt;&gt;"#",BX$21,IF(LEFT(_xll.BDS(TKR,IFERROR(INDEX(INDIRECT($AI23),BX$21,MATCH($AH23,INDIRECT($AJ23),0)+1),""),"PRODUCT_GEO_OVERRIDE","G","NUMBER_OF_PERIODS","-16","headers=n","REVERSE_PERIOD_ORDER","N","array=true"),1)&lt;&gt;"#",BX$21,"")),""),""),"")</f>
        <v>#NAME?</v>
      </c>
      <c r="BY23" s="4" t="e">
        <f ca="1">IF(Sec_Formula_Indicator&gt;0,IF(LEN($AH23)&gt;0,IF(BY$21&lt;$AM$21*$AM23,IF(LEFT(_xll.BDS(TKR,IFERROR(INDEX(INDIRECT($AI23),BY$21,MATCH($AH23,INDIRECT($AJ23),0)+1),""),"PRODUCT_GEO_OVERRIDE","P","NUMBER_OF_PERIODS","-16","headers=n","REVERSE_PERIOD_ORDER","N","array=true"),1)&lt;&gt;"#",BY$21,IF(LEFT(_xll.BDS(TKR,IFERROR(INDEX(INDIRECT($AI23),BY$21,MATCH($AH23,INDIRECT($AJ23),0)+1),""),"PRODUCT_GEO_OVERRIDE","G","NUMBER_OF_PERIODS","-16","headers=n","REVERSE_PERIOD_ORDER","N","array=true"),1)&lt;&gt;"#",BY$21,"")),""),""),"")</f>
        <v>#NAME?</v>
      </c>
      <c r="BZ23" s="4" t="e">
        <f ca="1">IF(Sec_Formula_Indicator&gt;0,IF(LEN($AH23)&gt;0,IF(BZ$21&lt;$AM$21*$AM23,IF(LEFT(_xll.BDS(TKR,IFERROR(INDEX(INDIRECT($AI23),BZ$21,MATCH($AH23,INDIRECT($AJ23),0)+1),""),"PRODUCT_GEO_OVERRIDE","P","NUMBER_OF_PERIODS","-16","headers=n","REVERSE_PERIOD_ORDER","N","array=true"),1)&lt;&gt;"#",BZ$21,IF(LEFT(_xll.BDS(TKR,IFERROR(INDEX(INDIRECT($AI23),BZ$21,MATCH($AH23,INDIRECT($AJ23),0)+1),""),"PRODUCT_GEO_OVERRIDE","G","NUMBER_OF_PERIODS","-16","headers=n","REVERSE_PERIOD_ORDER","N","array=true"),1)&lt;&gt;"#",BZ$21,"")),""),""),"")</f>
        <v>#NAME?</v>
      </c>
      <c r="CA23" s="4" t="e">
        <f ca="1">IF(Sec_Formula_Indicator&gt;0,IF(LEN($AH23)&gt;0,IF(CA$21&lt;$AM$21*$AM23,IF(LEFT(_xll.BDS(TKR,IFERROR(INDEX(INDIRECT($AI23),CA$21,MATCH($AH23,INDIRECT($AJ23),0)+1),""),"PRODUCT_GEO_OVERRIDE","P","NUMBER_OF_PERIODS","-16","headers=n","REVERSE_PERIOD_ORDER","N","array=true"),1)&lt;&gt;"#",CA$21,IF(LEFT(_xll.BDS(TKR,IFERROR(INDEX(INDIRECT($AI23),CA$21,MATCH($AH23,INDIRECT($AJ23),0)+1),""),"PRODUCT_GEO_OVERRIDE","G","NUMBER_OF_PERIODS","-16","headers=n","REVERSE_PERIOD_ORDER","N","array=true"),1)&lt;&gt;"#",CA$21,"")),""),""),"")</f>
        <v>#NAME?</v>
      </c>
      <c r="CB23" s="4" t="e">
        <f ca="1">IF(Sec_Formula_Indicator&gt;0,IF(LEN($AH23)&gt;0,IF(CB$21&lt;$AM$21*$AM23,IF(LEFT(_xll.BDS(TKR,IFERROR(INDEX(INDIRECT($AI23),CB$21,MATCH($AH23,INDIRECT($AJ23),0)+1),""),"PRODUCT_GEO_OVERRIDE","P","NUMBER_OF_PERIODS","-16","headers=n","REVERSE_PERIOD_ORDER","N","array=true"),1)&lt;&gt;"#",CB$21,IF(LEFT(_xll.BDS(TKR,IFERROR(INDEX(INDIRECT($AI23),CB$21,MATCH($AH23,INDIRECT($AJ23),0)+1),""),"PRODUCT_GEO_OVERRIDE","G","NUMBER_OF_PERIODS","-16","headers=n","REVERSE_PERIOD_ORDER","N","array=true"),1)&lt;&gt;"#",CB$21,"")),""),""),"")</f>
        <v>#NAME?</v>
      </c>
      <c r="CC23" s="4" t="e">
        <f ca="1">IF(Sec_Formula_Indicator&gt;0,IF(LEN($AH23)&gt;0,IF(CC$21&lt;$AM$21*$AM23,IF(LEFT(_xll.BDS(TKR,IFERROR(INDEX(INDIRECT($AI23),CC$21,MATCH($AH23,INDIRECT($AJ23),0)+1),""),"PRODUCT_GEO_OVERRIDE","P","NUMBER_OF_PERIODS","-16","headers=n","REVERSE_PERIOD_ORDER","N","array=true"),1)&lt;&gt;"#",CC$21,IF(LEFT(_xll.BDS(TKR,IFERROR(INDEX(INDIRECT($AI23),CC$21,MATCH($AH23,INDIRECT($AJ23),0)+1),""),"PRODUCT_GEO_OVERRIDE","G","NUMBER_OF_PERIODS","-16","headers=n","REVERSE_PERIOD_ORDER","N","array=true"),1)&lt;&gt;"#",CC$21,"")),""),""),"")</f>
        <v>#NAME?</v>
      </c>
      <c r="CD23" s="4" t="e">
        <f ca="1">IF(Sec_Formula_Indicator&gt;0,IF(LEN($AH23)&gt;0,IF(CD$21&lt;$AM$21*$AM23,IF(LEFT(_xll.BDS(TKR,IFERROR(INDEX(INDIRECT($AI23),CD$21,MATCH($AH23,INDIRECT($AJ23),0)+1),""),"PRODUCT_GEO_OVERRIDE","P","NUMBER_OF_PERIODS","-16","headers=n","REVERSE_PERIOD_ORDER","N","array=true"),1)&lt;&gt;"#",CD$21,IF(LEFT(_xll.BDS(TKR,IFERROR(INDEX(INDIRECT($AI23),CD$21,MATCH($AH23,INDIRECT($AJ23),0)+1),""),"PRODUCT_GEO_OVERRIDE","G","NUMBER_OF_PERIODS","-16","headers=n","REVERSE_PERIOD_ORDER","N","array=true"),1)&lt;&gt;"#",CD$21,"")),""),""),"")</f>
        <v>#NAME?</v>
      </c>
      <c r="CE23" s="4" t="e">
        <f ca="1">IF(Sec_Formula_Indicator&gt;0,IF(LEN($AH23)&gt;0,IF(CE$21&lt;$AM$21*$AM23,IF(LEFT(_xll.BDS(TKR,IFERROR(INDEX(INDIRECT($AI23),CE$21,MATCH($AH23,INDIRECT($AJ23),0)+1),""),"PRODUCT_GEO_OVERRIDE","P","NUMBER_OF_PERIODS","-16","headers=n","REVERSE_PERIOD_ORDER","N","array=true"),1)&lt;&gt;"#",CE$21,IF(LEFT(_xll.BDS(TKR,IFERROR(INDEX(INDIRECT($AI23),CE$21,MATCH($AH23,INDIRECT($AJ23),0)+1),""),"PRODUCT_GEO_OVERRIDE","G","NUMBER_OF_PERIODS","-16","headers=n","REVERSE_PERIOD_ORDER","N","array=true"),1)&lt;&gt;"#",CE$21,"")),""),""),"")</f>
        <v>#NAME?</v>
      </c>
      <c r="CF23" s="4" t="e">
        <f ca="1">IF(Sec_Formula_Indicator&gt;0,IF(LEN($AH23)&gt;0,IF(CF$21&lt;$AM$21*$AM23,IF(LEFT(_xll.BDS(TKR,IFERROR(INDEX(INDIRECT($AI23),CF$21,MATCH($AH23,INDIRECT($AJ23),0)+1),""),"PRODUCT_GEO_OVERRIDE","P","NUMBER_OF_PERIODS","-16","headers=n","REVERSE_PERIOD_ORDER","N","array=true"),1)&lt;&gt;"#",CF$21,IF(LEFT(_xll.BDS(TKR,IFERROR(INDEX(INDIRECT($AI23),CF$21,MATCH($AH23,INDIRECT($AJ23),0)+1),""),"PRODUCT_GEO_OVERRIDE","G","NUMBER_OF_PERIODS","-16","headers=n","REVERSE_PERIOD_ORDER","N","array=true"),1)&lt;&gt;"#",CF$21,"")),""),""),"")</f>
        <v>#NAME?</v>
      </c>
      <c r="CG23" s="4" t="e">
        <f ca="1">IF(Sec_Formula_Indicator&gt;0,IF(LEN($AH23)&gt;0,IF(CG$21&lt;$AM$21*$AM23,IF(LEFT(_xll.BDS(TKR,IFERROR(INDEX(INDIRECT($AI23),CG$21,MATCH($AH23,INDIRECT($AJ23),0)+1),""),"PRODUCT_GEO_OVERRIDE","P","NUMBER_OF_PERIODS","-16","headers=n","REVERSE_PERIOD_ORDER","N","array=true"),1)&lt;&gt;"#",CG$21,IF(LEFT(_xll.BDS(TKR,IFERROR(INDEX(INDIRECT($AI23),CG$21,MATCH($AH23,INDIRECT($AJ23),0)+1),""),"PRODUCT_GEO_OVERRIDE","G","NUMBER_OF_PERIODS","-16","headers=n","REVERSE_PERIOD_ORDER","N","array=true"),1)&lt;&gt;"#",CG$21,"")),""),""),"")</f>
        <v>#NAME?</v>
      </c>
      <c r="CH23" s="4" t="e">
        <f ca="1">IF(Sec_Formula_Indicator&gt;0,IF(LEN($AH23)&gt;0,IF(CH$21&lt;$AM$21*$AM23,IF(LEFT(_xll.BDS(TKR,IFERROR(INDEX(INDIRECT($AI23),CH$21,MATCH($AH23,INDIRECT($AJ23),0)+1),""),"PRODUCT_GEO_OVERRIDE","P","NUMBER_OF_PERIODS","-16","headers=n","REVERSE_PERIOD_ORDER","N","array=true"),1)&lt;&gt;"#",CH$21,IF(LEFT(_xll.BDS(TKR,IFERROR(INDEX(INDIRECT($AI23),CH$21,MATCH($AH23,INDIRECT($AJ23),0)+1),""),"PRODUCT_GEO_OVERRIDE","G","NUMBER_OF_PERIODS","-16","headers=n","REVERSE_PERIOD_ORDER","N","array=true"),1)&lt;&gt;"#",CH$21,"")),""),""),"")</f>
        <v>#NAME?</v>
      </c>
      <c r="CI23" s="4" t="e">
        <f ca="1">IF(Sec_Formula_Indicator&gt;0,IF(LEN($AH23)&gt;0,IF(CI$21&lt;$AM$21*$AM23,IF(LEFT(_xll.BDS(TKR,IFERROR(INDEX(INDIRECT($AI23),CI$21,MATCH($AH23,INDIRECT($AJ23),0)+1),""),"PRODUCT_GEO_OVERRIDE","P","NUMBER_OF_PERIODS","-16","headers=n","REVERSE_PERIOD_ORDER","N","array=true"),1)&lt;&gt;"#",CI$21,IF(LEFT(_xll.BDS(TKR,IFERROR(INDEX(INDIRECT($AI23),CI$21,MATCH($AH23,INDIRECT($AJ23),0)+1),""),"PRODUCT_GEO_OVERRIDE","G","NUMBER_OF_PERIODS","-16","headers=n","REVERSE_PERIOD_ORDER","N","array=true"),1)&lt;&gt;"#",CI$21,"")),""),""),"")</f>
        <v>#NAME?</v>
      </c>
      <c r="CJ23" s="4" t="e">
        <f ca="1">IF(Sec_Formula_Indicator&gt;0,IF(LEN($AH23)&gt;0,IF(CJ$21&lt;$AM$21*$AM23,IF(LEFT(_xll.BDS(TKR,IFERROR(INDEX(INDIRECT($AI23),CJ$21,MATCH($AH23,INDIRECT($AJ23),0)+1),""),"PRODUCT_GEO_OVERRIDE","P","NUMBER_OF_PERIODS","-16","headers=n","REVERSE_PERIOD_ORDER","N","array=true"),1)&lt;&gt;"#",CJ$21,IF(LEFT(_xll.BDS(TKR,IFERROR(INDEX(INDIRECT($AI23),CJ$21,MATCH($AH23,INDIRECT($AJ23),0)+1),""),"PRODUCT_GEO_OVERRIDE","G","NUMBER_OF_PERIODS","-16","headers=n","REVERSE_PERIOD_ORDER","N","array=true"),1)&lt;&gt;"#",CJ$21,"")),""),""),"")</f>
        <v>#NAME?</v>
      </c>
      <c r="CK23" s="4" t="e">
        <f ca="1">IF(Sec_Formula_Indicator&gt;0,IF(LEN($AH23)&gt;0,IF(CK$21&lt;$AM$21*$AM23,IF(LEFT(_xll.BDS(TKR,IFERROR(INDEX(INDIRECT($AI23),CK$21,MATCH($AH23,INDIRECT($AJ23),0)+1),""),"PRODUCT_GEO_OVERRIDE","P","NUMBER_OF_PERIODS","-16","headers=n","REVERSE_PERIOD_ORDER","N","array=true"),1)&lt;&gt;"#",CK$21,IF(LEFT(_xll.BDS(TKR,IFERROR(INDEX(INDIRECT($AI23),CK$21,MATCH($AH23,INDIRECT($AJ23),0)+1),""),"PRODUCT_GEO_OVERRIDE","G","NUMBER_OF_PERIODS","-16","headers=n","REVERSE_PERIOD_ORDER","N","array=true"),1)&lt;&gt;"#",CK$21,"")),""),""),"")</f>
        <v>#NAME?</v>
      </c>
      <c r="CL23" s="4" t="e">
        <f ca="1">IF(Sec_Formula_Indicator&gt;0,IF(LEN($AH23)&gt;0,IF(CL$21&lt;$AM$21*$AM23,IF(LEFT(_xll.BDS(TKR,IFERROR(INDEX(INDIRECT($AI23),CL$21,MATCH($AH23,INDIRECT($AJ23),0)+1),""),"PRODUCT_GEO_OVERRIDE","P","NUMBER_OF_PERIODS","-16","headers=n","REVERSE_PERIOD_ORDER","N","array=true"),1)&lt;&gt;"#",CL$21,IF(LEFT(_xll.BDS(TKR,IFERROR(INDEX(INDIRECT($AI23),CL$21,MATCH($AH23,INDIRECT($AJ23),0)+1),""),"PRODUCT_GEO_OVERRIDE","G","NUMBER_OF_PERIODS","-16","headers=n","REVERSE_PERIOD_ORDER","N","array=true"),1)&lt;&gt;"#",CL$21,"")),""),""),"")</f>
        <v>#NAME?</v>
      </c>
      <c r="CM23" s="4" t="e">
        <f ca="1">IF(Sec_Formula_Indicator&gt;0,IF(LEN($AH23)&gt;0,IF(CM$21&lt;$AM$21*$AM23,IF(LEFT(_xll.BDS(TKR,IFERROR(INDEX(INDIRECT($AI23),CM$21,MATCH($AH23,INDIRECT($AJ23),0)+1),""),"PRODUCT_GEO_OVERRIDE","P","NUMBER_OF_PERIODS","-16","headers=n","REVERSE_PERIOD_ORDER","N","array=true"),1)&lt;&gt;"#",CM$21,IF(LEFT(_xll.BDS(TKR,IFERROR(INDEX(INDIRECT($AI23),CM$21,MATCH($AH23,INDIRECT($AJ23),0)+1),""),"PRODUCT_GEO_OVERRIDE","G","NUMBER_OF_PERIODS","-16","headers=n","REVERSE_PERIOD_ORDER","N","array=true"),1)&lt;&gt;"#",CM$21,"")),""),""),"")</f>
        <v>#NAME?</v>
      </c>
      <c r="CN23" s="4" t="e">
        <f ca="1">IF(Sec_Formula_Indicator&gt;0,IF(LEN($AH23)&gt;0,IF(CN$21&lt;$AM$21*$AM23,IF(LEFT(_xll.BDS(TKR,IFERROR(INDEX(INDIRECT($AI23),CN$21,MATCH($AH23,INDIRECT($AJ23),0)+1),""),"PRODUCT_GEO_OVERRIDE","P","NUMBER_OF_PERIODS","-16","headers=n","REVERSE_PERIOD_ORDER","N","array=true"),1)&lt;&gt;"#",CN$21,IF(LEFT(_xll.BDS(TKR,IFERROR(INDEX(INDIRECT($AI23),CN$21,MATCH($AH23,INDIRECT($AJ23),0)+1),""),"PRODUCT_GEO_OVERRIDE","G","NUMBER_OF_PERIODS","-16","headers=n","REVERSE_PERIOD_ORDER","N","array=true"),1)&lt;&gt;"#",CN$21,"")),""),""),"")</f>
        <v>#NAME?</v>
      </c>
      <c r="CO23" s="4" t="e">
        <f ca="1">IF(Sec_Formula_Indicator&gt;0,IF(LEN($AH23)&gt;0,IF(CO$21&lt;$AM$21*$AM23,IF(LEFT(_xll.BDS(TKR,IFERROR(INDEX(INDIRECT($AI23),CO$21,MATCH($AH23,INDIRECT($AJ23),0)+1),""),"PRODUCT_GEO_OVERRIDE","P","NUMBER_OF_PERIODS","-16","headers=n","REVERSE_PERIOD_ORDER","N","array=true"),1)&lt;&gt;"#",CO$21,IF(LEFT(_xll.BDS(TKR,IFERROR(INDEX(INDIRECT($AI23),CO$21,MATCH($AH23,INDIRECT($AJ23),0)+1),""),"PRODUCT_GEO_OVERRIDE","G","NUMBER_OF_PERIODS","-16","headers=n","REVERSE_PERIOD_ORDER","N","array=true"),1)&lt;&gt;"#",CO$21,"")),""),""),"")</f>
        <v>#NAME?</v>
      </c>
      <c r="CP23" s="4" t="e">
        <f ca="1">IF(Sec_Formula_Indicator&gt;0,IF(LEN($AH23)&gt;0,IF(CP$21&lt;$AM$21*$AM23,IF(LEFT(_xll.BDS(TKR,IFERROR(INDEX(INDIRECT($AI23),CP$21,MATCH($AH23,INDIRECT($AJ23),0)+1),""),"PRODUCT_GEO_OVERRIDE","P","NUMBER_OF_PERIODS","-16","headers=n","REVERSE_PERIOD_ORDER","N","array=true"),1)&lt;&gt;"#",CP$21,IF(LEFT(_xll.BDS(TKR,IFERROR(INDEX(INDIRECT($AI23),CP$21,MATCH($AH23,INDIRECT($AJ23),0)+1),""),"PRODUCT_GEO_OVERRIDE","G","NUMBER_OF_PERIODS","-16","headers=n","REVERSE_PERIOD_ORDER","N","array=true"),1)&lt;&gt;"#",CP$21,"")),""),""),"")</f>
        <v>#NAME?</v>
      </c>
      <c r="CQ23" s="4" t="e">
        <f ca="1">IF(Sec_Formula_Indicator&gt;0,IF(LEN($AH23)&gt;0,IF(CQ$21&lt;$AM$21*$AM23,IF(LEFT(_xll.BDS(TKR,IFERROR(INDEX(INDIRECT($AI23),CQ$21,MATCH($AH23,INDIRECT($AJ23),0)+1),""),"PRODUCT_GEO_OVERRIDE","P","NUMBER_OF_PERIODS","-16","headers=n","REVERSE_PERIOD_ORDER","N","array=true"),1)&lt;&gt;"#",CQ$21,IF(LEFT(_xll.BDS(TKR,IFERROR(INDEX(INDIRECT($AI23),CQ$21,MATCH($AH23,INDIRECT($AJ23),0)+1),""),"PRODUCT_GEO_OVERRIDE","G","NUMBER_OF_PERIODS","-16","headers=n","REVERSE_PERIOD_ORDER","N","array=true"),1)&lt;&gt;"#",CQ$21,"")),""),""),"")</f>
        <v>#NAME?</v>
      </c>
      <c r="CR23" s="4" t="e">
        <f ca="1">IF(Sec_Formula_Indicator&gt;0,IF(LEN($AH23)&gt;0,IF(CR$21&lt;$AM$21*$AM23,IF(LEFT(_xll.BDS(TKR,IFERROR(INDEX(INDIRECT($AI23),CR$21,MATCH($AH23,INDIRECT($AJ23),0)+1),""),"PRODUCT_GEO_OVERRIDE","P","NUMBER_OF_PERIODS","-16","headers=n","REVERSE_PERIOD_ORDER","N","array=true"),1)&lt;&gt;"#",CR$21,IF(LEFT(_xll.BDS(TKR,IFERROR(INDEX(INDIRECT($AI23),CR$21,MATCH($AH23,INDIRECT($AJ23),0)+1),""),"PRODUCT_GEO_OVERRIDE","G","NUMBER_OF_PERIODS","-16","headers=n","REVERSE_PERIOD_ORDER","N","array=true"),1)&lt;&gt;"#",CR$21,"")),""),""),"")</f>
        <v>#NAME?</v>
      </c>
      <c r="CS23" s="4" t="e">
        <f ca="1">IF(Sec_Formula_Indicator&gt;0,IF(LEN($AH23)&gt;0,IF(CS$21&lt;$AM$21*$AM23,IF(LEFT(_xll.BDS(TKR,IFERROR(INDEX(INDIRECT($AI23),CS$21,MATCH($AH23,INDIRECT($AJ23),0)+1),""),"PRODUCT_GEO_OVERRIDE","P","NUMBER_OF_PERIODS","-16","headers=n","REVERSE_PERIOD_ORDER","N","array=true"),1)&lt;&gt;"#",CS$21,IF(LEFT(_xll.BDS(TKR,IFERROR(INDEX(INDIRECT($AI23),CS$21,MATCH($AH23,INDIRECT($AJ23),0)+1),""),"PRODUCT_GEO_OVERRIDE","G","NUMBER_OF_PERIODS","-16","headers=n","REVERSE_PERIOD_ORDER","N","array=true"),1)&lt;&gt;"#",CS$21,"")),""),""),"")</f>
        <v>#NAME?</v>
      </c>
      <c r="CT23" s="4" t="e">
        <f ca="1">IF(Sec_Formula_Indicator&gt;0,IF(LEN($AH23)&gt;0,IF(CT$21&lt;$AM$21*$AM23,IF(LEFT(_xll.BDS(TKR,IFERROR(INDEX(INDIRECT($AI23),CT$21,MATCH($AH23,INDIRECT($AJ23),0)+1),""),"PRODUCT_GEO_OVERRIDE","P","NUMBER_OF_PERIODS","-16","headers=n","REVERSE_PERIOD_ORDER","N","array=true"),1)&lt;&gt;"#",CT$21,IF(LEFT(_xll.BDS(TKR,IFERROR(INDEX(INDIRECT($AI23),CT$21,MATCH($AH23,INDIRECT($AJ23),0)+1),""),"PRODUCT_GEO_OVERRIDE","G","NUMBER_OF_PERIODS","-16","headers=n","REVERSE_PERIOD_ORDER","N","array=true"),1)&lt;&gt;"#",CT$21,"")),""),""),"")</f>
        <v>#NAME?</v>
      </c>
      <c r="CU23" s="4" t="e">
        <f ca="1">IF(Sec_Formula_Indicator&gt;0,IF(LEN($AH23)&gt;0,IF(CU$21&lt;$AM$21*$AM23,IF(LEFT(_xll.BDS(TKR,IFERROR(INDEX(INDIRECT($AI23),CU$21,MATCH($AH23,INDIRECT($AJ23),0)+1),""),"PRODUCT_GEO_OVERRIDE","P","NUMBER_OF_PERIODS","-16","headers=n","REVERSE_PERIOD_ORDER","N","array=true"),1)&lt;&gt;"#",CU$21,IF(LEFT(_xll.BDS(TKR,IFERROR(INDEX(INDIRECT($AI23),CU$21,MATCH($AH23,INDIRECT($AJ23),0)+1),""),"PRODUCT_GEO_OVERRIDE","G","NUMBER_OF_PERIODS","-16","headers=n","REVERSE_PERIOD_ORDER","N","array=true"),1)&lt;&gt;"#",CU$21,"")),""),""),"")</f>
        <v>#NAME?</v>
      </c>
      <c r="CV23" s="4" t="e">
        <f ca="1">IF(Sec_Formula_Indicator&gt;0,IF(LEN($AH23)&gt;0,IF(CV$21&lt;$AM$21*$AM23,IF(LEFT(_xll.BDS(TKR,IFERROR(INDEX(INDIRECT($AI23),CV$21,MATCH($AH23,INDIRECT($AJ23),0)+1),""),"PRODUCT_GEO_OVERRIDE","P","NUMBER_OF_PERIODS","-16","headers=n","REVERSE_PERIOD_ORDER","N","array=true"),1)&lt;&gt;"#",CV$21,IF(LEFT(_xll.BDS(TKR,IFERROR(INDEX(INDIRECT($AI23),CV$21,MATCH($AH23,INDIRECT($AJ23),0)+1),""),"PRODUCT_GEO_OVERRIDE","G","NUMBER_OF_PERIODS","-16","headers=n","REVERSE_PERIOD_ORDER","N","array=true"),1)&lt;&gt;"#",CV$21,"")),""),""),"")</f>
        <v>#NAME?</v>
      </c>
      <c r="CW23" s="4" t="e">
        <f ca="1">IF(Sec_Formula_Indicator&gt;0,IF(LEN($AH23)&gt;0,IF(CW$21&lt;$AM$21*$AM23,IF(LEFT(_xll.BDS(TKR,IFERROR(INDEX(INDIRECT($AI23),CW$21,MATCH($AH23,INDIRECT($AJ23),0)+1),""),"PRODUCT_GEO_OVERRIDE","P","NUMBER_OF_PERIODS","-16","headers=n","REVERSE_PERIOD_ORDER","N","array=true"),1)&lt;&gt;"#",CW$21,IF(LEFT(_xll.BDS(TKR,IFERROR(INDEX(INDIRECT($AI23),CW$21,MATCH($AH23,INDIRECT($AJ23),0)+1),""),"PRODUCT_GEO_OVERRIDE","G","NUMBER_OF_PERIODS","-16","headers=n","REVERSE_PERIOD_ORDER","N","array=true"),1)&lt;&gt;"#",CW$21,"")),""),""),"")</f>
        <v>#NAME?</v>
      </c>
      <c r="CX23" s="4" t="e">
        <f ca="1">IF(Sec_Formula_Indicator&gt;0,IF(LEN($AH23)&gt;0,IF(CX$21&lt;$AM$21*$AM23,IF(LEFT(_xll.BDS(TKR,IFERROR(INDEX(INDIRECT($AI23),CX$21,MATCH($AH23,INDIRECT($AJ23),0)+1),""),"PRODUCT_GEO_OVERRIDE","P","NUMBER_OF_PERIODS","-16","headers=n","REVERSE_PERIOD_ORDER","N","array=true"),1)&lt;&gt;"#",CX$21,IF(LEFT(_xll.BDS(TKR,IFERROR(INDEX(INDIRECT($AI23),CX$21,MATCH($AH23,INDIRECT($AJ23),0)+1),""),"PRODUCT_GEO_OVERRIDE","G","NUMBER_OF_PERIODS","-16","headers=n","REVERSE_PERIOD_ORDER","N","array=true"),1)&lt;&gt;"#",CX$21,"")),""),""),"")</f>
        <v>#NAME?</v>
      </c>
      <c r="CY23" s="4" t="e">
        <f ca="1">IF(Sec_Formula_Indicator&gt;0,IF(LEN($AH23)&gt;0,IF(CY$21&lt;$AM$21*$AM23,IF(LEFT(_xll.BDS(TKR,IFERROR(INDEX(INDIRECT($AI23),CY$21,MATCH($AH23,INDIRECT($AJ23),0)+1),""),"PRODUCT_GEO_OVERRIDE","P","NUMBER_OF_PERIODS","-16","headers=n","REVERSE_PERIOD_ORDER","N","array=true"),1)&lt;&gt;"#",CY$21,IF(LEFT(_xll.BDS(TKR,IFERROR(INDEX(INDIRECT($AI23),CY$21,MATCH($AH23,INDIRECT($AJ23),0)+1),""),"PRODUCT_GEO_OVERRIDE","G","NUMBER_OF_PERIODS","-16","headers=n","REVERSE_PERIOD_ORDER","N","array=true"),1)&lt;&gt;"#",CY$21,"")),""),""),"")</f>
        <v>#NAME?</v>
      </c>
      <c r="CZ23" s="4">
        <v>1</v>
      </c>
      <c r="DA23" s="4">
        <v>8265</v>
      </c>
      <c r="DB23" s="4">
        <v>8256</v>
      </c>
      <c r="DC23" s="4">
        <v>8355</v>
      </c>
      <c r="DD23" s="4">
        <v>8440</v>
      </c>
      <c r="DE23" s="4">
        <v>8482</v>
      </c>
      <c r="DF23" s="4">
        <v>8281</v>
      </c>
      <c r="DG23" s="4">
        <v>8260</v>
      </c>
      <c r="DH23" s="4">
        <v>8062</v>
      </c>
      <c r="DI23" s="4">
        <v>8481</v>
      </c>
      <c r="DJ23" s="4">
        <v>8554</v>
      </c>
      <c r="DK23" s="4">
        <v>8678</v>
      </c>
      <c r="DL23" s="4">
        <v>32.200000000000003</v>
      </c>
      <c r="DM23" s="4" t="e">
        <f ca="1">IF(Sec_Formula_Indicator&gt;0,IF(LEN($AH23)&gt;0,IF(DM$21&lt;$AM$21*$AM23,IF(LEFT(_xll.BDS(TKR,IFERROR(INDEX(INDIRECT($AI23),DM$21,MATCH($AH23,INDIRECT($AJ23),0)+1),""),"PRODUCT_GEO_OVERRIDE","P","NUMBER_OF_PERIODS","-16","headers=n","REVERSE_PERIOD_ORDER","N","array=true"),1)&lt;&gt;"#",DM$21,IF(LEFT(_xll.BDS(TKR,IFERROR(INDEX(INDIRECT($AI23),DM$21,MATCH($AH23,INDIRECT($AJ23),0)+1),""),"PRODUCT_GEO_OVERRIDE","G","NUMBER_OF_PERIODS","-16","headers=n","REVERSE_PERIOD_ORDER","N","array=true"),1)&lt;&gt;"#",DM$21,"")),""),""),"")</f>
        <v>#NAME?</v>
      </c>
      <c r="DN23" s="4" t="e">
        <f ca="1">IF(Sec_Formula_Indicator&gt;0,IF(LEN($AH23)&gt;0,IF(DN$21&lt;$AM$21*$AM23,IF(LEFT(_xll.BDS(TKR,IFERROR(INDEX(INDIRECT($AI23),DN$21,MATCH($AH23,INDIRECT($AJ23),0)+1),""),"PRODUCT_GEO_OVERRIDE","P","NUMBER_OF_PERIODS","-16","headers=n","REVERSE_PERIOD_ORDER","N","array=true"),1)&lt;&gt;"#",DN$21,IF(LEFT(_xll.BDS(TKR,IFERROR(INDEX(INDIRECT($AI23),DN$21,MATCH($AH23,INDIRECT($AJ23),0)+1),""),"PRODUCT_GEO_OVERRIDE","G","NUMBER_OF_PERIODS","-16","headers=n","REVERSE_PERIOD_ORDER","N","array=true"),1)&lt;&gt;"#",DN$21,"")),""),""),"")</f>
        <v>#NAME?</v>
      </c>
      <c r="DO23" s="4" t="e">
        <f ca="1">IF(Sec_Formula_Indicator&gt;0,IF(LEN($AH23)&gt;0,IF(DO$21&lt;$AM$21*$AM23,IF(LEFT(_xll.BDS(TKR,IFERROR(INDEX(INDIRECT($AI23),DO$21,MATCH($AH23,INDIRECT($AJ23),0)+1),""),"PRODUCT_GEO_OVERRIDE","P","NUMBER_OF_PERIODS","-16","headers=n","REVERSE_PERIOD_ORDER","N","array=true"),1)&lt;&gt;"#",DO$21,IF(LEFT(_xll.BDS(TKR,IFERROR(INDEX(INDIRECT($AI23),DO$21,MATCH($AH23,INDIRECT($AJ23),0)+1),""),"PRODUCT_GEO_OVERRIDE","G","NUMBER_OF_PERIODS","-16","headers=n","REVERSE_PERIOD_ORDER","N","array=true"),1)&lt;&gt;"#",DO$21,"")),""),""),"")</f>
        <v>#NAME?</v>
      </c>
      <c r="DP23" s="4" t="e">
        <f ca="1">IF(Sec_Formula_Indicator&gt;0,IF(LEN($AH23)&gt;0,IF(DP$21&lt;$AM$21*$AM23,IF(LEFT(_xll.BDS(TKR,IFERROR(INDEX(INDIRECT($AI23),DP$21,MATCH($AH23,INDIRECT($AJ23),0)+1),""),"PRODUCT_GEO_OVERRIDE","P","NUMBER_OF_PERIODS","-16","headers=n","REVERSE_PERIOD_ORDER","N","array=true"),1)&lt;&gt;"#",DP$21,IF(LEFT(_xll.BDS(TKR,IFERROR(INDEX(INDIRECT($AI23),DP$21,MATCH($AH23,INDIRECT($AJ23),0)+1),""),"PRODUCT_GEO_OVERRIDE","G","NUMBER_OF_PERIODS","-16","headers=n","REVERSE_PERIOD_ORDER","N","array=true"),1)&lt;&gt;"#",DP$21,"")),""),""),"")</f>
        <v>#NAME?</v>
      </c>
      <c r="DQ23" s="4" t="e">
        <f ca="1">IF(Sec_Formula_Indicator&gt;0,IF(LEN($AH23)&gt;0,IF(DQ$21&lt;$AM$21*$AM23,IF(LEFT(_xll.BDS(TKR,IFERROR(INDEX(INDIRECT($AI23),DQ$21,MATCH($AH23,INDIRECT($AJ23),0)+1),""),"PRODUCT_GEO_OVERRIDE","P","NUMBER_OF_PERIODS","-16","headers=n","REVERSE_PERIOD_ORDER","N","array=true"),1)&lt;&gt;"#",DQ$21,IF(LEFT(_xll.BDS(TKR,IFERROR(INDEX(INDIRECT($AI23),DQ$21,MATCH($AH23,INDIRECT($AJ23),0)+1),""),"PRODUCT_GEO_OVERRIDE","G","NUMBER_OF_PERIODS","-16","headers=n","REVERSE_PERIOD_ORDER","N","array=true"),1)&lt;&gt;"#",DQ$21,"")),""),""),"")</f>
        <v>#NAME?</v>
      </c>
      <c r="DR23" s="4" t="e">
        <f ca="1">IF(Sec_Formula_Indicator&gt;0,IF(LEN($AH23)&gt;0,IF(DR$21&lt;$AM$21*$AM23,IF(LEFT(_xll.BDS(TKR,IFERROR(INDEX(INDIRECT($AI23),DR$21,MATCH($AH23,INDIRECT($AJ23),0)+1),""),"PRODUCT_GEO_OVERRIDE","P","NUMBER_OF_PERIODS","-16","headers=n","REVERSE_PERIOD_ORDER","N","array=true"),1)&lt;&gt;"#",DR$21,IF(LEFT(_xll.BDS(TKR,IFERROR(INDEX(INDIRECT($AI23),DR$21,MATCH($AH23,INDIRECT($AJ23),0)+1),""),"PRODUCT_GEO_OVERRIDE","G","NUMBER_OF_PERIODS","-16","headers=n","REVERSE_PERIOD_ORDER","N","array=true"),1)&lt;&gt;"#",DR$21,"")),""),""),"")</f>
        <v>#NAME?</v>
      </c>
      <c r="DS23" s="4" t="e">
        <f ca="1">IF(Sec_Formula_Indicator&gt;0,IF(LEN($AH23)&gt;0,IF(DS$21&lt;$AM$21*$AM23,IF(LEFT(_xll.BDS(TKR,IFERROR(INDEX(INDIRECT($AI23),DS$21,MATCH($AH23,INDIRECT($AJ23),0)+1),""),"PRODUCT_GEO_OVERRIDE","P","NUMBER_OF_PERIODS","-16","headers=n","REVERSE_PERIOD_ORDER","N","array=true"),1)&lt;&gt;"#",DS$21,IF(LEFT(_xll.BDS(TKR,IFERROR(INDEX(INDIRECT($AI23),DS$21,MATCH($AH23,INDIRECT($AJ23),0)+1),""),"PRODUCT_GEO_OVERRIDE","G","NUMBER_OF_PERIODS","-16","headers=n","REVERSE_PERIOD_ORDER","N","array=true"),1)&lt;&gt;"#",DS$21,"")),""),""),"")</f>
        <v>#NAME?</v>
      </c>
      <c r="DT23" s="4" t="e">
        <f ca="1">IF(Sec_Formula_Indicator&gt;0,IF(LEN($AH23)&gt;0,IF(DT$21&lt;$AM$21*$AM23,IF(LEFT(_xll.BDS(TKR,IFERROR(INDEX(INDIRECT($AI23),DT$21,MATCH($AH23,INDIRECT($AJ23),0)+1),""),"PRODUCT_GEO_OVERRIDE","P","NUMBER_OF_PERIODS","-16","headers=n","REVERSE_PERIOD_ORDER","N","array=true"),1)&lt;&gt;"#",DT$21,IF(LEFT(_xll.BDS(TKR,IFERROR(INDEX(INDIRECT($AI23),DT$21,MATCH($AH23,INDIRECT($AJ23),0)+1),""),"PRODUCT_GEO_OVERRIDE","G","NUMBER_OF_PERIODS","-16","headers=n","REVERSE_PERIOD_ORDER","N","array=true"),1)&lt;&gt;"#",DT$21,"")),""),""),"")</f>
        <v>#NAME?</v>
      </c>
      <c r="DU23" s="4" t="e">
        <f ca="1">IF(Sec_Formula_Indicator&gt;0,IF(LEN($AH23)&gt;0,IF(DU$21&lt;$AM$21*$AM23,IF(LEFT(_xll.BDS(TKR,IFERROR(INDEX(INDIRECT($AI23),DU$21,MATCH($AH23,INDIRECT($AJ23),0)+1),""),"PRODUCT_GEO_OVERRIDE","P","NUMBER_OF_PERIODS","-16","headers=n","REVERSE_PERIOD_ORDER","N","array=true"),1)&lt;&gt;"#",DU$21,IF(LEFT(_xll.BDS(TKR,IFERROR(INDEX(INDIRECT($AI23),DU$21,MATCH($AH23,INDIRECT($AJ23),0)+1),""),"PRODUCT_GEO_OVERRIDE","G","NUMBER_OF_PERIODS","-16","headers=n","REVERSE_PERIOD_ORDER","N","array=true"),1)&lt;&gt;"#",DU$21,"")),""),""),"")</f>
        <v>#NAME?</v>
      </c>
      <c r="DV23" s="4" t="e">
        <f ca="1">IF(Sec_Formula_Indicator&gt;0,IF(LEN($AH23)&gt;0,IF(DV$21&lt;$AM$21*$AM23,IF(LEFT(_xll.BDS(TKR,IFERROR(INDEX(INDIRECT($AI23),DV$21,MATCH($AH23,INDIRECT($AJ23),0)+1),""),"PRODUCT_GEO_OVERRIDE","P","NUMBER_OF_PERIODS","-16","headers=n","REVERSE_PERIOD_ORDER","N","array=true"),1)&lt;&gt;"#",DV$21,IF(LEFT(_xll.BDS(TKR,IFERROR(INDEX(INDIRECT($AI23),DV$21,MATCH($AH23,INDIRECT($AJ23),0)+1),""),"PRODUCT_GEO_OVERRIDE","G","NUMBER_OF_PERIODS","-16","headers=n","REVERSE_PERIOD_ORDER","N","array=true"),1)&lt;&gt;"#",DV$21,"")),""),""),"")</f>
        <v>#NAME?</v>
      </c>
      <c r="DW23" s="4" t="e">
        <f ca="1">IF(Sec_Formula_Indicator&gt;0,IF(LEN($AH23)&gt;0,IF(DW$21&lt;$AM$21*$AM23,IF(LEFT(_xll.BDS(TKR,IFERROR(INDEX(INDIRECT($AI23),DW$21,MATCH($AH23,INDIRECT($AJ23),0)+1),""),"PRODUCT_GEO_OVERRIDE","P","NUMBER_OF_PERIODS","-16","headers=n","REVERSE_PERIOD_ORDER","N","array=true"),1)&lt;&gt;"#",DW$21,IF(LEFT(_xll.BDS(TKR,IFERROR(INDEX(INDIRECT($AI23),DW$21,MATCH($AH23,INDIRECT($AJ23),0)+1),""),"PRODUCT_GEO_OVERRIDE","G","NUMBER_OF_PERIODS","-16","headers=n","REVERSE_PERIOD_ORDER","N","array=true"),1)&lt;&gt;"#",DW$21,"")),""),""),"")</f>
        <v>#NAME?</v>
      </c>
      <c r="DX23" s="4" t="e">
        <f ca="1">IF(Sec_Formula_Indicator&gt;0,IF(LEN($AH23)&gt;0,IF(DX$21&lt;$AM$21*$AM23,IF(LEFT(_xll.BDS(TKR,IFERROR(INDEX(INDIRECT($AI23),DX$21,MATCH($AH23,INDIRECT($AJ23),0)+1),""),"PRODUCT_GEO_OVERRIDE","P","NUMBER_OF_PERIODS","-16","headers=n","REVERSE_PERIOD_ORDER","N","array=true"),1)&lt;&gt;"#",DX$21,IF(LEFT(_xll.BDS(TKR,IFERROR(INDEX(INDIRECT($AI23),DX$21,MATCH($AH23,INDIRECT($AJ23),0)+1),""),"PRODUCT_GEO_OVERRIDE","G","NUMBER_OF_PERIODS","-16","headers=n","REVERSE_PERIOD_ORDER","N","array=true"),1)&lt;&gt;"#",DX$21,"")),""),""),"")</f>
        <v>#NAME?</v>
      </c>
      <c r="DY23" s="4" t="e">
        <f ca="1">IF(Sec_Formula_Indicator&gt;0,IF(LEN($AH23)&gt;0,IF(DY$21&lt;$AM$21*$AM23,IF(LEFT(_xll.BDS(TKR,IFERROR(INDEX(INDIRECT($AI23),DY$21,MATCH($AH23,INDIRECT($AJ23),0)+1),""),"PRODUCT_GEO_OVERRIDE","P","NUMBER_OF_PERIODS","-16","headers=n","REVERSE_PERIOD_ORDER","N","array=true"),1)&lt;&gt;"#",DY$21,IF(LEFT(_xll.BDS(TKR,IFERROR(INDEX(INDIRECT($AI23),DY$21,MATCH($AH23,INDIRECT($AJ23),0)+1),""),"PRODUCT_GEO_OVERRIDE","G","NUMBER_OF_PERIODS","-16","headers=n","REVERSE_PERIOD_ORDER","N","array=true"),1)&lt;&gt;"#",DY$21,"")),""),""),"")</f>
        <v>#NAME?</v>
      </c>
      <c r="DZ23" s="4" t="e">
        <f ca="1">IF(Sec_Formula_Indicator&gt;0,IF(LEN($AH23)&gt;0,IF(DZ$21&lt;$AM$21*$AM23,IF(LEFT(_xll.BDS(TKR,IFERROR(INDEX(INDIRECT($AI23),DZ$21,MATCH($AH23,INDIRECT($AJ23),0)+1),""),"PRODUCT_GEO_OVERRIDE","P","NUMBER_OF_PERIODS","-16","headers=n","REVERSE_PERIOD_ORDER","N","array=true"),1)&lt;&gt;"#",DZ$21,IF(LEFT(_xll.BDS(TKR,IFERROR(INDEX(INDIRECT($AI23),DZ$21,MATCH($AH23,INDIRECT($AJ23),0)+1),""),"PRODUCT_GEO_OVERRIDE","G","NUMBER_OF_PERIODS","-16","headers=n","REVERSE_PERIOD_ORDER","N","array=true"),1)&lt;&gt;"#",DZ$21,"")),""),""),"")</f>
        <v>#NAME?</v>
      </c>
      <c r="EA23" s="4" t="e">
        <f ca="1">IF(Sec_Formula_Indicator&gt;0,IF(LEN($AH23)&gt;0,IF(EA$21&lt;$AM$21*$AM23,IF(LEFT(_xll.BDS(TKR,IFERROR(INDEX(INDIRECT($AI23),EA$21,MATCH($AH23,INDIRECT($AJ23),0)+1),""),"PRODUCT_GEO_OVERRIDE","P","NUMBER_OF_PERIODS","-16","headers=n","REVERSE_PERIOD_ORDER","N","array=true"),1)&lt;&gt;"#",EA$21,IF(LEFT(_xll.BDS(TKR,IFERROR(INDEX(INDIRECT($AI23),EA$21,MATCH($AH23,INDIRECT($AJ23),0)+1),""),"PRODUCT_GEO_OVERRIDE","G","NUMBER_OF_PERIODS","-16","headers=n","REVERSE_PERIOD_ORDER","N","array=true"),1)&lt;&gt;"#",EA$21,"")),""),""),"")</f>
        <v>#NAME?</v>
      </c>
      <c r="EB23" s="4" t="e">
        <f ca="1">IF(Sec_Formula_Indicator&gt;0,IF(LEN($AH23)&gt;0,IF(EB$21&lt;$AM$21*$AM23,IF(LEFT(_xll.BDS(TKR,IFERROR(INDEX(INDIRECT($AI23),EB$21,MATCH($AH23,INDIRECT($AJ23),0)+1),""),"PRODUCT_GEO_OVERRIDE","P","NUMBER_OF_PERIODS","-16","headers=n","REVERSE_PERIOD_ORDER","N","array=true"),1)&lt;&gt;"#",EB$21,IF(LEFT(_xll.BDS(TKR,IFERROR(INDEX(INDIRECT($AI23),EB$21,MATCH($AH23,INDIRECT($AJ23),0)+1),""),"PRODUCT_GEO_OVERRIDE","G","NUMBER_OF_PERIODS","-16","headers=n","REVERSE_PERIOD_ORDER","N","array=true"),1)&lt;&gt;"#",EB$21,"")),""),""),"")</f>
        <v>#NAME?</v>
      </c>
      <c r="EC23" s="4" t="e">
        <f ca="1">IF(Sec_Formula_Indicator&gt;0,IF(LEN($AH23)&gt;0,IF(EC$21&lt;$AM$21*$AM23,IF(LEFT(_xll.BDS(TKR,IFERROR(INDEX(INDIRECT($AI23),EC$21,MATCH($AH23,INDIRECT($AJ23),0)+1),""),"PRODUCT_GEO_OVERRIDE","P","NUMBER_OF_PERIODS","-16","headers=n","REVERSE_PERIOD_ORDER","N","array=true"),1)&lt;&gt;"#",EC$21,IF(LEFT(_xll.BDS(TKR,IFERROR(INDEX(INDIRECT($AI23),EC$21,MATCH($AH23,INDIRECT($AJ23),0)+1),""),"PRODUCT_GEO_OVERRIDE","G","NUMBER_OF_PERIODS","-16","headers=n","REVERSE_PERIOD_ORDER","N","array=true"),1)&lt;&gt;"#",EC$21,"")),""),""),"")</f>
        <v>#NAME?</v>
      </c>
      <c r="ED23" s="4" t="e">
        <f ca="1">IF(Sec_Formula_Indicator&gt;0,IF(LEN($AH23)&gt;0,IF(ED$21&lt;$AM$21*$AM23,IF(LEFT(_xll.BDS(TKR,IFERROR(INDEX(INDIRECT($AI23),ED$21,MATCH($AH23,INDIRECT($AJ23),0)+1),""),"PRODUCT_GEO_OVERRIDE","P","NUMBER_OF_PERIODS","-16","headers=n","REVERSE_PERIOD_ORDER","N","array=true"),1)&lt;&gt;"#",ED$21,IF(LEFT(_xll.BDS(TKR,IFERROR(INDEX(INDIRECT($AI23),ED$21,MATCH($AH23,INDIRECT($AJ23),0)+1),""),"PRODUCT_GEO_OVERRIDE","G","NUMBER_OF_PERIODS","-16","headers=n","REVERSE_PERIOD_ORDER","N","array=true"),1)&lt;&gt;"#",ED$21,"")),""),""),"")</f>
        <v>#NAME?</v>
      </c>
      <c r="EE23" s="4" t="e">
        <f ca="1">IF(Sec_Formula_Indicator&gt;0,IF(LEN($AH23)&gt;0,IF(EE$21&lt;$AM$21*$AM23,IF(LEFT(_xll.BDS(TKR,IFERROR(INDEX(INDIRECT($AI23),EE$21,MATCH($AH23,INDIRECT($AJ23),0)+1),""),"PRODUCT_GEO_OVERRIDE","P","NUMBER_OF_PERIODS","-16","headers=n","REVERSE_PERIOD_ORDER","N","array=true"),1)&lt;&gt;"#",EE$21,IF(LEFT(_xll.BDS(TKR,IFERROR(INDEX(INDIRECT($AI23),EE$21,MATCH($AH23,INDIRECT($AJ23),0)+1),""),"PRODUCT_GEO_OVERRIDE","G","NUMBER_OF_PERIODS","-16","headers=n","REVERSE_PERIOD_ORDER","N","array=true"),1)&lt;&gt;"#",EE$21,"")),""),""),"")</f>
        <v>#NAME?</v>
      </c>
      <c r="EF23" s="4" t="e">
        <f ca="1">IF(Sec_Formula_Indicator&gt;0,IF(LEN($AH23)&gt;0,IF(EF$21&lt;$AM$21*$AM23,IF(LEFT(_xll.BDS(TKR,IFERROR(INDEX(INDIRECT($AI23),EF$21,MATCH($AH23,INDIRECT($AJ23),0)+1),""),"PRODUCT_GEO_OVERRIDE","P","NUMBER_OF_PERIODS","-16","headers=n","REVERSE_PERIOD_ORDER","N","array=true"),1)&lt;&gt;"#",EF$21,IF(LEFT(_xll.BDS(TKR,IFERROR(INDEX(INDIRECT($AI23),EF$21,MATCH($AH23,INDIRECT($AJ23),0)+1),""),"PRODUCT_GEO_OVERRIDE","G","NUMBER_OF_PERIODS","-16","headers=n","REVERSE_PERIOD_ORDER","N","array=true"),1)&lt;&gt;"#",EF$21,"")),""),""),"")</f>
        <v>#NAME?</v>
      </c>
      <c r="EG23" s="4" t="e">
        <f ca="1">IF(Sec_Formula_Indicator&gt;0,IF(LEN($AH23)&gt;0,IF(EG$21&lt;$AM$21*$AM23,IF(LEFT(_xll.BDS(TKR,IFERROR(INDEX(INDIRECT($AI23),EG$21,MATCH($AH23,INDIRECT($AJ23),0)+1),""),"PRODUCT_GEO_OVERRIDE","P","NUMBER_OF_PERIODS","-16","headers=n","REVERSE_PERIOD_ORDER","N","array=true"),1)&lt;&gt;"#",EG$21,IF(LEFT(_xll.BDS(TKR,IFERROR(INDEX(INDIRECT($AI23),EG$21,MATCH($AH23,INDIRECT($AJ23),0)+1),""),"PRODUCT_GEO_OVERRIDE","G","NUMBER_OF_PERIODS","-16","headers=n","REVERSE_PERIOD_ORDER","N","array=true"),1)&lt;&gt;"#",EG$21,"")),""),""),"")</f>
        <v>#NAME?</v>
      </c>
      <c r="EH23" s="4" t="e">
        <f ca="1">IF(Sec_Formula_Indicator&gt;0,IF(LEN($AH23)&gt;0,IF(EH$21&lt;$AM$21*$AM23,IF(LEFT(_xll.BDS(TKR,IFERROR(INDEX(INDIRECT($AI23),EH$21,MATCH($AH23,INDIRECT($AJ23),0)+1),""),"PRODUCT_GEO_OVERRIDE","P","NUMBER_OF_PERIODS","-16","headers=n","REVERSE_PERIOD_ORDER","N","array=true"),1)&lt;&gt;"#",EH$21,IF(LEFT(_xll.BDS(TKR,IFERROR(INDEX(INDIRECT($AI23),EH$21,MATCH($AH23,INDIRECT($AJ23),0)+1),""),"PRODUCT_GEO_OVERRIDE","G","NUMBER_OF_PERIODS","-16","headers=n","REVERSE_PERIOD_ORDER","N","array=true"),1)&lt;&gt;"#",EH$21,"")),""),""),"")</f>
        <v>#NAME?</v>
      </c>
      <c r="EI23" s="4" t="e">
        <f ca="1">IF(Sec_Formula_Indicator&gt;0,IF(LEN($AH23)&gt;0,IF(EI$21&lt;$AM$21*$AM23,IF(LEFT(_xll.BDS(TKR,IFERROR(INDEX(INDIRECT($AI23),EI$21,MATCH($AH23,INDIRECT($AJ23),0)+1),""),"PRODUCT_GEO_OVERRIDE","P","NUMBER_OF_PERIODS","-16","headers=n","REVERSE_PERIOD_ORDER","N","array=true"),1)&lt;&gt;"#",EI$21,IF(LEFT(_xll.BDS(TKR,IFERROR(INDEX(INDIRECT($AI23),EI$21,MATCH($AH23,INDIRECT($AJ23),0)+1),""),"PRODUCT_GEO_OVERRIDE","G","NUMBER_OF_PERIODS","-16","headers=n","REVERSE_PERIOD_ORDER","N","array=true"),1)&lt;&gt;"#",EI$21,"")),""),""),"")</f>
        <v>#NAME?</v>
      </c>
      <c r="IG23" t="str">
        <f t="shared" ref="IG23:IV30" ca="1" si="6">IFERROR(SMALL(OFFSET($AN23,0,0,1,200),IG$21),"")</f>
        <v/>
      </c>
      <c r="IH23" t="str">
        <f t="shared" ca="1" si="6"/>
        <v/>
      </c>
      <c r="II23" t="str">
        <f t="shared" ca="1" si="6"/>
        <v/>
      </c>
      <c r="IJ23" t="str">
        <f t="shared" ca="1" si="6"/>
        <v/>
      </c>
      <c r="IK23" t="str">
        <f t="shared" ca="1" si="6"/>
        <v/>
      </c>
      <c r="IL23" t="str">
        <f t="shared" ca="1" si="6"/>
        <v/>
      </c>
      <c r="IM23" t="str">
        <f t="shared" ca="1" si="6"/>
        <v/>
      </c>
      <c r="IN23" t="str">
        <f t="shared" ca="1" si="6"/>
        <v/>
      </c>
      <c r="IO23" t="str">
        <f t="shared" ca="1" si="6"/>
        <v/>
      </c>
      <c r="IP23" t="str">
        <f t="shared" ca="1" si="6"/>
        <v/>
      </c>
      <c r="IQ23" t="str">
        <f t="shared" ca="1" si="6"/>
        <v/>
      </c>
      <c r="IR23" t="str">
        <f t="shared" ca="1" si="6"/>
        <v/>
      </c>
      <c r="IS23" t="str">
        <f t="shared" ca="1" si="6"/>
        <v/>
      </c>
      <c r="IT23" t="str">
        <f t="shared" ca="1" si="6"/>
        <v/>
      </c>
      <c r="IU23" t="str">
        <f t="shared" ca="1" si="6"/>
        <v/>
      </c>
      <c r="IV23" t="str">
        <f t="shared" ca="1" si="6"/>
        <v/>
      </c>
      <c r="IW23" t="str">
        <f t="shared" ref="IW23:JL30" ca="1" si="7">IFERROR(SMALL(OFFSET($AN23,0,0,1,200),IW$21),"")</f>
        <v/>
      </c>
      <c r="IX23" t="str">
        <f t="shared" ca="1" si="7"/>
        <v/>
      </c>
      <c r="IY23" t="str">
        <f t="shared" ca="1" si="7"/>
        <v/>
      </c>
      <c r="IZ23" t="str">
        <f t="shared" ca="1" si="7"/>
        <v/>
      </c>
      <c r="JA23" t="str">
        <f t="shared" ca="1" si="7"/>
        <v/>
      </c>
      <c r="JB23" t="str">
        <f t="shared" ca="1" si="7"/>
        <v/>
      </c>
      <c r="JC23" t="str">
        <f t="shared" ca="1" si="7"/>
        <v/>
      </c>
      <c r="JD23" t="str">
        <f t="shared" ca="1" si="7"/>
        <v/>
      </c>
      <c r="JE23" t="str">
        <f t="shared" ca="1" si="7"/>
        <v/>
      </c>
      <c r="JF23" t="str">
        <f t="shared" ca="1" si="7"/>
        <v/>
      </c>
      <c r="JG23" t="str">
        <f t="shared" ca="1" si="7"/>
        <v/>
      </c>
      <c r="JH23" t="str">
        <f t="shared" ca="1" si="7"/>
        <v/>
      </c>
      <c r="JI23" t="str">
        <f t="shared" ca="1" si="7"/>
        <v/>
      </c>
      <c r="JJ23" t="str">
        <f t="shared" ca="1" si="7"/>
        <v/>
      </c>
      <c r="JK23" t="str">
        <f t="shared" ca="1" si="7"/>
        <v/>
      </c>
      <c r="JL23" t="str">
        <f t="shared" ca="1" si="7"/>
        <v/>
      </c>
      <c r="JM23" t="str">
        <f t="shared" ref="JM23:KB30" ca="1" si="8">IFERROR(SMALL(OFFSET($AN23,0,0,1,200),JM$21),"")</f>
        <v/>
      </c>
      <c r="JN23" t="str">
        <f t="shared" ca="1" si="8"/>
        <v/>
      </c>
      <c r="JO23" t="str">
        <f t="shared" ca="1" si="8"/>
        <v/>
      </c>
      <c r="JP23" t="str">
        <f t="shared" ca="1" si="8"/>
        <v/>
      </c>
      <c r="JQ23" t="str">
        <f t="shared" ca="1" si="8"/>
        <v/>
      </c>
      <c r="JR23" t="str">
        <f t="shared" ca="1" si="8"/>
        <v/>
      </c>
      <c r="JS23" t="str">
        <f t="shared" ca="1" si="8"/>
        <v/>
      </c>
      <c r="JT23" t="str">
        <f t="shared" ca="1" si="8"/>
        <v/>
      </c>
      <c r="JU23" t="str">
        <f t="shared" ca="1" si="8"/>
        <v/>
      </c>
      <c r="JV23" t="str">
        <f t="shared" ca="1" si="8"/>
        <v/>
      </c>
      <c r="JW23" t="str">
        <f t="shared" ca="1" si="8"/>
        <v/>
      </c>
      <c r="JX23" t="str">
        <f t="shared" ca="1" si="8"/>
        <v/>
      </c>
      <c r="JY23" t="str">
        <f t="shared" ca="1" si="8"/>
        <v/>
      </c>
      <c r="JZ23" t="str">
        <f t="shared" ca="1" si="8"/>
        <v/>
      </c>
      <c r="KA23" t="str">
        <f t="shared" ca="1" si="8"/>
        <v/>
      </c>
      <c r="KB23" t="str">
        <f t="shared" ca="1" si="8"/>
        <v/>
      </c>
      <c r="KC23" t="str">
        <f t="shared" ref="KC23:KR30" ca="1" si="9">IFERROR(SMALL(OFFSET($AN23,0,0,1,200),KC$21),"")</f>
        <v/>
      </c>
      <c r="KD23" t="str">
        <f t="shared" ca="1" si="9"/>
        <v/>
      </c>
      <c r="KE23" t="str">
        <f t="shared" ca="1" si="9"/>
        <v/>
      </c>
      <c r="KF23" t="str">
        <f t="shared" ca="1" si="9"/>
        <v/>
      </c>
      <c r="KG23" t="str">
        <f t="shared" ca="1" si="9"/>
        <v/>
      </c>
      <c r="KH23" t="str">
        <f t="shared" ca="1" si="9"/>
        <v/>
      </c>
      <c r="KI23" t="str">
        <f t="shared" ca="1" si="9"/>
        <v/>
      </c>
      <c r="KJ23" t="str">
        <f t="shared" ca="1" si="9"/>
        <v/>
      </c>
      <c r="KK23" t="str">
        <f t="shared" ca="1" si="9"/>
        <v/>
      </c>
      <c r="KL23" t="str">
        <f t="shared" ca="1" si="9"/>
        <v/>
      </c>
      <c r="KM23" t="str">
        <f t="shared" ca="1" si="9"/>
        <v/>
      </c>
      <c r="KN23" t="str">
        <f t="shared" ca="1" si="9"/>
        <v/>
      </c>
      <c r="KO23" t="str">
        <f t="shared" ca="1" si="9"/>
        <v/>
      </c>
      <c r="KP23" t="str">
        <f t="shared" ca="1" si="9"/>
        <v/>
      </c>
      <c r="KQ23" t="str">
        <f t="shared" ca="1" si="9"/>
        <v/>
      </c>
      <c r="KR23" t="str">
        <f t="shared" ca="1" si="9"/>
        <v/>
      </c>
      <c r="KS23" t="str">
        <f t="shared" ref="KS23:LH30" ca="1" si="10">IFERROR(SMALL(OFFSET($AN23,0,0,1,200),KS$21),"")</f>
        <v/>
      </c>
      <c r="KT23" t="str">
        <f t="shared" ca="1" si="10"/>
        <v/>
      </c>
      <c r="KU23" t="str">
        <f t="shared" ca="1" si="10"/>
        <v/>
      </c>
      <c r="KV23" t="str">
        <f t="shared" ca="1" si="10"/>
        <v/>
      </c>
      <c r="KW23" t="str">
        <f t="shared" ca="1" si="10"/>
        <v/>
      </c>
      <c r="KX23" t="str">
        <f t="shared" ca="1" si="10"/>
        <v/>
      </c>
      <c r="KY23" t="str">
        <f t="shared" ca="1" si="10"/>
        <v/>
      </c>
      <c r="KZ23" t="str">
        <f t="shared" ca="1" si="10"/>
        <v/>
      </c>
      <c r="LA23" t="str">
        <f t="shared" ca="1" si="10"/>
        <v/>
      </c>
      <c r="LB23" t="str">
        <f t="shared" ca="1" si="10"/>
        <v/>
      </c>
      <c r="LC23" t="str">
        <f t="shared" ca="1" si="10"/>
        <v/>
      </c>
      <c r="LD23" t="str">
        <f t="shared" ca="1" si="10"/>
        <v/>
      </c>
      <c r="LE23" t="str">
        <f t="shared" ca="1" si="10"/>
        <v/>
      </c>
      <c r="LF23" t="str">
        <f t="shared" ca="1" si="10"/>
        <v/>
      </c>
      <c r="LG23" t="str">
        <f t="shared" ca="1" si="10"/>
        <v/>
      </c>
      <c r="LH23" t="str">
        <f t="shared" ca="1" si="10"/>
        <v/>
      </c>
      <c r="LI23" t="str">
        <f t="shared" ref="LI23:LX30" ca="1" si="11">IFERROR(SMALL(OFFSET($AN23,0,0,1,200),LI$21),"")</f>
        <v/>
      </c>
      <c r="LJ23" t="str">
        <f t="shared" ca="1" si="11"/>
        <v/>
      </c>
      <c r="LK23" t="str">
        <f t="shared" ca="1" si="11"/>
        <v/>
      </c>
      <c r="LL23" t="str">
        <f t="shared" ca="1" si="11"/>
        <v/>
      </c>
      <c r="LM23" t="str">
        <f t="shared" ca="1" si="11"/>
        <v/>
      </c>
      <c r="LN23" t="str">
        <f t="shared" ca="1" si="11"/>
        <v/>
      </c>
      <c r="LO23" t="str">
        <f t="shared" ca="1" si="11"/>
        <v/>
      </c>
      <c r="LP23" t="str">
        <f t="shared" ca="1" si="11"/>
        <v/>
      </c>
      <c r="LQ23" t="str">
        <f t="shared" ca="1" si="11"/>
        <v/>
      </c>
      <c r="LR23" t="str">
        <f t="shared" ca="1" si="11"/>
        <v/>
      </c>
      <c r="LS23" t="str">
        <f t="shared" ca="1" si="11"/>
        <v/>
      </c>
      <c r="LT23" t="str">
        <f t="shared" ca="1" si="11"/>
        <v/>
      </c>
      <c r="LU23" t="str">
        <f t="shared" ca="1" si="11"/>
        <v/>
      </c>
      <c r="LV23" t="str">
        <f t="shared" ca="1" si="11"/>
        <v/>
      </c>
      <c r="LW23" t="str">
        <f t="shared" ca="1" si="11"/>
        <v/>
      </c>
      <c r="LX23" t="str">
        <f t="shared" ca="1" si="11"/>
        <v/>
      </c>
      <c r="LY23" t="str">
        <f t="shared" ref="LY23:MN30" ca="1" si="12">IFERROR(SMALL(OFFSET($AN23,0,0,1,200),LY$21),"")</f>
        <v/>
      </c>
      <c r="LZ23" t="str">
        <f t="shared" ca="1" si="12"/>
        <v/>
      </c>
      <c r="MA23" t="str">
        <f t="shared" ca="1" si="12"/>
        <v/>
      </c>
      <c r="MB23" t="str">
        <f t="shared" ca="1" si="12"/>
        <v/>
      </c>
      <c r="MC23" t="str">
        <f t="shared" ca="1" si="12"/>
        <v/>
      </c>
      <c r="MD23" t="str">
        <f t="shared" ca="1" si="12"/>
        <v/>
      </c>
      <c r="ME23" t="str">
        <f t="shared" ca="1" si="12"/>
        <v/>
      </c>
      <c r="MF23" t="str">
        <f t="shared" ca="1" si="12"/>
        <v/>
      </c>
      <c r="MG23" t="str">
        <f t="shared" ca="1" si="12"/>
        <v/>
      </c>
      <c r="MH23" t="str">
        <f t="shared" ca="1" si="12"/>
        <v/>
      </c>
      <c r="MI23" t="str">
        <f t="shared" ca="1" si="12"/>
        <v/>
      </c>
      <c r="MJ23" t="str">
        <f t="shared" ca="1" si="12"/>
        <v/>
      </c>
      <c r="MK23" t="str">
        <f t="shared" ca="1" si="12"/>
        <v/>
      </c>
      <c r="ML23" t="str">
        <f t="shared" ca="1" si="12"/>
        <v/>
      </c>
      <c r="MM23" t="str">
        <f t="shared" ca="1" si="12"/>
        <v/>
      </c>
      <c r="MN23" t="str">
        <f t="shared" ca="1" si="12"/>
        <v/>
      </c>
      <c r="MO23" t="str">
        <f t="shared" ref="MO23:ND30" ca="1" si="13">IFERROR(SMALL(OFFSET($AN23,0,0,1,200),MO$21),"")</f>
        <v/>
      </c>
      <c r="MP23" t="str">
        <f t="shared" ca="1" si="13"/>
        <v/>
      </c>
      <c r="MQ23" t="str">
        <f t="shared" ca="1" si="13"/>
        <v/>
      </c>
      <c r="MR23" t="str">
        <f t="shared" ca="1" si="13"/>
        <v/>
      </c>
      <c r="MS23" t="str">
        <f t="shared" ca="1" si="13"/>
        <v/>
      </c>
      <c r="MT23" t="str">
        <f t="shared" ca="1" si="13"/>
        <v/>
      </c>
      <c r="MU23" t="str">
        <f t="shared" ca="1" si="13"/>
        <v/>
      </c>
      <c r="MV23" t="str">
        <f t="shared" ca="1" si="13"/>
        <v/>
      </c>
      <c r="MW23" t="str">
        <f t="shared" ca="1" si="13"/>
        <v/>
      </c>
      <c r="MX23" t="str">
        <f t="shared" ca="1" si="13"/>
        <v/>
      </c>
      <c r="MY23" t="str">
        <f t="shared" ca="1" si="13"/>
        <v/>
      </c>
      <c r="MZ23" t="str">
        <f t="shared" ca="1" si="13"/>
        <v/>
      </c>
      <c r="NA23" t="str">
        <f t="shared" ca="1" si="13"/>
        <v/>
      </c>
      <c r="NB23" t="str">
        <f t="shared" ca="1" si="13"/>
        <v/>
      </c>
      <c r="NC23" t="str">
        <f t="shared" ca="1" si="13"/>
        <v/>
      </c>
      <c r="ND23" t="str">
        <f t="shared" ca="1" si="13"/>
        <v/>
      </c>
      <c r="NE23" t="str">
        <f t="shared" ref="NE23:NT30" ca="1" si="14">IFERROR(SMALL(OFFSET($AN23,0,0,1,200),NE$21),"")</f>
        <v/>
      </c>
      <c r="NF23" t="str">
        <f t="shared" ca="1" si="14"/>
        <v/>
      </c>
      <c r="NG23" t="str">
        <f t="shared" ca="1" si="14"/>
        <v/>
      </c>
      <c r="NH23" t="str">
        <f t="shared" ca="1" si="14"/>
        <v/>
      </c>
      <c r="NI23" t="str">
        <f t="shared" ca="1" si="14"/>
        <v/>
      </c>
      <c r="NJ23" t="str">
        <f t="shared" ca="1" si="14"/>
        <v/>
      </c>
      <c r="NK23" t="str">
        <f t="shared" ca="1" si="14"/>
        <v/>
      </c>
      <c r="NL23" t="str">
        <f t="shared" ca="1" si="14"/>
        <v/>
      </c>
      <c r="NM23" t="str">
        <f t="shared" ca="1" si="14"/>
        <v/>
      </c>
      <c r="NN23" t="str">
        <f t="shared" ca="1" si="14"/>
        <v/>
      </c>
      <c r="NO23" t="str">
        <f t="shared" ca="1" si="14"/>
        <v/>
      </c>
      <c r="NP23" t="str">
        <f t="shared" ca="1" si="14"/>
        <v/>
      </c>
      <c r="NQ23" t="str">
        <f t="shared" ca="1" si="14"/>
        <v/>
      </c>
      <c r="NR23" t="str">
        <f t="shared" ca="1" si="14"/>
        <v/>
      </c>
      <c r="NS23" t="str">
        <f t="shared" ca="1" si="14"/>
        <v/>
      </c>
      <c r="NT23" t="str">
        <f t="shared" ca="1" si="14"/>
        <v/>
      </c>
      <c r="NU23" t="str">
        <f t="shared" ref="NU23:OJ30" ca="1" si="15">IFERROR(SMALL(OFFSET($AN23,0,0,1,200),NU$21),"")</f>
        <v/>
      </c>
      <c r="NV23" t="str">
        <f t="shared" ca="1" si="15"/>
        <v/>
      </c>
      <c r="NW23" t="str">
        <f t="shared" ca="1" si="15"/>
        <v/>
      </c>
      <c r="NX23" t="str">
        <f t="shared" ca="1" si="15"/>
        <v/>
      </c>
      <c r="NY23" t="str">
        <f t="shared" ca="1" si="15"/>
        <v/>
      </c>
      <c r="NZ23" t="str">
        <f t="shared" ca="1" si="15"/>
        <v/>
      </c>
      <c r="OA23" t="str">
        <f t="shared" ca="1" si="15"/>
        <v/>
      </c>
      <c r="OB23" t="str">
        <f t="shared" ca="1" si="15"/>
        <v/>
      </c>
      <c r="OC23" t="str">
        <f t="shared" ca="1" si="15"/>
        <v/>
      </c>
      <c r="OD23" t="str">
        <f t="shared" ca="1" si="15"/>
        <v/>
      </c>
      <c r="OE23" t="str">
        <f t="shared" ca="1" si="15"/>
        <v/>
      </c>
      <c r="OF23" t="str">
        <f t="shared" ca="1" si="15"/>
        <v/>
      </c>
      <c r="OG23" t="str">
        <f t="shared" ca="1" si="15"/>
        <v/>
      </c>
      <c r="OH23" t="str">
        <f t="shared" ca="1" si="15"/>
        <v/>
      </c>
      <c r="OI23" t="str">
        <f t="shared" ca="1" si="15"/>
        <v/>
      </c>
      <c r="OJ23" t="str">
        <f t="shared" ca="1" si="15"/>
        <v/>
      </c>
      <c r="OL23">
        <v>1</v>
      </c>
      <c r="OM23" s="67" t="str">
        <f ca="1">IF(LEN($AC23)&gt;0,$AC23,"")</f>
        <v>Income Statement</v>
      </c>
      <c r="ON23">
        <f ca="1">IF(LEN($AC23)&gt;0,$AD23,"")</f>
        <v>25</v>
      </c>
      <c r="OO23" t="str">
        <f t="shared" ref="OO23:OO48" ca="1" si="16">IFERROR(INDEX($IG$23:$OJ$39,MATCH($OM23,$AH$23:$AH$39,0),$ON23),"")</f>
        <v/>
      </c>
      <c r="OP23" t="str">
        <f t="shared" ref="OP23:OP48" ca="1" si="17">IF(LEN($OM23)&gt;0,INDEX($AI$23:$AI$39,MATCH($OM23,$AH$23:$AH$39,0),1),"")</f>
        <v>SGGrids</v>
      </c>
      <c r="OQ23" s="68" t="str">
        <f t="shared" ref="OQ23:OQ48" ca="1" si="18">IF(LEN($OM23)&gt;0,INDEX($AJ$23:$AJ$39,MATCH($OM23,$AH$23:$AH$39,0),1),"")</f>
        <v>SGGridNames</v>
      </c>
      <c r="OS23" t="s">
        <v>8128</v>
      </c>
      <c r="OT23" t="str">
        <f ca="1">IF(LEN($AE23)&gt;0,$AE23,"")</f>
        <v/>
      </c>
      <c r="OU23" t="str">
        <f ca="1">IF(LEN($AE23)&gt;0,1,"")</f>
        <v/>
      </c>
      <c r="OV23" t="str">
        <f t="shared" ref="OV23:OV86" ca="1" si="19">IFERROR(INDEX($IG$41:$OJ$48,MATCH($OT23,$AH$41:$AH$48,0),$OU23),"")</f>
        <v/>
      </c>
      <c r="OW23" t="str">
        <f t="shared" ref="OW23:OW86" ca="1" si="20">IF(LEN($OT23)&gt;0,INDEX($AI$41:$AI$48,MATCH($OT23,$AH$41:$AH$48,0),1),"")</f>
        <v/>
      </c>
      <c r="OX23" t="str">
        <f t="shared" ref="OX23:OX86" ca="1" si="21">IF(LEN($OT23)&gt;0,INDEX($AJ$41:$AJ$48,MATCH($OT23,$AH$41:$AH$48,0),1),"")</f>
        <v/>
      </c>
    </row>
    <row r="24" spans="3:414">
      <c r="C24" s="33" t="s">
        <v>764</v>
      </c>
      <c r="D24" s="21" t="s">
        <v>764</v>
      </c>
      <c r="E24" s="21" t="s">
        <v>3324</v>
      </c>
      <c r="F24" s="53" t="s">
        <v>8101</v>
      </c>
      <c r="G24" s="21"/>
      <c r="H24" s="45"/>
      <c r="I24" s="53" t="s">
        <v>3344</v>
      </c>
      <c r="J24" s="53" t="s">
        <v>3350</v>
      </c>
      <c r="K24" s="53" t="s">
        <v>3351</v>
      </c>
      <c r="L24" s="45" t="str">
        <f ca="1">IF($O24&lt;&gt;"Key Field",IF(ISNUMBER(MATCH(OFFSET($I24,0,RIGHT($F24)-1),OFFSET($C$7,0,RIGHT($F24)-1,8,1),0)),IF(_xll.BDP(TKR,CHOOSE(RIGHT($F24,1),"BI031","BI032","BI033"),"EQY_FUNDS_SEGMENT_NUMBER",MATCH(OFFSET($I24,0,RIGHT($F24)-1),OFFSET($C$7,0,RIGHT($F24)-1,8,1),0))/100&gt;Industry!$W$7,TRUE,""),""),"")</f>
        <v/>
      </c>
      <c r="M24" s="45"/>
      <c r="N24" s="21" t="s">
        <v>8874</v>
      </c>
      <c r="O24" s="21" t="s">
        <v>8102</v>
      </c>
      <c r="P24" s="21"/>
      <c r="Q24" s="45"/>
      <c r="R24" s="21" t="s">
        <v>3352</v>
      </c>
      <c r="S24" s="21" t="s">
        <v>3353</v>
      </c>
      <c r="T24" s="21" t="s">
        <v>8880</v>
      </c>
      <c r="U24" s="45" t="str">
        <f ca="1">IF($O24&lt;&gt;"Key Field",IF(ISNUMBER(MATCH(OFFSET($R24,0,RIGHT($O24)-1),OFFSET($C$7,0,RIGHT($O24)-1,8,1),0)),IF(_xll.BDP(TKR,CHOOSE(RIGHT($O24,1),"BI031","BI032","BI033"),"EQY_FUNDS_SEGMENT_NUMBER",MATCH(OFFSET($R24,0,RIGHT($O24)-1),OFFSET($C$7,0,RIGHT($O24)-1,8,1),0))/100&gt;Industry!$W$7,TRUE,""),""),"")</f>
        <v/>
      </c>
      <c r="V24" s="72"/>
      <c r="X24">
        <v>2</v>
      </c>
      <c r="Y24" t="str">
        <f ca="1">IFERROR(IF(OR($H24,$L24,$M24)=TRUE,COUNTIF(Y$23:Y23,"&gt;0")+1,""),"")</f>
        <v/>
      </c>
      <c r="Z24" t="str">
        <f ca="1">IFERROR(IF(OR($Q24,$U24,$V24)=TRUE,COUNTIF(Z$23:Z23,"&gt;0")+1,""),"")</f>
        <v/>
      </c>
      <c r="AA24" s="61">
        <f ca="1">IF(ISNUMBER($AK24),IF($AK24&gt;=1,COUNTIF($AK$23:$AK23,"&gt;=1")+1,""),"")</f>
        <v>2</v>
      </c>
      <c r="AB24">
        <v>2</v>
      </c>
      <c r="AC24" s="61" t="str">
        <f t="shared" ca="1" si="0"/>
        <v>Balance Sheet</v>
      </c>
      <c r="AD24" s="61">
        <f t="shared" ca="1" si="1"/>
        <v>12</v>
      </c>
      <c r="AE24" s="63" t="str">
        <f t="shared" ca="1" si="2"/>
        <v/>
      </c>
      <c r="AF24" s="63" t="str">
        <f t="shared" ca="1" si="3"/>
        <v/>
      </c>
      <c r="AG24">
        <v>2</v>
      </c>
      <c r="AH24" t="str">
        <f>IF(COUNTIF($AH$23:$AH23,INDEX($D$23:$D$123,MATCH($AG24,$X$23:$X$123,0),1))&gt;0,"",IFERROR(INDEX($D$23:$D$123,MATCH($AG24,$X$23:$X$123,0),1),""))</f>
        <v>Balance Sheet</v>
      </c>
      <c r="AI24" t="s">
        <v>8094</v>
      </c>
      <c r="AJ24" t="s">
        <v>8095</v>
      </c>
      <c r="AK24">
        <f t="shared" ca="1" si="4"/>
        <v>12</v>
      </c>
      <c r="AM24">
        <f t="shared" ca="1" si="5"/>
        <v>17</v>
      </c>
      <c r="AN24" s="4" t="s">
        <v>9040</v>
      </c>
      <c r="AO24" s="4">
        <v>2</v>
      </c>
      <c r="AP24" s="4">
        <v>9795.64</v>
      </c>
      <c r="AQ24" s="4">
        <v>10290.02</v>
      </c>
      <c r="AR24" s="4">
        <v>10679.9</v>
      </c>
      <c r="AS24" s="4">
        <v>10613.78</v>
      </c>
      <c r="AT24" s="4">
        <v>10520.68</v>
      </c>
      <c r="AU24" s="4">
        <v>9769.85</v>
      </c>
      <c r="AV24" s="4">
        <v>9001.08</v>
      </c>
      <c r="AW24" s="4">
        <v>8456.0400000000009</v>
      </c>
      <c r="AX24" s="4">
        <v>8961.1200000000008</v>
      </c>
      <c r="AY24" s="4">
        <v>9472.68</v>
      </c>
      <c r="AZ24" s="4">
        <v>9439.5</v>
      </c>
      <c r="BA24" s="4" t="e">
        <f ca="1">IF(Sec_Formula_Indicator&gt;0,IF(LEN($AH24)&gt;0,IF(BA$21&lt;$AM$21*$AM24,IF(LEFT(_xll.BDS(TKR,IFERROR(INDEX(INDIRECT($AI24),BA$21,MATCH($AH24,INDIRECT($AJ24),0)+1),""),"PRODUCT_GEO_OVERRIDE","P","NUMBER_OF_PERIODS","-16","headers=n","REVERSE_PERIOD_ORDER","N","array=true"),1)&lt;&gt;"#",BA$21,IF(LEFT(_xll.BDS(TKR,IFERROR(INDEX(INDIRECT($AI24),BA$21,MATCH($AH24,INDIRECT($AJ24),0)+1),""),"PRODUCT_GEO_OVERRIDE","G","NUMBER_OF_PERIODS","-16","headers=n","REVERSE_PERIOD_ORDER","N","array=true"),1)&lt;&gt;"#",BA$21,"")),""),""),"")</f>
        <v>#NAME?</v>
      </c>
      <c r="BB24" s="4" t="e">
        <f ca="1">IF(Sec_Formula_Indicator&gt;0,IF(LEN($AH24)&gt;0,IF(BB$21&lt;$AM$21*$AM24,IF(LEFT(_xll.BDS(TKR,IFERROR(INDEX(INDIRECT($AI24),BB$21,MATCH($AH24,INDIRECT($AJ24),0)+1),""),"PRODUCT_GEO_OVERRIDE","P","NUMBER_OF_PERIODS","-16","headers=n","REVERSE_PERIOD_ORDER","N","array=true"),1)&lt;&gt;"#",BB$21,IF(LEFT(_xll.BDS(TKR,IFERROR(INDEX(INDIRECT($AI24),BB$21,MATCH($AH24,INDIRECT($AJ24),0)+1),""),"PRODUCT_GEO_OVERRIDE","G","NUMBER_OF_PERIODS","-16","headers=n","REVERSE_PERIOD_ORDER","N","array=true"),1)&lt;&gt;"#",BB$21,"")),""),""),"")</f>
        <v>#NAME?</v>
      </c>
      <c r="BC24" s="4" t="e">
        <f ca="1">IF(Sec_Formula_Indicator&gt;0,IF(LEN($AH24)&gt;0,IF(BC$21&lt;$AM$21*$AM24,IF(LEFT(_xll.BDS(TKR,IFERROR(INDEX(INDIRECT($AI24),BC$21,MATCH($AH24,INDIRECT($AJ24),0)+1),""),"PRODUCT_GEO_OVERRIDE","P","NUMBER_OF_PERIODS","-16","headers=n","REVERSE_PERIOD_ORDER","N","array=true"),1)&lt;&gt;"#",BC$21,IF(LEFT(_xll.BDS(TKR,IFERROR(INDEX(INDIRECT($AI24),BC$21,MATCH($AH24,INDIRECT($AJ24),0)+1),""),"PRODUCT_GEO_OVERRIDE","G","NUMBER_OF_PERIODS","-16","headers=n","REVERSE_PERIOD_ORDER","N","array=true"),1)&lt;&gt;"#",BC$21,"")),""),""),"")</f>
        <v>#NAME?</v>
      </c>
      <c r="BD24" s="4" t="e">
        <f ca="1">IF(Sec_Formula_Indicator&gt;0,IF(LEN($AH24)&gt;0,IF(BD$21&lt;$AM$21*$AM24,IF(LEFT(_xll.BDS(TKR,IFERROR(INDEX(INDIRECT($AI24),BD$21,MATCH($AH24,INDIRECT($AJ24),0)+1),""),"PRODUCT_GEO_OVERRIDE","P","NUMBER_OF_PERIODS","-16","headers=n","REVERSE_PERIOD_ORDER","N","array=true"),1)&lt;&gt;"#",BD$21,IF(LEFT(_xll.BDS(TKR,IFERROR(INDEX(INDIRECT($AI24),BD$21,MATCH($AH24,INDIRECT($AJ24),0)+1),""),"PRODUCT_GEO_OVERRIDE","G","NUMBER_OF_PERIODS","-16","headers=n","REVERSE_PERIOD_ORDER","N","array=true"),1)&lt;&gt;"#",BD$21,"")),""),""),"")</f>
        <v>#NAME?</v>
      </c>
      <c r="BE24" s="4" t="e">
        <f ca="1">IF(Sec_Formula_Indicator&gt;0,IF(LEN($AH24)&gt;0,IF(BE$21&lt;$AM$21*$AM24,IF(LEFT(_xll.BDS(TKR,IFERROR(INDEX(INDIRECT($AI24),BE$21,MATCH($AH24,INDIRECT($AJ24),0)+1),""),"PRODUCT_GEO_OVERRIDE","P","NUMBER_OF_PERIODS","-16","headers=n","REVERSE_PERIOD_ORDER","N","array=true"),1)&lt;&gt;"#",BE$21,IF(LEFT(_xll.BDS(TKR,IFERROR(INDEX(INDIRECT($AI24),BE$21,MATCH($AH24,INDIRECT($AJ24),0)+1),""),"PRODUCT_GEO_OVERRIDE","G","NUMBER_OF_PERIODS","-16","headers=n","REVERSE_PERIOD_ORDER","N","array=true"),1)&lt;&gt;"#",BE$21,"")),""),""),"")</f>
        <v>#NAME?</v>
      </c>
      <c r="BF24" s="4" t="e">
        <f ca="1">IF(Sec_Formula_Indicator&gt;0,IF(LEN($AH24)&gt;0,IF(BF$21&lt;$AM$21*$AM24,IF(LEFT(_xll.BDS(TKR,IFERROR(INDEX(INDIRECT($AI24),BF$21,MATCH($AH24,INDIRECT($AJ24),0)+1),""),"PRODUCT_GEO_OVERRIDE","P","NUMBER_OF_PERIODS","-16","headers=n","REVERSE_PERIOD_ORDER","N","array=true"),1)&lt;&gt;"#",BF$21,IF(LEFT(_xll.BDS(TKR,IFERROR(INDEX(INDIRECT($AI24),BF$21,MATCH($AH24,INDIRECT($AJ24),0)+1),""),"PRODUCT_GEO_OVERRIDE","G","NUMBER_OF_PERIODS","-16","headers=n","REVERSE_PERIOD_ORDER","N","array=true"),1)&lt;&gt;"#",BF$21,"")),""),""),"")</f>
        <v>#NAME?</v>
      </c>
      <c r="BG24" s="4" t="e">
        <f ca="1">IF(Sec_Formula_Indicator&gt;0,IF(LEN($AH24)&gt;0,IF(BG$21&lt;$AM$21*$AM24,IF(LEFT(_xll.BDS(TKR,IFERROR(INDEX(INDIRECT($AI24),BG$21,MATCH($AH24,INDIRECT($AJ24),0)+1),""),"PRODUCT_GEO_OVERRIDE","P","NUMBER_OF_PERIODS","-16","headers=n","REVERSE_PERIOD_ORDER","N","array=true"),1)&lt;&gt;"#",BG$21,IF(LEFT(_xll.BDS(TKR,IFERROR(INDEX(INDIRECT($AI24),BG$21,MATCH($AH24,INDIRECT($AJ24),0)+1),""),"PRODUCT_GEO_OVERRIDE","G","NUMBER_OF_PERIODS","-16","headers=n","REVERSE_PERIOD_ORDER","N","array=true"),1)&lt;&gt;"#",BG$21,"")),""),""),"")</f>
        <v>#NAME?</v>
      </c>
      <c r="BH24" s="4" t="e">
        <f ca="1">IF(Sec_Formula_Indicator&gt;0,IF(LEN($AH24)&gt;0,IF(BH$21&lt;$AM$21*$AM24,IF(LEFT(_xll.BDS(TKR,IFERROR(INDEX(INDIRECT($AI24),BH$21,MATCH($AH24,INDIRECT($AJ24),0)+1),""),"PRODUCT_GEO_OVERRIDE","P","NUMBER_OF_PERIODS","-16","headers=n","REVERSE_PERIOD_ORDER","N","array=true"),1)&lt;&gt;"#",BH$21,IF(LEFT(_xll.BDS(TKR,IFERROR(INDEX(INDIRECT($AI24),BH$21,MATCH($AH24,INDIRECT($AJ24),0)+1),""),"PRODUCT_GEO_OVERRIDE","G","NUMBER_OF_PERIODS","-16","headers=n","REVERSE_PERIOD_ORDER","N","array=true"),1)&lt;&gt;"#",BH$21,"")),""),""),"")</f>
        <v>#NAME?</v>
      </c>
      <c r="BI24" s="4" t="e">
        <f ca="1">IF(Sec_Formula_Indicator&gt;0,IF(LEN($AH24)&gt;0,IF(BI$21&lt;$AM$21*$AM24,IF(LEFT(_xll.BDS(TKR,IFERROR(INDEX(INDIRECT($AI24),BI$21,MATCH($AH24,INDIRECT($AJ24),0)+1),""),"PRODUCT_GEO_OVERRIDE","P","NUMBER_OF_PERIODS","-16","headers=n","REVERSE_PERIOD_ORDER","N","array=true"),1)&lt;&gt;"#",BI$21,IF(LEFT(_xll.BDS(TKR,IFERROR(INDEX(INDIRECT($AI24),BI$21,MATCH($AH24,INDIRECT($AJ24),0)+1),""),"PRODUCT_GEO_OVERRIDE","G","NUMBER_OF_PERIODS","-16","headers=n","REVERSE_PERIOD_ORDER","N","array=true"),1)&lt;&gt;"#",BI$21,"")),""),""),"")</f>
        <v>#NAME?</v>
      </c>
      <c r="BJ24" s="4" t="e">
        <f ca="1">IF(Sec_Formula_Indicator&gt;0,IF(LEN($AH24)&gt;0,IF(BJ$21&lt;$AM$21*$AM24,IF(LEFT(_xll.BDS(TKR,IFERROR(INDEX(INDIRECT($AI24),BJ$21,MATCH($AH24,INDIRECT($AJ24),0)+1),""),"PRODUCT_GEO_OVERRIDE","P","NUMBER_OF_PERIODS","-16","headers=n","REVERSE_PERIOD_ORDER","N","array=true"),1)&lt;&gt;"#",BJ$21,IF(LEFT(_xll.BDS(TKR,IFERROR(INDEX(INDIRECT($AI24),BJ$21,MATCH($AH24,INDIRECT($AJ24),0)+1),""),"PRODUCT_GEO_OVERRIDE","G","NUMBER_OF_PERIODS","-16","headers=n","REVERSE_PERIOD_ORDER","N","array=true"),1)&lt;&gt;"#",BJ$21,"")),""),""),"")</f>
        <v>#NAME?</v>
      </c>
      <c r="BK24" s="4" t="e">
        <f ca="1">IF(Sec_Formula_Indicator&gt;0,IF(LEN($AH24)&gt;0,IF(BK$21&lt;$AM$21*$AM24,IF(LEFT(_xll.BDS(TKR,IFERROR(INDEX(INDIRECT($AI24),BK$21,MATCH($AH24,INDIRECT($AJ24),0)+1),""),"PRODUCT_GEO_OVERRIDE","P","NUMBER_OF_PERIODS","-16","headers=n","REVERSE_PERIOD_ORDER","N","array=true"),1)&lt;&gt;"#",BK$21,IF(LEFT(_xll.BDS(TKR,IFERROR(INDEX(INDIRECT($AI24),BK$21,MATCH($AH24,INDIRECT($AJ24),0)+1),""),"PRODUCT_GEO_OVERRIDE","G","NUMBER_OF_PERIODS","-16","headers=n","REVERSE_PERIOD_ORDER","N","array=true"),1)&lt;&gt;"#",BK$21,"")),""),""),"")</f>
        <v>#NAME?</v>
      </c>
      <c r="BL24" s="4" t="e">
        <f ca="1">IF(Sec_Formula_Indicator&gt;0,IF(LEN($AH24)&gt;0,IF(BL$21&lt;$AM$21*$AM24,IF(LEFT(_xll.BDS(TKR,IFERROR(INDEX(INDIRECT($AI24),BL$21,MATCH($AH24,INDIRECT($AJ24),0)+1),""),"PRODUCT_GEO_OVERRIDE","P","NUMBER_OF_PERIODS","-16","headers=n","REVERSE_PERIOD_ORDER","N","array=true"),1)&lt;&gt;"#",BL$21,IF(LEFT(_xll.BDS(TKR,IFERROR(INDEX(INDIRECT($AI24),BL$21,MATCH($AH24,INDIRECT($AJ24),0)+1),""),"PRODUCT_GEO_OVERRIDE","G","NUMBER_OF_PERIODS","-16","headers=n","REVERSE_PERIOD_ORDER","N","array=true"),1)&lt;&gt;"#",BL$21,"")),""),""),"")</f>
        <v>#NAME?</v>
      </c>
      <c r="BM24" s="4" t="e">
        <f ca="1">IF(Sec_Formula_Indicator&gt;0,IF(LEN($AH24)&gt;0,IF(BM$21&lt;$AM$21*$AM24,IF(LEFT(_xll.BDS(TKR,IFERROR(INDEX(INDIRECT($AI24),BM$21,MATCH($AH24,INDIRECT($AJ24),0)+1),""),"PRODUCT_GEO_OVERRIDE","P","NUMBER_OF_PERIODS","-16","headers=n","REVERSE_PERIOD_ORDER","N","array=true"),1)&lt;&gt;"#",BM$21,IF(LEFT(_xll.BDS(TKR,IFERROR(INDEX(INDIRECT($AI24),BM$21,MATCH($AH24,INDIRECT($AJ24),0)+1),""),"PRODUCT_GEO_OVERRIDE","G","NUMBER_OF_PERIODS","-16","headers=n","REVERSE_PERIOD_ORDER","N","array=true"),1)&lt;&gt;"#",BM$21,"")),""),""),"")</f>
        <v>#NAME?</v>
      </c>
      <c r="BN24" s="4" t="e">
        <f ca="1">IF(Sec_Formula_Indicator&gt;0,IF(LEN($AH24)&gt;0,IF(BN$21&lt;$AM$21*$AM24,IF(LEFT(_xll.BDS(TKR,IFERROR(INDEX(INDIRECT($AI24),BN$21,MATCH($AH24,INDIRECT($AJ24),0)+1),""),"PRODUCT_GEO_OVERRIDE","P","NUMBER_OF_PERIODS","-16","headers=n","REVERSE_PERIOD_ORDER","N","array=true"),1)&lt;&gt;"#",BN$21,IF(LEFT(_xll.BDS(TKR,IFERROR(INDEX(INDIRECT($AI24),BN$21,MATCH($AH24,INDIRECT($AJ24),0)+1),""),"PRODUCT_GEO_OVERRIDE","G","NUMBER_OF_PERIODS","-16","headers=n","REVERSE_PERIOD_ORDER","N","array=true"),1)&lt;&gt;"#",BN$21,"")),""),""),"")</f>
        <v>#NAME?</v>
      </c>
      <c r="BO24" s="4" t="e">
        <f ca="1">IF(Sec_Formula_Indicator&gt;0,IF(LEN($AH24)&gt;0,IF(BO$21&lt;$AM$21*$AM24,IF(LEFT(_xll.BDS(TKR,IFERROR(INDEX(INDIRECT($AI24),BO$21,MATCH($AH24,INDIRECT($AJ24),0)+1),""),"PRODUCT_GEO_OVERRIDE","P","NUMBER_OF_PERIODS","-16","headers=n","REVERSE_PERIOD_ORDER","N","array=true"),1)&lt;&gt;"#",BO$21,IF(LEFT(_xll.BDS(TKR,IFERROR(INDEX(INDIRECT($AI24),BO$21,MATCH($AH24,INDIRECT($AJ24),0)+1),""),"PRODUCT_GEO_OVERRIDE","G","NUMBER_OF_PERIODS","-16","headers=n","REVERSE_PERIOD_ORDER","N","array=true"),1)&lt;&gt;"#",BO$21,"")),""),""),"")</f>
        <v>#NAME?</v>
      </c>
      <c r="BP24" s="4" t="e">
        <f ca="1">IF(Sec_Formula_Indicator&gt;0,IF(LEN($AH24)&gt;0,IF(BP$21&lt;$AM$21*$AM24,IF(LEFT(_xll.BDS(TKR,IFERROR(INDEX(INDIRECT($AI24),BP$21,MATCH($AH24,INDIRECT($AJ24),0)+1),""),"PRODUCT_GEO_OVERRIDE","P","NUMBER_OF_PERIODS","-16","headers=n","REVERSE_PERIOD_ORDER","N","array=true"),1)&lt;&gt;"#",BP$21,IF(LEFT(_xll.BDS(TKR,IFERROR(INDEX(INDIRECT($AI24),BP$21,MATCH($AH24,INDIRECT($AJ24),0)+1),""),"PRODUCT_GEO_OVERRIDE","G","NUMBER_OF_PERIODS","-16","headers=n","REVERSE_PERIOD_ORDER","N","array=true"),1)&lt;&gt;"#",BP$21,"")),""),""),"")</f>
        <v>#NAME?</v>
      </c>
      <c r="BQ24" s="4" t="str">
        <f ca="1">IF(Sec_Formula_Indicator&gt;0,IF(LEN($AH24)&gt;0,IF(BQ$21&lt;$AM$21*$AM24,IF(LEFT(_xll.BDS(TKR,IFERROR(INDEX(INDIRECT($AI24),BQ$21,MATCH($AH24,INDIRECT($AJ24),0)+1),""),"PRODUCT_GEO_OVERRIDE","P","NUMBER_OF_PERIODS","-16","headers=n","REVERSE_PERIOD_ORDER","N","array=true"),1)&lt;&gt;"#",BQ$21,IF(LEFT(_xll.BDS(TKR,IFERROR(INDEX(INDIRECT($AI24),BQ$21,MATCH($AH24,INDIRECT($AJ24),0)+1),""),"PRODUCT_GEO_OVERRIDE","G","NUMBER_OF_PERIODS","-16","headers=n","REVERSE_PERIOD_ORDER","N","array=true"),1)&lt;&gt;"#",BQ$21,"")),""),""),"")</f>
        <v/>
      </c>
      <c r="BR24" s="4" t="str">
        <f ca="1">IF(Sec_Formula_Indicator&gt;0,IF(LEN($AH24)&gt;0,IF(BR$21&lt;$AM$21*$AM24,IF(LEFT(_xll.BDS(TKR,IFERROR(INDEX(INDIRECT($AI24),BR$21,MATCH($AH24,INDIRECT($AJ24),0)+1),""),"PRODUCT_GEO_OVERRIDE","P","NUMBER_OF_PERIODS","-16","headers=n","REVERSE_PERIOD_ORDER","N","array=true"),1)&lt;&gt;"#",BR$21,IF(LEFT(_xll.BDS(TKR,IFERROR(INDEX(INDIRECT($AI24),BR$21,MATCH($AH24,INDIRECT($AJ24),0)+1),""),"PRODUCT_GEO_OVERRIDE","G","NUMBER_OF_PERIODS","-16","headers=n","REVERSE_PERIOD_ORDER","N","array=true"),1)&lt;&gt;"#",BR$21,"")),""),""),"")</f>
        <v/>
      </c>
      <c r="BS24" s="4" t="str">
        <f ca="1">IF(Sec_Formula_Indicator&gt;0,IF(LEN($AH24)&gt;0,IF(BS$21&lt;$AM$21*$AM24,IF(LEFT(_xll.BDS(TKR,IFERROR(INDEX(INDIRECT($AI24),BS$21,MATCH($AH24,INDIRECT($AJ24),0)+1),""),"PRODUCT_GEO_OVERRIDE","P","NUMBER_OF_PERIODS","-16","headers=n","REVERSE_PERIOD_ORDER","N","array=true"),1)&lt;&gt;"#",BS$21,IF(LEFT(_xll.BDS(TKR,IFERROR(INDEX(INDIRECT($AI24),BS$21,MATCH($AH24,INDIRECT($AJ24),0)+1),""),"PRODUCT_GEO_OVERRIDE","G","NUMBER_OF_PERIODS","-16","headers=n","REVERSE_PERIOD_ORDER","N","array=true"),1)&lt;&gt;"#",BS$21,"")),""),""),"")</f>
        <v/>
      </c>
      <c r="BT24" s="4" t="str">
        <f ca="1">IF(Sec_Formula_Indicator&gt;0,IF(LEN($AH24)&gt;0,IF(BT$21&lt;$AM$21*$AM24,IF(LEFT(_xll.BDS(TKR,IFERROR(INDEX(INDIRECT($AI24),BT$21,MATCH($AH24,INDIRECT($AJ24),0)+1),""),"PRODUCT_GEO_OVERRIDE","P","NUMBER_OF_PERIODS","-16","headers=n","REVERSE_PERIOD_ORDER","N","array=true"),1)&lt;&gt;"#",BT$21,IF(LEFT(_xll.BDS(TKR,IFERROR(INDEX(INDIRECT($AI24),BT$21,MATCH($AH24,INDIRECT($AJ24),0)+1),""),"PRODUCT_GEO_OVERRIDE","G","NUMBER_OF_PERIODS","-16","headers=n","REVERSE_PERIOD_ORDER","N","array=true"),1)&lt;&gt;"#",BT$21,"")),""),""),"")</f>
        <v/>
      </c>
      <c r="BU24" s="4" t="str">
        <f ca="1">IF(Sec_Formula_Indicator&gt;0,IF(LEN($AH24)&gt;0,IF(BU$21&lt;$AM$21*$AM24,IF(LEFT(_xll.BDS(TKR,IFERROR(INDEX(INDIRECT($AI24),BU$21,MATCH($AH24,INDIRECT($AJ24),0)+1),""),"PRODUCT_GEO_OVERRIDE","P","NUMBER_OF_PERIODS","-16","headers=n","REVERSE_PERIOD_ORDER","N","array=true"),1)&lt;&gt;"#",BU$21,IF(LEFT(_xll.BDS(TKR,IFERROR(INDEX(INDIRECT($AI24),BU$21,MATCH($AH24,INDIRECT($AJ24),0)+1),""),"PRODUCT_GEO_OVERRIDE","G","NUMBER_OF_PERIODS","-16","headers=n","REVERSE_PERIOD_ORDER","N","array=true"),1)&lt;&gt;"#",BU$21,"")),""),""),"")</f>
        <v/>
      </c>
      <c r="BV24" s="4" t="str">
        <f ca="1">IF(Sec_Formula_Indicator&gt;0,IF(LEN($AH24)&gt;0,IF(BV$21&lt;$AM$21*$AM24,IF(LEFT(_xll.BDS(TKR,IFERROR(INDEX(INDIRECT($AI24),BV$21,MATCH($AH24,INDIRECT($AJ24),0)+1),""),"PRODUCT_GEO_OVERRIDE","P","NUMBER_OF_PERIODS","-16","headers=n","REVERSE_PERIOD_ORDER","N","array=true"),1)&lt;&gt;"#",BV$21,IF(LEFT(_xll.BDS(TKR,IFERROR(INDEX(INDIRECT($AI24),BV$21,MATCH($AH24,INDIRECT($AJ24),0)+1),""),"PRODUCT_GEO_OVERRIDE","G","NUMBER_OF_PERIODS","-16","headers=n","REVERSE_PERIOD_ORDER","N","array=true"),1)&lt;&gt;"#",BV$21,"")),""),""),"")</f>
        <v/>
      </c>
      <c r="BW24" s="4" t="str">
        <f ca="1">IF(Sec_Formula_Indicator&gt;0,IF(LEN($AH24)&gt;0,IF(BW$21&lt;$AM$21*$AM24,IF(LEFT(_xll.BDS(TKR,IFERROR(INDEX(INDIRECT($AI24),BW$21,MATCH($AH24,INDIRECT($AJ24),0)+1),""),"PRODUCT_GEO_OVERRIDE","P","NUMBER_OF_PERIODS","-16","headers=n","REVERSE_PERIOD_ORDER","N","array=true"),1)&lt;&gt;"#",BW$21,IF(LEFT(_xll.BDS(TKR,IFERROR(INDEX(INDIRECT($AI24),BW$21,MATCH($AH24,INDIRECT($AJ24),0)+1),""),"PRODUCT_GEO_OVERRIDE","G","NUMBER_OF_PERIODS","-16","headers=n","REVERSE_PERIOD_ORDER","N","array=true"),1)&lt;&gt;"#",BW$21,"")),""),""),"")</f>
        <v/>
      </c>
      <c r="BX24" s="4" t="str">
        <f ca="1">IF(Sec_Formula_Indicator&gt;0,IF(LEN($AH24)&gt;0,IF(BX$21&lt;$AM$21*$AM24,IF(LEFT(_xll.BDS(TKR,IFERROR(INDEX(INDIRECT($AI24),BX$21,MATCH($AH24,INDIRECT($AJ24),0)+1),""),"PRODUCT_GEO_OVERRIDE","P","NUMBER_OF_PERIODS","-16","headers=n","REVERSE_PERIOD_ORDER","N","array=true"),1)&lt;&gt;"#",BX$21,IF(LEFT(_xll.BDS(TKR,IFERROR(INDEX(INDIRECT($AI24),BX$21,MATCH($AH24,INDIRECT($AJ24),0)+1),""),"PRODUCT_GEO_OVERRIDE","G","NUMBER_OF_PERIODS","-16","headers=n","REVERSE_PERIOD_ORDER","N","array=true"),1)&lt;&gt;"#",BX$21,"")),""),""),"")</f>
        <v/>
      </c>
      <c r="BY24" s="4" t="str">
        <f ca="1">IF(Sec_Formula_Indicator&gt;0,IF(LEN($AH24)&gt;0,IF(BY$21&lt;$AM$21*$AM24,IF(LEFT(_xll.BDS(TKR,IFERROR(INDEX(INDIRECT($AI24),BY$21,MATCH($AH24,INDIRECT($AJ24),0)+1),""),"PRODUCT_GEO_OVERRIDE","P","NUMBER_OF_PERIODS","-16","headers=n","REVERSE_PERIOD_ORDER","N","array=true"),1)&lt;&gt;"#",BY$21,IF(LEFT(_xll.BDS(TKR,IFERROR(INDEX(INDIRECT($AI24),BY$21,MATCH($AH24,INDIRECT($AJ24),0)+1),""),"PRODUCT_GEO_OVERRIDE","G","NUMBER_OF_PERIODS","-16","headers=n","REVERSE_PERIOD_ORDER","N","array=true"),1)&lt;&gt;"#",BY$21,"")),""),""),"")</f>
        <v/>
      </c>
      <c r="BZ24" s="4" t="str">
        <f ca="1">IF(Sec_Formula_Indicator&gt;0,IF(LEN($AH24)&gt;0,IF(BZ$21&lt;$AM$21*$AM24,IF(LEFT(_xll.BDS(TKR,IFERROR(INDEX(INDIRECT($AI24),BZ$21,MATCH($AH24,INDIRECT($AJ24),0)+1),""),"PRODUCT_GEO_OVERRIDE","P","NUMBER_OF_PERIODS","-16","headers=n","REVERSE_PERIOD_ORDER","N","array=true"),1)&lt;&gt;"#",BZ$21,IF(LEFT(_xll.BDS(TKR,IFERROR(INDEX(INDIRECT($AI24),BZ$21,MATCH($AH24,INDIRECT($AJ24),0)+1),""),"PRODUCT_GEO_OVERRIDE","G","NUMBER_OF_PERIODS","-16","headers=n","REVERSE_PERIOD_ORDER","N","array=true"),1)&lt;&gt;"#",BZ$21,"")),""),""),"")</f>
        <v/>
      </c>
      <c r="CA24" s="4" t="str">
        <f ca="1">IF(Sec_Formula_Indicator&gt;0,IF(LEN($AH24)&gt;0,IF(CA$21&lt;$AM$21*$AM24,IF(LEFT(_xll.BDS(TKR,IFERROR(INDEX(INDIRECT($AI24),CA$21,MATCH($AH24,INDIRECT($AJ24),0)+1),""),"PRODUCT_GEO_OVERRIDE","P","NUMBER_OF_PERIODS","-16","headers=n","REVERSE_PERIOD_ORDER","N","array=true"),1)&lt;&gt;"#",CA$21,IF(LEFT(_xll.BDS(TKR,IFERROR(INDEX(INDIRECT($AI24),CA$21,MATCH($AH24,INDIRECT($AJ24),0)+1),""),"PRODUCT_GEO_OVERRIDE","G","NUMBER_OF_PERIODS","-16","headers=n","REVERSE_PERIOD_ORDER","N","array=true"),1)&lt;&gt;"#",CA$21,"")),""),""),"")</f>
        <v/>
      </c>
      <c r="CB24" s="4" t="str">
        <f ca="1">IF(Sec_Formula_Indicator&gt;0,IF(LEN($AH24)&gt;0,IF(CB$21&lt;$AM$21*$AM24,IF(LEFT(_xll.BDS(TKR,IFERROR(INDEX(INDIRECT($AI24),CB$21,MATCH($AH24,INDIRECT($AJ24),0)+1),""),"PRODUCT_GEO_OVERRIDE","P","NUMBER_OF_PERIODS","-16","headers=n","REVERSE_PERIOD_ORDER","N","array=true"),1)&lt;&gt;"#",CB$21,IF(LEFT(_xll.BDS(TKR,IFERROR(INDEX(INDIRECT($AI24),CB$21,MATCH($AH24,INDIRECT($AJ24),0)+1),""),"PRODUCT_GEO_OVERRIDE","G","NUMBER_OF_PERIODS","-16","headers=n","REVERSE_PERIOD_ORDER","N","array=true"),1)&lt;&gt;"#",CB$21,"")),""),""),"")</f>
        <v/>
      </c>
      <c r="CC24" s="4" t="str">
        <f ca="1">IF(Sec_Formula_Indicator&gt;0,IF(LEN($AH24)&gt;0,IF(CC$21&lt;$AM$21*$AM24,IF(LEFT(_xll.BDS(TKR,IFERROR(INDEX(INDIRECT($AI24),CC$21,MATCH($AH24,INDIRECT($AJ24),0)+1),""),"PRODUCT_GEO_OVERRIDE","P","NUMBER_OF_PERIODS","-16","headers=n","REVERSE_PERIOD_ORDER","N","array=true"),1)&lt;&gt;"#",CC$21,IF(LEFT(_xll.BDS(TKR,IFERROR(INDEX(INDIRECT($AI24),CC$21,MATCH($AH24,INDIRECT($AJ24),0)+1),""),"PRODUCT_GEO_OVERRIDE","G","NUMBER_OF_PERIODS","-16","headers=n","REVERSE_PERIOD_ORDER","N","array=true"),1)&lt;&gt;"#",CC$21,"")),""),""),"")</f>
        <v/>
      </c>
      <c r="CD24" s="4" t="str">
        <f ca="1">IF(Sec_Formula_Indicator&gt;0,IF(LEN($AH24)&gt;0,IF(CD$21&lt;$AM$21*$AM24,IF(LEFT(_xll.BDS(TKR,IFERROR(INDEX(INDIRECT($AI24),CD$21,MATCH($AH24,INDIRECT($AJ24),0)+1),""),"PRODUCT_GEO_OVERRIDE","P","NUMBER_OF_PERIODS","-16","headers=n","REVERSE_PERIOD_ORDER","N","array=true"),1)&lt;&gt;"#",CD$21,IF(LEFT(_xll.BDS(TKR,IFERROR(INDEX(INDIRECT($AI24),CD$21,MATCH($AH24,INDIRECT($AJ24),0)+1),""),"PRODUCT_GEO_OVERRIDE","G","NUMBER_OF_PERIODS","-16","headers=n","REVERSE_PERIOD_ORDER","N","array=true"),1)&lt;&gt;"#",CD$21,"")),""),""),"")</f>
        <v/>
      </c>
      <c r="CE24" s="4" t="str">
        <f ca="1">IF(Sec_Formula_Indicator&gt;0,IF(LEN($AH24)&gt;0,IF(CE$21&lt;$AM$21*$AM24,IF(LEFT(_xll.BDS(TKR,IFERROR(INDEX(INDIRECT($AI24),CE$21,MATCH($AH24,INDIRECT($AJ24),0)+1),""),"PRODUCT_GEO_OVERRIDE","P","NUMBER_OF_PERIODS","-16","headers=n","REVERSE_PERIOD_ORDER","N","array=true"),1)&lt;&gt;"#",CE$21,IF(LEFT(_xll.BDS(TKR,IFERROR(INDEX(INDIRECT($AI24),CE$21,MATCH($AH24,INDIRECT($AJ24),0)+1),""),"PRODUCT_GEO_OVERRIDE","G","NUMBER_OF_PERIODS","-16","headers=n","REVERSE_PERIOD_ORDER","N","array=true"),1)&lt;&gt;"#",CE$21,"")),""),""),"")</f>
        <v/>
      </c>
      <c r="CF24" s="4" t="str">
        <f ca="1">IF(Sec_Formula_Indicator&gt;0,IF(LEN($AH24)&gt;0,IF(CF$21&lt;$AM$21*$AM24,IF(LEFT(_xll.BDS(TKR,IFERROR(INDEX(INDIRECT($AI24),CF$21,MATCH($AH24,INDIRECT($AJ24),0)+1),""),"PRODUCT_GEO_OVERRIDE","P","NUMBER_OF_PERIODS","-16","headers=n","REVERSE_PERIOD_ORDER","N","array=true"),1)&lt;&gt;"#",CF$21,IF(LEFT(_xll.BDS(TKR,IFERROR(INDEX(INDIRECT($AI24),CF$21,MATCH($AH24,INDIRECT($AJ24),0)+1),""),"PRODUCT_GEO_OVERRIDE","G","NUMBER_OF_PERIODS","-16","headers=n","REVERSE_PERIOD_ORDER","N","array=true"),1)&lt;&gt;"#",CF$21,"")),""),""),"")</f>
        <v/>
      </c>
      <c r="CG24" s="4" t="str">
        <f ca="1">IF(Sec_Formula_Indicator&gt;0,IF(LEN($AH24)&gt;0,IF(CG$21&lt;$AM$21*$AM24,IF(LEFT(_xll.BDS(TKR,IFERROR(INDEX(INDIRECT($AI24),CG$21,MATCH($AH24,INDIRECT($AJ24),0)+1),""),"PRODUCT_GEO_OVERRIDE","P","NUMBER_OF_PERIODS","-16","headers=n","REVERSE_PERIOD_ORDER","N","array=true"),1)&lt;&gt;"#",CG$21,IF(LEFT(_xll.BDS(TKR,IFERROR(INDEX(INDIRECT($AI24),CG$21,MATCH($AH24,INDIRECT($AJ24),0)+1),""),"PRODUCT_GEO_OVERRIDE","G","NUMBER_OF_PERIODS","-16","headers=n","REVERSE_PERIOD_ORDER","N","array=true"),1)&lt;&gt;"#",CG$21,"")),""),""),"")</f>
        <v/>
      </c>
      <c r="CH24" s="4" t="str">
        <f ca="1">IF(Sec_Formula_Indicator&gt;0,IF(LEN($AH24)&gt;0,IF(CH$21&lt;$AM$21*$AM24,IF(LEFT(_xll.BDS(TKR,IFERROR(INDEX(INDIRECT($AI24),CH$21,MATCH($AH24,INDIRECT($AJ24),0)+1),""),"PRODUCT_GEO_OVERRIDE","P","NUMBER_OF_PERIODS","-16","headers=n","REVERSE_PERIOD_ORDER","N","array=true"),1)&lt;&gt;"#",CH$21,IF(LEFT(_xll.BDS(TKR,IFERROR(INDEX(INDIRECT($AI24),CH$21,MATCH($AH24,INDIRECT($AJ24),0)+1),""),"PRODUCT_GEO_OVERRIDE","G","NUMBER_OF_PERIODS","-16","headers=n","REVERSE_PERIOD_ORDER","N","array=true"),1)&lt;&gt;"#",CH$21,"")),""),""),"")</f>
        <v/>
      </c>
      <c r="CI24" s="4" t="str">
        <f ca="1">IF(Sec_Formula_Indicator&gt;0,IF(LEN($AH24)&gt;0,IF(CI$21&lt;$AM$21*$AM24,IF(LEFT(_xll.BDS(TKR,IFERROR(INDEX(INDIRECT($AI24),CI$21,MATCH($AH24,INDIRECT($AJ24),0)+1),""),"PRODUCT_GEO_OVERRIDE","P","NUMBER_OF_PERIODS","-16","headers=n","REVERSE_PERIOD_ORDER","N","array=true"),1)&lt;&gt;"#",CI$21,IF(LEFT(_xll.BDS(TKR,IFERROR(INDEX(INDIRECT($AI24),CI$21,MATCH($AH24,INDIRECT($AJ24),0)+1),""),"PRODUCT_GEO_OVERRIDE","G","NUMBER_OF_PERIODS","-16","headers=n","REVERSE_PERIOD_ORDER","N","array=true"),1)&lt;&gt;"#",CI$21,"")),""),""),"")</f>
        <v/>
      </c>
      <c r="CJ24" s="4" t="str">
        <f ca="1">IF(Sec_Formula_Indicator&gt;0,IF(LEN($AH24)&gt;0,IF(CJ$21&lt;$AM$21*$AM24,IF(LEFT(_xll.BDS(TKR,IFERROR(INDEX(INDIRECT($AI24),CJ$21,MATCH($AH24,INDIRECT($AJ24),0)+1),""),"PRODUCT_GEO_OVERRIDE","P","NUMBER_OF_PERIODS","-16","headers=n","REVERSE_PERIOD_ORDER","N","array=true"),1)&lt;&gt;"#",CJ$21,IF(LEFT(_xll.BDS(TKR,IFERROR(INDEX(INDIRECT($AI24),CJ$21,MATCH($AH24,INDIRECT($AJ24),0)+1),""),"PRODUCT_GEO_OVERRIDE","G","NUMBER_OF_PERIODS","-16","headers=n","REVERSE_PERIOD_ORDER","N","array=true"),1)&lt;&gt;"#",CJ$21,"")),""),""),"")</f>
        <v/>
      </c>
      <c r="CK24" s="4" t="str">
        <f ca="1">IF(Sec_Formula_Indicator&gt;0,IF(LEN($AH24)&gt;0,IF(CK$21&lt;$AM$21*$AM24,IF(LEFT(_xll.BDS(TKR,IFERROR(INDEX(INDIRECT($AI24),CK$21,MATCH($AH24,INDIRECT($AJ24),0)+1),""),"PRODUCT_GEO_OVERRIDE","P","NUMBER_OF_PERIODS","-16","headers=n","REVERSE_PERIOD_ORDER","N","array=true"),1)&lt;&gt;"#",CK$21,IF(LEFT(_xll.BDS(TKR,IFERROR(INDEX(INDIRECT($AI24),CK$21,MATCH($AH24,INDIRECT($AJ24),0)+1),""),"PRODUCT_GEO_OVERRIDE","G","NUMBER_OF_PERIODS","-16","headers=n","REVERSE_PERIOD_ORDER","N","array=true"),1)&lt;&gt;"#",CK$21,"")),""),""),"")</f>
        <v/>
      </c>
      <c r="CL24" s="4" t="str">
        <f ca="1">IF(Sec_Formula_Indicator&gt;0,IF(LEN($AH24)&gt;0,IF(CL$21&lt;$AM$21*$AM24,IF(LEFT(_xll.BDS(TKR,IFERROR(INDEX(INDIRECT($AI24),CL$21,MATCH($AH24,INDIRECT($AJ24),0)+1),""),"PRODUCT_GEO_OVERRIDE","P","NUMBER_OF_PERIODS","-16","headers=n","REVERSE_PERIOD_ORDER","N","array=true"),1)&lt;&gt;"#",CL$21,IF(LEFT(_xll.BDS(TKR,IFERROR(INDEX(INDIRECT($AI24),CL$21,MATCH($AH24,INDIRECT($AJ24),0)+1),""),"PRODUCT_GEO_OVERRIDE","G","NUMBER_OF_PERIODS","-16","headers=n","REVERSE_PERIOD_ORDER","N","array=true"),1)&lt;&gt;"#",CL$21,"")),""),""),"")</f>
        <v/>
      </c>
      <c r="CM24" s="4" t="str">
        <f ca="1">IF(Sec_Formula_Indicator&gt;0,IF(LEN($AH24)&gt;0,IF(CM$21&lt;$AM$21*$AM24,IF(LEFT(_xll.BDS(TKR,IFERROR(INDEX(INDIRECT($AI24),CM$21,MATCH($AH24,INDIRECT($AJ24),0)+1),""),"PRODUCT_GEO_OVERRIDE","P","NUMBER_OF_PERIODS","-16","headers=n","REVERSE_PERIOD_ORDER","N","array=true"),1)&lt;&gt;"#",CM$21,IF(LEFT(_xll.BDS(TKR,IFERROR(INDEX(INDIRECT($AI24),CM$21,MATCH($AH24,INDIRECT($AJ24),0)+1),""),"PRODUCT_GEO_OVERRIDE","G","NUMBER_OF_PERIODS","-16","headers=n","REVERSE_PERIOD_ORDER","N","array=true"),1)&lt;&gt;"#",CM$21,"")),""),""),"")</f>
        <v/>
      </c>
      <c r="CN24" s="4" t="str">
        <f ca="1">IF(Sec_Formula_Indicator&gt;0,IF(LEN($AH24)&gt;0,IF(CN$21&lt;$AM$21*$AM24,IF(LEFT(_xll.BDS(TKR,IFERROR(INDEX(INDIRECT($AI24),CN$21,MATCH($AH24,INDIRECT($AJ24),0)+1),""),"PRODUCT_GEO_OVERRIDE","P","NUMBER_OF_PERIODS","-16","headers=n","REVERSE_PERIOD_ORDER","N","array=true"),1)&lt;&gt;"#",CN$21,IF(LEFT(_xll.BDS(TKR,IFERROR(INDEX(INDIRECT($AI24),CN$21,MATCH($AH24,INDIRECT($AJ24),0)+1),""),"PRODUCT_GEO_OVERRIDE","G","NUMBER_OF_PERIODS","-16","headers=n","REVERSE_PERIOD_ORDER","N","array=true"),1)&lt;&gt;"#",CN$21,"")),""),""),"")</f>
        <v/>
      </c>
      <c r="CO24" s="4" t="str">
        <f ca="1">IF(Sec_Formula_Indicator&gt;0,IF(LEN($AH24)&gt;0,IF(CO$21&lt;$AM$21*$AM24,IF(LEFT(_xll.BDS(TKR,IFERROR(INDEX(INDIRECT($AI24),CO$21,MATCH($AH24,INDIRECT($AJ24),0)+1),""),"PRODUCT_GEO_OVERRIDE","P","NUMBER_OF_PERIODS","-16","headers=n","REVERSE_PERIOD_ORDER","N","array=true"),1)&lt;&gt;"#",CO$21,IF(LEFT(_xll.BDS(TKR,IFERROR(INDEX(INDIRECT($AI24),CO$21,MATCH($AH24,INDIRECT($AJ24),0)+1),""),"PRODUCT_GEO_OVERRIDE","G","NUMBER_OF_PERIODS","-16","headers=n","REVERSE_PERIOD_ORDER","N","array=true"),1)&lt;&gt;"#",CO$21,"")),""),""),"")</f>
        <v/>
      </c>
      <c r="CP24" s="4" t="str">
        <f ca="1">IF(Sec_Formula_Indicator&gt;0,IF(LEN($AH24)&gt;0,IF(CP$21&lt;$AM$21*$AM24,IF(LEFT(_xll.BDS(TKR,IFERROR(INDEX(INDIRECT($AI24),CP$21,MATCH($AH24,INDIRECT($AJ24),0)+1),""),"PRODUCT_GEO_OVERRIDE","P","NUMBER_OF_PERIODS","-16","headers=n","REVERSE_PERIOD_ORDER","N","array=true"),1)&lt;&gt;"#",CP$21,IF(LEFT(_xll.BDS(TKR,IFERROR(INDEX(INDIRECT($AI24),CP$21,MATCH($AH24,INDIRECT($AJ24),0)+1),""),"PRODUCT_GEO_OVERRIDE","G","NUMBER_OF_PERIODS","-16","headers=n","REVERSE_PERIOD_ORDER","N","array=true"),1)&lt;&gt;"#",CP$21,"")),""),""),"")</f>
        <v/>
      </c>
      <c r="CQ24" s="4" t="str">
        <f ca="1">IF(Sec_Formula_Indicator&gt;0,IF(LEN($AH24)&gt;0,IF(CQ$21&lt;$AM$21*$AM24,IF(LEFT(_xll.BDS(TKR,IFERROR(INDEX(INDIRECT($AI24),CQ$21,MATCH($AH24,INDIRECT($AJ24),0)+1),""),"PRODUCT_GEO_OVERRIDE","P","NUMBER_OF_PERIODS","-16","headers=n","REVERSE_PERIOD_ORDER","N","array=true"),1)&lt;&gt;"#",CQ$21,IF(LEFT(_xll.BDS(TKR,IFERROR(INDEX(INDIRECT($AI24),CQ$21,MATCH($AH24,INDIRECT($AJ24),0)+1),""),"PRODUCT_GEO_OVERRIDE","G","NUMBER_OF_PERIODS","-16","headers=n","REVERSE_PERIOD_ORDER","N","array=true"),1)&lt;&gt;"#",CQ$21,"")),""),""),"")</f>
        <v/>
      </c>
      <c r="CR24" s="4" t="str">
        <f ca="1">IF(Sec_Formula_Indicator&gt;0,IF(LEN($AH24)&gt;0,IF(CR$21&lt;$AM$21*$AM24,IF(LEFT(_xll.BDS(TKR,IFERROR(INDEX(INDIRECT($AI24),CR$21,MATCH($AH24,INDIRECT($AJ24),0)+1),""),"PRODUCT_GEO_OVERRIDE","P","NUMBER_OF_PERIODS","-16","headers=n","REVERSE_PERIOD_ORDER","N","array=true"),1)&lt;&gt;"#",CR$21,IF(LEFT(_xll.BDS(TKR,IFERROR(INDEX(INDIRECT($AI24),CR$21,MATCH($AH24,INDIRECT($AJ24),0)+1),""),"PRODUCT_GEO_OVERRIDE","G","NUMBER_OF_PERIODS","-16","headers=n","REVERSE_PERIOD_ORDER","N","array=true"),1)&lt;&gt;"#",CR$21,"")),""),""),"")</f>
        <v/>
      </c>
      <c r="CS24" s="4" t="str">
        <f ca="1">IF(Sec_Formula_Indicator&gt;0,IF(LEN($AH24)&gt;0,IF(CS$21&lt;$AM$21*$AM24,IF(LEFT(_xll.BDS(TKR,IFERROR(INDEX(INDIRECT($AI24),CS$21,MATCH($AH24,INDIRECT($AJ24),0)+1),""),"PRODUCT_GEO_OVERRIDE","P","NUMBER_OF_PERIODS","-16","headers=n","REVERSE_PERIOD_ORDER","N","array=true"),1)&lt;&gt;"#",CS$21,IF(LEFT(_xll.BDS(TKR,IFERROR(INDEX(INDIRECT($AI24),CS$21,MATCH($AH24,INDIRECT($AJ24),0)+1),""),"PRODUCT_GEO_OVERRIDE","G","NUMBER_OF_PERIODS","-16","headers=n","REVERSE_PERIOD_ORDER","N","array=true"),1)&lt;&gt;"#",CS$21,"")),""),""),"")</f>
        <v/>
      </c>
      <c r="CT24" s="4" t="str">
        <f ca="1">IF(Sec_Formula_Indicator&gt;0,IF(LEN($AH24)&gt;0,IF(CT$21&lt;$AM$21*$AM24,IF(LEFT(_xll.BDS(TKR,IFERROR(INDEX(INDIRECT($AI24),CT$21,MATCH($AH24,INDIRECT($AJ24),0)+1),""),"PRODUCT_GEO_OVERRIDE","P","NUMBER_OF_PERIODS","-16","headers=n","REVERSE_PERIOD_ORDER","N","array=true"),1)&lt;&gt;"#",CT$21,IF(LEFT(_xll.BDS(TKR,IFERROR(INDEX(INDIRECT($AI24),CT$21,MATCH($AH24,INDIRECT($AJ24),0)+1),""),"PRODUCT_GEO_OVERRIDE","G","NUMBER_OF_PERIODS","-16","headers=n","REVERSE_PERIOD_ORDER","N","array=true"),1)&lt;&gt;"#",CT$21,"")),""),""),"")</f>
        <v/>
      </c>
      <c r="CU24" s="4" t="str">
        <f ca="1">IF(Sec_Formula_Indicator&gt;0,IF(LEN($AH24)&gt;0,IF(CU$21&lt;$AM$21*$AM24,IF(LEFT(_xll.BDS(TKR,IFERROR(INDEX(INDIRECT($AI24),CU$21,MATCH($AH24,INDIRECT($AJ24),0)+1),""),"PRODUCT_GEO_OVERRIDE","P","NUMBER_OF_PERIODS","-16","headers=n","REVERSE_PERIOD_ORDER","N","array=true"),1)&lt;&gt;"#",CU$21,IF(LEFT(_xll.BDS(TKR,IFERROR(INDEX(INDIRECT($AI24),CU$21,MATCH($AH24,INDIRECT($AJ24),0)+1),""),"PRODUCT_GEO_OVERRIDE","G","NUMBER_OF_PERIODS","-16","headers=n","REVERSE_PERIOD_ORDER","N","array=true"),1)&lt;&gt;"#",CU$21,"")),""),""),"")</f>
        <v/>
      </c>
      <c r="CV24" s="4" t="str">
        <f ca="1">IF(Sec_Formula_Indicator&gt;0,IF(LEN($AH24)&gt;0,IF(CV$21&lt;$AM$21*$AM24,IF(LEFT(_xll.BDS(TKR,IFERROR(INDEX(INDIRECT($AI24),CV$21,MATCH($AH24,INDIRECT($AJ24),0)+1),""),"PRODUCT_GEO_OVERRIDE","P","NUMBER_OF_PERIODS","-16","headers=n","REVERSE_PERIOD_ORDER","N","array=true"),1)&lt;&gt;"#",CV$21,IF(LEFT(_xll.BDS(TKR,IFERROR(INDEX(INDIRECT($AI24),CV$21,MATCH($AH24,INDIRECT($AJ24),0)+1),""),"PRODUCT_GEO_OVERRIDE","G","NUMBER_OF_PERIODS","-16","headers=n","REVERSE_PERIOD_ORDER","N","array=true"),1)&lt;&gt;"#",CV$21,"")),""),""),"")</f>
        <v/>
      </c>
      <c r="CW24" s="4" t="str">
        <f ca="1">IF(Sec_Formula_Indicator&gt;0,IF(LEN($AH24)&gt;0,IF(CW$21&lt;$AM$21*$AM24,IF(LEFT(_xll.BDS(TKR,IFERROR(INDEX(INDIRECT($AI24),CW$21,MATCH($AH24,INDIRECT($AJ24),0)+1),""),"PRODUCT_GEO_OVERRIDE","P","NUMBER_OF_PERIODS","-16","headers=n","REVERSE_PERIOD_ORDER","N","array=true"),1)&lt;&gt;"#",CW$21,IF(LEFT(_xll.BDS(TKR,IFERROR(INDEX(INDIRECT($AI24),CW$21,MATCH($AH24,INDIRECT($AJ24),0)+1),""),"PRODUCT_GEO_OVERRIDE","G","NUMBER_OF_PERIODS","-16","headers=n","REVERSE_PERIOD_ORDER","N","array=true"),1)&lt;&gt;"#",CW$21,"")),""),""),"")</f>
        <v/>
      </c>
      <c r="CX24" s="4" t="str">
        <f ca="1">IF(Sec_Formula_Indicator&gt;0,IF(LEN($AH24)&gt;0,IF(CX$21&lt;$AM$21*$AM24,IF(LEFT(_xll.BDS(TKR,IFERROR(INDEX(INDIRECT($AI24),CX$21,MATCH($AH24,INDIRECT($AJ24),0)+1),""),"PRODUCT_GEO_OVERRIDE","P","NUMBER_OF_PERIODS","-16","headers=n","REVERSE_PERIOD_ORDER","N","array=true"),1)&lt;&gt;"#",CX$21,IF(LEFT(_xll.BDS(TKR,IFERROR(INDEX(INDIRECT($AI24),CX$21,MATCH($AH24,INDIRECT($AJ24),0)+1),""),"PRODUCT_GEO_OVERRIDE","G","NUMBER_OF_PERIODS","-16","headers=n","REVERSE_PERIOD_ORDER","N","array=true"),1)&lt;&gt;"#",CX$21,"")),""),""),"")</f>
        <v/>
      </c>
      <c r="CY24" s="4" t="str">
        <f ca="1">IF(Sec_Formula_Indicator&gt;0,IF(LEN($AH24)&gt;0,IF(CY$21&lt;$AM$21*$AM24,IF(LEFT(_xll.BDS(TKR,IFERROR(INDEX(INDIRECT($AI24),CY$21,MATCH($AH24,INDIRECT($AJ24),0)+1),""),"PRODUCT_GEO_OVERRIDE","P","NUMBER_OF_PERIODS","-16","headers=n","REVERSE_PERIOD_ORDER","N","array=true"),1)&lt;&gt;"#",CY$21,IF(LEFT(_xll.BDS(TKR,IFERROR(INDEX(INDIRECT($AI24),CY$21,MATCH($AH24,INDIRECT($AJ24),0)+1),""),"PRODUCT_GEO_OVERRIDE","G","NUMBER_OF_PERIODS","-16","headers=n","REVERSE_PERIOD_ORDER","N","array=true"),1)&lt;&gt;"#",CY$21,"")),""),""),"")</f>
        <v/>
      </c>
      <c r="CZ24" s="4" t="str">
        <f ca="1">IF(Sec_Formula_Indicator&gt;0,IF(LEN($AH24)&gt;0,IF(CZ$21&lt;$AM$21*$AM24,IF(LEFT(_xll.BDS(TKR,IFERROR(INDEX(INDIRECT($AI24),CZ$21,MATCH($AH24,INDIRECT($AJ24),0)+1),""),"PRODUCT_GEO_OVERRIDE","P","NUMBER_OF_PERIODS","-16","headers=n","REVERSE_PERIOD_ORDER","N","array=true"),1)&lt;&gt;"#",CZ$21,IF(LEFT(_xll.BDS(TKR,IFERROR(INDEX(INDIRECT($AI24),CZ$21,MATCH($AH24,INDIRECT($AJ24),0)+1),""),"PRODUCT_GEO_OVERRIDE","G","NUMBER_OF_PERIODS","-16","headers=n","REVERSE_PERIOD_ORDER","N","array=true"),1)&lt;&gt;"#",CZ$21,"")),""),""),"")</f>
        <v/>
      </c>
      <c r="DA24" s="4" t="str">
        <f ca="1">IF(Sec_Formula_Indicator&gt;0,IF(LEN($AH24)&gt;0,IF(DA$21&lt;$AM$21*$AM24,IF(LEFT(_xll.BDS(TKR,IFERROR(INDEX(INDIRECT($AI24),DA$21,MATCH($AH24,INDIRECT($AJ24),0)+1),""),"PRODUCT_GEO_OVERRIDE","P","NUMBER_OF_PERIODS","-16","headers=n","REVERSE_PERIOD_ORDER","N","array=true"),1)&lt;&gt;"#",DA$21,IF(LEFT(_xll.BDS(TKR,IFERROR(INDEX(INDIRECT($AI24),DA$21,MATCH($AH24,INDIRECT($AJ24),0)+1),""),"PRODUCT_GEO_OVERRIDE","G","NUMBER_OF_PERIODS","-16","headers=n","REVERSE_PERIOD_ORDER","N","array=true"),1)&lt;&gt;"#",DA$21,"")),""),""),"")</f>
        <v/>
      </c>
      <c r="DB24" s="4" t="str">
        <f ca="1">IF(Sec_Formula_Indicator&gt;0,IF(LEN($AH24)&gt;0,IF(DB$21&lt;$AM$21*$AM24,IF(LEFT(_xll.BDS(TKR,IFERROR(INDEX(INDIRECT($AI24),DB$21,MATCH($AH24,INDIRECT($AJ24),0)+1),""),"PRODUCT_GEO_OVERRIDE","P","NUMBER_OF_PERIODS","-16","headers=n","REVERSE_PERIOD_ORDER","N","array=true"),1)&lt;&gt;"#",DB$21,IF(LEFT(_xll.BDS(TKR,IFERROR(INDEX(INDIRECT($AI24),DB$21,MATCH($AH24,INDIRECT($AJ24),0)+1),""),"PRODUCT_GEO_OVERRIDE","G","NUMBER_OF_PERIODS","-16","headers=n","REVERSE_PERIOD_ORDER","N","array=true"),1)&lt;&gt;"#",DB$21,"")),""),""),"")</f>
        <v/>
      </c>
      <c r="DC24" s="4" t="str">
        <f ca="1">IF(Sec_Formula_Indicator&gt;0,IF(LEN($AH24)&gt;0,IF(DC$21&lt;$AM$21*$AM24,IF(LEFT(_xll.BDS(TKR,IFERROR(INDEX(INDIRECT($AI24),DC$21,MATCH($AH24,INDIRECT($AJ24),0)+1),""),"PRODUCT_GEO_OVERRIDE","P","NUMBER_OF_PERIODS","-16","headers=n","REVERSE_PERIOD_ORDER","N","array=true"),1)&lt;&gt;"#",DC$21,IF(LEFT(_xll.BDS(TKR,IFERROR(INDEX(INDIRECT($AI24),DC$21,MATCH($AH24,INDIRECT($AJ24),0)+1),""),"PRODUCT_GEO_OVERRIDE","G","NUMBER_OF_PERIODS","-16","headers=n","REVERSE_PERIOD_ORDER","N","array=true"),1)&lt;&gt;"#",DC$21,"")),""),""),"")</f>
        <v/>
      </c>
      <c r="DD24" s="4" t="str">
        <f ca="1">IF(Sec_Formula_Indicator&gt;0,IF(LEN($AH24)&gt;0,IF(DD$21&lt;$AM$21*$AM24,IF(LEFT(_xll.BDS(TKR,IFERROR(INDEX(INDIRECT($AI24),DD$21,MATCH($AH24,INDIRECT($AJ24),0)+1),""),"PRODUCT_GEO_OVERRIDE","P","NUMBER_OF_PERIODS","-16","headers=n","REVERSE_PERIOD_ORDER","N","array=true"),1)&lt;&gt;"#",DD$21,IF(LEFT(_xll.BDS(TKR,IFERROR(INDEX(INDIRECT($AI24),DD$21,MATCH($AH24,INDIRECT($AJ24),0)+1),""),"PRODUCT_GEO_OVERRIDE","G","NUMBER_OF_PERIODS","-16","headers=n","REVERSE_PERIOD_ORDER","N","array=true"),1)&lt;&gt;"#",DD$21,"")),""),""),"")</f>
        <v/>
      </c>
      <c r="DE24" s="4" t="str">
        <f ca="1">IF(Sec_Formula_Indicator&gt;0,IF(LEN($AH24)&gt;0,IF(DE$21&lt;$AM$21*$AM24,IF(LEFT(_xll.BDS(TKR,IFERROR(INDEX(INDIRECT($AI24),DE$21,MATCH($AH24,INDIRECT($AJ24),0)+1),""),"PRODUCT_GEO_OVERRIDE","P","NUMBER_OF_PERIODS","-16","headers=n","REVERSE_PERIOD_ORDER","N","array=true"),1)&lt;&gt;"#",DE$21,IF(LEFT(_xll.BDS(TKR,IFERROR(INDEX(INDIRECT($AI24),DE$21,MATCH($AH24,INDIRECT($AJ24),0)+1),""),"PRODUCT_GEO_OVERRIDE","G","NUMBER_OF_PERIODS","-16","headers=n","REVERSE_PERIOD_ORDER","N","array=true"),1)&lt;&gt;"#",DE$21,"")),""),""),"")</f>
        <v/>
      </c>
      <c r="DF24" s="4" t="str">
        <f ca="1">IF(Sec_Formula_Indicator&gt;0,IF(LEN($AH24)&gt;0,IF(DF$21&lt;$AM$21*$AM24,IF(LEFT(_xll.BDS(TKR,IFERROR(INDEX(INDIRECT($AI24),DF$21,MATCH($AH24,INDIRECT($AJ24),0)+1),""),"PRODUCT_GEO_OVERRIDE","P","NUMBER_OF_PERIODS","-16","headers=n","REVERSE_PERIOD_ORDER","N","array=true"),1)&lt;&gt;"#",DF$21,IF(LEFT(_xll.BDS(TKR,IFERROR(INDEX(INDIRECT($AI24),DF$21,MATCH($AH24,INDIRECT($AJ24),0)+1),""),"PRODUCT_GEO_OVERRIDE","G","NUMBER_OF_PERIODS","-16","headers=n","REVERSE_PERIOD_ORDER","N","array=true"),1)&lt;&gt;"#",DF$21,"")),""),""),"")</f>
        <v/>
      </c>
      <c r="DG24" s="4" t="str">
        <f ca="1">IF(Sec_Formula_Indicator&gt;0,IF(LEN($AH24)&gt;0,IF(DG$21&lt;$AM$21*$AM24,IF(LEFT(_xll.BDS(TKR,IFERROR(INDEX(INDIRECT($AI24),DG$21,MATCH($AH24,INDIRECT($AJ24),0)+1),""),"PRODUCT_GEO_OVERRIDE","P","NUMBER_OF_PERIODS","-16","headers=n","REVERSE_PERIOD_ORDER","N","array=true"),1)&lt;&gt;"#",DG$21,IF(LEFT(_xll.BDS(TKR,IFERROR(INDEX(INDIRECT($AI24),DG$21,MATCH($AH24,INDIRECT($AJ24),0)+1),""),"PRODUCT_GEO_OVERRIDE","G","NUMBER_OF_PERIODS","-16","headers=n","REVERSE_PERIOD_ORDER","N","array=true"),1)&lt;&gt;"#",DG$21,"")),""),""),"")</f>
        <v/>
      </c>
      <c r="DH24" s="4" t="str">
        <f ca="1">IF(Sec_Formula_Indicator&gt;0,IF(LEN($AH24)&gt;0,IF(DH$21&lt;$AM$21*$AM24,IF(LEFT(_xll.BDS(TKR,IFERROR(INDEX(INDIRECT($AI24),DH$21,MATCH($AH24,INDIRECT($AJ24),0)+1),""),"PRODUCT_GEO_OVERRIDE","P","NUMBER_OF_PERIODS","-16","headers=n","REVERSE_PERIOD_ORDER","N","array=true"),1)&lt;&gt;"#",DH$21,IF(LEFT(_xll.BDS(TKR,IFERROR(INDEX(INDIRECT($AI24),DH$21,MATCH($AH24,INDIRECT($AJ24),0)+1),""),"PRODUCT_GEO_OVERRIDE","G","NUMBER_OF_PERIODS","-16","headers=n","REVERSE_PERIOD_ORDER","N","array=true"),1)&lt;&gt;"#",DH$21,"")),""),""),"")</f>
        <v/>
      </c>
      <c r="DI24" s="4" t="str">
        <f ca="1">IF(Sec_Formula_Indicator&gt;0,IF(LEN($AH24)&gt;0,IF(DI$21&lt;$AM$21*$AM24,IF(LEFT(_xll.BDS(TKR,IFERROR(INDEX(INDIRECT($AI24),DI$21,MATCH($AH24,INDIRECT($AJ24),0)+1),""),"PRODUCT_GEO_OVERRIDE","P","NUMBER_OF_PERIODS","-16","headers=n","REVERSE_PERIOD_ORDER","N","array=true"),1)&lt;&gt;"#",DI$21,IF(LEFT(_xll.BDS(TKR,IFERROR(INDEX(INDIRECT($AI24),DI$21,MATCH($AH24,INDIRECT($AJ24),0)+1),""),"PRODUCT_GEO_OVERRIDE","G","NUMBER_OF_PERIODS","-16","headers=n","REVERSE_PERIOD_ORDER","N","array=true"),1)&lt;&gt;"#",DI$21,"")),""),""),"")</f>
        <v/>
      </c>
      <c r="DJ24" s="4" t="str">
        <f ca="1">IF(Sec_Formula_Indicator&gt;0,IF(LEN($AH24)&gt;0,IF(DJ$21&lt;$AM$21*$AM24,IF(LEFT(_xll.BDS(TKR,IFERROR(INDEX(INDIRECT($AI24),DJ$21,MATCH($AH24,INDIRECT($AJ24),0)+1),""),"PRODUCT_GEO_OVERRIDE","P","NUMBER_OF_PERIODS","-16","headers=n","REVERSE_PERIOD_ORDER","N","array=true"),1)&lt;&gt;"#",DJ$21,IF(LEFT(_xll.BDS(TKR,IFERROR(INDEX(INDIRECT($AI24),DJ$21,MATCH($AH24,INDIRECT($AJ24),0)+1),""),"PRODUCT_GEO_OVERRIDE","G","NUMBER_OF_PERIODS","-16","headers=n","REVERSE_PERIOD_ORDER","N","array=true"),1)&lt;&gt;"#",DJ$21,"")),""),""),"")</f>
        <v/>
      </c>
      <c r="DK24" s="4" t="str">
        <f ca="1">IF(Sec_Formula_Indicator&gt;0,IF(LEN($AH24)&gt;0,IF(DK$21&lt;$AM$21*$AM24,IF(LEFT(_xll.BDS(TKR,IFERROR(INDEX(INDIRECT($AI24),DK$21,MATCH($AH24,INDIRECT($AJ24),0)+1),""),"PRODUCT_GEO_OVERRIDE","P","NUMBER_OF_PERIODS","-16","headers=n","REVERSE_PERIOD_ORDER","N","array=true"),1)&lt;&gt;"#",DK$21,IF(LEFT(_xll.BDS(TKR,IFERROR(INDEX(INDIRECT($AI24),DK$21,MATCH($AH24,INDIRECT($AJ24),0)+1),""),"PRODUCT_GEO_OVERRIDE","G","NUMBER_OF_PERIODS","-16","headers=n","REVERSE_PERIOD_ORDER","N","array=true"),1)&lt;&gt;"#",DK$21,"")),""),""),"")</f>
        <v/>
      </c>
      <c r="DL24" s="4" t="str">
        <f ca="1">IF(Sec_Formula_Indicator&gt;0,IF(LEN($AH24)&gt;0,IF(DL$21&lt;$AM$21*$AM24,IF(LEFT(_xll.BDS(TKR,IFERROR(INDEX(INDIRECT($AI24),DL$21,MATCH($AH24,INDIRECT($AJ24),0)+1),""),"PRODUCT_GEO_OVERRIDE","P","NUMBER_OF_PERIODS","-16","headers=n","REVERSE_PERIOD_ORDER","N","array=true"),1)&lt;&gt;"#",DL$21,IF(LEFT(_xll.BDS(TKR,IFERROR(INDEX(INDIRECT($AI24),DL$21,MATCH($AH24,INDIRECT($AJ24),0)+1),""),"PRODUCT_GEO_OVERRIDE","G","NUMBER_OF_PERIODS","-16","headers=n","REVERSE_PERIOD_ORDER","N","array=true"),1)&lt;&gt;"#",DL$21,"")),""),""),"")</f>
        <v/>
      </c>
      <c r="DM24" s="4" t="str">
        <f ca="1">IF(Sec_Formula_Indicator&gt;0,IF(LEN($AH24)&gt;0,IF(DM$21&lt;$AM$21*$AM24,IF(LEFT(_xll.BDS(TKR,IFERROR(INDEX(INDIRECT($AI24),DM$21,MATCH($AH24,INDIRECT($AJ24),0)+1),""),"PRODUCT_GEO_OVERRIDE","P","NUMBER_OF_PERIODS","-16","headers=n","REVERSE_PERIOD_ORDER","N","array=true"),1)&lt;&gt;"#",DM$21,IF(LEFT(_xll.BDS(TKR,IFERROR(INDEX(INDIRECT($AI24),DM$21,MATCH($AH24,INDIRECT($AJ24),0)+1),""),"PRODUCT_GEO_OVERRIDE","G","NUMBER_OF_PERIODS","-16","headers=n","REVERSE_PERIOD_ORDER","N","array=true"),1)&lt;&gt;"#",DM$21,"")),""),""),"")</f>
        <v/>
      </c>
      <c r="DN24" s="4" t="str">
        <f ca="1">IF(Sec_Formula_Indicator&gt;0,IF(LEN($AH24)&gt;0,IF(DN$21&lt;$AM$21*$AM24,IF(LEFT(_xll.BDS(TKR,IFERROR(INDEX(INDIRECT($AI24),DN$21,MATCH($AH24,INDIRECT($AJ24),0)+1),""),"PRODUCT_GEO_OVERRIDE","P","NUMBER_OF_PERIODS","-16","headers=n","REVERSE_PERIOD_ORDER","N","array=true"),1)&lt;&gt;"#",DN$21,IF(LEFT(_xll.BDS(TKR,IFERROR(INDEX(INDIRECT($AI24),DN$21,MATCH($AH24,INDIRECT($AJ24),0)+1),""),"PRODUCT_GEO_OVERRIDE","G","NUMBER_OF_PERIODS","-16","headers=n","REVERSE_PERIOD_ORDER","N","array=true"),1)&lt;&gt;"#",DN$21,"")),""),""),"")</f>
        <v/>
      </c>
      <c r="DO24" s="4" t="str">
        <f ca="1">IF(Sec_Formula_Indicator&gt;0,IF(LEN($AH24)&gt;0,IF(DO$21&lt;$AM$21*$AM24,IF(LEFT(_xll.BDS(TKR,IFERROR(INDEX(INDIRECT($AI24),DO$21,MATCH($AH24,INDIRECT($AJ24),0)+1),""),"PRODUCT_GEO_OVERRIDE","P","NUMBER_OF_PERIODS","-16","headers=n","REVERSE_PERIOD_ORDER","N","array=true"),1)&lt;&gt;"#",DO$21,IF(LEFT(_xll.BDS(TKR,IFERROR(INDEX(INDIRECT($AI24),DO$21,MATCH($AH24,INDIRECT($AJ24),0)+1),""),"PRODUCT_GEO_OVERRIDE","G","NUMBER_OF_PERIODS","-16","headers=n","REVERSE_PERIOD_ORDER","N","array=true"),1)&lt;&gt;"#",DO$21,"")),""),""),"")</f>
        <v/>
      </c>
      <c r="DP24" s="4" t="str">
        <f ca="1">IF(Sec_Formula_Indicator&gt;0,IF(LEN($AH24)&gt;0,IF(DP$21&lt;$AM$21*$AM24,IF(LEFT(_xll.BDS(TKR,IFERROR(INDEX(INDIRECT($AI24),DP$21,MATCH($AH24,INDIRECT($AJ24),0)+1),""),"PRODUCT_GEO_OVERRIDE","P","NUMBER_OF_PERIODS","-16","headers=n","REVERSE_PERIOD_ORDER","N","array=true"),1)&lt;&gt;"#",DP$21,IF(LEFT(_xll.BDS(TKR,IFERROR(INDEX(INDIRECT($AI24),DP$21,MATCH($AH24,INDIRECT($AJ24),0)+1),""),"PRODUCT_GEO_OVERRIDE","G","NUMBER_OF_PERIODS","-16","headers=n","REVERSE_PERIOD_ORDER","N","array=true"),1)&lt;&gt;"#",DP$21,"")),""),""),"")</f>
        <v/>
      </c>
      <c r="DQ24" s="4" t="str">
        <f ca="1">IF(Sec_Formula_Indicator&gt;0,IF(LEN($AH24)&gt;0,IF(DQ$21&lt;$AM$21*$AM24,IF(LEFT(_xll.BDS(TKR,IFERROR(INDEX(INDIRECT($AI24),DQ$21,MATCH($AH24,INDIRECT($AJ24),0)+1),""),"PRODUCT_GEO_OVERRIDE","P","NUMBER_OF_PERIODS","-16","headers=n","REVERSE_PERIOD_ORDER","N","array=true"),1)&lt;&gt;"#",DQ$21,IF(LEFT(_xll.BDS(TKR,IFERROR(INDEX(INDIRECT($AI24),DQ$21,MATCH($AH24,INDIRECT($AJ24),0)+1),""),"PRODUCT_GEO_OVERRIDE","G","NUMBER_OF_PERIODS","-16","headers=n","REVERSE_PERIOD_ORDER","N","array=true"),1)&lt;&gt;"#",DQ$21,"")),""),""),"")</f>
        <v/>
      </c>
      <c r="DR24" s="4" t="str">
        <f ca="1">IF(Sec_Formula_Indicator&gt;0,IF(LEN($AH24)&gt;0,IF(DR$21&lt;$AM$21*$AM24,IF(LEFT(_xll.BDS(TKR,IFERROR(INDEX(INDIRECT($AI24),DR$21,MATCH($AH24,INDIRECT($AJ24),0)+1),""),"PRODUCT_GEO_OVERRIDE","P","NUMBER_OF_PERIODS","-16","headers=n","REVERSE_PERIOD_ORDER","N","array=true"),1)&lt;&gt;"#",DR$21,IF(LEFT(_xll.BDS(TKR,IFERROR(INDEX(INDIRECT($AI24),DR$21,MATCH($AH24,INDIRECT($AJ24),0)+1),""),"PRODUCT_GEO_OVERRIDE","G","NUMBER_OF_PERIODS","-16","headers=n","REVERSE_PERIOD_ORDER","N","array=true"),1)&lt;&gt;"#",DR$21,"")),""),""),"")</f>
        <v/>
      </c>
      <c r="DS24" s="4" t="str">
        <f ca="1">IF(Sec_Formula_Indicator&gt;0,IF(LEN($AH24)&gt;0,IF(DS$21&lt;$AM$21*$AM24,IF(LEFT(_xll.BDS(TKR,IFERROR(INDEX(INDIRECT($AI24),DS$21,MATCH($AH24,INDIRECT($AJ24),0)+1),""),"PRODUCT_GEO_OVERRIDE","P","NUMBER_OF_PERIODS","-16","headers=n","REVERSE_PERIOD_ORDER","N","array=true"),1)&lt;&gt;"#",DS$21,IF(LEFT(_xll.BDS(TKR,IFERROR(INDEX(INDIRECT($AI24),DS$21,MATCH($AH24,INDIRECT($AJ24),0)+1),""),"PRODUCT_GEO_OVERRIDE","G","NUMBER_OF_PERIODS","-16","headers=n","REVERSE_PERIOD_ORDER","N","array=true"),1)&lt;&gt;"#",DS$21,"")),""),""),"")</f>
        <v/>
      </c>
      <c r="DT24" s="4" t="str">
        <f ca="1">IF(Sec_Formula_Indicator&gt;0,IF(LEN($AH24)&gt;0,IF(DT$21&lt;$AM$21*$AM24,IF(LEFT(_xll.BDS(TKR,IFERROR(INDEX(INDIRECT($AI24),DT$21,MATCH($AH24,INDIRECT($AJ24),0)+1),""),"PRODUCT_GEO_OVERRIDE","P","NUMBER_OF_PERIODS","-16","headers=n","REVERSE_PERIOD_ORDER","N","array=true"),1)&lt;&gt;"#",DT$21,IF(LEFT(_xll.BDS(TKR,IFERROR(INDEX(INDIRECT($AI24),DT$21,MATCH($AH24,INDIRECT($AJ24),0)+1),""),"PRODUCT_GEO_OVERRIDE","G","NUMBER_OF_PERIODS","-16","headers=n","REVERSE_PERIOD_ORDER","N","array=true"),1)&lt;&gt;"#",DT$21,"")),""),""),"")</f>
        <v/>
      </c>
      <c r="DU24" s="4" t="str">
        <f ca="1">IF(Sec_Formula_Indicator&gt;0,IF(LEN($AH24)&gt;0,IF(DU$21&lt;$AM$21*$AM24,IF(LEFT(_xll.BDS(TKR,IFERROR(INDEX(INDIRECT($AI24),DU$21,MATCH($AH24,INDIRECT($AJ24),0)+1),""),"PRODUCT_GEO_OVERRIDE","P","NUMBER_OF_PERIODS","-16","headers=n","REVERSE_PERIOD_ORDER","N","array=true"),1)&lt;&gt;"#",DU$21,IF(LEFT(_xll.BDS(TKR,IFERROR(INDEX(INDIRECT($AI24),DU$21,MATCH($AH24,INDIRECT($AJ24),0)+1),""),"PRODUCT_GEO_OVERRIDE","G","NUMBER_OF_PERIODS","-16","headers=n","REVERSE_PERIOD_ORDER","N","array=true"),1)&lt;&gt;"#",DU$21,"")),""),""),"")</f>
        <v/>
      </c>
      <c r="DV24" s="4" t="str">
        <f ca="1">IF(Sec_Formula_Indicator&gt;0,IF(LEN($AH24)&gt;0,IF(DV$21&lt;$AM$21*$AM24,IF(LEFT(_xll.BDS(TKR,IFERROR(INDEX(INDIRECT($AI24),DV$21,MATCH($AH24,INDIRECT($AJ24),0)+1),""),"PRODUCT_GEO_OVERRIDE","P","NUMBER_OF_PERIODS","-16","headers=n","REVERSE_PERIOD_ORDER","N","array=true"),1)&lt;&gt;"#",DV$21,IF(LEFT(_xll.BDS(TKR,IFERROR(INDEX(INDIRECT($AI24),DV$21,MATCH($AH24,INDIRECT($AJ24),0)+1),""),"PRODUCT_GEO_OVERRIDE","G","NUMBER_OF_PERIODS","-16","headers=n","REVERSE_PERIOD_ORDER","N","array=true"),1)&lt;&gt;"#",DV$21,"")),""),""),"")</f>
        <v/>
      </c>
      <c r="DW24" s="4" t="str">
        <f ca="1">IF(Sec_Formula_Indicator&gt;0,IF(LEN($AH24)&gt;0,IF(DW$21&lt;$AM$21*$AM24,IF(LEFT(_xll.BDS(TKR,IFERROR(INDEX(INDIRECT($AI24),DW$21,MATCH($AH24,INDIRECT($AJ24),0)+1),""),"PRODUCT_GEO_OVERRIDE","P","NUMBER_OF_PERIODS","-16","headers=n","REVERSE_PERIOD_ORDER","N","array=true"),1)&lt;&gt;"#",DW$21,IF(LEFT(_xll.BDS(TKR,IFERROR(INDEX(INDIRECT($AI24),DW$21,MATCH($AH24,INDIRECT($AJ24),0)+1),""),"PRODUCT_GEO_OVERRIDE","G","NUMBER_OF_PERIODS","-16","headers=n","REVERSE_PERIOD_ORDER","N","array=true"),1)&lt;&gt;"#",DW$21,"")),""),""),"")</f>
        <v/>
      </c>
      <c r="DX24" s="4" t="str">
        <f ca="1">IF(Sec_Formula_Indicator&gt;0,IF(LEN($AH24)&gt;0,IF(DX$21&lt;$AM$21*$AM24,IF(LEFT(_xll.BDS(TKR,IFERROR(INDEX(INDIRECT($AI24),DX$21,MATCH($AH24,INDIRECT($AJ24),0)+1),""),"PRODUCT_GEO_OVERRIDE","P","NUMBER_OF_PERIODS","-16","headers=n","REVERSE_PERIOD_ORDER","N","array=true"),1)&lt;&gt;"#",DX$21,IF(LEFT(_xll.BDS(TKR,IFERROR(INDEX(INDIRECT($AI24),DX$21,MATCH($AH24,INDIRECT($AJ24),0)+1),""),"PRODUCT_GEO_OVERRIDE","G","NUMBER_OF_PERIODS","-16","headers=n","REVERSE_PERIOD_ORDER","N","array=true"),1)&lt;&gt;"#",DX$21,"")),""),""),"")</f>
        <v/>
      </c>
      <c r="DY24" s="4" t="str">
        <f ca="1">IF(Sec_Formula_Indicator&gt;0,IF(LEN($AH24)&gt;0,IF(DY$21&lt;$AM$21*$AM24,IF(LEFT(_xll.BDS(TKR,IFERROR(INDEX(INDIRECT($AI24),DY$21,MATCH($AH24,INDIRECT($AJ24),0)+1),""),"PRODUCT_GEO_OVERRIDE","P","NUMBER_OF_PERIODS","-16","headers=n","REVERSE_PERIOD_ORDER","N","array=true"),1)&lt;&gt;"#",DY$21,IF(LEFT(_xll.BDS(TKR,IFERROR(INDEX(INDIRECT($AI24),DY$21,MATCH($AH24,INDIRECT($AJ24),0)+1),""),"PRODUCT_GEO_OVERRIDE","G","NUMBER_OF_PERIODS","-16","headers=n","REVERSE_PERIOD_ORDER","N","array=true"),1)&lt;&gt;"#",DY$21,"")),""),""),"")</f>
        <v/>
      </c>
      <c r="DZ24" s="4" t="str">
        <f ca="1">IF(Sec_Formula_Indicator&gt;0,IF(LEN($AH24)&gt;0,IF(DZ$21&lt;$AM$21*$AM24,IF(LEFT(_xll.BDS(TKR,IFERROR(INDEX(INDIRECT($AI24),DZ$21,MATCH($AH24,INDIRECT($AJ24),0)+1),""),"PRODUCT_GEO_OVERRIDE","P","NUMBER_OF_PERIODS","-16","headers=n","REVERSE_PERIOD_ORDER","N","array=true"),1)&lt;&gt;"#",DZ$21,IF(LEFT(_xll.BDS(TKR,IFERROR(INDEX(INDIRECT($AI24),DZ$21,MATCH($AH24,INDIRECT($AJ24),0)+1),""),"PRODUCT_GEO_OVERRIDE","G","NUMBER_OF_PERIODS","-16","headers=n","REVERSE_PERIOD_ORDER","N","array=true"),1)&lt;&gt;"#",DZ$21,"")),""),""),"")</f>
        <v/>
      </c>
      <c r="EA24" s="4" t="str">
        <f ca="1">IF(Sec_Formula_Indicator&gt;0,IF(LEN($AH24)&gt;0,IF(EA$21&lt;$AM$21*$AM24,IF(LEFT(_xll.BDS(TKR,IFERROR(INDEX(INDIRECT($AI24),EA$21,MATCH($AH24,INDIRECT($AJ24),0)+1),""),"PRODUCT_GEO_OVERRIDE","P","NUMBER_OF_PERIODS","-16","headers=n","REVERSE_PERIOD_ORDER","N","array=true"),1)&lt;&gt;"#",EA$21,IF(LEFT(_xll.BDS(TKR,IFERROR(INDEX(INDIRECT($AI24),EA$21,MATCH($AH24,INDIRECT($AJ24),0)+1),""),"PRODUCT_GEO_OVERRIDE","G","NUMBER_OF_PERIODS","-16","headers=n","REVERSE_PERIOD_ORDER","N","array=true"),1)&lt;&gt;"#",EA$21,"")),""),""),"")</f>
        <v/>
      </c>
      <c r="EB24" s="4" t="str">
        <f ca="1">IF(Sec_Formula_Indicator&gt;0,IF(LEN($AH24)&gt;0,IF(EB$21&lt;$AM$21*$AM24,IF(LEFT(_xll.BDS(TKR,IFERROR(INDEX(INDIRECT($AI24),EB$21,MATCH($AH24,INDIRECT($AJ24),0)+1),""),"PRODUCT_GEO_OVERRIDE","P","NUMBER_OF_PERIODS","-16","headers=n","REVERSE_PERIOD_ORDER","N","array=true"),1)&lt;&gt;"#",EB$21,IF(LEFT(_xll.BDS(TKR,IFERROR(INDEX(INDIRECT($AI24),EB$21,MATCH($AH24,INDIRECT($AJ24),0)+1),""),"PRODUCT_GEO_OVERRIDE","G","NUMBER_OF_PERIODS","-16","headers=n","REVERSE_PERIOD_ORDER","N","array=true"),1)&lt;&gt;"#",EB$21,"")),""),""),"")</f>
        <v/>
      </c>
      <c r="EC24" s="4" t="str">
        <f ca="1">IF(Sec_Formula_Indicator&gt;0,IF(LEN($AH24)&gt;0,IF(EC$21&lt;$AM$21*$AM24,IF(LEFT(_xll.BDS(TKR,IFERROR(INDEX(INDIRECT($AI24),EC$21,MATCH($AH24,INDIRECT($AJ24),0)+1),""),"PRODUCT_GEO_OVERRIDE","P","NUMBER_OF_PERIODS","-16","headers=n","REVERSE_PERIOD_ORDER","N","array=true"),1)&lt;&gt;"#",EC$21,IF(LEFT(_xll.BDS(TKR,IFERROR(INDEX(INDIRECT($AI24),EC$21,MATCH($AH24,INDIRECT($AJ24),0)+1),""),"PRODUCT_GEO_OVERRIDE","G","NUMBER_OF_PERIODS","-16","headers=n","REVERSE_PERIOD_ORDER","N","array=true"),1)&lt;&gt;"#",EC$21,"")),""),""),"")</f>
        <v/>
      </c>
      <c r="ED24" s="4" t="str">
        <f ca="1">IF(Sec_Formula_Indicator&gt;0,IF(LEN($AH24)&gt;0,IF(ED$21&lt;$AM$21*$AM24,IF(LEFT(_xll.BDS(TKR,IFERROR(INDEX(INDIRECT($AI24),ED$21,MATCH($AH24,INDIRECT($AJ24),0)+1),""),"PRODUCT_GEO_OVERRIDE","P","NUMBER_OF_PERIODS","-16","headers=n","REVERSE_PERIOD_ORDER","N","array=true"),1)&lt;&gt;"#",ED$21,IF(LEFT(_xll.BDS(TKR,IFERROR(INDEX(INDIRECT($AI24),ED$21,MATCH($AH24,INDIRECT($AJ24),0)+1),""),"PRODUCT_GEO_OVERRIDE","G","NUMBER_OF_PERIODS","-16","headers=n","REVERSE_PERIOD_ORDER","N","array=true"),1)&lt;&gt;"#",ED$21,"")),""),""),"")</f>
        <v/>
      </c>
      <c r="EE24" s="4" t="str">
        <f ca="1">IF(Sec_Formula_Indicator&gt;0,IF(LEN($AH24)&gt;0,IF(EE$21&lt;$AM$21*$AM24,IF(LEFT(_xll.BDS(TKR,IFERROR(INDEX(INDIRECT($AI24),EE$21,MATCH($AH24,INDIRECT($AJ24),0)+1),""),"PRODUCT_GEO_OVERRIDE","P","NUMBER_OF_PERIODS","-16","headers=n","REVERSE_PERIOD_ORDER","N","array=true"),1)&lt;&gt;"#",EE$21,IF(LEFT(_xll.BDS(TKR,IFERROR(INDEX(INDIRECT($AI24),EE$21,MATCH($AH24,INDIRECT($AJ24),0)+1),""),"PRODUCT_GEO_OVERRIDE","G","NUMBER_OF_PERIODS","-16","headers=n","REVERSE_PERIOD_ORDER","N","array=true"),1)&lt;&gt;"#",EE$21,"")),""),""),"")</f>
        <v/>
      </c>
      <c r="EF24" s="4" t="str">
        <f ca="1">IF(Sec_Formula_Indicator&gt;0,IF(LEN($AH24)&gt;0,IF(EF$21&lt;$AM$21*$AM24,IF(LEFT(_xll.BDS(TKR,IFERROR(INDEX(INDIRECT($AI24),EF$21,MATCH($AH24,INDIRECT($AJ24),0)+1),""),"PRODUCT_GEO_OVERRIDE","P","NUMBER_OF_PERIODS","-16","headers=n","REVERSE_PERIOD_ORDER","N","array=true"),1)&lt;&gt;"#",EF$21,IF(LEFT(_xll.BDS(TKR,IFERROR(INDEX(INDIRECT($AI24),EF$21,MATCH($AH24,INDIRECT($AJ24),0)+1),""),"PRODUCT_GEO_OVERRIDE","G","NUMBER_OF_PERIODS","-16","headers=n","REVERSE_PERIOD_ORDER","N","array=true"),1)&lt;&gt;"#",EF$21,"")),""),""),"")</f>
        <v/>
      </c>
      <c r="EG24" s="4" t="str">
        <f ca="1">IF(Sec_Formula_Indicator&gt;0,IF(LEN($AH24)&gt;0,IF(EG$21&lt;$AM$21*$AM24,IF(LEFT(_xll.BDS(TKR,IFERROR(INDEX(INDIRECT($AI24),EG$21,MATCH($AH24,INDIRECT($AJ24),0)+1),""),"PRODUCT_GEO_OVERRIDE","P","NUMBER_OF_PERIODS","-16","headers=n","REVERSE_PERIOD_ORDER","N","array=true"),1)&lt;&gt;"#",EG$21,IF(LEFT(_xll.BDS(TKR,IFERROR(INDEX(INDIRECT($AI24),EG$21,MATCH($AH24,INDIRECT($AJ24),0)+1),""),"PRODUCT_GEO_OVERRIDE","G","NUMBER_OF_PERIODS","-16","headers=n","REVERSE_PERIOD_ORDER","N","array=true"),1)&lt;&gt;"#",EG$21,"")),""),""),"")</f>
        <v/>
      </c>
      <c r="EH24" s="4" t="str">
        <f ca="1">IF(Sec_Formula_Indicator&gt;0,IF(LEN($AH24)&gt;0,IF(EH$21&lt;$AM$21*$AM24,IF(LEFT(_xll.BDS(TKR,IFERROR(INDEX(INDIRECT($AI24),EH$21,MATCH($AH24,INDIRECT($AJ24),0)+1),""),"PRODUCT_GEO_OVERRIDE","P","NUMBER_OF_PERIODS","-16","headers=n","REVERSE_PERIOD_ORDER","N","array=true"),1)&lt;&gt;"#",EH$21,IF(LEFT(_xll.BDS(TKR,IFERROR(INDEX(INDIRECT($AI24),EH$21,MATCH($AH24,INDIRECT($AJ24),0)+1),""),"PRODUCT_GEO_OVERRIDE","G","NUMBER_OF_PERIODS","-16","headers=n","REVERSE_PERIOD_ORDER","N","array=true"),1)&lt;&gt;"#",EH$21,"")),""),""),"")</f>
        <v/>
      </c>
      <c r="EI24" s="4" t="str">
        <f ca="1">IF(Sec_Formula_Indicator&gt;0,IF(LEN($AH24)&gt;0,IF(EI$21&lt;$AM$21*$AM24,IF(LEFT(_xll.BDS(TKR,IFERROR(INDEX(INDIRECT($AI24),EI$21,MATCH($AH24,INDIRECT($AJ24),0)+1),""),"PRODUCT_GEO_OVERRIDE","P","NUMBER_OF_PERIODS","-16","headers=n","REVERSE_PERIOD_ORDER","N","array=true"),1)&lt;&gt;"#",EI$21,IF(LEFT(_xll.BDS(TKR,IFERROR(INDEX(INDIRECT($AI24),EI$21,MATCH($AH24,INDIRECT($AJ24),0)+1),""),"PRODUCT_GEO_OVERRIDE","G","NUMBER_OF_PERIODS","-16","headers=n","REVERSE_PERIOD_ORDER","N","array=true"),1)&lt;&gt;"#",EI$21,"")),""),""),"")</f>
        <v/>
      </c>
      <c r="IG24" t="str">
        <f t="shared" ca="1" si="6"/>
        <v/>
      </c>
      <c r="IH24" t="str">
        <f t="shared" ca="1" si="6"/>
        <v/>
      </c>
      <c r="II24" t="str">
        <f t="shared" ca="1" si="6"/>
        <v/>
      </c>
      <c r="IJ24" t="str">
        <f t="shared" ca="1" si="6"/>
        <v/>
      </c>
      <c r="IK24" t="str">
        <f t="shared" ca="1" si="6"/>
        <v/>
      </c>
      <c r="IL24" t="str">
        <f t="shared" ca="1" si="6"/>
        <v/>
      </c>
      <c r="IM24" t="str">
        <f t="shared" ca="1" si="6"/>
        <v/>
      </c>
      <c r="IN24" t="str">
        <f t="shared" ca="1" si="6"/>
        <v/>
      </c>
      <c r="IO24" t="str">
        <f t="shared" ca="1" si="6"/>
        <v/>
      </c>
      <c r="IP24" t="str">
        <f t="shared" ca="1" si="6"/>
        <v/>
      </c>
      <c r="IQ24" t="str">
        <f t="shared" ca="1" si="6"/>
        <v/>
      </c>
      <c r="IR24" t="str">
        <f t="shared" ca="1" si="6"/>
        <v/>
      </c>
      <c r="IS24" t="str">
        <f t="shared" ca="1" si="6"/>
        <v/>
      </c>
      <c r="IT24" t="str">
        <f t="shared" ca="1" si="6"/>
        <v/>
      </c>
      <c r="IU24" t="str">
        <f t="shared" ca="1" si="6"/>
        <v/>
      </c>
      <c r="IV24" t="str">
        <f t="shared" ca="1" si="6"/>
        <v/>
      </c>
      <c r="IW24" t="str">
        <f t="shared" ca="1" si="7"/>
        <v/>
      </c>
      <c r="IX24" t="str">
        <f t="shared" ca="1" si="7"/>
        <v/>
      </c>
      <c r="IY24" t="str">
        <f t="shared" ca="1" si="7"/>
        <v/>
      </c>
      <c r="IZ24" t="str">
        <f t="shared" ca="1" si="7"/>
        <v/>
      </c>
      <c r="JA24" t="str">
        <f t="shared" ca="1" si="7"/>
        <v/>
      </c>
      <c r="JB24" t="str">
        <f t="shared" ca="1" si="7"/>
        <v/>
      </c>
      <c r="JC24" t="str">
        <f t="shared" ca="1" si="7"/>
        <v/>
      </c>
      <c r="JD24" t="str">
        <f t="shared" ca="1" si="7"/>
        <v/>
      </c>
      <c r="JE24" t="str">
        <f t="shared" ca="1" si="7"/>
        <v/>
      </c>
      <c r="JF24" t="str">
        <f t="shared" ca="1" si="7"/>
        <v/>
      </c>
      <c r="JG24" t="str">
        <f t="shared" ca="1" si="7"/>
        <v/>
      </c>
      <c r="JH24" t="str">
        <f t="shared" ca="1" si="7"/>
        <v/>
      </c>
      <c r="JI24" t="str">
        <f t="shared" ca="1" si="7"/>
        <v/>
      </c>
      <c r="JJ24" t="str">
        <f t="shared" ca="1" si="7"/>
        <v/>
      </c>
      <c r="JK24" t="str">
        <f t="shared" ca="1" si="7"/>
        <v/>
      </c>
      <c r="JL24" t="str">
        <f t="shared" ca="1" si="7"/>
        <v/>
      </c>
      <c r="JM24" t="str">
        <f t="shared" ca="1" si="8"/>
        <v/>
      </c>
      <c r="JN24" t="str">
        <f t="shared" ca="1" si="8"/>
        <v/>
      </c>
      <c r="JO24" t="str">
        <f t="shared" ca="1" si="8"/>
        <v/>
      </c>
      <c r="JP24" t="str">
        <f t="shared" ca="1" si="8"/>
        <v/>
      </c>
      <c r="JQ24" t="str">
        <f t="shared" ca="1" si="8"/>
        <v/>
      </c>
      <c r="JR24" t="str">
        <f t="shared" ca="1" si="8"/>
        <v/>
      </c>
      <c r="JS24" t="str">
        <f t="shared" ca="1" si="8"/>
        <v/>
      </c>
      <c r="JT24" t="str">
        <f t="shared" ca="1" si="8"/>
        <v/>
      </c>
      <c r="JU24" t="str">
        <f t="shared" ca="1" si="8"/>
        <v/>
      </c>
      <c r="JV24" t="str">
        <f t="shared" ca="1" si="8"/>
        <v/>
      </c>
      <c r="JW24" t="str">
        <f t="shared" ca="1" si="8"/>
        <v/>
      </c>
      <c r="JX24" t="str">
        <f t="shared" ca="1" si="8"/>
        <v/>
      </c>
      <c r="JY24" t="str">
        <f t="shared" ca="1" si="8"/>
        <v/>
      </c>
      <c r="JZ24" t="str">
        <f t="shared" ca="1" si="8"/>
        <v/>
      </c>
      <c r="KA24" t="str">
        <f t="shared" ca="1" si="8"/>
        <v/>
      </c>
      <c r="KB24" t="str">
        <f t="shared" ca="1" si="8"/>
        <v/>
      </c>
      <c r="KC24" t="str">
        <f t="shared" ca="1" si="9"/>
        <v/>
      </c>
      <c r="KD24" t="str">
        <f t="shared" ca="1" si="9"/>
        <v/>
      </c>
      <c r="KE24" t="str">
        <f t="shared" ca="1" si="9"/>
        <v/>
      </c>
      <c r="KF24" t="str">
        <f t="shared" ca="1" si="9"/>
        <v/>
      </c>
      <c r="KG24" t="str">
        <f t="shared" ca="1" si="9"/>
        <v/>
      </c>
      <c r="KH24" t="str">
        <f t="shared" ca="1" si="9"/>
        <v/>
      </c>
      <c r="KI24" t="str">
        <f t="shared" ca="1" si="9"/>
        <v/>
      </c>
      <c r="KJ24" t="str">
        <f t="shared" ca="1" si="9"/>
        <v/>
      </c>
      <c r="KK24" t="str">
        <f t="shared" ca="1" si="9"/>
        <v/>
      </c>
      <c r="KL24" t="str">
        <f t="shared" ca="1" si="9"/>
        <v/>
      </c>
      <c r="KM24" t="str">
        <f t="shared" ca="1" si="9"/>
        <v/>
      </c>
      <c r="KN24" t="str">
        <f t="shared" ca="1" si="9"/>
        <v/>
      </c>
      <c r="KO24" t="str">
        <f t="shared" ca="1" si="9"/>
        <v/>
      </c>
      <c r="KP24" t="str">
        <f t="shared" ca="1" si="9"/>
        <v/>
      </c>
      <c r="KQ24" t="str">
        <f t="shared" ca="1" si="9"/>
        <v/>
      </c>
      <c r="KR24" t="str">
        <f t="shared" ca="1" si="9"/>
        <v/>
      </c>
      <c r="KS24" t="str">
        <f t="shared" ca="1" si="10"/>
        <v/>
      </c>
      <c r="KT24" t="str">
        <f t="shared" ca="1" si="10"/>
        <v/>
      </c>
      <c r="KU24" t="str">
        <f t="shared" ca="1" si="10"/>
        <v/>
      </c>
      <c r="KV24" t="str">
        <f t="shared" ca="1" si="10"/>
        <v/>
      </c>
      <c r="KW24" t="str">
        <f t="shared" ca="1" si="10"/>
        <v/>
      </c>
      <c r="KX24" t="str">
        <f t="shared" ca="1" si="10"/>
        <v/>
      </c>
      <c r="KY24" t="str">
        <f t="shared" ca="1" si="10"/>
        <v/>
      </c>
      <c r="KZ24" t="str">
        <f t="shared" ca="1" si="10"/>
        <v/>
      </c>
      <c r="LA24" t="str">
        <f t="shared" ca="1" si="10"/>
        <v/>
      </c>
      <c r="LB24" t="str">
        <f t="shared" ca="1" si="10"/>
        <v/>
      </c>
      <c r="LC24" t="str">
        <f t="shared" ca="1" si="10"/>
        <v/>
      </c>
      <c r="LD24" t="str">
        <f t="shared" ca="1" si="10"/>
        <v/>
      </c>
      <c r="LE24" t="str">
        <f t="shared" ca="1" si="10"/>
        <v/>
      </c>
      <c r="LF24" t="str">
        <f t="shared" ca="1" si="10"/>
        <v/>
      </c>
      <c r="LG24" t="str">
        <f t="shared" ca="1" si="10"/>
        <v/>
      </c>
      <c r="LH24" t="str">
        <f t="shared" ca="1" si="10"/>
        <v/>
      </c>
      <c r="LI24" t="str">
        <f t="shared" ca="1" si="11"/>
        <v/>
      </c>
      <c r="LJ24" t="str">
        <f t="shared" ca="1" si="11"/>
        <v/>
      </c>
      <c r="LK24" t="str">
        <f t="shared" ca="1" si="11"/>
        <v/>
      </c>
      <c r="LL24" t="str">
        <f t="shared" ca="1" si="11"/>
        <v/>
      </c>
      <c r="LM24" t="str">
        <f t="shared" ca="1" si="11"/>
        <v/>
      </c>
      <c r="LN24" t="str">
        <f t="shared" ca="1" si="11"/>
        <v/>
      </c>
      <c r="LO24" t="str">
        <f t="shared" ca="1" si="11"/>
        <v/>
      </c>
      <c r="LP24" t="str">
        <f t="shared" ca="1" si="11"/>
        <v/>
      </c>
      <c r="LQ24" t="str">
        <f t="shared" ca="1" si="11"/>
        <v/>
      </c>
      <c r="LR24" t="str">
        <f t="shared" ca="1" si="11"/>
        <v/>
      </c>
      <c r="LS24" t="str">
        <f t="shared" ca="1" si="11"/>
        <v/>
      </c>
      <c r="LT24" t="str">
        <f t="shared" ca="1" si="11"/>
        <v/>
      </c>
      <c r="LU24" t="str">
        <f t="shared" ca="1" si="11"/>
        <v/>
      </c>
      <c r="LV24" t="str">
        <f t="shared" ca="1" si="11"/>
        <v/>
      </c>
      <c r="LW24" t="str">
        <f t="shared" ca="1" si="11"/>
        <v/>
      </c>
      <c r="LX24" t="str">
        <f t="shared" ca="1" si="11"/>
        <v/>
      </c>
      <c r="LY24" t="str">
        <f t="shared" ca="1" si="12"/>
        <v/>
      </c>
      <c r="LZ24" t="str">
        <f t="shared" ca="1" si="12"/>
        <v/>
      </c>
      <c r="MA24" t="str">
        <f t="shared" ca="1" si="12"/>
        <v/>
      </c>
      <c r="MB24" t="str">
        <f t="shared" ca="1" si="12"/>
        <v/>
      </c>
      <c r="MC24" t="str">
        <f t="shared" ca="1" si="12"/>
        <v/>
      </c>
      <c r="MD24" t="str">
        <f t="shared" ca="1" si="12"/>
        <v/>
      </c>
      <c r="ME24" t="str">
        <f t="shared" ca="1" si="12"/>
        <v/>
      </c>
      <c r="MF24" t="str">
        <f t="shared" ca="1" si="12"/>
        <v/>
      </c>
      <c r="MG24" t="str">
        <f t="shared" ca="1" si="12"/>
        <v/>
      </c>
      <c r="MH24" t="str">
        <f t="shared" ca="1" si="12"/>
        <v/>
      </c>
      <c r="MI24" t="str">
        <f t="shared" ca="1" si="12"/>
        <v/>
      </c>
      <c r="MJ24" t="str">
        <f t="shared" ca="1" si="12"/>
        <v/>
      </c>
      <c r="MK24" t="str">
        <f t="shared" ca="1" si="12"/>
        <v/>
      </c>
      <c r="ML24" t="str">
        <f t="shared" ca="1" si="12"/>
        <v/>
      </c>
      <c r="MM24" t="str">
        <f t="shared" ca="1" si="12"/>
        <v/>
      </c>
      <c r="MN24" t="str">
        <f t="shared" ca="1" si="12"/>
        <v/>
      </c>
      <c r="MO24" t="str">
        <f t="shared" ca="1" si="13"/>
        <v/>
      </c>
      <c r="MP24" t="str">
        <f t="shared" ca="1" si="13"/>
        <v/>
      </c>
      <c r="MQ24" t="str">
        <f t="shared" ca="1" si="13"/>
        <v/>
      </c>
      <c r="MR24" t="str">
        <f t="shared" ca="1" si="13"/>
        <v/>
      </c>
      <c r="MS24" t="str">
        <f t="shared" ca="1" si="13"/>
        <v/>
      </c>
      <c r="MT24" t="str">
        <f t="shared" ca="1" si="13"/>
        <v/>
      </c>
      <c r="MU24" t="str">
        <f t="shared" ca="1" si="13"/>
        <v/>
      </c>
      <c r="MV24" t="str">
        <f t="shared" ca="1" si="13"/>
        <v/>
      </c>
      <c r="MW24" t="str">
        <f t="shared" ca="1" si="13"/>
        <v/>
      </c>
      <c r="MX24" t="str">
        <f t="shared" ca="1" si="13"/>
        <v/>
      </c>
      <c r="MY24" t="str">
        <f t="shared" ca="1" si="13"/>
        <v/>
      </c>
      <c r="MZ24" t="str">
        <f t="shared" ca="1" si="13"/>
        <v/>
      </c>
      <c r="NA24" t="str">
        <f t="shared" ca="1" si="13"/>
        <v/>
      </c>
      <c r="NB24" t="str">
        <f t="shared" ca="1" si="13"/>
        <v/>
      </c>
      <c r="NC24" t="str">
        <f t="shared" ca="1" si="13"/>
        <v/>
      </c>
      <c r="ND24" t="str">
        <f t="shared" ca="1" si="13"/>
        <v/>
      </c>
      <c r="NE24" t="str">
        <f t="shared" ca="1" si="14"/>
        <v/>
      </c>
      <c r="NF24" t="str">
        <f t="shared" ca="1" si="14"/>
        <v/>
      </c>
      <c r="NG24" t="str">
        <f t="shared" ca="1" si="14"/>
        <v/>
      </c>
      <c r="NH24" t="str">
        <f t="shared" ca="1" si="14"/>
        <v/>
      </c>
      <c r="NI24" t="str">
        <f t="shared" ca="1" si="14"/>
        <v/>
      </c>
      <c r="NJ24" t="str">
        <f t="shared" ca="1" si="14"/>
        <v/>
      </c>
      <c r="NK24" t="str">
        <f t="shared" ca="1" si="14"/>
        <v/>
      </c>
      <c r="NL24" t="str">
        <f t="shared" ca="1" si="14"/>
        <v/>
      </c>
      <c r="NM24" t="str">
        <f t="shared" ca="1" si="14"/>
        <v/>
      </c>
      <c r="NN24" t="str">
        <f t="shared" ca="1" si="14"/>
        <v/>
      </c>
      <c r="NO24" t="str">
        <f t="shared" ca="1" si="14"/>
        <v/>
      </c>
      <c r="NP24" t="str">
        <f t="shared" ca="1" si="14"/>
        <v/>
      </c>
      <c r="NQ24" t="str">
        <f t="shared" ca="1" si="14"/>
        <v/>
      </c>
      <c r="NR24" t="str">
        <f t="shared" ca="1" si="14"/>
        <v/>
      </c>
      <c r="NS24" t="str">
        <f t="shared" ca="1" si="14"/>
        <v/>
      </c>
      <c r="NT24" t="str">
        <f t="shared" ca="1" si="14"/>
        <v/>
      </c>
      <c r="NU24" t="str">
        <f t="shared" ca="1" si="15"/>
        <v/>
      </c>
      <c r="NV24" t="str">
        <f t="shared" ca="1" si="15"/>
        <v/>
      </c>
      <c r="NW24" t="str">
        <f t="shared" ca="1" si="15"/>
        <v/>
      </c>
      <c r="NX24" t="str">
        <f t="shared" ca="1" si="15"/>
        <v/>
      </c>
      <c r="NY24" t="str">
        <f t="shared" ca="1" si="15"/>
        <v/>
      </c>
      <c r="NZ24" t="str">
        <f t="shared" ca="1" si="15"/>
        <v/>
      </c>
      <c r="OA24" t="str">
        <f t="shared" ca="1" si="15"/>
        <v/>
      </c>
      <c r="OB24" t="str">
        <f t="shared" ca="1" si="15"/>
        <v/>
      </c>
      <c r="OC24" t="str">
        <f t="shared" ca="1" si="15"/>
        <v/>
      </c>
      <c r="OD24" t="str">
        <f t="shared" ca="1" si="15"/>
        <v/>
      </c>
      <c r="OE24" t="str">
        <f t="shared" ca="1" si="15"/>
        <v/>
      </c>
      <c r="OF24" t="str">
        <f t="shared" ca="1" si="15"/>
        <v/>
      </c>
      <c r="OG24" t="str">
        <f t="shared" ca="1" si="15"/>
        <v/>
      </c>
      <c r="OH24" t="str">
        <f t="shared" ca="1" si="15"/>
        <v/>
      </c>
      <c r="OI24" t="str">
        <f t="shared" ca="1" si="15"/>
        <v/>
      </c>
      <c r="OJ24" t="str">
        <f t="shared" ca="1" si="15"/>
        <v/>
      </c>
      <c r="OL24">
        <v>2</v>
      </c>
      <c r="OM24" s="67" t="str">
        <f ca="1">IF($OM23&lt;&gt;"",IF(COUNTIF($OM$23:$OM23,$OM23)-INDEX($AD$23:$AD$48,MATCH($OM23,$AC$23:$AC$48,0),1)=0,INDEX($AC$23:$AC$48,MATCH($OM23,$AC$23:$AC$48,0)+1,1),$OM23),"")</f>
        <v>Income Statement</v>
      </c>
      <c r="ON24">
        <f t="shared" ref="ON24:ON48" ca="1" si="22">IF($OM23&lt;&gt;"",IF($OM23=$OM24,$ON23-1,INDEX($AD$23:$AD$48,MATCH($OM24,$AC$23:$AC$48,0),1)),"")</f>
        <v>24</v>
      </c>
      <c r="OO24" t="str">
        <f t="shared" ca="1" si="16"/>
        <v/>
      </c>
      <c r="OP24" t="str">
        <f t="shared" ca="1" si="17"/>
        <v>SGGrids</v>
      </c>
      <c r="OQ24" s="68" t="str">
        <f t="shared" ca="1" si="18"/>
        <v>SGGridNames</v>
      </c>
      <c r="OT24" t="str">
        <f ca="1">IF($OT23&lt;&gt;"",IF(COUNTIF($OT$23:$OT23,$OT23)-INDEX($AF$23:$AF$48,MATCH($OT23,$AE$23:$AE$48,0),1)=0,INDEX($AE$23:$AE$48,MATCH($OT23,$AE$23:$AE$48,0)+1,1),$OT23),"")</f>
        <v/>
      </c>
      <c r="OU24" t="str">
        <f t="shared" ref="OU24:OU87" ca="1" si="23">IF($OT23&lt;&gt;"",IF($OT23=$OT24,$OU23+1,1),"")</f>
        <v/>
      </c>
      <c r="OV24" t="str">
        <f t="shared" ca="1" si="19"/>
        <v/>
      </c>
      <c r="OW24" t="str">
        <f t="shared" ca="1" si="20"/>
        <v/>
      </c>
      <c r="OX24" t="str">
        <f t="shared" ca="1" si="21"/>
        <v/>
      </c>
    </row>
    <row r="25" spans="3:414">
      <c r="C25" s="33" t="s">
        <v>1411</v>
      </c>
      <c r="D25" s="21" t="s">
        <v>3319</v>
      </c>
      <c r="E25" s="21" t="s">
        <v>3325</v>
      </c>
      <c r="F25" s="53" t="s">
        <v>8101</v>
      </c>
      <c r="G25" s="21"/>
      <c r="H25" s="45"/>
      <c r="I25" s="53" t="s">
        <v>3349</v>
      </c>
      <c r="J25" s="53" t="s">
        <v>3348</v>
      </c>
      <c r="K25" s="53"/>
      <c r="L25" s="45" t="str">
        <f ca="1">IF($O25&lt;&gt;"Key Field",IF(ISNUMBER(MATCH(OFFSET($I25,0,RIGHT($F25)-1),OFFSET($C$7,0,RIGHT($F25)-1,8,1),0)),IF(_xll.BDP(TKR,CHOOSE(RIGHT($F25,1),"BI031","BI032","BI033"),"EQY_FUNDS_SEGMENT_NUMBER",MATCH(OFFSET($I25,0,RIGHT($F25)-1),OFFSET($C$7,0,RIGHT($F25)-1,8,1),0))/100&gt;Industry!$W$7,TRUE,""),""),"")</f>
        <v/>
      </c>
      <c r="M25" s="45"/>
      <c r="N25" s="21" t="s">
        <v>8581</v>
      </c>
      <c r="O25" s="21" t="s">
        <v>8101</v>
      </c>
      <c r="P25" s="21"/>
      <c r="Q25" s="45"/>
      <c r="R25" s="21" t="s">
        <v>3352</v>
      </c>
      <c r="S25" s="21" t="s">
        <v>8582</v>
      </c>
      <c r="T25" s="21" t="s">
        <v>8879</v>
      </c>
      <c r="U25" s="45" t="str">
        <f ca="1">IF($O25&lt;&gt;"Key Field",IF(ISNUMBER(MATCH(OFFSET($R25,0,RIGHT($O25)-1),OFFSET($C$7,0,RIGHT($O25)-1,8,1),0)),IF(_xll.BDP(TKR,CHOOSE(RIGHT($O25,1),"BI031","BI032","BI033"),"EQY_FUNDS_SEGMENT_NUMBER",MATCH(OFFSET($R25,0,RIGHT($O25)-1),OFFSET($C$7,0,RIGHT($O25)-1,8,1),0))/100&gt;Industry!$W$7,TRUE,""),""),"")</f>
        <v/>
      </c>
      <c r="V25" s="72"/>
      <c r="X25">
        <v>3</v>
      </c>
      <c r="Y25" t="str">
        <f ca="1">IFERROR(IF(OR($H25,$L25,$M25)=TRUE,COUNTIF(Y$23:Y24,"&gt;0")+1,""),"")</f>
        <v/>
      </c>
      <c r="Z25" t="str">
        <f ca="1">IFERROR(IF(OR($Q25,$U25,$V25)=TRUE,COUNTIF(Z$23:Z24,"&gt;0")+1,""),"")</f>
        <v/>
      </c>
      <c r="AA25" s="61">
        <f ca="1">IF(ISNUMBER($AK25),IF($AK25&gt;=1,COUNTIF($AK$23:$AK24,"&gt;=1")+1,""),"")</f>
        <v>3</v>
      </c>
      <c r="AB25">
        <v>3</v>
      </c>
      <c r="AC25" s="61" t="str">
        <f t="shared" ca="1" si="0"/>
        <v>Cash Flow Statement</v>
      </c>
      <c r="AD25" s="61">
        <f t="shared" ca="1" si="1"/>
        <v>12</v>
      </c>
      <c r="AE25" s="63" t="str">
        <f t="shared" ca="1" si="2"/>
        <v/>
      </c>
      <c r="AF25" s="63" t="str">
        <f t="shared" ca="1" si="3"/>
        <v/>
      </c>
      <c r="AG25">
        <v>3</v>
      </c>
      <c r="AH25" t="str">
        <f>IF(COUNTIF($AH$23:$AH24,INDEX($D$23:$D$123,MATCH($AG25,$X$23:$X$123,0),1))&gt;0,"",IFERROR(INDEX($D$23:$D$123,MATCH($AG25,$X$23:$X$123,0),1),""))</f>
        <v>Cash Flow Statement</v>
      </c>
      <c r="AI25" t="s">
        <v>8094</v>
      </c>
      <c r="AJ25" t="s">
        <v>8095</v>
      </c>
      <c r="AK25">
        <f t="shared" ca="1" si="4"/>
        <v>12</v>
      </c>
      <c r="AM25">
        <f t="shared" ca="1" si="5"/>
        <v>4</v>
      </c>
      <c r="AN25" s="4" t="s">
        <v>9041</v>
      </c>
      <c r="AO25" s="4">
        <v>2</v>
      </c>
      <c r="AP25" s="4">
        <v>5928.94</v>
      </c>
      <c r="AQ25" s="4">
        <v>6228.17</v>
      </c>
      <c r="AR25" s="4">
        <v>6464.15</v>
      </c>
      <c r="AS25" s="4">
        <v>6424.13</v>
      </c>
      <c r="AT25" s="4">
        <v>6367.78</v>
      </c>
      <c r="AU25" s="4">
        <v>6601.25</v>
      </c>
      <c r="AV25" s="4">
        <v>6500.78</v>
      </c>
      <c r="AW25" s="4">
        <v>6107.14</v>
      </c>
      <c r="AX25" s="4">
        <v>6720.84</v>
      </c>
      <c r="AY25" s="4">
        <v>7104.51</v>
      </c>
      <c r="AZ25" s="4">
        <v>7551.6</v>
      </c>
      <c r="BA25" s="4" t="str">
        <f ca="1">IF(Sec_Formula_Indicator&gt;0,IF(LEN($AH25)&gt;0,IF(BA$21&lt;$AM$21*$AM25,IF(LEFT(_xll.BDS(TKR,IFERROR(INDEX(INDIRECT($AI25),BA$21,MATCH($AH25,INDIRECT($AJ25),0)+1),""),"PRODUCT_GEO_OVERRIDE","P","NUMBER_OF_PERIODS","-16","headers=n","REVERSE_PERIOD_ORDER","N","array=true"),1)&lt;&gt;"#",BA$21,IF(LEFT(_xll.BDS(TKR,IFERROR(INDEX(INDIRECT($AI25),BA$21,MATCH($AH25,INDIRECT($AJ25),0)+1),""),"PRODUCT_GEO_OVERRIDE","G","NUMBER_OF_PERIODS","-16","headers=n","REVERSE_PERIOD_ORDER","N","array=true"),1)&lt;&gt;"#",BA$21,"")),""),""),"")</f>
        <v/>
      </c>
      <c r="BB25" s="4" t="str">
        <f ca="1">IF(Sec_Formula_Indicator&gt;0,IF(LEN($AH25)&gt;0,IF(BB$21&lt;$AM$21*$AM25,IF(LEFT(_xll.BDS(TKR,IFERROR(INDEX(INDIRECT($AI25),BB$21,MATCH($AH25,INDIRECT($AJ25),0)+1),""),"PRODUCT_GEO_OVERRIDE","P","NUMBER_OF_PERIODS","-16","headers=n","REVERSE_PERIOD_ORDER","N","array=true"),1)&lt;&gt;"#",BB$21,IF(LEFT(_xll.BDS(TKR,IFERROR(INDEX(INDIRECT($AI25),BB$21,MATCH($AH25,INDIRECT($AJ25),0)+1),""),"PRODUCT_GEO_OVERRIDE","G","NUMBER_OF_PERIODS","-16","headers=n","REVERSE_PERIOD_ORDER","N","array=true"),1)&lt;&gt;"#",BB$21,"")),""),""),"")</f>
        <v/>
      </c>
      <c r="BC25" s="4" t="str">
        <f ca="1">IF(Sec_Formula_Indicator&gt;0,IF(LEN($AH25)&gt;0,IF(BC$21&lt;$AM$21*$AM25,IF(LEFT(_xll.BDS(TKR,IFERROR(INDEX(INDIRECT($AI25),BC$21,MATCH($AH25,INDIRECT($AJ25),0)+1),""),"PRODUCT_GEO_OVERRIDE","P","NUMBER_OF_PERIODS","-16","headers=n","REVERSE_PERIOD_ORDER","N","array=true"),1)&lt;&gt;"#",BC$21,IF(LEFT(_xll.BDS(TKR,IFERROR(INDEX(INDIRECT($AI25),BC$21,MATCH($AH25,INDIRECT($AJ25),0)+1),""),"PRODUCT_GEO_OVERRIDE","G","NUMBER_OF_PERIODS","-16","headers=n","REVERSE_PERIOD_ORDER","N","array=true"),1)&lt;&gt;"#",BC$21,"")),""),""),"")</f>
        <v/>
      </c>
      <c r="BD25" s="4" t="str">
        <f ca="1">IF(Sec_Formula_Indicator&gt;0,IF(LEN($AH25)&gt;0,IF(BD$21&lt;$AM$21*$AM25,IF(LEFT(_xll.BDS(TKR,IFERROR(INDEX(INDIRECT($AI25),BD$21,MATCH($AH25,INDIRECT($AJ25),0)+1),""),"PRODUCT_GEO_OVERRIDE","P","NUMBER_OF_PERIODS","-16","headers=n","REVERSE_PERIOD_ORDER","N","array=true"),1)&lt;&gt;"#",BD$21,IF(LEFT(_xll.BDS(TKR,IFERROR(INDEX(INDIRECT($AI25),BD$21,MATCH($AH25,INDIRECT($AJ25),0)+1),""),"PRODUCT_GEO_OVERRIDE","G","NUMBER_OF_PERIODS","-16","headers=n","REVERSE_PERIOD_ORDER","N","array=true"),1)&lt;&gt;"#",BD$21,"")),""),""),"")</f>
        <v/>
      </c>
      <c r="BE25" s="4" t="str">
        <f ca="1">IF(Sec_Formula_Indicator&gt;0,IF(LEN($AH25)&gt;0,IF(BE$21&lt;$AM$21*$AM25,IF(LEFT(_xll.BDS(TKR,IFERROR(INDEX(INDIRECT($AI25),BE$21,MATCH($AH25,INDIRECT($AJ25),0)+1),""),"PRODUCT_GEO_OVERRIDE","P","NUMBER_OF_PERIODS","-16","headers=n","REVERSE_PERIOD_ORDER","N","array=true"),1)&lt;&gt;"#",BE$21,IF(LEFT(_xll.BDS(TKR,IFERROR(INDEX(INDIRECT($AI25),BE$21,MATCH($AH25,INDIRECT($AJ25),0)+1),""),"PRODUCT_GEO_OVERRIDE","G","NUMBER_OF_PERIODS","-16","headers=n","REVERSE_PERIOD_ORDER","N","array=true"),1)&lt;&gt;"#",BE$21,"")),""),""),"")</f>
        <v/>
      </c>
      <c r="BF25" s="4" t="str">
        <f ca="1">IF(Sec_Formula_Indicator&gt;0,IF(LEN($AH25)&gt;0,IF(BF$21&lt;$AM$21*$AM25,IF(LEFT(_xll.BDS(TKR,IFERROR(INDEX(INDIRECT($AI25),BF$21,MATCH($AH25,INDIRECT($AJ25),0)+1),""),"PRODUCT_GEO_OVERRIDE","P","NUMBER_OF_PERIODS","-16","headers=n","REVERSE_PERIOD_ORDER","N","array=true"),1)&lt;&gt;"#",BF$21,IF(LEFT(_xll.BDS(TKR,IFERROR(INDEX(INDIRECT($AI25),BF$21,MATCH($AH25,INDIRECT($AJ25),0)+1),""),"PRODUCT_GEO_OVERRIDE","G","NUMBER_OF_PERIODS","-16","headers=n","REVERSE_PERIOD_ORDER","N","array=true"),1)&lt;&gt;"#",BF$21,"")),""),""),"")</f>
        <v/>
      </c>
      <c r="BG25" s="4" t="str">
        <f ca="1">IF(Sec_Formula_Indicator&gt;0,IF(LEN($AH25)&gt;0,IF(BG$21&lt;$AM$21*$AM25,IF(LEFT(_xll.BDS(TKR,IFERROR(INDEX(INDIRECT($AI25),BG$21,MATCH($AH25,INDIRECT($AJ25),0)+1),""),"PRODUCT_GEO_OVERRIDE","P","NUMBER_OF_PERIODS","-16","headers=n","REVERSE_PERIOD_ORDER","N","array=true"),1)&lt;&gt;"#",BG$21,IF(LEFT(_xll.BDS(TKR,IFERROR(INDEX(INDIRECT($AI25),BG$21,MATCH($AH25,INDIRECT($AJ25),0)+1),""),"PRODUCT_GEO_OVERRIDE","G","NUMBER_OF_PERIODS","-16","headers=n","REVERSE_PERIOD_ORDER","N","array=true"),1)&lt;&gt;"#",BG$21,"")),""),""),"")</f>
        <v/>
      </c>
      <c r="BH25" s="4" t="str">
        <f ca="1">IF(Sec_Formula_Indicator&gt;0,IF(LEN($AH25)&gt;0,IF(BH$21&lt;$AM$21*$AM25,IF(LEFT(_xll.BDS(TKR,IFERROR(INDEX(INDIRECT($AI25),BH$21,MATCH($AH25,INDIRECT($AJ25),0)+1),""),"PRODUCT_GEO_OVERRIDE","P","NUMBER_OF_PERIODS","-16","headers=n","REVERSE_PERIOD_ORDER","N","array=true"),1)&lt;&gt;"#",BH$21,IF(LEFT(_xll.BDS(TKR,IFERROR(INDEX(INDIRECT($AI25),BH$21,MATCH($AH25,INDIRECT($AJ25),0)+1),""),"PRODUCT_GEO_OVERRIDE","G","NUMBER_OF_PERIODS","-16","headers=n","REVERSE_PERIOD_ORDER","N","array=true"),1)&lt;&gt;"#",BH$21,"")),""),""),"")</f>
        <v/>
      </c>
      <c r="BI25" s="4" t="str">
        <f ca="1">IF(Sec_Formula_Indicator&gt;0,IF(LEN($AH25)&gt;0,IF(BI$21&lt;$AM$21*$AM25,IF(LEFT(_xll.BDS(TKR,IFERROR(INDEX(INDIRECT($AI25),BI$21,MATCH($AH25,INDIRECT($AJ25),0)+1),""),"PRODUCT_GEO_OVERRIDE","P","NUMBER_OF_PERIODS","-16","headers=n","REVERSE_PERIOD_ORDER","N","array=true"),1)&lt;&gt;"#",BI$21,IF(LEFT(_xll.BDS(TKR,IFERROR(INDEX(INDIRECT($AI25),BI$21,MATCH($AH25,INDIRECT($AJ25),0)+1),""),"PRODUCT_GEO_OVERRIDE","G","NUMBER_OF_PERIODS","-16","headers=n","REVERSE_PERIOD_ORDER","N","array=true"),1)&lt;&gt;"#",BI$21,"")),""),""),"")</f>
        <v/>
      </c>
      <c r="BJ25" s="4" t="str">
        <f ca="1">IF(Sec_Formula_Indicator&gt;0,IF(LEN($AH25)&gt;0,IF(BJ$21&lt;$AM$21*$AM25,IF(LEFT(_xll.BDS(TKR,IFERROR(INDEX(INDIRECT($AI25),BJ$21,MATCH($AH25,INDIRECT($AJ25),0)+1),""),"PRODUCT_GEO_OVERRIDE","P","NUMBER_OF_PERIODS","-16","headers=n","REVERSE_PERIOD_ORDER","N","array=true"),1)&lt;&gt;"#",BJ$21,IF(LEFT(_xll.BDS(TKR,IFERROR(INDEX(INDIRECT($AI25),BJ$21,MATCH($AH25,INDIRECT($AJ25),0)+1),""),"PRODUCT_GEO_OVERRIDE","G","NUMBER_OF_PERIODS","-16","headers=n","REVERSE_PERIOD_ORDER","N","array=true"),1)&lt;&gt;"#",BJ$21,"")),""),""),"")</f>
        <v/>
      </c>
      <c r="BK25" s="4" t="str">
        <f ca="1">IF(Sec_Formula_Indicator&gt;0,IF(LEN($AH25)&gt;0,IF(BK$21&lt;$AM$21*$AM25,IF(LEFT(_xll.BDS(TKR,IFERROR(INDEX(INDIRECT($AI25),BK$21,MATCH($AH25,INDIRECT($AJ25),0)+1),""),"PRODUCT_GEO_OVERRIDE","P","NUMBER_OF_PERIODS","-16","headers=n","REVERSE_PERIOD_ORDER","N","array=true"),1)&lt;&gt;"#",BK$21,IF(LEFT(_xll.BDS(TKR,IFERROR(INDEX(INDIRECT($AI25),BK$21,MATCH($AH25,INDIRECT($AJ25),0)+1),""),"PRODUCT_GEO_OVERRIDE","G","NUMBER_OF_PERIODS","-16","headers=n","REVERSE_PERIOD_ORDER","N","array=true"),1)&lt;&gt;"#",BK$21,"")),""),""),"")</f>
        <v/>
      </c>
      <c r="BL25" s="4" t="str">
        <f ca="1">IF(Sec_Formula_Indicator&gt;0,IF(LEN($AH25)&gt;0,IF(BL$21&lt;$AM$21*$AM25,IF(LEFT(_xll.BDS(TKR,IFERROR(INDEX(INDIRECT($AI25),BL$21,MATCH($AH25,INDIRECT($AJ25),0)+1),""),"PRODUCT_GEO_OVERRIDE","P","NUMBER_OF_PERIODS","-16","headers=n","REVERSE_PERIOD_ORDER","N","array=true"),1)&lt;&gt;"#",BL$21,IF(LEFT(_xll.BDS(TKR,IFERROR(INDEX(INDIRECT($AI25),BL$21,MATCH($AH25,INDIRECT($AJ25),0)+1),""),"PRODUCT_GEO_OVERRIDE","G","NUMBER_OF_PERIODS","-16","headers=n","REVERSE_PERIOD_ORDER","N","array=true"),1)&lt;&gt;"#",BL$21,"")),""),""),"")</f>
        <v/>
      </c>
      <c r="BM25" s="4" t="str">
        <f ca="1">IF(Sec_Formula_Indicator&gt;0,IF(LEN($AH25)&gt;0,IF(BM$21&lt;$AM$21*$AM25,IF(LEFT(_xll.BDS(TKR,IFERROR(INDEX(INDIRECT($AI25),BM$21,MATCH($AH25,INDIRECT($AJ25),0)+1),""),"PRODUCT_GEO_OVERRIDE","P","NUMBER_OF_PERIODS","-16","headers=n","REVERSE_PERIOD_ORDER","N","array=true"),1)&lt;&gt;"#",BM$21,IF(LEFT(_xll.BDS(TKR,IFERROR(INDEX(INDIRECT($AI25),BM$21,MATCH($AH25,INDIRECT($AJ25),0)+1),""),"PRODUCT_GEO_OVERRIDE","G","NUMBER_OF_PERIODS","-16","headers=n","REVERSE_PERIOD_ORDER","N","array=true"),1)&lt;&gt;"#",BM$21,"")),""),""),"")</f>
        <v/>
      </c>
      <c r="BN25" s="4" t="str">
        <f ca="1">IF(Sec_Formula_Indicator&gt;0,IF(LEN($AH25)&gt;0,IF(BN$21&lt;$AM$21*$AM25,IF(LEFT(_xll.BDS(TKR,IFERROR(INDEX(INDIRECT($AI25),BN$21,MATCH($AH25,INDIRECT($AJ25),0)+1),""),"PRODUCT_GEO_OVERRIDE","P","NUMBER_OF_PERIODS","-16","headers=n","REVERSE_PERIOD_ORDER","N","array=true"),1)&lt;&gt;"#",BN$21,IF(LEFT(_xll.BDS(TKR,IFERROR(INDEX(INDIRECT($AI25),BN$21,MATCH($AH25,INDIRECT($AJ25),0)+1),""),"PRODUCT_GEO_OVERRIDE","G","NUMBER_OF_PERIODS","-16","headers=n","REVERSE_PERIOD_ORDER","N","array=true"),1)&lt;&gt;"#",BN$21,"")),""),""),"")</f>
        <v/>
      </c>
      <c r="BO25" s="4" t="str">
        <f ca="1">IF(Sec_Formula_Indicator&gt;0,IF(LEN($AH25)&gt;0,IF(BO$21&lt;$AM$21*$AM25,IF(LEFT(_xll.BDS(TKR,IFERROR(INDEX(INDIRECT($AI25),BO$21,MATCH($AH25,INDIRECT($AJ25),0)+1),""),"PRODUCT_GEO_OVERRIDE","P","NUMBER_OF_PERIODS","-16","headers=n","REVERSE_PERIOD_ORDER","N","array=true"),1)&lt;&gt;"#",BO$21,IF(LEFT(_xll.BDS(TKR,IFERROR(INDEX(INDIRECT($AI25),BO$21,MATCH($AH25,INDIRECT($AJ25),0)+1),""),"PRODUCT_GEO_OVERRIDE","G","NUMBER_OF_PERIODS","-16","headers=n","REVERSE_PERIOD_ORDER","N","array=true"),1)&lt;&gt;"#",BO$21,"")),""),""),"")</f>
        <v/>
      </c>
      <c r="BP25" s="4" t="str">
        <f ca="1">IF(Sec_Formula_Indicator&gt;0,IF(LEN($AH25)&gt;0,IF(BP$21&lt;$AM$21*$AM25,IF(LEFT(_xll.BDS(TKR,IFERROR(INDEX(INDIRECT($AI25),BP$21,MATCH($AH25,INDIRECT($AJ25),0)+1),""),"PRODUCT_GEO_OVERRIDE","P","NUMBER_OF_PERIODS","-16","headers=n","REVERSE_PERIOD_ORDER","N","array=true"),1)&lt;&gt;"#",BP$21,IF(LEFT(_xll.BDS(TKR,IFERROR(INDEX(INDIRECT($AI25),BP$21,MATCH($AH25,INDIRECT($AJ25),0)+1),""),"PRODUCT_GEO_OVERRIDE","G","NUMBER_OF_PERIODS","-16","headers=n","REVERSE_PERIOD_ORDER","N","array=true"),1)&lt;&gt;"#",BP$21,"")),""),""),"")</f>
        <v/>
      </c>
      <c r="BQ25" s="4" t="str">
        <f ca="1">IF(Sec_Formula_Indicator&gt;0,IF(LEN($AH25)&gt;0,IF(BQ$21&lt;$AM$21*$AM25,IF(LEFT(_xll.BDS(TKR,IFERROR(INDEX(INDIRECT($AI25),BQ$21,MATCH($AH25,INDIRECT($AJ25),0)+1),""),"PRODUCT_GEO_OVERRIDE","P","NUMBER_OF_PERIODS","-16","headers=n","REVERSE_PERIOD_ORDER","N","array=true"),1)&lt;&gt;"#",BQ$21,IF(LEFT(_xll.BDS(TKR,IFERROR(INDEX(INDIRECT($AI25),BQ$21,MATCH($AH25,INDIRECT($AJ25),0)+1),""),"PRODUCT_GEO_OVERRIDE","G","NUMBER_OF_PERIODS","-16","headers=n","REVERSE_PERIOD_ORDER","N","array=true"),1)&lt;&gt;"#",BQ$21,"")),""),""),"")</f>
        <v/>
      </c>
      <c r="BR25" s="4" t="str">
        <f ca="1">IF(Sec_Formula_Indicator&gt;0,IF(LEN($AH25)&gt;0,IF(BR$21&lt;$AM$21*$AM25,IF(LEFT(_xll.BDS(TKR,IFERROR(INDEX(INDIRECT($AI25),BR$21,MATCH($AH25,INDIRECT($AJ25),0)+1),""),"PRODUCT_GEO_OVERRIDE","P","NUMBER_OF_PERIODS","-16","headers=n","REVERSE_PERIOD_ORDER","N","array=true"),1)&lt;&gt;"#",BR$21,IF(LEFT(_xll.BDS(TKR,IFERROR(INDEX(INDIRECT($AI25),BR$21,MATCH($AH25,INDIRECT($AJ25),0)+1),""),"PRODUCT_GEO_OVERRIDE","G","NUMBER_OF_PERIODS","-16","headers=n","REVERSE_PERIOD_ORDER","N","array=true"),1)&lt;&gt;"#",BR$21,"")),""),""),"")</f>
        <v/>
      </c>
      <c r="BS25" s="4" t="str">
        <f ca="1">IF(Sec_Formula_Indicator&gt;0,IF(LEN($AH25)&gt;0,IF(BS$21&lt;$AM$21*$AM25,IF(LEFT(_xll.BDS(TKR,IFERROR(INDEX(INDIRECT($AI25),BS$21,MATCH($AH25,INDIRECT($AJ25),0)+1),""),"PRODUCT_GEO_OVERRIDE","P","NUMBER_OF_PERIODS","-16","headers=n","REVERSE_PERIOD_ORDER","N","array=true"),1)&lt;&gt;"#",BS$21,IF(LEFT(_xll.BDS(TKR,IFERROR(INDEX(INDIRECT($AI25),BS$21,MATCH($AH25,INDIRECT($AJ25),0)+1),""),"PRODUCT_GEO_OVERRIDE","G","NUMBER_OF_PERIODS","-16","headers=n","REVERSE_PERIOD_ORDER","N","array=true"),1)&lt;&gt;"#",BS$21,"")),""),""),"")</f>
        <v/>
      </c>
      <c r="BT25" s="4" t="str">
        <f ca="1">IF(Sec_Formula_Indicator&gt;0,IF(LEN($AH25)&gt;0,IF(BT$21&lt;$AM$21*$AM25,IF(LEFT(_xll.BDS(TKR,IFERROR(INDEX(INDIRECT($AI25),BT$21,MATCH($AH25,INDIRECT($AJ25),0)+1),""),"PRODUCT_GEO_OVERRIDE","P","NUMBER_OF_PERIODS","-16","headers=n","REVERSE_PERIOD_ORDER","N","array=true"),1)&lt;&gt;"#",BT$21,IF(LEFT(_xll.BDS(TKR,IFERROR(INDEX(INDIRECT($AI25),BT$21,MATCH($AH25,INDIRECT($AJ25),0)+1),""),"PRODUCT_GEO_OVERRIDE","G","NUMBER_OF_PERIODS","-16","headers=n","REVERSE_PERIOD_ORDER","N","array=true"),1)&lt;&gt;"#",BT$21,"")),""),""),"")</f>
        <v/>
      </c>
      <c r="BU25" s="4" t="str">
        <f ca="1">IF(Sec_Formula_Indicator&gt;0,IF(LEN($AH25)&gt;0,IF(BU$21&lt;$AM$21*$AM25,IF(LEFT(_xll.BDS(TKR,IFERROR(INDEX(INDIRECT($AI25),BU$21,MATCH($AH25,INDIRECT($AJ25),0)+1),""),"PRODUCT_GEO_OVERRIDE","P","NUMBER_OF_PERIODS","-16","headers=n","REVERSE_PERIOD_ORDER","N","array=true"),1)&lt;&gt;"#",BU$21,IF(LEFT(_xll.BDS(TKR,IFERROR(INDEX(INDIRECT($AI25),BU$21,MATCH($AH25,INDIRECT($AJ25),0)+1),""),"PRODUCT_GEO_OVERRIDE","G","NUMBER_OF_PERIODS","-16","headers=n","REVERSE_PERIOD_ORDER","N","array=true"),1)&lt;&gt;"#",BU$21,"")),""),""),"")</f>
        <v/>
      </c>
      <c r="BV25" s="4" t="str">
        <f ca="1">IF(Sec_Formula_Indicator&gt;0,IF(LEN($AH25)&gt;0,IF(BV$21&lt;$AM$21*$AM25,IF(LEFT(_xll.BDS(TKR,IFERROR(INDEX(INDIRECT($AI25),BV$21,MATCH($AH25,INDIRECT($AJ25),0)+1),""),"PRODUCT_GEO_OVERRIDE","P","NUMBER_OF_PERIODS","-16","headers=n","REVERSE_PERIOD_ORDER","N","array=true"),1)&lt;&gt;"#",BV$21,IF(LEFT(_xll.BDS(TKR,IFERROR(INDEX(INDIRECT($AI25),BV$21,MATCH($AH25,INDIRECT($AJ25),0)+1),""),"PRODUCT_GEO_OVERRIDE","G","NUMBER_OF_PERIODS","-16","headers=n","REVERSE_PERIOD_ORDER","N","array=true"),1)&lt;&gt;"#",BV$21,"")),""),""),"")</f>
        <v/>
      </c>
      <c r="BW25" s="4" t="str">
        <f ca="1">IF(Sec_Formula_Indicator&gt;0,IF(LEN($AH25)&gt;0,IF(BW$21&lt;$AM$21*$AM25,IF(LEFT(_xll.BDS(TKR,IFERROR(INDEX(INDIRECT($AI25),BW$21,MATCH($AH25,INDIRECT($AJ25),0)+1),""),"PRODUCT_GEO_OVERRIDE","P","NUMBER_OF_PERIODS","-16","headers=n","REVERSE_PERIOD_ORDER","N","array=true"),1)&lt;&gt;"#",BW$21,IF(LEFT(_xll.BDS(TKR,IFERROR(INDEX(INDIRECT($AI25),BW$21,MATCH($AH25,INDIRECT($AJ25),0)+1),""),"PRODUCT_GEO_OVERRIDE","G","NUMBER_OF_PERIODS","-16","headers=n","REVERSE_PERIOD_ORDER","N","array=true"),1)&lt;&gt;"#",BW$21,"")),""),""),"")</f>
        <v/>
      </c>
      <c r="BX25" s="4" t="str">
        <f ca="1">IF(Sec_Formula_Indicator&gt;0,IF(LEN($AH25)&gt;0,IF(BX$21&lt;$AM$21*$AM25,IF(LEFT(_xll.BDS(TKR,IFERROR(INDEX(INDIRECT($AI25),BX$21,MATCH($AH25,INDIRECT($AJ25),0)+1),""),"PRODUCT_GEO_OVERRIDE","P","NUMBER_OF_PERIODS","-16","headers=n","REVERSE_PERIOD_ORDER","N","array=true"),1)&lt;&gt;"#",BX$21,IF(LEFT(_xll.BDS(TKR,IFERROR(INDEX(INDIRECT($AI25),BX$21,MATCH($AH25,INDIRECT($AJ25),0)+1),""),"PRODUCT_GEO_OVERRIDE","G","NUMBER_OF_PERIODS","-16","headers=n","REVERSE_PERIOD_ORDER","N","array=true"),1)&lt;&gt;"#",BX$21,"")),""),""),"")</f>
        <v/>
      </c>
      <c r="BY25" s="4" t="str">
        <f ca="1">IF(Sec_Formula_Indicator&gt;0,IF(LEN($AH25)&gt;0,IF(BY$21&lt;$AM$21*$AM25,IF(LEFT(_xll.BDS(TKR,IFERROR(INDEX(INDIRECT($AI25),BY$21,MATCH($AH25,INDIRECT($AJ25),0)+1),""),"PRODUCT_GEO_OVERRIDE","P","NUMBER_OF_PERIODS","-16","headers=n","REVERSE_PERIOD_ORDER","N","array=true"),1)&lt;&gt;"#",BY$21,IF(LEFT(_xll.BDS(TKR,IFERROR(INDEX(INDIRECT($AI25),BY$21,MATCH($AH25,INDIRECT($AJ25),0)+1),""),"PRODUCT_GEO_OVERRIDE","G","NUMBER_OF_PERIODS","-16","headers=n","REVERSE_PERIOD_ORDER","N","array=true"),1)&lt;&gt;"#",BY$21,"")),""),""),"")</f>
        <v/>
      </c>
      <c r="BZ25" s="4" t="str">
        <f ca="1">IF(Sec_Formula_Indicator&gt;0,IF(LEN($AH25)&gt;0,IF(BZ$21&lt;$AM$21*$AM25,IF(LEFT(_xll.BDS(TKR,IFERROR(INDEX(INDIRECT($AI25),BZ$21,MATCH($AH25,INDIRECT($AJ25),0)+1),""),"PRODUCT_GEO_OVERRIDE","P","NUMBER_OF_PERIODS","-16","headers=n","REVERSE_PERIOD_ORDER","N","array=true"),1)&lt;&gt;"#",BZ$21,IF(LEFT(_xll.BDS(TKR,IFERROR(INDEX(INDIRECT($AI25),BZ$21,MATCH($AH25,INDIRECT($AJ25),0)+1),""),"PRODUCT_GEO_OVERRIDE","G","NUMBER_OF_PERIODS","-16","headers=n","REVERSE_PERIOD_ORDER","N","array=true"),1)&lt;&gt;"#",BZ$21,"")),""),""),"")</f>
        <v/>
      </c>
      <c r="CA25" s="4" t="str">
        <f ca="1">IF(Sec_Formula_Indicator&gt;0,IF(LEN($AH25)&gt;0,IF(CA$21&lt;$AM$21*$AM25,IF(LEFT(_xll.BDS(TKR,IFERROR(INDEX(INDIRECT($AI25),CA$21,MATCH($AH25,INDIRECT($AJ25),0)+1),""),"PRODUCT_GEO_OVERRIDE","P","NUMBER_OF_PERIODS","-16","headers=n","REVERSE_PERIOD_ORDER","N","array=true"),1)&lt;&gt;"#",CA$21,IF(LEFT(_xll.BDS(TKR,IFERROR(INDEX(INDIRECT($AI25),CA$21,MATCH($AH25,INDIRECT($AJ25),0)+1),""),"PRODUCT_GEO_OVERRIDE","G","NUMBER_OF_PERIODS","-16","headers=n","REVERSE_PERIOD_ORDER","N","array=true"),1)&lt;&gt;"#",CA$21,"")),""),""),"")</f>
        <v/>
      </c>
      <c r="CB25" s="4" t="str">
        <f ca="1">IF(Sec_Formula_Indicator&gt;0,IF(LEN($AH25)&gt;0,IF(CB$21&lt;$AM$21*$AM25,IF(LEFT(_xll.BDS(TKR,IFERROR(INDEX(INDIRECT($AI25),CB$21,MATCH($AH25,INDIRECT($AJ25),0)+1),""),"PRODUCT_GEO_OVERRIDE","P","NUMBER_OF_PERIODS","-16","headers=n","REVERSE_PERIOD_ORDER","N","array=true"),1)&lt;&gt;"#",CB$21,IF(LEFT(_xll.BDS(TKR,IFERROR(INDEX(INDIRECT($AI25),CB$21,MATCH($AH25,INDIRECT($AJ25),0)+1),""),"PRODUCT_GEO_OVERRIDE","G","NUMBER_OF_PERIODS","-16","headers=n","REVERSE_PERIOD_ORDER","N","array=true"),1)&lt;&gt;"#",CB$21,"")),""),""),"")</f>
        <v/>
      </c>
      <c r="CC25" s="4" t="str">
        <f ca="1">IF(Sec_Formula_Indicator&gt;0,IF(LEN($AH25)&gt;0,IF(CC$21&lt;$AM$21*$AM25,IF(LEFT(_xll.BDS(TKR,IFERROR(INDEX(INDIRECT($AI25),CC$21,MATCH($AH25,INDIRECT($AJ25),0)+1),""),"PRODUCT_GEO_OVERRIDE","P","NUMBER_OF_PERIODS","-16","headers=n","REVERSE_PERIOD_ORDER","N","array=true"),1)&lt;&gt;"#",CC$21,IF(LEFT(_xll.BDS(TKR,IFERROR(INDEX(INDIRECT($AI25),CC$21,MATCH($AH25,INDIRECT($AJ25),0)+1),""),"PRODUCT_GEO_OVERRIDE","G","NUMBER_OF_PERIODS","-16","headers=n","REVERSE_PERIOD_ORDER","N","array=true"),1)&lt;&gt;"#",CC$21,"")),""),""),"")</f>
        <v/>
      </c>
      <c r="CD25" s="4" t="str">
        <f ca="1">IF(Sec_Formula_Indicator&gt;0,IF(LEN($AH25)&gt;0,IF(CD$21&lt;$AM$21*$AM25,IF(LEFT(_xll.BDS(TKR,IFERROR(INDEX(INDIRECT($AI25),CD$21,MATCH($AH25,INDIRECT($AJ25),0)+1),""),"PRODUCT_GEO_OVERRIDE","P","NUMBER_OF_PERIODS","-16","headers=n","REVERSE_PERIOD_ORDER","N","array=true"),1)&lt;&gt;"#",CD$21,IF(LEFT(_xll.BDS(TKR,IFERROR(INDEX(INDIRECT($AI25),CD$21,MATCH($AH25,INDIRECT($AJ25),0)+1),""),"PRODUCT_GEO_OVERRIDE","G","NUMBER_OF_PERIODS","-16","headers=n","REVERSE_PERIOD_ORDER","N","array=true"),1)&lt;&gt;"#",CD$21,"")),""),""),"")</f>
        <v/>
      </c>
      <c r="CE25" s="4" t="str">
        <f ca="1">IF(Sec_Formula_Indicator&gt;0,IF(LEN($AH25)&gt;0,IF(CE$21&lt;$AM$21*$AM25,IF(LEFT(_xll.BDS(TKR,IFERROR(INDEX(INDIRECT($AI25),CE$21,MATCH($AH25,INDIRECT($AJ25),0)+1),""),"PRODUCT_GEO_OVERRIDE","P","NUMBER_OF_PERIODS","-16","headers=n","REVERSE_PERIOD_ORDER","N","array=true"),1)&lt;&gt;"#",CE$21,IF(LEFT(_xll.BDS(TKR,IFERROR(INDEX(INDIRECT($AI25),CE$21,MATCH($AH25,INDIRECT($AJ25),0)+1),""),"PRODUCT_GEO_OVERRIDE","G","NUMBER_OF_PERIODS","-16","headers=n","REVERSE_PERIOD_ORDER","N","array=true"),1)&lt;&gt;"#",CE$21,"")),""),""),"")</f>
        <v/>
      </c>
      <c r="CF25" s="4" t="str">
        <f ca="1">IF(Sec_Formula_Indicator&gt;0,IF(LEN($AH25)&gt;0,IF(CF$21&lt;$AM$21*$AM25,IF(LEFT(_xll.BDS(TKR,IFERROR(INDEX(INDIRECT($AI25),CF$21,MATCH($AH25,INDIRECT($AJ25),0)+1),""),"PRODUCT_GEO_OVERRIDE","P","NUMBER_OF_PERIODS","-16","headers=n","REVERSE_PERIOD_ORDER","N","array=true"),1)&lt;&gt;"#",CF$21,IF(LEFT(_xll.BDS(TKR,IFERROR(INDEX(INDIRECT($AI25),CF$21,MATCH($AH25,INDIRECT($AJ25),0)+1),""),"PRODUCT_GEO_OVERRIDE","G","NUMBER_OF_PERIODS","-16","headers=n","REVERSE_PERIOD_ORDER","N","array=true"),1)&lt;&gt;"#",CF$21,"")),""),""),"")</f>
        <v/>
      </c>
      <c r="CG25" s="4" t="str">
        <f ca="1">IF(Sec_Formula_Indicator&gt;0,IF(LEN($AH25)&gt;0,IF(CG$21&lt;$AM$21*$AM25,IF(LEFT(_xll.BDS(TKR,IFERROR(INDEX(INDIRECT($AI25),CG$21,MATCH($AH25,INDIRECT($AJ25),0)+1),""),"PRODUCT_GEO_OVERRIDE","P","NUMBER_OF_PERIODS","-16","headers=n","REVERSE_PERIOD_ORDER","N","array=true"),1)&lt;&gt;"#",CG$21,IF(LEFT(_xll.BDS(TKR,IFERROR(INDEX(INDIRECT($AI25),CG$21,MATCH($AH25,INDIRECT($AJ25),0)+1),""),"PRODUCT_GEO_OVERRIDE","G","NUMBER_OF_PERIODS","-16","headers=n","REVERSE_PERIOD_ORDER","N","array=true"),1)&lt;&gt;"#",CG$21,"")),""),""),"")</f>
        <v/>
      </c>
      <c r="CH25" s="4" t="str">
        <f ca="1">IF(Sec_Formula_Indicator&gt;0,IF(LEN($AH25)&gt;0,IF(CH$21&lt;$AM$21*$AM25,IF(LEFT(_xll.BDS(TKR,IFERROR(INDEX(INDIRECT($AI25),CH$21,MATCH($AH25,INDIRECT($AJ25),0)+1),""),"PRODUCT_GEO_OVERRIDE","P","NUMBER_OF_PERIODS","-16","headers=n","REVERSE_PERIOD_ORDER","N","array=true"),1)&lt;&gt;"#",CH$21,IF(LEFT(_xll.BDS(TKR,IFERROR(INDEX(INDIRECT($AI25),CH$21,MATCH($AH25,INDIRECT($AJ25),0)+1),""),"PRODUCT_GEO_OVERRIDE","G","NUMBER_OF_PERIODS","-16","headers=n","REVERSE_PERIOD_ORDER","N","array=true"),1)&lt;&gt;"#",CH$21,"")),""),""),"")</f>
        <v/>
      </c>
      <c r="CI25" s="4" t="str">
        <f ca="1">IF(Sec_Formula_Indicator&gt;0,IF(LEN($AH25)&gt;0,IF(CI$21&lt;$AM$21*$AM25,IF(LEFT(_xll.BDS(TKR,IFERROR(INDEX(INDIRECT($AI25),CI$21,MATCH($AH25,INDIRECT($AJ25),0)+1),""),"PRODUCT_GEO_OVERRIDE","P","NUMBER_OF_PERIODS","-16","headers=n","REVERSE_PERIOD_ORDER","N","array=true"),1)&lt;&gt;"#",CI$21,IF(LEFT(_xll.BDS(TKR,IFERROR(INDEX(INDIRECT($AI25),CI$21,MATCH($AH25,INDIRECT($AJ25),0)+1),""),"PRODUCT_GEO_OVERRIDE","G","NUMBER_OF_PERIODS","-16","headers=n","REVERSE_PERIOD_ORDER","N","array=true"),1)&lt;&gt;"#",CI$21,"")),""),""),"")</f>
        <v/>
      </c>
      <c r="CJ25" s="4" t="str">
        <f ca="1">IF(Sec_Formula_Indicator&gt;0,IF(LEN($AH25)&gt;0,IF(CJ$21&lt;$AM$21*$AM25,IF(LEFT(_xll.BDS(TKR,IFERROR(INDEX(INDIRECT($AI25),CJ$21,MATCH($AH25,INDIRECT($AJ25),0)+1),""),"PRODUCT_GEO_OVERRIDE","P","NUMBER_OF_PERIODS","-16","headers=n","REVERSE_PERIOD_ORDER","N","array=true"),1)&lt;&gt;"#",CJ$21,IF(LEFT(_xll.BDS(TKR,IFERROR(INDEX(INDIRECT($AI25),CJ$21,MATCH($AH25,INDIRECT($AJ25),0)+1),""),"PRODUCT_GEO_OVERRIDE","G","NUMBER_OF_PERIODS","-16","headers=n","REVERSE_PERIOD_ORDER","N","array=true"),1)&lt;&gt;"#",CJ$21,"")),""),""),"")</f>
        <v/>
      </c>
      <c r="CK25" s="4" t="str">
        <f ca="1">IF(Sec_Formula_Indicator&gt;0,IF(LEN($AH25)&gt;0,IF(CK$21&lt;$AM$21*$AM25,IF(LEFT(_xll.BDS(TKR,IFERROR(INDEX(INDIRECT($AI25),CK$21,MATCH($AH25,INDIRECT($AJ25),0)+1),""),"PRODUCT_GEO_OVERRIDE","P","NUMBER_OF_PERIODS","-16","headers=n","REVERSE_PERIOD_ORDER","N","array=true"),1)&lt;&gt;"#",CK$21,IF(LEFT(_xll.BDS(TKR,IFERROR(INDEX(INDIRECT($AI25),CK$21,MATCH($AH25,INDIRECT($AJ25),0)+1),""),"PRODUCT_GEO_OVERRIDE","G","NUMBER_OF_PERIODS","-16","headers=n","REVERSE_PERIOD_ORDER","N","array=true"),1)&lt;&gt;"#",CK$21,"")),""),""),"")</f>
        <v/>
      </c>
      <c r="CL25" s="4" t="str">
        <f ca="1">IF(Sec_Formula_Indicator&gt;0,IF(LEN($AH25)&gt;0,IF(CL$21&lt;$AM$21*$AM25,IF(LEFT(_xll.BDS(TKR,IFERROR(INDEX(INDIRECT($AI25),CL$21,MATCH($AH25,INDIRECT($AJ25),0)+1),""),"PRODUCT_GEO_OVERRIDE","P","NUMBER_OF_PERIODS","-16","headers=n","REVERSE_PERIOD_ORDER","N","array=true"),1)&lt;&gt;"#",CL$21,IF(LEFT(_xll.BDS(TKR,IFERROR(INDEX(INDIRECT($AI25),CL$21,MATCH($AH25,INDIRECT($AJ25),0)+1),""),"PRODUCT_GEO_OVERRIDE","G","NUMBER_OF_PERIODS","-16","headers=n","REVERSE_PERIOD_ORDER","N","array=true"),1)&lt;&gt;"#",CL$21,"")),""),""),"")</f>
        <v/>
      </c>
      <c r="CM25" s="4" t="str">
        <f ca="1">IF(Sec_Formula_Indicator&gt;0,IF(LEN($AH25)&gt;0,IF(CM$21&lt;$AM$21*$AM25,IF(LEFT(_xll.BDS(TKR,IFERROR(INDEX(INDIRECT($AI25),CM$21,MATCH($AH25,INDIRECT($AJ25),0)+1),""),"PRODUCT_GEO_OVERRIDE","P","NUMBER_OF_PERIODS","-16","headers=n","REVERSE_PERIOD_ORDER","N","array=true"),1)&lt;&gt;"#",CM$21,IF(LEFT(_xll.BDS(TKR,IFERROR(INDEX(INDIRECT($AI25),CM$21,MATCH($AH25,INDIRECT($AJ25),0)+1),""),"PRODUCT_GEO_OVERRIDE","G","NUMBER_OF_PERIODS","-16","headers=n","REVERSE_PERIOD_ORDER","N","array=true"),1)&lt;&gt;"#",CM$21,"")),""),""),"")</f>
        <v/>
      </c>
      <c r="CN25" s="4" t="str">
        <f ca="1">IF(Sec_Formula_Indicator&gt;0,IF(LEN($AH25)&gt;0,IF(CN$21&lt;$AM$21*$AM25,IF(LEFT(_xll.BDS(TKR,IFERROR(INDEX(INDIRECT($AI25),CN$21,MATCH($AH25,INDIRECT($AJ25),0)+1),""),"PRODUCT_GEO_OVERRIDE","P","NUMBER_OF_PERIODS","-16","headers=n","REVERSE_PERIOD_ORDER","N","array=true"),1)&lt;&gt;"#",CN$21,IF(LEFT(_xll.BDS(TKR,IFERROR(INDEX(INDIRECT($AI25),CN$21,MATCH($AH25,INDIRECT($AJ25),0)+1),""),"PRODUCT_GEO_OVERRIDE","G","NUMBER_OF_PERIODS","-16","headers=n","REVERSE_PERIOD_ORDER","N","array=true"),1)&lt;&gt;"#",CN$21,"")),""),""),"")</f>
        <v/>
      </c>
      <c r="CO25" s="4" t="str">
        <f ca="1">IF(Sec_Formula_Indicator&gt;0,IF(LEN($AH25)&gt;0,IF(CO$21&lt;$AM$21*$AM25,IF(LEFT(_xll.BDS(TKR,IFERROR(INDEX(INDIRECT($AI25),CO$21,MATCH($AH25,INDIRECT($AJ25),0)+1),""),"PRODUCT_GEO_OVERRIDE","P","NUMBER_OF_PERIODS","-16","headers=n","REVERSE_PERIOD_ORDER","N","array=true"),1)&lt;&gt;"#",CO$21,IF(LEFT(_xll.BDS(TKR,IFERROR(INDEX(INDIRECT($AI25),CO$21,MATCH($AH25,INDIRECT($AJ25),0)+1),""),"PRODUCT_GEO_OVERRIDE","G","NUMBER_OF_PERIODS","-16","headers=n","REVERSE_PERIOD_ORDER","N","array=true"),1)&lt;&gt;"#",CO$21,"")),""),""),"")</f>
        <v/>
      </c>
      <c r="CP25" s="4" t="str">
        <f ca="1">IF(Sec_Formula_Indicator&gt;0,IF(LEN($AH25)&gt;0,IF(CP$21&lt;$AM$21*$AM25,IF(LEFT(_xll.BDS(TKR,IFERROR(INDEX(INDIRECT($AI25),CP$21,MATCH($AH25,INDIRECT($AJ25),0)+1),""),"PRODUCT_GEO_OVERRIDE","P","NUMBER_OF_PERIODS","-16","headers=n","REVERSE_PERIOD_ORDER","N","array=true"),1)&lt;&gt;"#",CP$21,IF(LEFT(_xll.BDS(TKR,IFERROR(INDEX(INDIRECT($AI25),CP$21,MATCH($AH25,INDIRECT($AJ25),0)+1),""),"PRODUCT_GEO_OVERRIDE","G","NUMBER_OF_PERIODS","-16","headers=n","REVERSE_PERIOD_ORDER","N","array=true"),1)&lt;&gt;"#",CP$21,"")),""),""),"")</f>
        <v/>
      </c>
      <c r="CQ25" s="4" t="str">
        <f ca="1">IF(Sec_Formula_Indicator&gt;0,IF(LEN($AH25)&gt;0,IF(CQ$21&lt;$AM$21*$AM25,IF(LEFT(_xll.BDS(TKR,IFERROR(INDEX(INDIRECT($AI25),CQ$21,MATCH($AH25,INDIRECT($AJ25),0)+1),""),"PRODUCT_GEO_OVERRIDE","P","NUMBER_OF_PERIODS","-16","headers=n","REVERSE_PERIOD_ORDER","N","array=true"),1)&lt;&gt;"#",CQ$21,IF(LEFT(_xll.BDS(TKR,IFERROR(INDEX(INDIRECT($AI25),CQ$21,MATCH($AH25,INDIRECT($AJ25),0)+1),""),"PRODUCT_GEO_OVERRIDE","G","NUMBER_OF_PERIODS","-16","headers=n","REVERSE_PERIOD_ORDER","N","array=true"),1)&lt;&gt;"#",CQ$21,"")),""),""),"")</f>
        <v/>
      </c>
      <c r="CR25" s="4" t="str">
        <f ca="1">IF(Sec_Formula_Indicator&gt;0,IF(LEN($AH25)&gt;0,IF(CR$21&lt;$AM$21*$AM25,IF(LEFT(_xll.BDS(TKR,IFERROR(INDEX(INDIRECT($AI25),CR$21,MATCH($AH25,INDIRECT($AJ25),0)+1),""),"PRODUCT_GEO_OVERRIDE","P","NUMBER_OF_PERIODS","-16","headers=n","REVERSE_PERIOD_ORDER","N","array=true"),1)&lt;&gt;"#",CR$21,IF(LEFT(_xll.BDS(TKR,IFERROR(INDEX(INDIRECT($AI25),CR$21,MATCH($AH25,INDIRECT($AJ25),0)+1),""),"PRODUCT_GEO_OVERRIDE","G","NUMBER_OF_PERIODS","-16","headers=n","REVERSE_PERIOD_ORDER","N","array=true"),1)&lt;&gt;"#",CR$21,"")),""),""),"")</f>
        <v/>
      </c>
      <c r="CS25" s="4" t="str">
        <f ca="1">IF(Sec_Formula_Indicator&gt;0,IF(LEN($AH25)&gt;0,IF(CS$21&lt;$AM$21*$AM25,IF(LEFT(_xll.BDS(TKR,IFERROR(INDEX(INDIRECT($AI25),CS$21,MATCH($AH25,INDIRECT($AJ25),0)+1),""),"PRODUCT_GEO_OVERRIDE","P","NUMBER_OF_PERIODS","-16","headers=n","REVERSE_PERIOD_ORDER","N","array=true"),1)&lt;&gt;"#",CS$21,IF(LEFT(_xll.BDS(TKR,IFERROR(INDEX(INDIRECT($AI25),CS$21,MATCH($AH25,INDIRECT($AJ25),0)+1),""),"PRODUCT_GEO_OVERRIDE","G","NUMBER_OF_PERIODS","-16","headers=n","REVERSE_PERIOD_ORDER","N","array=true"),1)&lt;&gt;"#",CS$21,"")),""),""),"")</f>
        <v/>
      </c>
      <c r="CT25" s="4" t="str">
        <f ca="1">IF(Sec_Formula_Indicator&gt;0,IF(LEN($AH25)&gt;0,IF(CT$21&lt;$AM$21*$AM25,IF(LEFT(_xll.BDS(TKR,IFERROR(INDEX(INDIRECT($AI25),CT$21,MATCH($AH25,INDIRECT($AJ25),0)+1),""),"PRODUCT_GEO_OVERRIDE","P","NUMBER_OF_PERIODS","-16","headers=n","REVERSE_PERIOD_ORDER","N","array=true"),1)&lt;&gt;"#",CT$21,IF(LEFT(_xll.BDS(TKR,IFERROR(INDEX(INDIRECT($AI25),CT$21,MATCH($AH25,INDIRECT($AJ25),0)+1),""),"PRODUCT_GEO_OVERRIDE","G","NUMBER_OF_PERIODS","-16","headers=n","REVERSE_PERIOD_ORDER","N","array=true"),1)&lt;&gt;"#",CT$21,"")),""),""),"")</f>
        <v/>
      </c>
      <c r="CU25" s="4" t="str">
        <f ca="1">IF(Sec_Formula_Indicator&gt;0,IF(LEN($AH25)&gt;0,IF(CU$21&lt;$AM$21*$AM25,IF(LEFT(_xll.BDS(TKR,IFERROR(INDEX(INDIRECT($AI25),CU$21,MATCH($AH25,INDIRECT($AJ25),0)+1),""),"PRODUCT_GEO_OVERRIDE","P","NUMBER_OF_PERIODS","-16","headers=n","REVERSE_PERIOD_ORDER","N","array=true"),1)&lt;&gt;"#",CU$21,IF(LEFT(_xll.BDS(TKR,IFERROR(INDEX(INDIRECT($AI25),CU$21,MATCH($AH25,INDIRECT($AJ25),0)+1),""),"PRODUCT_GEO_OVERRIDE","G","NUMBER_OF_PERIODS","-16","headers=n","REVERSE_PERIOD_ORDER","N","array=true"),1)&lt;&gt;"#",CU$21,"")),""),""),"")</f>
        <v/>
      </c>
      <c r="CV25" s="4" t="str">
        <f ca="1">IF(Sec_Formula_Indicator&gt;0,IF(LEN($AH25)&gt;0,IF(CV$21&lt;$AM$21*$AM25,IF(LEFT(_xll.BDS(TKR,IFERROR(INDEX(INDIRECT($AI25),CV$21,MATCH($AH25,INDIRECT($AJ25),0)+1),""),"PRODUCT_GEO_OVERRIDE","P","NUMBER_OF_PERIODS","-16","headers=n","REVERSE_PERIOD_ORDER","N","array=true"),1)&lt;&gt;"#",CV$21,IF(LEFT(_xll.BDS(TKR,IFERROR(INDEX(INDIRECT($AI25),CV$21,MATCH($AH25,INDIRECT($AJ25),0)+1),""),"PRODUCT_GEO_OVERRIDE","G","NUMBER_OF_PERIODS","-16","headers=n","REVERSE_PERIOD_ORDER","N","array=true"),1)&lt;&gt;"#",CV$21,"")),""),""),"")</f>
        <v/>
      </c>
      <c r="CW25" s="4" t="str">
        <f ca="1">IF(Sec_Formula_Indicator&gt;0,IF(LEN($AH25)&gt;0,IF(CW$21&lt;$AM$21*$AM25,IF(LEFT(_xll.BDS(TKR,IFERROR(INDEX(INDIRECT($AI25),CW$21,MATCH($AH25,INDIRECT($AJ25),0)+1),""),"PRODUCT_GEO_OVERRIDE","P","NUMBER_OF_PERIODS","-16","headers=n","REVERSE_PERIOD_ORDER","N","array=true"),1)&lt;&gt;"#",CW$21,IF(LEFT(_xll.BDS(TKR,IFERROR(INDEX(INDIRECT($AI25),CW$21,MATCH($AH25,INDIRECT($AJ25),0)+1),""),"PRODUCT_GEO_OVERRIDE","G","NUMBER_OF_PERIODS","-16","headers=n","REVERSE_PERIOD_ORDER","N","array=true"),1)&lt;&gt;"#",CW$21,"")),""),""),"")</f>
        <v/>
      </c>
      <c r="CX25" s="4" t="str">
        <f ca="1">IF(Sec_Formula_Indicator&gt;0,IF(LEN($AH25)&gt;0,IF(CX$21&lt;$AM$21*$AM25,IF(LEFT(_xll.BDS(TKR,IFERROR(INDEX(INDIRECT($AI25),CX$21,MATCH($AH25,INDIRECT($AJ25),0)+1),""),"PRODUCT_GEO_OVERRIDE","P","NUMBER_OF_PERIODS","-16","headers=n","REVERSE_PERIOD_ORDER","N","array=true"),1)&lt;&gt;"#",CX$21,IF(LEFT(_xll.BDS(TKR,IFERROR(INDEX(INDIRECT($AI25),CX$21,MATCH($AH25,INDIRECT($AJ25),0)+1),""),"PRODUCT_GEO_OVERRIDE","G","NUMBER_OF_PERIODS","-16","headers=n","REVERSE_PERIOD_ORDER","N","array=true"),1)&lt;&gt;"#",CX$21,"")),""),""),"")</f>
        <v/>
      </c>
      <c r="CY25" s="4" t="str">
        <f ca="1">IF(Sec_Formula_Indicator&gt;0,IF(LEN($AH25)&gt;0,IF(CY$21&lt;$AM$21*$AM25,IF(LEFT(_xll.BDS(TKR,IFERROR(INDEX(INDIRECT($AI25),CY$21,MATCH($AH25,INDIRECT($AJ25),0)+1),""),"PRODUCT_GEO_OVERRIDE","P","NUMBER_OF_PERIODS","-16","headers=n","REVERSE_PERIOD_ORDER","N","array=true"),1)&lt;&gt;"#",CY$21,IF(LEFT(_xll.BDS(TKR,IFERROR(INDEX(INDIRECT($AI25),CY$21,MATCH($AH25,INDIRECT($AJ25),0)+1),""),"PRODUCT_GEO_OVERRIDE","G","NUMBER_OF_PERIODS","-16","headers=n","REVERSE_PERIOD_ORDER","N","array=true"),1)&lt;&gt;"#",CY$21,"")),""),""),"")</f>
        <v/>
      </c>
      <c r="CZ25" s="4" t="str">
        <f ca="1">IF(Sec_Formula_Indicator&gt;0,IF(LEN($AH25)&gt;0,IF(CZ$21&lt;$AM$21*$AM25,IF(LEFT(_xll.BDS(TKR,IFERROR(INDEX(INDIRECT($AI25),CZ$21,MATCH($AH25,INDIRECT($AJ25),0)+1),""),"PRODUCT_GEO_OVERRIDE","P","NUMBER_OF_PERIODS","-16","headers=n","REVERSE_PERIOD_ORDER","N","array=true"),1)&lt;&gt;"#",CZ$21,IF(LEFT(_xll.BDS(TKR,IFERROR(INDEX(INDIRECT($AI25),CZ$21,MATCH($AH25,INDIRECT($AJ25),0)+1),""),"PRODUCT_GEO_OVERRIDE","G","NUMBER_OF_PERIODS","-16","headers=n","REVERSE_PERIOD_ORDER","N","array=true"),1)&lt;&gt;"#",CZ$21,"")),""),""),"")</f>
        <v/>
      </c>
      <c r="DA25" s="4" t="str">
        <f ca="1">IF(Sec_Formula_Indicator&gt;0,IF(LEN($AH25)&gt;0,IF(DA$21&lt;$AM$21*$AM25,IF(LEFT(_xll.BDS(TKR,IFERROR(INDEX(INDIRECT($AI25),DA$21,MATCH($AH25,INDIRECT($AJ25),0)+1),""),"PRODUCT_GEO_OVERRIDE","P","NUMBER_OF_PERIODS","-16","headers=n","REVERSE_PERIOD_ORDER","N","array=true"),1)&lt;&gt;"#",DA$21,IF(LEFT(_xll.BDS(TKR,IFERROR(INDEX(INDIRECT($AI25),DA$21,MATCH($AH25,INDIRECT($AJ25),0)+1),""),"PRODUCT_GEO_OVERRIDE","G","NUMBER_OF_PERIODS","-16","headers=n","REVERSE_PERIOD_ORDER","N","array=true"),1)&lt;&gt;"#",DA$21,"")),""),""),"")</f>
        <v/>
      </c>
      <c r="DB25" s="4" t="str">
        <f ca="1">IF(Sec_Formula_Indicator&gt;0,IF(LEN($AH25)&gt;0,IF(DB$21&lt;$AM$21*$AM25,IF(LEFT(_xll.BDS(TKR,IFERROR(INDEX(INDIRECT($AI25),DB$21,MATCH($AH25,INDIRECT($AJ25),0)+1),""),"PRODUCT_GEO_OVERRIDE","P","NUMBER_OF_PERIODS","-16","headers=n","REVERSE_PERIOD_ORDER","N","array=true"),1)&lt;&gt;"#",DB$21,IF(LEFT(_xll.BDS(TKR,IFERROR(INDEX(INDIRECT($AI25),DB$21,MATCH($AH25,INDIRECT($AJ25),0)+1),""),"PRODUCT_GEO_OVERRIDE","G","NUMBER_OF_PERIODS","-16","headers=n","REVERSE_PERIOD_ORDER","N","array=true"),1)&lt;&gt;"#",DB$21,"")),""),""),"")</f>
        <v/>
      </c>
      <c r="DC25" s="4" t="str">
        <f ca="1">IF(Sec_Formula_Indicator&gt;0,IF(LEN($AH25)&gt;0,IF(DC$21&lt;$AM$21*$AM25,IF(LEFT(_xll.BDS(TKR,IFERROR(INDEX(INDIRECT($AI25),DC$21,MATCH($AH25,INDIRECT($AJ25),0)+1),""),"PRODUCT_GEO_OVERRIDE","P","NUMBER_OF_PERIODS","-16","headers=n","REVERSE_PERIOD_ORDER","N","array=true"),1)&lt;&gt;"#",DC$21,IF(LEFT(_xll.BDS(TKR,IFERROR(INDEX(INDIRECT($AI25),DC$21,MATCH($AH25,INDIRECT($AJ25),0)+1),""),"PRODUCT_GEO_OVERRIDE","G","NUMBER_OF_PERIODS","-16","headers=n","REVERSE_PERIOD_ORDER","N","array=true"),1)&lt;&gt;"#",DC$21,"")),""),""),"")</f>
        <v/>
      </c>
      <c r="DD25" s="4" t="str">
        <f ca="1">IF(Sec_Formula_Indicator&gt;0,IF(LEN($AH25)&gt;0,IF(DD$21&lt;$AM$21*$AM25,IF(LEFT(_xll.BDS(TKR,IFERROR(INDEX(INDIRECT($AI25),DD$21,MATCH($AH25,INDIRECT($AJ25),0)+1),""),"PRODUCT_GEO_OVERRIDE","P","NUMBER_OF_PERIODS","-16","headers=n","REVERSE_PERIOD_ORDER","N","array=true"),1)&lt;&gt;"#",DD$21,IF(LEFT(_xll.BDS(TKR,IFERROR(INDEX(INDIRECT($AI25),DD$21,MATCH($AH25,INDIRECT($AJ25),0)+1),""),"PRODUCT_GEO_OVERRIDE","G","NUMBER_OF_PERIODS","-16","headers=n","REVERSE_PERIOD_ORDER","N","array=true"),1)&lt;&gt;"#",DD$21,"")),""),""),"")</f>
        <v/>
      </c>
      <c r="DE25" s="4" t="str">
        <f ca="1">IF(Sec_Formula_Indicator&gt;0,IF(LEN($AH25)&gt;0,IF(DE$21&lt;$AM$21*$AM25,IF(LEFT(_xll.BDS(TKR,IFERROR(INDEX(INDIRECT($AI25),DE$21,MATCH($AH25,INDIRECT($AJ25),0)+1),""),"PRODUCT_GEO_OVERRIDE","P","NUMBER_OF_PERIODS","-16","headers=n","REVERSE_PERIOD_ORDER","N","array=true"),1)&lt;&gt;"#",DE$21,IF(LEFT(_xll.BDS(TKR,IFERROR(INDEX(INDIRECT($AI25),DE$21,MATCH($AH25,INDIRECT($AJ25),0)+1),""),"PRODUCT_GEO_OVERRIDE","G","NUMBER_OF_PERIODS","-16","headers=n","REVERSE_PERIOD_ORDER","N","array=true"),1)&lt;&gt;"#",DE$21,"")),""),""),"")</f>
        <v/>
      </c>
      <c r="DF25" s="4" t="str">
        <f ca="1">IF(Sec_Formula_Indicator&gt;0,IF(LEN($AH25)&gt;0,IF(DF$21&lt;$AM$21*$AM25,IF(LEFT(_xll.BDS(TKR,IFERROR(INDEX(INDIRECT($AI25),DF$21,MATCH($AH25,INDIRECT($AJ25),0)+1),""),"PRODUCT_GEO_OVERRIDE","P","NUMBER_OF_PERIODS","-16","headers=n","REVERSE_PERIOD_ORDER","N","array=true"),1)&lt;&gt;"#",DF$21,IF(LEFT(_xll.BDS(TKR,IFERROR(INDEX(INDIRECT($AI25),DF$21,MATCH($AH25,INDIRECT($AJ25),0)+1),""),"PRODUCT_GEO_OVERRIDE","G","NUMBER_OF_PERIODS","-16","headers=n","REVERSE_PERIOD_ORDER","N","array=true"),1)&lt;&gt;"#",DF$21,"")),""),""),"")</f>
        <v/>
      </c>
      <c r="DG25" s="4" t="str">
        <f ca="1">IF(Sec_Formula_Indicator&gt;0,IF(LEN($AH25)&gt;0,IF(DG$21&lt;$AM$21*$AM25,IF(LEFT(_xll.BDS(TKR,IFERROR(INDEX(INDIRECT($AI25),DG$21,MATCH($AH25,INDIRECT($AJ25),0)+1),""),"PRODUCT_GEO_OVERRIDE","P","NUMBER_OF_PERIODS","-16","headers=n","REVERSE_PERIOD_ORDER","N","array=true"),1)&lt;&gt;"#",DG$21,IF(LEFT(_xll.BDS(TKR,IFERROR(INDEX(INDIRECT($AI25),DG$21,MATCH($AH25,INDIRECT($AJ25),0)+1),""),"PRODUCT_GEO_OVERRIDE","G","NUMBER_OF_PERIODS","-16","headers=n","REVERSE_PERIOD_ORDER","N","array=true"),1)&lt;&gt;"#",DG$21,"")),""),""),"")</f>
        <v/>
      </c>
      <c r="DH25" s="4" t="str">
        <f ca="1">IF(Sec_Formula_Indicator&gt;0,IF(LEN($AH25)&gt;0,IF(DH$21&lt;$AM$21*$AM25,IF(LEFT(_xll.BDS(TKR,IFERROR(INDEX(INDIRECT($AI25),DH$21,MATCH($AH25,INDIRECT($AJ25),0)+1),""),"PRODUCT_GEO_OVERRIDE","P","NUMBER_OF_PERIODS","-16","headers=n","REVERSE_PERIOD_ORDER","N","array=true"),1)&lt;&gt;"#",DH$21,IF(LEFT(_xll.BDS(TKR,IFERROR(INDEX(INDIRECT($AI25),DH$21,MATCH($AH25,INDIRECT($AJ25),0)+1),""),"PRODUCT_GEO_OVERRIDE","G","NUMBER_OF_PERIODS","-16","headers=n","REVERSE_PERIOD_ORDER","N","array=true"),1)&lt;&gt;"#",DH$21,"")),""),""),"")</f>
        <v/>
      </c>
      <c r="DI25" s="4" t="str">
        <f ca="1">IF(Sec_Formula_Indicator&gt;0,IF(LEN($AH25)&gt;0,IF(DI$21&lt;$AM$21*$AM25,IF(LEFT(_xll.BDS(TKR,IFERROR(INDEX(INDIRECT($AI25),DI$21,MATCH($AH25,INDIRECT($AJ25),0)+1),""),"PRODUCT_GEO_OVERRIDE","P","NUMBER_OF_PERIODS","-16","headers=n","REVERSE_PERIOD_ORDER","N","array=true"),1)&lt;&gt;"#",DI$21,IF(LEFT(_xll.BDS(TKR,IFERROR(INDEX(INDIRECT($AI25),DI$21,MATCH($AH25,INDIRECT($AJ25),0)+1),""),"PRODUCT_GEO_OVERRIDE","G","NUMBER_OF_PERIODS","-16","headers=n","REVERSE_PERIOD_ORDER","N","array=true"),1)&lt;&gt;"#",DI$21,"")),""),""),"")</f>
        <v/>
      </c>
      <c r="DJ25" s="4" t="str">
        <f ca="1">IF(Sec_Formula_Indicator&gt;0,IF(LEN($AH25)&gt;0,IF(DJ$21&lt;$AM$21*$AM25,IF(LEFT(_xll.BDS(TKR,IFERROR(INDEX(INDIRECT($AI25),DJ$21,MATCH($AH25,INDIRECT($AJ25),0)+1),""),"PRODUCT_GEO_OVERRIDE","P","NUMBER_OF_PERIODS","-16","headers=n","REVERSE_PERIOD_ORDER","N","array=true"),1)&lt;&gt;"#",DJ$21,IF(LEFT(_xll.BDS(TKR,IFERROR(INDEX(INDIRECT($AI25),DJ$21,MATCH($AH25,INDIRECT($AJ25),0)+1),""),"PRODUCT_GEO_OVERRIDE","G","NUMBER_OF_PERIODS","-16","headers=n","REVERSE_PERIOD_ORDER","N","array=true"),1)&lt;&gt;"#",DJ$21,"")),""),""),"")</f>
        <v/>
      </c>
      <c r="DK25" s="4" t="str">
        <f ca="1">IF(Sec_Formula_Indicator&gt;0,IF(LEN($AH25)&gt;0,IF(DK$21&lt;$AM$21*$AM25,IF(LEFT(_xll.BDS(TKR,IFERROR(INDEX(INDIRECT($AI25),DK$21,MATCH($AH25,INDIRECT($AJ25),0)+1),""),"PRODUCT_GEO_OVERRIDE","P","NUMBER_OF_PERIODS","-16","headers=n","REVERSE_PERIOD_ORDER","N","array=true"),1)&lt;&gt;"#",DK$21,IF(LEFT(_xll.BDS(TKR,IFERROR(INDEX(INDIRECT($AI25),DK$21,MATCH($AH25,INDIRECT($AJ25),0)+1),""),"PRODUCT_GEO_OVERRIDE","G","NUMBER_OF_PERIODS","-16","headers=n","REVERSE_PERIOD_ORDER","N","array=true"),1)&lt;&gt;"#",DK$21,"")),""),""),"")</f>
        <v/>
      </c>
      <c r="DL25" s="4" t="str">
        <f ca="1">IF(Sec_Formula_Indicator&gt;0,IF(LEN($AH25)&gt;0,IF(DL$21&lt;$AM$21*$AM25,IF(LEFT(_xll.BDS(TKR,IFERROR(INDEX(INDIRECT($AI25),DL$21,MATCH($AH25,INDIRECT($AJ25),0)+1),""),"PRODUCT_GEO_OVERRIDE","P","NUMBER_OF_PERIODS","-16","headers=n","REVERSE_PERIOD_ORDER","N","array=true"),1)&lt;&gt;"#",DL$21,IF(LEFT(_xll.BDS(TKR,IFERROR(INDEX(INDIRECT($AI25),DL$21,MATCH($AH25,INDIRECT($AJ25),0)+1),""),"PRODUCT_GEO_OVERRIDE","G","NUMBER_OF_PERIODS","-16","headers=n","REVERSE_PERIOD_ORDER","N","array=true"),1)&lt;&gt;"#",DL$21,"")),""),""),"")</f>
        <v/>
      </c>
      <c r="DM25" s="4" t="str">
        <f ca="1">IF(Sec_Formula_Indicator&gt;0,IF(LEN($AH25)&gt;0,IF(DM$21&lt;$AM$21*$AM25,IF(LEFT(_xll.BDS(TKR,IFERROR(INDEX(INDIRECT($AI25),DM$21,MATCH($AH25,INDIRECT($AJ25),0)+1),""),"PRODUCT_GEO_OVERRIDE","P","NUMBER_OF_PERIODS","-16","headers=n","REVERSE_PERIOD_ORDER","N","array=true"),1)&lt;&gt;"#",DM$21,IF(LEFT(_xll.BDS(TKR,IFERROR(INDEX(INDIRECT($AI25),DM$21,MATCH($AH25,INDIRECT($AJ25),0)+1),""),"PRODUCT_GEO_OVERRIDE","G","NUMBER_OF_PERIODS","-16","headers=n","REVERSE_PERIOD_ORDER","N","array=true"),1)&lt;&gt;"#",DM$21,"")),""),""),"")</f>
        <v/>
      </c>
      <c r="DN25" s="4" t="str">
        <f ca="1">IF(Sec_Formula_Indicator&gt;0,IF(LEN($AH25)&gt;0,IF(DN$21&lt;$AM$21*$AM25,IF(LEFT(_xll.BDS(TKR,IFERROR(INDEX(INDIRECT($AI25),DN$21,MATCH($AH25,INDIRECT($AJ25),0)+1),""),"PRODUCT_GEO_OVERRIDE","P","NUMBER_OF_PERIODS","-16","headers=n","REVERSE_PERIOD_ORDER","N","array=true"),1)&lt;&gt;"#",DN$21,IF(LEFT(_xll.BDS(TKR,IFERROR(INDEX(INDIRECT($AI25),DN$21,MATCH($AH25,INDIRECT($AJ25),0)+1),""),"PRODUCT_GEO_OVERRIDE","G","NUMBER_OF_PERIODS","-16","headers=n","REVERSE_PERIOD_ORDER","N","array=true"),1)&lt;&gt;"#",DN$21,"")),""),""),"")</f>
        <v/>
      </c>
      <c r="DO25" s="4" t="str">
        <f ca="1">IF(Sec_Formula_Indicator&gt;0,IF(LEN($AH25)&gt;0,IF(DO$21&lt;$AM$21*$AM25,IF(LEFT(_xll.BDS(TKR,IFERROR(INDEX(INDIRECT($AI25),DO$21,MATCH($AH25,INDIRECT($AJ25),0)+1),""),"PRODUCT_GEO_OVERRIDE","P","NUMBER_OF_PERIODS","-16","headers=n","REVERSE_PERIOD_ORDER","N","array=true"),1)&lt;&gt;"#",DO$21,IF(LEFT(_xll.BDS(TKR,IFERROR(INDEX(INDIRECT($AI25),DO$21,MATCH($AH25,INDIRECT($AJ25),0)+1),""),"PRODUCT_GEO_OVERRIDE","G","NUMBER_OF_PERIODS","-16","headers=n","REVERSE_PERIOD_ORDER","N","array=true"),1)&lt;&gt;"#",DO$21,"")),""),""),"")</f>
        <v/>
      </c>
      <c r="DP25" s="4" t="str">
        <f ca="1">IF(Sec_Formula_Indicator&gt;0,IF(LEN($AH25)&gt;0,IF(DP$21&lt;$AM$21*$AM25,IF(LEFT(_xll.BDS(TKR,IFERROR(INDEX(INDIRECT($AI25),DP$21,MATCH($AH25,INDIRECT($AJ25),0)+1),""),"PRODUCT_GEO_OVERRIDE","P","NUMBER_OF_PERIODS","-16","headers=n","REVERSE_PERIOD_ORDER","N","array=true"),1)&lt;&gt;"#",DP$21,IF(LEFT(_xll.BDS(TKR,IFERROR(INDEX(INDIRECT($AI25),DP$21,MATCH($AH25,INDIRECT($AJ25),0)+1),""),"PRODUCT_GEO_OVERRIDE","G","NUMBER_OF_PERIODS","-16","headers=n","REVERSE_PERIOD_ORDER","N","array=true"),1)&lt;&gt;"#",DP$21,"")),""),""),"")</f>
        <v/>
      </c>
      <c r="DQ25" s="4" t="str">
        <f ca="1">IF(Sec_Formula_Indicator&gt;0,IF(LEN($AH25)&gt;0,IF(DQ$21&lt;$AM$21*$AM25,IF(LEFT(_xll.BDS(TKR,IFERROR(INDEX(INDIRECT($AI25),DQ$21,MATCH($AH25,INDIRECT($AJ25),0)+1),""),"PRODUCT_GEO_OVERRIDE","P","NUMBER_OF_PERIODS","-16","headers=n","REVERSE_PERIOD_ORDER","N","array=true"),1)&lt;&gt;"#",DQ$21,IF(LEFT(_xll.BDS(TKR,IFERROR(INDEX(INDIRECT($AI25),DQ$21,MATCH($AH25,INDIRECT($AJ25),0)+1),""),"PRODUCT_GEO_OVERRIDE","G","NUMBER_OF_PERIODS","-16","headers=n","REVERSE_PERIOD_ORDER","N","array=true"),1)&lt;&gt;"#",DQ$21,"")),""),""),"")</f>
        <v/>
      </c>
      <c r="DR25" s="4" t="str">
        <f ca="1">IF(Sec_Formula_Indicator&gt;0,IF(LEN($AH25)&gt;0,IF(DR$21&lt;$AM$21*$AM25,IF(LEFT(_xll.BDS(TKR,IFERROR(INDEX(INDIRECT($AI25),DR$21,MATCH($AH25,INDIRECT($AJ25),0)+1),""),"PRODUCT_GEO_OVERRIDE","P","NUMBER_OF_PERIODS","-16","headers=n","REVERSE_PERIOD_ORDER","N","array=true"),1)&lt;&gt;"#",DR$21,IF(LEFT(_xll.BDS(TKR,IFERROR(INDEX(INDIRECT($AI25),DR$21,MATCH($AH25,INDIRECT($AJ25),0)+1),""),"PRODUCT_GEO_OVERRIDE","G","NUMBER_OF_PERIODS","-16","headers=n","REVERSE_PERIOD_ORDER","N","array=true"),1)&lt;&gt;"#",DR$21,"")),""),""),"")</f>
        <v/>
      </c>
      <c r="DS25" s="4" t="str">
        <f ca="1">IF(Sec_Formula_Indicator&gt;0,IF(LEN($AH25)&gt;0,IF(DS$21&lt;$AM$21*$AM25,IF(LEFT(_xll.BDS(TKR,IFERROR(INDEX(INDIRECT($AI25),DS$21,MATCH($AH25,INDIRECT($AJ25),0)+1),""),"PRODUCT_GEO_OVERRIDE","P","NUMBER_OF_PERIODS","-16","headers=n","REVERSE_PERIOD_ORDER","N","array=true"),1)&lt;&gt;"#",DS$21,IF(LEFT(_xll.BDS(TKR,IFERROR(INDEX(INDIRECT($AI25),DS$21,MATCH($AH25,INDIRECT($AJ25),0)+1),""),"PRODUCT_GEO_OVERRIDE","G","NUMBER_OF_PERIODS","-16","headers=n","REVERSE_PERIOD_ORDER","N","array=true"),1)&lt;&gt;"#",DS$21,"")),""),""),"")</f>
        <v/>
      </c>
      <c r="DT25" s="4" t="str">
        <f ca="1">IF(Sec_Formula_Indicator&gt;0,IF(LEN($AH25)&gt;0,IF(DT$21&lt;$AM$21*$AM25,IF(LEFT(_xll.BDS(TKR,IFERROR(INDEX(INDIRECT($AI25),DT$21,MATCH($AH25,INDIRECT($AJ25),0)+1),""),"PRODUCT_GEO_OVERRIDE","P","NUMBER_OF_PERIODS","-16","headers=n","REVERSE_PERIOD_ORDER","N","array=true"),1)&lt;&gt;"#",DT$21,IF(LEFT(_xll.BDS(TKR,IFERROR(INDEX(INDIRECT($AI25),DT$21,MATCH($AH25,INDIRECT($AJ25),0)+1),""),"PRODUCT_GEO_OVERRIDE","G","NUMBER_OF_PERIODS","-16","headers=n","REVERSE_PERIOD_ORDER","N","array=true"),1)&lt;&gt;"#",DT$21,"")),""),""),"")</f>
        <v/>
      </c>
      <c r="DU25" s="4" t="str">
        <f ca="1">IF(Sec_Formula_Indicator&gt;0,IF(LEN($AH25)&gt;0,IF(DU$21&lt;$AM$21*$AM25,IF(LEFT(_xll.BDS(TKR,IFERROR(INDEX(INDIRECT($AI25),DU$21,MATCH($AH25,INDIRECT($AJ25),0)+1),""),"PRODUCT_GEO_OVERRIDE","P","NUMBER_OF_PERIODS","-16","headers=n","REVERSE_PERIOD_ORDER","N","array=true"),1)&lt;&gt;"#",DU$21,IF(LEFT(_xll.BDS(TKR,IFERROR(INDEX(INDIRECT($AI25),DU$21,MATCH($AH25,INDIRECT($AJ25),0)+1),""),"PRODUCT_GEO_OVERRIDE","G","NUMBER_OF_PERIODS","-16","headers=n","REVERSE_PERIOD_ORDER","N","array=true"),1)&lt;&gt;"#",DU$21,"")),""),""),"")</f>
        <v/>
      </c>
      <c r="DV25" s="4" t="str">
        <f ca="1">IF(Sec_Formula_Indicator&gt;0,IF(LEN($AH25)&gt;0,IF(DV$21&lt;$AM$21*$AM25,IF(LEFT(_xll.BDS(TKR,IFERROR(INDEX(INDIRECT($AI25),DV$21,MATCH($AH25,INDIRECT($AJ25),0)+1),""),"PRODUCT_GEO_OVERRIDE","P","NUMBER_OF_PERIODS","-16","headers=n","REVERSE_PERIOD_ORDER","N","array=true"),1)&lt;&gt;"#",DV$21,IF(LEFT(_xll.BDS(TKR,IFERROR(INDEX(INDIRECT($AI25),DV$21,MATCH($AH25,INDIRECT($AJ25),0)+1),""),"PRODUCT_GEO_OVERRIDE","G","NUMBER_OF_PERIODS","-16","headers=n","REVERSE_PERIOD_ORDER","N","array=true"),1)&lt;&gt;"#",DV$21,"")),""),""),"")</f>
        <v/>
      </c>
      <c r="DW25" s="4" t="str">
        <f ca="1">IF(Sec_Formula_Indicator&gt;0,IF(LEN($AH25)&gt;0,IF(DW$21&lt;$AM$21*$AM25,IF(LEFT(_xll.BDS(TKR,IFERROR(INDEX(INDIRECT($AI25),DW$21,MATCH($AH25,INDIRECT($AJ25),0)+1),""),"PRODUCT_GEO_OVERRIDE","P","NUMBER_OF_PERIODS","-16","headers=n","REVERSE_PERIOD_ORDER","N","array=true"),1)&lt;&gt;"#",DW$21,IF(LEFT(_xll.BDS(TKR,IFERROR(INDEX(INDIRECT($AI25),DW$21,MATCH($AH25,INDIRECT($AJ25),0)+1),""),"PRODUCT_GEO_OVERRIDE","G","NUMBER_OF_PERIODS","-16","headers=n","REVERSE_PERIOD_ORDER","N","array=true"),1)&lt;&gt;"#",DW$21,"")),""),""),"")</f>
        <v/>
      </c>
      <c r="DX25" s="4" t="str">
        <f ca="1">IF(Sec_Formula_Indicator&gt;0,IF(LEN($AH25)&gt;0,IF(DX$21&lt;$AM$21*$AM25,IF(LEFT(_xll.BDS(TKR,IFERROR(INDEX(INDIRECT($AI25),DX$21,MATCH($AH25,INDIRECT($AJ25),0)+1),""),"PRODUCT_GEO_OVERRIDE","P","NUMBER_OF_PERIODS","-16","headers=n","REVERSE_PERIOD_ORDER","N","array=true"),1)&lt;&gt;"#",DX$21,IF(LEFT(_xll.BDS(TKR,IFERROR(INDEX(INDIRECT($AI25),DX$21,MATCH($AH25,INDIRECT($AJ25),0)+1),""),"PRODUCT_GEO_OVERRIDE","G","NUMBER_OF_PERIODS","-16","headers=n","REVERSE_PERIOD_ORDER","N","array=true"),1)&lt;&gt;"#",DX$21,"")),""),""),"")</f>
        <v/>
      </c>
      <c r="DY25" s="4" t="str">
        <f ca="1">IF(Sec_Formula_Indicator&gt;0,IF(LEN($AH25)&gt;0,IF(DY$21&lt;$AM$21*$AM25,IF(LEFT(_xll.BDS(TKR,IFERROR(INDEX(INDIRECT($AI25),DY$21,MATCH($AH25,INDIRECT($AJ25),0)+1),""),"PRODUCT_GEO_OVERRIDE","P","NUMBER_OF_PERIODS","-16","headers=n","REVERSE_PERIOD_ORDER","N","array=true"),1)&lt;&gt;"#",DY$21,IF(LEFT(_xll.BDS(TKR,IFERROR(INDEX(INDIRECT($AI25),DY$21,MATCH($AH25,INDIRECT($AJ25),0)+1),""),"PRODUCT_GEO_OVERRIDE","G","NUMBER_OF_PERIODS","-16","headers=n","REVERSE_PERIOD_ORDER","N","array=true"),1)&lt;&gt;"#",DY$21,"")),""),""),"")</f>
        <v/>
      </c>
      <c r="DZ25" s="4" t="str">
        <f ca="1">IF(Sec_Formula_Indicator&gt;0,IF(LEN($AH25)&gt;0,IF(DZ$21&lt;$AM$21*$AM25,IF(LEFT(_xll.BDS(TKR,IFERROR(INDEX(INDIRECT($AI25),DZ$21,MATCH($AH25,INDIRECT($AJ25),0)+1),""),"PRODUCT_GEO_OVERRIDE","P","NUMBER_OF_PERIODS","-16","headers=n","REVERSE_PERIOD_ORDER","N","array=true"),1)&lt;&gt;"#",DZ$21,IF(LEFT(_xll.BDS(TKR,IFERROR(INDEX(INDIRECT($AI25),DZ$21,MATCH($AH25,INDIRECT($AJ25),0)+1),""),"PRODUCT_GEO_OVERRIDE","G","NUMBER_OF_PERIODS","-16","headers=n","REVERSE_PERIOD_ORDER","N","array=true"),1)&lt;&gt;"#",DZ$21,"")),""),""),"")</f>
        <v/>
      </c>
      <c r="EA25" s="4" t="str">
        <f ca="1">IF(Sec_Formula_Indicator&gt;0,IF(LEN($AH25)&gt;0,IF(EA$21&lt;$AM$21*$AM25,IF(LEFT(_xll.BDS(TKR,IFERROR(INDEX(INDIRECT($AI25),EA$21,MATCH($AH25,INDIRECT($AJ25),0)+1),""),"PRODUCT_GEO_OVERRIDE","P","NUMBER_OF_PERIODS","-16","headers=n","REVERSE_PERIOD_ORDER","N","array=true"),1)&lt;&gt;"#",EA$21,IF(LEFT(_xll.BDS(TKR,IFERROR(INDEX(INDIRECT($AI25),EA$21,MATCH($AH25,INDIRECT($AJ25),0)+1),""),"PRODUCT_GEO_OVERRIDE","G","NUMBER_OF_PERIODS","-16","headers=n","REVERSE_PERIOD_ORDER","N","array=true"),1)&lt;&gt;"#",EA$21,"")),""),""),"")</f>
        <v/>
      </c>
      <c r="EB25" s="4" t="str">
        <f ca="1">IF(Sec_Formula_Indicator&gt;0,IF(LEN($AH25)&gt;0,IF(EB$21&lt;$AM$21*$AM25,IF(LEFT(_xll.BDS(TKR,IFERROR(INDEX(INDIRECT($AI25),EB$21,MATCH($AH25,INDIRECT($AJ25),0)+1),""),"PRODUCT_GEO_OVERRIDE","P","NUMBER_OF_PERIODS","-16","headers=n","REVERSE_PERIOD_ORDER","N","array=true"),1)&lt;&gt;"#",EB$21,IF(LEFT(_xll.BDS(TKR,IFERROR(INDEX(INDIRECT($AI25),EB$21,MATCH($AH25,INDIRECT($AJ25),0)+1),""),"PRODUCT_GEO_OVERRIDE","G","NUMBER_OF_PERIODS","-16","headers=n","REVERSE_PERIOD_ORDER","N","array=true"),1)&lt;&gt;"#",EB$21,"")),""),""),"")</f>
        <v/>
      </c>
      <c r="EC25" s="4" t="str">
        <f ca="1">IF(Sec_Formula_Indicator&gt;0,IF(LEN($AH25)&gt;0,IF(EC$21&lt;$AM$21*$AM25,IF(LEFT(_xll.BDS(TKR,IFERROR(INDEX(INDIRECT($AI25),EC$21,MATCH($AH25,INDIRECT($AJ25),0)+1),""),"PRODUCT_GEO_OVERRIDE","P","NUMBER_OF_PERIODS","-16","headers=n","REVERSE_PERIOD_ORDER","N","array=true"),1)&lt;&gt;"#",EC$21,IF(LEFT(_xll.BDS(TKR,IFERROR(INDEX(INDIRECT($AI25),EC$21,MATCH($AH25,INDIRECT($AJ25),0)+1),""),"PRODUCT_GEO_OVERRIDE","G","NUMBER_OF_PERIODS","-16","headers=n","REVERSE_PERIOD_ORDER","N","array=true"),1)&lt;&gt;"#",EC$21,"")),""),""),"")</f>
        <v/>
      </c>
      <c r="ED25" s="4" t="str">
        <f ca="1">IF(Sec_Formula_Indicator&gt;0,IF(LEN($AH25)&gt;0,IF(ED$21&lt;$AM$21*$AM25,IF(LEFT(_xll.BDS(TKR,IFERROR(INDEX(INDIRECT($AI25),ED$21,MATCH($AH25,INDIRECT($AJ25),0)+1),""),"PRODUCT_GEO_OVERRIDE","P","NUMBER_OF_PERIODS","-16","headers=n","REVERSE_PERIOD_ORDER","N","array=true"),1)&lt;&gt;"#",ED$21,IF(LEFT(_xll.BDS(TKR,IFERROR(INDEX(INDIRECT($AI25),ED$21,MATCH($AH25,INDIRECT($AJ25),0)+1),""),"PRODUCT_GEO_OVERRIDE","G","NUMBER_OF_PERIODS","-16","headers=n","REVERSE_PERIOD_ORDER","N","array=true"),1)&lt;&gt;"#",ED$21,"")),""),""),"")</f>
        <v/>
      </c>
      <c r="EE25" s="4" t="str">
        <f ca="1">IF(Sec_Formula_Indicator&gt;0,IF(LEN($AH25)&gt;0,IF(EE$21&lt;$AM$21*$AM25,IF(LEFT(_xll.BDS(TKR,IFERROR(INDEX(INDIRECT($AI25),EE$21,MATCH($AH25,INDIRECT($AJ25),0)+1),""),"PRODUCT_GEO_OVERRIDE","P","NUMBER_OF_PERIODS","-16","headers=n","REVERSE_PERIOD_ORDER","N","array=true"),1)&lt;&gt;"#",EE$21,IF(LEFT(_xll.BDS(TKR,IFERROR(INDEX(INDIRECT($AI25),EE$21,MATCH($AH25,INDIRECT($AJ25),0)+1),""),"PRODUCT_GEO_OVERRIDE","G","NUMBER_OF_PERIODS","-16","headers=n","REVERSE_PERIOD_ORDER","N","array=true"),1)&lt;&gt;"#",EE$21,"")),""),""),"")</f>
        <v/>
      </c>
      <c r="EF25" s="4" t="str">
        <f ca="1">IF(Sec_Formula_Indicator&gt;0,IF(LEN($AH25)&gt;0,IF(EF$21&lt;$AM$21*$AM25,IF(LEFT(_xll.BDS(TKR,IFERROR(INDEX(INDIRECT($AI25),EF$21,MATCH($AH25,INDIRECT($AJ25),0)+1),""),"PRODUCT_GEO_OVERRIDE","P","NUMBER_OF_PERIODS","-16","headers=n","REVERSE_PERIOD_ORDER","N","array=true"),1)&lt;&gt;"#",EF$21,IF(LEFT(_xll.BDS(TKR,IFERROR(INDEX(INDIRECT($AI25),EF$21,MATCH($AH25,INDIRECT($AJ25),0)+1),""),"PRODUCT_GEO_OVERRIDE","G","NUMBER_OF_PERIODS","-16","headers=n","REVERSE_PERIOD_ORDER","N","array=true"),1)&lt;&gt;"#",EF$21,"")),""),""),"")</f>
        <v/>
      </c>
      <c r="EG25" s="4" t="str">
        <f ca="1">IF(Sec_Formula_Indicator&gt;0,IF(LEN($AH25)&gt;0,IF(EG$21&lt;$AM$21*$AM25,IF(LEFT(_xll.BDS(TKR,IFERROR(INDEX(INDIRECT($AI25),EG$21,MATCH($AH25,INDIRECT($AJ25),0)+1),""),"PRODUCT_GEO_OVERRIDE","P","NUMBER_OF_PERIODS","-16","headers=n","REVERSE_PERIOD_ORDER","N","array=true"),1)&lt;&gt;"#",EG$21,IF(LEFT(_xll.BDS(TKR,IFERROR(INDEX(INDIRECT($AI25),EG$21,MATCH($AH25,INDIRECT($AJ25),0)+1),""),"PRODUCT_GEO_OVERRIDE","G","NUMBER_OF_PERIODS","-16","headers=n","REVERSE_PERIOD_ORDER","N","array=true"),1)&lt;&gt;"#",EG$21,"")),""),""),"")</f>
        <v/>
      </c>
      <c r="EH25" s="4" t="str">
        <f ca="1">IF(Sec_Formula_Indicator&gt;0,IF(LEN($AH25)&gt;0,IF(EH$21&lt;$AM$21*$AM25,IF(LEFT(_xll.BDS(TKR,IFERROR(INDEX(INDIRECT($AI25),EH$21,MATCH($AH25,INDIRECT($AJ25),0)+1),""),"PRODUCT_GEO_OVERRIDE","P","NUMBER_OF_PERIODS","-16","headers=n","REVERSE_PERIOD_ORDER","N","array=true"),1)&lt;&gt;"#",EH$21,IF(LEFT(_xll.BDS(TKR,IFERROR(INDEX(INDIRECT($AI25),EH$21,MATCH($AH25,INDIRECT($AJ25),0)+1),""),"PRODUCT_GEO_OVERRIDE","G","NUMBER_OF_PERIODS","-16","headers=n","REVERSE_PERIOD_ORDER","N","array=true"),1)&lt;&gt;"#",EH$21,"")),""),""),"")</f>
        <v/>
      </c>
      <c r="EI25" s="4" t="str">
        <f ca="1">IF(Sec_Formula_Indicator&gt;0,IF(LEN($AH25)&gt;0,IF(EI$21&lt;$AM$21*$AM25,IF(LEFT(_xll.BDS(TKR,IFERROR(INDEX(INDIRECT($AI25),EI$21,MATCH($AH25,INDIRECT($AJ25),0)+1),""),"PRODUCT_GEO_OVERRIDE","P","NUMBER_OF_PERIODS","-16","headers=n","REVERSE_PERIOD_ORDER","N","array=true"),1)&lt;&gt;"#",EI$21,IF(LEFT(_xll.BDS(TKR,IFERROR(INDEX(INDIRECT($AI25),EI$21,MATCH($AH25,INDIRECT($AJ25),0)+1),""),"PRODUCT_GEO_OVERRIDE","G","NUMBER_OF_PERIODS","-16","headers=n","REVERSE_PERIOD_ORDER","N","array=true"),1)&lt;&gt;"#",EI$21,"")),""),""),"")</f>
        <v/>
      </c>
      <c r="IG25">
        <f t="shared" ca="1" si="6"/>
        <v>2</v>
      </c>
      <c r="IH25">
        <f t="shared" ca="1" si="6"/>
        <v>5928.94</v>
      </c>
      <c r="II25">
        <f t="shared" ca="1" si="6"/>
        <v>6107.14</v>
      </c>
      <c r="IJ25">
        <f t="shared" ca="1" si="6"/>
        <v>6228.17</v>
      </c>
      <c r="IK25">
        <f t="shared" ca="1" si="6"/>
        <v>6367.78</v>
      </c>
      <c r="IL25">
        <f t="shared" ca="1" si="6"/>
        <v>6424.13</v>
      </c>
      <c r="IM25">
        <f t="shared" ca="1" si="6"/>
        <v>6464.15</v>
      </c>
      <c r="IN25">
        <f t="shared" ca="1" si="6"/>
        <v>6500.78</v>
      </c>
      <c r="IO25">
        <f t="shared" ca="1" si="6"/>
        <v>6601.25</v>
      </c>
      <c r="IP25">
        <f t="shared" ca="1" si="6"/>
        <v>6720.84</v>
      </c>
      <c r="IQ25">
        <f t="shared" ca="1" si="6"/>
        <v>7104.51</v>
      </c>
      <c r="IR25">
        <f t="shared" ca="1" si="6"/>
        <v>7551.6</v>
      </c>
      <c r="IS25" t="str">
        <f t="shared" ca="1" si="6"/>
        <v/>
      </c>
      <c r="IT25" t="str">
        <f t="shared" ca="1" si="6"/>
        <v/>
      </c>
      <c r="IU25" t="str">
        <f t="shared" ca="1" si="6"/>
        <v/>
      </c>
      <c r="IV25" t="str">
        <f t="shared" ca="1" si="6"/>
        <v/>
      </c>
      <c r="IW25" t="str">
        <f t="shared" ca="1" si="7"/>
        <v/>
      </c>
      <c r="IX25" t="str">
        <f t="shared" ca="1" si="7"/>
        <v/>
      </c>
      <c r="IY25" t="str">
        <f t="shared" ca="1" si="7"/>
        <v/>
      </c>
      <c r="IZ25" t="str">
        <f t="shared" ca="1" si="7"/>
        <v/>
      </c>
      <c r="JA25" t="str">
        <f t="shared" ca="1" si="7"/>
        <v/>
      </c>
      <c r="JB25" t="str">
        <f t="shared" ca="1" si="7"/>
        <v/>
      </c>
      <c r="JC25" t="str">
        <f t="shared" ca="1" si="7"/>
        <v/>
      </c>
      <c r="JD25" t="str">
        <f t="shared" ca="1" si="7"/>
        <v/>
      </c>
      <c r="JE25" t="str">
        <f t="shared" ca="1" si="7"/>
        <v/>
      </c>
      <c r="JF25" t="str">
        <f t="shared" ca="1" si="7"/>
        <v/>
      </c>
      <c r="JG25" t="str">
        <f t="shared" ca="1" si="7"/>
        <v/>
      </c>
      <c r="JH25" t="str">
        <f t="shared" ca="1" si="7"/>
        <v/>
      </c>
      <c r="JI25" t="str">
        <f t="shared" ca="1" si="7"/>
        <v/>
      </c>
      <c r="JJ25" t="str">
        <f t="shared" ca="1" si="7"/>
        <v/>
      </c>
      <c r="JK25" t="str">
        <f t="shared" ca="1" si="7"/>
        <v/>
      </c>
      <c r="JL25" t="str">
        <f t="shared" ca="1" si="7"/>
        <v/>
      </c>
      <c r="JM25" t="str">
        <f t="shared" ca="1" si="8"/>
        <v/>
      </c>
      <c r="JN25" t="str">
        <f t="shared" ca="1" si="8"/>
        <v/>
      </c>
      <c r="JO25" t="str">
        <f t="shared" ca="1" si="8"/>
        <v/>
      </c>
      <c r="JP25" t="str">
        <f t="shared" ca="1" si="8"/>
        <v/>
      </c>
      <c r="JQ25" t="str">
        <f t="shared" ca="1" si="8"/>
        <v/>
      </c>
      <c r="JR25" t="str">
        <f t="shared" ca="1" si="8"/>
        <v/>
      </c>
      <c r="JS25" t="str">
        <f t="shared" ca="1" si="8"/>
        <v/>
      </c>
      <c r="JT25" t="str">
        <f t="shared" ca="1" si="8"/>
        <v/>
      </c>
      <c r="JU25" t="str">
        <f t="shared" ca="1" si="8"/>
        <v/>
      </c>
      <c r="JV25" t="str">
        <f t="shared" ca="1" si="8"/>
        <v/>
      </c>
      <c r="JW25" t="str">
        <f t="shared" ca="1" si="8"/>
        <v/>
      </c>
      <c r="JX25" t="str">
        <f t="shared" ca="1" si="8"/>
        <v/>
      </c>
      <c r="JY25" t="str">
        <f t="shared" ca="1" si="8"/>
        <v/>
      </c>
      <c r="JZ25" t="str">
        <f t="shared" ca="1" si="8"/>
        <v/>
      </c>
      <c r="KA25" t="str">
        <f t="shared" ca="1" si="8"/>
        <v/>
      </c>
      <c r="KB25" t="str">
        <f t="shared" ca="1" si="8"/>
        <v/>
      </c>
      <c r="KC25" t="str">
        <f t="shared" ca="1" si="9"/>
        <v/>
      </c>
      <c r="KD25" t="str">
        <f t="shared" ca="1" si="9"/>
        <v/>
      </c>
      <c r="KE25" t="str">
        <f t="shared" ca="1" si="9"/>
        <v/>
      </c>
      <c r="KF25" t="str">
        <f t="shared" ca="1" si="9"/>
        <v/>
      </c>
      <c r="KG25" t="str">
        <f t="shared" ca="1" si="9"/>
        <v/>
      </c>
      <c r="KH25" t="str">
        <f t="shared" ca="1" si="9"/>
        <v/>
      </c>
      <c r="KI25" t="str">
        <f t="shared" ca="1" si="9"/>
        <v/>
      </c>
      <c r="KJ25" t="str">
        <f t="shared" ca="1" si="9"/>
        <v/>
      </c>
      <c r="KK25" t="str">
        <f t="shared" ca="1" si="9"/>
        <v/>
      </c>
      <c r="KL25" t="str">
        <f t="shared" ca="1" si="9"/>
        <v/>
      </c>
      <c r="KM25" t="str">
        <f t="shared" ca="1" si="9"/>
        <v/>
      </c>
      <c r="KN25" t="str">
        <f t="shared" ca="1" si="9"/>
        <v/>
      </c>
      <c r="KO25" t="str">
        <f t="shared" ca="1" si="9"/>
        <v/>
      </c>
      <c r="KP25" t="str">
        <f t="shared" ca="1" si="9"/>
        <v/>
      </c>
      <c r="KQ25" t="str">
        <f t="shared" ca="1" si="9"/>
        <v/>
      </c>
      <c r="KR25" t="str">
        <f t="shared" ca="1" si="9"/>
        <v/>
      </c>
      <c r="KS25" t="str">
        <f t="shared" ca="1" si="10"/>
        <v/>
      </c>
      <c r="KT25" t="str">
        <f t="shared" ca="1" si="10"/>
        <v/>
      </c>
      <c r="KU25" t="str">
        <f t="shared" ca="1" si="10"/>
        <v/>
      </c>
      <c r="KV25" t="str">
        <f t="shared" ca="1" si="10"/>
        <v/>
      </c>
      <c r="KW25" t="str">
        <f t="shared" ca="1" si="10"/>
        <v/>
      </c>
      <c r="KX25" t="str">
        <f t="shared" ca="1" si="10"/>
        <v/>
      </c>
      <c r="KY25" t="str">
        <f t="shared" ca="1" si="10"/>
        <v/>
      </c>
      <c r="KZ25" t="str">
        <f t="shared" ca="1" si="10"/>
        <v/>
      </c>
      <c r="LA25" t="str">
        <f t="shared" ca="1" si="10"/>
        <v/>
      </c>
      <c r="LB25" t="str">
        <f t="shared" ca="1" si="10"/>
        <v/>
      </c>
      <c r="LC25" t="str">
        <f t="shared" ca="1" si="10"/>
        <v/>
      </c>
      <c r="LD25" t="str">
        <f t="shared" ca="1" si="10"/>
        <v/>
      </c>
      <c r="LE25" t="str">
        <f t="shared" ca="1" si="10"/>
        <v/>
      </c>
      <c r="LF25" t="str">
        <f t="shared" ca="1" si="10"/>
        <v/>
      </c>
      <c r="LG25" t="str">
        <f t="shared" ca="1" si="10"/>
        <v/>
      </c>
      <c r="LH25" t="str">
        <f t="shared" ca="1" si="10"/>
        <v/>
      </c>
      <c r="LI25" t="str">
        <f t="shared" ca="1" si="11"/>
        <v/>
      </c>
      <c r="LJ25" t="str">
        <f t="shared" ca="1" si="11"/>
        <v/>
      </c>
      <c r="LK25" t="str">
        <f t="shared" ca="1" si="11"/>
        <v/>
      </c>
      <c r="LL25" t="str">
        <f t="shared" ca="1" si="11"/>
        <v/>
      </c>
      <c r="LM25" t="str">
        <f t="shared" ca="1" si="11"/>
        <v/>
      </c>
      <c r="LN25" t="str">
        <f t="shared" ca="1" si="11"/>
        <v/>
      </c>
      <c r="LO25" t="str">
        <f t="shared" ca="1" si="11"/>
        <v/>
      </c>
      <c r="LP25" t="str">
        <f t="shared" ca="1" si="11"/>
        <v/>
      </c>
      <c r="LQ25" t="str">
        <f t="shared" ca="1" si="11"/>
        <v/>
      </c>
      <c r="LR25" t="str">
        <f t="shared" ca="1" si="11"/>
        <v/>
      </c>
      <c r="LS25" t="str">
        <f t="shared" ca="1" si="11"/>
        <v/>
      </c>
      <c r="LT25" t="str">
        <f t="shared" ca="1" si="11"/>
        <v/>
      </c>
      <c r="LU25" t="str">
        <f t="shared" ca="1" si="11"/>
        <v/>
      </c>
      <c r="LV25" t="str">
        <f t="shared" ca="1" si="11"/>
        <v/>
      </c>
      <c r="LW25" t="str">
        <f t="shared" ca="1" si="11"/>
        <v/>
      </c>
      <c r="LX25" t="str">
        <f t="shared" ca="1" si="11"/>
        <v/>
      </c>
      <c r="LY25" t="str">
        <f t="shared" ca="1" si="12"/>
        <v/>
      </c>
      <c r="LZ25" t="str">
        <f t="shared" ca="1" si="12"/>
        <v/>
      </c>
      <c r="MA25" t="str">
        <f t="shared" ca="1" si="12"/>
        <v/>
      </c>
      <c r="MB25" t="str">
        <f t="shared" ca="1" si="12"/>
        <v/>
      </c>
      <c r="MC25" t="str">
        <f t="shared" ca="1" si="12"/>
        <v/>
      </c>
      <c r="MD25" t="str">
        <f t="shared" ca="1" si="12"/>
        <v/>
      </c>
      <c r="ME25" t="str">
        <f t="shared" ca="1" si="12"/>
        <v/>
      </c>
      <c r="MF25" t="str">
        <f t="shared" ca="1" si="12"/>
        <v/>
      </c>
      <c r="MG25" t="str">
        <f t="shared" ca="1" si="12"/>
        <v/>
      </c>
      <c r="MH25" t="str">
        <f t="shared" ca="1" si="12"/>
        <v/>
      </c>
      <c r="MI25" t="str">
        <f t="shared" ca="1" si="12"/>
        <v/>
      </c>
      <c r="MJ25" t="str">
        <f t="shared" ca="1" si="12"/>
        <v/>
      </c>
      <c r="MK25" t="str">
        <f t="shared" ca="1" si="12"/>
        <v/>
      </c>
      <c r="ML25" t="str">
        <f t="shared" ca="1" si="12"/>
        <v/>
      </c>
      <c r="MM25" t="str">
        <f t="shared" ca="1" si="12"/>
        <v/>
      </c>
      <c r="MN25" t="str">
        <f t="shared" ca="1" si="12"/>
        <v/>
      </c>
      <c r="MO25" t="str">
        <f t="shared" ca="1" si="13"/>
        <v/>
      </c>
      <c r="MP25" t="str">
        <f t="shared" ca="1" si="13"/>
        <v/>
      </c>
      <c r="MQ25" t="str">
        <f t="shared" ca="1" si="13"/>
        <v/>
      </c>
      <c r="MR25" t="str">
        <f t="shared" ca="1" si="13"/>
        <v/>
      </c>
      <c r="MS25" t="str">
        <f t="shared" ca="1" si="13"/>
        <v/>
      </c>
      <c r="MT25" t="str">
        <f t="shared" ca="1" si="13"/>
        <v/>
      </c>
      <c r="MU25" t="str">
        <f t="shared" ca="1" si="13"/>
        <v/>
      </c>
      <c r="MV25" t="str">
        <f t="shared" ca="1" si="13"/>
        <v/>
      </c>
      <c r="MW25" t="str">
        <f t="shared" ca="1" si="13"/>
        <v/>
      </c>
      <c r="MX25" t="str">
        <f t="shared" ca="1" si="13"/>
        <v/>
      </c>
      <c r="MY25" t="str">
        <f t="shared" ca="1" si="13"/>
        <v/>
      </c>
      <c r="MZ25" t="str">
        <f t="shared" ca="1" si="13"/>
        <v/>
      </c>
      <c r="NA25" t="str">
        <f t="shared" ca="1" si="13"/>
        <v/>
      </c>
      <c r="NB25" t="str">
        <f t="shared" ca="1" si="13"/>
        <v/>
      </c>
      <c r="NC25" t="str">
        <f t="shared" ca="1" si="13"/>
        <v/>
      </c>
      <c r="ND25" t="str">
        <f t="shared" ca="1" si="13"/>
        <v/>
      </c>
      <c r="NE25" t="str">
        <f t="shared" ca="1" si="14"/>
        <v/>
      </c>
      <c r="NF25" t="str">
        <f t="shared" ca="1" si="14"/>
        <v/>
      </c>
      <c r="NG25" t="str">
        <f t="shared" ca="1" si="14"/>
        <v/>
      </c>
      <c r="NH25" t="str">
        <f t="shared" ca="1" si="14"/>
        <v/>
      </c>
      <c r="NI25" t="str">
        <f t="shared" ca="1" si="14"/>
        <v/>
      </c>
      <c r="NJ25" t="str">
        <f t="shared" ca="1" si="14"/>
        <v/>
      </c>
      <c r="NK25" t="str">
        <f t="shared" ca="1" si="14"/>
        <v/>
      </c>
      <c r="NL25" t="str">
        <f t="shared" ca="1" si="14"/>
        <v/>
      </c>
      <c r="NM25" t="str">
        <f t="shared" ca="1" si="14"/>
        <v/>
      </c>
      <c r="NN25" t="str">
        <f t="shared" ca="1" si="14"/>
        <v/>
      </c>
      <c r="NO25" t="str">
        <f t="shared" ca="1" si="14"/>
        <v/>
      </c>
      <c r="NP25" t="str">
        <f t="shared" ca="1" si="14"/>
        <v/>
      </c>
      <c r="NQ25" t="str">
        <f t="shared" ca="1" si="14"/>
        <v/>
      </c>
      <c r="NR25" t="str">
        <f t="shared" ca="1" si="14"/>
        <v/>
      </c>
      <c r="NS25" t="str">
        <f t="shared" ca="1" si="14"/>
        <v/>
      </c>
      <c r="NT25" t="str">
        <f t="shared" ca="1" si="14"/>
        <v/>
      </c>
      <c r="NU25" t="str">
        <f t="shared" ca="1" si="15"/>
        <v/>
      </c>
      <c r="NV25" t="str">
        <f t="shared" ca="1" si="15"/>
        <v/>
      </c>
      <c r="NW25" t="str">
        <f t="shared" ca="1" si="15"/>
        <v/>
      </c>
      <c r="NX25" t="str">
        <f t="shared" ca="1" si="15"/>
        <v/>
      </c>
      <c r="NY25" t="str">
        <f t="shared" ca="1" si="15"/>
        <v/>
      </c>
      <c r="NZ25" t="str">
        <f t="shared" ca="1" si="15"/>
        <v/>
      </c>
      <c r="OA25" t="str">
        <f t="shared" ca="1" si="15"/>
        <v/>
      </c>
      <c r="OB25" t="str">
        <f t="shared" ca="1" si="15"/>
        <v/>
      </c>
      <c r="OC25" t="str">
        <f t="shared" ca="1" si="15"/>
        <v/>
      </c>
      <c r="OD25" t="str">
        <f t="shared" ca="1" si="15"/>
        <v/>
      </c>
      <c r="OE25" t="str">
        <f t="shared" ca="1" si="15"/>
        <v/>
      </c>
      <c r="OF25" t="str">
        <f t="shared" ca="1" si="15"/>
        <v/>
      </c>
      <c r="OG25" t="str">
        <f t="shared" ca="1" si="15"/>
        <v/>
      </c>
      <c r="OH25" t="str">
        <f t="shared" ca="1" si="15"/>
        <v/>
      </c>
      <c r="OI25" t="str">
        <f t="shared" ca="1" si="15"/>
        <v/>
      </c>
      <c r="OJ25" t="str">
        <f t="shared" ca="1" si="15"/>
        <v/>
      </c>
      <c r="OL25">
        <v>3</v>
      </c>
      <c r="OM25" s="67" t="str">
        <f ca="1">IF($OM24&lt;&gt;"",IF(COUNTIF($OM$23:$OM24,$OM24)-INDEX($AD$23:$AD$48,MATCH($OM24,$AC$23:$AC$48,0),1)=0,INDEX($AC$23:$AC$48,MATCH($OM24,$AC$23:$AC$48,0)+1,1),$OM24),"")</f>
        <v>Income Statement</v>
      </c>
      <c r="ON25">
        <f t="shared" ca="1" si="22"/>
        <v>23</v>
      </c>
      <c r="OO25" t="str">
        <f t="shared" ca="1" si="16"/>
        <v/>
      </c>
      <c r="OP25" t="str">
        <f t="shared" ca="1" si="17"/>
        <v>SGGrids</v>
      </c>
      <c r="OQ25" s="68" t="str">
        <f t="shared" ca="1" si="18"/>
        <v>SGGridNames</v>
      </c>
      <c r="OT25" t="str">
        <f ca="1">IF($OT24&lt;&gt;"",IF(COUNTIF($OT$23:$OT24,$OT24)-INDEX($AF$23:$AF$48,MATCH($OT24,$AE$23:$AE$48,0),1)=0,INDEX($AE$23:$AE$48,MATCH($OT24,$AE$23:$AE$48,0)+1,1),$OT24),"")</f>
        <v/>
      </c>
      <c r="OU25" t="str">
        <f t="shared" ca="1" si="23"/>
        <v/>
      </c>
      <c r="OV25" t="str">
        <f t="shared" ca="1" si="19"/>
        <v/>
      </c>
      <c r="OW25" t="str">
        <f t="shared" ca="1" si="20"/>
        <v/>
      </c>
      <c r="OX25" t="str">
        <f t="shared" ca="1" si="21"/>
        <v/>
      </c>
    </row>
    <row r="26" spans="3:414">
      <c r="C26" s="33" t="s">
        <v>3338</v>
      </c>
      <c r="D26" s="21" t="s">
        <v>3320</v>
      </c>
      <c r="E26" s="21" t="s">
        <v>3326</v>
      </c>
      <c r="F26" s="53" t="s">
        <v>8100</v>
      </c>
      <c r="G26" s="21"/>
      <c r="H26" s="45"/>
      <c r="I26" s="53" t="s">
        <v>3352</v>
      </c>
      <c r="J26" s="53" t="s">
        <v>3353</v>
      </c>
      <c r="K26" s="53"/>
      <c r="L26" s="45" t="str">
        <f ca="1">IF($O26&lt;&gt;"Key Field",IF(ISNUMBER(MATCH(OFFSET($I26,0,RIGHT($F26)-1),OFFSET($C$7,0,RIGHT($F26)-1,8,1),0)),IF(_xll.BDP(TKR,CHOOSE(RIGHT($F26,1),"BI031","BI032","BI033"),"EQY_FUNDS_SEGMENT_NUMBER",MATCH(OFFSET($I26,0,RIGHT($F26)-1),OFFSET($C$7,0,RIGHT($F26)-1,8,1),0))/100&gt;Industry!$W$7,TRUE,""),""),"")</f>
        <v/>
      </c>
      <c r="M26" s="45"/>
      <c r="N26" s="21" t="s">
        <v>8581</v>
      </c>
      <c r="O26" s="21" t="s">
        <v>8101</v>
      </c>
      <c r="P26" s="21"/>
      <c r="Q26" s="45"/>
      <c r="R26" s="21" t="s">
        <v>3352</v>
      </c>
      <c r="S26" s="21" t="s">
        <v>8538</v>
      </c>
      <c r="T26" s="21"/>
      <c r="U26" s="45" t="str">
        <f ca="1">IF($O26&lt;&gt;"Key Field",IF(ISNUMBER(MATCH(OFFSET($R26,0,RIGHT($O26)-1),OFFSET($C$7,0,RIGHT($O26)-1,8,1),0)),IF(_xll.BDP(TKR,CHOOSE(RIGHT($O26,1),"BI031","BI032","BI033"),"EQY_FUNDS_SEGMENT_NUMBER",MATCH(OFFSET($R26,0,RIGHT($O26)-1),OFFSET($C$7,0,RIGHT($O26)-1,8,1),0))/100&gt;Industry!$W$7,TRUE,""),""),"")</f>
        <v/>
      </c>
      <c r="V26" s="72"/>
      <c r="X26">
        <v>4</v>
      </c>
      <c r="Y26" t="str">
        <f ca="1">IFERROR(IF(OR($H26,$L26,$M26)=TRUE,COUNTIF(Y$23:Y25,"&gt;0")+1,""),"")</f>
        <v/>
      </c>
      <c r="Z26" t="str">
        <f ca="1">IFERROR(IF(OR($Q26,$U26,$V26)=TRUE,COUNTIF(Z$23:Z25,"&gt;0")+1,""),"")</f>
        <v/>
      </c>
      <c r="AA26" s="61">
        <f ca="1">IF(ISNUMBER($AK26),IF($AK26&gt;=1,COUNTIF($AK$23:$AK25,"&gt;=1")+1,""),"")</f>
        <v>4</v>
      </c>
      <c r="AB26">
        <v>4</v>
      </c>
      <c r="AC26" s="61" t="str">
        <f t="shared" ca="1" si="0"/>
        <v xml:space="preserve">Adjusted </v>
      </c>
      <c r="AD26" s="61">
        <f t="shared" ca="1" si="1"/>
        <v>12</v>
      </c>
      <c r="AE26" s="63" t="str">
        <f t="shared" ca="1" si="2"/>
        <v/>
      </c>
      <c r="AF26" s="63" t="str">
        <f t="shared" ca="1" si="3"/>
        <v/>
      </c>
      <c r="AG26">
        <v>4</v>
      </c>
      <c r="AH26" t="str">
        <f>IF(COUNTIF($AH$23:$AH25,INDEX($D$23:$D$123,MATCH($AG26,$X$23:$X$123,0),1))&gt;0,"",IFERROR(INDEX($D$23:$D$123,MATCH($AG26,$X$23:$X$123,0),1),""))</f>
        <v xml:space="preserve">Adjusted </v>
      </c>
      <c r="AI26" t="s">
        <v>8094</v>
      </c>
      <c r="AJ26" t="s">
        <v>8095</v>
      </c>
      <c r="AK26">
        <f t="shared" ca="1" si="4"/>
        <v>12</v>
      </c>
      <c r="AM26">
        <f t="shared" ca="1" si="5"/>
        <v>19</v>
      </c>
      <c r="AN26" s="4" t="s">
        <v>9042</v>
      </c>
      <c r="AO26" s="4">
        <v>2</v>
      </c>
      <c r="AP26" s="4">
        <v>5928.94</v>
      </c>
      <c r="AQ26" s="4">
        <v>4332.6400000000003</v>
      </c>
      <c r="AR26" s="4">
        <v>6464.15</v>
      </c>
      <c r="AS26" s="4">
        <v>6424.13</v>
      </c>
      <c r="AT26" s="4">
        <v>6367.78</v>
      </c>
      <c r="AU26" s="4">
        <v>6073.15</v>
      </c>
      <c r="AV26" s="4">
        <v>5750.69</v>
      </c>
      <c r="AW26" s="4">
        <v>5167.58</v>
      </c>
      <c r="AX26" s="4">
        <v>5476.24</v>
      </c>
      <c r="AY26" s="4">
        <v>5788.86</v>
      </c>
      <c r="AZ26" s="4">
        <v>5933.4</v>
      </c>
      <c r="BA26" s="4" t="e">
        <f ca="1">IF(Sec_Formula_Indicator&gt;0,IF(LEN($AH26)&gt;0,IF(BA$21&lt;$AM$21*$AM26,IF(LEFT(_xll.BDS(TKR,IFERROR(INDEX(INDIRECT($AI26),BA$21,MATCH($AH26,INDIRECT($AJ26),0)+1),""),"PRODUCT_GEO_OVERRIDE","P","NUMBER_OF_PERIODS","-16","headers=n","REVERSE_PERIOD_ORDER","N","array=true"),1)&lt;&gt;"#",BA$21,IF(LEFT(_xll.BDS(TKR,IFERROR(INDEX(INDIRECT($AI26),BA$21,MATCH($AH26,INDIRECT($AJ26),0)+1),""),"PRODUCT_GEO_OVERRIDE","G","NUMBER_OF_PERIODS","-16","headers=n","REVERSE_PERIOD_ORDER","N","array=true"),1)&lt;&gt;"#",BA$21,"")),""),""),"")</f>
        <v>#NAME?</v>
      </c>
      <c r="BB26" s="4" t="e">
        <f ca="1">IF(Sec_Formula_Indicator&gt;0,IF(LEN($AH26)&gt;0,IF(BB$21&lt;$AM$21*$AM26,IF(LEFT(_xll.BDS(TKR,IFERROR(INDEX(INDIRECT($AI26),BB$21,MATCH($AH26,INDIRECT($AJ26),0)+1),""),"PRODUCT_GEO_OVERRIDE","P","NUMBER_OF_PERIODS","-16","headers=n","REVERSE_PERIOD_ORDER","N","array=true"),1)&lt;&gt;"#",BB$21,IF(LEFT(_xll.BDS(TKR,IFERROR(INDEX(INDIRECT($AI26),BB$21,MATCH($AH26,INDIRECT($AJ26),0)+1),""),"PRODUCT_GEO_OVERRIDE","G","NUMBER_OF_PERIODS","-16","headers=n","REVERSE_PERIOD_ORDER","N","array=true"),1)&lt;&gt;"#",BB$21,"")),""),""),"")</f>
        <v>#NAME?</v>
      </c>
      <c r="BC26" s="4" t="e">
        <f ca="1">IF(Sec_Formula_Indicator&gt;0,IF(LEN($AH26)&gt;0,IF(BC$21&lt;$AM$21*$AM26,IF(LEFT(_xll.BDS(TKR,IFERROR(INDEX(INDIRECT($AI26),BC$21,MATCH($AH26,INDIRECT($AJ26),0)+1),""),"PRODUCT_GEO_OVERRIDE","P","NUMBER_OF_PERIODS","-16","headers=n","REVERSE_PERIOD_ORDER","N","array=true"),1)&lt;&gt;"#",BC$21,IF(LEFT(_xll.BDS(TKR,IFERROR(INDEX(INDIRECT($AI26),BC$21,MATCH($AH26,INDIRECT($AJ26),0)+1),""),"PRODUCT_GEO_OVERRIDE","G","NUMBER_OF_PERIODS","-16","headers=n","REVERSE_PERIOD_ORDER","N","array=true"),1)&lt;&gt;"#",BC$21,"")),""),""),"")</f>
        <v>#NAME?</v>
      </c>
      <c r="BD26" s="4" t="e">
        <f ca="1">IF(Sec_Formula_Indicator&gt;0,IF(LEN($AH26)&gt;0,IF(BD$21&lt;$AM$21*$AM26,IF(LEFT(_xll.BDS(TKR,IFERROR(INDEX(INDIRECT($AI26),BD$21,MATCH($AH26,INDIRECT($AJ26),0)+1),""),"PRODUCT_GEO_OVERRIDE","P","NUMBER_OF_PERIODS","-16","headers=n","REVERSE_PERIOD_ORDER","N","array=true"),1)&lt;&gt;"#",BD$21,IF(LEFT(_xll.BDS(TKR,IFERROR(INDEX(INDIRECT($AI26),BD$21,MATCH($AH26,INDIRECT($AJ26),0)+1),""),"PRODUCT_GEO_OVERRIDE","G","NUMBER_OF_PERIODS","-16","headers=n","REVERSE_PERIOD_ORDER","N","array=true"),1)&lt;&gt;"#",BD$21,"")),""),""),"")</f>
        <v>#NAME?</v>
      </c>
      <c r="BE26" s="4" t="e">
        <f ca="1">IF(Sec_Formula_Indicator&gt;0,IF(LEN($AH26)&gt;0,IF(BE$21&lt;$AM$21*$AM26,IF(LEFT(_xll.BDS(TKR,IFERROR(INDEX(INDIRECT($AI26),BE$21,MATCH($AH26,INDIRECT($AJ26),0)+1),""),"PRODUCT_GEO_OVERRIDE","P","NUMBER_OF_PERIODS","-16","headers=n","REVERSE_PERIOD_ORDER","N","array=true"),1)&lt;&gt;"#",BE$21,IF(LEFT(_xll.BDS(TKR,IFERROR(INDEX(INDIRECT($AI26),BE$21,MATCH($AH26,INDIRECT($AJ26),0)+1),""),"PRODUCT_GEO_OVERRIDE","G","NUMBER_OF_PERIODS","-16","headers=n","REVERSE_PERIOD_ORDER","N","array=true"),1)&lt;&gt;"#",BE$21,"")),""),""),"")</f>
        <v>#NAME?</v>
      </c>
      <c r="BF26" s="4" t="e">
        <f ca="1">IF(Sec_Formula_Indicator&gt;0,IF(LEN($AH26)&gt;0,IF(BF$21&lt;$AM$21*$AM26,IF(LEFT(_xll.BDS(TKR,IFERROR(INDEX(INDIRECT($AI26),BF$21,MATCH($AH26,INDIRECT($AJ26),0)+1),""),"PRODUCT_GEO_OVERRIDE","P","NUMBER_OF_PERIODS","-16","headers=n","REVERSE_PERIOD_ORDER","N","array=true"),1)&lt;&gt;"#",BF$21,IF(LEFT(_xll.BDS(TKR,IFERROR(INDEX(INDIRECT($AI26),BF$21,MATCH($AH26,INDIRECT($AJ26),0)+1),""),"PRODUCT_GEO_OVERRIDE","G","NUMBER_OF_PERIODS","-16","headers=n","REVERSE_PERIOD_ORDER","N","array=true"),1)&lt;&gt;"#",BF$21,"")),""),""),"")</f>
        <v>#NAME?</v>
      </c>
      <c r="BG26" s="4" t="e">
        <f ca="1">IF(Sec_Formula_Indicator&gt;0,IF(LEN($AH26)&gt;0,IF(BG$21&lt;$AM$21*$AM26,IF(LEFT(_xll.BDS(TKR,IFERROR(INDEX(INDIRECT($AI26),BG$21,MATCH($AH26,INDIRECT($AJ26),0)+1),""),"PRODUCT_GEO_OVERRIDE","P","NUMBER_OF_PERIODS","-16","headers=n","REVERSE_PERIOD_ORDER","N","array=true"),1)&lt;&gt;"#",BG$21,IF(LEFT(_xll.BDS(TKR,IFERROR(INDEX(INDIRECT($AI26),BG$21,MATCH($AH26,INDIRECT($AJ26),0)+1),""),"PRODUCT_GEO_OVERRIDE","G","NUMBER_OF_PERIODS","-16","headers=n","REVERSE_PERIOD_ORDER","N","array=true"),1)&lt;&gt;"#",BG$21,"")),""),""),"")</f>
        <v>#NAME?</v>
      </c>
      <c r="BH26" s="4" t="e">
        <f ca="1">IF(Sec_Formula_Indicator&gt;0,IF(LEN($AH26)&gt;0,IF(BH$21&lt;$AM$21*$AM26,IF(LEFT(_xll.BDS(TKR,IFERROR(INDEX(INDIRECT($AI26),BH$21,MATCH($AH26,INDIRECT($AJ26),0)+1),""),"PRODUCT_GEO_OVERRIDE","P","NUMBER_OF_PERIODS","-16","headers=n","REVERSE_PERIOD_ORDER","N","array=true"),1)&lt;&gt;"#",BH$21,IF(LEFT(_xll.BDS(TKR,IFERROR(INDEX(INDIRECT($AI26),BH$21,MATCH($AH26,INDIRECT($AJ26),0)+1),""),"PRODUCT_GEO_OVERRIDE","G","NUMBER_OF_PERIODS","-16","headers=n","REVERSE_PERIOD_ORDER","N","array=true"),1)&lt;&gt;"#",BH$21,"")),""),""),"")</f>
        <v>#NAME?</v>
      </c>
      <c r="BI26" s="4" t="e">
        <f ca="1">IF(Sec_Formula_Indicator&gt;0,IF(LEN($AH26)&gt;0,IF(BI$21&lt;$AM$21*$AM26,IF(LEFT(_xll.BDS(TKR,IFERROR(INDEX(INDIRECT($AI26),BI$21,MATCH($AH26,INDIRECT($AJ26),0)+1),""),"PRODUCT_GEO_OVERRIDE","P","NUMBER_OF_PERIODS","-16","headers=n","REVERSE_PERIOD_ORDER","N","array=true"),1)&lt;&gt;"#",BI$21,IF(LEFT(_xll.BDS(TKR,IFERROR(INDEX(INDIRECT($AI26),BI$21,MATCH($AH26,INDIRECT($AJ26),0)+1),""),"PRODUCT_GEO_OVERRIDE","G","NUMBER_OF_PERIODS","-16","headers=n","REVERSE_PERIOD_ORDER","N","array=true"),1)&lt;&gt;"#",BI$21,"")),""),""),"")</f>
        <v>#NAME?</v>
      </c>
      <c r="BJ26" s="4" t="e">
        <f ca="1">IF(Sec_Formula_Indicator&gt;0,IF(LEN($AH26)&gt;0,IF(BJ$21&lt;$AM$21*$AM26,IF(LEFT(_xll.BDS(TKR,IFERROR(INDEX(INDIRECT($AI26),BJ$21,MATCH($AH26,INDIRECT($AJ26),0)+1),""),"PRODUCT_GEO_OVERRIDE","P","NUMBER_OF_PERIODS","-16","headers=n","REVERSE_PERIOD_ORDER","N","array=true"),1)&lt;&gt;"#",BJ$21,IF(LEFT(_xll.BDS(TKR,IFERROR(INDEX(INDIRECT($AI26),BJ$21,MATCH($AH26,INDIRECT($AJ26),0)+1),""),"PRODUCT_GEO_OVERRIDE","G","NUMBER_OF_PERIODS","-16","headers=n","REVERSE_PERIOD_ORDER","N","array=true"),1)&lt;&gt;"#",BJ$21,"")),""),""),"")</f>
        <v>#NAME?</v>
      </c>
      <c r="BK26" s="4" t="e">
        <f ca="1">IF(Sec_Formula_Indicator&gt;0,IF(LEN($AH26)&gt;0,IF(BK$21&lt;$AM$21*$AM26,IF(LEFT(_xll.BDS(TKR,IFERROR(INDEX(INDIRECT($AI26),BK$21,MATCH($AH26,INDIRECT($AJ26),0)+1),""),"PRODUCT_GEO_OVERRIDE","P","NUMBER_OF_PERIODS","-16","headers=n","REVERSE_PERIOD_ORDER","N","array=true"),1)&lt;&gt;"#",BK$21,IF(LEFT(_xll.BDS(TKR,IFERROR(INDEX(INDIRECT($AI26),BK$21,MATCH($AH26,INDIRECT($AJ26),0)+1),""),"PRODUCT_GEO_OVERRIDE","G","NUMBER_OF_PERIODS","-16","headers=n","REVERSE_PERIOD_ORDER","N","array=true"),1)&lt;&gt;"#",BK$21,"")),""),""),"")</f>
        <v>#NAME?</v>
      </c>
      <c r="BL26" s="4" t="e">
        <f ca="1">IF(Sec_Formula_Indicator&gt;0,IF(LEN($AH26)&gt;0,IF(BL$21&lt;$AM$21*$AM26,IF(LEFT(_xll.BDS(TKR,IFERROR(INDEX(INDIRECT($AI26),BL$21,MATCH($AH26,INDIRECT($AJ26),0)+1),""),"PRODUCT_GEO_OVERRIDE","P","NUMBER_OF_PERIODS","-16","headers=n","REVERSE_PERIOD_ORDER","N","array=true"),1)&lt;&gt;"#",BL$21,IF(LEFT(_xll.BDS(TKR,IFERROR(INDEX(INDIRECT($AI26),BL$21,MATCH($AH26,INDIRECT($AJ26),0)+1),""),"PRODUCT_GEO_OVERRIDE","G","NUMBER_OF_PERIODS","-16","headers=n","REVERSE_PERIOD_ORDER","N","array=true"),1)&lt;&gt;"#",BL$21,"")),""),""),"")</f>
        <v>#NAME?</v>
      </c>
      <c r="BM26" s="4" t="e">
        <f ca="1">IF(Sec_Formula_Indicator&gt;0,IF(LEN($AH26)&gt;0,IF(BM$21&lt;$AM$21*$AM26,IF(LEFT(_xll.BDS(TKR,IFERROR(INDEX(INDIRECT($AI26),BM$21,MATCH($AH26,INDIRECT($AJ26),0)+1),""),"PRODUCT_GEO_OVERRIDE","P","NUMBER_OF_PERIODS","-16","headers=n","REVERSE_PERIOD_ORDER","N","array=true"),1)&lt;&gt;"#",BM$21,IF(LEFT(_xll.BDS(TKR,IFERROR(INDEX(INDIRECT($AI26),BM$21,MATCH($AH26,INDIRECT($AJ26),0)+1),""),"PRODUCT_GEO_OVERRIDE","G","NUMBER_OF_PERIODS","-16","headers=n","REVERSE_PERIOD_ORDER","N","array=true"),1)&lt;&gt;"#",BM$21,"")),""),""),"")</f>
        <v>#NAME?</v>
      </c>
      <c r="BN26" s="4" t="e">
        <f ca="1">IF(Sec_Formula_Indicator&gt;0,IF(LEN($AH26)&gt;0,IF(BN$21&lt;$AM$21*$AM26,IF(LEFT(_xll.BDS(TKR,IFERROR(INDEX(INDIRECT($AI26),BN$21,MATCH($AH26,INDIRECT($AJ26),0)+1),""),"PRODUCT_GEO_OVERRIDE","P","NUMBER_OF_PERIODS","-16","headers=n","REVERSE_PERIOD_ORDER","N","array=true"),1)&lt;&gt;"#",BN$21,IF(LEFT(_xll.BDS(TKR,IFERROR(INDEX(INDIRECT($AI26),BN$21,MATCH($AH26,INDIRECT($AJ26),0)+1),""),"PRODUCT_GEO_OVERRIDE","G","NUMBER_OF_PERIODS","-16","headers=n","REVERSE_PERIOD_ORDER","N","array=true"),1)&lt;&gt;"#",BN$21,"")),""),""),"")</f>
        <v>#NAME?</v>
      </c>
      <c r="BO26" s="4" t="e">
        <f ca="1">IF(Sec_Formula_Indicator&gt;0,IF(LEN($AH26)&gt;0,IF(BO$21&lt;$AM$21*$AM26,IF(LEFT(_xll.BDS(TKR,IFERROR(INDEX(INDIRECT($AI26),BO$21,MATCH($AH26,INDIRECT($AJ26),0)+1),""),"PRODUCT_GEO_OVERRIDE","P","NUMBER_OF_PERIODS","-16","headers=n","REVERSE_PERIOD_ORDER","N","array=true"),1)&lt;&gt;"#",BO$21,IF(LEFT(_xll.BDS(TKR,IFERROR(INDEX(INDIRECT($AI26),BO$21,MATCH($AH26,INDIRECT($AJ26),0)+1),""),"PRODUCT_GEO_OVERRIDE","G","NUMBER_OF_PERIODS","-16","headers=n","REVERSE_PERIOD_ORDER","N","array=true"),1)&lt;&gt;"#",BO$21,"")),""),""),"")</f>
        <v>#NAME?</v>
      </c>
      <c r="BP26" s="4" t="e">
        <f ca="1">IF(Sec_Formula_Indicator&gt;0,IF(LEN($AH26)&gt;0,IF(BP$21&lt;$AM$21*$AM26,IF(LEFT(_xll.BDS(TKR,IFERROR(INDEX(INDIRECT($AI26),BP$21,MATCH($AH26,INDIRECT($AJ26),0)+1),""),"PRODUCT_GEO_OVERRIDE","P","NUMBER_OF_PERIODS","-16","headers=n","REVERSE_PERIOD_ORDER","N","array=true"),1)&lt;&gt;"#",BP$21,IF(LEFT(_xll.BDS(TKR,IFERROR(INDEX(INDIRECT($AI26),BP$21,MATCH($AH26,INDIRECT($AJ26),0)+1),""),"PRODUCT_GEO_OVERRIDE","G","NUMBER_OF_PERIODS","-16","headers=n","REVERSE_PERIOD_ORDER","N","array=true"),1)&lt;&gt;"#",BP$21,"")),""),""),"")</f>
        <v>#NAME?</v>
      </c>
      <c r="BQ26" s="4" t="e">
        <f ca="1">IF(Sec_Formula_Indicator&gt;0,IF(LEN($AH26)&gt;0,IF(BQ$21&lt;$AM$21*$AM26,IF(LEFT(_xll.BDS(TKR,IFERROR(INDEX(INDIRECT($AI26),BQ$21,MATCH($AH26,INDIRECT($AJ26),0)+1),""),"PRODUCT_GEO_OVERRIDE","P","NUMBER_OF_PERIODS","-16","headers=n","REVERSE_PERIOD_ORDER","N","array=true"),1)&lt;&gt;"#",BQ$21,IF(LEFT(_xll.BDS(TKR,IFERROR(INDEX(INDIRECT($AI26),BQ$21,MATCH($AH26,INDIRECT($AJ26),0)+1),""),"PRODUCT_GEO_OVERRIDE","G","NUMBER_OF_PERIODS","-16","headers=n","REVERSE_PERIOD_ORDER","N","array=true"),1)&lt;&gt;"#",BQ$21,"")),""),""),"")</f>
        <v>#NAME?</v>
      </c>
      <c r="BR26" s="4" t="e">
        <f ca="1">IF(Sec_Formula_Indicator&gt;0,IF(LEN($AH26)&gt;0,IF(BR$21&lt;$AM$21*$AM26,IF(LEFT(_xll.BDS(TKR,IFERROR(INDEX(INDIRECT($AI26),BR$21,MATCH($AH26,INDIRECT($AJ26),0)+1),""),"PRODUCT_GEO_OVERRIDE","P","NUMBER_OF_PERIODS","-16","headers=n","REVERSE_PERIOD_ORDER","N","array=true"),1)&lt;&gt;"#",BR$21,IF(LEFT(_xll.BDS(TKR,IFERROR(INDEX(INDIRECT($AI26),BR$21,MATCH($AH26,INDIRECT($AJ26),0)+1),""),"PRODUCT_GEO_OVERRIDE","G","NUMBER_OF_PERIODS","-16","headers=n","REVERSE_PERIOD_ORDER","N","array=true"),1)&lt;&gt;"#",BR$21,"")),""),""),"")</f>
        <v>#NAME?</v>
      </c>
      <c r="BS26" s="4" t="e">
        <f ca="1">IF(Sec_Formula_Indicator&gt;0,IF(LEN($AH26)&gt;0,IF(BS$21&lt;$AM$21*$AM26,IF(LEFT(_xll.BDS(TKR,IFERROR(INDEX(INDIRECT($AI26),BS$21,MATCH($AH26,INDIRECT($AJ26),0)+1),""),"PRODUCT_GEO_OVERRIDE","P","NUMBER_OF_PERIODS","-16","headers=n","REVERSE_PERIOD_ORDER","N","array=true"),1)&lt;&gt;"#",BS$21,IF(LEFT(_xll.BDS(TKR,IFERROR(INDEX(INDIRECT($AI26),BS$21,MATCH($AH26,INDIRECT($AJ26),0)+1),""),"PRODUCT_GEO_OVERRIDE","G","NUMBER_OF_PERIODS","-16","headers=n","REVERSE_PERIOD_ORDER","N","array=true"),1)&lt;&gt;"#",BS$21,"")),""),""),"")</f>
        <v>#NAME?</v>
      </c>
      <c r="BT26" s="4" t="e">
        <f ca="1">IF(Sec_Formula_Indicator&gt;0,IF(LEN($AH26)&gt;0,IF(BT$21&lt;$AM$21*$AM26,IF(LEFT(_xll.BDS(TKR,IFERROR(INDEX(INDIRECT($AI26),BT$21,MATCH($AH26,INDIRECT($AJ26),0)+1),""),"PRODUCT_GEO_OVERRIDE","P","NUMBER_OF_PERIODS","-16","headers=n","REVERSE_PERIOD_ORDER","N","array=true"),1)&lt;&gt;"#",BT$21,IF(LEFT(_xll.BDS(TKR,IFERROR(INDEX(INDIRECT($AI26),BT$21,MATCH($AH26,INDIRECT($AJ26),0)+1),""),"PRODUCT_GEO_OVERRIDE","G","NUMBER_OF_PERIODS","-16","headers=n","REVERSE_PERIOD_ORDER","N","array=true"),1)&lt;&gt;"#",BT$21,"")),""),""),"")</f>
        <v>#NAME?</v>
      </c>
      <c r="BU26" s="4" t="str">
        <f ca="1">IF(Sec_Formula_Indicator&gt;0,IF(LEN($AH26)&gt;0,IF(BU$21&lt;$AM$21*$AM26,IF(LEFT(_xll.BDS(TKR,IFERROR(INDEX(INDIRECT($AI26),BU$21,MATCH($AH26,INDIRECT($AJ26),0)+1),""),"PRODUCT_GEO_OVERRIDE","P","NUMBER_OF_PERIODS","-16","headers=n","REVERSE_PERIOD_ORDER","N","array=true"),1)&lt;&gt;"#",BU$21,IF(LEFT(_xll.BDS(TKR,IFERROR(INDEX(INDIRECT($AI26),BU$21,MATCH($AH26,INDIRECT($AJ26),0)+1),""),"PRODUCT_GEO_OVERRIDE","G","NUMBER_OF_PERIODS","-16","headers=n","REVERSE_PERIOD_ORDER","N","array=true"),1)&lt;&gt;"#",BU$21,"")),""),""),"")</f>
        <v/>
      </c>
      <c r="BV26" s="4" t="str">
        <f ca="1">IF(Sec_Formula_Indicator&gt;0,IF(LEN($AH26)&gt;0,IF(BV$21&lt;$AM$21*$AM26,IF(LEFT(_xll.BDS(TKR,IFERROR(INDEX(INDIRECT($AI26),BV$21,MATCH($AH26,INDIRECT($AJ26),0)+1),""),"PRODUCT_GEO_OVERRIDE","P","NUMBER_OF_PERIODS","-16","headers=n","REVERSE_PERIOD_ORDER","N","array=true"),1)&lt;&gt;"#",BV$21,IF(LEFT(_xll.BDS(TKR,IFERROR(INDEX(INDIRECT($AI26),BV$21,MATCH($AH26,INDIRECT($AJ26),0)+1),""),"PRODUCT_GEO_OVERRIDE","G","NUMBER_OF_PERIODS","-16","headers=n","REVERSE_PERIOD_ORDER","N","array=true"),1)&lt;&gt;"#",BV$21,"")),""),""),"")</f>
        <v/>
      </c>
      <c r="BW26" s="4" t="str">
        <f ca="1">IF(Sec_Formula_Indicator&gt;0,IF(LEN($AH26)&gt;0,IF(BW$21&lt;$AM$21*$AM26,IF(LEFT(_xll.BDS(TKR,IFERROR(INDEX(INDIRECT($AI26),BW$21,MATCH($AH26,INDIRECT($AJ26),0)+1),""),"PRODUCT_GEO_OVERRIDE","P","NUMBER_OF_PERIODS","-16","headers=n","REVERSE_PERIOD_ORDER","N","array=true"),1)&lt;&gt;"#",BW$21,IF(LEFT(_xll.BDS(TKR,IFERROR(INDEX(INDIRECT($AI26),BW$21,MATCH($AH26,INDIRECT($AJ26),0)+1),""),"PRODUCT_GEO_OVERRIDE","G","NUMBER_OF_PERIODS","-16","headers=n","REVERSE_PERIOD_ORDER","N","array=true"),1)&lt;&gt;"#",BW$21,"")),""),""),"")</f>
        <v/>
      </c>
      <c r="BX26" s="4" t="str">
        <f ca="1">IF(Sec_Formula_Indicator&gt;0,IF(LEN($AH26)&gt;0,IF(BX$21&lt;$AM$21*$AM26,IF(LEFT(_xll.BDS(TKR,IFERROR(INDEX(INDIRECT($AI26),BX$21,MATCH($AH26,INDIRECT($AJ26),0)+1),""),"PRODUCT_GEO_OVERRIDE","P","NUMBER_OF_PERIODS","-16","headers=n","REVERSE_PERIOD_ORDER","N","array=true"),1)&lt;&gt;"#",BX$21,IF(LEFT(_xll.BDS(TKR,IFERROR(INDEX(INDIRECT($AI26),BX$21,MATCH($AH26,INDIRECT($AJ26),0)+1),""),"PRODUCT_GEO_OVERRIDE","G","NUMBER_OF_PERIODS","-16","headers=n","REVERSE_PERIOD_ORDER","N","array=true"),1)&lt;&gt;"#",BX$21,"")),""),""),"")</f>
        <v/>
      </c>
      <c r="BY26" s="4" t="str">
        <f ca="1">IF(Sec_Formula_Indicator&gt;0,IF(LEN($AH26)&gt;0,IF(BY$21&lt;$AM$21*$AM26,IF(LEFT(_xll.BDS(TKR,IFERROR(INDEX(INDIRECT($AI26),BY$21,MATCH($AH26,INDIRECT($AJ26),0)+1),""),"PRODUCT_GEO_OVERRIDE","P","NUMBER_OF_PERIODS","-16","headers=n","REVERSE_PERIOD_ORDER","N","array=true"),1)&lt;&gt;"#",BY$21,IF(LEFT(_xll.BDS(TKR,IFERROR(INDEX(INDIRECT($AI26),BY$21,MATCH($AH26,INDIRECT($AJ26),0)+1),""),"PRODUCT_GEO_OVERRIDE","G","NUMBER_OF_PERIODS","-16","headers=n","REVERSE_PERIOD_ORDER","N","array=true"),1)&lt;&gt;"#",BY$21,"")),""),""),"")</f>
        <v/>
      </c>
      <c r="BZ26" s="4" t="str">
        <f ca="1">IF(Sec_Formula_Indicator&gt;0,IF(LEN($AH26)&gt;0,IF(BZ$21&lt;$AM$21*$AM26,IF(LEFT(_xll.BDS(TKR,IFERROR(INDEX(INDIRECT($AI26),BZ$21,MATCH($AH26,INDIRECT($AJ26),0)+1),""),"PRODUCT_GEO_OVERRIDE","P","NUMBER_OF_PERIODS","-16","headers=n","REVERSE_PERIOD_ORDER","N","array=true"),1)&lt;&gt;"#",BZ$21,IF(LEFT(_xll.BDS(TKR,IFERROR(INDEX(INDIRECT($AI26),BZ$21,MATCH($AH26,INDIRECT($AJ26),0)+1),""),"PRODUCT_GEO_OVERRIDE","G","NUMBER_OF_PERIODS","-16","headers=n","REVERSE_PERIOD_ORDER","N","array=true"),1)&lt;&gt;"#",BZ$21,"")),""),""),"")</f>
        <v/>
      </c>
      <c r="CA26" s="4" t="str">
        <f ca="1">IF(Sec_Formula_Indicator&gt;0,IF(LEN($AH26)&gt;0,IF(CA$21&lt;$AM$21*$AM26,IF(LEFT(_xll.BDS(TKR,IFERROR(INDEX(INDIRECT($AI26),CA$21,MATCH($AH26,INDIRECT($AJ26),0)+1),""),"PRODUCT_GEO_OVERRIDE","P","NUMBER_OF_PERIODS","-16","headers=n","REVERSE_PERIOD_ORDER","N","array=true"),1)&lt;&gt;"#",CA$21,IF(LEFT(_xll.BDS(TKR,IFERROR(INDEX(INDIRECT($AI26),CA$21,MATCH($AH26,INDIRECT($AJ26),0)+1),""),"PRODUCT_GEO_OVERRIDE","G","NUMBER_OF_PERIODS","-16","headers=n","REVERSE_PERIOD_ORDER","N","array=true"),1)&lt;&gt;"#",CA$21,"")),""),""),"")</f>
        <v/>
      </c>
      <c r="CB26" s="4" t="str">
        <f ca="1">IF(Sec_Formula_Indicator&gt;0,IF(LEN($AH26)&gt;0,IF(CB$21&lt;$AM$21*$AM26,IF(LEFT(_xll.BDS(TKR,IFERROR(INDEX(INDIRECT($AI26),CB$21,MATCH($AH26,INDIRECT($AJ26),0)+1),""),"PRODUCT_GEO_OVERRIDE","P","NUMBER_OF_PERIODS","-16","headers=n","REVERSE_PERIOD_ORDER","N","array=true"),1)&lt;&gt;"#",CB$21,IF(LEFT(_xll.BDS(TKR,IFERROR(INDEX(INDIRECT($AI26),CB$21,MATCH($AH26,INDIRECT($AJ26),0)+1),""),"PRODUCT_GEO_OVERRIDE","G","NUMBER_OF_PERIODS","-16","headers=n","REVERSE_PERIOD_ORDER","N","array=true"),1)&lt;&gt;"#",CB$21,"")),""),""),"")</f>
        <v/>
      </c>
      <c r="CC26" s="4" t="str">
        <f ca="1">IF(Sec_Formula_Indicator&gt;0,IF(LEN($AH26)&gt;0,IF(CC$21&lt;$AM$21*$AM26,IF(LEFT(_xll.BDS(TKR,IFERROR(INDEX(INDIRECT($AI26),CC$21,MATCH($AH26,INDIRECT($AJ26),0)+1),""),"PRODUCT_GEO_OVERRIDE","P","NUMBER_OF_PERIODS","-16","headers=n","REVERSE_PERIOD_ORDER","N","array=true"),1)&lt;&gt;"#",CC$21,IF(LEFT(_xll.BDS(TKR,IFERROR(INDEX(INDIRECT($AI26),CC$21,MATCH($AH26,INDIRECT($AJ26),0)+1),""),"PRODUCT_GEO_OVERRIDE","G","NUMBER_OF_PERIODS","-16","headers=n","REVERSE_PERIOD_ORDER","N","array=true"),1)&lt;&gt;"#",CC$21,"")),""),""),"")</f>
        <v/>
      </c>
      <c r="CD26" s="4" t="str">
        <f ca="1">IF(Sec_Formula_Indicator&gt;0,IF(LEN($AH26)&gt;0,IF(CD$21&lt;$AM$21*$AM26,IF(LEFT(_xll.BDS(TKR,IFERROR(INDEX(INDIRECT($AI26),CD$21,MATCH($AH26,INDIRECT($AJ26),0)+1),""),"PRODUCT_GEO_OVERRIDE","P","NUMBER_OF_PERIODS","-16","headers=n","REVERSE_PERIOD_ORDER","N","array=true"),1)&lt;&gt;"#",CD$21,IF(LEFT(_xll.BDS(TKR,IFERROR(INDEX(INDIRECT($AI26),CD$21,MATCH($AH26,INDIRECT($AJ26),0)+1),""),"PRODUCT_GEO_OVERRIDE","G","NUMBER_OF_PERIODS","-16","headers=n","REVERSE_PERIOD_ORDER","N","array=true"),1)&lt;&gt;"#",CD$21,"")),""),""),"")</f>
        <v/>
      </c>
      <c r="CE26" s="4" t="str">
        <f ca="1">IF(Sec_Formula_Indicator&gt;0,IF(LEN($AH26)&gt;0,IF(CE$21&lt;$AM$21*$AM26,IF(LEFT(_xll.BDS(TKR,IFERROR(INDEX(INDIRECT($AI26),CE$21,MATCH($AH26,INDIRECT($AJ26),0)+1),""),"PRODUCT_GEO_OVERRIDE","P","NUMBER_OF_PERIODS","-16","headers=n","REVERSE_PERIOD_ORDER","N","array=true"),1)&lt;&gt;"#",CE$21,IF(LEFT(_xll.BDS(TKR,IFERROR(INDEX(INDIRECT($AI26),CE$21,MATCH($AH26,INDIRECT($AJ26),0)+1),""),"PRODUCT_GEO_OVERRIDE","G","NUMBER_OF_PERIODS","-16","headers=n","REVERSE_PERIOD_ORDER","N","array=true"),1)&lt;&gt;"#",CE$21,"")),""),""),"")</f>
        <v/>
      </c>
      <c r="CF26" s="4" t="str">
        <f ca="1">IF(Sec_Formula_Indicator&gt;0,IF(LEN($AH26)&gt;0,IF(CF$21&lt;$AM$21*$AM26,IF(LEFT(_xll.BDS(TKR,IFERROR(INDEX(INDIRECT($AI26),CF$21,MATCH($AH26,INDIRECT($AJ26),0)+1),""),"PRODUCT_GEO_OVERRIDE","P","NUMBER_OF_PERIODS","-16","headers=n","REVERSE_PERIOD_ORDER","N","array=true"),1)&lt;&gt;"#",CF$21,IF(LEFT(_xll.BDS(TKR,IFERROR(INDEX(INDIRECT($AI26),CF$21,MATCH($AH26,INDIRECT($AJ26),0)+1),""),"PRODUCT_GEO_OVERRIDE","G","NUMBER_OF_PERIODS","-16","headers=n","REVERSE_PERIOD_ORDER","N","array=true"),1)&lt;&gt;"#",CF$21,"")),""),""),"")</f>
        <v/>
      </c>
      <c r="CG26" s="4" t="str">
        <f ca="1">IF(Sec_Formula_Indicator&gt;0,IF(LEN($AH26)&gt;0,IF(CG$21&lt;$AM$21*$AM26,IF(LEFT(_xll.BDS(TKR,IFERROR(INDEX(INDIRECT($AI26),CG$21,MATCH($AH26,INDIRECT($AJ26),0)+1),""),"PRODUCT_GEO_OVERRIDE","P","NUMBER_OF_PERIODS","-16","headers=n","REVERSE_PERIOD_ORDER","N","array=true"),1)&lt;&gt;"#",CG$21,IF(LEFT(_xll.BDS(TKR,IFERROR(INDEX(INDIRECT($AI26),CG$21,MATCH($AH26,INDIRECT($AJ26),0)+1),""),"PRODUCT_GEO_OVERRIDE","G","NUMBER_OF_PERIODS","-16","headers=n","REVERSE_PERIOD_ORDER","N","array=true"),1)&lt;&gt;"#",CG$21,"")),""),""),"")</f>
        <v/>
      </c>
      <c r="CH26" s="4" t="str">
        <f ca="1">IF(Sec_Formula_Indicator&gt;0,IF(LEN($AH26)&gt;0,IF(CH$21&lt;$AM$21*$AM26,IF(LEFT(_xll.BDS(TKR,IFERROR(INDEX(INDIRECT($AI26),CH$21,MATCH($AH26,INDIRECT($AJ26),0)+1),""),"PRODUCT_GEO_OVERRIDE","P","NUMBER_OF_PERIODS","-16","headers=n","REVERSE_PERIOD_ORDER","N","array=true"),1)&lt;&gt;"#",CH$21,IF(LEFT(_xll.BDS(TKR,IFERROR(INDEX(INDIRECT($AI26),CH$21,MATCH($AH26,INDIRECT($AJ26),0)+1),""),"PRODUCT_GEO_OVERRIDE","G","NUMBER_OF_PERIODS","-16","headers=n","REVERSE_PERIOD_ORDER","N","array=true"),1)&lt;&gt;"#",CH$21,"")),""),""),"")</f>
        <v/>
      </c>
      <c r="CI26" s="4" t="str">
        <f ca="1">IF(Sec_Formula_Indicator&gt;0,IF(LEN($AH26)&gt;0,IF(CI$21&lt;$AM$21*$AM26,IF(LEFT(_xll.BDS(TKR,IFERROR(INDEX(INDIRECT($AI26),CI$21,MATCH($AH26,INDIRECT($AJ26),0)+1),""),"PRODUCT_GEO_OVERRIDE","P","NUMBER_OF_PERIODS","-16","headers=n","REVERSE_PERIOD_ORDER","N","array=true"),1)&lt;&gt;"#",CI$21,IF(LEFT(_xll.BDS(TKR,IFERROR(INDEX(INDIRECT($AI26),CI$21,MATCH($AH26,INDIRECT($AJ26),0)+1),""),"PRODUCT_GEO_OVERRIDE","G","NUMBER_OF_PERIODS","-16","headers=n","REVERSE_PERIOD_ORDER","N","array=true"),1)&lt;&gt;"#",CI$21,"")),""),""),"")</f>
        <v/>
      </c>
      <c r="CJ26" s="4" t="str">
        <f ca="1">IF(Sec_Formula_Indicator&gt;0,IF(LEN($AH26)&gt;0,IF(CJ$21&lt;$AM$21*$AM26,IF(LEFT(_xll.BDS(TKR,IFERROR(INDEX(INDIRECT($AI26),CJ$21,MATCH($AH26,INDIRECT($AJ26),0)+1),""),"PRODUCT_GEO_OVERRIDE","P","NUMBER_OF_PERIODS","-16","headers=n","REVERSE_PERIOD_ORDER","N","array=true"),1)&lt;&gt;"#",CJ$21,IF(LEFT(_xll.BDS(TKR,IFERROR(INDEX(INDIRECT($AI26),CJ$21,MATCH($AH26,INDIRECT($AJ26),0)+1),""),"PRODUCT_GEO_OVERRIDE","G","NUMBER_OF_PERIODS","-16","headers=n","REVERSE_PERIOD_ORDER","N","array=true"),1)&lt;&gt;"#",CJ$21,"")),""),""),"")</f>
        <v/>
      </c>
      <c r="CK26" s="4" t="str">
        <f ca="1">IF(Sec_Formula_Indicator&gt;0,IF(LEN($AH26)&gt;0,IF(CK$21&lt;$AM$21*$AM26,IF(LEFT(_xll.BDS(TKR,IFERROR(INDEX(INDIRECT($AI26),CK$21,MATCH($AH26,INDIRECT($AJ26),0)+1),""),"PRODUCT_GEO_OVERRIDE","P","NUMBER_OF_PERIODS","-16","headers=n","REVERSE_PERIOD_ORDER","N","array=true"),1)&lt;&gt;"#",CK$21,IF(LEFT(_xll.BDS(TKR,IFERROR(INDEX(INDIRECT($AI26),CK$21,MATCH($AH26,INDIRECT($AJ26),0)+1),""),"PRODUCT_GEO_OVERRIDE","G","NUMBER_OF_PERIODS","-16","headers=n","REVERSE_PERIOD_ORDER","N","array=true"),1)&lt;&gt;"#",CK$21,"")),""),""),"")</f>
        <v/>
      </c>
      <c r="CL26" s="4" t="str">
        <f ca="1">IF(Sec_Formula_Indicator&gt;0,IF(LEN($AH26)&gt;0,IF(CL$21&lt;$AM$21*$AM26,IF(LEFT(_xll.BDS(TKR,IFERROR(INDEX(INDIRECT($AI26),CL$21,MATCH($AH26,INDIRECT($AJ26),0)+1),""),"PRODUCT_GEO_OVERRIDE","P","NUMBER_OF_PERIODS","-16","headers=n","REVERSE_PERIOD_ORDER","N","array=true"),1)&lt;&gt;"#",CL$21,IF(LEFT(_xll.BDS(TKR,IFERROR(INDEX(INDIRECT($AI26),CL$21,MATCH($AH26,INDIRECT($AJ26),0)+1),""),"PRODUCT_GEO_OVERRIDE","G","NUMBER_OF_PERIODS","-16","headers=n","REVERSE_PERIOD_ORDER","N","array=true"),1)&lt;&gt;"#",CL$21,"")),""),""),"")</f>
        <v/>
      </c>
      <c r="CM26" s="4" t="str">
        <f ca="1">IF(Sec_Formula_Indicator&gt;0,IF(LEN($AH26)&gt;0,IF(CM$21&lt;$AM$21*$AM26,IF(LEFT(_xll.BDS(TKR,IFERROR(INDEX(INDIRECT($AI26),CM$21,MATCH($AH26,INDIRECT($AJ26),0)+1),""),"PRODUCT_GEO_OVERRIDE","P","NUMBER_OF_PERIODS","-16","headers=n","REVERSE_PERIOD_ORDER","N","array=true"),1)&lt;&gt;"#",CM$21,IF(LEFT(_xll.BDS(TKR,IFERROR(INDEX(INDIRECT($AI26),CM$21,MATCH($AH26,INDIRECT($AJ26),0)+1),""),"PRODUCT_GEO_OVERRIDE","G","NUMBER_OF_PERIODS","-16","headers=n","REVERSE_PERIOD_ORDER","N","array=true"),1)&lt;&gt;"#",CM$21,"")),""),""),"")</f>
        <v/>
      </c>
      <c r="CN26" s="4" t="str">
        <f ca="1">IF(Sec_Formula_Indicator&gt;0,IF(LEN($AH26)&gt;0,IF(CN$21&lt;$AM$21*$AM26,IF(LEFT(_xll.BDS(TKR,IFERROR(INDEX(INDIRECT($AI26),CN$21,MATCH($AH26,INDIRECT($AJ26),0)+1),""),"PRODUCT_GEO_OVERRIDE","P","NUMBER_OF_PERIODS","-16","headers=n","REVERSE_PERIOD_ORDER","N","array=true"),1)&lt;&gt;"#",CN$21,IF(LEFT(_xll.BDS(TKR,IFERROR(INDEX(INDIRECT($AI26),CN$21,MATCH($AH26,INDIRECT($AJ26),0)+1),""),"PRODUCT_GEO_OVERRIDE","G","NUMBER_OF_PERIODS","-16","headers=n","REVERSE_PERIOD_ORDER","N","array=true"),1)&lt;&gt;"#",CN$21,"")),""),""),"")</f>
        <v/>
      </c>
      <c r="CO26" s="4" t="str">
        <f ca="1">IF(Sec_Formula_Indicator&gt;0,IF(LEN($AH26)&gt;0,IF(CO$21&lt;$AM$21*$AM26,IF(LEFT(_xll.BDS(TKR,IFERROR(INDEX(INDIRECT($AI26),CO$21,MATCH($AH26,INDIRECT($AJ26),0)+1),""),"PRODUCT_GEO_OVERRIDE","P","NUMBER_OF_PERIODS","-16","headers=n","REVERSE_PERIOD_ORDER","N","array=true"),1)&lt;&gt;"#",CO$21,IF(LEFT(_xll.BDS(TKR,IFERROR(INDEX(INDIRECT($AI26),CO$21,MATCH($AH26,INDIRECT($AJ26),0)+1),""),"PRODUCT_GEO_OVERRIDE","G","NUMBER_OF_PERIODS","-16","headers=n","REVERSE_PERIOD_ORDER","N","array=true"),1)&lt;&gt;"#",CO$21,"")),""),""),"")</f>
        <v/>
      </c>
      <c r="CP26" s="4" t="str">
        <f ca="1">IF(Sec_Formula_Indicator&gt;0,IF(LEN($AH26)&gt;0,IF(CP$21&lt;$AM$21*$AM26,IF(LEFT(_xll.BDS(TKR,IFERROR(INDEX(INDIRECT($AI26),CP$21,MATCH($AH26,INDIRECT($AJ26),0)+1),""),"PRODUCT_GEO_OVERRIDE","P","NUMBER_OF_PERIODS","-16","headers=n","REVERSE_PERIOD_ORDER","N","array=true"),1)&lt;&gt;"#",CP$21,IF(LEFT(_xll.BDS(TKR,IFERROR(INDEX(INDIRECT($AI26),CP$21,MATCH($AH26,INDIRECT($AJ26),0)+1),""),"PRODUCT_GEO_OVERRIDE","G","NUMBER_OF_PERIODS","-16","headers=n","REVERSE_PERIOD_ORDER","N","array=true"),1)&lt;&gt;"#",CP$21,"")),""),""),"")</f>
        <v/>
      </c>
      <c r="CQ26" s="4" t="str">
        <f ca="1">IF(Sec_Formula_Indicator&gt;0,IF(LEN($AH26)&gt;0,IF(CQ$21&lt;$AM$21*$AM26,IF(LEFT(_xll.BDS(TKR,IFERROR(INDEX(INDIRECT($AI26),CQ$21,MATCH($AH26,INDIRECT($AJ26),0)+1),""),"PRODUCT_GEO_OVERRIDE","P","NUMBER_OF_PERIODS","-16","headers=n","REVERSE_PERIOD_ORDER","N","array=true"),1)&lt;&gt;"#",CQ$21,IF(LEFT(_xll.BDS(TKR,IFERROR(INDEX(INDIRECT($AI26),CQ$21,MATCH($AH26,INDIRECT($AJ26),0)+1),""),"PRODUCT_GEO_OVERRIDE","G","NUMBER_OF_PERIODS","-16","headers=n","REVERSE_PERIOD_ORDER","N","array=true"),1)&lt;&gt;"#",CQ$21,"")),""),""),"")</f>
        <v/>
      </c>
      <c r="CR26" s="4" t="str">
        <f ca="1">IF(Sec_Formula_Indicator&gt;0,IF(LEN($AH26)&gt;0,IF(CR$21&lt;$AM$21*$AM26,IF(LEFT(_xll.BDS(TKR,IFERROR(INDEX(INDIRECT($AI26),CR$21,MATCH($AH26,INDIRECT($AJ26),0)+1),""),"PRODUCT_GEO_OVERRIDE","P","NUMBER_OF_PERIODS","-16","headers=n","REVERSE_PERIOD_ORDER","N","array=true"),1)&lt;&gt;"#",CR$21,IF(LEFT(_xll.BDS(TKR,IFERROR(INDEX(INDIRECT($AI26),CR$21,MATCH($AH26,INDIRECT($AJ26),0)+1),""),"PRODUCT_GEO_OVERRIDE","G","NUMBER_OF_PERIODS","-16","headers=n","REVERSE_PERIOD_ORDER","N","array=true"),1)&lt;&gt;"#",CR$21,"")),""),""),"")</f>
        <v/>
      </c>
      <c r="CS26" s="4" t="str">
        <f ca="1">IF(Sec_Formula_Indicator&gt;0,IF(LEN($AH26)&gt;0,IF(CS$21&lt;$AM$21*$AM26,IF(LEFT(_xll.BDS(TKR,IFERROR(INDEX(INDIRECT($AI26),CS$21,MATCH($AH26,INDIRECT($AJ26),0)+1),""),"PRODUCT_GEO_OVERRIDE","P","NUMBER_OF_PERIODS","-16","headers=n","REVERSE_PERIOD_ORDER","N","array=true"),1)&lt;&gt;"#",CS$21,IF(LEFT(_xll.BDS(TKR,IFERROR(INDEX(INDIRECT($AI26),CS$21,MATCH($AH26,INDIRECT($AJ26),0)+1),""),"PRODUCT_GEO_OVERRIDE","G","NUMBER_OF_PERIODS","-16","headers=n","REVERSE_PERIOD_ORDER","N","array=true"),1)&lt;&gt;"#",CS$21,"")),""),""),"")</f>
        <v/>
      </c>
      <c r="CT26" s="4" t="str">
        <f ca="1">IF(Sec_Formula_Indicator&gt;0,IF(LEN($AH26)&gt;0,IF(CT$21&lt;$AM$21*$AM26,IF(LEFT(_xll.BDS(TKR,IFERROR(INDEX(INDIRECT($AI26),CT$21,MATCH($AH26,INDIRECT($AJ26),0)+1),""),"PRODUCT_GEO_OVERRIDE","P","NUMBER_OF_PERIODS","-16","headers=n","REVERSE_PERIOD_ORDER","N","array=true"),1)&lt;&gt;"#",CT$21,IF(LEFT(_xll.BDS(TKR,IFERROR(INDEX(INDIRECT($AI26),CT$21,MATCH($AH26,INDIRECT($AJ26),0)+1),""),"PRODUCT_GEO_OVERRIDE","G","NUMBER_OF_PERIODS","-16","headers=n","REVERSE_PERIOD_ORDER","N","array=true"),1)&lt;&gt;"#",CT$21,"")),""),""),"")</f>
        <v/>
      </c>
      <c r="CU26" s="4" t="str">
        <f ca="1">IF(Sec_Formula_Indicator&gt;0,IF(LEN($AH26)&gt;0,IF(CU$21&lt;$AM$21*$AM26,IF(LEFT(_xll.BDS(TKR,IFERROR(INDEX(INDIRECT($AI26),CU$21,MATCH($AH26,INDIRECT($AJ26),0)+1),""),"PRODUCT_GEO_OVERRIDE","P","NUMBER_OF_PERIODS","-16","headers=n","REVERSE_PERIOD_ORDER","N","array=true"),1)&lt;&gt;"#",CU$21,IF(LEFT(_xll.BDS(TKR,IFERROR(INDEX(INDIRECT($AI26),CU$21,MATCH($AH26,INDIRECT($AJ26),0)+1),""),"PRODUCT_GEO_OVERRIDE","G","NUMBER_OF_PERIODS","-16","headers=n","REVERSE_PERIOD_ORDER","N","array=true"),1)&lt;&gt;"#",CU$21,"")),""),""),"")</f>
        <v/>
      </c>
      <c r="CV26" s="4" t="str">
        <f ca="1">IF(Sec_Formula_Indicator&gt;0,IF(LEN($AH26)&gt;0,IF(CV$21&lt;$AM$21*$AM26,IF(LEFT(_xll.BDS(TKR,IFERROR(INDEX(INDIRECT($AI26),CV$21,MATCH($AH26,INDIRECT($AJ26),0)+1),""),"PRODUCT_GEO_OVERRIDE","P","NUMBER_OF_PERIODS","-16","headers=n","REVERSE_PERIOD_ORDER","N","array=true"),1)&lt;&gt;"#",CV$21,IF(LEFT(_xll.BDS(TKR,IFERROR(INDEX(INDIRECT($AI26),CV$21,MATCH($AH26,INDIRECT($AJ26),0)+1),""),"PRODUCT_GEO_OVERRIDE","G","NUMBER_OF_PERIODS","-16","headers=n","REVERSE_PERIOD_ORDER","N","array=true"),1)&lt;&gt;"#",CV$21,"")),""),""),"")</f>
        <v/>
      </c>
      <c r="CW26" s="4" t="str">
        <f ca="1">IF(Sec_Formula_Indicator&gt;0,IF(LEN($AH26)&gt;0,IF(CW$21&lt;$AM$21*$AM26,IF(LEFT(_xll.BDS(TKR,IFERROR(INDEX(INDIRECT($AI26),CW$21,MATCH($AH26,INDIRECT($AJ26),0)+1),""),"PRODUCT_GEO_OVERRIDE","P","NUMBER_OF_PERIODS","-16","headers=n","REVERSE_PERIOD_ORDER","N","array=true"),1)&lt;&gt;"#",CW$21,IF(LEFT(_xll.BDS(TKR,IFERROR(INDEX(INDIRECT($AI26),CW$21,MATCH($AH26,INDIRECT($AJ26),0)+1),""),"PRODUCT_GEO_OVERRIDE","G","NUMBER_OF_PERIODS","-16","headers=n","REVERSE_PERIOD_ORDER","N","array=true"),1)&lt;&gt;"#",CW$21,"")),""),""),"")</f>
        <v/>
      </c>
      <c r="CX26" s="4" t="str">
        <f ca="1">IF(Sec_Formula_Indicator&gt;0,IF(LEN($AH26)&gt;0,IF(CX$21&lt;$AM$21*$AM26,IF(LEFT(_xll.BDS(TKR,IFERROR(INDEX(INDIRECT($AI26),CX$21,MATCH($AH26,INDIRECT($AJ26),0)+1),""),"PRODUCT_GEO_OVERRIDE","P","NUMBER_OF_PERIODS","-16","headers=n","REVERSE_PERIOD_ORDER","N","array=true"),1)&lt;&gt;"#",CX$21,IF(LEFT(_xll.BDS(TKR,IFERROR(INDEX(INDIRECT($AI26),CX$21,MATCH($AH26,INDIRECT($AJ26),0)+1),""),"PRODUCT_GEO_OVERRIDE","G","NUMBER_OF_PERIODS","-16","headers=n","REVERSE_PERIOD_ORDER","N","array=true"),1)&lt;&gt;"#",CX$21,"")),""),""),"")</f>
        <v/>
      </c>
      <c r="CY26" s="4" t="str">
        <f ca="1">IF(Sec_Formula_Indicator&gt;0,IF(LEN($AH26)&gt;0,IF(CY$21&lt;$AM$21*$AM26,IF(LEFT(_xll.BDS(TKR,IFERROR(INDEX(INDIRECT($AI26),CY$21,MATCH($AH26,INDIRECT($AJ26),0)+1),""),"PRODUCT_GEO_OVERRIDE","P","NUMBER_OF_PERIODS","-16","headers=n","REVERSE_PERIOD_ORDER","N","array=true"),1)&lt;&gt;"#",CY$21,IF(LEFT(_xll.BDS(TKR,IFERROR(INDEX(INDIRECT($AI26),CY$21,MATCH($AH26,INDIRECT($AJ26),0)+1),""),"PRODUCT_GEO_OVERRIDE","G","NUMBER_OF_PERIODS","-16","headers=n","REVERSE_PERIOD_ORDER","N","array=true"),1)&lt;&gt;"#",CY$21,"")),""),""),"")</f>
        <v/>
      </c>
      <c r="CZ26" s="4" t="str">
        <f ca="1">IF(Sec_Formula_Indicator&gt;0,IF(LEN($AH26)&gt;0,IF(CZ$21&lt;$AM$21*$AM26,IF(LEFT(_xll.BDS(TKR,IFERROR(INDEX(INDIRECT($AI26),CZ$21,MATCH($AH26,INDIRECT($AJ26),0)+1),""),"PRODUCT_GEO_OVERRIDE","P","NUMBER_OF_PERIODS","-16","headers=n","REVERSE_PERIOD_ORDER","N","array=true"),1)&lt;&gt;"#",CZ$21,IF(LEFT(_xll.BDS(TKR,IFERROR(INDEX(INDIRECT($AI26),CZ$21,MATCH($AH26,INDIRECT($AJ26),0)+1),""),"PRODUCT_GEO_OVERRIDE","G","NUMBER_OF_PERIODS","-16","headers=n","REVERSE_PERIOD_ORDER","N","array=true"),1)&lt;&gt;"#",CZ$21,"")),""),""),"")</f>
        <v/>
      </c>
      <c r="DA26" s="4" t="str">
        <f ca="1">IF(Sec_Formula_Indicator&gt;0,IF(LEN($AH26)&gt;0,IF(DA$21&lt;$AM$21*$AM26,IF(LEFT(_xll.BDS(TKR,IFERROR(INDEX(INDIRECT($AI26),DA$21,MATCH($AH26,INDIRECT($AJ26),0)+1),""),"PRODUCT_GEO_OVERRIDE","P","NUMBER_OF_PERIODS","-16","headers=n","REVERSE_PERIOD_ORDER","N","array=true"),1)&lt;&gt;"#",DA$21,IF(LEFT(_xll.BDS(TKR,IFERROR(INDEX(INDIRECT($AI26),DA$21,MATCH($AH26,INDIRECT($AJ26),0)+1),""),"PRODUCT_GEO_OVERRIDE","G","NUMBER_OF_PERIODS","-16","headers=n","REVERSE_PERIOD_ORDER","N","array=true"),1)&lt;&gt;"#",DA$21,"")),""),""),"")</f>
        <v/>
      </c>
      <c r="DB26" s="4" t="str">
        <f ca="1">IF(Sec_Formula_Indicator&gt;0,IF(LEN($AH26)&gt;0,IF(DB$21&lt;$AM$21*$AM26,IF(LEFT(_xll.BDS(TKR,IFERROR(INDEX(INDIRECT($AI26),DB$21,MATCH($AH26,INDIRECT($AJ26),0)+1),""),"PRODUCT_GEO_OVERRIDE","P","NUMBER_OF_PERIODS","-16","headers=n","REVERSE_PERIOD_ORDER","N","array=true"),1)&lt;&gt;"#",DB$21,IF(LEFT(_xll.BDS(TKR,IFERROR(INDEX(INDIRECT($AI26),DB$21,MATCH($AH26,INDIRECT($AJ26),0)+1),""),"PRODUCT_GEO_OVERRIDE","G","NUMBER_OF_PERIODS","-16","headers=n","REVERSE_PERIOD_ORDER","N","array=true"),1)&lt;&gt;"#",DB$21,"")),""),""),"")</f>
        <v/>
      </c>
      <c r="DC26" s="4" t="str">
        <f ca="1">IF(Sec_Formula_Indicator&gt;0,IF(LEN($AH26)&gt;0,IF(DC$21&lt;$AM$21*$AM26,IF(LEFT(_xll.BDS(TKR,IFERROR(INDEX(INDIRECT($AI26),DC$21,MATCH($AH26,INDIRECT($AJ26),0)+1),""),"PRODUCT_GEO_OVERRIDE","P","NUMBER_OF_PERIODS","-16","headers=n","REVERSE_PERIOD_ORDER","N","array=true"),1)&lt;&gt;"#",DC$21,IF(LEFT(_xll.BDS(TKR,IFERROR(INDEX(INDIRECT($AI26),DC$21,MATCH($AH26,INDIRECT($AJ26),0)+1),""),"PRODUCT_GEO_OVERRIDE","G","NUMBER_OF_PERIODS","-16","headers=n","REVERSE_PERIOD_ORDER","N","array=true"),1)&lt;&gt;"#",DC$21,"")),""),""),"")</f>
        <v/>
      </c>
      <c r="DD26" s="4" t="str">
        <f ca="1">IF(Sec_Formula_Indicator&gt;0,IF(LEN($AH26)&gt;0,IF(DD$21&lt;$AM$21*$AM26,IF(LEFT(_xll.BDS(TKR,IFERROR(INDEX(INDIRECT($AI26),DD$21,MATCH($AH26,INDIRECT($AJ26),0)+1),""),"PRODUCT_GEO_OVERRIDE","P","NUMBER_OF_PERIODS","-16","headers=n","REVERSE_PERIOD_ORDER","N","array=true"),1)&lt;&gt;"#",DD$21,IF(LEFT(_xll.BDS(TKR,IFERROR(INDEX(INDIRECT($AI26),DD$21,MATCH($AH26,INDIRECT($AJ26),0)+1),""),"PRODUCT_GEO_OVERRIDE","G","NUMBER_OF_PERIODS","-16","headers=n","REVERSE_PERIOD_ORDER","N","array=true"),1)&lt;&gt;"#",DD$21,"")),""),""),"")</f>
        <v/>
      </c>
      <c r="DE26" s="4" t="str">
        <f ca="1">IF(Sec_Formula_Indicator&gt;0,IF(LEN($AH26)&gt;0,IF(DE$21&lt;$AM$21*$AM26,IF(LEFT(_xll.BDS(TKR,IFERROR(INDEX(INDIRECT($AI26),DE$21,MATCH($AH26,INDIRECT($AJ26),0)+1),""),"PRODUCT_GEO_OVERRIDE","P","NUMBER_OF_PERIODS","-16","headers=n","REVERSE_PERIOD_ORDER","N","array=true"),1)&lt;&gt;"#",DE$21,IF(LEFT(_xll.BDS(TKR,IFERROR(INDEX(INDIRECT($AI26),DE$21,MATCH($AH26,INDIRECT($AJ26),0)+1),""),"PRODUCT_GEO_OVERRIDE","G","NUMBER_OF_PERIODS","-16","headers=n","REVERSE_PERIOD_ORDER","N","array=true"),1)&lt;&gt;"#",DE$21,"")),""),""),"")</f>
        <v/>
      </c>
      <c r="DF26" s="4" t="str">
        <f ca="1">IF(Sec_Formula_Indicator&gt;0,IF(LEN($AH26)&gt;0,IF(DF$21&lt;$AM$21*$AM26,IF(LEFT(_xll.BDS(TKR,IFERROR(INDEX(INDIRECT($AI26),DF$21,MATCH($AH26,INDIRECT($AJ26),0)+1),""),"PRODUCT_GEO_OVERRIDE","P","NUMBER_OF_PERIODS","-16","headers=n","REVERSE_PERIOD_ORDER","N","array=true"),1)&lt;&gt;"#",DF$21,IF(LEFT(_xll.BDS(TKR,IFERROR(INDEX(INDIRECT($AI26),DF$21,MATCH($AH26,INDIRECT($AJ26),0)+1),""),"PRODUCT_GEO_OVERRIDE","G","NUMBER_OF_PERIODS","-16","headers=n","REVERSE_PERIOD_ORDER","N","array=true"),1)&lt;&gt;"#",DF$21,"")),""),""),"")</f>
        <v/>
      </c>
      <c r="DG26" s="4" t="str">
        <f ca="1">IF(Sec_Formula_Indicator&gt;0,IF(LEN($AH26)&gt;0,IF(DG$21&lt;$AM$21*$AM26,IF(LEFT(_xll.BDS(TKR,IFERROR(INDEX(INDIRECT($AI26),DG$21,MATCH($AH26,INDIRECT($AJ26),0)+1),""),"PRODUCT_GEO_OVERRIDE","P","NUMBER_OF_PERIODS","-16","headers=n","REVERSE_PERIOD_ORDER","N","array=true"),1)&lt;&gt;"#",DG$21,IF(LEFT(_xll.BDS(TKR,IFERROR(INDEX(INDIRECT($AI26),DG$21,MATCH($AH26,INDIRECT($AJ26),0)+1),""),"PRODUCT_GEO_OVERRIDE","G","NUMBER_OF_PERIODS","-16","headers=n","REVERSE_PERIOD_ORDER","N","array=true"),1)&lt;&gt;"#",DG$21,"")),""),""),"")</f>
        <v/>
      </c>
      <c r="DH26" s="4" t="str">
        <f ca="1">IF(Sec_Formula_Indicator&gt;0,IF(LEN($AH26)&gt;0,IF(DH$21&lt;$AM$21*$AM26,IF(LEFT(_xll.BDS(TKR,IFERROR(INDEX(INDIRECT($AI26),DH$21,MATCH($AH26,INDIRECT($AJ26),0)+1),""),"PRODUCT_GEO_OVERRIDE","P","NUMBER_OF_PERIODS","-16","headers=n","REVERSE_PERIOD_ORDER","N","array=true"),1)&lt;&gt;"#",DH$21,IF(LEFT(_xll.BDS(TKR,IFERROR(INDEX(INDIRECT($AI26),DH$21,MATCH($AH26,INDIRECT($AJ26),0)+1),""),"PRODUCT_GEO_OVERRIDE","G","NUMBER_OF_PERIODS","-16","headers=n","REVERSE_PERIOD_ORDER","N","array=true"),1)&lt;&gt;"#",DH$21,"")),""),""),"")</f>
        <v/>
      </c>
      <c r="DI26" s="4" t="str">
        <f ca="1">IF(Sec_Formula_Indicator&gt;0,IF(LEN($AH26)&gt;0,IF(DI$21&lt;$AM$21*$AM26,IF(LEFT(_xll.BDS(TKR,IFERROR(INDEX(INDIRECT($AI26),DI$21,MATCH($AH26,INDIRECT($AJ26),0)+1),""),"PRODUCT_GEO_OVERRIDE","P","NUMBER_OF_PERIODS","-16","headers=n","REVERSE_PERIOD_ORDER","N","array=true"),1)&lt;&gt;"#",DI$21,IF(LEFT(_xll.BDS(TKR,IFERROR(INDEX(INDIRECT($AI26),DI$21,MATCH($AH26,INDIRECT($AJ26),0)+1),""),"PRODUCT_GEO_OVERRIDE","G","NUMBER_OF_PERIODS","-16","headers=n","REVERSE_PERIOD_ORDER","N","array=true"),1)&lt;&gt;"#",DI$21,"")),""),""),"")</f>
        <v/>
      </c>
      <c r="DJ26" s="4" t="str">
        <f ca="1">IF(Sec_Formula_Indicator&gt;0,IF(LEN($AH26)&gt;0,IF(DJ$21&lt;$AM$21*$AM26,IF(LEFT(_xll.BDS(TKR,IFERROR(INDEX(INDIRECT($AI26),DJ$21,MATCH($AH26,INDIRECT($AJ26),0)+1),""),"PRODUCT_GEO_OVERRIDE","P","NUMBER_OF_PERIODS","-16","headers=n","REVERSE_PERIOD_ORDER","N","array=true"),1)&lt;&gt;"#",DJ$21,IF(LEFT(_xll.BDS(TKR,IFERROR(INDEX(INDIRECT($AI26),DJ$21,MATCH($AH26,INDIRECT($AJ26),0)+1),""),"PRODUCT_GEO_OVERRIDE","G","NUMBER_OF_PERIODS","-16","headers=n","REVERSE_PERIOD_ORDER","N","array=true"),1)&lt;&gt;"#",DJ$21,"")),""),""),"")</f>
        <v/>
      </c>
      <c r="DK26" s="4" t="str">
        <f ca="1">IF(Sec_Formula_Indicator&gt;0,IF(LEN($AH26)&gt;0,IF(DK$21&lt;$AM$21*$AM26,IF(LEFT(_xll.BDS(TKR,IFERROR(INDEX(INDIRECT($AI26),DK$21,MATCH($AH26,INDIRECT($AJ26),0)+1),""),"PRODUCT_GEO_OVERRIDE","P","NUMBER_OF_PERIODS","-16","headers=n","REVERSE_PERIOD_ORDER","N","array=true"),1)&lt;&gt;"#",DK$21,IF(LEFT(_xll.BDS(TKR,IFERROR(INDEX(INDIRECT($AI26),DK$21,MATCH($AH26,INDIRECT($AJ26),0)+1),""),"PRODUCT_GEO_OVERRIDE","G","NUMBER_OF_PERIODS","-16","headers=n","REVERSE_PERIOD_ORDER","N","array=true"),1)&lt;&gt;"#",DK$21,"")),""),""),"")</f>
        <v/>
      </c>
      <c r="DL26" s="4" t="str">
        <f ca="1">IF(Sec_Formula_Indicator&gt;0,IF(LEN($AH26)&gt;0,IF(DL$21&lt;$AM$21*$AM26,IF(LEFT(_xll.BDS(TKR,IFERROR(INDEX(INDIRECT($AI26),DL$21,MATCH($AH26,INDIRECT($AJ26),0)+1),""),"PRODUCT_GEO_OVERRIDE","P","NUMBER_OF_PERIODS","-16","headers=n","REVERSE_PERIOD_ORDER","N","array=true"),1)&lt;&gt;"#",DL$21,IF(LEFT(_xll.BDS(TKR,IFERROR(INDEX(INDIRECT($AI26),DL$21,MATCH($AH26,INDIRECT($AJ26),0)+1),""),"PRODUCT_GEO_OVERRIDE","G","NUMBER_OF_PERIODS","-16","headers=n","REVERSE_PERIOD_ORDER","N","array=true"),1)&lt;&gt;"#",DL$21,"")),""),""),"")</f>
        <v/>
      </c>
      <c r="DM26" s="4" t="str">
        <f ca="1">IF(Sec_Formula_Indicator&gt;0,IF(LEN($AH26)&gt;0,IF(DM$21&lt;$AM$21*$AM26,IF(LEFT(_xll.BDS(TKR,IFERROR(INDEX(INDIRECT($AI26),DM$21,MATCH($AH26,INDIRECT($AJ26),0)+1),""),"PRODUCT_GEO_OVERRIDE","P","NUMBER_OF_PERIODS","-16","headers=n","REVERSE_PERIOD_ORDER","N","array=true"),1)&lt;&gt;"#",DM$21,IF(LEFT(_xll.BDS(TKR,IFERROR(INDEX(INDIRECT($AI26),DM$21,MATCH($AH26,INDIRECT($AJ26),0)+1),""),"PRODUCT_GEO_OVERRIDE","G","NUMBER_OF_PERIODS","-16","headers=n","REVERSE_PERIOD_ORDER","N","array=true"),1)&lt;&gt;"#",DM$21,"")),""),""),"")</f>
        <v/>
      </c>
      <c r="DN26" s="4" t="str">
        <f ca="1">IF(Sec_Formula_Indicator&gt;0,IF(LEN($AH26)&gt;0,IF(DN$21&lt;$AM$21*$AM26,IF(LEFT(_xll.BDS(TKR,IFERROR(INDEX(INDIRECT($AI26),DN$21,MATCH($AH26,INDIRECT($AJ26),0)+1),""),"PRODUCT_GEO_OVERRIDE","P","NUMBER_OF_PERIODS","-16","headers=n","REVERSE_PERIOD_ORDER","N","array=true"),1)&lt;&gt;"#",DN$21,IF(LEFT(_xll.BDS(TKR,IFERROR(INDEX(INDIRECT($AI26),DN$21,MATCH($AH26,INDIRECT($AJ26),0)+1),""),"PRODUCT_GEO_OVERRIDE","G","NUMBER_OF_PERIODS","-16","headers=n","REVERSE_PERIOD_ORDER","N","array=true"),1)&lt;&gt;"#",DN$21,"")),""),""),"")</f>
        <v/>
      </c>
      <c r="DO26" s="4" t="str">
        <f ca="1">IF(Sec_Formula_Indicator&gt;0,IF(LEN($AH26)&gt;0,IF(DO$21&lt;$AM$21*$AM26,IF(LEFT(_xll.BDS(TKR,IFERROR(INDEX(INDIRECT($AI26),DO$21,MATCH($AH26,INDIRECT($AJ26),0)+1),""),"PRODUCT_GEO_OVERRIDE","P","NUMBER_OF_PERIODS","-16","headers=n","REVERSE_PERIOD_ORDER","N","array=true"),1)&lt;&gt;"#",DO$21,IF(LEFT(_xll.BDS(TKR,IFERROR(INDEX(INDIRECT($AI26),DO$21,MATCH($AH26,INDIRECT($AJ26),0)+1),""),"PRODUCT_GEO_OVERRIDE","G","NUMBER_OF_PERIODS","-16","headers=n","REVERSE_PERIOD_ORDER","N","array=true"),1)&lt;&gt;"#",DO$21,"")),""),""),"")</f>
        <v/>
      </c>
      <c r="DP26" s="4" t="str">
        <f ca="1">IF(Sec_Formula_Indicator&gt;0,IF(LEN($AH26)&gt;0,IF(DP$21&lt;$AM$21*$AM26,IF(LEFT(_xll.BDS(TKR,IFERROR(INDEX(INDIRECT($AI26),DP$21,MATCH($AH26,INDIRECT($AJ26),0)+1),""),"PRODUCT_GEO_OVERRIDE","P","NUMBER_OF_PERIODS","-16","headers=n","REVERSE_PERIOD_ORDER","N","array=true"),1)&lt;&gt;"#",DP$21,IF(LEFT(_xll.BDS(TKR,IFERROR(INDEX(INDIRECT($AI26),DP$21,MATCH($AH26,INDIRECT($AJ26),0)+1),""),"PRODUCT_GEO_OVERRIDE","G","NUMBER_OF_PERIODS","-16","headers=n","REVERSE_PERIOD_ORDER","N","array=true"),1)&lt;&gt;"#",DP$21,"")),""),""),"")</f>
        <v/>
      </c>
      <c r="DQ26" s="4" t="str">
        <f ca="1">IF(Sec_Formula_Indicator&gt;0,IF(LEN($AH26)&gt;0,IF(DQ$21&lt;$AM$21*$AM26,IF(LEFT(_xll.BDS(TKR,IFERROR(INDEX(INDIRECT($AI26),DQ$21,MATCH($AH26,INDIRECT($AJ26),0)+1),""),"PRODUCT_GEO_OVERRIDE","P","NUMBER_OF_PERIODS","-16","headers=n","REVERSE_PERIOD_ORDER","N","array=true"),1)&lt;&gt;"#",DQ$21,IF(LEFT(_xll.BDS(TKR,IFERROR(INDEX(INDIRECT($AI26),DQ$21,MATCH($AH26,INDIRECT($AJ26),0)+1),""),"PRODUCT_GEO_OVERRIDE","G","NUMBER_OF_PERIODS","-16","headers=n","REVERSE_PERIOD_ORDER","N","array=true"),1)&lt;&gt;"#",DQ$21,"")),""),""),"")</f>
        <v/>
      </c>
      <c r="DR26" s="4" t="str">
        <f ca="1">IF(Sec_Formula_Indicator&gt;0,IF(LEN($AH26)&gt;0,IF(DR$21&lt;$AM$21*$AM26,IF(LEFT(_xll.BDS(TKR,IFERROR(INDEX(INDIRECT($AI26),DR$21,MATCH($AH26,INDIRECT($AJ26),0)+1),""),"PRODUCT_GEO_OVERRIDE","P","NUMBER_OF_PERIODS","-16","headers=n","REVERSE_PERIOD_ORDER","N","array=true"),1)&lt;&gt;"#",DR$21,IF(LEFT(_xll.BDS(TKR,IFERROR(INDEX(INDIRECT($AI26),DR$21,MATCH($AH26,INDIRECT($AJ26),0)+1),""),"PRODUCT_GEO_OVERRIDE","G","NUMBER_OF_PERIODS","-16","headers=n","REVERSE_PERIOD_ORDER","N","array=true"),1)&lt;&gt;"#",DR$21,"")),""),""),"")</f>
        <v/>
      </c>
      <c r="DS26" s="4" t="str">
        <f ca="1">IF(Sec_Formula_Indicator&gt;0,IF(LEN($AH26)&gt;0,IF(DS$21&lt;$AM$21*$AM26,IF(LEFT(_xll.BDS(TKR,IFERROR(INDEX(INDIRECT($AI26),DS$21,MATCH($AH26,INDIRECT($AJ26),0)+1),""),"PRODUCT_GEO_OVERRIDE","P","NUMBER_OF_PERIODS","-16","headers=n","REVERSE_PERIOD_ORDER","N","array=true"),1)&lt;&gt;"#",DS$21,IF(LEFT(_xll.BDS(TKR,IFERROR(INDEX(INDIRECT($AI26),DS$21,MATCH($AH26,INDIRECT($AJ26),0)+1),""),"PRODUCT_GEO_OVERRIDE","G","NUMBER_OF_PERIODS","-16","headers=n","REVERSE_PERIOD_ORDER","N","array=true"),1)&lt;&gt;"#",DS$21,"")),""),""),"")</f>
        <v/>
      </c>
      <c r="DT26" s="4" t="str">
        <f ca="1">IF(Sec_Formula_Indicator&gt;0,IF(LEN($AH26)&gt;0,IF(DT$21&lt;$AM$21*$AM26,IF(LEFT(_xll.BDS(TKR,IFERROR(INDEX(INDIRECT($AI26),DT$21,MATCH($AH26,INDIRECT($AJ26),0)+1),""),"PRODUCT_GEO_OVERRIDE","P","NUMBER_OF_PERIODS","-16","headers=n","REVERSE_PERIOD_ORDER","N","array=true"),1)&lt;&gt;"#",DT$21,IF(LEFT(_xll.BDS(TKR,IFERROR(INDEX(INDIRECT($AI26),DT$21,MATCH($AH26,INDIRECT($AJ26),0)+1),""),"PRODUCT_GEO_OVERRIDE","G","NUMBER_OF_PERIODS","-16","headers=n","REVERSE_PERIOD_ORDER","N","array=true"),1)&lt;&gt;"#",DT$21,"")),""),""),"")</f>
        <v/>
      </c>
      <c r="DU26" s="4" t="str">
        <f ca="1">IF(Sec_Formula_Indicator&gt;0,IF(LEN($AH26)&gt;0,IF(DU$21&lt;$AM$21*$AM26,IF(LEFT(_xll.BDS(TKR,IFERROR(INDEX(INDIRECT($AI26),DU$21,MATCH($AH26,INDIRECT($AJ26),0)+1),""),"PRODUCT_GEO_OVERRIDE","P","NUMBER_OF_PERIODS","-16","headers=n","REVERSE_PERIOD_ORDER","N","array=true"),1)&lt;&gt;"#",DU$21,IF(LEFT(_xll.BDS(TKR,IFERROR(INDEX(INDIRECT($AI26),DU$21,MATCH($AH26,INDIRECT($AJ26),0)+1),""),"PRODUCT_GEO_OVERRIDE","G","NUMBER_OF_PERIODS","-16","headers=n","REVERSE_PERIOD_ORDER","N","array=true"),1)&lt;&gt;"#",DU$21,"")),""),""),"")</f>
        <v/>
      </c>
      <c r="DV26" s="4" t="str">
        <f ca="1">IF(Sec_Formula_Indicator&gt;0,IF(LEN($AH26)&gt;0,IF(DV$21&lt;$AM$21*$AM26,IF(LEFT(_xll.BDS(TKR,IFERROR(INDEX(INDIRECT($AI26),DV$21,MATCH($AH26,INDIRECT($AJ26),0)+1),""),"PRODUCT_GEO_OVERRIDE","P","NUMBER_OF_PERIODS","-16","headers=n","REVERSE_PERIOD_ORDER","N","array=true"),1)&lt;&gt;"#",DV$21,IF(LEFT(_xll.BDS(TKR,IFERROR(INDEX(INDIRECT($AI26),DV$21,MATCH($AH26,INDIRECT($AJ26),0)+1),""),"PRODUCT_GEO_OVERRIDE","G","NUMBER_OF_PERIODS","-16","headers=n","REVERSE_PERIOD_ORDER","N","array=true"),1)&lt;&gt;"#",DV$21,"")),""),""),"")</f>
        <v/>
      </c>
      <c r="DW26" s="4" t="str">
        <f ca="1">IF(Sec_Formula_Indicator&gt;0,IF(LEN($AH26)&gt;0,IF(DW$21&lt;$AM$21*$AM26,IF(LEFT(_xll.BDS(TKR,IFERROR(INDEX(INDIRECT($AI26),DW$21,MATCH($AH26,INDIRECT($AJ26),0)+1),""),"PRODUCT_GEO_OVERRIDE","P","NUMBER_OF_PERIODS","-16","headers=n","REVERSE_PERIOD_ORDER","N","array=true"),1)&lt;&gt;"#",DW$21,IF(LEFT(_xll.BDS(TKR,IFERROR(INDEX(INDIRECT($AI26),DW$21,MATCH($AH26,INDIRECT($AJ26),0)+1),""),"PRODUCT_GEO_OVERRIDE","G","NUMBER_OF_PERIODS","-16","headers=n","REVERSE_PERIOD_ORDER","N","array=true"),1)&lt;&gt;"#",DW$21,"")),""),""),"")</f>
        <v/>
      </c>
      <c r="DX26" s="4" t="str">
        <f ca="1">IF(Sec_Formula_Indicator&gt;0,IF(LEN($AH26)&gt;0,IF(DX$21&lt;$AM$21*$AM26,IF(LEFT(_xll.BDS(TKR,IFERROR(INDEX(INDIRECT($AI26),DX$21,MATCH($AH26,INDIRECT($AJ26),0)+1),""),"PRODUCT_GEO_OVERRIDE","P","NUMBER_OF_PERIODS","-16","headers=n","REVERSE_PERIOD_ORDER","N","array=true"),1)&lt;&gt;"#",DX$21,IF(LEFT(_xll.BDS(TKR,IFERROR(INDEX(INDIRECT($AI26),DX$21,MATCH($AH26,INDIRECT($AJ26),0)+1),""),"PRODUCT_GEO_OVERRIDE","G","NUMBER_OF_PERIODS","-16","headers=n","REVERSE_PERIOD_ORDER","N","array=true"),1)&lt;&gt;"#",DX$21,"")),""),""),"")</f>
        <v/>
      </c>
      <c r="DY26" s="4" t="str">
        <f ca="1">IF(Sec_Formula_Indicator&gt;0,IF(LEN($AH26)&gt;0,IF(DY$21&lt;$AM$21*$AM26,IF(LEFT(_xll.BDS(TKR,IFERROR(INDEX(INDIRECT($AI26),DY$21,MATCH($AH26,INDIRECT($AJ26),0)+1),""),"PRODUCT_GEO_OVERRIDE","P","NUMBER_OF_PERIODS","-16","headers=n","REVERSE_PERIOD_ORDER","N","array=true"),1)&lt;&gt;"#",DY$21,IF(LEFT(_xll.BDS(TKR,IFERROR(INDEX(INDIRECT($AI26),DY$21,MATCH($AH26,INDIRECT($AJ26),0)+1),""),"PRODUCT_GEO_OVERRIDE","G","NUMBER_OF_PERIODS","-16","headers=n","REVERSE_PERIOD_ORDER","N","array=true"),1)&lt;&gt;"#",DY$21,"")),""),""),"")</f>
        <v/>
      </c>
      <c r="DZ26" s="4" t="str">
        <f ca="1">IF(Sec_Formula_Indicator&gt;0,IF(LEN($AH26)&gt;0,IF(DZ$21&lt;$AM$21*$AM26,IF(LEFT(_xll.BDS(TKR,IFERROR(INDEX(INDIRECT($AI26),DZ$21,MATCH($AH26,INDIRECT($AJ26),0)+1),""),"PRODUCT_GEO_OVERRIDE","P","NUMBER_OF_PERIODS","-16","headers=n","REVERSE_PERIOD_ORDER","N","array=true"),1)&lt;&gt;"#",DZ$21,IF(LEFT(_xll.BDS(TKR,IFERROR(INDEX(INDIRECT($AI26),DZ$21,MATCH($AH26,INDIRECT($AJ26),0)+1),""),"PRODUCT_GEO_OVERRIDE","G","NUMBER_OF_PERIODS","-16","headers=n","REVERSE_PERIOD_ORDER","N","array=true"),1)&lt;&gt;"#",DZ$21,"")),""),""),"")</f>
        <v/>
      </c>
      <c r="EA26" s="4" t="str">
        <f ca="1">IF(Sec_Formula_Indicator&gt;0,IF(LEN($AH26)&gt;0,IF(EA$21&lt;$AM$21*$AM26,IF(LEFT(_xll.BDS(TKR,IFERROR(INDEX(INDIRECT($AI26),EA$21,MATCH($AH26,INDIRECT($AJ26),0)+1),""),"PRODUCT_GEO_OVERRIDE","P","NUMBER_OF_PERIODS","-16","headers=n","REVERSE_PERIOD_ORDER","N","array=true"),1)&lt;&gt;"#",EA$21,IF(LEFT(_xll.BDS(TKR,IFERROR(INDEX(INDIRECT($AI26),EA$21,MATCH($AH26,INDIRECT($AJ26),0)+1),""),"PRODUCT_GEO_OVERRIDE","G","NUMBER_OF_PERIODS","-16","headers=n","REVERSE_PERIOD_ORDER","N","array=true"),1)&lt;&gt;"#",EA$21,"")),""),""),"")</f>
        <v/>
      </c>
      <c r="EB26" s="4" t="str">
        <f ca="1">IF(Sec_Formula_Indicator&gt;0,IF(LEN($AH26)&gt;0,IF(EB$21&lt;$AM$21*$AM26,IF(LEFT(_xll.BDS(TKR,IFERROR(INDEX(INDIRECT($AI26),EB$21,MATCH($AH26,INDIRECT($AJ26),0)+1),""),"PRODUCT_GEO_OVERRIDE","P","NUMBER_OF_PERIODS","-16","headers=n","REVERSE_PERIOD_ORDER","N","array=true"),1)&lt;&gt;"#",EB$21,IF(LEFT(_xll.BDS(TKR,IFERROR(INDEX(INDIRECT($AI26),EB$21,MATCH($AH26,INDIRECT($AJ26),0)+1),""),"PRODUCT_GEO_OVERRIDE","G","NUMBER_OF_PERIODS","-16","headers=n","REVERSE_PERIOD_ORDER","N","array=true"),1)&lt;&gt;"#",EB$21,"")),""),""),"")</f>
        <v/>
      </c>
      <c r="EC26" s="4" t="str">
        <f ca="1">IF(Sec_Formula_Indicator&gt;0,IF(LEN($AH26)&gt;0,IF(EC$21&lt;$AM$21*$AM26,IF(LEFT(_xll.BDS(TKR,IFERROR(INDEX(INDIRECT($AI26),EC$21,MATCH($AH26,INDIRECT($AJ26),0)+1),""),"PRODUCT_GEO_OVERRIDE","P","NUMBER_OF_PERIODS","-16","headers=n","REVERSE_PERIOD_ORDER","N","array=true"),1)&lt;&gt;"#",EC$21,IF(LEFT(_xll.BDS(TKR,IFERROR(INDEX(INDIRECT($AI26),EC$21,MATCH($AH26,INDIRECT($AJ26),0)+1),""),"PRODUCT_GEO_OVERRIDE","G","NUMBER_OF_PERIODS","-16","headers=n","REVERSE_PERIOD_ORDER","N","array=true"),1)&lt;&gt;"#",EC$21,"")),""),""),"")</f>
        <v/>
      </c>
      <c r="ED26" s="4" t="str">
        <f ca="1">IF(Sec_Formula_Indicator&gt;0,IF(LEN($AH26)&gt;0,IF(ED$21&lt;$AM$21*$AM26,IF(LEFT(_xll.BDS(TKR,IFERROR(INDEX(INDIRECT($AI26),ED$21,MATCH($AH26,INDIRECT($AJ26),0)+1),""),"PRODUCT_GEO_OVERRIDE","P","NUMBER_OF_PERIODS","-16","headers=n","REVERSE_PERIOD_ORDER","N","array=true"),1)&lt;&gt;"#",ED$21,IF(LEFT(_xll.BDS(TKR,IFERROR(INDEX(INDIRECT($AI26),ED$21,MATCH($AH26,INDIRECT($AJ26),0)+1),""),"PRODUCT_GEO_OVERRIDE","G","NUMBER_OF_PERIODS","-16","headers=n","REVERSE_PERIOD_ORDER","N","array=true"),1)&lt;&gt;"#",ED$21,"")),""),""),"")</f>
        <v/>
      </c>
      <c r="EE26" s="4" t="str">
        <f ca="1">IF(Sec_Formula_Indicator&gt;0,IF(LEN($AH26)&gt;0,IF(EE$21&lt;$AM$21*$AM26,IF(LEFT(_xll.BDS(TKR,IFERROR(INDEX(INDIRECT($AI26),EE$21,MATCH($AH26,INDIRECT($AJ26),0)+1),""),"PRODUCT_GEO_OVERRIDE","P","NUMBER_OF_PERIODS","-16","headers=n","REVERSE_PERIOD_ORDER","N","array=true"),1)&lt;&gt;"#",EE$21,IF(LEFT(_xll.BDS(TKR,IFERROR(INDEX(INDIRECT($AI26),EE$21,MATCH($AH26,INDIRECT($AJ26),0)+1),""),"PRODUCT_GEO_OVERRIDE","G","NUMBER_OF_PERIODS","-16","headers=n","REVERSE_PERIOD_ORDER","N","array=true"),1)&lt;&gt;"#",EE$21,"")),""),""),"")</f>
        <v/>
      </c>
      <c r="EF26" s="4" t="str">
        <f ca="1">IF(Sec_Formula_Indicator&gt;0,IF(LEN($AH26)&gt;0,IF(EF$21&lt;$AM$21*$AM26,IF(LEFT(_xll.BDS(TKR,IFERROR(INDEX(INDIRECT($AI26),EF$21,MATCH($AH26,INDIRECT($AJ26),0)+1),""),"PRODUCT_GEO_OVERRIDE","P","NUMBER_OF_PERIODS","-16","headers=n","REVERSE_PERIOD_ORDER","N","array=true"),1)&lt;&gt;"#",EF$21,IF(LEFT(_xll.BDS(TKR,IFERROR(INDEX(INDIRECT($AI26),EF$21,MATCH($AH26,INDIRECT($AJ26),0)+1),""),"PRODUCT_GEO_OVERRIDE","G","NUMBER_OF_PERIODS","-16","headers=n","REVERSE_PERIOD_ORDER","N","array=true"),1)&lt;&gt;"#",EF$21,"")),""),""),"")</f>
        <v/>
      </c>
      <c r="EG26" s="4" t="str">
        <f ca="1">IF(Sec_Formula_Indicator&gt;0,IF(LEN($AH26)&gt;0,IF(EG$21&lt;$AM$21*$AM26,IF(LEFT(_xll.BDS(TKR,IFERROR(INDEX(INDIRECT($AI26),EG$21,MATCH($AH26,INDIRECT($AJ26),0)+1),""),"PRODUCT_GEO_OVERRIDE","P","NUMBER_OF_PERIODS","-16","headers=n","REVERSE_PERIOD_ORDER","N","array=true"),1)&lt;&gt;"#",EG$21,IF(LEFT(_xll.BDS(TKR,IFERROR(INDEX(INDIRECT($AI26),EG$21,MATCH($AH26,INDIRECT($AJ26),0)+1),""),"PRODUCT_GEO_OVERRIDE","G","NUMBER_OF_PERIODS","-16","headers=n","REVERSE_PERIOD_ORDER","N","array=true"),1)&lt;&gt;"#",EG$21,"")),""),""),"")</f>
        <v/>
      </c>
      <c r="EH26" s="4" t="str">
        <f ca="1">IF(Sec_Formula_Indicator&gt;0,IF(LEN($AH26)&gt;0,IF(EH$21&lt;$AM$21*$AM26,IF(LEFT(_xll.BDS(TKR,IFERROR(INDEX(INDIRECT($AI26),EH$21,MATCH($AH26,INDIRECT($AJ26),0)+1),""),"PRODUCT_GEO_OVERRIDE","P","NUMBER_OF_PERIODS","-16","headers=n","REVERSE_PERIOD_ORDER","N","array=true"),1)&lt;&gt;"#",EH$21,IF(LEFT(_xll.BDS(TKR,IFERROR(INDEX(INDIRECT($AI26),EH$21,MATCH($AH26,INDIRECT($AJ26),0)+1),""),"PRODUCT_GEO_OVERRIDE","G","NUMBER_OF_PERIODS","-16","headers=n","REVERSE_PERIOD_ORDER","N","array=true"),1)&lt;&gt;"#",EH$21,"")),""),""),"")</f>
        <v/>
      </c>
      <c r="EI26" s="4" t="str">
        <f ca="1">IF(Sec_Formula_Indicator&gt;0,IF(LEN($AH26)&gt;0,IF(EI$21&lt;$AM$21*$AM26,IF(LEFT(_xll.BDS(TKR,IFERROR(INDEX(INDIRECT($AI26),EI$21,MATCH($AH26,INDIRECT($AJ26),0)+1),""),"PRODUCT_GEO_OVERRIDE","P","NUMBER_OF_PERIODS","-16","headers=n","REVERSE_PERIOD_ORDER","N","array=true"),1)&lt;&gt;"#",EI$21,IF(LEFT(_xll.BDS(TKR,IFERROR(INDEX(INDIRECT($AI26),EI$21,MATCH($AH26,INDIRECT($AJ26),0)+1),""),"PRODUCT_GEO_OVERRIDE","G","NUMBER_OF_PERIODS","-16","headers=n","REVERSE_PERIOD_ORDER","N","array=true"),1)&lt;&gt;"#",EI$21,"")),""),""),"")</f>
        <v/>
      </c>
      <c r="IG26" t="str">
        <f t="shared" ca="1" si="6"/>
        <v/>
      </c>
      <c r="IH26" t="str">
        <f t="shared" ca="1" si="6"/>
        <v/>
      </c>
      <c r="II26" t="str">
        <f t="shared" ca="1" si="6"/>
        <v/>
      </c>
      <c r="IJ26" t="str">
        <f t="shared" ca="1" si="6"/>
        <v/>
      </c>
      <c r="IK26" t="str">
        <f t="shared" ca="1" si="6"/>
        <v/>
      </c>
      <c r="IL26" t="str">
        <f t="shared" ca="1" si="6"/>
        <v/>
      </c>
      <c r="IM26" t="str">
        <f t="shared" ca="1" si="6"/>
        <v/>
      </c>
      <c r="IN26" t="str">
        <f t="shared" ca="1" si="6"/>
        <v/>
      </c>
      <c r="IO26" t="str">
        <f t="shared" ca="1" si="6"/>
        <v/>
      </c>
      <c r="IP26" t="str">
        <f t="shared" ca="1" si="6"/>
        <v/>
      </c>
      <c r="IQ26" t="str">
        <f t="shared" ca="1" si="6"/>
        <v/>
      </c>
      <c r="IR26" t="str">
        <f t="shared" ca="1" si="6"/>
        <v/>
      </c>
      <c r="IS26" t="str">
        <f t="shared" ca="1" si="6"/>
        <v/>
      </c>
      <c r="IT26" t="str">
        <f t="shared" ca="1" si="6"/>
        <v/>
      </c>
      <c r="IU26" t="str">
        <f t="shared" ca="1" si="6"/>
        <v/>
      </c>
      <c r="IV26" t="str">
        <f t="shared" ca="1" si="6"/>
        <v/>
      </c>
      <c r="IW26" t="str">
        <f t="shared" ca="1" si="7"/>
        <v/>
      </c>
      <c r="IX26" t="str">
        <f t="shared" ca="1" si="7"/>
        <v/>
      </c>
      <c r="IY26" t="str">
        <f t="shared" ca="1" si="7"/>
        <v/>
      </c>
      <c r="IZ26" t="str">
        <f t="shared" ca="1" si="7"/>
        <v/>
      </c>
      <c r="JA26" t="str">
        <f t="shared" ca="1" si="7"/>
        <v/>
      </c>
      <c r="JB26" t="str">
        <f t="shared" ca="1" si="7"/>
        <v/>
      </c>
      <c r="JC26" t="str">
        <f t="shared" ca="1" si="7"/>
        <v/>
      </c>
      <c r="JD26" t="str">
        <f t="shared" ca="1" si="7"/>
        <v/>
      </c>
      <c r="JE26" t="str">
        <f t="shared" ca="1" si="7"/>
        <v/>
      </c>
      <c r="JF26" t="str">
        <f t="shared" ca="1" si="7"/>
        <v/>
      </c>
      <c r="JG26" t="str">
        <f t="shared" ca="1" si="7"/>
        <v/>
      </c>
      <c r="JH26" t="str">
        <f t="shared" ca="1" si="7"/>
        <v/>
      </c>
      <c r="JI26" t="str">
        <f t="shared" ca="1" si="7"/>
        <v/>
      </c>
      <c r="JJ26" t="str">
        <f t="shared" ca="1" si="7"/>
        <v/>
      </c>
      <c r="JK26" t="str">
        <f t="shared" ca="1" si="7"/>
        <v/>
      </c>
      <c r="JL26" t="str">
        <f t="shared" ca="1" si="7"/>
        <v/>
      </c>
      <c r="JM26" t="str">
        <f t="shared" ca="1" si="8"/>
        <v/>
      </c>
      <c r="JN26" t="str">
        <f t="shared" ca="1" si="8"/>
        <v/>
      </c>
      <c r="JO26" t="str">
        <f t="shared" ca="1" si="8"/>
        <v/>
      </c>
      <c r="JP26" t="str">
        <f t="shared" ca="1" si="8"/>
        <v/>
      </c>
      <c r="JQ26" t="str">
        <f t="shared" ca="1" si="8"/>
        <v/>
      </c>
      <c r="JR26" t="str">
        <f t="shared" ca="1" si="8"/>
        <v/>
      </c>
      <c r="JS26" t="str">
        <f t="shared" ca="1" si="8"/>
        <v/>
      </c>
      <c r="JT26" t="str">
        <f t="shared" ca="1" si="8"/>
        <v/>
      </c>
      <c r="JU26" t="str">
        <f t="shared" ca="1" si="8"/>
        <v/>
      </c>
      <c r="JV26" t="str">
        <f t="shared" ca="1" si="8"/>
        <v/>
      </c>
      <c r="JW26" t="str">
        <f t="shared" ca="1" si="8"/>
        <v/>
      </c>
      <c r="JX26" t="str">
        <f t="shared" ca="1" si="8"/>
        <v/>
      </c>
      <c r="JY26" t="str">
        <f t="shared" ca="1" si="8"/>
        <v/>
      </c>
      <c r="JZ26" t="str">
        <f t="shared" ca="1" si="8"/>
        <v/>
      </c>
      <c r="KA26" t="str">
        <f t="shared" ca="1" si="8"/>
        <v/>
      </c>
      <c r="KB26" t="str">
        <f t="shared" ca="1" si="8"/>
        <v/>
      </c>
      <c r="KC26" t="str">
        <f t="shared" ca="1" si="9"/>
        <v/>
      </c>
      <c r="KD26" t="str">
        <f t="shared" ca="1" si="9"/>
        <v/>
      </c>
      <c r="KE26" t="str">
        <f t="shared" ca="1" si="9"/>
        <v/>
      </c>
      <c r="KF26" t="str">
        <f t="shared" ca="1" si="9"/>
        <v/>
      </c>
      <c r="KG26" t="str">
        <f t="shared" ca="1" si="9"/>
        <v/>
      </c>
      <c r="KH26" t="str">
        <f t="shared" ca="1" si="9"/>
        <v/>
      </c>
      <c r="KI26" t="str">
        <f t="shared" ca="1" si="9"/>
        <v/>
      </c>
      <c r="KJ26" t="str">
        <f t="shared" ca="1" si="9"/>
        <v/>
      </c>
      <c r="KK26" t="str">
        <f t="shared" ca="1" si="9"/>
        <v/>
      </c>
      <c r="KL26" t="str">
        <f t="shared" ca="1" si="9"/>
        <v/>
      </c>
      <c r="KM26" t="str">
        <f t="shared" ca="1" si="9"/>
        <v/>
      </c>
      <c r="KN26" t="str">
        <f t="shared" ca="1" si="9"/>
        <v/>
      </c>
      <c r="KO26" t="str">
        <f t="shared" ca="1" si="9"/>
        <v/>
      </c>
      <c r="KP26" t="str">
        <f t="shared" ca="1" si="9"/>
        <v/>
      </c>
      <c r="KQ26" t="str">
        <f t="shared" ca="1" si="9"/>
        <v/>
      </c>
      <c r="KR26" t="str">
        <f t="shared" ca="1" si="9"/>
        <v/>
      </c>
      <c r="KS26" t="str">
        <f t="shared" ca="1" si="10"/>
        <v/>
      </c>
      <c r="KT26" t="str">
        <f t="shared" ca="1" si="10"/>
        <v/>
      </c>
      <c r="KU26" t="str">
        <f t="shared" ca="1" si="10"/>
        <v/>
      </c>
      <c r="KV26" t="str">
        <f t="shared" ca="1" si="10"/>
        <v/>
      </c>
      <c r="KW26" t="str">
        <f t="shared" ca="1" si="10"/>
        <v/>
      </c>
      <c r="KX26" t="str">
        <f t="shared" ca="1" si="10"/>
        <v/>
      </c>
      <c r="KY26" t="str">
        <f t="shared" ca="1" si="10"/>
        <v/>
      </c>
      <c r="KZ26" t="str">
        <f t="shared" ca="1" si="10"/>
        <v/>
      </c>
      <c r="LA26" t="str">
        <f t="shared" ca="1" si="10"/>
        <v/>
      </c>
      <c r="LB26" t="str">
        <f t="shared" ca="1" si="10"/>
        <v/>
      </c>
      <c r="LC26" t="str">
        <f t="shared" ca="1" si="10"/>
        <v/>
      </c>
      <c r="LD26" t="str">
        <f t="shared" ca="1" si="10"/>
        <v/>
      </c>
      <c r="LE26" t="str">
        <f t="shared" ca="1" si="10"/>
        <v/>
      </c>
      <c r="LF26" t="str">
        <f t="shared" ca="1" si="10"/>
        <v/>
      </c>
      <c r="LG26" t="str">
        <f t="shared" ca="1" si="10"/>
        <v/>
      </c>
      <c r="LH26" t="str">
        <f t="shared" ca="1" si="10"/>
        <v/>
      </c>
      <c r="LI26" t="str">
        <f t="shared" ca="1" si="11"/>
        <v/>
      </c>
      <c r="LJ26" t="str">
        <f t="shared" ca="1" si="11"/>
        <v/>
      </c>
      <c r="LK26" t="str">
        <f t="shared" ca="1" si="11"/>
        <v/>
      </c>
      <c r="LL26" t="str">
        <f t="shared" ca="1" si="11"/>
        <v/>
      </c>
      <c r="LM26" t="str">
        <f t="shared" ca="1" si="11"/>
        <v/>
      </c>
      <c r="LN26" t="str">
        <f t="shared" ca="1" si="11"/>
        <v/>
      </c>
      <c r="LO26" t="str">
        <f t="shared" ca="1" si="11"/>
        <v/>
      </c>
      <c r="LP26" t="str">
        <f t="shared" ca="1" si="11"/>
        <v/>
      </c>
      <c r="LQ26" t="str">
        <f t="shared" ca="1" si="11"/>
        <v/>
      </c>
      <c r="LR26" t="str">
        <f t="shared" ca="1" si="11"/>
        <v/>
      </c>
      <c r="LS26" t="str">
        <f t="shared" ca="1" si="11"/>
        <v/>
      </c>
      <c r="LT26" t="str">
        <f t="shared" ca="1" si="11"/>
        <v/>
      </c>
      <c r="LU26" t="str">
        <f t="shared" ca="1" si="11"/>
        <v/>
      </c>
      <c r="LV26" t="str">
        <f t="shared" ca="1" si="11"/>
        <v/>
      </c>
      <c r="LW26" t="str">
        <f t="shared" ca="1" si="11"/>
        <v/>
      </c>
      <c r="LX26" t="str">
        <f t="shared" ca="1" si="11"/>
        <v/>
      </c>
      <c r="LY26" t="str">
        <f t="shared" ca="1" si="12"/>
        <v/>
      </c>
      <c r="LZ26" t="str">
        <f t="shared" ca="1" si="12"/>
        <v/>
      </c>
      <c r="MA26" t="str">
        <f t="shared" ca="1" si="12"/>
        <v/>
      </c>
      <c r="MB26" t="str">
        <f t="shared" ca="1" si="12"/>
        <v/>
      </c>
      <c r="MC26" t="str">
        <f t="shared" ca="1" si="12"/>
        <v/>
      </c>
      <c r="MD26" t="str">
        <f t="shared" ca="1" si="12"/>
        <v/>
      </c>
      <c r="ME26" t="str">
        <f t="shared" ca="1" si="12"/>
        <v/>
      </c>
      <c r="MF26" t="str">
        <f t="shared" ca="1" si="12"/>
        <v/>
      </c>
      <c r="MG26" t="str">
        <f t="shared" ca="1" si="12"/>
        <v/>
      </c>
      <c r="MH26" t="str">
        <f t="shared" ca="1" si="12"/>
        <v/>
      </c>
      <c r="MI26" t="str">
        <f t="shared" ca="1" si="12"/>
        <v/>
      </c>
      <c r="MJ26" t="str">
        <f t="shared" ca="1" si="12"/>
        <v/>
      </c>
      <c r="MK26" t="str">
        <f t="shared" ca="1" si="12"/>
        <v/>
      </c>
      <c r="ML26" t="str">
        <f t="shared" ca="1" si="12"/>
        <v/>
      </c>
      <c r="MM26" t="str">
        <f t="shared" ca="1" si="12"/>
        <v/>
      </c>
      <c r="MN26" t="str">
        <f t="shared" ca="1" si="12"/>
        <v/>
      </c>
      <c r="MO26" t="str">
        <f t="shared" ca="1" si="13"/>
        <v/>
      </c>
      <c r="MP26" t="str">
        <f t="shared" ca="1" si="13"/>
        <v/>
      </c>
      <c r="MQ26" t="str">
        <f t="shared" ca="1" si="13"/>
        <v/>
      </c>
      <c r="MR26" t="str">
        <f t="shared" ca="1" si="13"/>
        <v/>
      </c>
      <c r="MS26" t="str">
        <f t="shared" ca="1" si="13"/>
        <v/>
      </c>
      <c r="MT26" t="str">
        <f t="shared" ca="1" si="13"/>
        <v/>
      </c>
      <c r="MU26" t="str">
        <f t="shared" ca="1" si="13"/>
        <v/>
      </c>
      <c r="MV26" t="str">
        <f t="shared" ca="1" si="13"/>
        <v/>
      </c>
      <c r="MW26" t="str">
        <f t="shared" ca="1" si="13"/>
        <v/>
      </c>
      <c r="MX26" t="str">
        <f t="shared" ca="1" si="13"/>
        <v/>
      </c>
      <c r="MY26" t="str">
        <f t="shared" ca="1" si="13"/>
        <v/>
      </c>
      <c r="MZ26" t="str">
        <f t="shared" ca="1" si="13"/>
        <v/>
      </c>
      <c r="NA26" t="str">
        <f t="shared" ca="1" si="13"/>
        <v/>
      </c>
      <c r="NB26" t="str">
        <f t="shared" ca="1" si="13"/>
        <v/>
      </c>
      <c r="NC26" t="str">
        <f t="shared" ca="1" si="13"/>
        <v/>
      </c>
      <c r="ND26" t="str">
        <f t="shared" ca="1" si="13"/>
        <v/>
      </c>
      <c r="NE26" t="str">
        <f t="shared" ca="1" si="14"/>
        <v/>
      </c>
      <c r="NF26" t="str">
        <f t="shared" ca="1" si="14"/>
        <v/>
      </c>
      <c r="NG26" t="str">
        <f t="shared" ca="1" si="14"/>
        <v/>
      </c>
      <c r="NH26" t="str">
        <f t="shared" ca="1" si="14"/>
        <v/>
      </c>
      <c r="NI26" t="str">
        <f t="shared" ca="1" si="14"/>
        <v/>
      </c>
      <c r="NJ26" t="str">
        <f t="shared" ca="1" si="14"/>
        <v/>
      </c>
      <c r="NK26" t="str">
        <f t="shared" ca="1" si="14"/>
        <v/>
      </c>
      <c r="NL26" t="str">
        <f t="shared" ca="1" si="14"/>
        <v/>
      </c>
      <c r="NM26" t="str">
        <f t="shared" ca="1" si="14"/>
        <v/>
      </c>
      <c r="NN26" t="str">
        <f t="shared" ca="1" si="14"/>
        <v/>
      </c>
      <c r="NO26" t="str">
        <f t="shared" ca="1" si="14"/>
        <v/>
      </c>
      <c r="NP26" t="str">
        <f t="shared" ca="1" si="14"/>
        <v/>
      </c>
      <c r="NQ26" t="str">
        <f t="shared" ca="1" si="14"/>
        <v/>
      </c>
      <c r="NR26" t="str">
        <f t="shared" ca="1" si="14"/>
        <v/>
      </c>
      <c r="NS26" t="str">
        <f t="shared" ca="1" si="14"/>
        <v/>
      </c>
      <c r="NT26" t="str">
        <f t="shared" ca="1" si="14"/>
        <v/>
      </c>
      <c r="NU26" t="str">
        <f t="shared" ca="1" si="15"/>
        <v/>
      </c>
      <c r="NV26" t="str">
        <f t="shared" ca="1" si="15"/>
        <v/>
      </c>
      <c r="NW26" t="str">
        <f t="shared" ca="1" si="15"/>
        <v/>
      </c>
      <c r="NX26" t="str">
        <f t="shared" ca="1" si="15"/>
        <v/>
      </c>
      <c r="NY26" t="str">
        <f t="shared" ca="1" si="15"/>
        <v/>
      </c>
      <c r="NZ26" t="str">
        <f t="shared" ca="1" si="15"/>
        <v/>
      </c>
      <c r="OA26" t="str">
        <f t="shared" ca="1" si="15"/>
        <v/>
      </c>
      <c r="OB26" t="str">
        <f t="shared" ca="1" si="15"/>
        <v/>
      </c>
      <c r="OC26" t="str">
        <f t="shared" ca="1" si="15"/>
        <v/>
      </c>
      <c r="OD26" t="str">
        <f t="shared" ca="1" si="15"/>
        <v/>
      </c>
      <c r="OE26" t="str">
        <f t="shared" ca="1" si="15"/>
        <v/>
      </c>
      <c r="OF26" t="str">
        <f t="shared" ca="1" si="15"/>
        <v/>
      </c>
      <c r="OG26" t="str">
        <f t="shared" ca="1" si="15"/>
        <v/>
      </c>
      <c r="OH26" t="str">
        <f t="shared" ca="1" si="15"/>
        <v/>
      </c>
      <c r="OI26" t="str">
        <f t="shared" ca="1" si="15"/>
        <v/>
      </c>
      <c r="OJ26" t="str">
        <f t="shared" ca="1" si="15"/>
        <v/>
      </c>
      <c r="OL26">
        <v>4</v>
      </c>
      <c r="OM26" s="67" t="str">
        <f ca="1">IF($OM25&lt;&gt;"",IF(COUNTIF($OM$23:$OM25,$OM25)-INDEX($AD$23:$AD$48,MATCH($OM25,$AC$23:$AC$48,0),1)=0,INDEX($AC$23:$AC$48,MATCH($OM25,$AC$23:$AC$48,0)+1,1),$OM25),"")</f>
        <v>Income Statement</v>
      </c>
      <c r="ON26">
        <f t="shared" ca="1" si="22"/>
        <v>22</v>
      </c>
      <c r="OO26" t="str">
        <f t="shared" ca="1" si="16"/>
        <v/>
      </c>
      <c r="OP26" t="str">
        <f t="shared" ca="1" si="17"/>
        <v>SGGrids</v>
      </c>
      <c r="OQ26" s="68" t="str">
        <f t="shared" ca="1" si="18"/>
        <v>SGGridNames</v>
      </c>
      <c r="OT26" t="str">
        <f ca="1">IF($OT25&lt;&gt;"",IF(COUNTIF($OT$23:$OT25,$OT25)-INDEX($AF$23:$AF$48,MATCH($OT25,$AE$23:$AE$48,0),1)=0,INDEX($AE$23:$AE$48,MATCH($OT25,$AE$23:$AE$48,0)+1,1),$OT25),"")</f>
        <v/>
      </c>
      <c r="OU26" t="str">
        <f t="shared" ca="1" si="23"/>
        <v/>
      </c>
      <c r="OV26" t="str">
        <f t="shared" ca="1" si="19"/>
        <v/>
      </c>
      <c r="OW26" t="str">
        <f t="shared" ca="1" si="20"/>
        <v/>
      </c>
      <c r="OX26" t="str">
        <f t="shared" ca="1" si="21"/>
        <v/>
      </c>
    </row>
    <row r="27" spans="3:414">
      <c r="C27" s="33" t="s">
        <v>3339</v>
      </c>
      <c r="D27" s="21" t="s">
        <v>3321</v>
      </c>
      <c r="E27" s="21" t="s">
        <v>3251</v>
      </c>
      <c r="F27" s="53" t="s">
        <v>8102</v>
      </c>
      <c r="G27" s="21"/>
      <c r="H27" s="45"/>
      <c r="I27" s="53"/>
      <c r="J27" s="53"/>
      <c r="K27" s="53" t="s">
        <v>8545</v>
      </c>
      <c r="L27" s="45" t="str">
        <f ca="1">IF($O27&lt;&gt;"Key Field",IF(ISNUMBER(MATCH(OFFSET($I27,0,RIGHT($F27)-1),OFFSET($C$7,0,RIGHT($F27)-1,8,1),0)),IF(_xll.BDP(TKR,CHOOSE(RIGHT($F27,1),"BI031","BI032","BI033"),"EQY_FUNDS_SEGMENT_NUMBER",MATCH(OFFSET($I27,0,RIGHT($F27)-1),OFFSET($C$7,0,RIGHT($F27)-1,8,1),0))/100&gt;Industry!$W$7,TRUE,""),""),"")</f>
        <v/>
      </c>
      <c r="M27" s="45"/>
      <c r="N27" s="21" t="s">
        <v>8581</v>
      </c>
      <c r="O27" s="21" t="s">
        <v>8101</v>
      </c>
      <c r="P27" s="21"/>
      <c r="Q27" s="45"/>
      <c r="R27" s="21" t="s">
        <v>3352</v>
      </c>
      <c r="S27" s="21" t="s">
        <v>8583</v>
      </c>
      <c r="T27" s="21"/>
      <c r="U27" s="45" t="str">
        <f ca="1">IF($O27&lt;&gt;"Key Field",IF(ISNUMBER(MATCH(OFFSET($R27,0,RIGHT($O27)-1),OFFSET($C$7,0,RIGHT($O27)-1,8,1),0)),IF(_xll.BDP(TKR,CHOOSE(RIGHT($O27,1),"BI031","BI032","BI033"),"EQY_FUNDS_SEGMENT_NUMBER",MATCH(OFFSET($R27,0,RIGHT($O27)-1),OFFSET($C$7,0,RIGHT($O27)-1,8,1),0))/100&gt;Industry!$W$7,TRUE,""),""),"")</f>
        <v/>
      </c>
      <c r="V27" s="72"/>
      <c r="X27">
        <v>5</v>
      </c>
      <c r="Y27" t="str">
        <f ca="1">IFERROR(IF(OR($H27,$L27,$M27)=TRUE,COUNTIF(Y$23:Y26,"&gt;0")+1,""),"")</f>
        <v/>
      </c>
      <c r="Z27" t="str">
        <f ca="1">IFERROR(IF(OR($Q27,$U27,$V27)=TRUE,COUNTIF(Z$23:Z26,"&gt;0")+1,""),"")</f>
        <v/>
      </c>
      <c r="AA27" s="61">
        <f ca="1">IF(ISNUMBER($AK27),IF($AK27&gt;=1,COUNTIF($AK$23:$AK26,"&gt;=1")+1,""),"")</f>
        <v>5</v>
      </c>
      <c r="AB27">
        <v>5</v>
      </c>
      <c r="AC27" s="61" t="str">
        <f t="shared" ca="1" si="0"/>
        <v>Company Information</v>
      </c>
      <c r="AD27" s="61">
        <f t="shared" ca="1" si="1"/>
        <v>12</v>
      </c>
      <c r="AE27" s="63" t="str">
        <f t="shared" ca="1" si="2"/>
        <v/>
      </c>
      <c r="AF27" s="63" t="str">
        <f t="shared" ca="1" si="3"/>
        <v/>
      </c>
      <c r="AG27">
        <v>5</v>
      </c>
      <c r="AH27" t="str">
        <f>IF(COUNTIF($AH$23:$AH26,INDEX($D$23:$D$123,MATCH($AG27,$X$23:$X$123,0),1))&gt;0,"",IFERROR(INDEX($D$23:$D$123,MATCH($AG27,$X$23:$X$123,0),1),""))</f>
        <v>Company Information</v>
      </c>
      <c r="AI27" t="s">
        <v>8094</v>
      </c>
      <c r="AJ27" t="s">
        <v>8095</v>
      </c>
      <c r="AK27">
        <f t="shared" ca="1" si="4"/>
        <v>12</v>
      </c>
      <c r="AM27">
        <f t="shared" ca="1" si="5"/>
        <v>2</v>
      </c>
      <c r="AN27" s="4" t="s">
        <v>9043</v>
      </c>
      <c r="AO27" s="4">
        <v>2</v>
      </c>
      <c r="AP27" s="4">
        <v>4124.4799999999996</v>
      </c>
      <c r="AQ27" s="4">
        <v>6228.17</v>
      </c>
      <c r="AR27" s="4">
        <v>4496.8</v>
      </c>
      <c r="AS27" s="4">
        <v>4468.96</v>
      </c>
      <c r="AT27" s="4">
        <v>4429.76</v>
      </c>
      <c r="AU27" s="4">
        <v>3960.75</v>
      </c>
      <c r="AV27" s="4">
        <v>3750.45</v>
      </c>
      <c r="AW27" s="4">
        <v>3758.24</v>
      </c>
      <c r="AX27" s="4">
        <v>3733.8</v>
      </c>
      <c r="AY27" s="4">
        <v>3946.95</v>
      </c>
      <c r="AZ27" s="4">
        <v>4045.5</v>
      </c>
      <c r="BA27" s="4" t="str">
        <f ca="1">IF(Sec_Formula_Indicator&gt;0,IF(LEN($AH27)&gt;0,IF(BA$21&lt;$AM$21*$AM27,IF(LEFT(_xll.BDS(TKR,IFERROR(INDEX(INDIRECT($AI27),BA$21,MATCH($AH27,INDIRECT($AJ27),0)+1),""),"PRODUCT_GEO_OVERRIDE","P","NUMBER_OF_PERIODS","-16","headers=n","REVERSE_PERIOD_ORDER","N","array=true"),1)&lt;&gt;"#",BA$21,IF(LEFT(_xll.BDS(TKR,IFERROR(INDEX(INDIRECT($AI27),BA$21,MATCH($AH27,INDIRECT($AJ27),0)+1),""),"PRODUCT_GEO_OVERRIDE","G","NUMBER_OF_PERIODS","-16","headers=n","REVERSE_PERIOD_ORDER","N","array=true"),1)&lt;&gt;"#",BA$21,"")),""),""),"")</f>
        <v/>
      </c>
      <c r="BB27" s="4" t="str">
        <f ca="1">IF(Sec_Formula_Indicator&gt;0,IF(LEN($AH27)&gt;0,IF(BB$21&lt;$AM$21*$AM27,IF(LEFT(_xll.BDS(TKR,IFERROR(INDEX(INDIRECT($AI27),BB$21,MATCH($AH27,INDIRECT($AJ27),0)+1),""),"PRODUCT_GEO_OVERRIDE","P","NUMBER_OF_PERIODS","-16","headers=n","REVERSE_PERIOD_ORDER","N","array=true"),1)&lt;&gt;"#",BB$21,IF(LEFT(_xll.BDS(TKR,IFERROR(INDEX(INDIRECT($AI27),BB$21,MATCH($AH27,INDIRECT($AJ27),0)+1),""),"PRODUCT_GEO_OVERRIDE","G","NUMBER_OF_PERIODS","-16","headers=n","REVERSE_PERIOD_ORDER","N","array=true"),1)&lt;&gt;"#",BB$21,"")),""),""),"")</f>
        <v/>
      </c>
      <c r="BC27" s="4" t="str">
        <f ca="1">IF(Sec_Formula_Indicator&gt;0,IF(LEN($AH27)&gt;0,IF(BC$21&lt;$AM$21*$AM27,IF(LEFT(_xll.BDS(TKR,IFERROR(INDEX(INDIRECT($AI27),BC$21,MATCH($AH27,INDIRECT($AJ27),0)+1),""),"PRODUCT_GEO_OVERRIDE","P","NUMBER_OF_PERIODS","-16","headers=n","REVERSE_PERIOD_ORDER","N","array=true"),1)&lt;&gt;"#",BC$21,IF(LEFT(_xll.BDS(TKR,IFERROR(INDEX(INDIRECT($AI27),BC$21,MATCH($AH27,INDIRECT($AJ27),0)+1),""),"PRODUCT_GEO_OVERRIDE","G","NUMBER_OF_PERIODS","-16","headers=n","REVERSE_PERIOD_ORDER","N","array=true"),1)&lt;&gt;"#",BC$21,"")),""),""),"")</f>
        <v/>
      </c>
      <c r="BD27" s="4" t="str">
        <f ca="1">IF(Sec_Formula_Indicator&gt;0,IF(LEN($AH27)&gt;0,IF(BD$21&lt;$AM$21*$AM27,IF(LEFT(_xll.BDS(TKR,IFERROR(INDEX(INDIRECT($AI27),BD$21,MATCH($AH27,INDIRECT($AJ27),0)+1),""),"PRODUCT_GEO_OVERRIDE","P","NUMBER_OF_PERIODS","-16","headers=n","REVERSE_PERIOD_ORDER","N","array=true"),1)&lt;&gt;"#",BD$21,IF(LEFT(_xll.BDS(TKR,IFERROR(INDEX(INDIRECT($AI27),BD$21,MATCH($AH27,INDIRECT($AJ27),0)+1),""),"PRODUCT_GEO_OVERRIDE","G","NUMBER_OF_PERIODS","-16","headers=n","REVERSE_PERIOD_ORDER","N","array=true"),1)&lt;&gt;"#",BD$21,"")),""),""),"")</f>
        <v/>
      </c>
      <c r="BE27" s="4" t="str">
        <f ca="1">IF(Sec_Formula_Indicator&gt;0,IF(LEN($AH27)&gt;0,IF(BE$21&lt;$AM$21*$AM27,IF(LEFT(_xll.BDS(TKR,IFERROR(INDEX(INDIRECT($AI27),BE$21,MATCH($AH27,INDIRECT($AJ27),0)+1),""),"PRODUCT_GEO_OVERRIDE","P","NUMBER_OF_PERIODS","-16","headers=n","REVERSE_PERIOD_ORDER","N","array=true"),1)&lt;&gt;"#",BE$21,IF(LEFT(_xll.BDS(TKR,IFERROR(INDEX(INDIRECT($AI27),BE$21,MATCH($AH27,INDIRECT($AJ27),0)+1),""),"PRODUCT_GEO_OVERRIDE","G","NUMBER_OF_PERIODS","-16","headers=n","REVERSE_PERIOD_ORDER","N","array=true"),1)&lt;&gt;"#",BE$21,"")),""),""),"")</f>
        <v/>
      </c>
      <c r="BF27" s="4" t="str">
        <f ca="1">IF(Sec_Formula_Indicator&gt;0,IF(LEN($AH27)&gt;0,IF(BF$21&lt;$AM$21*$AM27,IF(LEFT(_xll.BDS(TKR,IFERROR(INDEX(INDIRECT($AI27),BF$21,MATCH($AH27,INDIRECT($AJ27),0)+1),""),"PRODUCT_GEO_OVERRIDE","P","NUMBER_OF_PERIODS","-16","headers=n","REVERSE_PERIOD_ORDER","N","array=true"),1)&lt;&gt;"#",BF$21,IF(LEFT(_xll.BDS(TKR,IFERROR(INDEX(INDIRECT($AI27),BF$21,MATCH($AH27,INDIRECT($AJ27),0)+1),""),"PRODUCT_GEO_OVERRIDE","G","NUMBER_OF_PERIODS","-16","headers=n","REVERSE_PERIOD_ORDER","N","array=true"),1)&lt;&gt;"#",BF$21,"")),""),""),"")</f>
        <v/>
      </c>
      <c r="BG27" s="4" t="str">
        <f ca="1">IF(Sec_Formula_Indicator&gt;0,IF(LEN($AH27)&gt;0,IF(BG$21&lt;$AM$21*$AM27,IF(LEFT(_xll.BDS(TKR,IFERROR(INDEX(INDIRECT($AI27),BG$21,MATCH($AH27,INDIRECT($AJ27),0)+1),""),"PRODUCT_GEO_OVERRIDE","P","NUMBER_OF_PERIODS","-16","headers=n","REVERSE_PERIOD_ORDER","N","array=true"),1)&lt;&gt;"#",BG$21,IF(LEFT(_xll.BDS(TKR,IFERROR(INDEX(INDIRECT($AI27),BG$21,MATCH($AH27,INDIRECT($AJ27),0)+1),""),"PRODUCT_GEO_OVERRIDE","G","NUMBER_OF_PERIODS","-16","headers=n","REVERSE_PERIOD_ORDER","N","array=true"),1)&lt;&gt;"#",BG$21,"")),""),""),"")</f>
        <v/>
      </c>
      <c r="BH27" s="4" t="str">
        <f ca="1">IF(Sec_Formula_Indicator&gt;0,IF(LEN($AH27)&gt;0,IF(BH$21&lt;$AM$21*$AM27,IF(LEFT(_xll.BDS(TKR,IFERROR(INDEX(INDIRECT($AI27),BH$21,MATCH($AH27,INDIRECT($AJ27),0)+1),""),"PRODUCT_GEO_OVERRIDE","P","NUMBER_OF_PERIODS","-16","headers=n","REVERSE_PERIOD_ORDER","N","array=true"),1)&lt;&gt;"#",BH$21,IF(LEFT(_xll.BDS(TKR,IFERROR(INDEX(INDIRECT($AI27),BH$21,MATCH($AH27,INDIRECT($AJ27),0)+1),""),"PRODUCT_GEO_OVERRIDE","G","NUMBER_OF_PERIODS","-16","headers=n","REVERSE_PERIOD_ORDER","N","array=true"),1)&lt;&gt;"#",BH$21,"")),""),""),"")</f>
        <v/>
      </c>
      <c r="BI27" s="4" t="str">
        <f ca="1">IF(Sec_Formula_Indicator&gt;0,IF(LEN($AH27)&gt;0,IF(BI$21&lt;$AM$21*$AM27,IF(LEFT(_xll.BDS(TKR,IFERROR(INDEX(INDIRECT($AI27),BI$21,MATCH($AH27,INDIRECT($AJ27),0)+1),""),"PRODUCT_GEO_OVERRIDE","P","NUMBER_OF_PERIODS","-16","headers=n","REVERSE_PERIOD_ORDER","N","array=true"),1)&lt;&gt;"#",BI$21,IF(LEFT(_xll.BDS(TKR,IFERROR(INDEX(INDIRECT($AI27),BI$21,MATCH($AH27,INDIRECT($AJ27),0)+1),""),"PRODUCT_GEO_OVERRIDE","G","NUMBER_OF_PERIODS","-16","headers=n","REVERSE_PERIOD_ORDER","N","array=true"),1)&lt;&gt;"#",BI$21,"")),""),""),"")</f>
        <v/>
      </c>
      <c r="BJ27" s="4" t="str">
        <f ca="1">IF(Sec_Formula_Indicator&gt;0,IF(LEN($AH27)&gt;0,IF(BJ$21&lt;$AM$21*$AM27,IF(LEFT(_xll.BDS(TKR,IFERROR(INDEX(INDIRECT($AI27),BJ$21,MATCH($AH27,INDIRECT($AJ27),0)+1),""),"PRODUCT_GEO_OVERRIDE","P","NUMBER_OF_PERIODS","-16","headers=n","REVERSE_PERIOD_ORDER","N","array=true"),1)&lt;&gt;"#",BJ$21,IF(LEFT(_xll.BDS(TKR,IFERROR(INDEX(INDIRECT($AI27),BJ$21,MATCH($AH27,INDIRECT($AJ27),0)+1),""),"PRODUCT_GEO_OVERRIDE","G","NUMBER_OF_PERIODS","-16","headers=n","REVERSE_PERIOD_ORDER","N","array=true"),1)&lt;&gt;"#",BJ$21,"")),""),""),"")</f>
        <v/>
      </c>
      <c r="BK27" s="4" t="str">
        <f ca="1">IF(Sec_Formula_Indicator&gt;0,IF(LEN($AH27)&gt;0,IF(BK$21&lt;$AM$21*$AM27,IF(LEFT(_xll.BDS(TKR,IFERROR(INDEX(INDIRECT($AI27),BK$21,MATCH($AH27,INDIRECT($AJ27),0)+1),""),"PRODUCT_GEO_OVERRIDE","P","NUMBER_OF_PERIODS","-16","headers=n","REVERSE_PERIOD_ORDER","N","array=true"),1)&lt;&gt;"#",BK$21,IF(LEFT(_xll.BDS(TKR,IFERROR(INDEX(INDIRECT($AI27),BK$21,MATCH($AH27,INDIRECT($AJ27),0)+1),""),"PRODUCT_GEO_OVERRIDE","G","NUMBER_OF_PERIODS","-16","headers=n","REVERSE_PERIOD_ORDER","N","array=true"),1)&lt;&gt;"#",BK$21,"")),""),""),"")</f>
        <v/>
      </c>
      <c r="BL27" s="4" t="str">
        <f ca="1">IF(Sec_Formula_Indicator&gt;0,IF(LEN($AH27)&gt;0,IF(BL$21&lt;$AM$21*$AM27,IF(LEFT(_xll.BDS(TKR,IFERROR(INDEX(INDIRECT($AI27),BL$21,MATCH($AH27,INDIRECT($AJ27),0)+1),""),"PRODUCT_GEO_OVERRIDE","P","NUMBER_OF_PERIODS","-16","headers=n","REVERSE_PERIOD_ORDER","N","array=true"),1)&lt;&gt;"#",BL$21,IF(LEFT(_xll.BDS(TKR,IFERROR(INDEX(INDIRECT($AI27),BL$21,MATCH($AH27,INDIRECT($AJ27),0)+1),""),"PRODUCT_GEO_OVERRIDE","G","NUMBER_OF_PERIODS","-16","headers=n","REVERSE_PERIOD_ORDER","N","array=true"),1)&lt;&gt;"#",BL$21,"")),""),""),"")</f>
        <v/>
      </c>
      <c r="BM27" s="4" t="str">
        <f ca="1">IF(Sec_Formula_Indicator&gt;0,IF(LEN($AH27)&gt;0,IF(BM$21&lt;$AM$21*$AM27,IF(LEFT(_xll.BDS(TKR,IFERROR(INDEX(INDIRECT($AI27),BM$21,MATCH($AH27,INDIRECT($AJ27),0)+1),""),"PRODUCT_GEO_OVERRIDE","P","NUMBER_OF_PERIODS","-16","headers=n","REVERSE_PERIOD_ORDER","N","array=true"),1)&lt;&gt;"#",BM$21,IF(LEFT(_xll.BDS(TKR,IFERROR(INDEX(INDIRECT($AI27),BM$21,MATCH($AH27,INDIRECT($AJ27),0)+1),""),"PRODUCT_GEO_OVERRIDE","G","NUMBER_OF_PERIODS","-16","headers=n","REVERSE_PERIOD_ORDER","N","array=true"),1)&lt;&gt;"#",BM$21,"")),""),""),"")</f>
        <v/>
      </c>
      <c r="BN27" s="4" t="str">
        <f ca="1">IF(Sec_Formula_Indicator&gt;0,IF(LEN($AH27)&gt;0,IF(BN$21&lt;$AM$21*$AM27,IF(LEFT(_xll.BDS(TKR,IFERROR(INDEX(INDIRECT($AI27),BN$21,MATCH($AH27,INDIRECT($AJ27),0)+1),""),"PRODUCT_GEO_OVERRIDE","P","NUMBER_OF_PERIODS","-16","headers=n","REVERSE_PERIOD_ORDER","N","array=true"),1)&lt;&gt;"#",BN$21,IF(LEFT(_xll.BDS(TKR,IFERROR(INDEX(INDIRECT($AI27),BN$21,MATCH($AH27,INDIRECT($AJ27),0)+1),""),"PRODUCT_GEO_OVERRIDE","G","NUMBER_OF_PERIODS","-16","headers=n","REVERSE_PERIOD_ORDER","N","array=true"),1)&lt;&gt;"#",BN$21,"")),""),""),"")</f>
        <v/>
      </c>
      <c r="BO27" s="4" t="str">
        <f ca="1">IF(Sec_Formula_Indicator&gt;0,IF(LEN($AH27)&gt;0,IF(BO$21&lt;$AM$21*$AM27,IF(LEFT(_xll.BDS(TKR,IFERROR(INDEX(INDIRECT($AI27),BO$21,MATCH($AH27,INDIRECT($AJ27),0)+1),""),"PRODUCT_GEO_OVERRIDE","P","NUMBER_OF_PERIODS","-16","headers=n","REVERSE_PERIOD_ORDER","N","array=true"),1)&lt;&gt;"#",BO$21,IF(LEFT(_xll.BDS(TKR,IFERROR(INDEX(INDIRECT($AI27),BO$21,MATCH($AH27,INDIRECT($AJ27),0)+1),""),"PRODUCT_GEO_OVERRIDE","G","NUMBER_OF_PERIODS","-16","headers=n","REVERSE_PERIOD_ORDER","N","array=true"),1)&lt;&gt;"#",BO$21,"")),""),""),"")</f>
        <v/>
      </c>
      <c r="BP27" s="4" t="str">
        <f ca="1">IF(Sec_Formula_Indicator&gt;0,IF(LEN($AH27)&gt;0,IF(BP$21&lt;$AM$21*$AM27,IF(LEFT(_xll.BDS(TKR,IFERROR(INDEX(INDIRECT($AI27),BP$21,MATCH($AH27,INDIRECT($AJ27),0)+1),""),"PRODUCT_GEO_OVERRIDE","P","NUMBER_OF_PERIODS","-16","headers=n","REVERSE_PERIOD_ORDER","N","array=true"),1)&lt;&gt;"#",BP$21,IF(LEFT(_xll.BDS(TKR,IFERROR(INDEX(INDIRECT($AI27),BP$21,MATCH($AH27,INDIRECT($AJ27),0)+1),""),"PRODUCT_GEO_OVERRIDE","G","NUMBER_OF_PERIODS","-16","headers=n","REVERSE_PERIOD_ORDER","N","array=true"),1)&lt;&gt;"#",BP$21,"")),""),""),"")</f>
        <v/>
      </c>
      <c r="BQ27" s="4" t="str">
        <f ca="1">IF(Sec_Formula_Indicator&gt;0,IF(LEN($AH27)&gt;0,IF(BQ$21&lt;$AM$21*$AM27,IF(LEFT(_xll.BDS(TKR,IFERROR(INDEX(INDIRECT($AI27),BQ$21,MATCH($AH27,INDIRECT($AJ27),0)+1),""),"PRODUCT_GEO_OVERRIDE","P","NUMBER_OF_PERIODS","-16","headers=n","REVERSE_PERIOD_ORDER","N","array=true"),1)&lt;&gt;"#",BQ$21,IF(LEFT(_xll.BDS(TKR,IFERROR(INDEX(INDIRECT($AI27),BQ$21,MATCH($AH27,INDIRECT($AJ27),0)+1),""),"PRODUCT_GEO_OVERRIDE","G","NUMBER_OF_PERIODS","-16","headers=n","REVERSE_PERIOD_ORDER","N","array=true"),1)&lt;&gt;"#",BQ$21,"")),""),""),"")</f>
        <v/>
      </c>
      <c r="BR27" s="4" t="str">
        <f ca="1">IF(Sec_Formula_Indicator&gt;0,IF(LEN($AH27)&gt;0,IF(BR$21&lt;$AM$21*$AM27,IF(LEFT(_xll.BDS(TKR,IFERROR(INDEX(INDIRECT($AI27),BR$21,MATCH($AH27,INDIRECT($AJ27),0)+1),""),"PRODUCT_GEO_OVERRIDE","P","NUMBER_OF_PERIODS","-16","headers=n","REVERSE_PERIOD_ORDER","N","array=true"),1)&lt;&gt;"#",BR$21,IF(LEFT(_xll.BDS(TKR,IFERROR(INDEX(INDIRECT($AI27),BR$21,MATCH($AH27,INDIRECT($AJ27),0)+1),""),"PRODUCT_GEO_OVERRIDE","G","NUMBER_OF_PERIODS","-16","headers=n","REVERSE_PERIOD_ORDER","N","array=true"),1)&lt;&gt;"#",BR$21,"")),""),""),"")</f>
        <v/>
      </c>
      <c r="BS27" s="4" t="str">
        <f ca="1">IF(Sec_Formula_Indicator&gt;0,IF(LEN($AH27)&gt;0,IF(BS$21&lt;$AM$21*$AM27,IF(LEFT(_xll.BDS(TKR,IFERROR(INDEX(INDIRECT($AI27),BS$21,MATCH($AH27,INDIRECT($AJ27),0)+1),""),"PRODUCT_GEO_OVERRIDE","P","NUMBER_OF_PERIODS","-16","headers=n","REVERSE_PERIOD_ORDER","N","array=true"),1)&lt;&gt;"#",BS$21,IF(LEFT(_xll.BDS(TKR,IFERROR(INDEX(INDIRECT($AI27),BS$21,MATCH($AH27,INDIRECT($AJ27),0)+1),""),"PRODUCT_GEO_OVERRIDE","G","NUMBER_OF_PERIODS","-16","headers=n","REVERSE_PERIOD_ORDER","N","array=true"),1)&lt;&gt;"#",BS$21,"")),""),""),"")</f>
        <v/>
      </c>
      <c r="BT27" s="4" t="str">
        <f ca="1">IF(Sec_Formula_Indicator&gt;0,IF(LEN($AH27)&gt;0,IF(BT$21&lt;$AM$21*$AM27,IF(LEFT(_xll.BDS(TKR,IFERROR(INDEX(INDIRECT($AI27),BT$21,MATCH($AH27,INDIRECT($AJ27),0)+1),""),"PRODUCT_GEO_OVERRIDE","P","NUMBER_OF_PERIODS","-16","headers=n","REVERSE_PERIOD_ORDER","N","array=true"),1)&lt;&gt;"#",BT$21,IF(LEFT(_xll.BDS(TKR,IFERROR(INDEX(INDIRECT($AI27),BT$21,MATCH($AH27,INDIRECT($AJ27),0)+1),""),"PRODUCT_GEO_OVERRIDE","G","NUMBER_OF_PERIODS","-16","headers=n","REVERSE_PERIOD_ORDER","N","array=true"),1)&lt;&gt;"#",BT$21,"")),""),""),"")</f>
        <v/>
      </c>
      <c r="BU27" s="4" t="str">
        <f ca="1">IF(Sec_Formula_Indicator&gt;0,IF(LEN($AH27)&gt;0,IF(BU$21&lt;$AM$21*$AM27,IF(LEFT(_xll.BDS(TKR,IFERROR(INDEX(INDIRECT($AI27),BU$21,MATCH($AH27,INDIRECT($AJ27),0)+1),""),"PRODUCT_GEO_OVERRIDE","P","NUMBER_OF_PERIODS","-16","headers=n","REVERSE_PERIOD_ORDER","N","array=true"),1)&lt;&gt;"#",BU$21,IF(LEFT(_xll.BDS(TKR,IFERROR(INDEX(INDIRECT($AI27),BU$21,MATCH($AH27,INDIRECT($AJ27),0)+1),""),"PRODUCT_GEO_OVERRIDE","G","NUMBER_OF_PERIODS","-16","headers=n","REVERSE_PERIOD_ORDER","N","array=true"),1)&lt;&gt;"#",BU$21,"")),""),""),"")</f>
        <v/>
      </c>
      <c r="BV27" s="4" t="str">
        <f ca="1">IF(Sec_Formula_Indicator&gt;0,IF(LEN($AH27)&gt;0,IF(BV$21&lt;$AM$21*$AM27,IF(LEFT(_xll.BDS(TKR,IFERROR(INDEX(INDIRECT($AI27),BV$21,MATCH($AH27,INDIRECT($AJ27),0)+1),""),"PRODUCT_GEO_OVERRIDE","P","NUMBER_OF_PERIODS","-16","headers=n","REVERSE_PERIOD_ORDER","N","array=true"),1)&lt;&gt;"#",BV$21,IF(LEFT(_xll.BDS(TKR,IFERROR(INDEX(INDIRECT($AI27),BV$21,MATCH($AH27,INDIRECT($AJ27),0)+1),""),"PRODUCT_GEO_OVERRIDE","G","NUMBER_OF_PERIODS","-16","headers=n","REVERSE_PERIOD_ORDER","N","array=true"),1)&lt;&gt;"#",BV$21,"")),""),""),"")</f>
        <v/>
      </c>
      <c r="BW27" s="4" t="str">
        <f ca="1">IF(Sec_Formula_Indicator&gt;0,IF(LEN($AH27)&gt;0,IF(BW$21&lt;$AM$21*$AM27,IF(LEFT(_xll.BDS(TKR,IFERROR(INDEX(INDIRECT($AI27),BW$21,MATCH($AH27,INDIRECT($AJ27),0)+1),""),"PRODUCT_GEO_OVERRIDE","P","NUMBER_OF_PERIODS","-16","headers=n","REVERSE_PERIOD_ORDER","N","array=true"),1)&lt;&gt;"#",BW$21,IF(LEFT(_xll.BDS(TKR,IFERROR(INDEX(INDIRECT($AI27),BW$21,MATCH($AH27,INDIRECT($AJ27),0)+1),""),"PRODUCT_GEO_OVERRIDE","G","NUMBER_OF_PERIODS","-16","headers=n","REVERSE_PERIOD_ORDER","N","array=true"),1)&lt;&gt;"#",BW$21,"")),""),""),"")</f>
        <v/>
      </c>
      <c r="BX27" s="4" t="str">
        <f ca="1">IF(Sec_Formula_Indicator&gt;0,IF(LEN($AH27)&gt;0,IF(BX$21&lt;$AM$21*$AM27,IF(LEFT(_xll.BDS(TKR,IFERROR(INDEX(INDIRECT($AI27),BX$21,MATCH($AH27,INDIRECT($AJ27),0)+1),""),"PRODUCT_GEO_OVERRIDE","P","NUMBER_OF_PERIODS","-16","headers=n","REVERSE_PERIOD_ORDER","N","array=true"),1)&lt;&gt;"#",BX$21,IF(LEFT(_xll.BDS(TKR,IFERROR(INDEX(INDIRECT($AI27),BX$21,MATCH($AH27,INDIRECT($AJ27),0)+1),""),"PRODUCT_GEO_OVERRIDE","G","NUMBER_OF_PERIODS","-16","headers=n","REVERSE_PERIOD_ORDER","N","array=true"),1)&lt;&gt;"#",BX$21,"")),""),""),"")</f>
        <v/>
      </c>
      <c r="BY27" s="4" t="str">
        <f ca="1">IF(Sec_Formula_Indicator&gt;0,IF(LEN($AH27)&gt;0,IF(BY$21&lt;$AM$21*$AM27,IF(LEFT(_xll.BDS(TKR,IFERROR(INDEX(INDIRECT($AI27),BY$21,MATCH($AH27,INDIRECT($AJ27),0)+1),""),"PRODUCT_GEO_OVERRIDE","P","NUMBER_OF_PERIODS","-16","headers=n","REVERSE_PERIOD_ORDER","N","array=true"),1)&lt;&gt;"#",BY$21,IF(LEFT(_xll.BDS(TKR,IFERROR(INDEX(INDIRECT($AI27),BY$21,MATCH($AH27,INDIRECT($AJ27),0)+1),""),"PRODUCT_GEO_OVERRIDE","G","NUMBER_OF_PERIODS","-16","headers=n","REVERSE_PERIOD_ORDER","N","array=true"),1)&lt;&gt;"#",BY$21,"")),""),""),"")</f>
        <v/>
      </c>
      <c r="BZ27" s="4" t="str">
        <f ca="1">IF(Sec_Formula_Indicator&gt;0,IF(LEN($AH27)&gt;0,IF(BZ$21&lt;$AM$21*$AM27,IF(LEFT(_xll.BDS(TKR,IFERROR(INDEX(INDIRECT($AI27),BZ$21,MATCH($AH27,INDIRECT($AJ27),0)+1),""),"PRODUCT_GEO_OVERRIDE","P","NUMBER_OF_PERIODS","-16","headers=n","REVERSE_PERIOD_ORDER","N","array=true"),1)&lt;&gt;"#",BZ$21,IF(LEFT(_xll.BDS(TKR,IFERROR(INDEX(INDIRECT($AI27),BZ$21,MATCH($AH27,INDIRECT($AJ27),0)+1),""),"PRODUCT_GEO_OVERRIDE","G","NUMBER_OF_PERIODS","-16","headers=n","REVERSE_PERIOD_ORDER","N","array=true"),1)&lt;&gt;"#",BZ$21,"")),""),""),"")</f>
        <v/>
      </c>
      <c r="CA27" s="4" t="str">
        <f ca="1">IF(Sec_Formula_Indicator&gt;0,IF(LEN($AH27)&gt;0,IF(CA$21&lt;$AM$21*$AM27,IF(LEFT(_xll.BDS(TKR,IFERROR(INDEX(INDIRECT($AI27),CA$21,MATCH($AH27,INDIRECT($AJ27),0)+1),""),"PRODUCT_GEO_OVERRIDE","P","NUMBER_OF_PERIODS","-16","headers=n","REVERSE_PERIOD_ORDER","N","array=true"),1)&lt;&gt;"#",CA$21,IF(LEFT(_xll.BDS(TKR,IFERROR(INDEX(INDIRECT($AI27),CA$21,MATCH($AH27,INDIRECT($AJ27),0)+1),""),"PRODUCT_GEO_OVERRIDE","G","NUMBER_OF_PERIODS","-16","headers=n","REVERSE_PERIOD_ORDER","N","array=true"),1)&lt;&gt;"#",CA$21,"")),""),""),"")</f>
        <v/>
      </c>
      <c r="CB27" s="4" t="str">
        <f ca="1">IF(Sec_Formula_Indicator&gt;0,IF(LEN($AH27)&gt;0,IF(CB$21&lt;$AM$21*$AM27,IF(LEFT(_xll.BDS(TKR,IFERROR(INDEX(INDIRECT($AI27),CB$21,MATCH($AH27,INDIRECT($AJ27),0)+1),""),"PRODUCT_GEO_OVERRIDE","P","NUMBER_OF_PERIODS","-16","headers=n","REVERSE_PERIOD_ORDER","N","array=true"),1)&lt;&gt;"#",CB$21,IF(LEFT(_xll.BDS(TKR,IFERROR(INDEX(INDIRECT($AI27),CB$21,MATCH($AH27,INDIRECT($AJ27),0)+1),""),"PRODUCT_GEO_OVERRIDE","G","NUMBER_OF_PERIODS","-16","headers=n","REVERSE_PERIOD_ORDER","N","array=true"),1)&lt;&gt;"#",CB$21,"")),""),""),"")</f>
        <v/>
      </c>
      <c r="CC27" s="4" t="str">
        <f ca="1">IF(Sec_Formula_Indicator&gt;0,IF(LEN($AH27)&gt;0,IF(CC$21&lt;$AM$21*$AM27,IF(LEFT(_xll.BDS(TKR,IFERROR(INDEX(INDIRECT($AI27),CC$21,MATCH($AH27,INDIRECT($AJ27),0)+1),""),"PRODUCT_GEO_OVERRIDE","P","NUMBER_OF_PERIODS","-16","headers=n","REVERSE_PERIOD_ORDER","N","array=true"),1)&lt;&gt;"#",CC$21,IF(LEFT(_xll.BDS(TKR,IFERROR(INDEX(INDIRECT($AI27),CC$21,MATCH($AH27,INDIRECT($AJ27),0)+1),""),"PRODUCT_GEO_OVERRIDE","G","NUMBER_OF_PERIODS","-16","headers=n","REVERSE_PERIOD_ORDER","N","array=true"),1)&lt;&gt;"#",CC$21,"")),""),""),"")</f>
        <v/>
      </c>
      <c r="CD27" s="4" t="str">
        <f ca="1">IF(Sec_Formula_Indicator&gt;0,IF(LEN($AH27)&gt;0,IF(CD$21&lt;$AM$21*$AM27,IF(LEFT(_xll.BDS(TKR,IFERROR(INDEX(INDIRECT($AI27),CD$21,MATCH($AH27,INDIRECT($AJ27),0)+1),""),"PRODUCT_GEO_OVERRIDE","P","NUMBER_OF_PERIODS","-16","headers=n","REVERSE_PERIOD_ORDER","N","array=true"),1)&lt;&gt;"#",CD$21,IF(LEFT(_xll.BDS(TKR,IFERROR(INDEX(INDIRECT($AI27),CD$21,MATCH($AH27,INDIRECT($AJ27),0)+1),""),"PRODUCT_GEO_OVERRIDE","G","NUMBER_OF_PERIODS","-16","headers=n","REVERSE_PERIOD_ORDER","N","array=true"),1)&lt;&gt;"#",CD$21,"")),""),""),"")</f>
        <v/>
      </c>
      <c r="CE27" s="4" t="str">
        <f ca="1">IF(Sec_Formula_Indicator&gt;0,IF(LEN($AH27)&gt;0,IF(CE$21&lt;$AM$21*$AM27,IF(LEFT(_xll.BDS(TKR,IFERROR(INDEX(INDIRECT($AI27),CE$21,MATCH($AH27,INDIRECT($AJ27),0)+1),""),"PRODUCT_GEO_OVERRIDE","P","NUMBER_OF_PERIODS","-16","headers=n","REVERSE_PERIOD_ORDER","N","array=true"),1)&lt;&gt;"#",CE$21,IF(LEFT(_xll.BDS(TKR,IFERROR(INDEX(INDIRECT($AI27),CE$21,MATCH($AH27,INDIRECT($AJ27),0)+1),""),"PRODUCT_GEO_OVERRIDE","G","NUMBER_OF_PERIODS","-16","headers=n","REVERSE_PERIOD_ORDER","N","array=true"),1)&lt;&gt;"#",CE$21,"")),""),""),"")</f>
        <v/>
      </c>
      <c r="CF27" s="4" t="str">
        <f ca="1">IF(Sec_Formula_Indicator&gt;0,IF(LEN($AH27)&gt;0,IF(CF$21&lt;$AM$21*$AM27,IF(LEFT(_xll.BDS(TKR,IFERROR(INDEX(INDIRECT($AI27),CF$21,MATCH($AH27,INDIRECT($AJ27),0)+1),""),"PRODUCT_GEO_OVERRIDE","P","NUMBER_OF_PERIODS","-16","headers=n","REVERSE_PERIOD_ORDER","N","array=true"),1)&lt;&gt;"#",CF$21,IF(LEFT(_xll.BDS(TKR,IFERROR(INDEX(INDIRECT($AI27),CF$21,MATCH($AH27,INDIRECT($AJ27),0)+1),""),"PRODUCT_GEO_OVERRIDE","G","NUMBER_OF_PERIODS","-16","headers=n","REVERSE_PERIOD_ORDER","N","array=true"),1)&lt;&gt;"#",CF$21,"")),""),""),"")</f>
        <v/>
      </c>
      <c r="CG27" s="4" t="str">
        <f ca="1">IF(Sec_Formula_Indicator&gt;0,IF(LEN($AH27)&gt;0,IF(CG$21&lt;$AM$21*$AM27,IF(LEFT(_xll.BDS(TKR,IFERROR(INDEX(INDIRECT($AI27),CG$21,MATCH($AH27,INDIRECT($AJ27),0)+1),""),"PRODUCT_GEO_OVERRIDE","P","NUMBER_OF_PERIODS","-16","headers=n","REVERSE_PERIOD_ORDER","N","array=true"),1)&lt;&gt;"#",CG$21,IF(LEFT(_xll.BDS(TKR,IFERROR(INDEX(INDIRECT($AI27),CG$21,MATCH($AH27,INDIRECT($AJ27),0)+1),""),"PRODUCT_GEO_OVERRIDE","G","NUMBER_OF_PERIODS","-16","headers=n","REVERSE_PERIOD_ORDER","N","array=true"),1)&lt;&gt;"#",CG$21,"")),""),""),"")</f>
        <v/>
      </c>
      <c r="CH27" s="4" t="str">
        <f ca="1">IF(Sec_Formula_Indicator&gt;0,IF(LEN($AH27)&gt;0,IF(CH$21&lt;$AM$21*$AM27,IF(LEFT(_xll.BDS(TKR,IFERROR(INDEX(INDIRECT($AI27),CH$21,MATCH($AH27,INDIRECT($AJ27),0)+1),""),"PRODUCT_GEO_OVERRIDE","P","NUMBER_OF_PERIODS","-16","headers=n","REVERSE_PERIOD_ORDER","N","array=true"),1)&lt;&gt;"#",CH$21,IF(LEFT(_xll.BDS(TKR,IFERROR(INDEX(INDIRECT($AI27),CH$21,MATCH($AH27,INDIRECT($AJ27),0)+1),""),"PRODUCT_GEO_OVERRIDE","G","NUMBER_OF_PERIODS","-16","headers=n","REVERSE_PERIOD_ORDER","N","array=true"),1)&lt;&gt;"#",CH$21,"")),""),""),"")</f>
        <v/>
      </c>
      <c r="CI27" s="4" t="str">
        <f ca="1">IF(Sec_Formula_Indicator&gt;0,IF(LEN($AH27)&gt;0,IF(CI$21&lt;$AM$21*$AM27,IF(LEFT(_xll.BDS(TKR,IFERROR(INDEX(INDIRECT($AI27),CI$21,MATCH($AH27,INDIRECT($AJ27),0)+1),""),"PRODUCT_GEO_OVERRIDE","P","NUMBER_OF_PERIODS","-16","headers=n","REVERSE_PERIOD_ORDER","N","array=true"),1)&lt;&gt;"#",CI$21,IF(LEFT(_xll.BDS(TKR,IFERROR(INDEX(INDIRECT($AI27),CI$21,MATCH($AH27,INDIRECT($AJ27),0)+1),""),"PRODUCT_GEO_OVERRIDE","G","NUMBER_OF_PERIODS","-16","headers=n","REVERSE_PERIOD_ORDER","N","array=true"),1)&lt;&gt;"#",CI$21,"")),""),""),"")</f>
        <v/>
      </c>
      <c r="CJ27" s="4" t="str">
        <f ca="1">IF(Sec_Formula_Indicator&gt;0,IF(LEN($AH27)&gt;0,IF(CJ$21&lt;$AM$21*$AM27,IF(LEFT(_xll.BDS(TKR,IFERROR(INDEX(INDIRECT($AI27),CJ$21,MATCH($AH27,INDIRECT($AJ27),0)+1),""),"PRODUCT_GEO_OVERRIDE","P","NUMBER_OF_PERIODS","-16","headers=n","REVERSE_PERIOD_ORDER","N","array=true"),1)&lt;&gt;"#",CJ$21,IF(LEFT(_xll.BDS(TKR,IFERROR(INDEX(INDIRECT($AI27),CJ$21,MATCH($AH27,INDIRECT($AJ27),0)+1),""),"PRODUCT_GEO_OVERRIDE","G","NUMBER_OF_PERIODS","-16","headers=n","REVERSE_PERIOD_ORDER","N","array=true"),1)&lt;&gt;"#",CJ$21,"")),""),""),"")</f>
        <v/>
      </c>
      <c r="CK27" s="4" t="str">
        <f ca="1">IF(Sec_Formula_Indicator&gt;0,IF(LEN($AH27)&gt;0,IF(CK$21&lt;$AM$21*$AM27,IF(LEFT(_xll.BDS(TKR,IFERROR(INDEX(INDIRECT($AI27),CK$21,MATCH($AH27,INDIRECT($AJ27),0)+1),""),"PRODUCT_GEO_OVERRIDE","P","NUMBER_OF_PERIODS","-16","headers=n","REVERSE_PERIOD_ORDER","N","array=true"),1)&lt;&gt;"#",CK$21,IF(LEFT(_xll.BDS(TKR,IFERROR(INDEX(INDIRECT($AI27),CK$21,MATCH($AH27,INDIRECT($AJ27),0)+1),""),"PRODUCT_GEO_OVERRIDE","G","NUMBER_OF_PERIODS","-16","headers=n","REVERSE_PERIOD_ORDER","N","array=true"),1)&lt;&gt;"#",CK$21,"")),""),""),"")</f>
        <v/>
      </c>
      <c r="CL27" s="4" t="str">
        <f ca="1">IF(Sec_Formula_Indicator&gt;0,IF(LEN($AH27)&gt;0,IF(CL$21&lt;$AM$21*$AM27,IF(LEFT(_xll.BDS(TKR,IFERROR(INDEX(INDIRECT($AI27),CL$21,MATCH($AH27,INDIRECT($AJ27),0)+1),""),"PRODUCT_GEO_OVERRIDE","P","NUMBER_OF_PERIODS","-16","headers=n","REVERSE_PERIOD_ORDER","N","array=true"),1)&lt;&gt;"#",CL$21,IF(LEFT(_xll.BDS(TKR,IFERROR(INDEX(INDIRECT($AI27),CL$21,MATCH($AH27,INDIRECT($AJ27),0)+1),""),"PRODUCT_GEO_OVERRIDE","G","NUMBER_OF_PERIODS","-16","headers=n","REVERSE_PERIOD_ORDER","N","array=true"),1)&lt;&gt;"#",CL$21,"")),""),""),"")</f>
        <v/>
      </c>
      <c r="CM27" s="4" t="str">
        <f ca="1">IF(Sec_Formula_Indicator&gt;0,IF(LEN($AH27)&gt;0,IF(CM$21&lt;$AM$21*$AM27,IF(LEFT(_xll.BDS(TKR,IFERROR(INDEX(INDIRECT($AI27),CM$21,MATCH($AH27,INDIRECT($AJ27),0)+1),""),"PRODUCT_GEO_OVERRIDE","P","NUMBER_OF_PERIODS","-16","headers=n","REVERSE_PERIOD_ORDER","N","array=true"),1)&lt;&gt;"#",CM$21,IF(LEFT(_xll.BDS(TKR,IFERROR(INDEX(INDIRECT($AI27),CM$21,MATCH($AH27,INDIRECT($AJ27),0)+1),""),"PRODUCT_GEO_OVERRIDE","G","NUMBER_OF_PERIODS","-16","headers=n","REVERSE_PERIOD_ORDER","N","array=true"),1)&lt;&gt;"#",CM$21,"")),""),""),"")</f>
        <v/>
      </c>
      <c r="CN27" s="4" t="str">
        <f ca="1">IF(Sec_Formula_Indicator&gt;0,IF(LEN($AH27)&gt;0,IF(CN$21&lt;$AM$21*$AM27,IF(LEFT(_xll.BDS(TKR,IFERROR(INDEX(INDIRECT($AI27),CN$21,MATCH($AH27,INDIRECT($AJ27),0)+1),""),"PRODUCT_GEO_OVERRIDE","P","NUMBER_OF_PERIODS","-16","headers=n","REVERSE_PERIOD_ORDER","N","array=true"),1)&lt;&gt;"#",CN$21,IF(LEFT(_xll.BDS(TKR,IFERROR(INDEX(INDIRECT($AI27),CN$21,MATCH($AH27,INDIRECT($AJ27),0)+1),""),"PRODUCT_GEO_OVERRIDE","G","NUMBER_OF_PERIODS","-16","headers=n","REVERSE_PERIOD_ORDER","N","array=true"),1)&lt;&gt;"#",CN$21,"")),""),""),"")</f>
        <v/>
      </c>
      <c r="CO27" s="4" t="str">
        <f ca="1">IF(Sec_Formula_Indicator&gt;0,IF(LEN($AH27)&gt;0,IF(CO$21&lt;$AM$21*$AM27,IF(LEFT(_xll.BDS(TKR,IFERROR(INDEX(INDIRECT($AI27),CO$21,MATCH($AH27,INDIRECT($AJ27),0)+1),""),"PRODUCT_GEO_OVERRIDE","P","NUMBER_OF_PERIODS","-16","headers=n","REVERSE_PERIOD_ORDER","N","array=true"),1)&lt;&gt;"#",CO$21,IF(LEFT(_xll.BDS(TKR,IFERROR(INDEX(INDIRECT($AI27),CO$21,MATCH($AH27,INDIRECT($AJ27),0)+1),""),"PRODUCT_GEO_OVERRIDE","G","NUMBER_OF_PERIODS","-16","headers=n","REVERSE_PERIOD_ORDER","N","array=true"),1)&lt;&gt;"#",CO$21,"")),""),""),"")</f>
        <v/>
      </c>
      <c r="CP27" s="4" t="str">
        <f ca="1">IF(Sec_Formula_Indicator&gt;0,IF(LEN($AH27)&gt;0,IF(CP$21&lt;$AM$21*$AM27,IF(LEFT(_xll.BDS(TKR,IFERROR(INDEX(INDIRECT($AI27),CP$21,MATCH($AH27,INDIRECT($AJ27),0)+1),""),"PRODUCT_GEO_OVERRIDE","P","NUMBER_OF_PERIODS","-16","headers=n","REVERSE_PERIOD_ORDER","N","array=true"),1)&lt;&gt;"#",CP$21,IF(LEFT(_xll.BDS(TKR,IFERROR(INDEX(INDIRECT($AI27),CP$21,MATCH($AH27,INDIRECT($AJ27),0)+1),""),"PRODUCT_GEO_OVERRIDE","G","NUMBER_OF_PERIODS","-16","headers=n","REVERSE_PERIOD_ORDER","N","array=true"),1)&lt;&gt;"#",CP$21,"")),""),""),"")</f>
        <v/>
      </c>
      <c r="CQ27" s="4" t="str">
        <f ca="1">IF(Sec_Formula_Indicator&gt;0,IF(LEN($AH27)&gt;0,IF(CQ$21&lt;$AM$21*$AM27,IF(LEFT(_xll.BDS(TKR,IFERROR(INDEX(INDIRECT($AI27),CQ$21,MATCH($AH27,INDIRECT($AJ27),0)+1),""),"PRODUCT_GEO_OVERRIDE","P","NUMBER_OF_PERIODS","-16","headers=n","REVERSE_PERIOD_ORDER","N","array=true"),1)&lt;&gt;"#",CQ$21,IF(LEFT(_xll.BDS(TKR,IFERROR(INDEX(INDIRECT($AI27),CQ$21,MATCH($AH27,INDIRECT($AJ27),0)+1),""),"PRODUCT_GEO_OVERRIDE","G","NUMBER_OF_PERIODS","-16","headers=n","REVERSE_PERIOD_ORDER","N","array=true"),1)&lt;&gt;"#",CQ$21,"")),""),""),"")</f>
        <v/>
      </c>
      <c r="CR27" s="4" t="str">
        <f ca="1">IF(Sec_Formula_Indicator&gt;0,IF(LEN($AH27)&gt;0,IF(CR$21&lt;$AM$21*$AM27,IF(LEFT(_xll.BDS(TKR,IFERROR(INDEX(INDIRECT($AI27),CR$21,MATCH($AH27,INDIRECT($AJ27),0)+1),""),"PRODUCT_GEO_OVERRIDE","P","NUMBER_OF_PERIODS","-16","headers=n","REVERSE_PERIOD_ORDER","N","array=true"),1)&lt;&gt;"#",CR$21,IF(LEFT(_xll.BDS(TKR,IFERROR(INDEX(INDIRECT($AI27),CR$21,MATCH($AH27,INDIRECT($AJ27),0)+1),""),"PRODUCT_GEO_OVERRIDE","G","NUMBER_OF_PERIODS","-16","headers=n","REVERSE_PERIOD_ORDER","N","array=true"),1)&lt;&gt;"#",CR$21,"")),""),""),"")</f>
        <v/>
      </c>
      <c r="CS27" s="4" t="str">
        <f ca="1">IF(Sec_Formula_Indicator&gt;0,IF(LEN($AH27)&gt;0,IF(CS$21&lt;$AM$21*$AM27,IF(LEFT(_xll.BDS(TKR,IFERROR(INDEX(INDIRECT($AI27),CS$21,MATCH($AH27,INDIRECT($AJ27),0)+1),""),"PRODUCT_GEO_OVERRIDE","P","NUMBER_OF_PERIODS","-16","headers=n","REVERSE_PERIOD_ORDER","N","array=true"),1)&lt;&gt;"#",CS$21,IF(LEFT(_xll.BDS(TKR,IFERROR(INDEX(INDIRECT($AI27),CS$21,MATCH($AH27,INDIRECT($AJ27),0)+1),""),"PRODUCT_GEO_OVERRIDE","G","NUMBER_OF_PERIODS","-16","headers=n","REVERSE_PERIOD_ORDER","N","array=true"),1)&lt;&gt;"#",CS$21,"")),""),""),"")</f>
        <v/>
      </c>
      <c r="CT27" s="4" t="str">
        <f ca="1">IF(Sec_Formula_Indicator&gt;0,IF(LEN($AH27)&gt;0,IF(CT$21&lt;$AM$21*$AM27,IF(LEFT(_xll.BDS(TKR,IFERROR(INDEX(INDIRECT($AI27),CT$21,MATCH($AH27,INDIRECT($AJ27),0)+1),""),"PRODUCT_GEO_OVERRIDE","P","NUMBER_OF_PERIODS","-16","headers=n","REVERSE_PERIOD_ORDER","N","array=true"),1)&lt;&gt;"#",CT$21,IF(LEFT(_xll.BDS(TKR,IFERROR(INDEX(INDIRECT($AI27),CT$21,MATCH($AH27,INDIRECT($AJ27),0)+1),""),"PRODUCT_GEO_OVERRIDE","G","NUMBER_OF_PERIODS","-16","headers=n","REVERSE_PERIOD_ORDER","N","array=true"),1)&lt;&gt;"#",CT$21,"")),""),""),"")</f>
        <v/>
      </c>
      <c r="CU27" s="4" t="str">
        <f ca="1">IF(Sec_Formula_Indicator&gt;0,IF(LEN($AH27)&gt;0,IF(CU$21&lt;$AM$21*$AM27,IF(LEFT(_xll.BDS(TKR,IFERROR(INDEX(INDIRECT($AI27),CU$21,MATCH($AH27,INDIRECT($AJ27),0)+1),""),"PRODUCT_GEO_OVERRIDE","P","NUMBER_OF_PERIODS","-16","headers=n","REVERSE_PERIOD_ORDER","N","array=true"),1)&lt;&gt;"#",CU$21,IF(LEFT(_xll.BDS(TKR,IFERROR(INDEX(INDIRECT($AI27),CU$21,MATCH($AH27,INDIRECT($AJ27),0)+1),""),"PRODUCT_GEO_OVERRIDE","G","NUMBER_OF_PERIODS","-16","headers=n","REVERSE_PERIOD_ORDER","N","array=true"),1)&lt;&gt;"#",CU$21,"")),""),""),"")</f>
        <v/>
      </c>
      <c r="CV27" s="4" t="str">
        <f ca="1">IF(Sec_Formula_Indicator&gt;0,IF(LEN($AH27)&gt;0,IF(CV$21&lt;$AM$21*$AM27,IF(LEFT(_xll.BDS(TKR,IFERROR(INDEX(INDIRECT($AI27),CV$21,MATCH($AH27,INDIRECT($AJ27),0)+1),""),"PRODUCT_GEO_OVERRIDE","P","NUMBER_OF_PERIODS","-16","headers=n","REVERSE_PERIOD_ORDER","N","array=true"),1)&lt;&gt;"#",CV$21,IF(LEFT(_xll.BDS(TKR,IFERROR(INDEX(INDIRECT($AI27),CV$21,MATCH($AH27,INDIRECT($AJ27),0)+1),""),"PRODUCT_GEO_OVERRIDE","G","NUMBER_OF_PERIODS","-16","headers=n","REVERSE_PERIOD_ORDER","N","array=true"),1)&lt;&gt;"#",CV$21,"")),""),""),"")</f>
        <v/>
      </c>
      <c r="CW27" s="4" t="str">
        <f ca="1">IF(Sec_Formula_Indicator&gt;0,IF(LEN($AH27)&gt;0,IF(CW$21&lt;$AM$21*$AM27,IF(LEFT(_xll.BDS(TKR,IFERROR(INDEX(INDIRECT($AI27),CW$21,MATCH($AH27,INDIRECT($AJ27),0)+1),""),"PRODUCT_GEO_OVERRIDE","P","NUMBER_OF_PERIODS","-16","headers=n","REVERSE_PERIOD_ORDER","N","array=true"),1)&lt;&gt;"#",CW$21,IF(LEFT(_xll.BDS(TKR,IFERROR(INDEX(INDIRECT($AI27),CW$21,MATCH($AH27,INDIRECT($AJ27),0)+1),""),"PRODUCT_GEO_OVERRIDE","G","NUMBER_OF_PERIODS","-16","headers=n","REVERSE_PERIOD_ORDER","N","array=true"),1)&lt;&gt;"#",CW$21,"")),""),""),"")</f>
        <v/>
      </c>
      <c r="CX27" s="4" t="str">
        <f ca="1">IF(Sec_Formula_Indicator&gt;0,IF(LEN($AH27)&gt;0,IF(CX$21&lt;$AM$21*$AM27,IF(LEFT(_xll.BDS(TKR,IFERROR(INDEX(INDIRECT($AI27),CX$21,MATCH($AH27,INDIRECT($AJ27),0)+1),""),"PRODUCT_GEO_OVERRIDE","P","NUMBER_OF_PERIODS","-16","headers=n","REVERSE_PERIOD_ORDER","N","array=true"),1)&lt;&gt;"#",CX$21,IF(LEFT(_xll.BDS(TKR,IFERROR(INDEX(INDIRECT($AI27),CX$21,MATCH($AH27,INDIRECT($AJ27),0)+1),""),"PRODUCT_GEO_OVERRIDE","G","NUMBER_OF_PERIODS","-16","headers=n","REVERSE_PERIOD_ORDER","N","array=true"),1)&lt;&gt;"#",CX$21,"")),""),""),"")</f>
        <v/>
      </c>
      <c r="CY27" s="4" t="str">
        <f ca="1">IF(Sec_Formula_Indicator&gt;0,IF(LEN($AH27)&gt;0,IF(CY$21&lt;$AM$21*$AM27,IF(LEFT(_xll.BDS(TKR,IFERROR(INDEX(INDIRECT($AI27),CY$21,MATCH($AH27,INDIRECT($AJ27),0)+1),""),"PRODUCT_GEO_OVERRIDE","P","NUMBER_OF_PERIODS","-16","headers=n","REVERSE_PERIOD_ORDER","N","array=true"),1)&lt;&gt;"#",CY$21,IF(LEFT(_xll.BDS(TKR,IFERROR(INDEX(INDIRECT($AI27),CY$21,MATCH($AH27,INDIRECT($AJ27),0)+1),""),"PRODUCT_GEO_OVERRIDE","G","NUMBER_OF_PERIODS","-16","headers=n","REVERSE_PERIOD_ORDER","N","array=true"),1)&lt;&gt;"#",CY$21,"")),""),""),"")</f>
        <v/>
      </c>
      <c r="CZ27" s="4" t="str">
        <f ca="1">IF(Sec_Formula_Indicator&gt;0,IF(LEN($AH27)&gt;0,IF(CZ$21&lt;$AM$21*$AM27,IF(LEFT(_xll.BDS(TKR,IFERROR(INDEX(INDIRECT($AI27),CZ$21,MATCH($AH27,INDIRECT($AJ27),0)+1),""),"PRODUCT_GEO_OVERRIDE","P","NUMBER_OF_PERIODS","-16","headers=n","REVERSE_PERIOD_ORDER","N","array=true"),1)&lt;&gt;"#",CZ$21,IF(LEFT(_xll.BDS(TKR,IFERROR(INDEX(INDIRECT($AI27),CZ$21,MATCH($AH27,INDIRECT($AJ27),0)+1),""),"PRODUCT_GEO_OVERRIDE","G","NUMBER_OF_PERIODS","-16","headers=n","REVERSE_PERIOD_ORDER","N","array=true"),1)&lt;&gt;"#",CZ$21,"")),""),""),"")</f>
        <v/>
      </c>
      <c r="DA27" s="4" t="str">
        <f ca="1">IF(Sec_Formula_Indicator&gt;0,IF(LEN($AH27)&gt;0,IF(DA$21&lt;$AM$21*$AM27,IF(LEFT(_xll.BDS(TKR,IFERROR(INDEX(INDIRECT($AI27),DA$21,MATCH($AH27,INDIRECT($AJ27),0)+1),""),"PRODUCT_GEO_OVERRIDE","P","NUMBER_OF_PERIODS","-16","headers=n","REVERSE_PERIOD_ORDER","N","array=true"),1)&lt;&gt;"#",DA$21,IF(LEFT(_xll.BDS(TKR,IFERROR(INDEX(INDIRECT($AI27),DA$21,MATCH($AH27,INDIRECT($AJ27),0)+1),""),"PRODUCT_GEO_OVERRIDE","G","NUMBER_OF_PERIODS","-16","headers=n","REVERSE_PERIOD_ORDER","N","array=true"),1)&lt;&gt;"#",DA$21,"")),""),""),"")</f>
        <v/>
      </c>
      <c r="DB27" s="4" t="str">
        <f ca="1">IF(Sec_Formula_Indicator&gt;0,IF(LEN($AH27)&gt;0,IF(DB$21&lt;$AM$21*$AM27,IF(LEFT(_xll.BDS(TKR,IFERROR(INDEX(INDIRECT($AI27),DB$21,MATCH($AH27,INDIRECT($AJ27),0)+1),""),"PRODUCT_GEO_OVERRIDE","P","NUMBER_OF_PERIODS","-16","headers=n","REVERSE_PERIOD_ORDER","N","array=true"),1)&lt;&gt;"#",DB$21,IF(LEFT(_xll.BDS(TKR,IFERROR(INDEX(INDIRECT($AI27),DB$21,MATCH($AH27,INDIRECT($AJ27),0)+1),""),"PRODUCT_GEO_OVERRIDE","G","NUMBER_OF_PERIODS","-16","headers=n","REVERSE_PERIOD_ORDER","N","array=true"),1)&lt;&gt;"#",DB$21,"")),""),""),"")</f>
        <v/>
      </c>
      <c r="DC27" s="4" t="str">
        <f ca="1">IF(Sec_Formula_Indicator&gt;0,IF(LEN($AH27)&gt;0,IF(DC$21&lt;$AM$21*$AM27,IF(LEFT(_xll.BDS(TKR,IFERROR(INDEX(INDIRECT($AI27),DC$21,MATCH($AH27,INDIRECT($AJ27),0)+1),""),"PRODUCT_GEO_OVERRIDE","P","NUMBER_OF_PERIODS","-16","headers=n","REVERSE_PERIOD_ORDER","N","array=true"),1)&lt;&gt;"#",DC$21,IF(LEFT(_xll.BDS(TKR,IFERROR(INDEX(INDIRECT($AI27),DC$21,MATCH($AH27,INDIRECT($AJ27),0)+1),""),"PRODUCT_GEO_OVERRIDE","G","NUMBER_OF_PERIODS","-16","headers=n","REVERSE_PERIOD_ORDER","N","array=true"),1)&lt;&gt;"#",DC$21,"")),""),""),"")</f>
        <v/>
      </c>
      <c r="DD27" s="4" t="str">
        <f ca="1">IF(Sec_Formula_Indicator&gt;0,IF(LEN($AH27)&gt;0,IF(DD$21&lt;$AM$21*$AM27,IF(LEFT(_xll.BDS(TKR,IFERROR(INDEX(INDIRECT($AI27),DD$21,MATCH($AH27,INDIRECT($AJ27),0)+1),""),"PRODUCT_GEO_OVERRIDE","P","NUMBER_OF_PERIODS","-16","headers=n","REVERSE_PERIOD_ORDER","N","array=true"),1)&lt;&gt;"#",DD$21,IF(LEFT(_xll.BDS(TKR,IFERROR(INDEX(INDIRECT($AI27),DD$21,MATCH($AH27,INDIRECT($AJ27),0)+1),""),"PRODUCT_GEO_OVERRIDE","G","NUMBER_OF_PERIODS","-16","headers=n","REVERSE_PERIOD_ORDER","N","array=true"),1)&lt;&gt;"#",DD$21,"")),""),""),"")</f>
        <v/>
      </c>
      <c r="DE27" s="4" t="str">
        <f ca="1">IF(Sec_Formula_Indicator&gt;0,IF(LEN($AH27)&gt;0,IF(DE$21&lt;$AM$21*$AM27,IF(LEFT(_xll.BDS(TKR,IFERROR(INDEX(INDIRECT($AI27),DE$21,MATCH($AH27,INDIRECT($AJ27),0)+1),""),"PRODUCT_GEO_OVERRIDE","P","NUMBER_OF_PERIODS","-16","headers=n","REVERSE_PERIOD_ORDER","N","array=true"),1)&lt;&gt;"#",DE$21,IF(LEFT(_xll.BDS(TKR,IFERROR(INDEX(INDIRECT($AI27),DE$21,MATCH($AH27,INDIRECT($AJ27),0)+1),""),"PRODUCT_GEO_OVERRIDE","G","NUMBER_OF_PERIODS","-16","headers=n","REVERSE_PERIOD_ORDER","N","array=true"),1)&lt;&gt;"#",DE$21,"")),""),""),"")</f>
        <v/>
      </c>
      <c r="DF27" s="4" t="str">
        <f ca="1">IF(Sec_Formula_Indicator&gt;0,IF(LEN($AH27)&gt;0,IF(DF$21&lt;$AM$21*$AM27,IF(LEFT(_xll.BDS(TKR,IFERROR(INDEX(INDIRECT($AI27),DF$21,MATCH($AH27,INDIRECT($AJ27),0)+1),""),"PRODUCT_GEO_OVERRIDE","P","NUMBER_OF_PERIODS","-16","headers=n","REVERSE_PERIOD_ORDER","N","array=true"),1)&lt;&gt;"#",DF$21,IF(LEFT(_xll.BDS(TKR,IFERROR(INDEX(INDIRECT($AI27),DF$21,MATCH($AH27,INDIRECT($AJ27),0)+1),""),"PRODUCT_GEO_OVERRIDE","G","NUMBER_OF_PERIODS","-16","headers=n","REVERSE_PERIOD_ORDER","N","array=true"),1)&lt;&gt;"#",DF$21,"")),""),""),"")</f>
        <v/>
      </c>
      <c r="DG27" s="4" t="str">
        <f ca="1">IF(Sec_Formula_Indicator&gt;0,IF(LEN($AH27)&gt;0,IF(DG$21&lt;$AM$21*$AM27,IF(LEFT(_xll.BDS(TKR,IFERROR(INDEX(INDIRECT($AI27),DG$21,MATCH($AH27,INDIRECT($AJ27),0)+1),""),"PRODUCT_GEO_OVERRIDE","P","NUMBER_OF_PERIODS","-16","headers=n","REVERSE_PERIOD_ORDER","N","array=true"),1)&lt;&gt;"#",DG$21,IF(LEFT(_xll.BDS(TKR,IFERROR(INDEX(INDIRECT($AI27),DG$21,MATCH($AH27,INDIRECT($AJ27),0)+1),""),"PRODUCT_GEO_OVERRIDE","G","NUMBER_OF_PERIODS","-16","headers=n","REVERSE_PERIOD_ORDER","N","array=true"),1)&lt;&gt;"#",DG$21,"")),""),""),"")</f>
        <v/>
      </c>
      <c r="DH27" s="4" t="str">
        <f ca="1">IF(Sec_Formula_Indicator&gt;0,IF(LEN($AH27)&gt;0,IF(DH$21&lt;$AM$21*$AM27,IF(LEFT(_xll.BDS(TKR,IFERROR(INDEX(INDIRECT($AI27),DH$21,MATCH($AH27,INDIRECT($AJ27),0)+1),""),"PRODUCT_GEO_OVERRIDE","P","NUMBER_OF_PERIODS","-16","headers=n","REVERSE_PERIOD_ORDER","N","array=true"),1)&lt;&gt;"#",DH$21,IF(LEFT(_xll.BDS(TKR,IFERROR(INDEX(INDIRECT($AI27),DH$21,MATCH($AH27,INDIRECT($AJ27),0)+1),""),"PRODUCT_GEO_OVERRIDE","G","NUMBER_OF_PERIODS","-16","headers=n","REVERSE_PERIOD_ORDER","N","array=true"),1)&lt;&gt;"#",DH$21,"")),""),""),"")</f>
        <v/>
      </c>
      <c r="DI27" s="4" t="str">
        <f ca="1">IF(Sec_Formula_Indicator&gt;0,IF(LEN($AH27)&gt;0,IF(DI$21&lt;$AM$21*$AM27,IF(LEFT(_xll.BDS(TKR,IFERROR(INDEX(INDIRECT($AI27),DI$21,MATCH($AH27,INDIRECT($AJ27),0)+1),""),"PRODUCT_GEO_OVERRIDE","P","NUMBER_OF_PERIODS","-16","headers=n","REVERSE_PERIOD_ORDER","N","array=true"),1)&lt;&gt;"#",DI$21,IF(LEFT(_xll.BDS(TKR,IFERROR(INDEX(INDIRECT($AI27),DI$21,MATCH($AH27,INDIRECT($AJ27),0)+1),""),"PRODUCT_GEO_OVERRIDE","G","NUMBER_OF_PERIODS","-16","headers=n","REVERSE_PERIOD_ORDER","N","array=true"),1)&lt;&gt;"#",DI$21,"")),""),""),"")</f>
        <v/>
      </c>
      <c r="DJ27" s="4" t="str">
        <f ca="1">IF(Sec_Formula_Indicator&gt;0,IF(LEN($AH27)&gt;0,IF(DJ$21&lt;$AM$21*$AM27,IF(LEFT(_xll.BDS(TKR,IFERROR(INDEX(INDIRECT($AI27),DJ$21,MATCH($AH27,INDIRECT($AJ27),0)+1),""),"PRODUCT_GEO_OVERRIDE","P","NUMBER_OF_PERIODS","-16","headers=n","REVERSE_PERIOD_ORDER","N","array=true"),1)&lt;&gt;"#",DJ$21,IF(LEFT(_xll.BDS(TKR,IFERROR(INDEX(INDIRECT($AI27),DJ$21,MATCH($AH27,INDIRECT($AJ27),0)+1),""),"PRODUCT_GEO_OVERRIDE","G","NUMBER_OF_PERIODS","-16","headers=n","REVERSE_PERIOD_ORDER","N","array=true"),1)&lt;&gt;"#",DJ$21,"")),""),""),"")</f>
        <v/>
      </c>
      <c r="DK27" s="4" t="str">
        <f ca="1">IF(Sec_Formula_Indicator&gt;0,IF(LEN($AH27)&gt;0,IF(DK$21&lt;$AM$21*$AM27,IF(LEFT(_xll.BDS(TKR,IFERROR(INDEX(INDIRECT($AI27),DK$21,MATCH($AH27,INDIRECT($AJ27),0)+1),""),"PRODUCT_GEO_OVERRIDE","P","NUMBER_OF_PERIODS","-16","headers=n","REVERSE_PERIOD_ORDER","N","array=true"),1)&lt;&gt;"#",DK$21,IF(LEFT(_xll.BDS(TKR,IFERROR(INDEX(INDIRECT($AI27),DK$21,MATCH($AH27,INDIRECT($AJ27),0)+1),""),"PRODUCT_GEO_OVERRIDE","G","NUMBER_OF_PERIODS","-16","headers=n","REVERSE_PERIOD_ORDER","N","array=true"),1)&lt;&gt;"#",DK$21,"")),""),""),"")</f>
        <v/>
      </c>
      <c r="DL27" s="4" t="str">
        <f ca="1">IF(Sec_Formula_Indicator&gt;0,IF(LEN($AH27)&gt;0,IF(DL$21&lt;$AM$21*$AM27,IF(LEFT(_xll.BDS(TKR,IFERROR(INDEX(INDIRECT($AI27),DL$21,MATCH($AH27,INDIRECT($AJ27),0)+1),""),"PRODUCT_GEO_OVERRIDE","P","NUMBER_OF_PERIODS","-16","headers=n","REVERSE_PERIOD_ORDER","N","array=true"),1)&lt;&gt;"#",DL$21,IF(LEFT(_xll.BDS(TKR,IFERROR(INDEX(INDIRECT($AI27),DL$21,MATCH($AH27,INDIRECT($AJ27),0)+1),""),"PRODUCT_GEO_OVERRIDE","G","NUMBER_OF_PERIODS","-16","headers=n","REVERSE_PERIOD_ORDER","N","array=true"),1)&lt;&gt;"#",DL$21,"")),""),""),"")</f>
        <v/>
      </c>
      <c r="DM27" s="4" t="str">
        <f ca="1">IF(Sec_Formula_Indicator&gt;0,IF(LEN($AH27)&gt;0,IF(DM$21&lt;$AM$21*$AM27,IF(LEFT(_xll.BDS(TKR,IFERROR(INDEX(INDIRECT($AI27),DM$21,MATCH($AH27,INDIRECT($AJ27),0)+1),""),"PRODUCT_GEO_OVERRIDE","P","NUMBER_OF_PERIODS","-16","headers=n","REVERSE_PERIOD_ORDER","N","array=true"),1)&lt;&gt;"#",DM$21,IF(LEFT(_xll.BDS(TKR,IFERROR(INDEX(INDIRECT($AI27),DM$21,MATCH($AH27,INDIRECT($AJ27),0)+1),""),"PRODUCT_GEO_OVERRIDE","G","NUMBER_OF_PERIODS","-16","headers=n","REVERSE_PERIOD_ORDER","N","array=true"),1)&lt;&gt;"#",DM$21,"")),""),""),"")</f>
        <v/>
      </c>
      <c r="DN27" s="4" t="str">
        <f ca="1">IF(Sec_Formula_Indicator&gt;0,IF(LEN($AH27)&gt;0,IF(DN$21&lt;$AM$21*$AM27,IF(LEFT(_xll.BDS(TKR,IFERROR(INDEX(INDIRECT($AI27),DN$21,MATCH($AH27,INDIRECT($AJ27),0)+1),""),"PRODUCT_GEO_OVERRIDE","P","NUMBER_OF_PERIODS","-16","headers=n","REVERSE_PERIOD_ORDER","N","array=true"),1)&lt;&gt;"#",DN$21,IF(LEFT(_xll.BDS(TKR,IFERROR(INDEX(INDIRECT($AI27),DN$21,MATCH($AH27,INDIRECT($AJ27),0)+1),""),"PRODUCT_GEO_OVERRIDE","G","NUMBER_OF_PERIODS","-16","headers=n","REVERSE_PERIOD_ORDER","N","array=true"),1)&lt;&gt;"#",DN$21,"")),""),""),"")</f>
        <v/>
      </c>
      <c r="DO27" s="4" t="str">
        <f ca="1">IF(Sec_Formula_Indicator&gt;0,IF(LEN($AH27)&gt;0,IF(DO$21&lt;$AM$21*$AM27,IF(LEFT(_xll.BDS(TKR,IFERROR(INDEX(INDIRECT($AI27),DO$21,MATCH($AH27,INDIRECT($AJ27),0)+1),""),"PRODUCT_GEO_OVERRIDE","P","NUMBER_OF_PERIODS","-16","headers=n","REVERSE_PERIOD_ORDER","N","array=true"),1)&lt;&gt;"#",DO$21,IF(LEFT(_xll.BDS(TKR,IFERROR(INDEX(INDIRECT($AI27),DO$21,MATCH($AH27,INDIRECT($AJ27),0)+1),""),"PRODUCT_GEO_OVERRIDE","G","NUMBER_OF_PERIODS","-16","headers=n","REVERSE_PERIOD_ORDER","N","array=true"),1)&lt;&gt;"#",DO$21,"")),""),""),"")</f>
        <v/>
      </c>
      <c r="DP27" s="4" t="str">
        <f ca="1">IF(Sec_Formula_Indicator&gt;0,IF(LEN($AH27)&gt;0,IF(DP$21&lt;$AM$21*$AM27,IF(LEFT(_xll.BDS(TKR,IFERROR(INDEX(INDIRECT($AI27),DP$21,MATCH($AH27,INDIRECT($AJ27),0)+1),""),"PRODUCT_GEO_OVERRIDE","P","NUMBER_OF_PERIODS","-16","headers=n","REVERSE_PERIOD_ORDER","N","array=true"),1)&lt;&gt;"#",DP$21,IF(LEFT(_xll.BDS(TKR,IFERROR(INDEX(INDIRECT($AI27),DP$21,MATCH($AH27,INDIRECT($AJ27),0)+1),""),"PRODUCT_GEO_OVERRIDE","G","NUMBER_OF_PERIODS","-16","headers=n","REVERSE_PERIOD_ORDER","N","array=true"),1)&lt;&gt;"#",DP$21,"")),""),""),"")</f>
        <v/>
      </c>
      <c r="DQ27" s="4" t="str">
        <f ca="1">IF(Sec_Formula_Indicator&gt;0,IF(LEN($AH27)&gt;0,IF(DQ$21&lt;$AM$21*$AM27,IF(LEFT(_xll.BDS(TKR,IFERROR(INDEX(INDIRECT($AI27),DQ$21,MATCH($AH27,INDIRECT($AJ27),0)+1),""),"PRODUCT_GEO_OVERRIDE","P","NUMBER_OF_PERIODS","-16","headers=n","REVERSE_PERIOD_ORDER","N","array=true"),1)&lt;&gt;"#",DQ$21,IF(LEFT(_xll.BDS(TKR,IFERROR(INDEX(INDIRECT($AI27),DQ$21,MATCH($AH27,INDIRECT($AJ27),0)+1),""),"PRODUCT_GEO_OVERRIDE","G","NUMBER_OF_PERIODS","-16","headers=n","REVERSE_PERIOD_ORDER","N","array=true"),1)&lt;&gt;"#",DQ$21,"")),""),""),"")</f>
        <v/>
      </c>
      <c r="DR27" s="4" t="str">
        <f ca="1">IF(Sec_Formula_Indicator&gt;0,IF(LEN($AH27)&gt;0,IF(DR$21&lt;$AM$21*$AM27,IF(LEFT(_xll.BDS(TKR,IFERROR(INDEX(INDIRECT($AI27),DR$21,MATCH($AH27,INDIRECT($AJ27),0)+1),""),"PRODUCT_GEO_OVERRIDE","P","NUMBER_OF_PERIODS","-16","headers=n","REVERSE_PERIOD_ORDER","N","array=true"),1)&lt;&gt;"#",DR$21,IF(LEFT(_xll.BDS(TKR,IFERROR(INDEX(INDIRECT($AI27),DR$21,MATCH($AH27,INDIRECT($AJ27),0)+1),""),"PRODUCT_GEO_OVERRIDE","G","NUMBER_OF_PERIODS","-16","headers=n","REVERSE_PERIOD_ORDER","N","array=true"),1)&lt;&gt;"#",DR$21,"")),""),""),"")</f>
        <v/>
      </c>
      <c r="DS27" s="4" t="str">
        <f ca="1">IF(Sec_Formula_Indicator&gt;0,IF(LEN($AH27)&gt;0,IF(DS$21&lt;$AM$21*$AM27,IF(LEFT(_xll.BDS(TKR,IFERROR(INDEX(INDIRECT($AI27),DS$21,MATCH($AH27,INDIRECT($AJ27),0)+1),""),"PRODUCT_GEO_OVERRIDE","P","NUMBER_OF_PERIODS","-16","headers=n","REVERSE_PERIOD_ORDER","N","array=true"),1)&lt;&gt;"#",DS$21,IF(LEFT(_xll.BDS(TKR,IFERROR(INDEX(INDIRECT($AI27),DS$21,MATCH($AH27,INDIRECT($AJ27),0)+1),""),"PRODUCT_GEO_OVERRIDE","G","NUMBER_OF_PERIODS","-16","headers=n","REVERSE_PERIOD_ORDER","N","array=true"),1)&lt;&gt;"#",DS$21,"")),""),""),"")</f>
        <v/>
      </c>
      <c r="DT27" s="4" t="str">
        <f ca="1">IF(Sec_Formula_Indicator&gt;0,IF(LEN($AH27)&gt;0,IF(DT$21&lt;$AM$21*$AM27,IF(LEFT(_xll.BDS(TKR,IFERROR(INDEX(INDIRECT($AI27),DT$21,MATCH($AH27,INDIRECT($AJ27),0)+1),""),"PRODUCT_GEO_OVERRIDE","P","NUMBER_OF_PERIODS","-16","headers=n","REVERSE_PERIOD_ORDER","N","array=true"),1)&lt;&gt;"#",DT$21,IF(LEFT(_xll.BDS(TKR,IFERROR(INDEX(INDIRECT($AI27),DT$21,MATCH($AH27,INDIRECT($AJ27),0)+1),""),"PRODUCT_GEO_OVERRIDE","G","NUMBER_OF_PERIODS","-16","headers=n","REVERSE_PERIOD_ORDER","N","array=true"),1)&lt;&gt;"#",DT$21,"")),""),""),"")</f>
        <v/>
      </c>
      <c r="DU27" s="4" t="str">
        <f ca="1">IF(Sec_Formula_Indicator&gt;0,IF(LEN($AH27)&gt;0,IF(DU$21&lt;$AM$21*$AM27,IF(LEFT(_xll.BDS(TKR,IFERROR(INDEX(INDIRECT($AI27),DU$21,MATCH($AH27,INDIRECT($AJ27),0)+1),""),"PRODUCT_GEO_OVERRIDE","P","NUMBER_OF_PERIODS","-16","headers=n","REVERSE_PERIOD_ORDER","N","array=true"),1)&lt;&gt;"#",DU$21,IF(LEFT(_xll.BDS(TKR,IFERROR(INDEX(INDIRECT($AI27),DU$21,MATCH($AH27,INDIRECT($AJ27),0)+1),""),"PRODUCT_GEO_OVERRIDE","G","NUMBER_OF_PERIODS","-16","headers=n","REVERSE_PERIOD_ORDER","N","array=true"),1)&lt;&gt;"#",DU$21,"")),""),""),"")</f>
        <v/>
      </c>
      <c r="DV27" s="4" t="str">
        <f ca="1">IF(Sec_Formula_Indicator&gt;0,IF(LEN($AH27)&gt;0,IF(DV$21&lt;$AM$21*$AM27,IF(LEFT(_xll.BDS(TKR,IFERROR(INDEX(INDIRECT($AI27),DV$21,MATCH($AH27,INDIRECT($AJ27),0)+1),""),"PRODUCT_GEO_OVERRIDE","P","NUMBER_OF_PERIODS","-16","headers=n","REVERSE_PERIOD_ORDER","N","array=true"),1)&lt;&gt;"#",DV$21,IF(LEFT(_xll.BDS(TKR,IFERROR(INDEX(INDIRECT($AI27),DV$21,MATCH($AH27,INDIRECT($AJ27),0)+1),""),"PRODUCT_GEO_OVERRIDE","G","NUMBER_OF_PERIODS","-16","headers=n","REVERSE_PERIOD_ORDER","N","array=true"),1)&lt;&gt;"#",DV$21,"")),""),""),"")</f>
        <v/>
      </c>
      <c r="DW27" s="4" t="str">
        <f ca="1">IF(Sec_Formula_Indicator&gt;0,IF(LEN($AH27)&gt;0,IF(DW$21&lt;$AM$21*$AM27,IF(LEFT(_xll.BDS(TKR,IFERROR(INDEX(INDIRECT($AI27),DW$21,MATCH($AH27,INDIRECT($AJ27),0)+1),""),"PRODUCT_GEO_OVERRIDE","P","NUMBER_OF_PERIODS","-16","headers=n","REVERSE_PERIOD_ORDER","N","array=true"),1)&lt;&gt;"#",DW$21,IF(LEFT(_xll.BDS(TKR,IFERROR(INDEX(INDIRECT($AI27),DW$21,MATCH($AH27,INDIRECT($AJ27),0)+1),""),"PRODUCT_GEO_OVERRIDE","G","NUMBER_OF_PERIODS","-16","headers=n","REVERSE_PERIOD_ORDER","N","array=true"),1)&lt;&gt;"#",DW$21,"")),""),""),"")</f>
        <v/>
      </c>
      <c r="DX27" s="4" t="str">
        <f ca="1">IF(Sec_Formula_Indicator&gt;0,IF(LEN($AH27)&gt;0,IF(DX$21&lt;$AM$21*$AM27,IF(LEFT(_xll.BDS(TKR,IFERROR(INDEX(INDIRECT($AI27),DX$21,MATCH($AH27,INDIRECT($AJ27),0)+1),""),"PRODUCT_GEO_OVERRIDE","P","NUMBER_OF_PERIODS","-16","headers=n","REVERSE_PERIOD_ORDER","N","array=true"),1)&lt;&gt;"#",DX$21,IF(LEFT(_xll.BDS(TKR,IFERROR(INDEX(INDIRECT($AI27),DX$21,MATCH($AH27,INDIRECT($AJ27),0)+1),""),"PRODUCT_GEO_OVERRIDE","G","NUMBER_OF_PERIODS","-16","headers=n","REVERSE_PERIOD_ORDER","N","array=true"),1)&lt;&gt;"#",DX$21,"")),""),""),"")</f>
        <v/>
      </c>
      <c r="DY27" s="4" t="str">
        <f ca="1">IF(Sec_Formula_Indicator&gt;0,IF(LEN($AH27)&gt;0,IF(DY$21&lt;$AM$21*$AM27,IF(LEFT(_xll.BDS(TKR,IFERROR(INDEX(INDIRECT($AI27),DY$21,MATCH($AH27,INDIRECT($AJ27),0)+1),""),"PRODUCT_GEO_OVERRIDE","P","NUMBER_OF_PERIODS","-16","headers=n","REVERSE_PERIOD_ORDER","N","array=true"),1)&lt;&gt;"#",DY$21,IF(LEFT(_xll.BDS(TKR,IFERROR(INDEX(INDIRECT($AI27),DY$21,MATCH($AH27,INDIRECT($AJ27),0)+1),""),"PRODUCT_GEO_OVERRIDE","G","NUMBER_OF_PERIODS","-16","headers=n","REVERSE_PERIOD_ORDER","N","array=true"),1)&lt;&gt;"#",DY$21,"")),""),""),"")</f>
        <v/>
      </c>
      <c r="DZ27" s="4" t="str">
        <f ca="1">IF(Sec_Formula_Indicator&gt;0,IF(LEN($AH27)&gt;0,IF(DZ$21&lt;$AM$21*$AM27,IF(LEFT(_xll.BDS(TKR,IFERROR(INDEX(INDIRECT($AI27),DZ$21,MATCH($AH27,INDIRECT($AJ27),0)+1),""),"PRODUCT_GEO_OVERRIDE","P","NUMBER_OF_PERIODS","-16","headers=n","REVERSE_PERIOD_ORDER","N","array=true"),1)&lt;&gt;"#",DZ$21,IF(LEFT(_xll.BDS(TKR,IFERROR(INDEX(INDIRECT($AI27),DZ$21,MATCH($AH27,INDIRECT($AJ27),0)+1),""),"PRODUCT_GEO_OVERRIDE","G","NUMBER_OF_PERIODS","-16","headers=n","REVERSE_PERIOD_ORDER","N","array=true"),1)&lt;&gt;"#",DZ$21,"")),""),""),"")</f>
        <v/>
      </c>
      <c r="EA27" s="4" t="str">
        <f ca="1">IF(Sec_Formula_Indicator&gt;0,IF(LEN($AH27)&gt;0,IF(EA$21&lt;$AM$21*$AM27,IF(LEFT(_xll.BDS(TKR,IFERROR(INDEX(INDIRECT($AI27),EA$21,MATCH($AH27,INDIRECT($AJ27),0)+1),""),"PRODUCT_GEO_OVERRIDE","P","NUMBER_OF_PERIODS","-16","headers=n","REVERSE_PERIOD_ORDER","N","array=true"),1)&lt;&gt;"#",EA$21,IF(LEFT(_xll.BDS(TKR,IFERROR(INDEX(INDIRECT($AI27),EA$21,MATCH($AH27,INDIRECT($AJ27),0)+1),""),"PRODUCT_GEO_OVERRIDE","G","NUMBER_OF_PERIODS","-16","headers=n","REVERSE_PERIOD_ORDER","N","array=true"),1)&lt;&gt;"#",EA$21,"")),""),""),"")</f>
        <v/>
      </c>
      <c r="EB27" s="4" t="str">
        <f ca="1">IF(Sec_Formula_Indicator&gt;0,IF(LEN($AH27)&gt;0,IF(EB$21&lt;$AM$21*$AM27,IF(LEFT(_xll.BDS(TKR,IFERROR(INDEX(INDIRECT($AI27),EB$21,MATCH($AH27,INDIRECT($AJ27),0)+1),""),"PRODUCT_GEO_OVERRIDE","P","NUMBER_OF_PERIODS","-16","headers=n","REVERSE_PERIOD_ORDER","N","array=true"),1)&lt;&gt;"#",EB$21,IF(LEFT(_xll.BDS(TKR,IFERROR(INDEX(INDIRECT($AI27),EB$21,MATCH($AH27,INDIRECT($AJ27),0)+1),""),"PRODUCT_GEO_OVERRIDE","G","NUMBER_OF_PERIODS","-16","headers=n","REVERSE_PERIOD_ORDER","N","array=true"),1)&lt;&gt;"#",EB$21,"")),""),""),"")</f>
        <v/>
      </c>
      <c r="EC27" s="4" t="str">
        <f ca="1">IF(Sec_Formula_Indicator&gt;0,IF(LEN($AH27)&gt;0,IF(EC$21&lt;$AM$21*$AM27,IF(LEFT(_xll.BDS(TKR,IFERROR(INDEX(INDIRECT($AI27),EC$21,MATCH($AH27,INDIRECT($AJ27),0)+1),""),"PRODUCT_GEO_OVERRIDE","P","NUMBER_OF_PERIODS","-16","headers=n","REVERSE_PERIOD_ORDER","N","array=true"),1)&lt;&gt;"#",EC$21,IF(LEFT(_xll.BDS(TKR,IFERROR(INDEX(INDIRECT($AI27),EC$21,MATCH($AH27,INDIRECT($AJ27),0)+1),""),"PRODUCT_GEO_OVERRIDE","G","NUMBER_OF_PERIODS","-16","headers=n","REVERSE_PERIOD_ORDER","N","array=true"),1)&lt;&gt;"#",EC$21,"")),""),""),"")</f>
        <v/>
      </c>
      <c r="ED27" s="4" t="str">
        <f ca="1">IF(Sec_Formula_Indicator&gt;0,IF(LEN($AH27)&gt;0,IF(ED$21&lt;$AM$21*$AM27,IF(LEFT(_xll.BDS(TKR,IFERROR(INDEX(INDIRECT($AI27),ED$21,MATCH($AH27,INDIRECT($AJ27),0)+1),""),"PRODUCT_GEO_OVERRIDE","P","NUMBER_OF_PERIODS","-16","headers=n","REVERSE_PERIOD_ORDER","N","array=true"),1)&lt;&gt;"#",ED$21,IF(LEFT(_xll.BDS(TKR,IFERROR(INDEX(INDIRECT($AI27),ED$21,MATCH($AH27,INDIRECT($AJ27),0)+1),""),"PRODUCT_GEO_OVERRIDE","G","NUMBER_OF_PERIODS","-16","headers=n","REVERSE_PERIOD_ORDER","N","array=true"),1)&lt;&gt;"#",ED$21,"")),""),""),"")</f>
        <v/>
      </c>
      <c r="EE27" s="4" t="str">
        <f ca="1">IF(Sec_Formula_Indicator&gt;0,IF(LEN($AH27)&gt;0,IF(EE$21&lt;$AM$21*$AM27,IF(LEFT(_xll.BDS(TKR,IFERROR(INDEX(INDIRECT($AI27),EE$21,MATCH($AH27,INDIRECT($AJ27),0)+1),""),"PRODUCT_GEO_OVERRIDE","P","NUMBER_OF_PERIODS","-16","headers=n","REVERSE_PERIOD_ORDER","N","array=true"),1)&lt;&gt;"#",EE$21,IF(LEFT(_xll.BDS(TKR,IFERROR(INDEX(INDIRECT($AI27),EE$21,MATCH($AH27,INDIRECT($AJ27),0)+1),""),"PRODUCT_GEO_OVERRIDE","G","NUMBER_OF_PERIODS","-16","headers=n","REVERSE_PERIOD_ORDER","N","array=true"),1)&lt;&gt;"#",EE$21,"")),""),""),"")</f>
        <v/>
      </c>
      <c r="EF27" s="4" t="str">
        <f ca="1">IF(Sec_Formula_Indicator&gt;0,IF(LEN($AH27)&gt;0,IF(EF$21&lt;$AM$21*$AM27,IF(LEFT(_xll.BDS(TKR,IFERROR(INDEX(INDIRECT($AI27),EF$21,MATCH($AH27,INDIRECT($AJ27),0)+1),""),"PRODUCT_GEO_OVERRIDE","P","NUMBER_OF_PERIODS","-16","headers=n","REVERSE_PERIOD_ORDER","N","array=true"),1)&lt;&gt;"#",EF$21,IF(LEFT(_xll.BDS(TKR,IFERROR(INDEX(INDIRECT($AI27),EF$21,MATCH($AH27,INDIRECT($AJ27),0)+1),""),"PRODUCT_GEO_OVERRIDE","G","NUMBER_OF_PERIODS","-16","headers=n","REVERSE_PERIOD_ORDER","N","array=true"),1)&lt;&gt;"#",EF$21,"")),""),""),"")</f>
        <v/>
      </c>
      <c r="EG27" s="4" t="str">
        <f ca="1">IF(Sec_Formula_Indicator&gt;0,IF(LEN($AH27)&gt;0,IF(EG$21&lt;$AM$21*$AM27,IF(LEFT(_xll.BDS(TKR,IFERROR(INDEX(INDIRECT($AI27),EG$21,MATCH($AH27,INDIRECT($AJ27),0)+1),""),"PRODUCT_GEO_OVERRIDE","P","NUMBER_OF_PERIODS","-16","headers=n","REVERSE_PERIOD_ORDER","N","array=true"),1)&lt;&gt;"#",EG$21,IF(LEFT(_xll.BDS(TKR,IFERROR(INDEX(INDIRECT($AI27),EG$21,MATCH($AH27,INDIRECT($AJ27),0)+1),""),"PRODUCT_GEO_OVERRIDE","G","NUMBER_OF_PERIODS","-16","headers=n","REVERSE_PERIOD_ORDER","N","array=true"),1)&lt;&gt;"#",EG$21,"")),""),""),"")</f>
        <v/>
      </c>
      <c r="EH27" s="4" t="str">
        <f ca="1">IF(Sec_Formula_Indicator&gt;0,IF(LEN($AH27)&gt;0,IF(EH$21&lt;$AM$21*$AM27,IF(LEFT(_xll.BDS(TKR,IFERROR(INDEX(INDIRECT($AI27),EH$21,MATCH($AH27,INDIRECT($AJ27),0)+1),""),"PRODUCT_GEO_OVERRIDE","P","NUMBER_OF_PERIODS","-16","headers=n","REVERSE_PERIOD_ORDER","N","array=true"),1)&lt;&gt;"#",EH$21,IF(LEFT(_xll.BDS(TKR,IFERROR(INDEX(INDIRECT($AI27),EH$21,MATCH($AH27,INDIRECT($AJ27),0)+1),""),"PRODUCT_GEO_OVERRIDE","G","NUMBER_OF_PERIODS","-16","headers=n","REVERSE_PERIOD_ORDER","N","array=true"),1)&lt;&gt;"#",EH$21,"")),""),""),"")</f>
        <v/>
      </c>
      <c r="EI27" s="4" t="str">
        <f ca="1">IF(Sec_Formula_Indicator&gt;0,IF(LEN($AH27)&gt;0,IF(EI$21&lt;$AM$21*$AM27,IF(LEFT(_xll.BDS(TKR,IFERROR(INDEX(INDIRECT($AI27),EI$21,MATCH($AH27,INDIRECT($AJ27),0)+1),""),"PRODUCT_GEO_OVERRIDE","P","NUMBER_OF_PERIODS","-16","headers=n","REVERSE_PERIOD_ORDER","N","array=true"),1)&lt;&gt;"#",EI$21,IF(LEFT(_xll.BDS(TKR,IFERROR(INDEX(INDIRECT($AI27),EI$21,MATCH($AH27,INDIRECT($AJ27),0)+1),""),"PRODUCT_GEO_OVERRIDE","G","NUMBER_OF_PERIODS","-16","headers=n","REVERSE_PERIOD_ORDER","N","array=true"),1)&lt;&gt;"#",EI$21,"")),""),""),"")</f>
        <v/>
      </c>
      <c r="IG27">
        <f t="shared" ca="1" si="6"/>
        <v>2</v>
      </c>
      <c r="IH27">
        <f t="shared" ca="1" si="6"/>
        <v>3733.8</v>
      </c>
      <c r="II27">
        <f t="shared" ca="1" si="6"/>
        <v>3750.45</v>
      </c>
      <c r="IJ27">
        <f t="shared" ca="1" si="6"/>
        <v>3758.24</v>
      </c>
      <c r="IK27">
        <f t="shared" ca="1" si="6"/>
        <v>3946.95</v>
      </c>
      <c r="IL27">
        <f t="shared" ca="1" si="6"/>
        <v>3960.75</v>
      </c>
      <c r="IM27">
        <f t="shared" ca="1" si="6"/>
        <v>4045.5</v>
      </c>
      <c r="IN27">
        <f t="shared" ca="1" si="6"/>
        <v>4124.4799999999996</v>
      </c>
      <c r="IO27">
        <f t="shared" ca="1" si="6"/>
        <v>4429.76</v>
      </c>
      <c r="IP27">
        <f t="shared" ca="1" si="6"/>
        <v>4468.96</v>
      </c>
      <c r="IQ27">
        <f t="shared" ca="1" si="6"/>
        <v>4496.8</v>
      </c>
      <c r="IR27">
        <f t="shared" ca="1" si="6"/>
        <v>6228.17</v>
      </c>
      <c r="IS27" t="str">
        <f t="shared" ca="1" si="6"/>
        <v/>
      </c>
      <c r="IT27" t="str">
        <f t="shared" ca="1" si="6"/>
        <v/>
      </c>
      <c r="IU27" t="str">
        <f t="shared" ca="1" si="6"/>
        <v/>
      </c>
      <c r="IV27" t="str">
        <f t="shared" ca="1" si="6"/>
        <v/>
      </c>
      <c r="IW27" t="str">
        <f t="shared" ca="1" si="7"/>
        <v/>
      </c>
      <c r="IX27" t="str">
        <f t="shared" ca="1" si="7"/>
        <v/>
      </c>
      <c r="IY27" t="str">
        <f t="shared" ca="1" si="7"/>
        <v/>
      </c>
      <c r="IZ27" t="str">
        <f t="shared" ca="1" si="7"/>
        <v/>
      </c>
      <c r="JA27" t="str">
        <f t="shared" ca="1" si="7"/>
        <v/>
      </c>
      <c r="JB27" t="str">
        <f t="shared" ca="1" si="7"/>
        <v/>
      </c>
      <c r="JC27" t="str">
        <f t="shared" ca="1" si="7"/>
        <v/>
      </c>
      <c r="JD27" t="str">
        <f t="shared" ca="1" si="7"/>
        <v/>
      </c>
      <c r="JE27" t="str">
        <f t="shared" ca="1" si="7"/>
        <v/>
      </c>
      <c r="JF27" t="str">
        <f t="shared" ca="1" si="7"/>
        <v/>
      </c>
      <c r="JG27" t="str">
        <f t="shared" ca="1" si="7"/>
        <v/>
      </c>
      <c r="JH27" t="str">
        <f t="shared" ca="1" si="7"/>
        <v/>
      </c>
      <c r="JI27" t="str">
        <f t="shared" ca="1" si="7"/>
        <v/>
      </c>
      <c r="JJ27" t="str">
        <f t="shared" ca="1" si="7"/>
        <v/>
      </c>
      <c r="JK27" t="str">
        <f t="shared" ca="1" si="7"/>
        <v/>
      </c>
      <c r="JL27" t="str">
        <f t="shared" ca="1" si="7"/>
        <v/>
      </c>
      <c r="JM27" t="str">
        <f t="shared" ca="1" si="8"/>
        <v/>
      </c>
      <c r="JN27" t="str">
        <f t="shared" ca="1" si="8"/>
        <v/>
      </c>
      <c r="JO27" t="str">
        <f t="shared" ca="1" si="8"/>
        <v/>
      </c>
      <c r="JP27" t="str">
        <f t="shared" ca="1" si="8"/>
        <v/>
      </c>
      <c r="JQ27" t="str">
        <f t="shared" ca="1" si="8"/>
        <v/>
      </c>
      <c r="JR27" t="str">
        <f t="shared" ca="1" si="8"/>
        <v/>
      </c>
      <c r="JS27" t="str">
        <f t="shared" ca="1" si="8"/>
        <v/>
      </c>
      <c r="JT27" t="str">
        <f t="shared" ca="1" si="8"/>
        <v/>
      </c>
      <c r="JU27" t="str">
        <f t="shared" ca="1" si="8"/>
        <v/>
      </c>
      <c r="JV27" t="str">
        <f t="shared" ca="1" si="8"/>
        <v/>
      </c>
      <c r="JW27" t="str">
        <f t="shared" ca="1" si="8"/>
        <v/>
      </c>
      <c r="JX27" t="str">
        <f t="shared" ca="1" si="8"/>
        <v/>
      </c>
      <c r="JY27" t="str">
        <f t="shared" ca="1" si="8"/>
        <v/>
      </c>
      <c r="JZ27" t="str">
        <f t="shared" ca="1" si="8"/>
        <v/>
      </c>
      <c r="KA27" t="str">
        <f t="shared" ca="1" si="8"/>
        <v/>
      </c>
      <c r="KB27" t="str">
        <f t="shared" ca="1" si="8"/>
        <v/>
      </c>
      <c r="KC27" t="str">
        <f t="shared" ca="1" si="9"/>
        <v/>
      </c>
      <c r="KD27" t="str">
        <f t="shared" ca="1" si="9"/>
        <v/>
      </c>
      <c r="KE27" t="str">
        <f t="shared" ca="1" si="9"/>
        <v/>
      </c>
      <c r="KF27" t="str">
        <f t="shared" ca="1" si="9"/>
        <v/>
      </c>
      <c r="KG27" t="str">
        <f t="shared" ca="1" si="9"/>
        <v/>
      </c>
      <c r="KH27" t="str">
        <f t="shared" ca="1" si="9"/>
        <v/>
      </c>
      <c r="KI27" t="str">
        <f t="shared" ca="1" si="9"/>
        <v/>
      </c>
      <c r="KJ27" t="str">
        <f t="shared" ca="1" si="9"/>
        <v/>
      </c>
      <c r="KK27" t="str">
        <f t="shared" ca="1" si="9"/>
        <v/>
      </c>
      <c r="KL27" t="str">
        <f t="shared" ca="1" si="9"/>
        <v/>
      </c>
      <c r="KM27" t="str">
        <f t="shared" ca="1" si="9"/>
        <v/>
      </c>
      <c r="KN27" t="str">
        <f t="shared" ca="1" si="9"/>
        <v/>
      </c>
      <c r="KO27" t="str">
        <f t="shared" ca="1" si="9"/>
        <v/>
      </c>
      <c r="KP27" t="str">
        <f t="shared" ca="1" si="9"/>
        <v/>
      </c>
      <c r="KQ27" t="str">
        <f t="shared" ca="1" si="9"/>
        <v/>
      </c>
      <c r="KR27" t="str">
        <f t="shared" ca="1" si="9"/>
        <v/>
      </c>
      <c r="KS27" t="str">
        <f t="shared" ca="1" si="10"/>
        <v/>
      </c>
      <c r="KT27" t="str">
        <f t="shared" ca="1" si="10"/>
        <v/>
      </c>
      <c r="KU27" t="str">
        <f t="shared" ca="1" si="10"/>
        <v/>
      </c>
      <c r="KV27" t="str">
        <f t="shared" ca="1" si="10"/>
        <v/>
      </c>
      <c r="KW27" t="str">
        <f t="shared" ca="1" si="10"/>
        <v/>
      </c>
      <c r="KX27" t="str">
        <f t="shared" ca="1" si="10"/>
        <v/>
      </c>
      <c r="KY27" t="str">
        <f t="shared" ca="1" si="10"/>
        <v/>
      </c>
      <c r="KZ27" t="str">
        <f t="shared" ca="1" si="10"/>
        <v/>
      </c>
      <c r="LA27" t="str">
        <f t="shared" ca="1" si="10"/>
        <v/>
      </c>
      <c r="LB27" t="str">
        <f t="shared" ca="1" si="10"/>
        <v/>
      </c>
      <c r="LC27" t="str">
        <f t="shared" ca="1" si="10"/>
        <v/>
      </c>
      <c r="LD27" t="str">
        <f t="shared" ca="1" si="10"/>
        <v/>
      </c>
      <c r="LE27" t="str">
        <f t="shared" ca="1" si="10"/>
        <v/>
      </c>
      <c r="LF27" t="str">
        <f t="shared" ca="1" si="10"/>
        <v/>
      </c>
      <c r="LG27" t="str">
        <f t="shared" ca="1" si="10"/>
        <v/>
      </c>
      <c r="LH27" t="str">
        <f t="shared" ca="1" si="10"/>
        <v/>
      </c>
      <c r="LI27" t="str">
        <f t="shared" ca="1" si="11"/>
        <v/>
      </c>
      <c r="LJ27" t="str">
        <f t="shared" ca="1" si="11"/>
        <v/>
      </c>
      <c r="LK27" t="str">
        <f t="shared" ca="1" si="11"/>
        <v/>
      </c>
      <c r="LL27" t="str">
        <f t="shared" ca="1" si="11"/>
        <v/>
      </c>
      <c r="LM27" t="str">
        <f t="shared" ca="1" si="11"/>
        <v/>
      </c>
      <c r="LN27" t="str">
        <f t="shared" ca="1" si="11"/>
        <v/>
      </c>
      <c r="LO27" t="str">
        <f t="shared" ca="1" si="11"/>
        <v/>
      </c>
      <c r="LP27" t="str">
        <f t="shared" ca="1" si="11"/>
        <v/>
      </c>
      <c r="LQ27" t="str">
        <f t="shared" ca="1" si="11"/>
        <v/>
      </c>
      <c r="LR27" t="str">
        <f t="shared" ca="1" si="11"/>
        <v/>
      </c>
      <c r="LS27" t="str">
        <f t="shared" ca="1" si="11"/>
        <v/>
      </c>
      <c r="LT27" t="str">
        <f t="shared" ca="1" si="11"/>
        <v/>
      </c>
      <c r="LU27" t="str">
        <f t="shared" ca="1" si="11"/>
        <v/>
      </c>
      <c r="LV27" t="str">
        <f t="shared" ca="1" si="11"/>
        <v/>
      </c>
      <c r="LW27" t="str">
        <f t="shared" ca="1" si="11"/>
        <v/>
      </c>
      <c r="LX27" t="str">
        <f t="shared" ca="1" si="11"/>
        <v/>
      </c>
      <c r="LY27" t="str">
        <f t="shared" ca="1" si="12"/>
        <v/>
      </c>
      <c r="LZ27" t="str">
        <f t="shared" ca="1" si="12"/>
        <v/>
      </c>
      <c r="MA27" t="str">
        <f t="shared" ca="1" si="12"/>
        <v/>
      </c>
      <c r="MB27" t="str">
        <f t="shared" ca="1" si="12"/>
        <v/>
      </c>
      <c r="MC27" t="str">
        <f t="shared" ca="1" si="12"/>
        <v/>
      </c>
      <c r="MD27" t="str">
        <f t="shared" ca="1" si="12"/>
        <v/>
      </c>
      <c r="ME27" t="str">
        <f t="shared" ca="1" si="12"/>
        <v/>
      </c>
      <c r="MF27" t="str">
        <f t="shared" ca="1" si="12"/>
        <v/>
      </c>
      <c r="MG27" t="str">
        <f t="shared" ca="1" si="12"/>
        <v/>
      </c>
      <c r="MH27" t="str">
        <f t="shared" ca="1" si="12"/>
        <v/>
      </c>
      <c r="MI27" t="str">
        <f t="shared" ca="1" si="12"/>
        <v/>
      </c>
      <c r="MJ27" t="str">
        <f t="shared" ca="1" si="12"/>
        <v/>
      </c>
      <c r="MK27" t="str">
        <f t="shared" ca="1" si="12"/>
        <v/>
      </c>
      <c r="ML27" t="str">
        <f t="shared" ca="1" si="12"/>
        <v/>
      </c>
      <c r="MM27" t="str">
        <f t="shared" ca="1" si="12"/>
        <v/>
      </c>
      <c r="MN27" t="str">
        <f t="shared" ca="1" si="12"/>
        <v/>
      </c>
      <c r="MO27" t="str">
        <f t="shared" ca="1" si="13"/>
        <v/>
      </c>
      <c r="MP27" t="str">
        <f t="shared" ca="1" si="13"/>
        <v/>
      </c>
      <c r="MQ27" t="str">
        <f t="shared" ca="1" si="13"/>
        <v/>
      </c>
      <c r="MR27" t="str">
        <f t="shared" ca="1" si="13"/>
        <v/>
      </c>
      <c r="MS27" t="str">
        <f t="shared" ca="1" si="13"/>
        <v/>
      </c>
      <c r="MT27" t="str">
        <f t="shared" ca="1" si="13"/>
        <v/>
      </c>
      <c r="MU27" t="str">
        <f t="shared" ca="1" si="13"/>
        <v/>
      </c>
      <c r="MV27" t="str">
        <f t="shared" ca="1" si="13"/>
        <v/>
      </c>
      <c r="MW27" t="str">
        <f t="shared" ca="1" si="13"/>
        <v/>
      </c>
      <c r="MX27" t="str">
        <f t="shared" ca="1" si="13"/>
        <v/>
      </c>
      <c r="MY27" t="str">
        <f t="shared" ca="1" si="13"/>
        <v/>
      </c>
      <c r="MZ27" t="str">
        <f t="shared" ca="1" si="13"/>
        <v/>
      </c>
      <c r="NA27" t="str">
        <f t="shared" ca="1" si="13"/>
        <v/>
      </c>
      <c r="NB27" t="str">
        <f t="shared" ca="1" si="13"/>
        <v/>
      </c>
      <c r="NC27" t="str">
        <f t="shared" ca="1" si="13"/>
        <v/>
      </c>
      <c r="ND27" t="str">
        <f t="shared" ca="1" si="13"/>
        <v/>
      </c>
      <c r="NE27" t="str">
        <f t="shared" ca="1" si="14"/>
        <v/>
      </c>
      <c r="NF27" t="str">
        <f t="shared" ca="1" si="14"/>
        <v/>
      </c>
      <c r="NG27" t="str">
        <f t="shared" ca="1" si="14"/>
        <v/>
      </c>
      <c r="NH27" t="str">
        <f t="shared" ca="1" si="14"/>
        <v/>
      </c>
      <c r="NI27" t="str">
        <f t="shared" ca="1" si="14"/>
        <v/>
      </c>
      <c r="NJ27" t="str">
        <f t="shared" ca="1" si="14"/>
        <v/>
      </c>
      <c r="NK27" t="str">
        <f t="shared" ca="1" si="14"/>
        <v/>
      </c>
      <c r="NL27" t="str">
        <f t="shared" ca="1" si="14"/>
        <v/>
      </c>
      <c r="NM27" t="str">
        <f t="shared" ca="1" si="14"/>
        <v/>
      </c>
      <c r="NN27" t="str">
        <f t="shared" ca="1" si="14"/>
        <v/>
      </c>
      <c r="NO27" t="str">
        <f t="shared" ca="1" si="14"/>
        <v/>
      </c>
      <c r="NP27" t="str">
        <f t="shared" ca="1" si="14"/>
        <v/>
      </c>
      <c r="NQ27" t="str">
        <f t="shared" ca="1" si="14"/>
        <v/>
      </c>
      <c r="NR27" t="str">
        <f t="shared" ca="1" si="14"/>
        <v/>
      </c>
      <c r="NS27" t="str">
        <f t="shared" ca="1" si="14"/>
        <v/>
      </c>
      <c r="NT27" t="str">
        <f t="shared" ca="1" si="14"/>
        <v/>
      </c>
      <c r="NU27" t="str">
        <f t="shared" ca="1" si="15"/>
        <v/>
      </c>
      <c r="NV27" t="str">
        <f t="shared" ca="1" si="15"/>
        <v/>
      </c>
      <c r="NW27" t="str">
        <f t="shared" ca="1" si="15"/>
        <v/>
      </c>
      <c r="NX27" t="str">
        <f t="shared" ca="1" si="15"/>
        <v/>
      </c>
      <c r="NY27" t="str">
        <f t="shared" ca="1" si="15"/>
        <v/>
      </c>
      <c r="NZ27" t="str">
        <f t="shared" ca="1" si="15"/>
        <v/>
      </c>
      <c r="OA27" t="str">
        <f t="shared" ca="1" si="15"/>
        <v/>
      </c>
      <c r="OB27" t="str">
        <f t="shared" ca="1" si="15"/>
        <v/>
      </c>
      <c r="OC27" t="str">
        <f t="shared" ca="1" si="15"/>
        <v/>
      </c>
      <c r="OD27" t="str">
        <f t="shared" ca="1" si="15"/>
        <v/>
      </c>
      <c r="OE27" t="str">
        <f t="shared" ca="1" si="15"/>
        <v/>
      </c>
      <c r="OF27" t="str">
        <f t="shared" ca="1" si="15"/>
        <v/>
      </c>
      <c r="OG27" t="str">
        <f t="shared" ca="1" si="15"/>
        <v/>
      </c>
      <c r="OH27" t="str">
        <f t="shared" ca="1" si="15"/>
        <v/>
      </c>
      <c r="OI27" t="str">
        <f t="shared" ca="1" si="15"/>
        <v/>
      </c>
      <c r="OJ27" t="str">
        <f t="shared" ca="1" si="15"/>
        <v/>
      </c>
      <c r="OL27">
        <v>5</v>
      </c>
      <c r="OM27" s="67" t="str">
        <f ca="1">IF($OM26&lt;&gt;"",IF(COUNTIF($OM$23:$OM26,$OM26)-INDEX($AD$23:$AD$48,MATCH($OM26,$AC$23:$AC$48,0),1)=0,INDEX($AC$23:$AC$48,MATCH($OM26,$AC$23:$AC$48,0)+1,1),$OM26),"")</f>
        <v>Income Statement</v>
      </c>
      <c r="ON27">
        <f t="shared" ca="1" si="22"/>
        <v>21</v>
      </c>
      <c r="OO27" t="str">
        <f t="shared" ca="1" si="16"/>
        <v/>
      </c>
      <c r="OP27" t="str">
        <f t="shared" ca="1" si="17"/>
        <v>SGGrids</v>
      </c>
      <c r="OQ27" s="68" t="str">
        <f t="shared" ca="1" si="18"/>
        <v>SGGridNames</v>
      </c>
      <c r="OT27" t="str">
        <f ca="1">IF($OT26&lt;&gt;"",IF(COUNTIF($OT$23:$OT26,$OT26)-INDEX($AF$23:$AF$48,MATCH($OT26,$AE$23:$AE$48,0),1)=0,INDEX($AE$23:$AE$48,MATCH($OT26,$AE$23:$AE$48,0)+1,1),$OT26),"")</f>
        <v/>
      </c>
      <c r="OU27" t="str">
        <f t="shared" ca="1" si="23"/>
        <v/>
      </c>
      <c r="OV27" t="str">
        <f t="shared" ca="1" si="19"/>
        <v/>
      </c>
      <c r="OW27" t="str">
        <f t="shared" ca="1" si="20"/>
        <v/>
      </c>
      <c r="OX27" t="str">
        <f t="shared" ca="1" si="21"/>
        <v/>
      </c>
    </row>
    <row r="28" spans="3:414">
      <c r="C28" s="33" t="s">
        <v>1305</v>
      </c>
      <c r="D28" s="21" t="s">
        <v>3322</v>
      </c>
      <c r="E28" s="21" t="s">
        <v>3282</v>
      </c>
      <c r="F28" s="53" t="s">
        <v>8101</v>
      </c>
      <c r="G28" s="21"/>
      <c r="H28" s="45"/>
      <c r="I28" s="53"/>
      <c r="J28" s="53" t="s">
        <v>3282</v>
      </c>
      <c r="K28" s="53"/>
      <c r="L28" s="45" t="str">
        <f ca="1">IF($O28&lt;&gt;"Key Field",IF(ISNUMBER(MATCH(OFFSET($I28,0,RIGHT($F28)-1),OFFSET($C$7,0,RIGHT($F28)-1,8,1),0)),IF(_xll.BDP(TKR,CHOOSE(RIGHT($F28,1),"BI031","BI032","BI033"),"EQY_FUNDS_SEGMENT_NUMBER",MATCH(OFFSET($I28,0,RIGHT($F28)-1),OFFSET($C$7,0,RIGHT($F28)-1,8,1),0))/100&gt;Industry!$W$7,TRUE,""),""),"")</f>
        <v/>
      </c>
      <c r="M28" s="45"/>
      <c r="N28" s="21" t="s">
        <v>3231</v>
      </c>
      <c r="O28" s="21" t="s">
        <v>8102</v>
      </c>
      <c r="P28" s="21" t="s">
        <v>3284</v>
      </c>
      <c r="Q28" s="45"/>
      <c r="R28" s="21" t="s">
        <v>3352</v>
      </c>
      <c r="S28" s="21" t="s">
        <v>8538</v>
      </c>
      <c r="T28" s="21" t="s">
        <v>8539</v>
      </c>
      <c r="U28" s="45" t="str">
        <f ca="1">IF($O28&lt;&gt;"Key Field",IF(ISNUMBER(MATCH(OFFSET($R28,0,RIGHT($O28)-1),OFFSET($C$7,0,RIGHT($O28)-1,8,1),0)),IF(_xll.BDP(TKR,CHOOSE(RIGHT($O28,1),"BI031","BI032","BI033"),"EQY_FUNDS_SEGMENT_NUMBER",MATCH(OFFSET($R28,0,RIGHT($O28)-1),OFFSET($C$7,0,RIGHT($O28)-1,8,1),0))/100&gt;Industry!$W$7,TRUE,""),""),"")</f>
        <v/>
      </c>
      <c r="V28" s="72"/>
      <c r="X28">
        <v>6</v>
      </c>
      <c r="Y28" t="str">
        <f ca="1">IFERROR(IF(OR($H28,$L28,$M28)=TRUE,COUNTIF(Y$23:Y27,"&gt;0")+1,""),"")</f>
        <v/>
      </c>
      <c r="Z28" t="str">
        <f ca="1">IFERROR(IF(OR($Q28,$U28,$V28)=TRUE,COUNTIF(Z$23:Z27,"&gt;0")+1,""),"")</f>
        <v/>
      </c>
      <c r="AA28" s="61">
        <f ca="1">IF(ISNUMBER($AK28),IF($AK28&gt;=1,COUNTIF($AK$23:$AK27,"&gt;=1")+1,""),"")</f>
        <v>6</v>
      </c>
      <c r="AB28">
        <v>6</v>
      </c>
      <c r="AC28" s="61" t="str">
        <f t="shared" ca="1" si="0"/>
        <v>General</v>
      </c>
      <c r="AD28" s="61">
        <f t="shared" ca="1" si="1"/>
        <v>2</v>
      </c>
      <c r="AE28" s="63" t="str">
        <f t="shared" ca="1" si="2"/>
        <v/>
      </c>
      <c r="AF28" s="63" t="str">
        <f t="shared" ca="1" si="3"/>
        <v/>
      </c>
      <c r="AG28">
        <v>6</v>
      </c>
      <c r="AH28" t="str">
        <f>IF(COUNTIF($AH$23:$AH27,INDEX($D$23:$D$123,MATCH($AG28,$X$23:$X$123,0),1))&gt;0,"",IFERROR(INDEX($D$23:$D$123,MATCH($AG28,$X$23:$X$123,0),1),""))</f>
        <v>General</v>
      </c>
      <c r="AI28" t="s">
        <v>8094</v>
      </c>
      <c r="AJ28" t="s">
        <v>8095</v>
      </c>
      <c r="AK28">
        <f t="shared" ca="1" si="4"/>
        <v>2</v>
      </c>
      <c r="AM28">
        <f t="shared" ca="1" si="5"/>
        <v>61</v>
      </c>
      <c r="AN28" s="4" t="e">
        <f ca="1">IF(Sec_Formula_Indicator&gt;0,IF(LEN($AH28)&gt;0,IF(AN$21&lt;$AM$21*$AM28,IF(LEFT(_xll.BDS(TKR,IFERROR(INDEX(INDIRECT($AI28),AN$21,MATCH($AH28,INDIRECT($AJ28),0)+1),""),"PRODUCT_GEO_OVERRIDE","P","NUMBER_OF_PERIODS","-16","headers=n","REVERSE_PERIOD_ORDER","N","array=true"),1)&lt;&gt;"#",AN$21,IF(LEFT(_xll.BDS(TKR,IFERROR(INDEX(INDIRECT($AI28),AN$21,MATCH($AH28,INDIRECT($AJ28),0)+1),""),"PRODUCT_GEO_OVERRIDE","G","NUMBER_OF_PERIODS","-16","headers=n","REVERSE_PERIOD_ORDER","N","array=true"),1)&lt;&gt;"#",AN$21,"")),""),""),"")</f>
        <v>#NAME?</v>
      </c>
      <c r="AO28" s="4" t="e">
        <f ca="1">IF(Sec_Formula_Indicator&gt;0,IF(LEN($AH28)&gt;0,IF(AO$21&lt;$AM$21*$AM28,IF(LEFT(_xll.BDS(TKR,IFERROR(INDEX(INDIRECT($AI28),AO$21,MATCH($AH28,INDIRECT($AJ28),0)+1),""),"PRODUCT_GEO_OVERRIDE","P","NUMBER_OF_PERIODS","-16","headers=n","REVERSE_PERIOD_ORDER","N","array=true"),1)&lt;&gt;"#",AO$21,IF(LEFT(_xll.BDS(TKR,IFERROR(INDEX(INDIRECT($AI28),AO$21,MATCH($AH28,INDIRECT($AJ28),0)+1),""),"PRODUCT_GEO_OVERRIDE","G","NUMBER_OF_PERIODS","-16","headers=n","REVERSE_PERIOD_ORDER","N","array=true"),1)&lt;&gt;"#",AO$21,"")),""),""),"")</f>
        <v>#NAME?</v>
      </c>
      <c r="AP28" s="4" t="e">
        <f ca="1">IF(Sec_Formula_Indicator&gt;0,IF(LEN($AH28)&gt;0,IF(AP$21&lt;$AM$21*$AM28,IF(LEFT(_xll.BDS(TKR,IFERROR(INDEX(INDIRECT($AI28),AP$21,MATCH($AH28,INDIRECT($AJ28),0)+1),""),"PRODUCT_GEO_OVERRIDE","P","NUMBER_OF_PERIODS","-16","headers=n","REVERSE_PERIOD_ORDER","N","array=true"),1)&lt;&gt;"#",AP$21,IF(LEFT(_xll.BDS(TKR,IFERROR(INDEX(INDIRECT($AI28),AP$21,MATCH($AH28,INDIRECT($AJ28),0)+1),""),"PRODUCT_GEO_OVERRIDE","G","NUMBER_OF_PERIODS","-16","headers=n","REVERSE_PERIOD_ORDER","N","array=true"),1)&lt;&gt;"#",AP$21,"")),""),""),"")</f>
        <v>#NAME?</v>
      </c>
      <c r="AQ28" s="4" t="e">
        <f ca="1">IF(Sec_Formula_Indicator&gt;0,IF(LEN($AH28)&gt;0,IF(AQ$21&lt;$AM$21*$AM28,IF(LEFT(_xll.BDS(TKR,IFERROR(INDEX(INDIRECT($AI28),AQ$21,MATCH($AH28,INDIRECT($AJ28),0)+1),""),"PRODUCT_GEO_OVERRIDE","P","NUMBER_OF_PERIODS","-16","headers=n","REVERSE_PERIOD_ORDER","N","array=true"),1)&lt;&gt;"#",AQ$21,IF(LEFT(_xll.BDS(TKR,IFERROR(INDEX(INDIRECT($AI28),AQ$21,MATCH($AH28,INDIRECT($AJ28),0)+1),""),"PRODUCT_GEO_OVERRIDE","G","NUMBER_OF_PERIODS","-16","headers=n","REVERSE_PERIOD_ORDER","N","array=true"),1)&lt;&gt;"#",AQ$21,"")),""),""),"")</f>
        <v>#NAME?</v>
      </c>
      <c r="AR28" s="4" t="e">
        <f ca="1">IF(Sec_Formula_Indicator&gt;0,IF(LEN($AH28)&gt;0,IF(AR$21&lt;$AM$21*$AM28,IF(LEFT(_xll.BDS(TKR,IFERROR(INDEX(INDIRECT($AI28),AR$21,MATCH($AH28,INDIRECT($AJ28),0)+1),""),"PRODUCT_GEO_OVERRIDE","P","NUMBER_OF_PERIODS","-16","headers=n","REVERSE_PERIOD_ORDER","N","array=true"),1)&lt;&gt;"#",AR$21,IF(LEFT(_xll.BDS(TKR,IFERROR(INDEX(INDIRECT($AI28),AR$21,MATCH($AH28,INDIRECT($AJ28),0)+1),""),"PRODUCT_GEO_OVERRIDE","G","NUMBER_OF_PERIODS","-16","headers=n","REVERSE_PERIOD_ORDER","N","array=true"),1)&lt;&gt;"#",AR$21,"")),""),""),"")</f>
        <v>#NAME?</v>
      </c>
      <c r="AS28" s="4" t="e">
        <f ca="1">IF(Sec_Formula_Indicator&gt;0,IF(LEN($AH28)&gt;0,IF(AS$21&lt;$AM$21*$AM28,IF(LEFT(_xll.BDS(TKR,IFERROR(INDEX(INDIRECT($AI28),AS$21,MATCH($AH28,INDIRECT($AJ28),0)+1),""),"PRODUCT_GEO_OVERRIDE","P","NUMBER_OF_PERIODS","-16","headers=n","REVERSE_PERIOD_ORDER","N","array=true"),1)&lt;&gt;"#",AS$21,IF(LEFT(_xll.BDS(TKR,IFERROR(INDEX(INDIRECT($AI28),AS$21,MATCH($AH28,INDIRECT($AJ28),0)+1),""),"PRODUCT_GEO_OVERRIDE","G","NUMBER_OF_PERIODS","-16","headers=n","REVERSE_PERIOD_ORDER","N","array=true"),1)&lt;&gt;"#",AS$21,"")),""),""),"")</f>
        <v>#NAME?</v>
      </c>
      <c r="AT28" s="4" t="e">
        <f ca="1">IF(Sec_Formula_Indicator&gt;0,IF(LEN($AH28)&gt;0,IF(AT$21&lt;$AM$21*$AM28,IF(LEFT(_xll.BDS(TKR,IFERROR(INDEX(INDIRECT($AI28),AT$21,MATCH($AH28,INDIRECT($AJ28),0)+1),""),"PRODUCT_GEO_OVERRIDE","P","NUMBER_OF_PERIODS","-16","headers=n","REVERSE_PERIOD_ORDER","N","array=true"),1)&lt;&gt;"#",AT$21,IF(LEFT(_xll.BDS(TKR,IFERROR(INDEX(INDIRECT($AI28),AT$21,MATCH($AH28,INDIRECT($AJ28),0)+1),""),"PRODUCT_GEO_OVERRIDE","G","NUMBER_OF_PERIODS","-16","headers=n","REVERSE_PERIOD_ORDER","N","array=true"),1)&lt;&gt;"#",AT$21,"")),""),""),"")</f>
        <v>#NAME?</v>
      </c>
      <c r="AU28" s="4" t="e">
        <f ca="1">IF(Sec_Formula_Indicator&gt;0,IF(LEN($AH28)&gt;0,IF(AU$21&lt;$AM$21*$AM28,IF(LEFT(_xll.BDS(TKR,IFERROR(INDEX(INDIRECT($AI28),AU$21,MATCH($AH28,INDIRECT($AJ28),0)+1),""),"PRODUCT_GEO_OVERRIDE","P","NUMBER_OF_PERIODS","-16","headers=n","REVERSE_PERIOD_ORDER","N","array=true"),1)&lt;&gt;"#",AU$21,IF(LEFT(_xll.BDS(TKR,IFERROR(INDEX(INDIRECT($AI28),AU$21,MATCH($AH28,INDIRECT($AJ28),0)+1),""),"PRODUCT_GEO_OVERRIDE","G","NUMBER_OF_PERIODS","-16","headers=n","REVERSE_PERIOD_ORDER","N","array=true"),1)&lt;&gt;"#",AU$21,"")),""),""),"")</f>
        <v>#NAME?</v>
      </c>
      <c r="AV28" s="4" t="e">
        <f ca="1">IF(Sec_Formula_Indicator&gt;0,IF(LEN($AH28)&gt;0,IF(AV$21&lt;$AM$21*$AM28,IF(LEFT(_xll.BDS(TKR,IFERROR(INDEX(INDIRECT($AI28),AV$21,MATCH($AH28,INDIRECT($AJ28),0)+1),""),"PRODUCT_GEO_OVERRIDE","P","NUMBER_OF_PERIODS","-16","headers=n","REVERSE_PERIOD_ORDER","N","array=true"),1)&lt;&gt;"#",AV$21,IF(LEFT(_xll.BDS(TKR,IFERROR(INDEX(INDIRECT($AI28),AV$21,MATCH($AH28,INDIRECT($AJ28),0)+1),""),"PRODUCT_GEO_OVERRIDE","G","NUMBER_OF_PERIODS","-16","headers=n","REVERSE_PERIOD_ORDER","N","array=true"),1)&lt;&gt;"#",AV$21,"")),""),""),"")</f>
        <v>#NAME?</v>
      </c>
      <c r="AW28" s="4">
        <v>1</v>
      </c>
      <c r="AX28" s="4">
        <v>2</v>
      </c>
      <c r="AY28" s="4" t="e">
        <f ca="1">IF(Sec_Formula_Indicator&gt;0,IF(LEN($AH28)&gt;0,IF(AY$21&lt;$AM$21*$AM28,IF(LEFT(_xll.BDS(TKR,IFERROR(INDEX(INDIRECT($AI28),AY$21,MATCH($AH28,INDIRECT($AJ28),0)+1),""),"PRODUCT_GEO_OVERRIDE","P","NUMBER_OF_PERIODS","-16","headers=n","REVERSE_PERIOD_ORDER","N","array=true"),1)&lt;&gt;"#",AY$21,IF(LEFT(_xll.BDS(TKR,IFERROR(INDEX(INDIRECT($AI28),AY$21,MATCH($AH28,INDIRECT($AJ28),0)+1),""),"PRODUCT_GEO_OVERRIDE","G","NUMBER_OF_PERIODS","-16","headers=n","REVERSE_PERIOD_ORDER","N","array=true"),1)&lt;&gt;"#",AY$21,"")),""),""),"")</f>
        <v>#NAME?</v>
      </c>
      <c r="AZ28" s="4" t="e">
        <f ca="1">IF(Sec_Formula_Indicator&gt;0,IF(LEN($AH28)&gt;0,IF(AZ$21&lt;$AM$21*$AM28,IF(LEFT(_xll.BDS(TKR,IFERROR(INDEX(INDIRECT($AI28),AZ$21,MATCH($AH28,INDIRECT($AJ28),0)+1),""),"PRODUCT_GEO_OVERRIDE","P","NUMBER_OF_PERIODS","-16","headers=n","REVERSE_PERIOD_ORDER","N","array=true"),1)&lt;&gt;"#",AZ$21,IF(LEFT(_xll.BDS(TKR,IFERROR(INDEX(INDIRECT($AI28),AZ$21,MATCH($AH28,INDIRECT($AJ28),0)+1),""),"PRODUCT_GEO_OVERRIDE","G","NUMBER_OF_PERIODS","-16","headers=n","REVERSE_PERIOD_ORDER","N","array=true"),1)&lt;&gt;"#",AZ$21,"")),""),""),"")</f>
        <v>#NAME?</v>
      </c>
      <c r="BA28" s="4" t="e">
        <f ca="1">IF(Sec_Formula_Indicator&gt;0,IF(LEN($AH28)&gt;0,IF(BA$21&lt;$AM$21*$AM28,IF(LEFT(_xll.BDS(TKR,IFERROR(INDEX(INDIRECT($AI28),BA$21,MATCH($AH28,INDIRECT($AJ28),0)+1),""),"PRODUCT_GEO_OVERRIDE","P","NUMBER_OF_PERIODS","-16","headers=n","REVERSE_PERIOD_ORDER","N","array=true"),1)&lt;&gt;"#",BA$21,IF(LEFT(_xll.BDS(TKR,IFERROR(INDEX(INDIRECT($AI28),BA$21,MATCH($AH28,INDIRECT($AJ28),0)+1),""),"PRODUCT_GEO_OVERRIDE","G","NUMBER_OF_PERIODS","-16","headers=n","REVERSE_PERIOD_ORDER","N","array=true"),1)&lt;&gt;"#",BA$21,"")),""),""),"")</f>
        <v>#NAME?</v>
      </c>
      <c r="BB28" s="4" t="e">
        <f ca="1">IF(Sec_Formula_Indicator&gt;0,IF(LEN($AH28)&gt;0,IF(BB$21&lt;$AM$21*$AM28,IF(LEFT(_xll.BDS(TKR,IFERROR(INDEX(INDIRECT($AI28),BB$21,MATCH($AH28,INDIRECT($AJ28),0)+1),""),"PRODUCT_GEO_OVERRIDE","P","NUMBER_OF_PERIODS","-16","headers=n","REVERSE_PERIOD_ORDER","N","array=true"),1)&lt;&gt;"#",BB$21,IF(LEFT(_xll.BDS(TKR,IFERROR(INDEX(INDIRECT($AI28),BB$21,MATCH($AH28,INDIRECT($AJ28),0)+1),""),"PRODUCT_GEO_OVERRIDE","G","NUMBER_OF_PERIODS","-16","headers=n","REVERSE_PERIOD_ORDER","N","array=true"),1)&lt;&gt;"#",BB$21,"")),""),""),"")</f>
        <v>#NAME?</v>
      </c>
      <c r="BC28" s="4" t="e">
        <f ca="1">IF(Sec_Formula_Indicator&gt;0,IF(LEN($AH28)&gt;0,IF(BC$21&lt;$AM$21*$AM28,IF(LEFT(_xll.BDS(TKR,IFERROR(INDEX(INDIRECT($AI28),BC$21,MATCH($AH28,INDIRECT($AJ28),0)+1),""),"PRODUCT_GEO_OVERRIDE","P","NUMBER_OF_PERIODS","-16","headers=n","REVERSE_PERIOD_ORDER","N","array=true"),1)&lt;&gt;"#",BC$21,IF(LEFT(_xll.BDS(TKR,IFERROR(INDEX(INDIRECT($AI28),BC$21,MATCH($AH28,INDIRECT($AJ28),0)+1),""),"PRODUCT_GEO_OVERRIDE","G","NUMBER_OF_PERIODS","-16","headers=n","REVERSE_PERIOD_ORDER","N","array=true"),1)&lt;&gt;"#",BC$21,"")),""),""),"")</f>
        <v>#NAME?</v>
      </c>
      <c r="BD28" s="4" t="e">
        <f ca="1">IF(Sec_Formula_Indicator&gt;0,IF(LEN($AH28)&gt;0,IF(BD$21&lt;$AM$21*$AM28,IF(LEFT(_xll.BDS(TKR,IFERROR(INDEX(INDIRECT($AI28),BD$21,MATCH($AH28,INDIRECT($AJ28),0)+1),""),"PRODUCT_GEO_OVERRIDE","P","NUMBER_OF_PERIODS","-16","headers=n","REVERSE_PERIOD_ORDER","N","array=true"),1)&lt;&gt;"#",BD$21,IF(LEFT(_xll.BDS(TKR,IFERROR(INDEX(INDIRECT($AI28),BD$21,MATCH($AH28,INDIRECT($AJ28),0)+1),""),"PRODUCT_GEO_OVERRIDE","G","NUMBER_OF_PERIODS","-16","headers=n","REVERSE_PERIOD_ORDER","N","array=true"),1)&lt;&gt;"#",BD$21,"")),""),""),"")</f>
        <v>#NAME?</v>
      </c>
      <c r="BE28" s="4" t="e">
        <f ca="1">IF(Sec_Formula_Indicator&gt;0,IF(LEN($AH28)&gt;0,IF(BE$21&lt;$AM$21*$AM28,IF(LEFT(_xll.BDS(TKR,IFERROR(INDEX(INDIRECT($AI28),BE$21,MATCH($AH28,INDIRECT($AJ28),0)+1),""),"PRODUCT_GEO_OVERRIDE","P","NUMBER_OF_PERIODS","-16","headers=n","REVERSE_PERIOD_ORDER","N","array=true"),1)&lt;&gt;"#",BE$21,IF(LEFT(_xll.BDS(TKR,IFERROR(INDEX(INDIRECT($AI28),BE$21,MATCH($AH28,INDIRECT($AJ28),0)+1),""),"PRODUCT_GEO_OVERRIDE","G","NUMBER_OF_PERIODS","-16","headers=n","REVERSE_PERIOD_ORDER","N","array=true"),1)&lt;&gt;"#",BE$21,"")),""),""),"")</f>
        <v>#NAME?</v>
      </c>
      <c r="BF28" s="4" t="e">
        <f ca="1">IF(Sec_Formula_Indicator&gt;0,IF(LEN($AH28)&gt;0,IF(BF$21&lt;$AM$21*$AM28,IF(LEFT(_xll.BDS(TKR,IFERROR(INDEX(INDIRECT($AI28),BF$21,MATCH($AH28,INDIRECT($AJ28),0)+1),""),"PRODUCT_GEO_OVERRIDE","P","NUMBER_OF_PERIODS","-16","headers=n","REVERSE_PERIOD_ORDER","N","array=true"),1)&lt;&gt;"#",BF$21,IF(LEFT(_xll.BDS(TKR,IFERROR(INDEX(INDIRECT($AI28),BF$21,MATCH($AH28,INDIRECT($AJ28),0)+1),""),"PRODUCT_GEO_OVERRIDE","G","NUMBER_OF_PERIODS","-16","headers=n","REVERSE_PERIOD_ORDER","N","array=true"),1)&lt;&gt;"#",BF$21,"")),""),""),"")</f>
        <v>#NAME?</v>
      </c>
      <c r="BG28" s="4" t="e">
        <f ca="1">IF(Sec_Formula_Indicator&gt;0,IF(LEN($AH28)&gt;0,IF(BG$21&lt;$AM$21*$AM28,IF(LEFT(_xll.BDS(TKR,IFERROR(INDEX(INDIRECT($AI28),BG$21,MATCH($AH28,INDIRECT($AJ28),0)+1),""),"PRODUCT_GEO_OVERRIDE","P","NUMBER_OF_PERIODS","-16","headers=n","REVERSE_PERIOD_ORDER","N","array=true"),1)&lt;&gt;"#",BG$21,IF(LEFT(_xll.BDS(TKR,IFERROR(INDEX(INDIRECT($AI28),BG$21,MATCH($AH28,INDIRECT($AJ28),0)+1),""),"PRODUCT_GEO_OVERRIDE","G","NUMBER_OF_PERIODS","-16","headers=n","REVERSE_PERIOD_ORDER","N","array=true"),1)&lt;&gt;"#",BG$21,"")),""),""),"")</f>
        <v>#NAME?</v>
      </c>
      <c r="BH28" s="4" t="e">
        <f ca="1">IF(Sec_Formula_Indicator&gt;0,IF(LEN($AH28)&gt;0,IF(BH$21&lt;$AM$21*$AM28,IF(LEFT(_xll.BDS(TKR,IFERROR(INDEX(INDIRECT($AI28),BH$21,MATCH($AH28,INDIRECT($AJ28),0)+1),""),"PRODUCT_GEO_OVERRIDE","P","NUMBER_OF_PERIODS","-16","headers=n","REVERSE_PERIOD_ORDER","N","array=true"),1)&lt;&gt;"#",BH$21,IF(LEFT(_xll.BDS(TKR,IFERROR(INDEX(INDIRECT($AI28),BH$21,MATCH($AH28,INDIRECT($AJ28),0)+1),""),"PRODUCT_GEO_OVERRIDE","G","NUMBER_OF_PERIODS","-16","headers=n","REVERSE_PERIOD_ORDER","N","array=true"),1)&lt;&gt;"#",BH$21,"")),""),""),"")</f>
        <v>#NAME?</v>
      </c>
      <c r="BI28" s="4" t="e">
        <f ca="1">IF(Sec_Formula_Indicator&gt;0,IF(LEN($AH28)&gt;0,IF(BI$21&lt;$AM$21*$AM28,IF(LEFT(_xll.BDS(TKR,IFERROR(INDEX(INDIRECT($AI28),BI$21,MATCH($AH28,INDIRECT($AJ28),0)+1),""),"PRODUCT_GEO_OVERRIDE","P","NUMBER_OF_PERIODS","-16","headers=n","REVERSE_PERIOD_ORDER","N","array=true"),1)&lt;&gt;"#",BI$21,IF(LEFT(_xll.BDS(TKR,IFERROR(INDEX(INDIRECT($AI28),BI$21,MATCH($AH28,INDIRECT($AJ28),0)+1),""),"PRODUCT_GEO_OVERRIDE","G","NUMBER_OF_PERIODS","-16","headers=n","REVERSE_PERIOD_ORDER","N","array=true"),1)&lt;&gt;"#",BI$21,"")),""),""),"")</f>
        <v>#NAME?</v>
      </c>
      <c r="BJ28" s="4" t="e">
        <f ca="1">IF(Sec_Formula_Indicator&gt;0,IF(LEN($AH28)&gt;0,IF(BJ$21&lt;$AM$21*$AM28,IF(LEFT(_xll.BDS(TKR,IFERROR(INDEX(INDIRECT($AI28),BJ$21,MATCH($AH28,INDIRECT($AJ28),0)+1),""),"PRODUCT_GEO_OVERRIDE","P","NUMBER_OF_PERIODS","-16","headers=n","REVERSE_PERIOD_ORDER","N","array=true"),1)&lt;&gt;"#",BJ$21,IF(LEFT(_xll.BDS(TKR,IFERROR(INDEX(INDIRECT($AI28),BJ$21,MATCH($AH28,INDIRECT($AJ28),0)+1),""),"PRODUCT_GEO_OVERRIDE","G","NUMBER_OF_PERIODS","-16","headers=n","REVERSE_PERIOD_ORDER","N","array=true"),1)&lt;&gt;"#",BJ$21,"")),""),""),"")</f>
        <v>#NAME?</v>
      </c>
      <c r="BK28" s="4" t="e">
        <f ca="1">IF(Sec_Formula_Indicator&gt;0,IF(LEN($AH28)&gt;0,IF(BK$21&lt;$AM$21*$AM28,IF(LEFT(_xll.BDS(TKR,IFERROR(INDEX(INDIRECT($AI28),BK$21,MATCH($AH28,INDIRECT($AJ28),0)+1),""),"PRODUCT_GEO_OVERRIDE","P","NUMBER_OF_PERIODS","-16","headers=n","REVERSE_PERIOD_ORDER","N","array=true"),1)&lt;&gt;"#",BK$21,IF(LEFT(_xll.BDS(TKR,IFERROR(INDEX(INDIRECT($AI28),BK$21,MATCH($AH28,INDIRECT($AJ28),0)+1),""),"PRODUCT_GEO_OVERRIDE","G","NUMBER_OF_PERIODS","-16","headers=n","REVERSE_PERIOD_ORDER","N","array=true"),1)&lt;&gt;"#",BK$21,"")),""),""),"")</f>
        <v>#NAME?</v>
      </c>
      <c r="BL28" s="4" t="e">
        <f ca="1">IF(Sec_Formula_Indicator&gt;0,IF(LEN($AH28)&gt;0,IF(BL$21&lt;$AM$21*$AM28,IF(LEFT(_xll.BDS(TKR,IFERROR(INDEX(INDIRECT($AI28),BL$21,MATCH($AH28,INDIRECT($AJ28),0)+1),""),"PRODUCT_GEO_OVERRIDE","P","NUMBER_OF_PERIODS","-16","headers=n","REVERSE_PERIOD_ORDER","N","array=true"),1)&lt;&gt;"#",BL$21,IF(LEFT(_xll.BDS(TKR,IFERROR(INDEX(INDIRECT($AI28),BL$21,MATCH($AH28,INDIRECT($AJ28),0)+1),""),"PRODUCT_GEO_OVERRIDE","G","NUMBER_OF_PERIODS","-16","headers=n","REVERSE_PERIOD_ORDER","N","array=true"),1)&lt;&gt;"#",BL$21,"")),""),""),"")</f>
        <v>#NAME?</v>
      </c>
      <c r="BM28" s="4" t="e">
        <f ca="1">IF(Sec_Formula_Indicator&gt;0,IF(LEN($AH28)&gt;0,IF(BM$21&lt;$AM$21*$AM28,IF(LEFT(_xll.BDS(TKR,IFERROR(INDEX(INDIRECT($AI28),BM$21,MATCH($AH28,INDIRECT($AJ28),0)+1),""),"PRODUCT_GEO_OVERRIDE","P","NUMBER_OF_PERIODS","-16","headers=n","REVERSE_PERIOD_ORDER","N","array=true"),1)&lt;&gt;"#",BM$21,IF(LEFT(_xll.BDS(TKR,IFERROR(INDEX(INDIRECT($AI28),BM$21,MATCH($AH28,INDIRECT($AJ28),0)+1),""),"PRODUCT_GEO_OVERRIDE","G","NUMBER_OF_PERIODS","-16","headers=n","REVERSE_PERIOD_ORDER","N","array=true"),1)&lt;&gt;"#",BM$21,"")),""),""),"")</f>
        <v>#NAME?</v>
      </c>
      <c r="BN28" s="4" t="e">
        <f ca="1">IF(Sec_Formula_Indicator&gt;0,IF(LEN($AH28)&gt;0,IF(BN$21&lt;$AM$21*$AM28,IF(LEFT(_xll.BDS(TKR,IFERROR(INDEX(INDIRECT($AI28),BN$21,MATCH($AH28,INDIRECT($AJ28),0)+1),""),"PRODUCT_GEO_OVERRIDE","P","NUMBER_OF_PERIODS","-16","headers=n","REVERSE_PERIOD_ORDER","N","array=true"),1)&lt;&gt;"#",BN$21,IF(LEFT(_xll.BDS(TKR,IFERROR(INDEX(INDIRECT($AI28),BN$21,MATCH($AH28,INDIRECT($AJ28),0)+1),""),"PRODUCT_GEO_OVERRIDE","G","NUMBER_OF_PERIODS","-16","headers=n","REVERSE_PERIOD_ORDER","N","array=true"),1)&lt;&gt;"#",BN$21,"")),""),""),"")</f>
        <v>#NAME?</v>
      </c>
      <c r="BO28" s="4" t="e">
        <f ca="1">IF(Sec_Formula_Indicator&gt;0,IF(LEN($AH28)&gt;0,IF(BO$21&lt;$AM$21*$AM28,IF(LEFT(_xll.BDS(TKR,IFERROR(INDEX(INDIRECT($AI28),BO$21,MATCH($AH28,INDIRECT($AJ28),0)+1),""),"PRODUCT_GEO_OVERRIDE","P","NUMBER_OF_PERIODS","-16","headers=n","REVERSE_PERIOD_ORDER","N","array=true"),1)&lt;&gt;"#",BO$21,IF(LEFT(_xll.BDS(TKR,IFERROR(INDEX(INDIRECT($AI28),BO$21,MATCH($AH28,INDIRECT($AJ28),0)+1),""),"PRODUCT_GEO_OVERRIDE","G","NUMBER_OF_PERIODS","-16","headers=n","REVERSE_PERIOD_ORDER","N","array=true"),1)&lt;&gt;"#",BO$21,"")),""),""),"")</f>
        <v>#NAME?</v>
      </c>
      <c r="BP28" s="4" t="e">
        <f ca="1">IF(Sec_Formula_Indicator&gt;0,IF(LEN($AH28)&gt;0,IF(BP$21&lt;$AM$21*$AM28,IF(LEFT(_xll.BDS(TKR,IFERROR(INDEX(INDIRECT($AI28),BP$21,MATCH($AH28,INDIRECT($AJ28),0)+1),""),"PRODUCT_GEO_OVERRIDE","P","NUMBER_OF_PERIODS","-16","headers=n","REVERSE_PERIOD_ORDER","N","array=true"),1)&lt;&gt;"#",BP$21,IF(LEFT(_xll.BDS(TKR,IFERROR(INDEX(INDIRECT($AI28),BP$21,MATCH($AH28,INDIRECT($AJ28),0)+1),""),"PRODUCT_GEO_OVERRIDE","G","NUMBER_OF_PERIODS","-16","headers=n","REVERSE_PERIOD_ORDER","N","array=true"),1)&lt;&gt;"#",BP$21,"")),""),""),"")</f>
        <v>#NAME?</v>
      </c>
      <c r="BQ28" s="4" t="e">
        <f ca="1">IF(Sec_Formula_Indicator&gt;0,IF(LEN($AH28)&gt;0,IF(BQ$21&lt;$AM$21*$AM28,IF(LEFT(_xll.BDS(TKR,IFERROR(INDEX(INDIRECT($AI28),BQ$21,MATCH($AH28,INDIRECT($AJ28),0)+1),""),"PRODUCT_GEO_OVERRIDE","P","NUMBER_OF_PERIODS","-16","headers=n","REVERSE_PERIOD_ORDER","N","array=true"),1)&lt;&gt;"#",BQ$21,IF(LEFT(_xll.BDS(TKR,IFERROR(INDEX(INDIRECT($AI28),BQ$21,MATCH($AH28,INDIRECT($AJ28),0)+1),""),"PRODUCT_GEO_OVERRIDE","G","NUMBER_OF_PERIODS","-16","headers=n","REVERSE_PERIOD_ORDER","N","array=true"),1)&lt;&gt;"#",BQ$21,"")),""),""),"")</f>
        <v>#NAME?</v>
      </c>
      <c r="BR28" s="4" t="e">
        <f ca="1">IF(Sec_Formula_Indicator&gt;0,IF(LEN($AH28)&gt;0,IF(BR$21&lt;$AM$21*$AM28,IF(LEFT(_xll.BDS(TKR,IFERROR(INDEX(INDIRECT($AI28),BR$21,MATCH($AH28,INDIRECT($AJ28),0)+1),""),"PRODUCT_GEO_OVERRIDE","P","NUMBER_OF_PERIODS","-16","headers=n","REVERSE_PERIOD_ORDER","N","array=true"),1)&lt;&gt;"#",BR$21,IF(LEFT(_xll.BDS(TKR,IFERROR(INDEX(INDIRECT($AI28),BR$21,MATCH($AH28,INDIRECT($AJ28),0)+1),""),"PRODUCT_GEO_OVERRIDE","G","NUMBER_OF_PERIODS","-16","headers=n","REVERSE_PERIOD_ORDER","N","array=true"),1)&lt;&gt;"#",BR$21,"")),""),""),"")</f>
        <v>#NAME?</v>
      </c>
      <c r="BS28" s="4" t="e">
        <f ca="1">IF(Sec_Formula_Indicator&gt;0,IF(LEN($AH28)&gt;0,IF(BS$21&lt;$AM$21*$AM28,IF(LEFT(_xll.BDS(TKR,IFERROR(INDEX(INDIRECT($AI28),BS$21,MATCH($AH28,INDIRECT($AJ28),0)+1),""),"PRODUCT_GEO_OVERRIDE","P","NUMBER_OF_PERIODS","-16","headers=n","REVERSE_PERIOD_ORDER","N","array=true"),1)&lt;&gt;"#",BS$21,IF(LEFT(_xll.BDS(TKR,IFERROR(INDEX(INDIRECT($AI28),BS$21,MATCH($AH28,INDIRECT($AJ28),0)+1),""),"PRODUCT_GEO_OVERRIDE","G","NUMBER_OF_PERIODS","-16","headers=n","REVERSE_PERIOD_ORDER","N","array=true"),1)&lt;&gt;"#",BS$21,"")),""),""),"")</f>
        <v>#NAME?</v>
      </c>
      <c r="BT28" s="4" t="e">
        <f ca="1">IF(Sec_Formula_Indicator&gt;0,IF(LEN($AH28)&gt;0,IF(BT$21&lt;$AM$21*$AM28,IF(LEFT(_xll.BDS(TKR,IFERROR(INDEX(INDIRECT($AI28),BT$21,MATCH($AH28,INDIRECT($AJ28),0)+1),""),"PRODUCT_GEO_OVERRIDE","P","NUMBER_OF_PERIODS","-16","headers=n","REVERSE_PERIOD_ORDER","N","array=true"),1)&lt;&gt;"#",BT$21,IF(LEFT(_xll.BDS(TKR,IFERROR(INDEX(INDIRECT($AI28),BT$21,MATCH($AH28,INDIRECT($AJ28),0)+1),""),"PRODUCT_GEO_OVERRIDE","G","NUMBER_OF_PERIODS","-16","headers=n","REVERSE_PERIOD_ORDER","N","array=true"),1)&lt;&gt;"#",BT$21,"")),""),""),"")</f>
        <v>#NAME?</v>
      </c>
      <c r="BU28" s="4" t="e">
        <f ca="1">IF(Sec_Formula_Indicator&gt;0,IF(LEN($AH28)&gt;0,IF(BU$21&lt;$AM$21*$AM28,IF(LEFT(_xll.BDS(TKR,IFERROR(INDEX(INDIRECT($AI28),BU$21,MATCH($AH28,INDIRECT($AJ28),0)+1),""),"PRODUCT_GEO_OVERRIDE","P","NUMBER_OF_PERIODS","-16","headers=n","REVERSE_PERIOD_ORDER","N","array=true"),1)&lt;&gt;"#",BU$21,IF(LEFT(_xll.BDS(TKR,IFERROR(INDEX(INDIRECT($AI28),BU$21,MATCH($AH28,INDIRECT($AJ28),0)+1),""),"PRODUCT_GEO_OVERRIDE","G","NUMBER_OF_PERIODS","-16","headers=n","REVERSE_PERIOD_ORDER","N","array=true"),1)&lt;&gt;"#",BU$21,"")),""),""),"")</f>
        <v>#NAME?</v>
      </c>
      <c r="BV28" s="4" t="e">
        <f ca="1">IF(Sec_Formula_Indicator&gt;0,IF(LEN($AH28)&gt;0,IF(BV$21&lt;$AM$21*$AM28,IF(LEFT(_xll.BDS(TKR,IFERROR(INDEX(INDIRECT($AI28),BV$21,MATCH($AH28,INDIRECT($AJ28),0)+1),""),"PRODUCT_GEO_OVERRIDE","P","NUMBER_OF_PERIODS","-16","headers=n","REVERSE_PERIOD_ORDER","N","array=true"),1)&lt;&gt;"#",BV$21,IF(LEFT(_xll.BDS(TKR,IFERROR(INDEX(INDIRECT($AI28),BV$21,MATCH($AH28,INDIRECT($AJ28),0)+1),""),"PRODUCT_GEO_OVERRIDE","G","NUMBER_OF_PERIODS","-16","headers=n","REVERSE_PERIOD_ORDER","N","array=true"),1)&lt;&gt;"#",BV$21,"")),""),""),"")</f>
        <v>#NAME?</v>
      </c>
      <c r="BW28" s="4" t="e">
        <f ca="1">IF(Sec_Formula_Indicator&gt;0,IF(LEN($AH28)&gt;0,IF(BW$21&lt;$AM$21*$AM28,IF(LEFT(_xll.BDS(TKR,IFERROR(INDEX(INDIRECT($AI28),BW$21,MATCH($AH28,INDIRECT($AJ28),0)+1),""),"PRODUCT_GEO_OVERRIDE","P","NUMBER_OF_PERIODS","-16","headers=n","REVERSE_PERIOD_ORDER","N","array=true"),1)&lt;&gt;"#",BW$21,IF(LEFT(_xll.BDS(TKR,IFERROR(INDEX(INDIRECT($AI28),BW$21,MATCH($AH28,INDIRECT($AJ28),0)+1),""),"PRODUCT_GEO_OVERRIDE","G","NUMBER_OF_PERIODS","-16","headers=n","REVERSE_PERIOD_ORDER","N","array=true"),1)&lt;&gt;"#",BW$21,"")),""),""),"")</f>
        <v>#NAME?</v>
      </c>
      <c r="BX28" s="4" t="e">
        <f ca="1">IF(Sec_Formula_Indicator&gt;0,IF(LEN($AH28)&gt;0,IF(BX$21&lt;$AM$21*$AM28,IF(LEFT(_xll.BDS(TKR,IFERROR(INDEX(INDIRECT($AI28),BX$21,MATCH($AH28,INDIRECT($AJ28),0)+1),""),"PRODUCT_GEO_OVERRIDE","P","NUMBER_OF_PERIODS","-16","headers=n","REVERSE_PERIOD_ORDER","N","array=true"),1)&lt;&gt;"#",BX$21,IF(LEFT(_xll.BDS(TKR,IFERROR(INDEX(INDIRECT($AI28),BX$21,MATCH($AH28,INDIRECT($AJ28),0)+1),""),"PRODUCT_GEO_OVERRIDE","G","NUMBER_OF_PERIODS","-16","headers=n","REVERSE_PERIOD_ORDER","N","array=true"),1)&lt;&gt;"#",BX$21,"")),""),""),"")</f>
        <v>#NAME?</v>
      </c>
      <c r="BY28" s="4" t="e">
        <f ca="1">IF(Sec_Formula_Indicator&gt;0,IF(LEN($AH28)&gt;0,IF(BY$21&lt;$AM$21*$AM28,IF(LEFT(_xll.BDS(TKR,IFERROR(INDEX(INDIRECT($AI28),BY$21,MATCH($AH28,INDIRECT($AJ28),0)+1),""),"PRODUCT_GEO_OVERRIDE","P","NUMBER_OF_PERIODS","-16","headers=n","REVERSE_PERIOD_ORDER","N","array=true"),1)&lt;&gt;"#",BY$21,IF(LEFT(_xll.BDS(TKR,IFERROR(INDEX(INDIRECT($AI28),BY$21,MATCH($AH28,INDIRECT($AJ28),0)+1),""),"PRODUCT_GEO_OVERRIDE","G","NUMBER_OF_PERIODS","-16","headers=n","REVERSE_PERIOD_ORDER","N","array=true"),1)&lt;&gt;"#",BY$21,"")),""),""),"")</f>
        <v>#NAME?</v>
      </c>
      <c r="BZ28" s="4" t="e">
        <f ca="1">IF(Sec_Formula_Indicator&gt;0,IF(LEN($AH28)&gt;0,IF(BZ$21&lt;$AM$21*$AM28,IF(LEFT(_xll.BDS(TKR,IFERROR(INDEX(INDIRECT($AI28),BZ$21,MATCH($AH28,INDIRECT($AJ28),0)+1),""),"PRODUCT_GEO_OVERRIDE","P","NUMBER_OF_PERIODS","-16","headers=n","REVERSE_PERIOD_ORDER","N","array=true"),1)&lt;&gt;"#",BZ$21,IF(LEFT(_xll.BDS(TKR,IFERROR(INDEX(INDIRECT($AI28),BZ$21,MATCH($AH28,INDIRECT($AJ28),0)+1),""),"PRODUCT_GEO_OVERRIDE","G","NUMBER_OF_PERIODS","-16","headers=n","REVERSE_PERIOD_ORDER","N","array=true"),1)&lt;&gt;"#",BZ$21,"")),""),""),"")</f>
        <v>#NAME?</v>
      </c>
      <c r="CA28" s="4" t="e">
        <f ca="1">IF(Sec_Formula_Indicator&gt;0,IF(LEN($AH28)&gt;0,IF(CA$21&lt;$AM$21*$AM28,IF(LEFT(_xll.BDS(TKR,IFERROR(INDEX(INDIRECT($AI28),CA$21,MATCH($AH28,INDIRECT($AJ28),0)+1),""),"PRODUCT_GEO_OVERRIDE","P","NUMBER_OF_PERIODS","-16","headers=n","REVERSE_PERIOD_ORDER","N","array=true"),1)&lt;&gt;"#",CA$21,IF(LEFT(_xll.BDS(TKR,IFERROR(INDEX(INDIRECT($AI28),CA$21,MATCH($AH28,INDIRECT($AJ28),0)+1),""),"PRODUCT_GEO_OVERRIDE","G","NUMBER_OF_PERIODS","-16","headers=n","REVERSE_PERIOD_ORDER","N","array=true"),1)&lt;&gt;"#",CA$21,"")),""),""),"")</f>
        <v>#NAME?</v>
      </c>
      <c r="CB28" s="4" t="e">
        <f ca="1">IF(Sec_Formula_Indicator&gt;0,IF(LEN($AH28)&gt;0,IF(CB$21&lt;$AM$21*$AM28,IF(LEFT(_xll.BDS(TKR,IFERROR(INDEX(INDIRECT($AI28),CB$21,MATCH($AH28,INDIRECT($AJ28),0)+1),""),"PRODUCT_GEO_OVERRIDE","P","NUMBER_OF_PERIODS","-16","headers=n","REVERSE_PERIOD_ORDER","N","array=true"),1)&lt;&gt;"#",CB$21,IF(LEFT(_xll.BDS(TKR,IFERROR(INDEX(INDIRECT($AI28),CB$21,MATCH($AH28,INDIRECT($AJ28),0)+1),""),"PRODUCT_GEO_OVERRIDE","G","NUMBER_OF_PERIODS","-16","headers=n","REVERSE_PERIOD_ORDER","N","array=true"),1)&lt;&gt;"#",CB$21,"")),""),""),"")</f>
        <v>#NAME?</v>
      </c>
      <c r="CC28" s="4" t="e">
        <f ca="1">IF(Sec_Formula_Indicator&gt;0,IF(LEN($AH28)&gt;0,IF(CC$21&lt;$AM$21*$AM28,IF(LEFT(_xll.BDS(TKR,IFERROR(INDEX(INDIRECT($AI28),CC$21,MATCH($AH28,INDIRECT($AJ28),0)+1),""),"PRODUCT_GEO_OVERRIDE","P","NUMBER_OF_PERIODS","-16","headers=n","REVERSE_PERIOD_ORDER","N","array=true"),1)&lt;&gt;"#",CC$21,IF(LEFT(_xll.BDS(TKR,IFERROR(INDEX(INDIRECT($AI28),CC$21,MATCH($AH28,INDIRECT($AJ28),0)+1),""),"PRODUCT_GEO_OVERRIDE","G","NUMBER_OF_PERIODS","-16","headers=n","REVERSE_PERIOD_ORDER","N","array=true"),1)&lt;&gt;"#",CC$21,"")),""),""),"")</f>
        <v>#NAME?</v>
      </c>
      <c r="CD28" s="4" t="e">
        <f ca="1">IF(Sec_Formula_Indicator&gt;0,IF(LEN($AH28)&gt;0,IF(CD$21&lt;$AM$21*$AM28,IF(LEFT(_xll.BDS(TKR,IFERROR(INDEX(INDIRECT($AI28),CD$21,MATCH($AH28,INDIRECT($AJ28),0)+1),""),"PRODUCT_GEO_OVERRIDE","P","NUMBER_OF_PERIODS","-16","headers=n","REVERSE_PERIOD_ORDER","N","array=true"),1)&lt;&gt;"#",CD$21,IF(LEFT(_xll.BDS(TKR,IFERROR(INDEX(INDIRECT($AI28),CD$21,MATCH($AH28,INDIRECT($AJ28),0)+1),""),"PRODUCT_GEO_OVERRIDE","G","NUMBER_OF_PERIODS","-16","headers=n","REVERSE_PERIOD_ORDER","N","array=true"),1)&lt;&gt;"#",CD$21,"")),""),""),"")</f>
        <v>#NAME?</v>
      </c>
      <c r="CE28" s="4" t="e">
        <f ca="1">IF(Sec_Formula_Indicator&gt;0,IF(LEN($AH28)&gt;0,IF(CE$21&lt;$AM$21*$AM28,IF(LEFT(_xll.BDS(TKR,IFERROR(INDEX(INDIRECT($AI28),CE$21,MATCH($AH28,INDIRECT($AJ28),0)+1),""),"PRODUCT_GEO_OVERRIDE","P","NUMBER_OF_PERIODS","-16","headers=n","REVERSE_PERIOD_ORDER","N","array=true"),1)&lt;&gt;"#",CE$21,IF(LEFT(_xll.BDS(TKR,IFERROR(INDEX(INDIRECT($AI28),CE$21,MATCH($AH28,INDIRECT($AJ28),0)+1),""),"PRODUCT_GEO_OVERRIDE","G","NUMBER_OF_PERIODS","-16","headers=n","REVERSE_PERIOD_ORDER","N","array=true"),1)&lt;&gt;"#",CE$21,"")),""),""),"")</f>
        <v>#NAME?</v>
      </c>
      <c r="CF28" s="4" t="e">
        <f ca="1">IF(Sec_Formula_Indicator&gt;0,IF(LEN($AH28)&gt;0,IF(CF$21&lt;$AM$21*$AM28,IF(LEFT(_xll.BDS(TKR,IFERROR(INDEX(INDIRECT($AI28),CF$21,MATCH($AH28,INDIRECT($AJ28),0)+1),""),"PRODUCT_GEO_OVERRIDE","P","NUMBER_OF_PERIODS","-16","headers=n","REVERSE_PERIOD_ORDER","N","array=true"),1)&lt;&gt;"#",CF$21,IF(LEFT(_xll.BDS(TKR,IFERROR(INDEX(INDIRECT($AI28),CF$21,MATCH($AH28,INDIRECT($AJ28),0)+1),""),"PRODUCT_GEO_OVERRIDE","G","NUMBER_OF_PERIODS","-16","headers=n","REVERSE_PERIOD_ORDER","N","array=true"),1)&lt;&gt;"#",CF$21,"")),""),""),"")</f>
        <v>#NAME?</v>
      </c>
      <c r="CG28" s="4" t="e">
        <f ca="1">IF(Sec_Formula_Indicator&gt;0,IF(LEN($AH28)&gt;0,IF(CG$21&lt;$AM$21*$AM28,IF(LEFT(_xll.BDS(TKR,IFERROR(INDEX(INDIRECT($AI28),CG$21,MATCH($AH28,INDIRECT($AJ28),0)+1),""),"PRODUCT_GEO_OVERRIDE","P","NUMBER_OF_PERIODS","-16","headers=n","REVERSE_PERIOD_ORDER","N","array=true"),1)&lt;&gt;"#",CG$21,IF(LEFT(_xll.BDS(TKR,IFERROR(INDEX(INDIRECT($AI28),CG$21,MATCH($AH28,INDIRECT($AJ28),0)+1),""),"PRODUCT_GEO_OVERRIDE","G","NUMBER_OF_PERIODS","-16","headers=n","REVERSE_PERIOD_ORDER","N","array=true"),1)&lt;&gt;"#",CG$21,"")),""),""),"")</f>
        <v>#NAME?</v>
      </c>
      <c r="CH28" s="4" t="e">
        <f ca="1">IF(Sec_Formula_Indicator&gt;0,IF(LEN($AH28)&gt;0,IF(CH$21&lt;$AM$21*$AM28,IF(LEFT(_xll.BDS(TKR,IFERROR(INDEX(INDIRECT($AI28),CH$21,MATCH($AH28,INDIRECT($AJ28),0)+1),""),"PRODUCT_GEO_OVERRIDE","P","NUMBER_OF_PERIODS","-16","headers=n","REVERSE_PERIOD_ORDER","N","array=true"),1)&lt;&gt;"#",CH$21,IF(LEFT(_xll.BDS(TKR,IFERROR(INDEX(INDIRECT($AI28),CH$21,MATCH($AH28,INDIRECT($AJ28),0)+1),""),"PRODUCT_GEO_OVERRIDE","G","NUMBER_OF_PERIODS","-16","headers=n","REVERSE_PERIOD_ORDER","N","array=true"),1)&lt;&gt;"#",CH$21,"")),""),""),"")</f>
        <v>#NAME?</v>
      </c>
      <c r="CI28" s="4" t="e">
        <f ca="1">IF(Sec_Formula_Indicator&gt;0,IF(LEN($AH28)&gt;0,IF(CI$21&lt;$AM$21*$AM28,IF(LEFT(_xll.BDS(TKR,IFERROR(INDEX(INDIRECT($AI28),CI$21,MATCH($AH28,INDIRECT($AJ28),0)+1),""),"PRODUCT_GEO_OVERRIDE","P","NUMBER_OF_PERIODS","-16","headers=n","REVERSE_PERIOD_ORDER","N","array=true"),1)&lt;&gt;"#",CI$21,IF(LEFT(_xll.BDS(TKR,IFERROR(INDEX(INDIRECT($AI28),CI$21,MATCH($AH28,INDIRECT($AJ28),0)+1),""),"PRODUCT_GEO_OVERRIDE","G","NUMBER_OF_PERIODS","-16","headers=n","REVERSE_PERIOD_ORDER","N","array=true"),1)&lt;&gt;"#",CI$21,"")),""),""),"")</f>
        <v>#NAME?</v>
      </c>
      <c r="CJ28" s="4" t="e">
        <f ca="1">IF(Sec_Formula_Indicator&gt;0,IF(LEN($AH28)&gt;0,IF(CJ$21&lt;$AM$21*$AM28,IF(LEFT(_xll.BDS(TKR,IFERROR(INDEX(INDIRECT($AI28),CJ$21,MATCH($AH28,INDIRECT($AJ28),0)+1),""),"PRODUCT_GEO_OVERRIDE","P","NUMBER_OF_PERIODS","-16","headers=n","REVERSE_PERIOD_ORDER","N","array=true"),1)&lt;&gt;"#",CJ$21,IF(LEFT(_xll.BDS(TKR,IFERROR(INDEX(INDIRECT($AI28),CJ$21,MATCH($AH28,INDIRECT($AJ28),0)+1),""),"PRODUCT_GEO_OVERRIDE","G","NUMBER_OF_PERIODS","-16","headers=n","REVERSE_PERIOD_ORDER","N","array=true"),1)&lt;&gt;"#",CJ$21,"")),""),""),"")</f>
        <v>#NAME?</v>
      </c>
      <c r="CK28" s="4" t="e">
        <f ca="1">IF(Sec_Formula_Indicator&gt;0,IF(LEN($AH28)&gt;0,IF(CK$21&lt;$AM$21*$AM28,IF(LEFT(_xll.BDS(TKR,IFERROR(INDEX(INDIRECT($AI28),CK$21,MATCH($AH28,INDIRECT($AJ28),0)+1),""),"PRODUCT_GEO_OVERRIDE","P","NUMBER_OF_PERIODS","-16","headers=n","REVERSE_PERIOD_ORDER","N","array=true"),1)&lt;&gt;"#",CK$21,IF(LEFT(_xll.BDS(TKR,IFERROR(INDEX(INDIRECT($AI28),CK$21,MATCH($AH28,INDIRECT($AJ28),0)+1),""),"PRODUCT_GEO_OVERRIDE","G","NUMBER_OF_PERIODS","-16","headers=n","REVERSE_PERIOD_ORDER","N","array=true"),1)&lt;&gt;"#",CK$21,"")),""),""),"")</f>
        <v>#NAME?</v>
      </c>
      <c r="CL28" s="4" t="e">
        <f ca="1">IF(Sec_Formula_Indicator&gt;0,IF(LEN($AH28)&gt;0,IF(CL$21&lt;$AM$21*$AM28,IF(LEFT(_xll.BDS(TKR,IFERROR(INDEX(INDIRECT($AI28),CL$21,MATCH($AH28,INDIRECT($AJ28),0)+1),""),"PRODUCT_GEO_OVERRIDE","P","NUMBER_OF_PERIODS","-16","headers=n","REVERSE_PERIOD_ORDER","N","array=true"),1)&lt;&gt;"#",CL$21,IF(LEFT(_xll.BDS(TKR,IFERROR(INDEX(INDIRECT($AI28),CL$21,MATCH($AH28,INDIRECT($AJ28),0)+1),""),"PRODUCT_GEO_OVERRIDE","G","NUMBER_OF_PERIODS","-16","headers=n","REVERSE_PERIOD_ORDER","N","array=true"),1)&lt;&gt;"#",CL$21,"")),""),""),"")</f>
        <v>#NAME?</v>
      </c>
      <c r="CM28" s="4" t="e">
        <f ca="1">IF(Sec_Formula_Indicator&gt;0,IF(LEN($AH28)&gt;0,IF(CM$21&lt;$AM$21*$AM28,IF(LEFT(_xll.BDS(TKR,IFERROR(INDEX(INDIRECT($AI28),CM$21,MATCH($AH28,INDIRECT($AJ28),0)+1),""),"PRODUCT_GEO_OVERRIDE","P","NUMBER_OF_PERIODS","-16","headers=n","REVERSE_PERIOD_ORDER","N","array=true"),1)&lt;&gt;"#",CM$21,IF(LEFT(_xll.BDS(TKR,IFERROR(INDEX(INDIRECT($AI28),CM$21,MATCH($AH28,INDIRECT($AJ28),0)+1),""),"PRODUCT_GEO_OVERRIDE","G","NUMBER_OF_PERIODS","-16","headers=n","REVERSE_PERIOD_ORDER","N","array=true"),1)&lt;&gt;"#",CM$21,"")),""),""),"")</f>
        <v>#NAME?</v>
      </c>
      <c r="CN28" s="4" t="e">
        <f ca="1">IF(Sec_Formula_Indicator&gt;0,IF(LEN($AH28)&gt;0,IF(CN$21&lt;$AM$21*$AM28,IF(LEFT(_xll.BDS(TKR,IFERROR(INDEX(INDIRECT($AI28),CN$21,MATCH($AH28,INDIRECT($AJ28),0)+1),""),"PRODUCT_GEO_OVERRIDE","P","NUMBER_OF_PERIODS","-16","headers=n","REVERSE_PERIOD_ORDER","N","array=true"),1)&lt;&gt;"#",CN$21,IF(LEFT(_xll.BDS(TKR,IFERROR(INDEX(INDIRECT($AI28),CN$21,MATCH($AH28,INDIRECT($AJ28),0)+1),""),"PRODUCT_GEO_OVERRIDE","G","NUMBER_OF_PERIODS","-16","headers=n","REVERSE_PERIOD_ORDER","N","array=true"),1)&lt;&gt;"#",CN$21,"")),""),""),"")</f>
        <v>#NAME?</v>
      </c>
      <c r="CO28" s="4" t="e">
        <f ca="1">IF(Sec_Formula_Indicator&gt;0,IF(LEN($AH28)&gt;0,IF(CO$21&lt;$AM$21*$AM28,IF(LEFT(_xll.BDS(TKR,IFERROR(INDEX(INDIRECT($AI28),CO$21,MATCH($AH28,INDIRECT($AJ28),0)+1),""),"PRODUCT_GEO_OVERRIDE","P","NUMBER_OF_PERIODS","-16","headers=n","REVERSE_PERIOD_ORDER","N","array=true"),1)&lt;&gt;"#",CO$21,IF(LEFT(_xll.BDS(TKR,IFERROR(INDEX(INDIRECT($AI28),CO$21,MATCH($AH28,INDIRECT($AJ28),0)+1),""),"PRODUCT_GEO_OVERRIDE","G","NUMBER_OF_PERIODS","-16","headers=n","REVERSE_PERIOD_ORDER","N","array=true"),1)&lt;&gt;"#",CO$21,"")),""),""),"")</f>
        <v>#NAME?</v>
      </c>
      <c r="CP28" s="4" t="e">
        <f ca="1">IF(Sec_Formula_Indicator&gt;0,IF(LEN($AH28)&gt;0,IF(CP$21&lt;$AM$21*$AM28,IF(LEFT(_xll.BDS(TKR,IFERROR(INDEX(INDIRECT($AI28),CP$21,MATCH($AH28,INDIRECT($AJ28),0)+1),""),"PRODUCT_GEO_OVERRIDE","P","NUMBER_OF_PERIODS","-16","headers=n","REVERSE_PERIOD_ORDER","N","array=true"),1)&lt;&gt;"#",CP$21,IF(LEFT(_xll.BDS(TKR,IFERROR(INDEX(INDIRECT($AI28),CP$21,MATCH($AH28,INDIRECT($AJ28),0)+1),""),"PRODUCT_GEO_OVERRIDE","G","NUMBER_OF_PERIODS","-16","headers=n","REVERSE_PERIOD_ORDER","N","array=true"),1)&lt;&gt;"#",CP$21,"")),""),""),"")</f>
        <v>#NAME?</v>
      </c>
      <c r="CQ28" s="4" t="e">
        <f ca="1">IF(Sec_Formula_Indicator&gt;0,IF(LEN($AH28)&gt;0,IF(CQ$21&lt;$AM$21*$AM28,IF(LEFT(_xll.BDS(TKR,IFERROR(INDEX(INDIRECT($AI28),CQ$21,MATCH($AH28,INDIRECT($AJ28),0)+1),""),"PRODUCT_GEO_OVERRIDE","P","NUMBER_OF_PERIODS","-16","headers=n","REVERSE_PERIOD_ORDER","N","array=true"),1)&lt;&gt;"#",CQ$21,IF(LEFT(_xll.BDS(TKR,IFERROR(INDEX(INDIRECT($AI28),CQ$21,MATCH($AH28,INDIRECT($AJ28),0)+1),""),"PRODUCT_GEO_OVERRIDE","G","NUMBER_OF_PERIODS","-16","headers=n","REVERSE_PERIOD_ORDER","N","array=true"),1)&lt;&gt;"#",CQ$21,"")),""),""),"")</f>
        <v>#NAME?</v>
      </c>
      <c r="CR28" s="4" t="e">
        <f ca="1">IF(Sec_Formula_Indicator&gt;0,IF(LEN($AH28)&gt;0,IF(CR$21&lt;$AM$21*$AM28,IF(LEFT(_xll.BDS(TKR,IFERROR(INDEX(INDIRECT($AI28),CR$21,MATCH($AH28,INDIRECT($AJ28),0)+1),""),"PRODUCT_GEO_OVERRIDE","P","NUMBER_OF_PERIODS","-16","headers=n","REVERSE_PERIOD_ORDER","N","array=true"),1)&lt;&gt;"#",CR$21,IF(LEFT(_xll.BDS(TKR,IFERROR(INDEX(INDIRECT($AI28),CR$21,MATCH($AH28,INDIRECT($AJ28),0)+1),""),"PRODUCT_GEO_OVERRIDE","G","NUMBER_OF_PERIODS","-16","headers=n","REVERSE_PERIOD_ORDER","N","array=true"),1)&lt;&gt;"#",CR$21,"")),""),""),"")</f>
        <v>#NAME?</v>
      </c>
      <c r="CS28" s="4" t="e">
        <f ca="1">IF(Sec_Formula_Indicator&gt;0,IF(LEN($AH28)&gt;0,IF(CS$21&lt;$AM$21*$AM28,IF(LEFT(_xll.BDS(TKR,IFERROR(INDEX(INDIRECT($AI28),CS$21,MATCH($AH28,INDIRECT($AJ28),0)+1),""),"PRODUCT_GEO_OVERRIDE","P","NUMBER_OF_PERIODS","-16","headers=n","REVERSE_PERIOD_ORDER","N","array=true"),1)&lt;&gt;"#",CS$21,IF(LEFT(_xll.BDS(TKR,IFERROR(INDEX(INDIRECT($AI28),CS$21,MATCH($AH28,INDIRECT($AJ28),0)+1),""),"PRODUCT_GEO_OVERRIDE","G","NUMBER_OF_PERIODS","-16","headers=n","REVERSE_PERIOD_ORDER","N","array=true"),1)&lt;&gt;"#",CS$21,"")),""),""),"")</f>
        <v>#NAME?</v>
      </c>
      <c r="CT28" s="4" t="e">
        <f ca="1">IF(Sec_Formula_Indicator&gt;0,IF(LEN($AH28)&gt;0,IF(CT$21&lt;$AM$21*$AM28,IF(LEFT(_xll.BDS(TKR,IFERROR(INDEX(INDIRECT($AI28),CT$21,MATCH($AH28,INDIRECT($AJ28),0)+1),""),"PRODUCT_GEO_OVERRIDE","P","NUMBER_OF_PERIODS","-16","headers=n","REVERSE_PERIOD_ORDER","N","array=true"),1)&lt;&gt;"#",CT$21,IF(LEFT(_xll.BDS(TKR,IFERROR(INDEX(INDIRECT($AI28),CT$21,MATCH($AH28,INDIRECT($AJ28),0)+1),""),"PRODUCT_GEO_OVERRIDE","G","NUMBER_OF_PERIODS","-16","headers=n","REVERSE_PERIOD_ORDER","N","array=true"),1)&lt;&gt;"#",CT$21,"")),""),""),"")</f>
        <v>#NAME?</v>
      </c>
      <c r="CU28" s="4" t="e">
        <f ca="1">IF(Sec_Formula_Indicator&gt;0,IF(LEN($AH28)&gt;0,IF(CU$21&lt;$AM$21*$AM28,IF(LEFT(_xll.BDS(TKR,IFERROR(INDEX(INDIRECT($AI28),CU$21,MATCH($AH28,INDIRECT($AJ28),0)+1),""),"PRODUCT_GEO_OVERRIDE","P","NUMBER_OF_PERIODS","-16","headers=n","REVERSE_PERIOD_ORDER","N","array=true"),1)&lt;&gt;"#",CU$21,IF(LEFT(_xll.BDS(TKR,IFERROR(INDEX(INDIRECT($AI28),CU$21,MATCH($AH28,INDIRECT($AJ28),0)+1),""),"PRODUCT_GEO_OVERRIDE","G","NUMBER_OF_PERIODS","-16","headers=n","REVERSE_PERIOD_ORDER","N","array=true"),1)&lt;&gt;"#",CU$21,"")),""),""),"")</f>
        <v>#NAME?</v>
      </c>
      <c r="CV28" s="4" t="e">
        <f ca="1">IF(Sec_Formula_Indicator&gt;0,IF(LEN($AH28)&gt;0,IF(CV$21&lt;$AM$21*$AM28,IF(LEFT(_xll.BDS(TKR,IFERROR(INDEX(INDIRECT($AI28),CV$21,MATCH($AH28,INDIRECT($AJ28),0)+1),""),"PRODUCT_GEO_OVERRIDE","P","NUMBER_OF_PERIODS","-16","headers=n","REVERSE_PERIOD_ORDER","N","array=true"),1)&lt;&gt;"#",CV$21,IF(LEFT(_xll.BDS(TKR,IFERROR(INDEX(INDIRECT($AI28),CV$21,MATCH($AH28,INDIRECT($AJ28),0)+1),""),"PRODUCT_GEO_OVERRIDE","G","NUMBER_OF_PERIODS","-16","headers=n","REVERSE_PERIOD_ORDER","N","array=true"),1)&lt;&gt;"#",CV$21,"")),""),""),"")</f>
        <v>#NAME?</v>
      </c>
      <c r="CW28" s="4" t="e">
        <f ca="1">IF(Sec_Formula_Indicator&gt;0,IF(LEN($AH28)&gt;0,IF(CW$21&lt;$AM$21*$AM28,IF(LEFT(_xll.BDS(TKR,IFERROR(INDEX(INDIRECT($AI28),CW$21,MATCH($AH28,INDIRECT($AJ28),0)+1),""),"PRODUCT_GEO_OVERRIDE","P","NUMBER_OF_PERIODS","-16","headers=n","REVERSE_PERIOD_ORDER","N","array=true"),1)&lt;&gt;"#",CW$21,IF(LEFT(_xll.BDS(TKR,IFERROR(INDEX(INDIRECT($AI28),CW$21,MATCH($AH28,INDIRECT($AJ28),0)+1),""),"PRODUCT_GEO_OVERRIDE","G","NUMBER_OF_PERIODS","-16","headers=n","REVERSE_PERIOD_ORDER","N","array=true"),1)&lt;&gt;"#",CW$21,"")),""),""),"")</f>
        <v>#NAME?</v>
      </c>
      <c r="CX28" s="4" t="e">
        <f ca="1">IF(Sec_Formula_Indicator&gt;0,IF(LEN($AH28)&gt;0,IF(CX$21&lt;$AM$21*$AM28,IF(LEFT(_xll.BDS(TKR,IFERROR(INDEX(INDIRECT($AI28),CX$21,MATCH($AH28,INDIRECT($AJ28),0)+1),""),"PRODUCT_GEO_OVERRIDE","P","NUMBER_OF_PERIODS","-16","headers=n","REVERSE_PERIOD_ORDER","N","array=true"),1)&lt;&gt;"#",CX$21,IF(LEFT(_xll.BDS(TKR,IFERROR(INDEX(INDIRECT($AI28),CX$21,MATCH($AH28,INDIRECT($AJ28),0)+1),""),"PRODUCT_GEO_OVERRIDE","G","NUMBER_OF_PERIODS","-16","headers=n","REVERSE_PERIOD_ORDER","N","array=true"),1)&lt;&gt;"#",CX$21,"")),""),""),"")</f>
        <v>#NAME?</v>
      </c>
      <c r="CY28" s="4" t="e">
        <f ca="1">IF(Sec_Formula_Indicator&gt;0,IF(LEN($AH28)&gt;0,IF(CY$21&lt;$AM$21*$AM28,IF(LEFT(_xll.BDS(TKR,IFERROR(INDEX(INDIRECT($AI28),CY$21,MATCH($AH28,INDIRECT($AJ28),0)+1),""),"PRODUCT_GEO_OVERRIDE","P","NUMBER_OF_PERIODS","-16","headers=n","REVERSE_PERIOD_ORDER","N","array=true"),1)&lt;&gt;"#",CY$21,IF(LEFT(_xll.BDS(TKR,IFERROR(INDEX(INDIRECT($AI28),CY$21,MATCH($AH28,INDIRECT($AJ28),0)+1),""),"PRODUCT_GEO_OVERRIDE","G","NUMBER_OF_PERIODS","-16","headers=n","REVERSE_PERIOD_ORDER","N","array=true"),1)&lt;&gt;"#",CY$21,"")),""),""),"")</f>
        <v>#NAME?</v>
      </c>
      <c r="CZ28" s="4" t="e">
        <f ca="1">IF(Sec_Formula_Indicator&gt;0,IF(LEN($AH28)&gt;0,IF(CZ$21&lt;$AM$21*$AM28,IF(LEFT(_xll.BDS(TKR,IFERROR(INDEX(INDIRECT($AI28),CZ$21,MATCH($AH28,INDIRECT($AJ28),0)+1),""),"PRODUCT_GEO_OVERRIDE","P","NUMBER_OF_PERIODS","-16","headers=n","REVERSE_PERIOD_ORDER","N","array=true"),1)&lt;&gt;"#",CZ$21,IF(LEFT(_xll.BDS(TKR,IFERROR(INDEX(INDIRECT($AI28),CZ$21,MATCH($AH28,INDIRECT($AJ28),0)+1),""),"PRODUCT_GEO_OVERRIDE","G","NUMBER_OF_PERIODS","-16","headers=n","REVERSE_PERIOD_ORDER","N","array=true"),1)&lt;&gt;"#",CZ$21,"")),""),""),"")</f>
        <v>#NAME?</v>
      </c>
      <c r="DA28" s="4" t="e">
        <f ca="1">IF(Sec_Formula_Indicator&gt;0,IF(LEN($AH28)&gt;0,IF(DA$21&lt;$AM$21*$AM28,IF(LEFT(_xll.BDS(TKR,IFERROR(INDEX(INDIRECT($AI28),DA$21,MATCH($AH28,INDIRECT($AJ28),0)+1),""),"PRODUCT_GEO_OVERRIDE","P","NUMBER_OF_PERIODS","-16","headers=n","REVERSE_PERIOD_ORDER","N","array=true"),1)&lt;&gt;"#",DA$21,IF(LEFT(_xll.BDS(TKR,IFERROR(INDEX(INDIRECT($AI28),DA$21,MATCH($AH28,INDIRECT($AJ28),0)+1),""),"PRODUCT_GEO_OVERRIDE","G","NUMBER_OF_PERIODS","-16","headers=n","REVERSE_PERIOD_ORDER","N","array=true"),1)&lt;&gt;"#",DA$21,"")),""),""),"")</f>
        <v>#NAME?</v>
      </c>
      <c r="DB28" s="4" t="e">
        <f ca="1">IF(Sec_Formula_Indicator&gt;0,IF(LEN($AH28)&gt;0,IF(DB$21&lt;$AM$21*$AM28,IF(LEFT(_xll.BDS(TKR,IFERROR(INDEX(INDIRECT($AI28),DB$21,MATCH($AH28,INDIRECT($AJ28),0)+1),""),"PRODUCT_GEO_OVERRIDE","P","NUMBER_OF_PERIODS","-16","headers=n","REVERSE_PERIOD_ORDER","N","array=true"),1)&lt;&gt;"#",DB$21,IF(LEFT(_xll.BDS(TKR,IFERROR(INDEX(INDIRECT($AI28),DB$21,MATCH($AH28,INDIRECT($AJ28),0)+1),""),"PRODUCT_GEO_OVERRIDE","G","NUMBER_OF_PERIODS","-16","headers=n","REVERSE_PERIOD_ORDER","N","array=true"),1)&lt;&gt;"#",DB$21,"")),""),""),"")</f>
        <v>#NAME?</v>
      </c>
      <c r="DC28" s="4" t="e">
        <f ca="1">IF(Sec_Formula_Indicator&gt;0,IF(LEN($AH28)&gt;0,IF(DC$21&lt;$AM$21*$AM28,IF(LEFT(_xll.BDS(TKR,IFERROR(INDEX(INDIRECT($AI28),DC$21,MATCH($AH28,INDIRECT($AJ28),0)+1),""),"PRODUCT_GEO_OVERRIDE","P","NUMBER_OF_PERIODS","-16","headers=n","REVERSE_PERIOD_ORDER","N","array=true"),1)&lt;&gt;"#",DC$21,IF(LEFT(_xll.BDS(TKR,IFERROR(INDEX(INDIRECT($AI28),DC$21,MATCH($AH28,INDIRECT($AJ28),0)+1),""),"PRODUCT_GEO_OVERRIDE","G","NUMBER_OF_PERIODS","-16","headers=n","REVERSE_PERIOD_ORDER","N","array=true"),1)&lt;&gt;"#",DC$21,"")),""),""),"")</f>
        <v>#NAME?</v>
      </c>
      <c r="DD28" s="4" t="e">
        <f ca="1">IF(Sec_Formula_Indicator&gt;0,IF(LEN($AH28)&gt;0,IF(DD$21&lt;$AM$21*$AM28,IF(LEFT(_xll.BDS(TKR,IFERROR(INDEX(INDIRECT($AI28),DD$21,MATCH($AH28,INDIRECT($AJ28),0)+1),""),"PRODUCT_GEO_OVERRIDE","P","NUMBER_OF_PERIODS","-16","headers=n","REVERSE_PERIOD_ORDER","N","array=true"),1)&lt;&gt;"#",DD$21,IF(LEFT(_xll.BDS(TKR,IFERROR(INDEX(INDIRECT($AI28),DD$21,MATCH($AH28,INDIRECT($AJ28),0)+1),""),"PRODUCT_GEO_OVERRIDE","G","NUMBER_OF_PERIODS","-16","headers=n","REVERSE_PERIOD_ORDER","N","array=true"),1)&lt;&gt;"#",DD$21,"")),""),""),"")</f>
        <v>#NAME?</v>
      </c>
      <c r="DE28" s="4" t="e">
        <f ca="1">IF(Sec_Formula_Indicator&gt;0,IF(LEN($AH28)&gt;0,IF(DE$21&lt;$AM$21*$AM28,IF(LEFT(_xll.BDS(TKR,IFERROR(INDEX(INDIRECT($AI28),DE$21,MATCH($AH28,INDIRECT($AJ28),0)+1),""),"PRODUCT_GEO_OVERRIDE","P","NUMBER_OF_PERIODS","-16","headers=n","REVERSE_PERIOD_ORDER","N","array=true"),1)&lt;&gt;"#",DE$21,IF(LEFT(_xll.BDS(TKR,IFERROR(INDEX(INDIRECT($AI28),DE$21,MATCH($AH28,INDIRECT($AJ28),0)+1),""),"PRODUCT_GEO_OVERRIDE","G","NUMBER_OF_PERIODS","-16","headers=n","REVERSE_PERIOD_ORDER","N","array=true"),1)&lt;&gt;"#",DE$21,"")),""),""),"")</f>
        <v>#NAME?</v>
      </c>
      <c r="DF28" s="4" t="e">
        <f ca="1">IF(Sec_Formula_Indicator&gt;0,IF(LEN($AH28)&gt;0,IF(DF$21&lt;$AM$21*$AM28,IF(LEFT(_xll.BDS(TKR,IFERROR(INDEX(INDIRECT($AI28),DF$21,MATCH($AH28,INDIRECT($AJ28),0)+1),""),"PRODUCT_GEO_OVERRIDE","P","NUMBER_OF_PERIODS","-16","headers=n","REVERSE_PERIOD_ORDER","N","array=true"),1)&lt;&gt;"#",DF$21,IF(LEFT(_xll.BDS(TKR,IFERROR(INDEX(INDIRECT($AI28),DF$21,MATCH($AH28,INDIRECT($AJ28),0)+1),""),"PRODUCT_GEO_OVERRIDE","G","NUMBER_OF_PERIODS","-16","headers=n","REVERSE_PERIOD_ORDER","N","array=true"),1)&lt;&gt;"#",DF$21,"")),""),""),"")</f>
        <v>#NAME?</v>
      </c>
      <c r="DG28" s="4" t="e">
        <f ca="1">IF(Sec_Formula_Indicator&gt;0,IF(LEN($AH28)&gt;0,IF(DG$21&lt;$AM$21*$AM28,IF(LEFT(_xll.BDS(TKR,IFERROR(INDEX(INDIRECT($AI28),DG$21,MATCH($AH28,INDIRECT($AJ28),0)+1),""),"PRODUCT_GEO_OVERRIDE","P","NUMBER_OF_PERIODS","-16","headers=n","REVERSE_PERIOD_ORDER","N","array=true"),1)&lt;&gt;"#",DG$21,IF(LEFT(_xll.BDS(TKR,IFERROR(INDEX(INDIRECT($AI28),DG$21,MATCH($AH28,INDIRECT($AJ28),0)+1),""),"PRODUCT_GEO_OVERRIDE","G","NUMBER_OF_PERIODS","-16","headers=n","REVERSE_PERIOD_ORDER","N","array=true"),1)&lt;&gt;"#",DG$21,"")),""),""),"")</f>
        <v>#NAME?</v>
      </c>
      <c r="DH28" s="4" t="e">
        <f ca="1">IF(Sec_Formula_Indicator&gt;0,IF(LEN($AH28)&gt;0,IF(DH$21&lt;$AM$21*$AM28,IF(LEFT(_xll.BDS(TKR,IFERROR(INDEX(INDIRECT($AI28),DH$21,MATCH($AH28,INDIRECT($AJ28),0)+1),""),"PRODUCT_GEO_OVERRIDE","P","NUMBER_OF_PERIODS","-16","headers=n","REVERSE_PERIOD_ORDER","N","array=true"),1)&lt;&gt;"#",DH$21,IF(LEFT(_xll.BDS(TKR,IFERROR(INDEX(INDIRECT($AI28),DH$21,MATCH($AH28,INDIRECT($AJ28),0)+1),""),"PRODUCT_GEO_OVERRIDE","G","NUMBER_OF_PERIODS","-16","headers=n","REVERSE_PERIOD_ORDER","N","array=true"),1)&lt;&gt;"#",DH$21,"")),""),""),"")</f>
        <v>#NAME?</v>
      </c>
      <c r="DI28" s="4" t="e">
        <f ca="1">IF(Sec_Formula_Indicator&gt;0,IF(LEN($AH28)&gt;0,IF(DI$21&lt;$AM$21*$AM28,IF(LEFT(_xll.BDS(TKR,IFERROR(INDEX(INDIRECT($AI28),DI$21,MATCH($AH28,INDIRECT($AJ28),0)+1),""),"PRODUCT_GEO_OVERRIDE","P","NUMBER_OF_PERIODS","-16","headers=n","REVERSE_PERIOD_ORDER","N","array=true"),1)&lt;&gt;"#",DI$21,IF(LEFT(_xll.BDS(TKR,IFERROR(INDEX(INDIRECT($AI28),DI$21,MATCH($AH28,INDIRECT($AJ28),0)+1),""),"PRODUCT_GEO_OVERRIDE","G","NUMBER_OF_PERIODS","-16","headers=n","REVERSE_PERIOD_ORDER","N","array=true"),1)&lt;&gt;"#",DI$21,"")),""),""),"")</f>
        <v>#NAME?</v>
      </c>
      <c r="DJ28" s="4" t="e">
        <f ca="1">IF(Sec_Formula_Indicator&gt;0,IF(LEN($AH28)&gt;0,IF(DJ$21&lt;$AM$21*$AM28,IF(LEFT(_xll.BDS(TKR,IFERROR(INDEX(INDIRECT($AI28),DJ$21,MATCH($AH28,INDIRECT($AJ28),0)+1),""),"PRODUCT_GEO_OVERRIDE","P","NUMBER_OF_PERIODS","-16","headers=n","REVERSE_PERIOD_ORDER","N","array=true"),1)&lt;&gt;"#",DJ$21,IF(LEFT(_xll.BDS(TKR,IFERROR(INDEX(INDIRECT($AI28),DJ$21,MATCH($AH28,INDIRECT($AJ28),0)+1),""),"PRODUCT_GEO_OVERRIDE","G","NUMBER_OF_PERIODS","-16","headers=n","REVERSE_PERIOD_ORDER","N","array=true"),1)&lt;&gt;"#",DJ$21,"")),""),""),"")</f>
        <v>#NAME?</v>
      </c>
      <c r="DK28" s="4" t="e">
        <f ca="1">IF(Sec_Formula_Indicator&gt;0,IF(LEN($AH28)&gt;0,IF(DK$21&lt;$AM$21*$AM28,IF(LEFT(_xll.BDS(TKR,IFERROR(INDEX(INDIRECT($AI28),DK$21,MATCH($AH28,INDIRECT($AJ28),0)+1),""),"PRODUCT_GEO_OVERRIDE","P","NUMBER_OF_PERIODS","-16","headers=n","REVERSE_PERIOD_ORDER","N","array=true"),1)&lt;&gt;"#",DK$21,IF(LEFT(_xll.BDS(TKR,IFERROR(INDEX(INDIRECT($AI28),DK$21,MATCH($AH28,INDIRECT($AJ28),0)+1),""),"PRODUCT_GEO_OVERRIDE","G","NUMBER_OF_PERIODS","-16","headers=n","REVERSE_PERIOD_ORDER","N","array=true"),1)&lt;&gt;"#",DK$21,"")),""),""),"")</f>
        <v>#NAME?</v>
      </c>
      <c r="DL28" s="4" t="e">
        <f ca="1">IF(Sec_Formula_Indicator&gt;0,IF(LEN($AH28)&gt;0,IF(DL$21&lt;$AM$21*$AM28,IF(LEFT(_xll.BDS(TKR,IFERROR(INDEX(INDIRECT($AI28),DL$21,MATCH($AH28,INDIRECT($AJ28),0)+1),""),"PRODUCT_GEO_OVERRIDE","P","NUMBER_OF_PERIODS","-16","headers=n","REVERSE_PERIOD_ORDER","N","array=true"),1)&lt;&gt;"#",DL$21,IF(LEFT(_xll.BDS(TKR,IFERROR(INDEX(INDIRECT($AI28),DL$21,MATCH($AH28,INDIRECT($AJ28),0)+1),""),"PRODUCT_GEO_OVERRIDE","G","NUMBER_OF_PERIODS","-16","headers=n","REVERSE_PERIOD_ORDER","N","array=true"),1)&lt;&gt;"#",DL$21,"")),""),""),"")</f>
        <v>#NAME?</v>
      </c>
      <c r="DM28" s="4" t="e">
        <f ca="1">IF(Sec_Formula_Indicator&gt;0,IF(LEN($AH28)&gt;0,IF(DM$21&lt;$AM$21*$AM28,IF(LEFT(_xll.BDS(TKR,IFERROR(INDEX(INDIRECT($AI28),DM$21,MATCH($AH28,INDIRECT($AJ28),0)+1),""),"PRODUCT_GEO_OVERRIDE","P","NUMBER_OF_PERIODS","-16","headers=n","REVERSE_PERIOD_ORDER","N","array=true"),1)&lt;&gt;"#",DM$21,IF(LEFT(_xll.BDS(TKR,IFERROR(INDEX(INDIRECT($AI28),DM$21,MATCH($AH28,INDIRECT($AJ28),0)+1),""),"PRODUCT_GEO_OVERRIDE","G","NUMBER_OF_PERIODS","-16","headers=n","REVERSE_PERIOD_ORDER","N","array=true"),1)&lt;&gt;"#",DM$21,"")),""),""),"")</f>
        <v>#NAME?</v>
      </c>
      <c r="DN28" s="4" t="e">
        <f ca="1">IF(Sec_Formula_Indicator&gt;0,IF(LEN($AH28)&gt;0,IF(DN$21&lt;$AM$21*$AM28,IF(LEFT(_xll.BDS(TKR,IFERROR(INDEX(INDIRECT($AI28),DN$21,MATCH($AH28,INDIRECT($AJ28),0)+1),""),"PRODUCT_GEO_OVERRIDE","P","NUMBER_OF_PERIODS","-16","headers=n","REVERSE_PERIOD_ORDER","N","array=true"),1)&lt;&gt;"#",DN$21,IF(LEFT(_xll.BDS(TKR,IFERROR(INDEX(INDIRECT($AI28),DN$21,MATCH($AH28,INDIRECT($AJ28),0)+1),""),"PRODUCT_GEO_OVERRIDE","G","NUMBER_OF_PERIODS","-16","headers=n","REVERSE_PERIOD_ORDER","N","array=true"),1)&lt;&gt;"#",DN$21,"")),""),""),"")</f>
        <v>#NAME?</v>
      </c>
      <c r="DO28" s="4" t="e">
        <f ca="1">IF(Sec_Formula_Indicator&gt;0,IF(LEN($AH28)&gt;0,IF(DO$21&lt;$AM$21*$AM28,IF(LEFT(_xll.BDS(TKR,IFERROR(INDEX(INDIRECT($AI28),DO$21,MATCH($AH28,INDIRECT($AJ28),0)+1),""),"PRODUCT_GEO_OVERRIDE","P","NUMBER_OF_PERIODS","-16","headers=n","REVERSE_PERIOD_ORDER","N","array=true"),1)&lt;&gt;"#",DO$21,IF(LEFT(_xll.BDS(TKR,IFERROR(INDEX(INDIRECT($AI28),DO$21,MATCH($AH28,INDIRECT($AJ28),0)+1),""),"PRODUCT_GEO_OVERRIDE","G","NUMBER_OF_PERIODS","-16","headers=n","REVERSE_PERIOD_ORDER","N","array=true"),1)&lt;&gt;"#",DO$21,"")),""),""),"")</f>
        <v>#NAME?</v>
      </c>
      <c r="DP28" s="4" t="e">
        <f ca="1">IF(Sec_Formula_Indicator&gt;0,IF(LEN($AH28)&gt;0,IF(DP$21&lt;$AM$21*$AM28,IF(LEFT(_xll.BDS(TKR,IFERROR(INDEX(INDIRECT($AI28),DP$21,MATCH($AH28,INDIRECT($AJ28),0)+1),""),"PRODUCT_GEO_OVERRIDE","P","NUMBER_OF_PERIODS","-16","headers=n","REVERSE_PERIOD_ORDER","N","array=true"),1)&lt;&gt;"#",DP$21,IF(LEFT(_xll.BDS(TKR,IFERROR(INDEX(INDIRECT($AI28),DP$21,MATCH($AH28,INDIRECT($AJ28),0)+1),""),"PRODUCT_GEO_OVERRIDE","G","NUMBER_OF_PERIODS","-16","headers=n","REVERSE_PERIOD_ORDER","N","array=true"),1)&lt;&gt;"#",DP$21,"")),""),""),"")</f>
        <v>#NAME?</v>
      </c>
      <c r="DQ28" s="4" t="e">
        <f ca="1">IF(Sec_Formula_Indicator&gt;0,IF(LEN($AH28)&gt;0,IF(DQ$21&lt;$AM$21*$AM28,IF(LEFT(_xll.BDS(TKR,IFERROR(INDEX(INDIRECT($AI28),DQ$21,MATCH($AH28,INDIRECT($AJ28),0)+1),""),"PRODUCT_GEO_OVERRIDE","P","NUMBER_OF_PERIODS","-16","headers=n","REVERSE_PERIOD_ORDER","N","array=true"),1)&lt;&gt;"#",DQ$21,IF(LEFT(_xll.BDS(TKR,IFERROR(INDEX(INDIRECT($AI28),DQ$21,MATCH($AH28,INDIRECT($AJ28),0)+1),""),"PRODUCT_GEO_OVERRIDE","G","NUMBER_OF_PERIODS","-16","headers=n","REVERSE_PERIOD_ORDER","N","array=true"),1)&lt;&gt;"#",DQ$21,"")),""),""),"")</f>
        <v>#NAME?</v>
      </c>
      <c r="DR28" s="4" t="e">
        <f ca="1">IF(Sec_Formula_Indicator&gt;0,IF(LEN($AH28)&gt;0,IF(DR$21&lt;$AM$21*$AM28,IF(LEFT(_xll.BDS(TKR,IFERROR(INDEX(INDIRECT($AI28),DR$21,MATCH($AH28,INDIRECT($AJ28),0)+1),""),"PRODUCT_GEO_OVERRIDE","P","NUMBER_OF_PERIODS","-16","headers=n","REVERSE_PERIOD_ORDER","N","array=true"),1)&lt;&gt;"#",DR$21,IF(LEFT(_xll.BDS(TKR,IFERROR(INDEX(INDIRECT($AI28),DR$21,MATCH($AH28,INDIRECT($AJ28),0)+1),""),"PRODUCT_GEO_OVERRIDE","G","NUMBER_OF_PERIODS","-16","headers=n","REVERSE_PERIOD_ORDER","N","array=true"),1)&lt;&gt;"#",DR$21,"")),""),""),"")</f>
        <v>#NAME?</v>
      </c>
      <c r="DS28" s="4" t="e">
        <f ca="1">IF(Sec_Formula_Indicator&gt;0,IF(LEN($AH28)&gt;0,IF(DS$21&lt;$AM$21*$AM28,IF(LEFT(_xll.BDS(TKR,IFERROR(INDEX(INDIRECT($AI28),DS$21,MATCH($AH28,INDIRECT($AJ28),0)+1),""),"PRODUCT_GEO_OVERRIDE","P","NUMBER_OF_PERIODS","-16","headers=n","REVERSE_PERIOD_ORDER","N","array=true"),1)&lt;&gt;"#",DS$21,IF(LEFT(_xll.BDS(TKR,IFERROR(INDEX(INDIRECT($AI28),DS$21,MATCH($AH28,INDIRECT($AJ28),0)+1),""),"PRODUCT_GEO_OVERRIDE","G","NUMBER_OF_PERIODS","-16","headers=n","REVERSE_PERIOD_ORDER","N","array=true"),1)&lt;&gt;"#",DS$21,"")),""),""),"")</f>
        <v>#NAME?</v>
      </c>
      <c r="DT28" s="4" t="e">
        <f ca="1">IF(Sec_Formula_Indicator&gt;0,IF(LEN($AH28)&gt;0,IF(DT$21&lt;$AM$21*$AM28,IF(LEFT(_xll.BDS(TKR,IFERROR(INDEX(INDIRECT($AI28),DT$21,MATCH($AH28,INDIRECT($AJ28),0)+1),""),"PRODUCT_GEO_OVERRIDE","P","NUMBER_OF_PERIODS","-16","headers=n","REVERSE_PERIOD_ORDER","N","array=true"),1)&lt;&gt;"#",DT$21,IF(LEFT(_xll.BDS(TKR,IFERROR(INDEX(INDIRECT($AI28),DT$21,MATCH($AH28,INDIRECT($AJ28),0)+1),""),"PRODUCT_GEO_OVERRIDE","G","NUMBER_OF_PERIODS","-16","headers=n","REVERSE_PERIOD_ORDER","N","array=true"),1)&lt;&gt;"#",DT$21,"")),""),""),"")</f>
        <v>#NAME?</v>
      </c>
      <c r="DU28" s="4" t="e">
        <f ca="1">IF(Sec_Formula_Indicator&gt;0,IF(LEN($AH28)&gt;0,IF(DU$21&lt;$AM$21*$AM28,IF(LEFT(_xll.BDS(TKR,IFERROR(INDEX(INDIRECT($AI28),DU$21,MATCH($AH28,INDIRECT($AJ28),0)+1),""),"PRODUCT_GEO_OVERRIDE","P","NUMBER_OF_PERIODS","-16","headers=n","REVERSE_PERIOD_ORDER","N","array=true"),1)&lt;&gt;"#",DU$21,IF(LEFT(_xll.BDS(TKR,IFERROR(INDEX(INDIRECT($AI28),DU$21,MATCH($AH28,INDIRECT($AJ28),0)+1),""),"PRODUCT_GEO_OVERRIDE","G","NUMBER_OF_PERIODS","-16","headers=n","REVERSE_PERIOD_ORDER","N","array=true"),1)&lt;&gt;"#",DU$21,"")),""),""),"")</f>
        <v>#NAME?</v>
      </c>
      <c r="DV28" s="4" t="e">
        <f ca="1">IF(Sec_Formula_Indicator&gt;0,IF(LEN($AH28)&gt;0,IF(DV$21&lt;$AM$21*$AM28,IF(LEFT(_xll.BDS(TKR,IFERROR(INDEX(INDIRECT($AI28),DV$21,MATCH($AH28,INDIRECT($AJ28),0)+1),""),"PRODUCT_GEO_OVERRIDE","P","NUMBER_OF_PERIODS","-16","headers=n","REVERSE_PERIOD_ORDER","N","array=true"),1)&lt;&gt;"#",DV$21,IF(LEFT(_xll.BDS(TKR,IFERROR(INDEX(INDIRECT($AI28),DV$21,MATCH($AH28,INDIRECT($AJ28),0)+1),""),"PRODUCT_GEO_OVERRIDE","G","NUMBER_OF_PERIODS","-16","headers=n","REVERSE_PERIOD_ORDER","N","array=true"),1)&lt;&gt;"#",DV$21,"")),""),""),"")</f>
        <v>#NAME?</v>
      </c>
      <c r="DW28" s="4" t="e">
        <f ca="1">IF(Sec_Formula_Indicator&gt;0,IF(LEN($AH28)&gt;0,IF(DW$21&lt;$AM$21*$AM28,IF(LEFT(_xll.BDS(TKR,IFERROR(INDEX(INDIRECT($AI28),DW$21,MATCH($AH28,INDIRECT($AJ28),0)+1),""),"PRODUCT_GEO_OVERRIDE","P","NUMBER_OF_PERIODS","-16","headers=n","REVERSE_PERIOD_ORDER","N","array=true"),1)&lt;&gt;"#",DW$21,IF(LEFT(_xll.BDS(TKR,IFERROR(INDEX(INDIRECT($AI28),DW$21,MATCH($AH28,INDIRECT($AJ28),0)+1),""),"PRODUCT_GEO_OVERRIDE","G","NUMBER_OF_PERIODS","-16","headers=n","REVERSE_PERIOD_ORDER","N","array=true"),1)&lt;&gt;"#",DW$21,"")),""),""),"")</f>
        <v>#NAME?</v>
      </c>
      <c r="DX28" s="4" t="e">
        <f ca="1">IF(Sec_Formula_Indicator&gt;0,IF(LEN($AH28)&gt;0,IF(DX$21&lt;$AM$21*$AM28,IF(LEFT(_xll.BDS(TKR,IFERROR(INDEX(INDIRECT($AI28),DX$21,MATCH($AH28,INDIRECT($AJ28),0)+1),""),"PRODUCT_GEO_OVERRIDE","P","NUMBER_OF_PERIODS","-16","headers=n","REVERSE_PERIOD_ORDER","N","array=true"),1)&lt;&gt;"#",DX$21,IF(LEFT(_xll.BDS(TKR,IFERROR(INDEX(INDIRECT($AI28),DX$21,MATCH($AH28,INDIRECT($AJ28),0)+1),""),"PRODUCT_GEO_OVERRIDE","G","NUMBER_OF_PERIODS","-16","headers=n","REVERSE_PERIOD_ORDER","N","array=true"),1)&lt;&gt;"#",DX$21,"")),""),""),"")</f>
        <v>#NAME?</v>
      </c>
      <c r="DY28" s="4" t="e">
        <f ca="1">IF(Sec_Formula_Indicator&gt;0,IF(LEN($AH28)&gt;0,IF(DY$21&lt;$AM$21*$AM28,IF(LEFT(_xll.BDS(TKR,IFERROR(INDEX(INDIRECT($AI28),DY$21,MATCH($AH28,INDIRECT($AJ28),0)+1),""),"PRODUCT_GEO_OVERRIDE","P","NUMBER_OF_PERIODS","-16","headers=n","REVERSE_PERIOD_ORDER","N","array=true"),1)&lt;&gt;"#",DY$21,IF(LEFT(_xll.BDS(TKR,IFERROR(INDEX(INDIRECT($AI28),DY$21,MATCH($AH28,INDIRECT($AJ28),0)+1),""),"PRODUCT_GEO_OVERRIDE","G","NUMBER_OF_PERIODS","-16","headers=n","REVERSE_PERIOD_ORDER","N","array=true"),1)&lt;&gt;"#",DY$21,"")),""),""),"")</f>
        <v>#NAME?</v>
      </c>
      <c r="DZ28" s="4" t="e">
        <f ca="1">IF(Sec_Formula_Indicator&gt;0,IF(LEN($AH28)&gt;0,IF(DZ$21&lt;$AM$21*$AM28,IF(LEFT(_xll.BDS(TKR,IFERROR(INDEX(INDIRECT($AI28),DZ$21,MATCH($AH28,INDIRECT($AJ28),0)+1),""),"PRODUCT_GEO_OVERRIDE","P","NUMBER_OF_PERIODS","-16","headers=n","REVERSE_PERIOD_ORDER","N","array=true"),1)&lt;&gt;"#",DZ$21,IF(LEFT(_xll.BDS(TKR,IFERROR(INDEX(INDIRECT($AI28),DZ$21,MATCH($AH28,INDIRECT($AJ28),0)+1),""),"PRODUCT_GEO_OVERRIDE","G","NUMBER_OF_PERIODS","-16","headers=n","REVERSE_PERIOD_ORDER","N","array=true"),1)&lt;&gt;"#",DZ$21,"")),""),""),"")</f>
        <v>#NAME?</v>
      </c>
      <c r="EA28" s="4" t="e">
        <f ca="1">IF(Sec_Formula_Indicator&gt;0,IF(LEN($AH28)&gt;0,IF(EA$21&lt;$AM$21*$AM28,IF(LEFT(_xll.BDS(TKR,IFERROR(INDEX(INDIRECT($AI28),EA$21,MATCH($AH28,INDIRECT($AJ28),0)+1),""),"PRODUCT_GEO_OVERRIDE","P","NUMBER_OF_PERIODS","-16","headers=n","REVERSE_PERIOD_ORDER","N","array=true"),1)&lt;&gt;"#",EA$21,IF(LEFT(_xll.BDS(TKR,IFERROR(INDEX(INDIRECT($AI28),EA$21,MATCH($AH28,INDIRECT($AJ28),0)+1),""),"PRODUCT_GEO_OVERRIDE","G","NUMBER_OF_PERIODS","-16","headers=n","REVERSE_PERIOD_ORDER","N","array=true"),1)&lt;&gt;"#",EA$21,"")),""),""),"")</f>
        <v>#NAME?</v>
      </c>
      <c r="EB28" s="4" t="e">
        <f ca="1">IF(Sec_Formula_Indicator&gt;0,IF(LEN($AH28)&gt;0,IF(EB$21&lt;$AM$21*$AM28,IF(LEFT(_xll.BDS(TKR,IFERROR(INDEX(INDIRECT($AI28),EB$21,MATCH($AH28,INDIRECT($AJ28),0)+1),""),"PRODUCT_GEO_OVERRIDE","P","NUMBER_OF_PERIODS","-16","headers=n","REVERSE_PERIOD_ORDER","N","array=true"),1)&lt;&gt;"#",EB$21,IF(LEFT(_xll.BDS(TKR,IFERROR(INDEX(INDIRECT($AI28),EB$21,MATCH($AH28,INDIRECT($AJ28),0)+1),""),"PRODUCT_GEO_OVERRIDE","G","NUMBER_OF_PERIODS","-16","headers=n","REVERSE_PERIOD_ORDER","N","array=true"),1)&lt;&gt;"#",EB$21,"")),""),""),"")</f>
        <v>#NAME?</v>
      </c>
      <c r="EC28" s="4" t="e">
        <f ca="1">IF(Sec_Formula_Indicator&gt;0,IF(LEN($AH28)&gt;0,IF(EC$21&lt;$AM$21*$AM28,IF(LEFT(_xll.BDS(TKR,IFERROR(INDEX(INDIRECT($AI28),EC$21,MATCH($AH28,INDIRECT($AJ28),0)+1),""),"PRODUCT_GEO_OVERRIDE","P","NUMBER_OF_PERIODS","-16","headers=n","REVERSE_PERIOD_ORDER","N","array=true"),1)&lt;&gt;"#",EC$21,IF(LEFT(_xll.BDS(TKR,IFERROR(INDEX(INDIRECT($AI28),EC$21,MATCH($AH28,INDIRECT($AJ28),0)+1),""),"PRODUCT_GEO_OVERRIDE","G","NUMBER_OF_PERIODS","-16","headers=n","REVERSE_PERIOD_ORDER","N","array=true"),1)&lt;&gt;"#",EC$21,"")),""),""),"")</f>
        <v>#NAME?</v>
      </c>
      <c r="ED28" s="4" t="e">
        <f ca="1">IF(Sec_Formula_Indicator&gt;0,IF(LEN($AH28)&gt;0,IF(ED$21&lt;$AM$21*$AM28,IF(LEFT(_xll.BDS(TKR,IFERROR(INDEX(INDIRECT($AI28),ED$21,MATCH($AH28,INDIRECT($AJ28),0)+1),""),"PRODUCT_GEO_OVERRIDE","P","NUMBER_OF_PERIODS","-16","headers=n","REVERSE_PERIOD_ORDER","N","array=true"),1)&lt;&gt;"#",ED$21,IF(LEFT(_xll.BDS(TKR,IFERROR(INDEX(INDIRECT($AI28),ED$21,MATCH($AH28,INDIRECT($AJ28),0)+1),""),"PRODUCT_GEO_OVERRIDE","G","NUMBER_OF_PERIODS","-16","headers=n","REVERSE_PERIOD_ORDER","N","array=true"),1)&lt;&gt;"#",ED$21,"")),""),""),"")</f>
        <v>#NAME?</v>
      </c>
      <c r="EE28" s="4" t="e">
        <f ca="1">IF(Sec_Formula_Indicator&gt;0,IF(LEN($AH28)&gt;0,IF(EE$21&lt;$AM$21*$AM28,IF(LEFT(_xll.BDS(TKR,IFERROR(INDEX(INDIRECT($AI28),EE$21,MATCH($AH28,INDIRECT($AJ28),0)+1),""),"PRODUCT_GEO_OVERRIDE","P","NUMBER_OF_PERIODS","-16","headers=n","REVERSE_PERIOD_ORDER","N","array=true"),1)&lt;&gt;"#",EE$21,IF(LEFT(_xll.BDS(TKR,IFERROR(INDEX(INDIRECT($AI28),EE$21,MATCH($AH28,INDIRECT($AJ28),0)+1),""),"PRODUCT_GEO_OVERRIDE","G","NUMBER_OF_PERIODS","-16","headers=n","REVERSE_PERIOD_ORDER","N","array=true"),1)&lt;&gt;"#",EE$21,"")),""),""),"")</f>
        <v>#NAME?</v>
      </c>
      <c r="EF28" s="4" t="e">
        <f ca="1">IF(Sec_Formula_Indicator&gt;0,IF(LEN($AH28)&gt;0,IF(EF$21&lt;$AM$21*$AM28,IF(LEFT(_xll.BDS(TKR,IFERROR(INDEX(INDIRECT($AI28),EF$21,MATCH($AH28,INDIRECT($AJ28),0)+1),""),"PRODUCT_GEO_OVERRIDE","P","NUMBER_OF_PERIODS","-16","headers=n","REVERSE_PERIOD_ORDER","N","array=true"),1)&lt;&gt;"#",EF$21,IF(LEFT(_xll.BDS(TKR,IFERROR(INDEX(INDIRECT($AI28),EF$21,MATCH($AH28,INDIRECT($AJ28),0)+1),""),"PRODUCT_GEO_OVERRIDE","G","NUMBER_OF_PERIODS","-16","headers=n","REVERSE_PERIOD_ORDER","N","array=true"),1)&lt;&gt;"#",EF$21,"")),""),""),"")</f>
        <v>#NAME?</v>
      </c>
      <c r="EG28" s="4" t="e">
        <f ca="1">IF(Sec_Formula_Indicator&gt;0,IF(LEN($AH28)&gt;0,IF(EG$21&lt;$AM$21*$AM28,IF(LEFT(_xll.BDS(TKR,IFERROR(INDEX(INDIRECT($AI28),EG$21,MATCH($AH28,INDIRECT($AJ28),0)+1),""),"PRODUCT_GEO_OVERRIDE","P","NUMBER_OF_PERIODS","-16","headers=n","REVERSE_PERIOD_ORDER","N","array=true"),1)&lt;&gt;"#",EG$21,IF(LEFT(_xll.BDS(TKR,IFERROR(INDEX(INDIRECT($AI28),EG$21,MATCH($AH28,INDIRECT($AJ28),0)+1),""),"PRODUCT_GEO_OVERRIDE","G","NUMBER_OF_PERIODS","-16","headers=n","REVERSE_PERIOD_ORDER","N","array=true"),1)&lt;&gt;"#",EG$21,"")),""),""),"")</f>
        <v>#NAME?</v>
      </c>
      <c r="EH28" s="4" t="e">
        <f ca="1">IF(Sec_Formula_Indicator&gt;0,IF(LEN($AH28)&gt;0,IF(EH$21&lt;$AM$21*$AM28,IF(LEFT(_xll.BDS(TKR,IFERROR(INDEX(INDIRECT($AI28),EH$21,MATCH($AH28,INDIRECT($AJ28),0)+1),""),"PRODUCT_GEO_OVERRIDE","P","NUMBER_OF_PERIODS","-16","headers=n","REVERSE_PERIOD_ORDER","N","array=true"),1)&lt;&gt;"#",EH$21,IF(LEFT(_xll.BDS(TKR,IFERROR(INDEX(INDIRECT($AI28),EH$21,MATCH($AH28,INDIRECT($AJ28),0)+1),""),"PRODUCT_GEO_OVERRIDE","G","NUMBER_OF_PERIODS","-16","headers=n","REVERSE_PERIOD_ORDER","N","array=true"),1)&lt;&gt;"#",EH$21,"")),""),""),"")</f>
        <v>#NAME?</v>
      </c>
      <c r="EI28" s="4" t="e">
        <f ca="1">IF(Sec_Formula_Indicator&gt;0,IF(LEN($AH28)&gt;0,IF(EI$21&lt;$AM$21*$AM28,IF(LEFT(_xll.BDS(TKR,IFERROR(INDEX(INDIRECT($AI28),EI$21,MATCH($AH28,INDIRECT($AJ28),0)+1),""),"PRODUCT_GEO_OVERRIDE","P","NUMBER_OF_PERIODS","-16","headers=n","REVERSE_PERIOD_ORDER","N","array=true"),1)&lt;&gt;"#",EI$21,IF(LEFT(_xll.BDS(TKR,IFERROR(INDEX(INDIRECT($AI28),EI$21,MATCH($AH28,INDIRECT($AJ28),0)+1),""),"PRODUCT_GEO_OVERRIDE","G","NUMBER_OF_PERIODS","-16","headers=n","REVERSE_PERIOD_ORDER","N","array=true"),1)&lt;&gt;"#",EI$21,"")),""),""),"")</f>
        <v>#NAME?</v>
      </c>
      <c r="IG28" t="str">
        <f t="shared" ca="1" si="6"/>
        <v/>
      </c>
      <c r="IH28" t="str">
        <f t="shared" ca="1" si="6"/>
        <v/>
      </c>
      <c r="II28" t="str">
        <f t="shared" ca="1" si="6"/>
        <v/>
      </c>
      <c r="IJ28" t="str">
        <f t="shared" ca="1" si="6"/>
        <v/>
      </c>
      <c r="IK28" t="str">
        <f t="shared" ca="1" si="6"/>
        <v/>
      </c>
      <c r="IL28" t="str">
        <f t="shared" ca="1" si="6"/>
        <v/>
      </c>
      <c r="IM28" t="str">
        <f t="shared" ca="1" si="6"/>
        <v/>
      </c>
      <c r="IN28" t="str">
        <f t="shared" ca="1" si="6"/>
        <v/>
      </c>
      <c r="IO28" t="str">
        <f t="shared" ca="1" si="6"/>
        <v/>
      </c>
      <c r="IP28" t="str">
        <f t="shared" ca="1" si="6"/>
        <v/>
      </c>
      <c r="IQ28" t="str">
        <f t="shared" ca="1" si="6"/>
        <v/>
      </c>
      <c r="IR28" t="str">
        <f t="shared" ca="1" si="6"/>
        <v/>
      </c>
      <c r="IS28" t="str">
        <f t="shared" ca="1" si="6"/>
        <v/>
      </c>
      <c r="IT28" t="str">
        <f t="shared" ca="1" si="6"/>
        <v/>
      </c>
      <c r="IU28" t="str">
        <f t="shared" ca="1" si="6"/>
        <v/>
      </c>
      <c r="IV28" t="str">
        <f t="shared" ca="1" si="6"/>
        <v/>
      </c>
      <c r="IW28" t="str">
        <f t="shared" ca="1" si="7"/>
        <v/>
      </c>
      <c r="IX28" t="str">
        <f t="shared" ca="1" si="7"/>
        <v/>
      </c>
      <c r="IY28" t="str">
        <f t="shared" ca="1" si="7"/>
        <v/>
      </c>
      <c r="IZ28" t="str">
        <f t="shared" ca="1" si="7"/>
        <v/>
      </c>
      <c r="JA28" t="str">
        <f t="shared" ca="1" si="7"/>
        <v/>
      </c>
      <c r="JB28" t="str">
        <f t="shared" ca="1" si="7"/>
        <v/>
      </c>
      <c r="JC28" t="str">
        <f t="shared" ca="1" si="7"/>
        <v/>
      </c>
      <c r="JD28" t="str">
        <f t="shared" ca="1" si="7"/>
        <v/>
      </c>
      <c r="JE28" t="str">
        <f t="shared" ca="1" si="7"/>
        <v/>
      </c>
      <c r="JF28" t="str">
        <f t="shared" ca="1" si="7"/>
        <v/>
      </c>
      <c r="JG28" t="str">
        <f t="shared" ca="1" si="7"/>
        <v/>
      </c>
      <c r="JH28" t="str">
        <f t="shared" ca="1" si="7"/>
        <v/>
      </c>
      <c r="JI28" t="str">
        <f t="shared" ca="1" si="7"/>
        <v/>
      </c>
      <c r="JJ28" t="str">
        <f t="shared" ca="1" si="7"/>
        <v/>
      </c>
      <c r="JK28" t="str">
        <f t="shared" ca="1" si="7"/>
        <v/>
      </c>
      <c r="JL28" t="str">
        <f t="shared" ca="1" si="7"/>
        <v/>
      </c>
      <c r="JM28" t="str">
        <f t="shared" ca="1" si="8"/>
        <v/>
      </c>
      <c r="JN28" t="str">
        <f t="shared" ca="1" si="8"/>
        <v/>
      </c>
      <c r="JO28" t="str">
        <f t="shared" ca="1" si="8"/>
        <v/>
      </c>
      <c r="JP28" t="str">
        <f t="shared" ca="1" si="8"/>
        <v/>
      </c>
      <c r="JQ28" t="str">
        <f t="shared" ca="1" si="8"/>
        <v/>
      </c>
      <c r="JR28" t="str">
        <f t="shared" ca="1" si="8"/>
        <v/>
      </c>
      <c r="JS28" t="str">
        <f t="shared" ca="1" si="8"/>
        <v/>
      </c>
      <c r="JT28" t="str">
        <f t="shared" ca="1" si="8"/>
        <v/>
      </c>
      <c r="JU28" t="str">
        <f t="shared" ca="1" si="8"/>
        <v/>
      </c>
      <c r="JV28" t="str">
        <f t="shared" ca="1" si="8"/>
        <v/>
      </c>
      <c r="JW28" t="str">
        <f t="shared" ca="1" si="8"/>
        <v/>
      </c>
      <c r="JX28" t="str">
        <f t="shared" ca="1" si="8"/>
        <v/>
      </c>
      <c r="JY28" t="str">
        <f t="shared" ca="1" si="8"/>
        <v/>
      </c>
      <c r="JZ28" t="str">
        <f t="shared" ca="1" si="8"/>
        <v/>
      </c>
      <c r="KA28" t="str">
        <f t="shared" ca="1" si="8"/>
        <v/>
      </c>
      <c r="KB28" t="str">
        <f t="shared" ca="1" si="8"/>
        <v/>
      </c>
      <c r="KC28" t="str">
        <f t="shared" ca="1" si="9"/>
        <v/>
      </c>
      <c r="KD28" t="str">
        <f t="shared" ca="1" si="9"/>
        <v/>
      </c>
      <c r="KE28" t="str">
        <f t="shared" ca="1" si="9"/>
        <v/>
      </c>
      <c r="KF28" t="str">
        <f t="shared" ca="1" si="9"/>
        <v/>
      </c>
      <c r="KG28" t="str">
        <f t="shared" ca="1" si="9"/>
        <v/>
      </c>
      <c r="KH28" t="str">
        <f t="shared" ca="1" si="9"/>
        <v/>
      </c>
      <c r="KI28" t="str">
        <f t="shared" ca="1" si="9"/>
        <v/>
      </c>
      <c r="KJ28" t="str">
        <f t="shared" ca="1" si="9"/>
        <v/>
      </c>
      <c r="KK28" t="str">
        <f t="shared" ca="1" si="9"/>
        <v/>
      </c>
      <c r="KL28" t="str">
        <f t="shared" ca="1" si="9"/>
        <v/>
      </c>
      <c r="KM28" t="str">
        <f t="shared" ca="1" si="9"/>
        <v/>
      </c>
      <c r="KN28" t="str">
        <f t="shared" ca="1" si="9"/>
        <v/>
      </c>
      <c r="KO28" t="str">
        <f t="shared" ca="1" si="9"/>
        <v/>
      </c>
      <c r="KP28" t="str">
        <f t="shared" ca="1" si="9"/>
        <v/>
      </c>
      <c r="KQ28" t="str">
        <f t="shared" ca="1" si="9"/>
        <v/>
      </c>
      <c r="KR28" t="str">
        <f t="shared" ca="1" si="9"/>
        <v/>
      </c>
      <c r="KS28" t="str">
        <f t="shared" ca="1" si="10"/>
        <v/>
      </c>
      <c r="KT28" t="str">
        <f t="shared" ca="1" si="10"/>
        <v/>
      </c>
      <c r="KU28" t="str">
        <f t="shared" ca="1" si="10"/>
        <v/>
      </c>
      <c r="KV28" t="str">
        <f t="shared" ca="1" si="10"/>
        <v/>
      </c>
      <c r="KW28" t="str">
        <f t="shared" ca="1" si="10"/>
        <v/>
      </c>
      <c r="KX28" t="str">
        <f t="shared" ca="1" si="10"/>
        <v/>
      </c>
      <c r="KY28" t="str">
        <f t="shared" ca="1" si="10"/>
        <v/>
      </c>
      <c r="KZ28" t="str">
        <f t="shared" ca="1" si="10"/>
        <v/>
      </c>
      <c r="LA28" t="str">
        <f t="shared" ca="1" si="10"/>
        <v/>
      </c>
      <c r="LB28" t="str">
        <f t="shared" ca="1" si="10"/>
        <v/>
      </c>
      <c r="LC28" t="str">
        <f t="shared" ca="1" si="10"/>
        <v/>
      </c>
      <c r="LD28" t="str">
        <f t="shared" ca="1" si="10"/>
        <v/>
      </c>
      <c r="LE28" t="str">
        <f t="shared" ca="1" si="10"/>
        <v/>
      </c>
      <c r="LF28" t="str">
        <f t="shared" ca="1" si="10"/>
        <v/>
      </c>
      <c r="LG28" t="str">
        <f t="shared" ca="1" si="10"/>
        <v/>
      </c>
      <c r="LH28" t="str">
        <f t="shared" ca="1" si="10"/>
        <v/>
      </c>
      <c r="LI28" t="str">
        <f t="shared" ca="1" si="11"/>
        <v/>
      </c>
      <c r="LJ28" t="str">
        <f t="shared" ca="1" si="11"/>
        <v/>
      </c>
      <c r="LK28" t="str">
        <f t="shared" ca="1" si="11"/>
        <v/>
      </c>
      <c r="LL28" t="str">
        <f t="shared" ca="1" si="11"/>
        <v/>
      </c>
      <c r="LM28" t="str">
        <f t="shared" ca="1" si="11"/>
        <v/>
      </c>
      <c r="LN28" t="str">
        <f t="shared" ca="1" si="11"/>
        <v/>
      </c>
      <c r="LO28" t="str">
        <f t="shared" ca="1" si="11"/>
        <v/>
      </c>
      <c r="LP28" t="str">
        <f t="shared" ca="1" si="11"/>
        <v/>
      </c>
      <c r="LQ28" t="str">
        <f t="shared" ca="1" si="11"/>
        <v/>
      </c>
      <c r="LR28" t="str">
        <f t="shared" ca="1" si="11"/>
        <v/>
      </c>
      <c r="LS28" t="str">
        <f t="shared" ca="1" si="11"/>
        <v/>
      </c>
      <c r="LT28" t="str">
        <f t="shared" ca="1" si="11"/>
        <v/>
      </c>
      <c r="LU28" t="str">
        <f t="shared" ca="1" si="11"/>
        <v/>
      </c>
      <c r="LV28" t="str">
        <f t="shared" ca="1" si="11"/>
        <v/>
      </c>
      <c r="LW28" t="str">
        <f t="shared" ca="1" si="11"/>
        <v/>
      </c>
      <c r="LX28" t="str">
        <f t="shared" ca="1" si="11"/>
        <v/>
      </c>
      <c r="LY28" t="str">
        <f t="shared" ca="1" si="12"/>
        <v/>
      </c>
      <c r="LZ28" t="str">
        <f t="shared" ca="1" si="12"/>
        <v/>
      </c>
      <c r="MA28" t="str">
        <f t="shared" ca="1" si="12"/>
        <v/>
      </c>
      <c r="MB28" t="str">
        <f t="shared" ca="1" si="12"/>
        <v/>
      </c>
      <c r="MC28" t="str">
        <f t="shared" ca="1" si="12"/>
        <v/>
      </c>
      <c r="MD28" t="str">
        <f t="shared" ca="1" si="12"/>
        <v/>
      </c>
      <c r="ME28" t="str">
        <f t="shared" ca="1" si="12"/>
        <v/>
      </c>
      <c r="MF28" t="str">
        <f t="shared" ca="1" si="12"/>
        <v/>
      </c>
      <c r="MG28" t="str">
        <f t="shared" ca="1" si="12"/>
        <v/>
      </c>
      <c r="MH28" t="str">
        <f t="shared" ca="1" si="12"/>
        <v/>
      </c>
      <c r="MI28" t="str">
        <f t="shared" ca="1" si="12"/>
        <v/>
      </c>
      <c r="MJ28" t="str">
        <f t="shared" ca="1" si="12"/>
        <v/>
      </c>
      <c r="MK28" t="str">
        <f t="shared" ca="1" si="12"/>
        <v/>
      </c>
      <c r="ML28" t="str">
        <f t="shared" ca="1" si="12"/>
        <v/>
      </c>
      <c r="MM28" t="str">
        <f t="shared" ca="1" si="12"/>
        <v/>
      </c>
      <c r="MN28" t="str">
        <f t="shared" ca="1" si="12"/>
        <v/>
      </c>
      <c r="MO28" t="str">
        <f t="shared" ca="1" si="13"/>
        <v/>
      </c>
      <c r="MP28" t="str">
        <f t="shared" ca="1" si="13"/>
        <v/>
      </c>
      <c r="MQ28" t="str">
        <f t="shared" ca="1" si="13"/>
        <v/>
      </c>
      <c r="MR28" t="str">
        <f t="shared" ca="1" si="13"/>
        <v/>
      </c>
      <c r="MS28" t="str">
        <f t="shared" ca="1" si="13"/>
        <v/>
      </c>
      <c r="MT28" t="str">
        <f t="shared" ca="1" si="13"/>
        <v/>
      </c>
      <c r="MU28" t="str">
        <f t="shared" ca="1" si="13"/>
        <v/>
      </c>
      <c r="MV28" t="str">
        <f t="shared" ca="1" si="13"/>
        <v/>
      </c>
      <c r="MW28" t="str">
        <f t="shared" ca="1" si="13"/>
        <v/>
      </c>
      <c r="MX28" t="str">
        <f t="shared" ca="1" si="13"/>
        <v/>
      </c>
      <c r="MY28" t="str">
        <f t="shared" ca="1" si="13"/>
        <v/>
      </c>
      <c r="MZ28" t="str">
        <f t="shared" ca="1" si="13"/>
        <v/>
      </c>
      <c r="NA28" t="str">
        <f t="shared" ca="1" si="13"/>
        <v/>
      </c>
      <c r="NB28" t="str">
        <f t="shared" ca="1" si="13"/>
        <v/>
      </c>
      <c r="NC28" t="str">
        <f t="shared" ca="1" si="13"/>
        <v/>
      </c>
      <c r="ND28" t="str">
        <f t="shared" ca="1" si="13"/>
        <v/>
      </c>
      <c r="NE28" t="str">
        <f t="shared" ca="1" si="14"/>
        <v/>
      </c>
      <c r="NF28" t="str">
        <f t="shared" ca="1" si="14"/>
        <v/>
      </c>
      <c r="NG28" t="str">
        <f t="shared" ca="1" si="14"/>
        <v/>
      </c>
      <c r="NH28" t="str">
        <f t="shared" ca="1" si="14"/>
        <v/>
      </c>
      <c r="NI28" t="str">
        <f t="shared" ca="1" si="14"/>
        <v/>
      </c>
      <c r="NJ28" t="str">
        <f t="shared" ca="1" si="14"/>
        <v/>
      </c>
      <c r="NK28" t="str">
        <f t="shared" ca="1" si="14"/>
        <v/>
      </c>
      <c r="NL28" t="str">
        <f t="shared" ca="1" si="14"/>
        <v/>
      </c>
      <c r="NM28" t="str">
        <f t="shared" ca="1" si="14"/>
        <v/>
      </c>
      <c r="NN28" t="str">
        <f t="shared" ca="1" si="14"/>
        <v/>
      </c>
      <c r="NO28" t="str">
        <f t="shared" ca="1" si="14"/>
        <v/>
      </c>
      <c r="NP28" t="str">
        <f t="shared" ca="1" si="14"/>
        <v/>
      </c>
      <c r="NQ28" t="str">
        <f t="shared" ca="1" si="14"/>
        <v/>
      </c>
      <c r="NR28" t="str">
        <f t="shared" ca="1" si="14"/>
        <v/>
      </c>
      <c r="NS28" t="str">
        <f t="shared" ca="1" si="14"/>
        <v/>
      </c>
      <c r="NT28" t="str">
        <f t="shared" ca="1" si="14"/>
        <v/>
      </c>
      <c r="NU28" t="str">
        <f t="shared" ca="1" si="15"/>
        <v/>
      </c>
      <c r="NV28" t="str">
        <f t="shared" ca="1" si="15"/>
        <v/>
      </c>
      <c r="NW28" t="str">
        <f t="shared" ca="1" si="15"/>
        <v/>
      </c>
      <c r="NX28" t="str">
        <f t="shared" ca="1" si="15"/>
        <v/>
      </c>
      <c r="NY28" t="str">
        <f t="shared" ca="1" si="15"/>
        <v/>
      </c>
      <c r="NZ28" t="str">
        <f t="shared" ca="1" si="15"/>
        <v/>
      </c>
      <c r="OA28" t="str">
        <f t="shared" ca="1" si="15"/>
        <v/>
      </c>
      <c r="OB28" t="str">
        <f t="shared" ca="1" si="15"/>
        <v/>
      </c>
      <c r="OC28" t="str">
        <f t="shared" ca="1" si="15"/>
        <v/>
      </c>
      <c r="OD28" t="str">
        <f t="shared" ca="1" si="15"/>
        <v/>
      </c>
      <c r="OE28" t="str">
        <f t="shared" ca="1" si="15"/>
        <v/>
      </c>
      <c r="OF28" t="str">
        <f t="shared" ca="1" si="15"/>
        <v/>
      </c>
      <c r="OG28" t="str">
        <f t="shared" ca="1" si="15"/>
        <v/>
      </c>
      <c r="OH28" t="str">
        <f t="shared" ca="1" si="15"/>
        <v/>
      </c>
      <c r="OI28" t="str">
        <f t="shared" ca="1" si="15"/>
        <v/>
      </c>
      <c r="OJ28" t="str">
        <f t="shared" ca="1" si="15"/>
        <v/>
      </c>
      <c r="OL28">
        <v>6</v>
      </c>
      <c r="OM28" s="67" t="str">
        <f ca="1">IF($OM27&lt;&gt;"",IF(COUNTIF($OM$23:$OM27,$OM27)-INDEX($AD$23:$AD$48,MATCH($OM27,$AC$23:$AC$48,0),1)=0,INDEX($AC$23:$AC$48,MATCH($OM27,$AC$23:$AC$48,0)+1,1),$OM27),"")</f>
        <v>Income Statement</v>
      </c>
      <c r="ON28">
        <f t="shared" ca="1" si="22"/>
        <v>20</v>
      </c>
      <c r="OO28" t="str">
        <f t="shared" ca="1" si="16"/>
        <v/>
      </c>
      <c r="OP28" t="str">
        <f t="shared" ca="1" si="17"/>
        <v>SGGrids</v>
      </c>
      <c r="OQ28" s="68" t="str">
        <f t="shared" ca="1" si="18"/>
        <v>SGGridNames</v>
      </c>
      <c r="OT28" t="str">
        <f ca="1">IF($OT27&lt;&gt;"",IF(COUNTIF($OT$23:$OT27,$OT27)-INDEX($AF$23:$AF$48,MATCH($OT27,$AE$23:$AE$48,0),1)=0,INDEX($AE$23:$AE$48,MATCH($OT27,$AE$23:$AE$48,0)+1,1),$OT27),"")</f>
        <v/>
      </c>
      <c r="OU28" t="str">
        <f t="shared" ca="1" si="23"/>
        <v/>
      </c>
      <c r="OV28" t="str">
        <f t="shared" ca="1" si="19"/>
        <v/>
      </c>
      <c r="OW28" t="str">
        <f t="shared" ca="1" si="20"/>
        <v/>
      </c>
      <c r="OX28" t="str">
        <f t="shared" ca="1" si="21"/>
        <v/>
      </c>
    </row>
    <row r="29" spans="3:414">
      <c r="C29" s="36" t="s">
        <v>8108</v>
      </c>
      <c r="D29" s="21"/>
      <c r="E29" s="21" t="s">
        <v>3327</v>
      </c>
      <c r="F29" s="53" t="s">
        <v>8102</v>
      </c>
      <c r="G29" s="21"/>
      <c r="H29" s="45"/>
      <c r="I29" s="53"/>
      <c r="J29" s="53"/>
      <c r="K29" s="53" t="s">
        <v>8539</v>
      </c>
      <c r="L29" s="45" t="str">
        <f ca="1">IF($O29&lt;&gt;"Key Field",IF(ISNUMBER(MATCH(OFFSET($I29,0,RIGHT($F29)-1),OFFSET($C$7,0,RIGHT($F29)-1,8,1),0)),IF(_xll.BDP(TKR,CHOOSE(RIGHT($F29,1),"BI031","BI032","BI033"),"EQY_FUNDS_SEGMENT_NUMBER",MATCH(OFFSET($I29,0,RIGHT($F29)-1),OFFSET($C$7,0,RIGHT($F29)-1,8,1),0))/100&gt;Industry!$W$7,TRUE,""),""),"")</f>
        <v/>
      </c>
      <c r="M29" s="45"/>
      <c r="N29" s="21" t="s">
        <v>8875</v>
      </c>
      <c r="O29" s="21" t="s">
        <v>8101</v>
      </c>
      <c r="P29" s="21"/>
      <c r="Q29" s="45"/>
      <c r="R29" s="21" t="s">
        <v>3352</v>
      </c>
      <c r="S29" s="21" t="s">
        <v>3</v>
      </c>
      <c r="T29" s="21" t="s">
        <v>8881</v>
      </c>
      <c r="U29" s="45" t="str">
        <f ca="1">IF($O29&lt;&gt;"Key Field",IF(ISNUMBER(MATCH(OFFSET($R29,0,RIGHT($O29)-1),OFFSET($C$7,0,RIGHT($O29)-1,8,1),0)),IF(_xll.BDP(TKR,CHOOSE(RIGHT($O29,1),"BI031","BI032","BI033"),"EQY_FUNDS_SEGMENT_NUMBER",MATCH(OFFSET($R29,0,RIGHT($O29)-1),OFFSET($C$7,0,RIGHT($O29)-1,8,1),0))/100&gt;Industry!$W$7,TRUE,""),""),"")</f>
        <v/>
      </c>
      <c r="V29" s="72"/>
      <c r="Y29" t="str">
        <f ca="1">IFERROR(IF(OR($H29,$L29,$M29)=TRUE,COUNTIF(Y$23:Y28,"&gt;0")+1,""),"")</f>
        <v/>
      </c>
      <c r="Z29" t="str">
        <f ca="1">IFERROR(IF(OR($Q29,$U29,$V29)=TRUE,COUNTIF(Z$23:Z28,"&gt;0")+1,""),"")</f>
        <v/>
      </c>
      <c r="AA29" s="61" t="str">
        <f>IF(ISNUMBER($AK29),IF($AK29&gt;=1,COUNTIF($AK$23:$AK28,"&gt;=1")+1,""),"")</f>
        <v/>
      </c>
      <c r="AB29">
        <v>7</v>
      </c>
      <c r="AC29" s="61" t="str">
        <f t="shared" ca="1" si="0"/>
        <v/>
      </c>
      <c r="AD29" s="61" t="str">
        <f t="shared" ca="1" si="1"/>
        <v/>
      </c>
      <c r="AE29" s="63" t="str">
        <f t="shared" ca="1" si="2"/>
        <v/>
      </c>
      <c r="AF29" s="63" t="str">
        <f t="shared" ca="1" si="3"/>
        <v/>
      </c>
      <c r="AG29">
        <v>7</v>
      </c>
      <c r="AH29" t="str">
        <f>IF(COUNTIF($AH$23:$AH28,INDEX($D$23:$D$123,MATCH($AG29,$X$23:$X$123,0),1))&gt;0,"",IFERROR(INDEX($D$23:$D$123,MATCH($AG29,$X$23:$X$123,0),1),""))</f>
        <v/>
      </c>
      <c r="AI29" t="s">
        <v>8094</v>
      </c>
      <c r="AJ29" t="s">
        <v>8095</v>
      </c>
      <c r="AK29" t="str">
        <f>IF(LEN($AH29)&gt;0,COUNTIF($AN29:$IE29,"&gt;0"),"")</f>
        <v/>
      </c>
      <c r="AM29" t="str">
        <f t="shared" ca="1" si="5"/>
        <v/>
      </c>
      <c r="AN29" s="4" t="str">
        <f ca="1">IF(Sec_Formula_Indicator&gt;0,IF(LEN($AH29)&gt;0,IF(AN$21&lt;$AM$21*$AM29,IF(LEFT(_xll.BDS(TKR,IFERROR(INDEX(INDIRECT($AI29),AN$21,MATCH($AH29,INDIRECT($AJ29),0)+1),""),"PRODUCT_GEO_OVERRIDE","P","NUMBER_OF_PERIODS","-16","headers=n","REVERSE_PERIOD_ORDER","N","array=true"),1)&lt;&gt;"#",AN$21,IF(LEFT(_xll.BDS(TKR,IFERROR(INDEX(INDIRECT($AI29),AN$21,MATCH($AH29,INDIRECT($AJ29),0)+1),""),"PRODUCT_GEO_OVERRIDE","G","NUMBER_OF_PERIODS","-16","headers=n","REVERSE_PERIOD_ORDER","N","array=true"),1)&lt;&gt;"#",AN$21,"")),""),""),"")</f>
        <v/>
      </c>
      <c r="AO29" s="4" t="str">
        <f ca="1">IF(Sec_Formula_Indicator&gt;0,IF(LEN($AH29)&gt;0,IF(AO$21&lt;$AM$21*$AM29,IF(LEFT(_xll.BDS(TKR,IFERROR(INDEX(INDIRECT($AI29),AO$21,MATCH($AH29,INDIRECT($AJ29),0)+1),""),"PRODUCT_GEO_OVERRIDE","P","NUMBER_OF_PERIODS","-16","headers=n","REVERSE_PERIOD_ORDER","N","array=true"),1)&lt;&gt;"#",AO$21,IF(LEFT(_xll.BDS(TKR,IFERROR(INDEX(INDIRECT($AI29),AO$21,MATCH($AH29,INDIRECT($AJ29),0)+1),""),"PRODUCT_GEO_OVERRIDE","G","NUMBER_OF_PERIODS","-16","headers=n","REVERSE_PERIOD_ORDER","N","array=true"),1)&lt;&gt;"#",AO$21,"")),""),""),"")</f>
        <v/>
      </c>
      <c r="AP29" s="4" t="str">
        <f ca="1">IF(Sec_Formula_Indicator&gt;0,IF(LEN($AH29)&gt;0,IF(AP$21&lt;$AM$21*$AM29,IF(LEFT(_xll.BDS(TKR,IFERROR(INDEX(INDIRECT($AI29),AP$21,MATCH($AH29,INDIRECT($AJ29),0)+1),""),"PRODUCT_GEO_OVERRIDE","P","NUMBER_OF_PERIODS","-16","headers=n","REVERSE_PERIOD_ORDER","N","array=true"),1)&lt;&gt;"#",AP$21,IF(LEFT(_xll.BDS(TKR,IFERROR(INDEX(INDIRECT($AI29),AP$21,MATCH($AH29,INDIRECT($AJ29),0)+1),""),"PRODUCT_GEO_OVERRIDE","G","NUMBER_OF_PERIODS","-16","headers=n","REVERSE_PERIOD_ORDER","N","array=true"),1)&lt;&gt;"#",AP$21,"")),""),""),"")</f>
        <v/>
      </c>
      <c r="AQ29" s="4" t="str">
        <f ca="1">IF(Sec_Formula_Indicator&gt;0,IF(LEN($AH29)&gt;0,IF(AQ$21&lt;$AM$21*$AM29,IF(LEFT(_xll.BDS(TKR,IFERROR(INDEX(INDIRECT($AI29),AQ$21,MATCH($AH29,INDIRECT($AJ29),0)+1),""),"PRODUCT_GEO_OVERRIDE","P","NUMBER_OF_PERIODS","-16","headers=n","REVERSE_PERIOD_ORDER","N","array=true"),1)&lt;&gt;"#",AQ$21,IF(LEFT(_xll.BDS(TKR,IFERROR(INDEX(INDIRECT($AI29),AQ$21,MATCH($AH29,INDIRECT($AJ29),0)+1),""),"PRODUCT_GEO_OVERRIDE","G","NUMBER_OF_PERIODS","-16","headers=n","REVERSE_PERIOD_ORDER","N","array=true"),1)&lt;&gt;"#",AQ$21,"")),""),""),"")</f>
        <v/>
      </c>
      <c r="AR29" s="4" t="str">
        <f ca="1">IF(Sec_Formula_Indicator&gt;0,IF(LEN($AH29)&gt;0,IF(AR$21&lt;$AM$21*$AM29,IF(LEFT(_xll.BDS(TKR,IFERROR(INDEX(INDIRECT($AI29),AR$21,MATCH($AH29,INDIRECT($AJ29),0)+1),""),"PRODUCT_GEO_OVERRIDE","P","NUMBER_OF_PERIODS","-16","headers=n","REVERSE_PERIOD_ORDER","N","array=true"),1)&lt;&gt;"#",AR$21,IF(LEFT(_xll.BDS(TKR,IFERROR(INDEX(INDIRECT($AI29),AR$21,MATCH($AH29,INDIRECT($AJ29),0)+1),""),"PRODUCT_GEO_OVERRIDE","G","NUMBER_OF_PERIODS","-16","headers=n","REVERSE_PERIOD_ORDER","N","array=true"),1)&lt;&gt;"#",AR$21,"")),""),""),"")</f>
        <v/>
      </c>
      <c r="AS29" s="4" t="str">
        <f ca="1">IF(Sec_Formula_Indicator&gt;0,IF(LEN($AH29)&gt;0,IF(AS$21&lt;$AM$21*$AM29,IF(LEFT(_xll.BDS(TKR,IFERROR(INDEX(INDIRECT($AI29),AS$21,MATCH($AH29,INDIRECT($AJ29),0)+1),""),"PRODUCT_GEO_OVERRIDE","P","NUMBER_OF_PERIODS","-16","headers=n","REVERSE_PERIOD_ORDER","N","array=true"),1)&lt;&gt;"#",AS$21,IF(LEFT(_xll.BDS(TKR,IFERROR(INDEX(INDIRECT($AI29),AS$21,MATCH($AH29,INDIRECT($AJ29),0)+1),""),"PRODUCT_GEO_OVERRIDE","G","NUMBER_OF_PERIODS","-16","headers=n","REVERSE_PERIOD_ORDER","N","array=true"),1)&lt;&gt;"#",AS$21,"")),""),""),"")</f>
        <v/>
      </c>
      <c r="AT29" s="4" t="str">
        <f ca="1">IF(Sec_Formula_Indicator&gt;0,IF(LEN($AH29)&gt;0,IF(AT$21&lt;$AM$21*$AM29,IF(LEFT(_xll.BDS(TKR,IFERROR(INDEX(INDIRECT($AI29),AT$21,MATCH($AH29,INDIRECT($AJ29),0)+1),""),"PRODUCT_GEO_OVERRIDE","P","NUMBER_OF_PERIODS","-16","headers=n","REVERSE_PERIOD_ORDER","N","array=true"),1)&lt;&gt;"#",AT$21,IF(LEFT(_xll.BDS(TKR,IFERROR(INDEX(INDIRECT($AI29),AT$21,MATCH($AH29,INDIRECT($AJ29),0)+1),""),"PRODUCT_GEO_OVERRIDE","G","NUMBER_OF_PERIODS","-16","headers=n","REVERSE_PERIOD_ORDER","N","array=true"),1)&lt;&gt;"#",AT$21,"")),""),""),"")</f>
        <v/>
      </c>
      <c r="AU29" s="4" t="str">
        <f ca="1">IF(Sec_Formula_Indicator&gt;0,IF(LEN($AH29)&gt;0,IF(AU$21&lt;$AM$21*$AM29,IF(LEFT(_xll.BDS(TKR,IFERROR(INDEX(INDIRECT($AI29),AU$21,MATCH($AH29,INDIRECT($AJ29),0)+1),""),"PRODUCT_GEO_OVERRIDE","P","NUMBER_OF_PERIODS","-16","headers=n","REVERSE_PERIOD_ORDER","N","array=true"),1)&lt;&gt;"#",AU$21,IF(LEFT(_xll.BDS(TKR,IFERROR(INDEX(INDIRECT($AI29),AU$21,MATCH($AH29,INDIRECT($AJ29),0)+1),""),"PRODUCT_GEO_OVERRIDE","G","NUMBER_OF_PERIODS","-16","headers=n","REVERSE_PERIOD_ORDER","N","array=true"),1)&lt;&gt;"#",AU$21,"")),""),""),"")</f>
        <v/>
      </c>
      <c r="AV29" s="4" t="str">
        <f ca="1">IF(Sec_Formula_Indicator&gt;0,IF(LEN($AH29)&gt;0,IF(AV$21&lt;$AM$21*$AM29,IF(LEFT(_xll.BDS(TKR,IFERROR(INDEX(INDIRECT($AI29),AV$21,MATCH($AH29,INDIRECT($AJ29),0)+1),""),"PRODUCT_GEO_OVERRIDE","P","NUMBER_OF_PERIODS","-16","headers=n","REVERSE_PERIOD_ORDER","N","array=true"),1)&lt;&gt;"#",AV$21,IF(LEFT(_xll.BDS(TKR,IFERROR(INDEX(INDIRECT($AI29),AV$21,MATCH($AH29,INDIRECT($AJ29),0)+1),""),"PRODUCT_GEO_OVERRIDE","G","NUMBER_OF_PERIODS","-16","headers=n","REVERSE_PERIOD_ORDER","N","array=true"),1)&lt;&gt;"#",AV$21,"")),""),""),"")</f>
        <v/>
      </c>
      <c r="AW29" s="4" t="str">
        <f ca="1">IF(Sec_Formula_Indicator&gt;0,IF(LEN($AH29)&gt;0,IF(AW$21&lt;$AM$21*$AM29,IF(LEFT(_xll.BDS(TKR,IFERROR(INDEX(INDIRECT($AI29),AW$21,MATCH($AH29,INDIRECT($AJ29),0)+1),""),"PRODUCT_GEO_OVERRIDE","P","NUMBER_OF_PERIODS","-16","headers=n","REVERSE_PERIOD_ORDER","N","array=true"),1)&lt;&gt;"#",AW$21,IF(LEFT(_xll.BDS(TKR,IFERROR(INDEX(INDIRECT($AI29),AW$21,MATCH($AH29,INDIRECT($AJ29),0)+1),""),"PRODUCT_GEO_OVERRIDE","G","NUMBER_OF_PERIODS","-16","headers=n","REVERSE_PERIOD_ORDER","N","array=true"),1)&lt;&gt;"#",AW$21,"")),""),""),"")</f>
        <v/>
      </c>
      <c r="AX29" s="4" t="str">
        <f ca="1">IF(Sec_Formula_Indicator&gt;0,IF(LEN($AH29)&gt;0,IF(AX$21&lt;$AM$21*$AM29,IF(LEFT(_xll.BDS(TKR,IFERROR(INDEX(INDIRECT($AI29),AX$21,MATCH($AH29,INDIRECT($AJ29),0)+1),""),"PRODUCT_GEO_OVERRIDE","P","NUMBER_OF_PERIODS","-16","headers=n","REVERSE_PERIOD_ORDER","N","array=true"),1)&lt;&gt;"#",AX$21,IF(LEFT(_xll.BDS(TKR,IFERROR(INDEX(INDIRECT($AI29),AX$21,MATCH($AH29,INDIRECT($AJ29),0)+1),""),"PRODUCT_GEO_OVERRIDE","G","NUMBER_OF_PERIODS","-16","headers=n","REVERSE_PERIOD_ORDER","N","array=true"),1)&lt;&gt;"#",AX$21,"")),""),""),"")</f>
        <v/>
      </c>
      <c r="AY29" s="4" t="str">
        <f ca="1">IF(Sec_Formula_Indicator&gt;0,IF(LEN($AH29)&gt;0,IF(AY$21&lt;$AM$21*$AM29,IF(LEFT(_xll.BDS(TKR,IFERROR(INDEX(INDIRECT($AI29),AY$21,MATCH($AH29,INDIRECT($AJ29),0)+1),""),"PRODUCT_GEO_OVERRIDE","P","NUMBER_OF_PERIODS","-16","headers=n","REVERSE_PERIOD_ORDER","N","array=true"),1)&lt;&gt;"#",AY$21,IF(LEFT(_xll.BDS(TKR,IFERROR(INDEX(INDIRECT($AI29),AY$21,MATCH($AH29,INDIRECT($AJ29),0)+1),""),"PRODUCT_GEO_OVERRIDE","G","NUMBER_OF_PERIODS","-16","headers=n","REVERSE_PERIOD_ORDER","N","array=true"),1)&lt;&gt;"#",AY$21,"")),""),""),"")</f>
        <v/>
      </c>
      <c r="AZ29" s="4" t="str">
        <f ca="1">IF(Sec_Formula_Indicator&gt;0,IF(LEN($AH29)&gt;0,IF(AZ$21&lt;$AM$21*$AM29,IF(LEFT(_xll.BDS(TKR,IFERROR(INDEX(INDIRECT($AI29),AZ$21,MATCH($AH29,INDIRECT($AJ29),0)+1),""),"PRODUCT_GEO_OVERRIDE","P","NUMBER_OF_PERIODS","-16","headers=n","REVERSE_PERIOD_ORDER","N","array=true"),1)&lt;&gt;"#",AZ$21,IF(LEFT(_xll.BDS(TKR,IFERROR(INDEX(INDIRECT($AI29),AZ$21,MATCH($AH29,INDIRECT($AJ29),0)+1),""),"PRODUCT_GEO_OVERRIDE","G","NUMBER_OF_PERIODS","-16","headers=n","REVERSE_PERIOD_ORDER","N","array=true"),1)&lt;&gt;"#",AZ$21,"")),""),""),"")</f>
        <v/>
      </c>
      <c r="BA29" s="4" t="str">
        <f ca="1">IF(Sec_Formula_Indicator&gt;0,IF(LEN($AH29)&gt;0,IF(BA$21&lt;$AM$21*$AM29,IF(LEFT(_xll.BDS(TKR,IFERROR(INDEX(INDIRECT($AI29),BA$21,MATCH($AH29,INDIRECT($AJ29),0)+1),""),"PRODUCT_GEO_OVERRIDE","P","NUMBER_OF_PERIODS","-16","headers=n","REVERSE_PERIOD_ORDER","N","array=true"),1)&lt;&gt;"#",BA$21,IF(LEFT(_xll.BDS(TKR,IFERROR(INDEX(INDIRECT($AI29),BA$21,MATCH($AH29,INDIRECT($AJ29),0)+1),""),"PRODUCT_GEO_OVERRIDE","G","NUMBER_OF_PERIODS","-16","headers=n","REVERSE_PERIOD_ORDER","N","array=true"),1)&lt;&gt;"#",BA$21,"")),""),""),"")</f>
        <v/>
      </c>
      <c r="BB29" s="4" t="str">
        <f ca="1">IF(Sec_Formula_Indicator&gt;0,IF(LEN($AH29)&gt;0,IF(BB$21&lt;$AM$21*$AM29,IF(LEFT(_xll.BDS(TKR,IFERROR(INDEX(INDIRECT($AI29),BB$21,MATCH($AH29,INDIRECT($AJ29),0)+1),""),"PRODUCT_GEO_OVERRIDE","P","NUMBER_OF_PERIODS","-16","headers=n","REVERSE_PERIOD_ORDER","N","array=true"),1)&lt;&gt;"#",BB$21,IF(LEFT(_xll.BDS(TKR,IFERROR(INDEX(INDIRECT($AI29),BB$21,MATCH($AH29,INDIRECT($AJ29),0)+1),""),"PRODUCT_GEO_OVERRIDE","G","NUMBER_OF_PERIODS","-16","headers=n","REVERSE_PERIOD_ORDER","N","array=true"),1)&lt;&gt;"#",BB$21,"")),""),""),"")</f>
        <v/>
      </c>
      <c r="BC29" s="4" t="str">
        <f ca="1">IF(Sec_Formula_Indicator&gt;0,IF(LEN($AH29)&gt;0,IF(BC$21&lt;$AM$21*$AM29,IF(LEFT(_xll.BDS(TKR,IFERROR(INDEX(INDIRECT($AI29),BC$21,MATCH($AH29,INDIRECT($AJ29),0)+1),""),"PRODUCT_GEO_OVERRIDE","P","NUMBER_OF_PERIODS","-16","headers=n","REVERSE_PERIOD_ORDER","N","array=true"),1)&lt;&gt;"#",BC$21,IF(LEFT(_xll.BDS(TKR,IFERROR(INDEX(INDIRECT($AI29),BC$21,MATCH($AH29,INDIRECT($AJ29),0)+1),""),"PRODUCT_GEO_OVERRIDE","G","NUMBER_OF_PERIODS","-16","headers=n","REVERSE_PERIOD_ORDER","N","array=true"),1)&lt;&gt;"#",BC$21,"")),""),""),"")</f>
        <v/>
      </c>
      <c r="BD29" s="4" t="str">
        <f ca="1">IF(Sec_Formula_Indicator&gt;0,IF(LEN($AH29)&gt;0,IF(BD$21&lt;$AM$21*$AM29,IF(LEFT(_xll.BDS(TKR,IFERROR(INDEX(INDIRECT($AI29),BD$21,MATCH($AH29,INDIRECT($AJ29),0)+1),""),"PRODUCT_GEO_OVERRIDE","P","NUMBER_OF_PERIODS","-16","headers=n","REVERSE_PERIOD_ORDER","N","array=true"),1)&lt;&gt;"#",BD$21,IF(LEFT(_xll.BDS(TKR,IFERROR(INDEX(INDIRECT($AI29),BD$21,MATCH($AH29,INDIRECT($AJ29),0)+1),""),"PRODUCT_GEO_OVERRIDE","G","NUMBER_OF_PERIODS","-16","headers=n","REVERSE_PERIOD_ORDER","N","array=true"),1)&lt;&gt;"#",BD$21,"")),""),""),"")</f>
        <v/>
      </c>
      <c r="BE29" s="4" t="str">
        <f ca="1">IF(Sec_Formula_Indicator&gt;0,IF(LEN($AH29)&gt;0,IF(BE$21&lt;$AM$21*$AM29,IF(LEFT(_xll.BDS(TKR,IFERROR(INDEX(INDIRECT($AI29),BE$21,MATCH($AH29,INDIRECT($AJ29),0)+1),""),"PRODUCT_GEO_OVERRIDE","P","NUMBER_OF_PERIODS","-16","headers=n","REVERSE_PERIOD_ORDER","N","array=true"),1)&lt;&gt;"#",BE$21,IF(LEFT(_xll.BDS(TKR,IFERROR(INDEX(INDIRECT($AI29),BE$21,MATCH($AH29,INDIRECT($AJ29),0)+1),""),"PRODUCT_GEO_OVERRIDE","G","NUMBER_OF_PERIODS","-16","headers=n","REVERSE_PERIOD_ORDER","N","array=true"),1)&lt;&gt;"#",BE$21,"")),""),""),"")</f>
        <v/>
      </c>
      <c r="BF29" s="4" t="str">
        <f ca="1">IF(Sec_Formula_Indicator&gt;0,IF(LEN($AH29)&gt;0,IF(BF$21&lt;$AM$21*$AM29,IF(LEFT(_xll.BDS(TKR,IFERROR(INDEX(INDIRECT($AI29),BF$21,MATCH($AH29,INDIRECT($AJ29),0)+1),""),"PRODUCT_GEO_OVERRIDE","P","NUMBER_OF_PERIODS","-16","headers=n","REVERSE_PERIOD_ORDER","N","array=true"),1)&lt;&gt;"#",BF$21,IF(LEFT(_xll.BDS(TKR,IFERROR(INDEX(INDIRECT($AI29),BF$21,MATCH($AH29,INDIRECT($AJ29),0)+1),""),"PRODUCT_GEO_OVERRIDE","G","NUMBER_OF_PERIODS","-16","headers=n","REVERSE_PERIOD_ORDER","N","array=true"),1)&lt;&gt;"#",BF$21,"")),""),""),"")</f>
        <v/>
      </c>
      <c r="BG29" s="4" t="str">
        <f ca="1">IF(Sec_Formula_Indicator&gt;0,IF(LEN($AH29)&gt;0,IF(BG$21&lt;$AM$21*$AM29,IF(LEFT(_xll.BDS(TKR,IFERROR(INDEX(INDIRECT($AI29),BG$21,MATCH($AH29,INDIRECT($AJ29),0)+1),""),"PRODUCT_GEO_OVERRIDE","P","NUMBER_OF_PERIODS","-16","headers=n","REVERSE_PERIOD_ORDER","N","array=true"),1)&lt;&gt;"#",BG$21,IF(LEFT(_xll.BDS(TKR,IFERROR(INDEX(INDIRECT($AI29),BG$21,MATCH($AH29,INDIRECT($AJ29),0)+1),""),"PRODUCT_GEO_OVERRIDE","G","NUMBER_OF_PERIODS","-16","headers=n","REVERSE_PERIOD_ORDER","N","array=true"),1)&lt;&gt;"#",BG$21,"")),""),""),"")</f>
        <v/>
      </c>
      <c r="BH29" s="4" t="str">
        <f ca="1">IF(Sec_Formula_Indicator&gt;0,IF(LEN($AH29)&gt;0,IF(BH$21&lt;$AM$21*$AM29,IF(LEFT(_xll.BDS(TKR,IFERROR(INDEX(INDIRECT($AI29),BH$21,MATCH($AH29,INDIRECT($AJ29),0)+1),""),"PRODUCT_GEO_OVERRIDE","P","NUMBER_OF_PERIODS","-16","headers=n","REVERSE_PERIOD_ORDER","N","array=true"),1)&lt;&gt;"#",BH$21,IF(LEFT(_xll.BDS(TKR,IFERROR(INDEX(INDIRECT($AI29),BH$21,MATCH($AH29,INDIRECT($AJ29),0)+1),""),"PRODUCT_GEO_OVERRIDE","G","NUMBER_OF_PERIODS","-16","headers=n","REVERSE_PERIOD_ORDER","N","array=true"),1)&lt;&gt;"#",BH$21,"")),""),""),"")</f>
        <v/>
      </c>
      <c r="BI29" s="4" t="str">
        <f ca="1">IF(Sec_Formula_Indicator&gt;0,IF(LEN($AH29)&gt;0,IF(BI$21&lt;$AM$21*$AM29,IF(LEFT(_xll.BDS(TKR,IFERROR(INDEX(INDIRECT($AI29),BI$21,MATCH($AH29,INDIRECT($AJ29),0)+1),""),"PRODUCT_GEO_OVERRIDE","P","NUMBER_OF_PERIODS","-16","headers=n","REVERSE_PERIOD_ORDER","N","array=true"),1)&lt;&gt;"#",BI$21,IF(LEFT(_xll.BDS(TKR,IFERROR(INDEX(INDIRECT($AI29),BI$21,MATCH($AH29,INDIRECT($AJ29),0)+1),""),"PRODUCT_GEO_OVERRIDE","G","NUMBER_OF_PERIODS","-16","headers=n","REVERSE_PERIOD_ORDER","N","array=true"),1)&lt;&gt;"#",BI$21,"")),""),""),"")</f>
        <v/>
      </c>
      <c r="BJ29" s="4" t="str">
        <f ca="1">IF(Sec_Formula_Indicator&gt;0,IF(LEN($AH29)&gt;0,IF(BJ$21&lt;$AM$21*$AM29,IF(LEFT(_xll.BDS(TKR,IFERROR(INDEX(INDIRECT($AI29),BJ$21,MATCH($AH29,INDIRECT($AJ29),0)+1),""),"PRODUCT_GEO_OVERRIDE","P","NUMBER_OF_PERIODS","-16","headers=n","REVERSE_PERIOD_ORDER","N","array=true"),1)&lt;&gt;"#",BJ$21,IF(LEFT(_xll.BDS(TKR,IFERROR(INDEX(INDIRECT($AI29),BJ$21,MATCH($AH29,INDIRECT($AJ29),0)+1),""),"PRODUCT_GEO_OVERRIDE","G","NUMBER_OF_PERIODS","-16","headers=n","REVERSE_PERIOD_ORDER","N","array=true"),1)&lt;&gt;"#",BJ$21,"")),""),""),"")</f>
        <v/>
      </c>
      <c r="BK29" s="4" t="str">
        <f ca="1">IF(Sec_Formula_Indicator&gt;0,IF(LEN($AH29)&gt;0,IF(BK$21&lt;$AM$21*$AM29,IF(LEFT(_xll.BDS(TKR,IFERROR(INDEX(INDIRECT($AI29),BK$21,MATCH($AH29,INDIRECT($AJ29),0)+1),""),"PRODUCT_GEO_OVERRIDE","P","NUMBER_OF_PERIODS","-16","headers=n","REVERSE_PERIOD_ORDER","N","array=true"),1)&lt;&gt;"#",BK$21,IF(LEFT(_xll.BDS(TKR,IFERROR(INDEX(INDIRECT($AI29),BK$21,MATCH($AH29,INDIRECT($AJ29),0)+1),""),"PRODUCT_GEO_OVERRIDE","G","NUMBER_OF_PERIODS","-16","headers=n","REVERSE_PERIOD_ORDER","N","array=true"),1)&lt;&gt;"#",BK$21,"")),""),""),"")</f>
        <v/>
      </c>
      <c r="BL29" s="4" t="str">
        <f ca="1">IF(Sec_Formula_Indicator&gt;0,IF(LEN($AH29)&gt;0,IF(BL$21&lt;$AM$21*$AM29,IF(LEFT(_xll.BDS(TKR,IFERROR(INDEX(INDIRECT($AI29),BL$21,MATCH($AH29,INDIRECT($AJ29),0)+1),""),"PRODUCT_GEO_OVERRIDE","P","NUMBER_OF_PERIODS","-16","headers=n","REVERSE_PERIOD_ORDER","N","array=true"),1)&lt;&gt;"#",BL$21,IF(LEFT(_xll.BDS(TKR,IFERROR(INDEX(INDIRECT($AI29),BL$21,MATCH($AH29,INDIRECT($AJ29),0)+1),""),"PRODUCT_GEO_OVERRIDE","G","NUMBER_OF_PERIODS","-16","headers=n","REVERSE_PERIOD_ORDER","N","array=true"),1)&lt;&gt;"#",BL$21,"")),""),""),"")</f>
        <v/>
      </c>
      <c r="BM29" s="4" t="str">
        <f ca="1">IF(Sec_Formula_Indicator&gt;0,IF(LEN($AH29)&gt;0,IF(BM$21&lt;$AM$21*$AM29,IF(LEFT(_xll.BDS(TKR,IFERROR(INDEX(INDIRECT($AI29),BM$21,MATCH($AH29,INDIRECT($AJ29),0)+1),""),"PRODUCT_GEO_OVERRIDE","P","NUMBER_OF_PERIODS","-16","headers=n","REVERSE_PERIOD_ORDER","N","array=true"),1)&lt;&gt;"#",BM$21,IF(LEFT(_xll.BDS(TKR,IFERROR(INDEX(INDIRECT($AI29),BM$21,MATCH($AH29,INDIRECT($AJ29),0)+1),""),"PRODUCT_GEO_OVERRIDE","G","NUMBER_OF_PERIODS","-16","headers=n","REVERSE_PERIOD_ORDER","N","array=true"),1)&lt;&gt;"#",BM$21,"")),""),""),"")</f>
        <v/>
      </c>
      <c r="BN29" s="4" t="str">
        <f ca="1">IF(Sec_Formula_Indicator&gt;0,IF(LEN($AH29)&gt;0,IF(BN$21&lt;$AM$21*$AM29,IF(LEFT(_xll.BDS(TKR,IFERROR(INDEX(INDIRECT($AI29),BN$21,MATCH($AH29,INDIRECT($AJ29),0)+1),""),"PRODUCT_GEO_OVERRIDE","P","NUMBER_OF_PERIODS","-16","headers=n","REVERSE_PERIOD_ORDER","N","array=true"),1)&lt;&gt;"#",BN$21,IF(LEFT(_xll.BDS(TKR,IFERROR(INDEX(INDIRECT($AI29),BN$21,MATCH($AH29,INDIRECT($AJ29),0)+1),""),"PRODUCT_GEO_OVERRIDE","G","NUMBER_OF_PERIODS","-16","headers=n","REVERSE_PERIOD_ORDER","N","array=true"),1)&lt;&gt;"#",BN$21,"")),""),""),"")</f>
        <v/>
      </c>
      <c r="BO29" s="4" t="str">
        <f ca="1">IF(Sec_Formula_Indicator&gt;0,IF(LEN($AH29)&gt;0,IF(BO$21&lt;$AM$21*$AM29,IF(LEFT(_xll.BDS(TKR,IFERROR(INDEX(INDIRECT($AI29),BO$21,MATCH($AH29,INDIRECT($AJ29),0)+1),""),"PRODUCT_GEO_OVERRIDE","P","NUMBER_OF_PERIODS","-16","headers=n","REVERSE_PERIOD_ORDER","N","array=true"),1)&lt;&gt;"#",BO$21,IF(LEFT(_xll.BDS(TKR,IFERROR(INDEX(INDIRECT($AI29),BO$21,MATCH($AH29,INDIRECT($AJ29),0)+1),""),"PRODUCT_GEO_OVERRIDE","G","NUMBER_OF_PERIODS","-16","headers=n","REVERSE_PERIOD_ORDER","N","array=true"),1)&lt;&gt;"#",BO$21,"")),""),""),"")</f>
        <v/>
      </c>
      <c r="BP29" s="4" t="str">
        <f ca="1">IF(Sec_Formula_Indicator&gt;0,IF(LEN($AH29)&gt;0,IF(BP$21&lt;$AM$21*$AM29,IF(LEFT(_xll.BDS(TKR,IFERROR(INDEX(INDIRECT($AI29),BP$21,MATCH($AH29,INDIRECT($AJ29),0)+1),""),"PRODUCT_GEO_OVERRIDE","P","NUMBER_OF_PERIODS","-16","headers=n","REVERSE_PERIOD_ORDER","N","array=true"),1)&lt;&gt;"#",BP$21,IF(LEFT(_xll.BDS(TKR,IFERROR(INDEX(INDIRECT($AI29),BP$21,MATCH($AH29,INDIRECT($AJ29),0)+1),""),"PRODUCT_GEO_OVERRIDE","G","NUMBER_OF_PERIODS","-16","headers=n","REVERSE_PERIOD_ORDER","N","array=true"),1)&lt;&gt;"#",BP$21,"")),""),""),"")</f>
        <v/>
      </c>
      <c r="BQ29" s="4" t="str">
        <f ca="1">IF(Sec_Formula_Indicator&gt;0,IF(LEN($AH29)&gt;0,IF(BQ$21&lt;$AM$21*$AM29,IF(LEFT(_xll.BDS(TKR,IFERROR(INDEX(INDIRECT($AI29),BQ$21,MATCH($AH29,INDIRECT($AJ29),0)+1),""),"PRODUCT_GEO_OVERRIDE","P","NUMBER_OF_PERIODS","-16","headers=n","REVERSE_PERIOD_ORDER","N","array=true"),1)&lt;&gt;"#",BQ$21,IF(LEFT(_xll.BDS(TKR,IFERROR(INDEX(INDIRECT($AI29),BQ$21,MATCH($AH29,INDIRECT($AJ29),0)+1),""),"PRODUCT_GEO_OVERRIDE","G","NUMBER_OF_PERIODS","-16","headers=n","REVERSE_PERIOD_ORDER","N","array=true"),1)&lt;&gt;"#",BQ$21,"")),""),""),"")</f>
        <v/>
      </c>
      <c r="BR29" s="4" t="str">
        <f ca="1">IF(Sec_Formula_Indicator&gt;0,IF(LEN($AH29)&gt;0,IF(BR$21&lt;$AM$21*$AM29,IF(LEFT(_xll.BDS(TKR,IFERROR(INDEX(INDIRECT($AI29),BR$21,MATCH($AH29,INDIRECT($AJ29),0)+1),""),"PRODUCT_GEO_OVERRIDE","P","NUMBER_OF_PERIODS","-16","headers=n","REVERSE_PERIOD_ORDER","N","array=true"),1)&lt;&gt;"#",BR$21,IF(LEFT(_xll.BDS(TKR,IFERROR(INDEX(INDIRECT($AI29),BR$21,MATCH($AH29,INDIRECT($AJ29),0)+1),""),"PRODUCT_GEO_OVERRIDE","G","NUMBER_OF_PERIODS","-16","headers=n","REVERSE_PERIOD_ORDER","N","array=true"),1)&lt;&gt;"#",BR$21,"")),""),""),"")</f>
        <v/>
      </c>
      <c r="BS29" s="4" t="str">
        <f ca="1">IF(Sec_Formula_Indicator&gt;0,IF(LEN($AH29)&gt;0,IF(BS$21&lt;$AM$21*$AM29,IF(LEFT(_xll.BDS(TKR,IFERROR(INDEX(INDIRECT($AI29),BS$21,MATCH($AH29,INDIRECT($AJ29),0)+1),""),"PRODUCT_GEO_OVERRIDE","P","NUMBER_OF_PERIODS","-16","headers=n","REVERSE_PERIOD_ORDER","N","array=true"),1)&lt;&gt;"#",BS$21,IF(LEFT(_xll.BDS(TKR,IFERROR(INDEX(INDIRECT($AI29),BS$21,MATCH($AH29,INDIRECT($AJ29),0)+1),""),"PRODUCT_GEO_OVERRIDE","G","NUMBER_OF_PERIODS","-16","headers=n","REVERSE_PERIOD_ORDER","N","array=true"),1)&lt;&gt;"#",BS$21,"")),""),""),"")</f>
        <v/>
      </c>
      <c r="BT29" s="4" t="str">
        <f ca="1">IF(Sec_Formula_Indicator&gt;0,IF(LEN($AH29)&gt;0,IF(BT$21&lt;$AM$21*$AM29,IF(LEFT(_xll.BDS(TKR,IFERROR(INDEX(INDIRECT($AI29),BT$21,MATCH($AH29,INDIRECT($AJ29),0)+1),""),"PRODUCT_GEO_OVERRIDE","P","NUMBER_OF_PERIODS","-16","headers=n","REVERSE_PERIOD_ORDER","N","array=true"),1)&lt;&gt;"#",BT$21,IF(LEFT(_xll.BDS(TKR,IFERROR(INDEX(INDIRECT($AI29),BT$21,MATCH($AH29,INDIRECT($AJ29),0)+1),""),"PRODUCT_GEO_OVERRIDE","G","NUMBER_OF_PERIODS","-16","headers=n","REVERSE_PERIOD_ORDER","N","array=true"),1)&lt;&gt;"#",BT$21,"")),""),""),"")</f>
        <v/>
      </c>
      <c r="BU29" s="4" t="str">
        <f ca="1">IF(Sec_Formula_Indicator&gt;0,IF(LEN($AH29)&gt;0,IF(BU$21&lt;$AM$21*$AM29,IF(LEFT(_xll.BDS(TKR,IFERROR(INDEX(INDIRECT($AI29),BU$21,MATCH($AH29,INDIRECT($AJ29),0)+1),""),"PRODUCT_GEO_OVERRIDE","P","NUMBER_OF_PERIODS","-16","headers=n","REVERSE_PERIOD_ORDER","N","array=true"),1)&lt;&gt;"#",BU$21,IF(LEFT(_xll.BDS(TKR,IFERROR(INDEX(INDIRECT($AI29),BU$21,MATCH($AH29,INDIRECT($AJ29),0)+1),""),"PRODUCT_GEO_OVERRIDE","G","NUMBER_OF_PERIODS","-16","headers=n","REVERSE_PERIOD_ORDER","N","array=true"),1)&lt;&gt;"#",BU$21,"")),""),""),"")</f>
        <v/>
      </c>
      <c r="BV29" s="4" t="str">
        <f ca="1">IF(Sec_Formula_Indicator&gt;0,IF(LEN($AH29)&gt;0,IF(BV$21&lt;$AM$21*$AM29,IF(LEFT(_xll.BDS(TKR,IFERROR(INDEX(INDIRECT($AI29),BV$21,MATCH($AH29,INDIRECT($AJ29),0)+1),""),"PRODUCT_GEO_OVERRIDE","P","NUMBER_OF_PERIODS","-16","headers=n","REVERSE_PERIOD_ORDER","N","array=true"),1)&lt;&gt;"#",BV$21,IF(LEFT(_xll.BDS(TKR,IFERROR(INDEX(INDIRECT($AI29),BV$21,MATCH($AH29,INDIRECT($AJ29),0)+1),""),"PRODUCT_GEO_OVERRIDE","G","NUMBER_OF_PERIODS","-16","headers=n","REVERSE_PERIOD_ORDER","N","array=true"),1)&lt;&gt;"#",BV$21,"")),""),""),"")</f>
        <v/>
      </c>
      <c r="BW29" s="4" t="str">
        <f ca="1">IF(Sec_Formula_Indicator&gt;0,IF(LEN($AH29)&gt;0,IF(BW$21&lt;$AM$21*$AM29,IF(LEFT(_xll.BDS(TKR,IFERROR(INDEX(INDIRECT($AI29),BW$21,MATCH($AH29,INDIRECT($AJ29),0)+1),""),"PRODUCT_GEO_OVERRIDE","P","NUMBER_OF_PERIODS","-16","headers=n","REVERSE_PERIOD_ORDER","N","array=true"),1)&lt;&gt;"#",BW$21,IF(LEFT(_xll.BDS(TKR,IFERROR(INDEX(INDIRECT($AI29),BW$21,MATCH($AH29,INDIRECT($AJ29),0)+1),""),"PRODUCT_GEO_OVERRIDE","G","NUMBER_OF_PERIODS","-16","headers=n","REVERSE_PERIOD_ORDER","N","array=true"),1)&lt;&gt;"#",BW$21,"")),""),""),"")</f>
        <v/>
      </c>
      <c r="BX29" s="4" t="str">
        <f ca="1">IF(Sec_Formula_Indicator&gt;0,IF(LEN($AH29)&gt;0,IF(BX$21&lt;$AM$21*$AM29,IF(LEFT(_xll.BDS(TKR,IFERROR(INDEX(INDIRECT($AI29),BX$21,MATCH($AH29,INDIRECT($AJ29),0)+1),""),"PRODUCT_GEO_OVERRIDE","P","NUMBER_OF_PERIODS","-16","headers=n","REVERSE_PERIOD_ORDER","N","array=true"),1)&lt;&gt;"#",BX$21,IF(LEFT(_xll.BDS(TKR,IFERROR(INDEX(INDIRECT($AI29),BX$21,MATCH($AH29,INDIRECT($AJ29),0)+1),""),"PRODUCT_GEO_OVERRIDE","G","NUMBER_OF_PERIODS","-16","headers=n","REVERSE_PERIOD_ORDER","N","array=true"),1)&lt;&gt;"#",BX$21,"")),""),""),"")</f>
        <v/>
      </c>
      <c r="BY29" s="4" t="str">
        <f ca="1">IF(Sec_Formula_Indicator&gt;0,IF(LEN($AH29)&gt;0,IF(BY$21&lt;$AM$21*$AM29,IF(LEFT(_xll.BDS(TKR,IFERROR(INDEX(INDIRECT($AI29),BY$21,MATCH($AH29,INDIRECT($AJ29),0)+1),""),"PRODUCT_GEO_OVERRIDE","P","NUMBER_OF_PERIODS","-16","headers=n","REVERSE_PERIOD_ORDER","N","array=true"),1)&lt;&gt;"#",BY$21,IF(LEFT(_xll.BDS(TKR,IFERROR(INDEX(INDIRECT($AI29),BY$21,MATCH($AH29,INDIRECT($AJ29),0)+1),""),"PRODUCT_GEO_OVERRIDE","G","NUMBER_OF_PERIODS","-16","headers=n","REVERSE_PERIOD_ORDER","N","array=true"),1)&lt;&gt;"#",BY$21,"")),""),""),"")</f>
        <v/>
      </c>
      <c r="BZ29" s="4" t="str">
        <f ca="1">IF(Sec_Formula_Indicator&gt;0,IF(LEN($AH29)&gt;0,IF(BZ$21&lt;$AM$21*$AM29,IF(LEFT(_xll.BDS(TKR,IFERROR(INDEX(INDIRECT($AI29),BZ$21,MATCH($AH29,INDIRECT($AJ29),0)+1),""),"PRODUCT_GEO_OVERRIDE","P","NUMBER_OF_PERIODS","-16","headers=n","REVERSE_PERIOD_ORDER","N","array=true"),1)&lt;&gt;"#",BZ$21,IF(LEFT(_xll.BDS(TKR,IFERROR(INDEX(INDIRECT($AI29),BZ$21,MATCH($AH29,INDIRECT($AJ29),0)+1),""),"PRODUCT_GEO_OVERRIDE","G","NUMBER_OF_PERIODS","-16","headers=n","REVERSE_PERIOD_ORDER","N","array=true"),1)&lt;&gt;"#",BZ$21,"")),""),""),"")</f>
        <v/>
      </c>
      <c r="CA29" s="4" t="str">
        <f ca="1">IF(Sec_Formula_Indicator&gt;0,IF(LEN($AH29)&gt;0,IF(CA$21&lt;$AM$21*$AM29,IF(LEFT(_xll.BDS(TKR,IFERROR(INDEX(INDIRECT($AI29),CA$21,MATCH($AH29,INDIRECT($AJ29),0)+1),""),"PRODUCT_GEO_OVERRIDE","P","NUMBER_OF_PERIODS","-16","headers=n","REVERSE_PERIOD_ORDER","N","array=true"),1)&lt;&gt;"#",CA$21,IF(LEFT(_xll.BDS(TKR,IFERROR(INDEX(INDIRECT($AI29),CA$21,MATCH($AH29,INDIRECT($AJ29),0)+1),""),"PRODUCT_GEO_OVERRIDE","G","NUMBER_OF_PERIODS","-16","headers=n","REVERSE_PERIOD_ORDER","N","array=true"),1)&lt;&gt;"#",CA$21,"")),""),""),"")</f>
        <v/>
      </c>
      <c r="CB29" s="4" t="str">
        <f ca="1">IF(Sec_Formula_Indicator&gt;0,IF(LEN($AH29)&gt;0,IF(CB$21&lt;$AM$21*$AM29,IF(LEFT(_xll.BDS(TKR,IFERROR(INDEX(INDIRECT($AI29),CB$21,MATCH($AH29,INDIRECT($AJ29),0)+1),""),"PRODUCT_GEO_OVERRIDE","P","NUMBER_OF_PERIODS","-16","headers=n","REVERSE_PERIOD_ORDER","N","array=true"),1)&lt;&gt;"#",CB$21,IF(LEFT(_xll.BDS(TKR,IFERROR(INDEX(INDIRECT($AI29),CB$21,MATCH($AH29,INDIRECT($AJ29),0)+1),""),"PRODUCT_GEO_OVERRIDE","G","NUMBER_OF_PERIODS","-16","headers=n","REVERSE_PERIOD_ORDER","N","array=true"),1)&lt;&gt;"#",CB$21,"")),""),""),"")</f>
        <v/>
      </c>
      <c r="CC29" s="4" t="str">
        <f ca="1">IF(Sec_Formula_Indicator&gt;0,IF(LEN($AH29)&gt;0,IF(CC$21&lt;$AM$21*$AM29,IF(LEFT(_xll.BDS(TKR,IFERROR(INDEX(INDIRECT($AI29),CC$21,MATCH($AH29,INDIRECT($AJ29),0)+1),""),"PRODUCT_GEO_OVERRIDE","P","NUMBER_OF_PERIODS","-16","headers=n","REVERSE_PERIOD_ORDER","N","array=true"),1)&lt;&gt;"#",CC$21,IF(LEFT(_xll.BDS(TKR,IFERROR(INDEX(INDIRECT($AI29),CC$21,MATCH($AH29,INDIRECT($AJ29),0)+1),""),"PRODUCT_GEO_OVERRIDE","G","NUMBER_OF_PERIODS","-16","headers=n","REVERSE_PERIOD_ORDER","N","array=true"),1)&lt;&gt;"#",CC$21,"")),""),""),"")</f>
        <v/>
      </c>
      <c r="CD29" s="4" t="str">
        <f ca="1">IF(Sec_Formula_Indicator&gt;0,IF(LEN($AH29)&gt;0,IF(CD$21&lt;$AM$21*$AM29,IF(LEFT(_xll.BDS(TKR,IFERROR(INDEX(INDIRECT($AI29),CD$21,MATCH($AH29,INDIRECT($AJ29),0)+1),""),"PRODUCT_GEO_OVERRIDE","P","NUMBER_OF_PERIODS","-16","headers=n","REVERSE_PERIOD_ORDER","N","array=true"),1)&lt;&gt;"#",CD$21,IF(LEFT(_xll.BDS(TKR,IFERROR(INDEX(INDIRECT($AI29),CD$21,MATCH($AH29,INDIRECT($AJ29),0)+1),""),"PRODUCT_GEO_OVERRIDE","G","NUMBER_OF_PERIODS","-16","headers=n","REVERSE_PERIOD_ORDER","N","array=true"),1)&lt;&gt;"#",CD$21,"")),""),""),"")</f>
        <v/>
      </c>
      <c r="CE29" s="4" t="str">
        <f ca="1">IF(Sec_Formula_Indicator&gt;0,IF(LEN($AH29)&gt;0,IF(CE$21&lt;$AM$21*$AM29,IF(LEFT(_xll.BDS(TKR,IFERROR(INDEX(INDIRECT($AI29),CE$21,MATCH($AH29,INDIRECT($AJ29),0)+1),""),"PRODUCT_GEO_OVERRIDE","P","NUMBER_OF_PERIODS","-16","headers=n","REVERSE_PERIOD_ORDER","N","array=true"),1)&lt;&gt;"#",CE$21,IF(LEFT(_xll.BDS(TKR,IFERROR(INDEX(INDIRECT($AI29),CE$21,MATCH($AH29,INDIRECT($AJ29),0)+1),""),"PRODUCT_GEO_OVERRIDE","G","NUMBER_OF_PERIODS","-16","headers=n","REVERSE_PERIOD_ORDER","N","array=true"),1)&lt;&gt;"#",CE$21,"")),""),""),"")</f>
        <v/>
      </c>
      <c r="CF29" s="4" t="str">
        <f ca="1">IF(Sec_Formula_Indicator&gt;0,IF(LEN($AH29)&gt;0,IF(CF$21&lt;$AM$21*$AM29,IF(LEFT(_xll.BDS(TKR,IFERROR(INDEX(INDIRECT($AI29),CF$21,MATCH($AH29,INDIRECT($AJ29),0)+1),""),"PRODUCT_GEO_OVERRIDE","P","NUMBER_OF_PERIODS","-16","headers=n","REVERSE_PERIOD_ORDER","N","array=true"),1)&lt;&gt;"#",CF$21,IF(LEFT(_xll.BDS(TKR,IFERROR(INDEX(INDIRECT($AI29),CF$21,MATCH($AH29,INDIRECT($AJ29),0)+1),""),"PRODUCT_GEO_OVERRIDE","G","NUMBER_OF_PERIODS","-16","headers=n","REVERSE_PERIOD_ORDER","N","array=true"),1)&lt;&gt;"#",CF$21,"")),""),""),"")</f>
        <v/>
      </c>
      <c r="CG29" s="4" t="str">
        <f ca="1">IF(Sec_Formula_Indicator&gt;0,IF(LEN($AH29)&gt;0,IF(CG$21&lt;$AM$21*$AM29,IF(LEFT(_xll.BDS(TKR,IFERROR(INDEX(INDIRECT($AI29),CG$21,MATCH($AH29,INDIRECT($AJ29),0)+1),""),"PRODUCT_GEO_OVERRIDE","P","NUMBER_OF_PERIODS","-16","headers=n","REVERSE_PERIOD_ORDER","N","array=true"),1)&lt;&gt;"#",CG$21,IF(LEFT(_xll.BDS(TKR,IFERROR(INDEX(INDIRECT($AI29),CG$21,MATCH($AH29,INDIRECT($AJ29),0)+1),""),"PRODUCT_GEO_OVERRIDE","G","NUMBER_OF_PERIODS","-16","headers=n","REVERSE_PERIOD_ORDER","N","array=true"),1)&lt;&gt;"#",CG$21,"")),""),""),"")</f>
        <v/>
      </c>
      <c r="CH29" s="4" t="str">
        <f ca="1">IF(Sec_Formula_Indicator&gt;0,IF(LEN($AH29)&gt;0,IF(CH$21&lt;$AM$21*$AM29,IF(LEFT(_xll.BDS(TKR,IFERROR(INDEX(INDIRECT($AI29),CH$21,MATCH($AH29,INDIRECT($AJ29),0)+1),""),"PRODUCT_GEO_OVERRIDE","P","NUMBER_OF_PERIODS","-16","headers=n","REVERSE_PERIOD_ORDER","N","array=true"),1)&lt;&gt;"#",CH$21,IF(LEFT(_xll.BDS(TKR,IFERROR(INDEX(INDIRECT($AI29),CH$21,MATCH($AH29,INDIRECT($AJ29),0)+1),""),"PRODUCT_GEO_OVERRIDE","G","NUMBER_OF_PERIODS","-16","headers=n","REVERSE_PERIOD_ORDER","N","array=true"),1)&lt;&gt;"#",CH$21,"")),""),""),"")</f>
        <v/>
      </c>
      <c r="CI29" s="4" t="str">
        <f ca="1">IF(Sec_Formula_Indicator&gt;0,IF(LEN($AH29)&gt;0,IF(CI$21&lt;$AM$21*$AM29,IF(LEFT(_xll.BDS(TKR,IFERROR(INDEX(INDIRECT($AI29),CI$21,MATCH($AH29,INDIRECT($AJ29),0)+1),""),"PRODUCT_GEO_OVERRIDE","P","NUMBER_OF_PERIODS","-16","headers=n","REVERSE_PERIOD_ORDER","N","array=true"),1)&lt;&gt;"#",CI$21,IF(LEFT(_xll.BDS(TKR,IFERROR(INDEX(INDIRECT($AI29),CI$21,MATCH($AH29,INDIRECT($AJ29),0)+1),""),"PRODUCT_GEO_OVERRIDE","G","NUMBER_OF_PERIODS","-16","headers=n","REVERSE_PERIOD_ORDER","N","array=true"),1)&lt;&gt;"#",CI$21,"")),""),""),"")</f>
        <v/>
      </c>
      <c r="CJ29" s="4" t="str">
        <f ca="1">IF(Sec_Formula_Indicator&gt;0,IF(LEN($AH29)&gt;0,IF(CJ$21&lt;$AM$21*$AM29,IF(LEFT(_xll.BDS(TKR,IFERROR(INDEX(INDIRECT($AI29),CJ$21,MATCH($AH29,INDIRECT($AJ29),0)+1),""),"PRODUCT_GEO_OVERRIDE","P","NUMBER_OF_PERIODS","-16","headers=n","REVERSE_PERIOD_ORDER","N","array=true"),1)&lt;&gt;"#",CJ$21,IF(LEFT(_xll.BDS(TKR,IFERROR(INDEX(INDIRECT($AI29),CJ$21,MATCH($AH29,INDIRECT($AJ29),0)+1),""),"PRODUCT_GEO_OVERRIDE","G","NUMBER_OF_PERIODS","-16","headers=n","REVERSE_PERIOD_ORDER","N","array=true"),1)&lt;&gt;"#",CJ$21,"")),""),""),"")</f>
        <v/>
      </c>
      <c r="CK29" s="4" t="str">
        <f ca="1">IF(Sec_Formula_Indicator&gt;0,IF(LEN($AH29)&gt;0,IF(CK$21&lt;$AM$21*$AM29,IF(LEFT(_xll.BDS(TKR,IFERROR(INDEX(INDIRECT($AI29),CK$21,MATCH($AH29,INDIRECT($AJ29),0)+1),""),"PRODUCT_GEO_OVERRIDE","P","NUMBER_OF_PERIODS","-16","headers=n","REVERSE_PERIOD_ORDER","N","array=true"),1)&lt;&gt;"#",CK$21,IF(LEFT(_xll.BDS(TKR,IFERROR(INDEX(INDIRECT($AI29),CK$21,MATCH($AH29,INDIRECT($AJ29),0)+1),""),"PRODUCT_GEO_OVERRIDE","G","NUMBER_OF_PERIODS","-16","headers=n","REVERSE_PERIOD_ORDER","N","array=true"),1)&lt;&gt;"#",CK$21,"")),""),""),"")</f>
        <v/>
      </c>
      <c r="CL29" s="4" t="str">
        <f ca="1">IF(Sec_Formula_Indicator&gt;0,IF(LEN($AH29)&gt;0,IF(CL$21&lt;$AM$21*$AM29,IF(LEFT(_xll.BDS(TKR,IFERROR(INDEX(INDIRECT($AI29),CL$21,MATCH($AH29,INDIRECT($AJ29),0)+1),""),"PRODUCT_GEO_OVERRIDE","P","NUMBER_OF_PERIODS","-16","headers=n","REVERSE_PERIOD_ORDER","N","array=true"),1)&lt;&gt;"#",CL$21,IF(LEFT(_xll.BDS(TKR,IFERROR(INDEX(INDIRECT($AI29),CL$21,MATCH($AH29,INDIRECT($AJ29),0)+1),""),"PRODUCT_GEO_OVERRIDE","G","NUMBER_OF_PERIODS","-16","headers=n","REVERSE_PERIOD_ORDER","N","array=true"),1)&lt;&gt;"#",CL$21,"")),""),""),"")</f>
        <v/>
      </c>
      <c r="CM29" s="4" t="str">
        <f ca="1">IF(Sec_Formula_Indicator&gt;0,IF(LEN($AH29)&gt;0,IF(CM$21&lt;$AM$21*$AM29,IF(LEFT(_xll.BDS(TKR,IFERROR(INDEX(INDIRECT($AI29),CM$21,MATCH($AH29,INDIRECT($AJ29),0)+1),""),"PRODUCT_GEO_OVERRIDE","P","NUMBER_OF_PERIODS","-16","headers=n","REVERSE_PERIOD_ORDER","N","array=true"),1)&lt;&gt;"#",CM$21,IF(LEFT(_xll.BDS(TKR,IFERROR(INDEX(INDIRECT($AI29),CM$21,MATCH($AH29,INDIRECT($AJ29),0)+1),""),"PRODUCT_GEO_OVERRIDE","G","NUMBER_OF_PERIODS","-16","headers=n","REVERSE_PERIOD_ORDER","N","array=true"),1)&lt;&gt;"#",CM$21,"")),""),""),"")</f>
        <v/>
      </c>
      <c r="CN29" s="4" t="str">
        <f ca="1">IF(Sec_Formula_Indicator&gt;0,IF(LEN($AH29)&gt;0,IF(CN$21&lt;$AM$21*$AM29,IF(LEFT(_xll.BDS(TKR,IFERROR(INDEX(INDIRECT($AI29),CN$21,MATCH($AH29,INDIRECT($AJ29),0)+1),""),"PRODUCT_GEO_OVERRIDE","P","NUMBER_OF_PERIODS","-16","headers=n","REVERSE_PERIOD_ORDER","N","array=true"),1)&lt;&gt;"#",CN$21,IF(LEFT(_xll.BDS(TKR,IFERROR(INDEX(INDIRECT($AI29),CN$21,MATCH($AH29,INDIRECT($AJ29),0)+1),""),"PRODUCT_GEO_OVERRIDE","G","NUMBER_OF_PERIODS","-16","headers=n","REVERSE_PERIOD_ORDER","N","array=true"),1)&lt;&gt;"#",CN$21,"")),""),""),"")</f>
        <v/>
      </c>
      <c r="CO29" s="4" t="str">
        <f ca="1">IF(Sec_Formula_Indicator&gt;0,IF(LEN($AH29)&gt;0,IF(CO$21&lt;$AM$21*$AM29,IF(LEFT(_xll.BDS(TKR,IFERROR(INDEX(INDIRECT($AI29),CO$21,MATCH($AH29,INDIRECT($AJ29),0)+1),""),"PRODUCT_GEO_OVERRIDE","P","NUMBER_OF_PERIODS","-16","headers=n","REVERSE_PERIOD_ORDER","N","array=true"),1)&lt;&gt;"#",CO$21,IF(LEFT(_xll.BDS(TKR,IFERROR(INDEX(INDIRECT($AI29),CO$21,MATCH($AH29,INDIRECT($AJ29),0)+1),""),"PRODUCT_GEO_OVERRIDE","G","NUMBER_OF_PERIODS","-16","headers=n","REVERSE_PERIOD_ORDER","N","array=true"),1)&lt;&gt;"#",CO$21,"")),""),""),"")</f>
        <v/>
      </c>
      <c r="CP29" s="4" t="str">
        <f ca="1">IF(Sec_Formula_Indicator&gt;0,IF(LEN($AH29)&gt;0,IF(CP$21&lt;$AM$21*$AM29,IF(LEFT(_xll.BDS(TKR,IFERROR(INDEX(INDIRECT($AI29),CP$21,MATCH($AH29,INDIRECT($AJ29),0)+1),""),"PRODUCT_GEO_OVERRIDE","P","NUMBER_OF_PERIODS","-16","headers=n","REVERSE_PERIOD_ORDER","N","array=true"),1)&lt;&gt;"#",CP$21,IF(LEFT(_xll.BDS(TKR,IFERROR(INDEX(INDIRECT($AI29),CP$21,MATCH($AH29,INDIRECT($AJ29),0)+1),""),"PRODUCT_GEO_OVERRIDE","G","NUMBER_OF_PERIODS","-16","headers=n","REVERSE_PERIOD_ORDER","N","array=true"),1)&lt;&gt;"#",CP$21,"")),""),""),"")</f>
        <v/>
      </c>
      <c r="CQ29" s="4" t="str">
        <f ca="1">IF(Sec_Formula_Indicator&gt;0,IF(LEN($AH29)&gt;0,IF(CQ$21&lt;$AM$21*$AM29,IF(LEFT(_xll.BDS(TKR,IFERROR(INDEX(INDIRECT($AI29),CQ$21,MATCH($AH29,INDIRECT($AJ29),0)+1),""),"PRODUCT_GEO_OVERRIDE","P","NUMBER_OF_PERIODS","-16","headers=n","REVERSE_PERIOD_ORDER","N","array=true"),1)&lt;&gt;"#",CQ$21,IF(LEFT(_xll.BDS(TKR,IFERROR(INDEX(INDIRECT($AI29),CQ$21,MATCH($AH29,INDIRECT($AJ29),0)+1),""),"PRODUCT_GEO_OVERRIDE","G","NUMBER_OF_PERIODS","-16","headers=n","REVERSE_PERIOD_ORDER","N","array=true"),1)&lt;&gt;"#",CQ$21,"")),""),""),"")</f>
        <v/>
      </c>
      <c r="CR29" s="4" t="str">
        <f ca="1">IF(Sec_Formula_Indicator&gt;0,IF(LEN($AH29)&gt;0,IF(CR$21&lt;$AM$21*$AM29,IF(LEFT(_xll.BDS(TKR,IFERROR(INDEX(INDIRECT($AI29),CR$21,MATCH($AH29,INDIRECT($AJ29),0)+1),""),"PRODUCT_GEO_OVERRIDE","P","NUMBER_OF_PERIODS","-16","headers=n","REVERSE_PERIOD_ORDER","N","array=true"),1)&lt;&gt;"#",CR$21,IF(LEFT(_xll.BDS(TKR,IFERROR(INDEX(INDIRECT($AI29),CR$21,MATCH($AH29,INDIRECT($AJ29),0)+1),""),"PRODUCT_GEO_OVERRIDE","G","NUMBER_OF_PERIODS","-16","headers=n","REVERSE_PERIOD_ORDER","N","array=true"),1)&lt;&gt;"#",CR$21,"")),""),""),"")</f>
        <v/>
      </c>
      <c r="CS29" s="4" t="str">
        <f ca="1">IF(Sec_Formula_Indicator&gt;0,IF(LEN($AH29)&gt;0,IF(CS$21&lt;$AM$21*$AM29,IF(LEFT(_xll.BDS(TKR,IFERROR(INDEX(INDIRECT($AI29),CS$21,MATCH($AH29,INDIRECT($AJ29),0)+1),""),"PRODUCT_GEO_OVERRIDE","P","NUMBER_OF_PERIODS","-16","headers=n","REVERSE_PERIOD_ORDER","N","array=true"),1)&lt;&gt;"#",CS$21,IF(LEFT(_xll.BDS(TKR,IFERROR(INDEX(INDIRECT($AI29),CS$21,MATCH($AH29,INDIRECT($AJ29),0)+1),""),"PRODUCT_GEO_OVERRIDE","G","NUMBER_OF_PERIODS","-16","headers=n","REVERSE_PERIOD_ORDER","N","array=true"),1)&lt;&gt;"#",CS$21,"")),""),""),"")</f>
        <v/>
      </c>
      <c r="CT29" s="4" t="str">
        <f ca="1">IF(Sec_Formula_Indicator&gt;0,IF(LEN($AH29)&gt;0,IF(CT$21&lt;$AM$21*$AM29,IF(LEFT(_xll.BDS(TKR,IFERROR(INDEX(INDIRECT($AI29),CT$21,MATCH($AH29,INDIRECT($AJ29),0)+1),""),"PRODUCT_GEO_OVERRIDE","P","NUMBER_OF_PERIODS","-16","headers=n","REVERSE_PERIOD_ORDER","N","array=true"),1)&lt;&gt;"#",CT$21,IF(LEFT(_xll.BDS(TKR,IFERROR(INDEX(INDIRECT($AI29),CT$21,MATCH($AH29,INDIRECT($AJ29),0)+1),""),"PRODUCT_GEO_OVERRIDE","G","NUMBER_OF_PERIODS","-16","headers=n","REVERSE_PERIOD_ORDER","N","array=true"),1)&lt;&gt;"#",CT$21,"")),""),""),"")</f>
        <v/>
      </c>
      <c r="CU29" s="4" t="str">
        <f ca="1">IF(Sec_Formula_Indicator&gt;0,IF(LEN($AH29)&gt;0,IF(CU$21&lt;$AM$21*$AM29,IF(LEFT(_xll.BDS(TKR,IFERROR(INDEX(INDIRECT($AI29),CU$21,MATCH($AH29,INDIRECT($AJ29),0)+1),""),"PRODUCT_GEO_OVERRIDE","P","NUMBER_OF_PERIODS","-16","headers=n","REVERSE_PERIOD_ORDER","N","array=true"),1)&lt;&gt;"#",CU$21,IF(LEFT(_xll.BDS(TKR,IFERROR(INDEX(INDIRECT($AI29),CU$21,MATCH($AH29,INDIRECT($AJ29),0)+1),""),"PRODUCT_GEO_OVERRIDE","G","NUMBER_OF_PERIODS","-16","headers=n","REVERSE_PERIOD_ORDER","N","array=true"),1)&lt;&gt;"#",CU$21,"")),""),""),"")</f>
        <v/>
      </c>
      <c r="CV29" s="4" t="str">
        <f ca="1">IF(Sec_Formula_Indicator&gt;0,IF(LEN($AH29)&gt;0,IF(CV$21&lt;$AM$21*$AM29,IF(LEFT(_xll.BDS(TKR,IFERROR(INDEX(INDIRECT($AI29),CV$21,MATCH($AH29,INDIRECT($AJ29),0)+1),""),"PRODUCT_GEO_OVERRIDE","P","NUMBER_OF_PERIODS","-16","headers=n","REVERSE_PERIOD_ORDER","N","array=true"),1)&lt;&gt;"#",CV$21,IF(LEFT(_xll.BDS(TKR,IFERROR(INDEX(INDIRECT($AI29),CV$21,MATCH($AH29,INDIRECT($AJ29),0)+1),""),"PRODUCT_GEO_OVERRIDE","G","NUMBER_OF_PERIODS","-16","headers=n","REVERSE_PERIOD_ORDER","N","array=true"),1)&lt;&gt;"#",CV$21,"")),""),""),"")</f>
        <v/>
      </c>
      <c r="CW29" s="4" t="str">
        <f ca="1">IF(Sec_Formula_Indicator&gt;0,IF(LEN($AH29)&gt;0,IF(CW$21&lt;$AM$21*$AM29,IF(LEFT(_xll.BDS(TKR,IFERROR(INDEX(INDIRECT($AI29),CW$21,MATCH($AH29,INDIRECT($AJ29),0)+1),""),"PRODUCT_GEO_OVERRIDE","P","NUMBER_OF_PERIODS","-16","headers=n","REVERSE_PERIOD_ORDER","N","array=true"),1)&lt;&gt;"#",CW$21,IF(LEFT(_xll.BDS(TKR,IFERROR(INDEX(INDIRECT($AI29),CW$21,MATCH($AH29,INDIRECT($AJ29),0)+1),""),"PRODUCT_GEO_OVERRIDE","G","NUMBER_OF_PERIODS","-16","headers=n","REVERSE_PERIOD_ORDER","N","array=true"),1)&lt;&gt;"#",CW$21,"")),""),""),"")</f>
        <v/>
      </c>
      <c r="CX29" s="4" t="str">
        <f ca="1">IF(Sec_Formula_Indicator&gt;0,IF(LEN($AH29)&gt;0,IF(CX$21&lt;$AM$21*$AM29,IF(LEFT(_xll.BDS(TKR,IFERROR(INDEX(INDIRECT($AI29),CX$21,MATCH($AH29,INDIRECT($AJ29),0)+1),""),"PRODUCT_GEO_OVERRIDE","P","NUMBER_OF_PERIODS","-16","headers=n","REVERSE_PERIOD_ORDER","N","array=true"),1)&lt;&gt;"#",CX$21,IF(LEFT(_xll.BDS(TKR,IFERROR(INDEX(INDIRECT($AI29),CX$21,MATCH($AH29,INDIRECT($AJ29),0)+1),""),"PRODUCT_GEO_OVERRIDE","G","NUMBER_OF_PERIODS","-16","headers=n","REVERSE_PERIOD_ORDER","N","array=true"),1)&lt;&gt;"#",CX$21,"")),""),""),"")</f>
        <v/>
      </c>
      <c r="CY29" s="4" t="str">
        <f ca="1">IF(Sec_Formula_Indicator&gt;0,IF(LEN($AH29)&gt;0,IF(CY$21&lt;$AM$21*$AM29,IF(LEFT(_xll.BDS(TKR,IFERROR(INDEX(INDIRECT($AI29),CY$21,MATCH($AH29,INDIRECT($AJ29),0)+1),""),"PRODUCT_GEO_OVERRIDE","P","NUMBER_OF_PERIODS","-16","headers=n","REVERSE_PERIOD_ORDER","N","array=true"),1)&lt;&gt;"#",CY$21,IF(LEFT(_xll.BDS(TKR,IFERROR(INDEX(INDIRECT($AI29),CY$21,MATCH($AH29,INDIRECT($AJ29),0)+1),""),"PRODUCT_GEO_OVERRIDE","G","NUMBER_OF_PERIODS","-16","headers=n","REVERSE_PERIOD_ORDER","N","array=true"),1)&lt;&gt;"#",CY$21,"")),""),""),"")</f>
        <v/>
      </c>
      <c r="CZ29" s="4" t="str">
        <f ca="1">IF(Sec_Formula_Indicator&gt;0,IF(LEN($AH29)&gt;0,IF(CZ$21&lt;$AM$21*$AM29,IF(LEFT(_xll.BDS(TKR,IFERROR(INDEX(INDIRECT($AI29),CZ$21,MATCH($AH29,INDIRECT($AJ29),0)+1),""),"PRODUCT_GEO_OVERRIDE","P","NUMBER_OF_PERIODS","-16","headers=n","REVERSE_PERIOD_ORDER","N","array=true"),1)&lt;&gt;"#",CZ$21,IF(LEFT(_xll.BDS(TKR,IFERROR(INDEX(INDIRECT($AI29),CZ$21,MATCH($AH29,INDIRECT($AJ29),0)+1),""),"PRODUCT_GEO_OVERRIDE","G","NUMBER_OF_PERIODS","-16","headers=n","REVERSE_PERIOD_ORDER","N","array=true"),1)&lt;&gt;"#",CZ$21,"")),""),""),"")</f>
        <v/>
      </c>
      <c r="DA29" s="4" t="str">
        <f ca="1">IF(Sec_Formula_Indicator&gt;0,IF(LEN($AH29)&gt;0,IF(DA$21&lt;$AM$21*$AM29,IF(LEFT(_xll.BDS(TKR,IFERROR(INDEX(INDIRECT($AI29),DA$21,MATCH($AH29,INDIRECT($AJ29),0)+1),""),"PRODUCT_GEO_OVERRIDE","P","NUMBER_OF_PERIODS","-16","headers=n","REVERSE_PERIOD_ORDER","N","array=true"),1)&lt;&gt;"#",DA$21,IF(LEFT(_xll.BDS(TKR,IFERROR(INDEX(INDIRECT($AI29),DA$21,MATCH($AH29,INDIRECT($AJ29),0)+1),""),"PRODUCT_GEO_OVERRIDE","G","NUMBER_OF_PERIODS","-16","headers=n","REVERSE_PERIOD_ORDER","N","array=true"),1)&lt;&gt;"#",DA$21,"")),""),""),"")</f>
        <v/>
      </c>
      <c r="DB29" s="4" t="str">
        <f ca="1">IF(Sec_Formula_Indicator&gt;0,IF(LEN($AH29)&gt;0,IF(DB$21&lt;$AM$21*$AM29,IF(LEFT(_xll.BDS(TKR,IFERROR(INDEX(INDIRECT($AI29),DB$21,MATCH($AH29,INDIRECT($AJ29),0)+1),""),"PRODUCT_GEO_OVERRIDE","P","NUMBER_OF_PERIODS","-16","headers=n","REVERSE_PERIOD_ORDER","N","array=true"),1)&lt;&gt;"#",DB$21,IF(LEFT(_xll.BDS(TKR,IFERROR(INDEX(INDIRECT($AI29),DB$21,MATCH($AH29,INDIRECT($AJ29),0)+1),""),"PRODUCT_GEO_OVERRIDE","G","NUMBER_OF_PERIODS","-16","headers=n","REVERSE_PERIOD_ORDER","N","array=true"),1)&lt;&gt;"#",DB$21,"")),""),""),"")</f>
        <v/>
      </c>
      <c r="DC29" s="4" t="str">
        <f ca="1">IF(Sec_Formula_Indicator&gt;0,IF(LEN($AH29)&gt;0,IF(DC$21&lt;$AM$21*$AM29,IF(LEFT(_xll.BDS(TKR,IFERROR(INDEX(INDIRECT($AI29),DC$21,MATCH($AH29,INDIRECT($AJ29),0)+1),""),"PRODUCT_GEO_OVERRIDE","P","NUMBER_OF_PERIODS","-16","headers=n","REVERSE_PERIOD_ORDER","N","array=true"),1)&lt;&gt;"#",DC$21,IF(LEFT(_xll.BDS(TKR,IFERROR(INDEX(INDIRECT($AI29),DC$21,MATCH($AH29,INDIRECT($AJ29),0)+1),""),"PRODUCT_GEO_OVERRIDE","G","NUMBER_OF_PERIODS","-16","headers=n","REVERSE_PERIOD_ORDER","N","array=true"),1)&lt;&gt;"#",DC$21,"")),""),""),"")</f>
        <v/>
      </c>
      <c r="DD29" s="4" t="str">
        <f ca="1">IF(Sec_Formula_Indicator&gt;0,IF(LEN($AH29)&gt;0,IF(DD$21&lt;$AM$21*$AM29,IF(LEFT(_xll.BDS(TKR,IFERROR(INDEX(INDIRECT($AI29),DD$21,MATCH($AH29,INDIRECT($AJ29),0)+1),""),"PRODUCT_GEO_OVERRIDE","P","NUMBER_OF_PERIODS","-16","headers=n","REVERSE_PERIOD_ORDER","N","array=true"),1)&lt;&gt;"#",DD$21,IF(LEFT(_xll.BDS(TKR,IFERROR(INDEX(INDIRECT($AI29),DD$21,MATCH($AH29,INDIRECT($AJ29),0)+1),""),"PRODUCT_GEO_OVERRIDE","G","NUMBER_OF_PERIODS","-16","headers=n","REVERSE_PERIOD_ORDER","N","array=true"),1)&lt;&gt;"#",DD$21,"")),""),""),"")</f>
        <v/>
      </c>
      <c r="DE29" s="4" t="str">
        <f ca="1">IF(Sec_Formula_Indicator&gt;0,IF(LEN($AH29)&gt;0,IF(DE$21&lt;$AM$21*$AM29,IF(LEFT(_xll.BDS(TKR,IFERROR(INDEX(INDIRECT($AI29),DE$21,MATCH($AH29,INDIRECT($AJ29),0)+1),""),"PRODUCT_GEO_OVERRIDE","P","NUMBER_OF_PERIODS","-16","headers=n","REVERSE_PERIOD_ORDER","N","array=true"),1)&lt;&gt;"#",DE$21,IF(LEFT(_xll.BDS(TKR,IFERROR(INDEX(INDIRECT($AI29),DE$21,MATCH($AH29,INDIRECT($AJ29),0)+1),""),"PRODUCT_GEO_OVERRIDE","G","NUMBER_OF_PERIODS","-16","headers=n","REVERSE_PERIOD_ORDER","N","array=true"),1)&lt;&gt;"#",DE$21,"")),""),""),"")</f>
        <v/>
      </c>
      <c r="DF29" s="4" t="str">
        <f ca="1">IF(Sec_Formula_Indicator&gt;0,IF(LEN($AH29)&gt;0,IF(DF$21&lt;$AM$21*$AM29,IF(LEFT(_xll.BDS(TKR,IFERROR(INDEX(INDIRECT($AI29),DF$21,MATCH($AH29,INDIRECT($AJ29),0)+1),""),"PRODUCT_GEO_OVERRIDE","P","NUMBER_OF_PERIODS","-16","headers=n","REVERSE_PERIOD_ORDER","N","array=true"),1)&lt;&gt;"#",DF$21,IF(LEFT(_xll.BDS(TKR,IFERROR(INDEX(INDIRECT($AI29),DF$21,MATCH($AH29,INDIRECT($AJ29),0)+1),""),"PRODUCT_GEO_OVERRIDE","G","NUMBER_OF_PERIODS","-16","headers=n","REVERSE_PERIOD_ORDER","N","array=true"),1)&lt;&gt;"#",DF$21,"")),""),""),"")</f>
        <v/>
      </c>
      <c r="DG29" s="4" t="str">
        <f ca="1">IF(Sec_Formula_Indicator&gt;0,IF(LEN($AH29)&gt;0,IF(DG$21&lt;$AM$21*$AM29,IF(LEFT(_xll.BDS(TKR,IFERROR(INDEX(INDIRECT($AI29),DG$21,MATCH($AH29,INDIRECT($AJ29),0)+1),""),"PRODUCT_GEO_OVERRIDE","P","NUMBER_OF_PERIODS","-16","headers=n","REVERSE_PERIOD_ORDER","N","array=true"),1)&lt;&gt;"#",DG$21,IF(LEFT(_xll.BDS(TKR,IFERROR(INDEX(INDIRECT($AI29),DG$21,MATCH($AH29,INDIRECT($AJ29),0)+1),""),"PRODUCT_GEO_OVERRIDE","G","NUMBER_OF_PERIODS","-16","headers=n","REVERSE_PERIOD_ORDER","N","array=true"),1)&lt;&gt;"#",DG$21,"")),""),""),"")</f>
        <v/>
      </c>
      <c r="DH29" s="4" t="str">
        <f ca="1">IF(Sec_Formula_Indicator&gt;0,IF(LEN($AH29)&gt;0,IF(DH$21&lt;$AM$21*$AM29,IF(LEFT(_xll.BDS(TKR,IFERROR(INDEX(INDIRECT($AI29),DH$21,MATCH($AH29,INDIRECT($AJ29),0)+1),""),"PRODUCT_GEO_OVERRIDE","P","NUMBER_OF_PERIODS","-16","headers=n","REVERSE_PERIOD_ORDER","N","array=true"),1)&lt;&gt;"#",DH$21,IF(LEFT(_xll.BDS(TKR,IFERROR(INDEX(INDIRECT($AI29),DH$21,MATCH($AH29,INDIRECT($AJ29),0)+1),""),"PRODUCT_GEO_OVERRIDE","G","NUMBER_OF_PERIODS","-16","headers=n","REVERSE_PERIOD_ORDER","N","array=true"),1)&lt;&gt;"#",DH$21,"")),""),""),"")</f>
        <v/>
      </c>
      <c r="DI29" s="4" t="str">
        <f ca="1">IF(Sec_Formula_Indicator&gt;0,IF(LEN($AH29)&gt;0,IF(DI$21&lt;$AM$21*$AM29,IF(LEFT(_xll.BDS(TKR,IFERROR(INDEX(INDIRECT($AI29),DI$21,MATCH($AH29,INDIRECT($AJ29),0)+1),""),"PRODUCT_GEO_OVERRIDE","P","NUMBER_OF_PERIODS","-16","headers=n","REVERSE_PERIOD_ORDER","N","array=true"),1)&lt;&gt;"#",DI$21,IF(LEFT(_xll.BDS(TKR,IFERROR(INDEX(INDIRECT($AI29),DI$21,MATCH($AH29,INDIRECT($AJ29),0)+1),""),"PRODUCT_GEO_OVERRIDE","G","NUMBER_OF_PERIODS","-16","headers=n","REVERSE_PERIOD_ORDER","N","array=true"),1)&lt;&gt;"#",DI$21,"")),""),""),"")</f>
        <v/>
      </c>
      <c r="DJ29" s="4" t="str">
        <f ca="1">IF(Sec_Formula_Indicator&gt;0,IF(LEN($AH29)&gt;0,IF(DJ$21&lt;$AM$21*$AM29,IF(LEFT(_xll.BDS(TKR,IFERROR(INDEX(INDIRECT($AI29),DJ$21,MATCH($AH29,INDIRECT($AJ29),0)+1),""),"PRODUCT_GEO_OVERRIDE","P","NUMBER_OF_PERIODS","-16","headers=n","REVERSE_PERIOD_ORDER","N","array=true"),1)&lt;&gt;"#",DJ$21,IF(LEFT(_xll.BDS(TKR,IFERROR(INDEX(INDIRECT($AI29),DJ$21,MATCH($AH29,INDIRECT($AJ29),0)+1),""),"PRODUCT_GEO_OVERRIDE","G","NUMBER_OF_PERIODS","-16","headers=n","REVERSE_PERIOD_ORDER","N","array=true"),1)&lt;&gt;"#",DJ$21,"")),""),""),"")</f>
        <v/>
      </c>
      <c r="DK29" s="4" t="str">
        <f ca="1">IF(Sec_Formula_Indicator&gt;0,IF(LEN($AH29)&gt;0,IF(DK$21&lt;$AM$21*$AM29,IF(LEFT(_xll.BDS(TKR,IFERROR(INDEX(INDIRECT($AI29),DK$21,MATCH($AH29,INDIRECT($AJ29),0)+1),""),"PRODUCT_GEO_OVERRIDE","P","NUMBER_OF_PERIODS","-16","headers=n","REVERSE_PERIOD_ORDER","N","array=true"),1)&lt;&gt;"#",DK$21,IF(LEFT(_xll.BDS(TKR,IFERROR(INDEX(INDIRECT($AI29),DK$21,MATCH($AH29,INDIRECT($AJ29),0)+1),""),"PRODUCT_GEO_OVERRIDE","G","NUMBER_OF_PERIODS","-16","headers=n","REVERSE_PERIOD_ORDER","N","array=true"),1)&lt;&gt;"#",DK$21,"")),""),""),"")</f>
        <v/>
      </c>
      <c r="DL29" s="4" t="str">
        <f ca="1">IF(Sec_Formula_Indicator&gt;0,IF(LEN($AH29)&gt;0,IF(DL$21&lt;$AM$21*$AM29,IF(LEFT(_xll.BDS(TKR,IFERROR(INDEX(INDIRECT($AI29),DL$21,MATCH($AH29,INDIRECT($AJ29),0)+1),""),"PRODUCT_GEO_OVERRIDE","P","NUMBER_OF_PERIODS","-16","headers=n","REVERSE_PERIOD_ORDER","N","array=true"),1)&lt;&gt;"#",DL$21,IF(LEFT(_xll.BDS(TKR,IFERROR(INDEX(INDIRECT($AI29),DL$21,MATCH($AH29,INDIRECT($AJ29),0)+1),""),"PRODUCT_GEO_OVERRIDE","G","NUMBER_OF_PERIODS","-16","headers=n","REVERSE_PERIOD_ORDER","N","array=true"),1)&lt;&gt;"#",DL$21,"")),""),""),"")</f>
        <v/>
      </c>
      <c r="DM29" s="4" t="str">
        <f ca="1">IF(Sec_Formula_Indicator&gt;0,IF(LEN($AH29)&gt;0,IF(DM$21&lt;$AM$21*$AM29,IF(LEFT(_xll.BDS(TKR,IFERROR(INDEX(INDIRECT($AI29),DM$21,MATCH($AH29,INDIRECT($AJ29),0)+1),""),"PRODUCT_GEO_OVERRIDE","P","NUMBER_OF_PERIODS","-16","headers=n","REVERSE_PERIOD_ORDER","N","array=true"),1)&lt;&gt;"#",DM$21,IF(LEFT(_xll.BDS(TKR,IFERROR(INDEX(INDIRECT($AI29),DM$21,MATCH($AH29,INDIRECT($AJ29),0)+1),""),"PRODUCT_GEO_OVERRIDE","G","NUMBER_OF_PERIODS","-16","headers=n","REVERSE_PERIOD_ORDER","N","array=true"),1)&lt;&gt;"#",DM$21,"")),""),""),"")</f>
        <v/>
      </c>
      <c r="DN29" s="4" t="str">
        <f ca="1">IF(Sec_Formula_Indicator&gt;0,IF(LEN($AH29)&gt;0,IF(DN$21&lt;$AM$21*$AM29,IF(LEFT(_xll.BDS(TKR,IFERROR(INDEX(INDIRECT($AI29),DN$21,MATCH($AH29,INDIRECT($AJ29),0)+1),""),"PRODUCT_GEO_OVERRIDE","P","NUMBER_OF_PERIODS","-16","headers=n","REVERSE_PERIOD_ORDER","N","array=true"),1)&lt;&gt;"#",DN$21,IF(LEFT(_xll.BDS(TKR,IFERROR(INDEX(INDIRECT($AI29),DN$21,MATCH($AH29,INDIRECT($AJ29),0)+1),""),"PRODUCT_GEO_OVERRIDE","G","NUMBER_OF_PERIODS","-16","headers=n","REVERSE_PERIOD_ORDER","N","array=true"),1)&lt;&gt;"#",DN$21,"")),""),""),"")</f>
        <v/>
      </c>
      <c r="DO29" s="4" t="str">
        <f ca="1">IF(Sec_Formula_Indicator&gt;0,IF(LEN($AH29)&gt;0,IF(DO$21&lt;$AM$21*$AM29,IF(LEFT(_xll.BDS(TKR,IFERROR(INDEX(INDIRECT($AI29),DO$21,MATCH($AH29,INDIRECT($AJ29),0)+1),""),"PRODUCT_GEO_OVERRIDE","P","NUMBER_OF_PERIODS","-16","headers=n","REVERSE_PERIOD_ORDER","N","array=true"),1)&lt;&gt;"#",DO$21,IF(LEFT(_xll.BDS(TKR,IFERROR(INDEX(INDIRECT($AI29),DO$21,MATCH($AH29,INDIRECT($AJ29),0)+1),""),"PRODUCT_GEO_OVERRIDE","G","NUMBER_OF_PERIODS","-16","headers=n","REVERSE_PERIOD_ORDER","N","array=true"),1)&lt;&gt;"#",DO$21,"")),""),""),"")</f>
        <v/>
      </c>
      <c r="DP29" s="4" t="str">
        <f ca="1">IF(Sec_Formula_Indicator&gt;0,IF(LEN($AH29)&gt;0,IF(DP$21&lt;$AM$21*$AM29,IF(LEFT(_xll.BDS(TKR,IFERROR(INDEX(INDIRECT($AI29),DP$21,MATCH($AH29,INDIRECT($AJ29),0)+1),""),"PRODUCT_GEO_OVERRIDE","P","NUMBER_OF_PERIODS","-16","headers=n","REVERSE_PERIOD_ORDER","N","array=true"),1)&lt;&gt;"#",DP$21,IF(LEFT(_xll.BDS(TKR,IFERROR(INDEX(INDIRECT($AI29),DP$21,MATCH($AH29,INDIRECT($AJ29),0)+1),""),"PRODUCT_GEO_OVERRIDE","G","NUMBER_OF_PERIODS","-16","headers=n","REVERSE_PERIOD_ORDER","N","array=true"),1)&lt;&gt;"#",DP$21,"")),""),""),"")</f>
        <v/>
      </c>
      <c r="DQ29" s="4" t="str">
        <f ca="1">IF(Sec_Formula_Indicator&gt;0,IF(LEN($AH29)&gt;0,IF(DQ$21&lt;$AM$21*$AM29,IF(LEFT(_xll.BDS(TKR,IFERROR(INDEX(INDIRECT($AI29),DQ$21,MATCH($AH29,INDIRECT($AJ29),0)+1),""),"PRODUCT_GEO_OVERRIDE","P","NUMBER_OF_PERIODS","-16","headers=n","REVERSE_PERIOD_ORDER","N","array=true"),1)&lt;&gt;"#",DQ$21,IF(LEFT(_xll.BDS(TKR,IFERROR(INDEX(INDIRECT($AI29),DQ$21,MATCH($AH29,INDIRECT($AJ29),0)+1),""),"PRODUCT_GEO_OVERRIDE","G","NUMBER_OF_PERIODS","-16","headers=n","REVERSE_PERIOD_ORDER","N","array=true"),1)&lt;&gt;"#",DQ$21,"")),""),""),"")</f>
        <v/>
      </c>
      <c r="DR29" s="4" t="str">
        <f ca="1">IF(Sec_Formula_Indicator&gt;0,IF(LEN($AH29)&gt;0,IF(DR$21&lt;$AM$21*$AM29,IF(LEFT(_xll.BDS(TKR,IFERROR(INDEX(INDIRECT($AI29),DR$21,MATCH($AH29,INDIRECT($AJ29),0)+1),""),"PRODUCT_GEO_OVERRIDE","P","NUMBER_OF_PERIODS","-16","headers=n","REVERSE_PERIOD_ORDER","N","array=true"),1)&lt;&gt;"#",DR$21,IF(LEFT(_xll.BDS(TKR,IFERROR(INDEX(INDIRECT($AI29),DR$21,MATCH($AH29,INDIRECT($AJ29),0)+1),""),"PRODUCT_GEO_OVERRIDE","G","NUMBER_OF_PERIODS","-16","headers=n","REVERSE_PERIOD_ORDER","N","array=true"),1)&lt;&gt;"#",DR$21,"")),""),""),"")</f>
        <v/>
      </c>
      <c r="DS29" s="4" t="str">
        <f ca="1">IF(Sec_Formula_Indicator&gt;0,IF(LEN($AH29)&gt;0,IF(DS$21&lt;$AM$21*$AM29,IF(LEFT(_xll.BDS(TKR,IFERROR(INDEX(INDIRECT($AI29),DS$21,MATCH($AH29,INDIRECT($AJ29),0)+1),""),"PRODUCT_GEO_OVERRIDE","P","NUMBER_OF_PERIODS","-16","headers=n","REVERSE_PERIOD_ORDER","N","array=true"),1)&lt;&gt;"#",DS$21,IF(LEFT(_xll.BDS(TKR,IFERROR(INDEX(INDIRECT($AI29),DS$21,MATCH($AH29,INDIRECT($AJ29),0)+1),""),"PRODUCT_GEO_OVERRIDE","G","NUMBER_OF_PERIODS","-16","headers=n","REVERSE_PERIOD_ORDER","N","array=true"),1)&lt;&gt;"#",DS$21,"")),""),""),"")</f>
        <v/>
      </c>
      <c r="DT29" s="4" t="str">
        <f ca="1">IF(Sec_Formula_Indicator&gt;0,IF(LEN($AH29)&gt;0,IF(DT$21&lt;$AM$21*$AM29,IF(LEFT(_xll.BDS(TKR,IFERROR(INDEX(INDIRECT($AI29),DT$21,MATCH($AH29,INDIRECT($AJ29),0)+1),""),"PRODUCT_GEO_OVERRIDE","P","NUMBER_OF_PERIODS","-16","headers=n","REVERSE_PERIOD_ORDER","N","array=true"),1)&lt;&gt;"#",DT$21,IF(LEFT(_xll.BDS(TKR,IFERROR(INDEX(INDIRECT($AI29),DT$21,MATCH($AH29,INDIRECT($AJ29),0)+1),""),"PRODUCT_GEO_OVERRIDE","G","NUMBER_OF_PERIODS","-16","headers=n","REVERSE_PERIOD_ORDER","N","array=true"),1)&lt;&gt;"#",DT$21,"")),""),""),"")</f>
        <v/>
      </c>
      <c r="DU29" s="4" t="str">
        <f ca="1">IF(Sec_Formula_Indicator&gt;0,IF(LEN($AH29)&gt;0,IF(DU$21&lt;$AM$21*$AM29,IF(LEFT(_xll.BDS(TKR,IFERROR(INDEX(INDIRECT($AI29),DU$21,MATCH($AH29,INDIRECT($AJ29),0)+1),""),"PRODUCT_GEO_OVERRIDE","P","NUMBER_OF_PERIODS","-16","headers=n","REVERSE_PERIOD_ORDER","N","array=true"),1)&lt;&gt;"#",DU$21,IF(LEFT(_xll.BDS(TKR,IFERROR(INDEX(INDIRECT($AI29),DU$21,MATCH($AH29,INDIRECT($AJ29),0)+1),""),"PRODUCT_GEO_OVERRIDE","G","NUMBER_OF_PERIODS","-16","headers=n","REVERSE_PERIOD_ORDER","N","array=true"),1)&lt;&gt;"#",DU$21,"")),""),""),"")</f>
        <v/>
      </c>
      <c r="DV29" s="4" t="str">
        <f ca="1">IF(Sec_Formula_Indicator&gt;0,IF(LEN($AH29)&gt;0,IF(DV$21&lt;$AM$21*$AM29,IF(LEFT(_xll.BDS(TKR,IFERROR(INDEX(INDIRECT($AI29),DV$21,MATCH($AH29,INDIRECT($AJ29),0)+1),""),"PRODUCT_GEO_OVERRIDE","P","NUMBER_OF_PERIODS","-16","headers=n","REVERSE_PERIOD_ORDER","N","array=true"),1)&lt;&gt;"#",DV$21,IF(LEFT(_xll.BDS(TKR,IFERROR(INDEX(INDIRECT($AI29),DV$21,MATCH($AH29,INDIRECT($AJ29),0)+1),""),"PRODUCT_GEO_OVERRIDE","G","NUMBER_OF_PERIODS","-16","headers=n","REVERSE_PERIOD_ORDER","N","array=true"),1)&lt;&gt;"#",DV$21,"")),""),""),"")</f>
        <v/>
      </c>
      <c r="DW29" s="4" t="str">
        <f ca="1">IF(Sec_Formula_Indicator&gt;0,IF(LEN($AH29)&gt;0,IF(DW$21&lt;$AM$21*$AM29,IF(LEFT(_xll.BDS(TKR,IFERROR(INDEX(INDIRECT($AI29),DW$21,MATCH($AH29,INDIRECT($AJ29),0)+1),""),"PRODUCT_GEO_OVERRIDE","P","NUMBER_OF_PERIODS","-16","headers=n","REVERSE_PERIOD_ORDER","N","array=true"),1)&lt;&gt;"#",DW$21,IF(LEFT(_xll.BDS(TKR,IFERROR(INDEX(INDIRECT($AI29),DW$21,MATCH($AH29,INDIRECT($AJ29),0)+1),""),"PRODUCT_GEO_OVERRIDE","G","NUMBER_OF_PERIODS","-16","headers=n","REVERSE_PERIOD_ORDER","N","array=true"),1)&lt;&gt;"#",DW$21,"")),""),""),"")</f>
        <v/>
      </c>
      <c r="DX29" s="4" t="str">
        <f ca="1">IF(Sec_Formula_Indicator&gt;0,IF(LEN($AH29)&gt;0,IF(DX$21&lt;$AM$21*$AM29,IF(LEFT(_xll.BDS(TKR,IFERROR(INDEX(INDIRECT($AI29),DX$21,MATCH($AH29,INDIRECT($AJ29),0)+1),""),"PRODUCT_GEO_OVERRIDE","P","NUMBER_OF_PERIODS","-16","headers=n","REVERSE_PERIOD_ORDER","N","array=true"),1)&lt;&gt;"#",DX$21,IF(LEFT(_xll.BDS(TKR,IFERROR(INDEX(INDIRECT($AI29),DX$21,MATCH($AH29,INDIRECT($AJ29),0)+1),""),"PRODUCT_GEO_OVERRIDE","G","NUMBER_OF_PERIODS","-16","headers=n","REVERSE_PERIOD_ORDER","N","array=true"),1)&lt;&gt;"#",DX$21,"")),""),""),"")</f>
        <v/>
      </c>
      <c r="DY29" s="4" t="str">
        <f ca="1">IF(Sec_Formula_Indicator&gt;0,IF(LEN($AH29)&gt;0,IF(DY$21&lt;$AM$21*$AM29,IF(LEFT(_xll.BDS(TKR,IFERROR(INDEX(INDIRECT($AI29),DY$21,MATCH($AH29,INDIRECT($AJ29),0)+1),""),"PRODUCT_GEO_OVERRIDE","P","NUMBER_OF_PERIODS","-16","headers=n","REVERSE_PERIOD_ORDER","N","array=true"),1)&lt;&gt;"#",DY$21,IF(LEFT(_xll.BDS(TKR,IFERROR(INDEX(INDIRECT($AI29),DY$21,MATCH($AH29,INDIRECT($AJ29),0)+1),""),"PRODUCT_GEO_OVERRIDE","G","NUMBER_OF_PERIODS","-16","headers=n","REVERSE_PERIOD_ORDER","N","array=true"),1)&lt;&gt;"#",DY$21,"")),""),""),"")</f>
        <v/>
      </c>
      <c r="DZ29" s="4" t="str">
        <f ca="1">IF(Sec_Formula_Indicator&gt;0,IF(LEN($AH29)&gt;0,IF(DZ$21&lt;$AM$21*$AM29,IF(LEFT(_xll.BDS(TKR,IFERROR(INDEX(INDIRECT($AI29),DZ$21,MATCH($AH29,INDIRECT($AJ29),0)+1),""),"PRODUCT_GEO_OVERRIDE","P","NUMBER_OF_PERIODS","-16","headers=n","REVERSE_PERIOD_ORDER","N","array=true"),1)&lt;&gt;"#",DZ$21,IF(LEFT(_xll.BDS(TKR,IFERROR(INDEX(INDIRECT($AI29),DZ$21,MATCH($AH29,INDIRECT($AJ29),0)+1),""),"PRODUCT_GEO_OVERRIDE","G","NUMBER_OF_PERIODS","-16","headers=n","REVERSE_PERIOD_ORDER","N","array=true"),1)&lt;&gt;"#",DZ$21,"")),""),""),"")</f>
        <v/>
      </c>
      <c r="EA29" s="4" t="str">
        <f ca="1">IF(Sec_Formula_Indicator&gt;0,IF(LEN($AH29)&gt;0,IF(EA$21&lt;$AM$21*$AM29,IF(LEFT(_xll.BDS(TKR,IFERROR(INDEX(INDIRECT($AI29),EA$21,MATCH($AH29,INDIRECT($AJ29),0)+1),""),"PRODUCT_GEO_OVERRIDE","P","NUMBER_OF_PERIODS","-16","headers=n","REVERSE_PERIOD_ORDER","N","array=true"),1)&lt;&gt;"#",EA$21,IF(LEFT(_xll.BDS(TKR,IFERROR(INDEX(INDIRECT($AI29),EA$21,MATCH($AH29,INDIRECT($AJ29),0)+1),""),"PRODUCT_GEO_OVERRIDE","G","NUMBER_OF_PERIODS","-16","headers=n","REVERSE_PERIOD_ORDER","N","array=true"),1)&lt;&gt;"#",EA$21,"")),""),""),"")</f>
        <v/>
      </c>
      <c r="EB29" s="4" t="str">
        <f ca="1">IF(Sec_Formula_Indicator&gt;0,IF(LEN($AH29)&gt;0,IF(EB$21&lt;$AM$21*$AM29,IF(LEFT(_xll.BDS(TKR,IFERROR(INDEX(INDIRECT($AI29),EB$21,MATCH($AH29,INDIRECT($AJ29),0)+1),""),"PRODUCT_GEO_OVERRIDE","P","NUMBER_OF_PERIODS","-16","headers=n","REVERSE_PERIOD_ORDER","N","array=true"),1)&lt;&gt;"#",EB$21,IF(LEFT(_xll.BDS(TKR,IFERROR(INDEX(INDIRECT($AI29),EB$21,MATCH($AH29,INDIRECT($AJ29),0)+1),""),"PRODUCT_GEO_OVERRIDE","G","NUMBER_OF_PERIODS","-16","headers=n","REVERSE_PERIOD_ORDER","N","array=true"),1)&lt;&gt;"#",EB$21,"")),""),""),"")</f>
        <v/>
      </c>
      <c r="EC29" s="4" t="str">
        <f ca="1">IF(Sec_Formula_Indicator&gt;0,IF(LEN($AH29)&gt;0,IF(EC$21&lt;$AM$21*$AM29,IF(LEFT(_xll.BDS(TKR,IFERROR(INDEX(INDIRECT($AI29),EC$21,MATCH($AH29,INDIRECT($AJ29),0)+1),""),"PRODUCT_GEO_OVERRIDE","P","NUMBER_OF_PERIODS","-16","headers=n","REVERSE_PERIOD_ORDER","N","array=true"),1)&lt;&gt;"#",EC$21,IF(LEFT(_xll.BDS(TKR,IFERROR(INDEX(INDIRECT($AI29),EC$21,MATCH($AH29,INDIRECT($AJ29),0)+1),""),"PRODUCT_GEO_OVERRIDE","G","NUMBER_OF_PERIODS","-16","headers=n","REVERSE_PERIOD_ORDER","N","array=true"),1)&lt;&gt;"#",EC$21,"")),""),""),"")</f>
        <v/>
      </c>
      <c r="ED29" s="4" t="str">
        <f ca="1">IF(Sec_Formula_Indicator&gt;0,IF(LEN($AH29)&gt;0,IF(ED$21&lt;$AM$21*$AM29,IF(LEFT(_xll.BDS(TKR,IFERROR(INDEX(INDIRECT($AI29),ED$21,MATCH($AH29,INDIRECT($AJ29),0)+1),""),"PRODUCT_GEO_OVERRIDE","P","NUMBER_OF_PERIODS","-16","headers=n","REVERSE_PERIOD_ORDER","N","array=true"),1)&lt;&gt;"#",ED$21,IF(LEFT(_xll.BDS(TKR,IFERROR(INDEX(INDIRECT($AI29),ED$21,MATCH($AH29,INDIRECT($AJ29),0)+1),""),"PRODUCT_GEO_OVERRIDE","G","NUMBER_OF_PERIODS","-16","headers=n","REVERSE_PERIOD_ORDER","N","array=true"),1)&lt;&gt;"#",ED$21,"")),""),""),"")</f>
        <v/>
      </c>
      <c r="EE29" s="4" t="str">
        <f ca="1">IF(Sec_Formula_Indicator&gt;0,IF(LEN($AH29)&gt;0,IF(EE$21&lt;$AM$21*$AM29,IF(LEFT(_xll.BDS(TKR,IFERROR(INDEX(INDIRECT($AI29),EE$21,MATCH($AH29,INDIRECT($AJ29),0)+1),""),"PRODUCT_GEO_OVERRIDE","P","NUMBER_OF_PERIODS","-16","headers=n","REVERSE_PERIOD_ORDER","N","array=true"),1)&lt;&gt;"#",EE$21,IF(LEFT(_xll.BDS(TKR,IFERROR(INDEX(INDIRECT($AI29),EE$21,MATCH($AH29,INDIRECT($AJ29),0)+1),""),"PRODUCT_GEO_OVERRIDE","G","NUMBER_OF_PERIODS","-16","headers=n","REVERSE_PERIOD_ORDER","N","array=true"),1)&lt;&gt;"#",EE$21,"")),""),""),"")</f>
        <v/>
      </c>
      <c r="EF29" s="4" t="str">
        <f ca="1">IF(Sec_Formula_Indicator&gt;0,IF(LEN($AH29)&gt;0,IF(EF$21&lt;$AM$21*$AM29,IF(LEFT(_xll.BDS(TKR,IFERROR(INDEX(INDIRECT($AI29),EF$21,MATCH($AH29,INDIRECT($AJ29),0)+1),""),"PRODUCT_GEO_OVERRIDE","P","NUMBER_OF_PERIODS","-16","headers=n","REVERSE_PERIOD_ORDER","N","array=true"),1)&lt;&gt;"#",EF$21,IF(LEFT(_xll.BDS(TKR,IFERROR(INDEX(INDIRECT($AI29),EF$21,MATCH($AH29,INDIRECT($AJ29),0)+1),""),"PRODUCT_GEO_OVERRIDE","G","NUMBER_OF_PERIODS","-16","headers=n","REVERSE_PERIOD_ORDER","N","array=true"),1)&lt;&gt;"#",EF$21,"")),""),""),"")</f>
        <v/>
      </c>
      <c r="EG29" s="4" t="str">
        <f ca="1">IF(Sec_Formula_Indicator&gt;0,IF(LEN($AH29)&gt;0,IF(EG$21&lt;$AM$21*$AM29,IF(LEFT(_xll.BDS(TKR,IFERROR(INDEX(INDIRECT($AI29),EG$21,MATCH($AH29,INDIRECT($AJ29),0)+1),""),"PRODUCT_GEO_OVERRIDE","P","NUMBER_OF_PERIODS","-16","headers=n","REVERSE_PERIOD_ORDER","N","array=true"),1)&lt;&gt;"#",EG$21,IF(LEFT(_xll.BDS(TKR,IFERROR(INDEX(INDIRECT($AI29),EG$21,MATCH($AH29,INDIRECT($AJ29),0)+1),""),"PRODUCT_GEO_OVERRIDE","G","NUMBER_OF_PERIODS","-16","headers=n","REVERSE_PERIOD_ORDER","N","array=true"),1)&lt;&gt;"#",EG$21,"")),""),""),"")</f>
        <v/>
      </c>
      <c r="EH29" s="4" t="str">
        <f ca="1">IF(Sec_Formula_Indicator&gt;0,IF(LEN($AH29)&gt;0,IF(EH$21&lt;$AM$21*$AM29,IF(LEFT(_xll.BDS(TKR,IFERROR(INDEX(INDIRECT($AI29),EH$21,MATCH($AH29,INDIRECT($AJ29),0)+1),""),"PRODUCT_GEO_OVERRIDE","P","NUMBER_OF_PERIODS","-16","headers=n","REVERSE_PERIOD_ORDER","N","array=true"),1)&lt;&gt;"#",EH$21,IF(LEFT(_xll.BDS(TKR,IFERROR(INDEX(INDIRECT($AI29),EH$21,MATCH($AH29,INDIRECT($AJ29),0)+1),""),"PRODUCT_GEO_OVERRIDE","G","NUMBER_OF_PERIODS","-16","headers=n","REVERSE_PERIOD_ORDER","N","array=true"),1)&lt;&gt;"#",EH$21,"")),""),""),"")</f>
        <v/>
      </c>
      <c r="EI29" s="4" t="str">
        <f ca="1">IF(Sec_Formula_Indicator&gt;0,IF(LEN($AH29)&gt;0,IF(EI$21&lt;$AM$21*$AM29,IF(LEFT(_xll.BDS(TKR,IFERROR(INDEX(INDIRECT($AI29),EI$21,MATCH($AH29,INDIRECT($AJ29),0)+1),""),"PRODUCT_GEO_OVERRIDE","P","NUMBER_OF_PERIODS","-16","headers=n","REVERSE_PERIOD_ORDER","N","array=true"),1)&lt;&gt;"#",EI$21,IF(LEFT(_xll.BDS(TKR,IFERROR(INDEX(INDIRECT($AI29),EI$21,MATCH($AH29,INDIRECT($AJ29),0)+1),""),"PRODUCT_GEO_OVERRIDE","G","NUMBER_OF_PERIODS","-16","headers=n","REVERSE_PERIOD_ORDER","N","array=true"),1)&lt;&gt;"#",EI$21,"")),""),""),"")</f>
        <v/>
      </c>
      <c r="IG29" t="str">
        <f t="shared" ca="1" si="6"/>
        <v/>
      </c>
      <c r="IH29" t="str">
        <f t="shared" ca="1" si="6"/>
        <v/>
      </c>
      <c r="II29" t="str">
        <f t="shared" ca="1" si="6"/>
        <v/>
      </c>
      <c r="IJ29" t="str">
        <f t="shared" ca="1" si="6"/>
        <v/>
      </c>
      <c r="IK29" t="str">
        <f t="shared" ca="1" si="6"/>
        <v/>
      </c>
      <c r="IL29" t="str">
        <f t="shared" ca="1" si="6"/>
        <v/>
      </c>
      <c r="IM29" t="str">
        <f t="shared" ca="1" si="6"/>
        <v/>
      </c>
      <c r="IN29" t="str">
        <f t="shared" ca="1" si="6"/>
        <v/>
      </c>
      <c r="IO29" t="str">
        <f t="shared" ca="1" si="6"/>
        <v/>
      </c>
      <c r="IP29" t="str">
        <f t="shared" ca="1" si="6"/>
        <v/>
      </c>
      <c r="IQ29" t="str">
        <f t="shared" ca="1" si="6"/>
        <v/>
      </c>
      <c r="IR29" t="str">
        <f t="shared" ca="1" si="6"/>
        <v/>
      </c>
      <c r="IS29" t="str">
        <f t="shared" ca="1" si="6"/>
        <v/>
      </c>
      <c r="IT29" t="str">
        <f t="shared" ca="1" si="6"/>
        <v/>
      </c>
      <c r="IU29" t="str">
        <f t="shared" ca="1" si="6"/>
        <v/>
      </c>
      <c r="IV29" t="str">
        <f t="shared" ca="1" si="6"/>
        <v/>
      </c>
      <c r="IW29" t="str">
        <f t="shared" ca="1" si="7"/>
        <v/>
      </c>
      <c r="IX29" t="str">
        <f t="shared" ca="1" si="7"/>
        <v/>
      </c>
      <c r="IY29" t="str">
        <f t="shared" ca="1" si="7"/>
        <v/>
      </c>
      <c r="IZ29" t="str">
        <f t="shared" ca="1" si="7"/>
        <v/>
      </c>
      <c r="JA29" t="str">
        <f t="shared" ca="1" si="7"/>
        <v/>
      </c>
      <c r="JB29" t="str">
        <f t="shared" ca="1" si="7"/>
        <v/>
      </c>
      <c r="JC29" t="str">
        <f t="shared" ca="1" si="7"/>
        <v/>
      </c>
      <c r="JD29" t="str">
        <f t="shared" ca="1" si="7"/>
        <v/>
      </c>
      <c r="JE29" t="str">
        <f t="shared" ca="1" si="7"/>
        <v/>
      </c>
      <c r="JF29" t="str">
        <f t="shared" ca="1" si="7"/>
        <v/>
      </c>
      <c r="JG29" t="str">
        <f t="shared" ca="1" si="7"/>
        <v/>
      </c>
      <c r="JH29" t="str">
        <f t="shared" ca="1" si="7"/>
        <v/>
      </c>
      <c r="JI29" t="str">
        <f t="shared" ca="1" si="7"/>
        <v/>
      </c>
      <c r="JJ29" t="str">
        <f t="shared" ca="1" si="7"/>
        <v/>
      </c>
      <c r="JK29" t="str">
        <f t="shared" ca="1" si="7"/>
        <v/>
      </c>
      <c r="JL29" t="str">
        <f t="shared" ca="1" si="7"/>
        <v/>
      </c>
      <c r="JM29" t="str">
        <f t="shared" ca="1" si="8"/>
        <v/>
      </c>
      <c r="JN29" t="str">
        <f t="shared" ca="1" si="8"/>
        <v/>
      </c>
      <c r="JO29" t="str">
        <f t="shared" ca="1" si="8"/>
        <v/>
      </c>
      <c r="JP29" t="str">
        <f t="shared" ca="1" si="8"/>
        <v/>
      </c>
      <c r="JQ29" t="str">
        <f t="shared" ca="1" si="8"/>
        <v/>
      </c>
      <c r="JR29" t="str">
        <f t="shared" ca="1" si="8"/>
        <v/>
      </c>
      <c r="JS29" t="str">
        <f t="shared" ca="1" si="8"/>
        <v/>
      </c>
      <c r="JT29" t="str">
        <f t="shared" ca="1" si="8"/>
        <v/>
      </c>
      <c r="JU29" t="str">
        <f t="shared" ca="1" si="8"/>
        <v/>
      </c>
      <c r="JV29" t="str">
        <f t="shared" ca="1" si="8"/>
        <v/>
      </c>
      <c r="JW29" t="str">
        <f t="shared" ca="1" si="8"/>
        <v/>
      </c>
      <c r="JX29" t="str">
        <f t="shared" ca="1" si="8"/>
        <v/>
      </c>
      <c r="JY29" t="str">
        <f t="shared" ca="1" si="8"/>
        <v/>
      </c>
      <c r="JZ29" t="str">
        <f t="shared" ca="1" si="8"/>
        <v/>
      </c>
      <c r="KA29" t="str">
        <f t="shared" ca="1" si="8"/>
        <v/>
      </c>
      <c r="KB29" t="str">
        <f t="shared" ca="1" si="8"/>
        <v/>
      </c>
      <c r="KC29" t="str">
        <f t="shared" ca="1" si="9"/>
        <v/>
      </c>
      <c r="KD29" t="str">
        <f t="shared" ca="1" si="9"/>
        <v/>
      </c>
      <c r="KE29" t="str">
        <f t="shared" ca="1" si="9"/>
        <v/>
      </c>
      <c r="KF29" t="str">
        <f t="shared" ca="1" si="9"/>
        <v/>
      </c>
      <c r="KG29" t="str">
        <f t="shared" ca="1" si="9"/>
        <v/>
      </c>
      <c r="KH29" t="str">
        <f t="shared" ca="1" si="9"/>
        <v/>
      </c>
      <c r="KI29" t="str">
        <f t="shared" ca="1" si="9"/>
        <v/>
      </c>
      <c r="KJ29" t="str">
        <f t="shared" ca="1" si="9"/>
        <v/>
      </c>
      <c r="KK29" t="str">
        <f t="shared" ca="1" si="9"/>
        <v/>
      </c>
      <c r="KL29" t="str">
        <f t="shared" ca="1" si="9"/>
        <v/>
      </c>
      <c r="KM29" t="str">
        <f t="shared" ca="1" si="9"/>
        <v/>
      </c>
      <c r="KN29" t="str">
        <f t="shared" ca="1" si="9"/>
        <v/>
      </c>
      <c r="KO29" t="str">
        <f t="shared" ca="1" si="9"/>
        <v/>
      </c>
      <c r="KP29" t="str">
        <f t="shared" ca="1" si="9"/>
        <v/>
      </c>
      <c r="KQ29" t="str">
        <f t="shared" ca="1" si="9"/>
        <v/>
      </c>
      <c r="KR29" t="str">
        <f t="shared" ca="1" si="9"/>
        <v/>
      </c>
      <c r="KS29" t="str">
        <f t="shared" ca="1" si="10"/>
        <v/>
      </c>
      <c r="KT29" t="str">
        <f t="shared" ca="1" si="10"/>
        <v/>
      </c>
      <c r="KU29" t="str">
        <f t="shared" ca="1" si="10"/>
        <v/>
      </c>
      <c r="KV29" t="str">
        <f t="shared" ca="1" si="10"/>
        <v/>
      </c>
      <c r="KW29" t="str">
        <f t="shared" ca="1" si="10"/>
        <v/>
      </c>
      <c r="KX29" t="str">
        <f t="shared" ca="1" si="10"/>
        <v/>
      </c>
      <c r="KY29" t="str">
        <f t="shared" ca="1" si="10"/>
        <v/>
      </c>
      <c r="KZ29" t="str">
        <f t="shared" ca="1" si="10"/>
        <v/>
      </c>
      <c r="LA29" t="str">
        <f t="shared" ca="1" si="10"/>
        <v/>
      </c>
      <c r="LB29" t="str">
        <f t="shared" ca="1" si="10"/>
        <v/>
      </c>
      <c r="LC29" t="str">
        <f t="shared" ca="1" si="10"/>
        <v/>
      </c>
      <c r="LD29" t="str">
        <f t="shared" ca="1" si="10"/>
        <v/>
      </c>
      <c r="LE29" t="str">
        <f t="shared" ca="1" si="10"/>
        <v/>
      </c>
      <c r="LF29" t="str">
        <f t="shared" ca="1" si="10"/>
        <v/>
      </c>
      <c r="LG29" t="str">
        <f t="shared" ca="1" si="10"/>
        <v/>
      </c>
      <c r="LH29" t="str">
        <f t="shared" ca="1" si="10"/>
        <v/>
      </c>
      <c r="LI29" t="str">
        <f t="shared" ca="1" si="11"/>
        <v/>
      </c>
      <c r="LJ29" t="str">
        <f t="shared" ca="1" si="11"/>
        <v/>
      </c>
      <c r="LK29" t="str">
        <f t="shared" ca="1" si="11"/>
        <v/>
      </c>
      <c r="LL29" t="str">
        <f t="shared" ca="1" si="11"/>
        <v/>
      </c>
      <c r="LM29" t="str">
        <f t="shared" ca="1" si="11"/>
        <v/>
      </c>
      <c r="LN29" t="str">
        <f t="shared" ca="1" si="11"/>
        <v/>
      </c>
      <c r="LO29" t="str">
        <f t="shared" ca="1" si="11"/>
        <v/>
      </c>
      <c r="LP29" t="str">
        <f t="shared" ca="1" si="11"/>
        <v/>
      </c>
      <c r="LQ29" t="str">
        <f t="shared" ca="1" si="11"/>
        <v/>
      </c>
      <c r="LR29" t="str">
        <f t="shared" ca="1" si="11"/>
        <v/>
      </c>
      <c r="LS29" t="str">
        <f t="shared" ca="1" si="11"/>
        <v/>
      </c>
      <c r="LT29" t="str">
        <f t="shared" ca="1" si="11"/>
        <v/>
      </c>
      <c r="LU29" t="str">
        <f t="shared" ca="1" si="11"/>
        <v/>
      </c>
      <c r="LV29" t="str">
        <f t="shared" ca="1" si="11"/>
        <v/>
      </c>
      <c r="LW29" t="str">
        <f t="shared" ca="1" si="11"/>
        <v/>
      </c>
      <c r="LX29" t="str">
        <f t="shared" ca="1" si="11"/>
        <v/>
      </c>
      <c r="LY29" t="str">
        <f t="shared" ca="1" si="12"/>
        <v/>
      </c>
      <c r="LZ29" t="str">
        <f t="shared" ca="1" si="12"/>
        <v/>
      </c>
      <c r="MA29" t="str">
        <f t="shared" ca="1" si="12"/>
        <v/>
      </c>
      <c r="MB29" t="str">
        <f t="shared" ca="1" si="12"/>
        <v/>
      </c>
      <c r="MC29" t="str">
        <f t="shared" ca="1" si="12"/>
        <v/>
      </c>
      <c r="MD29" t="str">
        <f t="shared" ca="1" si="12"/>
        <v/>
      </c>
      <c r="ME29" t="str">
        <f t="shared" ca="1" si="12"/>
        <v/>
      </c>
      <c r="MF29" t="str">
        <f t="shared" ca="1" si="12"/>
        <v/>
      </c>
      <c r="MG29" t="str">
        <f t="shared" ca="1" si="12"/>
        <v/>
      </c>
      <c r="MH29" t="str">
        <f t="shared" ca="1" si="12"/>
        <v/>
      </c>
      <c r="MI29" t="str">
        <f t="shared" ca="1" si="12"/>
        <v/>
      </c>
      <c r="MJ29" t="str">
        <f t="shared" ca="1" si="12"/>
        <v/>
      </c>
      <c r="MK29" t="str">
        <f t="shared" ca="1" si="12"/>
        <v/>
      </c>
      <c r="ML29" t="str">
        <f t="shared" ca="1" si="12"/>
        <v/>
      </c>
      <c r="MM29" t="str">
        <f t="shared" ca="1" si="12"/>
        <v/>
      </c>
      <c r="MN29" t="str">
        <f t="shared" ca="1" si="12"/>
        <v/>
      </c>
      <c r="MO29" t="str">
        <f t="shared" ca="1" si="13"/>
        <v/>
      </c>
      <c r="MP29" t="str">
        <f t="shared" ca="1" si="13"/>
        <v/>
      </c>
      <c r="MQ29" t="str">
        <f t="shared" ca="1" si="13"/>
        <v/>
      </c>
      <c r="MR29" t="str">
        <f t="shared" ca="1" si="13"/>
        <v/>
      </c>
      <c r="MS29" t="str">
        <f t="shared" ca="1" si="13"/>
        <v/>
      </c>
      <c r="MT29" t="str">
        <f t="shared" ca="1" si="13"/>
        <v/>
      </c>
      <c r="MU29" t="str">
        <f t="shared" ca="1" si="13"/>
        <v/>
      </c>
      <c r="MV29" t="str">
        <f t="shared" ca="1" si="13"/>
        <v/>
      </c>
      <c r="MW29" t="str">
        <f t="shared" ca="1" si="13"/>
        <v/>
      </c>
      <c r="MX29" t="str">
        <f t="shared" ca="1" si="13"/>
        <v/>
      </c>
      <c r="MY29" t="str">
        <f t="shared" ca="1" si="13"/>
        <v/>
      </c>
      <c r="MZ29" t="str">
        <f t="shared" ca="1" si="13"/>
        <v/>
      </c>
      <c r="NA29" t="str">
        <f t="shared" ca="1" si="13"/>
        <v/>
      </c>
      <c r="NB29" t="str">
        <f t="shared" ca="1" si="13"/>
        <v/>
      </c>
      <c r="NC29" t="str">
        <f t="shared" ca="1" si="13"/>
        <v/>
      </c>
      <c r="ND29" t="str">
        <f t="shared" ca="1" si="13"/>
        <v/>
      </c>
      <c r="NE29" t="str">
        <f t="shared" ca="1" si="14"/>
        <v/>
      </c>
      <c r="NF29" t="str">
        <f t="shared" ca="1" si="14"/>
        <v/>
      </c>
      <c r="NG29" t="str">
        <f t="shared" ca="1" si="14"/>
        <v/>
      </c>
      <c r="NH29" t="str">
        <f t="shared" ca="1" si="14"/>
        <v/>
      </c>
      <c r="NI29" t="str">
        <f t="shared" ca="1" si="14"/>
        <v/>
      </c>
      <c r="NJ29" t="str">
        <f t="shared" ca="1" si="14"/>
        <v/>
      </c>
      <c r="NK29" t="str">
        <f t="shared" ca="1" si="14"/>
        <v/>
      </c>
      <c r="NL29" t="str">
        <f t="shared" ca="1" si="14"/>
        <v/>
      </c>
      <c r="NM29" t="str">
        <f t="shared" ca="1" si="14"/>
        <v/>
      </c>
      <c r="NN29" t="str">
        <f t="shared" ca="1" si="14"/>
        <v/>
      </c>
      <c r="NO29" t="str">
        <f t="shared" ca="1" si="14"/>
        <v/>
      </c>
      <c r="NP29" t="str">
        <f t="shared" ca="1" si="14"/>
        <v/>
      </c>
      <c r="NQ29" t="str">
        <f t="shared" ca="1" si="14"/>
        <v/>
      </c>
      <c r="NR29" t="str">
        <f t="shared" ca="1" si="14"/>
        <v/>
      </c>
      <c r="NS29" t="str">
        <f t="shared" ca="1" si="14"/>
        <v/>
      </c>
      <c r="NT29" t="str">
        <f t="shared" ca="1" si="14"/>
        <v/>
      </c>
      <c r="NU29" t="str">
        <f t="shared" ca="1" si="15"/>
        <v/>
      </c>
      <c r="NV29" t="str">
        <f t="shared" ca="1" si="15"/>
        <v/>
      </c>
      <c r="NW29" t="str">
        <f t="shared" ca="1" si="15"/>
        <v/>
      </c>
      <c r="NX29" t="str">
        <f t="shared" ca="1" si="15"/>
        <v/>
      </c>
      <c r="NY29" t="str">
        <f t="shared" ca="1" si="15"/>
        <v/>
      </c>
      <c r="NZ29" t="str">
        <f t="shared" ca="1" si="15"/>
        <v/>
      </c>
      <c r="OA29" t="str">
        <f t="shared" ca="1" si="15"/>
        <v/>
      </c>
      <c r="OB29" t="str">
        <f t="shared" ca="1" si="15"/>
        <v/>
      </c>
      <c r="OC29" t="str">
        <f t="shared" ca="1" si="15"/>
        <v/>
      </c>
      <c r="OD29" t="str">
        <f t="shared" ca="1" si="15"/>
        <v/>
      </c>
      <c r="OE29" t="str">
        <f t="shared" ca="1" si="15"/>
        <v/>
      </c>
      <c r="OF29" t="str">
        <f t="shared" ca="1" si="15"/>
        <v/>
      </c>
      <c r="OG29" t="str">
        <f t="shared" ca="1" si="15"/>
        <v/>
      </c>
      <c r="OH29" t="str">
        <f t="shared" ca="1" si="15"/>
        <v/>
      </c>
      <c r="OI29" t="str">
        <f t="shared" ca="1" si="15"/>
        <v/>
      </c>
      <c r="OJ29" t="str">
        <f t="shared" ca="1" si="15"/>
        <v/>
      </c>
      <c r="OL29">
        <v>7</v>
      </c>
      <c r="OM29" s="67" t="str">
        <f ca="1">IF($OM28&lt;&gt;"",IF(COUNTIF($OM$23:$OM28,$OM28)-INDEX($AD$23:$AD$48,MATCH($OM28,$AC$23:$AC$48,0),1)=0,INDEX($AC$23:$AC$48,MATCH($OM28,$AC$23:$AC$48,0)+1,1),$OM28),"")</f>
        <v>Income Statement</v>
      </c>
      <c r="ON29">
        <f t="shared" ca="1" si="22"/>
        <v>19</v>
      </c>
      <c r="OO29" t="str">
        <f t="shared" ca="1" si="16"/>
        <v/>
      </c>
      <c r="OP29" t="str">
        <f t="shared" ca="1" si="17"/>
        <v>SGGrids</v>
      </c>
      <c r="OQ29" s="68" t="str">
        <f t="shared" ca="1" si="18"/>
        <v>SGGridNames</v>
      </c>
      <c r="OT29" t="str">
        <f ca="1">IF($OT28&lt;&gt;"",IF(COUNTIF($OT$23:$OT28,$OT28)-INDEX($AF$23:$AF$48,MATCH($OT28,$AE$23:$AE$48,0),1)=0,INDEX($AE$23:$AE$48,MATCH($OT28,$AE$23:$AE$48,0)+1,1),$OT28),"")</f>
        <v/>
      </c>
      <c r="OU29" t="str">
        <f t="shared" ca="1" si="23"/>
        <v/>
      </c>
      <c r="OV29" t="str">
        <f t="shared" ca="1" si="19"/>
        <v/>
      </c>
      <c r="OW29" t="str">
        <f t="shared" ca="1" si="20"/>
        <v/>
      </c>
      <c r="OX29" t="str">
        <f t="shared" ca="1" si="21"/>
        <v/>
      </c>
    </row>
    <row r="30" spans="3:414">
      <c r="D30" s="21"/>
      <c r="E30" s="21" t="s">
        <v>3272</v>
      </c>
      <c r="F30" s="53" t="s">
        <v>8102</v>
      </c>
      <c r="G30" s="21"/>
      <c r="H30" s="45"/>
      <c r="I30" s="53"/>
      <c r="J30" s="53"/>
      <c r="K30" s="53" t="s">
        <v>3272</v>
      </c>
      <c r="L30" s="45" t="str">
        <f ca="1">IF($O30&lt;&gt;"Key Field",IF(ISNUMBER(MATCH(OFFSET($I30,0,RIGHT($F30)-1),OFFSET($C$7,0,RIGHT($F30)-1,8,1),0)),IF(_xll.BDP(TKR,CHOOSE(RIGHT($F30,1),"BI031","BI032","BI033"),"EQY_FUNDS_SEGMENT_NUMBER",MATCH(OFFSET($I30,0,RIGHT($F30)-1),OFFSET($C$7,0,RIGHT($F30)-1,8,1),0))/100&gt;Industry!$W$7,TRUE,""),""),"")</f>
        <v/>
      </c>
      <c r="M30" s="45"/>
      <c r="N30" s="21" t="s">
        <v>3240</v>
      </c>
      <c r="O30" s="21" t="s">
        <v>8102</v>
      </c>
      <c r="P30" s="21"/>
      <c r="Q30" s="45"/>
      <c r="R30" s="21" t="s">
        <v>3352</v>
      </c>
      <c r="S30" s="21" t="s">
        <v>3</v>
      </c>
      <c r="T30" s="21" t="s">
        <v>8541</v>
      </c>
      <c r="U30" s="45" t="str">
        <f ca="1">IF($O30&lt;&gt;"Key Field",IF(ISNUMBER(MATCH(OFFSET($R30,0,RIGHT($O30)-1),OFFSET($C$7,0,RIGHT($O30)-1,8,1),0)),IF(_xll.BDP(TKR,CHOOSE(RIGHT($O30,1),"BI031","BI032","BI033"),"EQY_FUNDS_SEGMENT_NUMBER",MATCH(OFFSET($R30,0,RIGHT($O30)-1),OFFSET($C$7,0,RIGHT($O30)-1,8,1),0))/100&gt;Industry!$W$7,TRUE,""),""),"")</f>
        <v/>
      </c>
      <c r="V30" s="72"/>
      <c r="Y30" t="str">
        <f ca="1">IFERROR(IF(OR($H30,$L30,$M30)=TRUE,COUNTIF(Y$23:Y29,"&gt;0")+1,""),"")</f>
        <v/>
      </c>
      <c r="Z30" t="str">
        <f ca="1">IFERROR(IF(OR($Q30,$U30,$V30)=TRUE,COUNTIF(Z$23:Z29,"&gt;0")+1,""),"")</f>
        <v/>
      </c>
      <c r="AA30" s="61" t="str">
        <f>IF(ISNUMBER($AK30),IF($AK30&gt;=1,COUNTIF($AK$23:$AK29,"&gt;=1")+1,""),"")</f>
        <v/>
      </c>
      <c r="AB30">
        <v>8</v>
      </c>
      <c r="AC30" s="61" t="str">
        <f t="shared" ca="1" si="0"/>
        <v/>
      </c>
      <c r="AD30" s="61" t="str">
        <f t="shared" ca="1" si="1"/>
        <v/>
      </c>
      <c r="AE30" s="63" t="str">
        <f t="shared" ca="1" si="2"/>
        <v/>
      </c>
      <c r="AF30" s="63" t="str">
        <f t="shared" ca="1" si="3"/>
        <v/>
      </c>
      <c r="AG30">
        <v>8</v>
      </c>
      <c r="AH30" t="str">
        <f>IF(COUNTIF($AH$23:$AH29,INDEX($D$23:$D$123,MATCH($AG30,$X$23:$X$123,0),1))&gt;0,"",IFERROR(INDEX($D$23:$D$123,MATCH($AG30,$X$23:$X$123,0),1),""))</f>
        <v/>
      </c>
      <c r="AI30" t="s">
        <v>8094</v>
      </c>
      <c r="AJ30" t="s">
        <v>8095</v>
      </c>
      <c r="AK30" t="str">
        <f>IF(LEN($AH30)&gt;0,COUNTIF($AN30:$IE30,"&gt;0"),"")</f>
        <v/>
      </c>
      <c r="AM30" t="str">
        <f t="shared" ca="1" si="5"/>
        <v/>
      </c>
      <c r="AN30" s="4" t="str">
        <f ca="1">IF(Sec_Formula_Indicator&gt;0,IF(LEN($AH30)&gt;0,IF(AN$21&lt;$AM$21*$AM30,IF(LEFT(_xll.BDS(TKR,IFERROR(INDEX(INDIRECT($AI30),AN$21,MATCH($AH30,INDIRECT($AJ30),0)+1),""),"PRODUCT_GEO_OVERRIDE","P","NUMBER_OF_PERIODS","-16","headers=n","REVERSE_PERIOD_ORDER","N","array=true"),1)&lt;&gt;"#",AN$21,IF(LEFT(_xll.BDS(TKR,IFERROR(INDEX(INDIRECT($AI30),AN$21,MATCH($AH30,INDIRECT($AJ30),0)+1),""),"PRODUCT_GEO_OVERRIDE","G","NUMBER_OF_PERIODS","-16","headers=n","REVERSE_PERIOD_ORDER","N","array=true"),1)&lt;&gt;"#",AN$21,"")),""),""),"")</f>
        <v/>
      </c>
      <c r="AO30" s="4" t="str">
        <f ca="1">IF(Sec_Formula_Indicator&gt;0,IF(LEN($AH30)&gt;0,IF(AO$21&lt;$AM$21*$AM30,IF(LEFT(_xll.BDS(TKR,IFERROR(INDEX(INDIRECT($AI30),AO$21,MATCH($AH30,INDIRECT($AJ30),0)+1),""),"PRODUCT_GEO_OVERRIDE","P","NUMBER_OF_PERIODS","-16","headers=n","REVERSE_PERIOD_ORDER","N","array=true"),1)&lt;&gt;"#",AO$21,IF(LEFT(_xll.BDS(TKR,IFERROR(INDEX(INDIRECT($AI30),AO$21,MATCH($AH30,INDIRECT($AJ30),0)+1),""),"PRODUCT_GEO_OVERRIDE","G","NUMBER_OF_PERIODS","-16","headers=n","REVERSE_PERIOD_ORDER","N","array=true"),1)&lt;&gt;"#",AO$21,"")),""),""),"")</f>
        <v/>
      </c>
      <c r="AP30" s="4" t="str">
        <f ca="1">IF(Sec_Formula_Indicator&gt;0,IF(LEN($AH30)&gt;0,IF(AP$21&lt;$AM$21*$AM30,IF(LEFT(_xll.BDS(TKR,IFERROR(INDEX(INDIRECT($AI30),AP$21,MATCH($AH30,INDIRECT($AJ30),0)+1),""),"PRODUCT_GEO_OVERRIDE","P","NUMBER_OF_PERIODS","-16","headers=n","REVERSE_PERIOD_ORDER","N","array=true"),1)&lt;&gt;"#",AP$21,IF(LEFT(_xll.BDS(TKR,IFERROR(INDEX(INDIRECT($AI30),AP$21,MATCH($AH30,INDIRECT($AJ30),0)+1),""),"PRODUCT_GEO_OVERRIDE","G","NUMBER_OF_PERIODS","-16","headers=n","REVERSE_PERIOD_ORDER","N","array=true"),1)&lt;&gt;"#",AP$21,"")),""),""),"")</f>
        <v/>
      </c>
      <c r="AQ30" s="4" t="str">
        <f ca="1">IF(Sec_Formula_Indicator&gt;0,IF(LEN($AH30)&gt;0,IF(AQ$21&lt;$AM$21*$AM30,IF(LEFT(_xll.BDS(TKR,IFERROR(INDEX(INDIRECT($AI30),AQ$21,MATCH($AH30,INDIRECT($AJ30),0)+1),""),"PRODUCT_GEO_OVERRIDE","P","NUMBER_OF_PERIODS","-16","headers=n","REVERSE_PERIOD_ORDER","N","array=true"),1)&lt;&gt;"#",AQ$21,IF(LEFT(_xll.BDS(TKR,IFERROR(INDEX(INDIRECT($AI30),AQ$21,MATCH($AH30,INDIRECT($AJ30),0)+1),""),"PRODUCT_GEO_OVERRIDE","G","NUMBER_OF_PERIODS","-16","headers=n","REVERSE_PERIOD_ORDER","N","array=true"),1)&lt;&gt;"#",AQ$21,"")),""),""),"")</f>
        <v/>
      </c>
      <c r="AR30" s="4" t="str">
        <f ca="1">IF(Sec_Formula_Indicator&gt;0,IF(LEN($AH30)&gt;0,IF(AR$21&lt;$AM$21*$AM30,IF(LEFT(_xll.BDS(TKR,IFERROR(INDEX(INDIRECT($AI30),AR$21,MATCH($AH30,INDIRECT($AJ30),0)+1),""),"PRODUCT_GEO_OVERRIDE","P","NUMBER_OF_PERIODS","-16","headers=n","REVERSE_PERIOD_ORDER","N","array=true"),1)&lt;&gt;"#",AR$21,IF(LEFT(_xll.BDS(TKR,IFERROR(INDEX(INDIRECT($AI30),AR$21,MATCH($AH30,INDIRECT($AJ30),0)+1),""),"PRODUCT_GEO_OVERRIDE","G","NUMBER_OF_PERIODS","-16","headers=n","REVERSE_PERIOD_ORDER","N","array=true"),1)&lt;&gt;"#",AR$21,"")),""),""),"")</f>
        <v/>
      </c>
      <c r="AS30" s="4" t="str">
        <f ca="1">IF(Sec_Formula_Indicator&gt;0,IF(LEN($AH30)&gt;0,IF(AS$21&lt;$AM$21*$AM30,IF(LEFT(_xll.BDS(TKR,IFERROR(INDEX(INDIRECT($AI30),AS$21,MATCH($AH30,INDIRECT($AJ30),0)+1),""),"PRODUCT_GEO_OVERRIDE","P","NUMBER_OF_PERIODS","-16","headers=n","REVERSE_PERIOD_ORDER","N","array=true"),1)&lt;&gt;"#",AS$21,IF(LEFT(_xll.BDS(TKR,IFERROR(INDEX(INDIRECT($AI30),AS$21,MATCH($AH30,INDIRECT($AJ30),0)+1),""),"PRODUCT_GEO_OVERRIDE","G","NUMBER_OF_PERIODS","-16","headers=n","REVERSE_PERIOD_ORDER","N","array=true"),1)&lt;&gt;"#",AS$21,"")),""),""),"")</f>
        <v/>
      </c>
      <c r="AT30" s="4" t="str">
        <f ca="1">IF(Sec_Formula_Indicator&gt;0,IF(LEN($AH30)&gt;0,IF(AT$21&lt;$AM$21*$AM30,IF(LEFT(_xll.BDS(TKR,IFERROR(INDEX(INDIRECT($AI30),AT$21,MATCH($AH30,INDIRECT($AJ30),0)+1),""),"PRODUCT_GEO_OVERRIDE","P","NUMBER_OF_PERIODS","-16","headers=n","REVERSE_PERIOD_ORDER","N","array=true"),1)&lt;&gt;"#",AT$21,IF(LEFT(_xll.BDS(TKR,IFERROR(INDEX(INDIRECT($AI30),AT$21,MATCH($AH30,INDIRECT($AJ30),0)+1),""),"PRODUCT_GEO_OVERRIDE","G","NUMBER_OF_PERIODS","-16","headers=n","REVERSE_PERIOD_ORDER","N","array=true"),1)&lt;&gt;"#",AT$21,"")),""),""),"")</f>
        <v/>
      </c>
      <c r="AU30" s="4" t="str">
        <f ca="1">IF(Sec_Formula_Indicator&gt;0,IF(LEN($AH30)&gt;0,IF(AU$21&lt;$AM$21*$AM30,IF(LEFT(_xll.BDS(TKR,IFERROR(INDEX(INDIRECT($AI30),AU$21,MATCH($AH30,INDIRECT($AJ30),0)+1),""),"PRODUCT_GEO_OVERRIDE","P","NUMBER_OF_PERIODS","-16","headers=n","REVERSE_PERIOD_ORDER","N","array=true"),1)&lt;&gt;"#",AU$21,IF(LEFT(_xll.BDS(TKR,IFERROR(INDEX(INDIRECT($AI30),AU$21,MATCH($AH30,INDIRECT($AJ30),0)+1),""),"PRODUCT_GEO_OVERRIDE","G","NUMBER_OF_PERIODS","-16","headers=n","REVERSE_PERIOD_ORDER","N","array=true"),1)&lt;&gt;"#",AU$21,"")),""),""),"")</f>
        <v/>
      </c>
      <c r="AV30" s="4" t="str">
        <f ca="1">IF(Sec_Formula_Indicator&gt;0,IF(LEN($AH30)&gt;0,IF(AV$21&lt;$AM$21*$AM30,IF(LEFT(_xll.BDS(TKR,IFERROR(INDEX(INDIRECT($AI30),AV$21,MATCH($AH30,INDIRECT($AJ30),0)+1),""),"PRODUCT_GEO_OVERRIDE","P","NUMBER_OF_PERIODS","-16","headers=n","REVERSE_PERIOD_ORDER","N","array=true"),1)&lt;&gt;"#",AV$21,IF(LEFT(_xll.BDS(TKR,IFERROR(INDEX(INDIRECT($AI30),AV$21,MATCH($AH30,INDIRECT($AJ30),0)+1),""),"PRODUCT_GEO_OVERRIDE","G","NUMBER_OF_PERIODS","-16","headers=n","REVERSE_PERIOD_ORDER","N","array=true"),1)&lt;&gt;"#",AV$21,"")),""),""),"")</f>
        <v/>
      </c>
      <c r="AW30" s="4" t="str">
        <f ca="1">IF(Sec_Formula_Indicator&gt;0,IF(LEN($AH30)&gt;0,IF(AW$21&lt;$AM$21*$AM30,IF(LEFT(_xll.BDS(TKR,IFERROR(INDEX(INDIRECT($AI30),AW$21,MATCH($AH30,INDIRECT($AJ30),0)+1),""),"PRODUCT_GEO_OVERRIDE","P","NUMBER_OF_PERIODS","-16","headers=n","REVERSE_PERIOD_ORDER","N","array=true"),1)&lt;&gt;"#",AW$21,IF(LEFT(_xll.BDS(TKR,IFERROR(INDEX(INDIRECT($AI30),AW$21,MATCH($AH30,INDIRECT($AJ30),0)+1),""),"PRODUCT_GEO_OVERRIDE","G","NUMBER_OF_PERIODS","-16","headers=n","REVERSE_PERIOD_ORDER","N","array=true"),1)&lt;&gt;"#",AW$21,"")),""),""),"")</f>
        <v/>
      </c>
      <c r="AX30" s="4" t="str">
        <f ca="1">IF(Sec_Formula_Indicator&gt;0,IF(LEN($AH30)&gt;0,IF(AX$21&lt;$AM$21*$AM30,IF(LEFT(_xll.BDS(TKR,IFERROR(INDEX(INDIRECT($AI30),AX$21,MATCH($AH30,INDIRECT($AJ30),0)+1),""),"PRODUCT_GEO_OVERRIDE","P","NUMBER_OF_PERIODS","-16","headers=n","REVERSE_PERIOD_ORDER","N","array=true"),1)&lt;&gt;"#",AX$21,IF(LEFT(_xll.BDS(TKR,IFERROR(INDEX(INDIRECT($AI30),AX$21,MATCH($AH30,INDIRECT($AJ30),0)+1),""),"PRODUCT_GEO_OVERRIDE","G","NUMBER_OF_PERIODS","-16","headers=n","REVERSE_PERIOD_ORDER","N","array=true"),1)&lt;&gt;"#",AX$21,"")),""),""),"")</f>
        <v/>
      </c>
      <c r="AY30" s="4" t="str">
        <f ca="1">IF(Sec_Formula_Indicator&gt;0,IF(LEN($AH30)&gt;0,IF(AY$21&lt;$AM$21*$AM30,IF(LEFT(_xll.BDS(TKR,IFERROR(INDEX(INDIRECT($AI30),AY$21,MATCH($AH30,INDIRECT($AJ30),0)+1),""),"PRODUCT_GEO_OVERRIDE","P","NUMBER_OF_PERIODS","-16","headers=n","REVERSE_PERIOD_ORDER","N","array=true"),1)&lt;&gt;"#",AY$21,IF(LEFT(_xll.BDS(TKR,IFERROR(INDEX(INDIRECT($AI30),AY$21,MATCH($AH30,INDIRECT($AJ30),0)+1),""),"PRODUCT_GEO_OVERRIDE","G","NUMBER_OF_PERIODS","-16","headers=n","REVERSE_PERIOD_ORDER","N","array=true"),1)&lt;&gt;"#",AY$21,"")),""),""),"")</f>
        <v/>
      </c>
      <c r="AZ30" s="4" t="str">
        <f ca="1">IF(Sec_Formula_Indicator&gt;0,IF(LEN($AH30)&gt;0,IF(AZ$21&lt;$AM$21*$AM30,IF(LEFT(_xll.BDS(TKR,IFERROR(INDEX(INDIRECT($AI30),AZ$21,MATCH($AH30,INDIRECT($AJ30),0)+1),""),"PRODUCT_GEO_OVERRIDE","P","NUMBER_OF_PERIODS","-16","headers=n","REVERSE_PERIOD_ORDER","N","array=true"),1)&lt;&gt;"#",AZ$21,IF(LEFT(_xll.BDS(TKR,IFERROR(INDEX(INDIRECT($AI30),AZ$21,MATCH($AH30,INDIRECT($AJ30),0)+1),""),"PRODUCT_GEO_OVERRIDE","G","NUMBER_OF_PERIODS","-16","headers=n","REVERSE_PERIOD_ORDER","N","array=true"),1)&lt;&gt;"#",AZ$21,"")),""),""),"")</f>
        <v/>
      </c>
      <c r="BA30" s="4" t="str">
        <f ca="1">IF(Sec_Formula_Indicator&gt;0,IF(LEN($AH30)&gt;0,IF(BA$21&lt;$AM$21*$AM30,IF(LEFT(_xll.BDS(TKR,IFERROR(INDEX(INDIRECT($AI30),BA$21,MATCH($AH30,INDIRECT($AJ30),0)+1),""),"PRODUCT_GEO_OVERRIDE","P","NUMBER_OF_PERIODS","-16","headers=n","REVERSE_PERIOD_ORDER","N","array=true"),1)&lt;&gt;"#",BA$21,IF(LEFT(_xll.BDS(TKR,IFERROR(INDEX(INDIRECT($AI30),BA$21,MATCH($AH30,INDIRECT($AJ30),0)+1),""),"PRODUCT_GEO_OVERRIDE","G","NUMBER_OF_PERIODS","-16","headers=n","REVERSE_PERIOD_ORDER","N","array=true"),1)&lt;&gt;"#",BA$21,"")),""),""),"")</f>
        <v/>
      </c>
      <c r="BB30" s="4" t="str">
        <f ca="1">IF(Sec_Formula_Indicator&gt;0,IF(LEN($AH30)&gt;0,IF(BB$21&lt;$AM$21*$AM30,IF(LEFT(_xll.BDS(TKR,IFERROR(INDEX(INDIRECT($AI30),BB$21,MATCH($AH30,INDIRECT($AJ30),0)+1),""),"PRODUCT_GEO_OVERRIDE","P","NUMBER_OF_PERIODS","-16","headers=n","REVERSE_PERIOD_ORDER","N","array=true"),1)&lt;&gt;"#",BB$21,IF(LEFT(_xll.BDS(TKR,IFERROR(INDEX(INDIRECT($AI30),BB$21,MATCH($AH30,INDIRECT($AJ30),0)+1),""),"PRODUCT_GEO_OVERRIDE","G","NUMBER_OF_PERIODS","-16","headers=n","REVERSE_PERIOD_ORDER","N","array=true"),1)&lt;&gt;"#",BB$21,"")),""),""),"")</f>
        <v/>
      </c>
      <c r="BC30" s="4" t="str">
        <f ca="1">IF(Sec_Formula_Indicator&gt;0,IF(LEN($AH30)&gt;0,IF(BC$21&lt;$AM$21*$AM30,IF(LEFT(_xll.BDS(TKR,IFERROR(INDEX(INDIRECT($AI30),BC$21,MATCH($AH30,INDIRECT($AJ30),0)+1),""),"PRODUCT_GEO_OVERRIDE","P","NUMBER_OF_PERIODS","-16","headers=n","REVERSE_PERIOD_ORDER","N","array=true"),1)&lt;&gt;"#",BC$21,IF(LEFT(_xll.BDS(TKR,IFERROR(INDEX(INDIRECT($AI30),BC$21,MATCH($AH30,INDIRECT($AJ30),0)+1),""),"PRODUCT_GEO_OVERRIDE","G","NUMBER_OF_PERIODS","-16","headers=n","REVERSE_PERIOD_ORDER","N","array=true"),1)&lt;&gt;"#",BC$21,"")),""),""),"")</f>
        <v/>
      </c>
      <c r="BD30" s="4" t="str">
        <f ca="1">IF(Sec_Formula_Indicator&gt;0,IF(LEN($AH30)&gt;0,IF(BD$21&lt;$AM$21*$AM30,IF(LEFT(_xll.BDS(TKR,IFERROR(INDEX(INDIRECT($AI30),BD$21,MATCH($AH30,INDIRECT($AJ30),0)+1),""),"PRODUCT_GEO_OVERRIDE","P","NUMBER_OF_PERIODS","-16","headers=n","REVERSE_PERIOD_ORDER","N","array=true"),1)&lt;&gt;"#",BD$21,IF(LEFT(_xll.BDS(TKR,IFERROR(INDEX(INDIRECT($AI30),BD$21,MATCH($AH30,INDIRECT($AJ30),0)+1),""),"PRODUCT_GEO_OVERRIDE","G","NUMBER_OF_PERIODS","-16","headers=n","REVERSE_PERIOD_ORDER","N","array=true"),1)&lt;&gt;"#",BD$21,"")),""),""),"")</f>
        <v/>
      </c>
      <c r="BE30" s="4" t="str">
        <f ca="1">IF(Sec_Formula_Indicator&gt;0,IF(LEN($AH30)&gt;0,IF(BE$21&lt;$AM$21*$AM30,IF(LEFT(_xll.BDS(TKR,IFERROR(INDEX(INDIRECT($AI30),BE$21,MATCH($AH30,INDIRECT($AJ30),0)+1),""),"PRODUCT_GEO_OVERRIDE","P","NUMBER_OF_PERIODS","-16","headers=n","REVERSE_PERIOD_ORDER","N","array=true"),1)&lt;&gt;"#",BE$21,IF(LEFT(_xll.BDS(TKR,IFERROR(INDEX(INDIRECT($AI30),BE$21,MATCH($AH30,INDIRECT($AJ30),0)+1),""),"PRODUCT_GEO_OVERRIDE","G","NUMBER_OF_PERIODS","-16","headers=n","REVERSE_PERIOD_ORDER","N","array=true"),1)&lt;&gt;"#",BE$21,"")),""),""),"")</f>
        <v/>
      </c>
      <c r="BF30" s="4" t="str">
        <f ca="1">IF(Sec_Formula_Indicator&gt;0,IF(LEN($AH30)&gt;0,IF(BF$21&lt;$AM$21*$AM30,IF(LEFT(_xll.BDS(TKR,IFERROR(INDEX(INDIRECT($AI30),BF$21,MATCH($AH30,INDIRECT($AJ30),0)+1),""),"PRODUCT_GEO_OVERRIDE","P","NUMBER_OF_PERIODS","-16","headers=n","REVERSE_PERIOD_ORDER","N","array=true"),1)&lt;&gt;"#",BF$21,IF(LEFT(_xll.BDS(TKR,IFERROR(INDEX(INDIRECT($AI30),BF$21,MATCH($AH30,INDIRECT($AJ30),0)+1),""),"PRODUCT_GEO_OVERRIDE","G","NUMBER_OF_PERIODS","-16","headers=n","REVERSE_PERIOD_ORDER","N","array=true"),1)&lt;&gt;"#",BF$21,"")),""),""),"")</f>
        <v/>
      </c>
      <c r="BG30" s="4" t="str">
        <f ca="1">IF(Sec_Formula_Indicator&gt;0,IF(LEN($AH30)&gt;0,IF(BG$21&lt;$AM$21*$AM30,IF(LEFT(_xll.BDS(TKR,IFERROR(INDEX(INDIRECT($AI30),BG$21,MATCH($AH30,INDIRECT($AJ30),0)+1),""),"PRODUCT_GEO_OVERRIDE","P","NUMBER_OF_PERIODS","-16","headers=n","REVERSE_PERIOD_ORDER","N","array=true"),1)&lt;&gt;"#",BG$21,IF(LEFT(_xll.BDS(TKR,IFERROR(INDEX(INDIRECT($AI30),BG$21,MATCH($AH30,INDIRECT($AJ30),0)+1),""),"PRODUCT_GEO_OVERRIDE","G","NUMBER_OF_PERIODS","-16","headers=n","REVERSE_PERIOD_ORDER","N","array=true"),1)&lt;&gt;"#",BG$21,"")),""),""),"")</f>
        <v/>
      </c>
      <c r="BH30" s="4" t="str">
        <f ca="1">IF(Sec_Formula_Indicator&gt;0,IF(LEN($AH30)&gt;0,IF(BH$21&lt;$AM$21*$AM30,IF(LEFT(_xll.BDS(TKR,IFERROR(INDEX(INDIRECT($AI30),BH$21,MATCH($AH30,INDIRECT($AJ30),0)+1),""),"PRODUCT_GEO_OVERRIDE","P","NUMBER_OF_PERIODS","-16","headers=n","REVERSE_PERIOD_ORDER","N","array=true"),1)&lt;&gt;"#",BH$21,IF(LEFT(_xll.BDS(TKR,IFERROR(INDEX(INDIRECT($AI30),BH$21,MATCH($AH30,INDIRECT($AJ30),0)+1),""),"PRODUCT_GEO_OVERRIDE","G","NUMBER_OF_PERIODS","-16","headers=n","REVERSE_PERIOD_ORDER","N","array=true"),1)&lt;&gt;"#",BH$21,"")),""),""),"")</f>
        <v/>
      </c>
      <c r="BI30" s="4" t="str">
        <f ca="1">IF(Sec_Formula_Indicator&gt;0,IF(LEN($AH30)&gt;0,IF(BI$21&lt;$AM$21*$AM30,IF(LEFT(_xll.BDS(TKR,IFERROR(INDEX(INDIRECT($AI30),BI$21,MATCH($AH30,INDIRECT($AJ30),0)+1),""),"PRODUCT_GEO_OVERRIDE","P","NUMBER_OF_PERIODS","-16","headers=n","REVERSE_PERIOD_ORDER","N","array=true"),1)&lt;&gt;"#",BI$21,IF(LEFT(_xll.BDS(TKR,IFERROR(INDEX(INDIRECT($AI30),BI$21,MATCH($AH30,INDIRECT($AJ30),0)+1),""),"PRODUCT_GEO_OVERRIDE","G","NUMBER_OF_PERIODS","-16","headers=n","REVERSE_PERIOD_ORDER","N","array=true"),1)&lt;&gt;"#",BI$21,"")),""),""),"")</f>
        <v/>
      </c>
      <c r="BJ30" s="4" t="str">
        <f ca="1">IF(Sec_Formula_Indicator&gt;0,IF(LEN($AH30)&gt;0,IF(BJ$21&lt;$AM$21*$AM30,IF(LEFT(_xll.BDS(TKR,IFERROR(INDEX(INDIRECT($AI30),BJ$21,MATCH($AH30,INDIRECT($AJ30),0)+1),""),"PRODUCT_GEO_OVERRIDE","P","NUMBER_OF_PERIODS","-16","headers=n","REVERSE_PERIOD_ORDER","N","array=true"),1)&lt;&gt;"#",BJ$21,IF(LEFT(_xll.BDS(TKR,IFERROR(INDEX(INDIRECT($AI30),BJ$21,MATCH($AH30,INDIRECT($AJ30),0)+1),""),"PRODUCT_GEO_OVERRIDE","G","NUMBER_OF_PERIODS","-16","headers=n","REVERSE_PERIOD_ORDER","N","array=true"),1)&lt;&gt;"#",BJ$21,"")),""),""),"")</f>
        <v/>
      </c>
      <c r="BK30" s="4" t="str">
        <f ca="1">IF(Sec_Formula_Indicator&gt;0,IF(LEN($AH30)&gt;0,IF(BK$21&lt;$AM$21*$AM30,IF(LEFT(_xll.BDS(TKR,IFERROR(INDEX(INDIRECT($AI30),BK$21,MATCH($AH30,INDIRECT($AJ30),0)+1),""),"PRODUCT_GEO_OVERRIDE","P","NUMBER_OF_PERIODS","-16","headers=n","REVERSE_PERIOD_ORDER","N","array=true"),1)&lt;&gt;"#",BK$21,IF(LEFT(_xll.BDS(TKR,IFERROR(INDEX(INDIRECT($AI30),BK$21,MATCH($AH30,INDIRECT($AJ30),0)+1),""),"PRODUCT_GEO_OVERRIDE","G","NUMBER_OF_PERIODS","-16","headers=n","REVERSE_PERIOD_ORDER","N","array=true"),1)&lt;&gt;"#",BK$21,"")),""),""),"")</f>
        <v/>
      </c>
      <c r="BL30" s="4" t="str">
        <f ca="1">IF(Sec_Formula_Indicator&gt;0,IF(LEN($AH30)&gt;0,IF(BL$21&lt;$AM$21*$AM30,IF(LEFT(_xll.BDS(TKR,IFERROR(INDEX(INDIRECT($AI30),BL$21,MATCH($AH30,INDIRECT($AJ30),0)+1),""),"PRODUCT_GEO_OVERRIDE","P","NUMBER_OF_PERIODS","-16","headers=n","REVERSE_PERIOD_ORDER","N","array=true"),1)&lt;&gt;"#",BL$21,IF(LEFT(_xll.BDS(TKR,IFERROR(INDEX(INDIRECT($AI30),BL$21,MATCH($AH30,INDIRECT($AJ30),0)+1),""),"PRODUCT_GEO_OVERRIDE","G","NUMBER_OF_PERIODS","-16","headers=n","REVERSE_PERIOD_ORDER","N","array=true"),1)&lt;&gt;"#",BL$21,"")),""),""),"")</f>
        <v/>
      </c>
      <c r="BM30" s="4" t="str">
        <f ca="1">IF(Sec_Formula_Indicator&gt;0,IF(LEN($AH30)&gt;0,IF(BM$21&lt;$AM$21*$AM30,IF(LEFT(_xll.BDS(TKR,IFERROR(INDEX(INDIRECT($AI30),BM$21,MATCH($AH30,INDIRECT($AJ30),0)+1),""),"PRODUCT_GEO_OVERRIDE","P","NUMBER_OF_PERIODS","-16","headers=n","REVERSE_PERIOD_ORDER","N","array=true"),1)&lt;&gt;"#",BM$21,IF(LEFT(_xll.BDS(TKR,IFERROR(INDEX(INDIRECT($AI30),BM$21,MATCH($AH30,INDIRECT($AJ30),0)+1),""),"PRODUCT_GEO_OVERRIDE","G","NUMBER_OF_PERIODS","-16","headers=n","REVERSE_PERIOD_ORDER","N","array=true"),1)&lt;&gt;"#",BM$21,"")),""),""),"")</f>
        <v/>
      </c>
      <c r="BN30" s="4" t="str">
        <f ca="1">IF(Sec_Formula_Indicator&gt;0,IF(LEN($AH30)&gt;0,IF(BN$21&lt;$AM$21*$AM30,IF(LEFT(_xll.BDS(TKR,IFERROR(INDEX(INDIRECT($AI30),BN$21,MATCH($AH30,INDIRECT($AJ30),0)+1),""),"PRODUCT_GEO_OVERRIDE","P","NUMBER_OF_PERIODS","-16","headers=n","REVERSE_PERIOD_ORDER","N","array=true"),1)&lt;&gt;"#",BN$21,IF(LEFT(_xll.BDS(TKR,IFERROR(INDEX(INDIRECT($AI30),BN$21,MATCH($AH30,INDIRECT($AJ30),0)+1),""),"PRODUCT_GEO_OVERRIDE","G","NUMBER_OF_PERIODS","-16","headers=n","REVERSE_PERIOD_ORDER","N","array=true"),1)&lt;&gt;"#",BN$21,"")),""),""),"")</f>
        <v/>
      </c>
      <c r="BO30" s="4" t="str">
        <f ca="1">IF(Sec_Formula_Indicator&gt;0,IF(LEN($AH30)&gt;0,IF(BO$21&lt;$AM$21*$AM30,IF(LEFT(_xll.BDS(TKR,IFERROR(INDEX(INDIRECT($AI30),BO$21,MATCH($AH30,INDIRECT($AJ30),0)+1),""),"PRODUCT_GEO_OVERRIDE","P","NUMBER_OF_PERIODS","-16","headers=n","REVERSE_PERIOD_ORDER","N","array=true"),1)&lt;&gt;"#",BO$21,IF(LEFT(_xll.BDS(TKR,IFERROR(INDEX(INDIRECT($AI30),BO$21,MATCH($AH30,INDIRECT($AJ30),0)+1),""),"PRODUCT_GEO_OVERRIDE","G","NUMBER_OF_PERIODS","-16","headers=n","REVERSE_PERIOD_ORDER","N","array=true"),1)&lt;&gt;"#",BO$21,"")),""),""),"")</f>
        <v/>
      </c>
      <c r="BP30" s="4" t="str">
        <f ca="1">IF(Sec_Formula_Indicator&gt;0,IF(LEN($AH30)&gt;0,IF(BP$21&lt;$AM$21*$AM30,IF(LEFT(_xll.BDS(TKR,IFERROR(INDEX(INDIRECT($AI30),BP$21,MATCH($AH30,INDIRECT($AJ30),0)+1),""),"PRODUCT_GEO_OVERRIDE","P","NUMBER_OF_PERIODS","-16","headers=n","REVERSE_PERIOD_ORDER","N","array=true"),1)&lt;&gt;"#",BP$21,IF(LEFT(_xll.BDS(TKR,IFERROR(INDEX(INDIRECT($AI30),BP$21,MATCH($AH30,INDIRECT($AJ30),0)+1),""),"PRODUCT_GEO_OVERRIDE","G","NUMBER_OF_PERIODS","-16","headers=n","REVERSE_PERIOD_ORDER","N","array=true"),1)&lt;&gt;"#",BP$21,"")),""),""),"")</f>
        <v/>
      </c>
      <c r="BQ30" s="4" t="str">
        <f ca="1">IF(Sec_Formula_Indicator&gt;0,IF(LEN($AH30)&gt;0,IF(BQ$21&lt;$AM$21*$AM30,IF(LEFT(_xll.BDS(TKR,IFERROR(INDEX(INDIRECT($AI30),BQ$21,MATCH($AH30,INDIRECT($AJ30),0)+1),""),"PRODUCT_GEO_OVERRIDE","P","NUMBER_OF_PERIODS","-16","headers=n","REVERSE_PERIOD_ORDER","N","array=true"),1)&lt;&gt;"#",BQ$21,IF(LEFT(_xll.BDS(TKR,IFERROR(INDEX(INDIRECT($AI30),BQ$21,MATCH($AH30,INDIRECT($AJ30),0)+1),""),"PRODUCT_GEO_OVERRIDE","G","NUMBER_OF_PERIODS","-16","headers=n","REVERSE_PERIOD_ORDER","N","array=true"),1)&lt;&gt;"#",BQ$21,"")),""),""),"")</f>
        <v/>
      </c>
      <c r="BR30" s="4" t="str">
        <f ca="1">IF(Sec_Formula_Indicator&gt;0,IF(LEN($AH30)&gt;0,IF(BR$21&lt;$AM$21*$AM30,IF(LEFT(_xll.BDS(TKR,IFERROR(INDEX(INDIRECT($AI30),BR$21,MATCH($AH30,INDIRECT($AJ30),0)+1),""),"PRODUCT_GEO_OVERRIDE","P","NUMBER_OF_PERIODS","-16","headers=n","REVERSE_PERIOD_ORDER","N","array=true"),1)&lt;&gt;"#",BR$21,IF(LEFT(_xll.BDS(TKR,IFERROR(INDEX(INDIRECT($AI30),BR$21,MATCH($AH30,INDIRECT($AJ30),0)+1),""),"PRODUCT_GEO_OVERRIDE","G","NUMBER_OF_PERIODS","-16","headers=n","REVERSE_PERIOD_ORDER","N","array=true"),1)&lt;&gt;"#",BR$21,"")),""),""),"")</f>
        <v/>
      </c>
      <c r="BS30" s="4" t="str">
        <f ca="1">IF(Sec_Formula_Indicator&gt;0,IF(LEN($AH30)&gt;0,IF(BS$21&lt;$AM$21*$AM30,IF(LEFT(_xll.BDS(TKR,IFERROR(INDEX(INDIRECT($AI30),BS$21,MATCH($AH30,INDIRECT($AJ30),0)+1),""),"PRODUCT_GEO_OVERRIDE","P","NUMBER_OF_PERIODS","-16","headers=n","REVERSE_PERIOD_ORDER","N","array=true"),1)&lt;&gt;"#",BS$21,IF(LEFT(_xll.BDS(TKR,IFERROR(INDEX(INDIRECT($AI30),BS$21,MATCH($AH30,INDIRECT($AJ30),0)+1),""),"PRODUCT_GEO_OVERRIDE","G","NUMBER_OF_PERIODS","-16","headers=n","REVERSE_PERIOD_ORDER","N","array=true"),1)&lt;&gt;"#",BS$21,"")),""),""),"")</f>
        <v/>
      </c>
      <c r="BT30" s="4" t="str">
        <f ca="1">IF(Sec_Formula_Indicator&gt;0,IF(LEN($AH30)&gt;0,IF(BT$21&lt;$AM$21*$AM30,IF(LEFT(_xll.BDS(TKR,IFERROR(INDEX(INDIRECT($AI30),BT$21,MATCH($AH30,INDIRECT($AJ30),0)+1),""),"PRODUCT_GEO_OVERRIDE","P","NUMBER_OF_PERIODS","-16","headers=n","REVERSE_PERIOD_ORDER","N","array=true"),1)&lt;&gt;"#",BT$21,IF(LEFT(_xll.BDS(TKR,IFERROR(INDEX(INDIRECT($AI30),BT$21,MATCH($AH30,INDIRECT($AJ30),0)+1),""),"PRODUCT_GEO_OVERRIDE","G","NUMBER_OF_PERIODS","-16","headers=n","REVERSE_PERIOD_ORDER","N","array=true"),1)&lt;&gt;"#",BT$21,"")),""),""),"")</f>
        <v/>
      </c>
      <c r="BU30" s="4" t="str">
        <f ca="1">IF(Sec_Formula_Indicator&gt;0,IF(LEN($AH30)&gt;0,IF(BU$21&lt;$AM$21*$AM30,IF(LEFT(_xll.BDS(TKR,IFERROR(INDEX(INDIRECT($AI30),BU$21,MATCH($AH30,INDIRECT($AJ30),0)+1),""),"PRODUCT_GEO_OVERRIDE","P","NUMBER_OF_PERIODS","-16","headers=n","REVERSE_PERIOD_ORDER","N","array=true"),1)&lt;&gt;"#",BU$21,IF(LEFT(_xll.BDS(TKR,IFERROR(INDEX(INDIRECT($AI30),BU$21,MATCH($AH30,INDIRECT($AJ30),0)+1),""),"PRODUCT_GEO_OVERRIDE","G","NUMBER_OF_PERIODS","-16","headers=n","REVERSE_PERIOD_ORDER","N","array=true"),1)&lt;&gt;"#",BU$21,"")),""),""),"")</f>
        <v/>
      </c>
      <c r="BV30" s="4" t="str">
        <f ca="1">IF(Sec_Formula_Indicator&gt;0,IF(LEN($AH30)&gt;0,IF(BV$21&lt;$AM$21*$AM30,IF(LEFT(_xll.BDS(TKR,IFERROR(INDEX(INDIRECT($AI30),BV$21,MATCH($AH30,INDIRECT($AJ30),0)+1),""),"PRODUCT_GEO_OVERRIDE","P","NUMBER_OF_PERIODS","-16","headers=n","REVERSE_PERIOD_ORDER","N","array=true"),1)&lt;&gt;"#",BV$21,IF(LEFT(_xll.BDS(TKR,IFERROR(INDEX(INDIRECT($AI30),BV$21,MATCH($AH30,INDIRECT($AJ30),0)+1),""),"PRODUCT_GEO_OVERRIDE","G","NUMBER_OF_PERIODS","-16","headers=n","REVERSE_PERIOD_ORDER","N","array=true"),1)&lt;&gt;"#",BV$21,"")),""),""),"")</f>
        <v/>
      </c>
      <c r="BW30" s="4" t="str">
        <f ca="1">IF(Sec_Formula_Indicator&gt;0,IF(LEN($AH30)&gt;0,IF(BW$21&lt;$AM$21*$AM30,IF(LEFT(_xll.BDS(TKR,IFERROR(INDEX(INDIRECT($AI30),BW$21,MATCH($AH30,INDIRECT($AJ30),0)+1),""),"PRODUCT_GEO_OVERRIDE","P","NUMBER_OF_PERIODS","-16","headers=n","REVERSE_PERIOD_ORDER","N","array=true"),1)&lt;&gt;"#",BW$21,IF(LEFT(_xll.BDS(TKR,IFERROR(INDEX(INDIRECT($AI30),BW$21,MATCH($AH30,INDIRECT($AJ30),0)+1),""),"PRODUCT_GEO_OVERRIDE","G","NUMBER_OF_PERIODS","-16","headers=n","REVERSE_PERIOD_ORDER","N","array=true"),1)&lt;&gt;"#",BW$21,"")),""),""),"")</f>
        <v/>
      </c>
      <c r="BX30" s="4" t="str">
        <f ca="1">IF(Sec_Formula_Indicator&gt;0,IF(LEN($AH30)&gt;0,IF(BX$21&lt;$AM$21*$AM30,IF(LEFT(_xll.BDS(TKR,IFERROR(INDEX(INDIRECT($AI30),BX$21,MATCH($AH30,INDIRECT($AJ30),0)+1),""),"PRODUCT_GEO_OVERRIDE","P","NUMBER_OF_PERIODS","-16","headers=n","REVERSE_PERIOD_ORDER","N","array=true"),1)&lt;&gt;"#",BX$21,IF(LEFT(_xll.BDS(TKR,IFERROR(INDEX(INDIRECT($AI30),BX$21,MATCH($AH30,INDIRECT($AJ30),0)+1),""),"PRODUCT_GEO_OVERRIDE","G","NUMBER_OF_PERIODS","-16","headers=n","REVERSE_PERIOD_ORDER","N","array=true"),1)&lt;&gt;"#",BX$21,"")),""),""),"")</f>
        <v/>
      </c>
      <c r="BY30" s="4" t="str">
        <f ca="1">IF(Sec_Formula_Indicator&gt;0,IF(LEN($AH30)&gt;0,IF(BY$21&lt;$AM$21*$AM30,IF(LEFT(_xll.BDS(TKR,IFERROR(INDEX(INDIRECT($AI30),BY$21,MATCH($AH30,INDIRECT($AJ30),0)+1),""),"PRODUCT_GEO_OVERRIDE","P","NUMBER_OF_PERIODS","-16","headers=n","REVERSE_PERIOD_ORDER","N","array=true"),1)&lt;&gt;"#",BY$21,IF(LEFT(_xll.BDS(TKR,IFERROR(INDEX(INDIRECT($AI30),BY$21,MATCH($AH30,INDIRECT($AJ30),0)+1),""),"PRODUCT_GEO_OVERRIDE","G","NUMBER_OF_PERIODS","-16","headers=n","REVERSE_PERIOD_ORDER","N","array=true"),1)&lt;&gt;"#",BY$21,"")),""),""),"")</f>
        <v/>
      </c>
      <c r="BZ30" s="4" t="str">
        <f ca="1">IF(Sec_Formula_Indicator&gt;0,IF(LEN($AH30)&gt;0,IF(BZ$21&lt;$AM$21*$AM30,IF(LEFT(_xll.BDS(TKR,IFERROR(INDEX(INDIRECT($AI30),BZ$21,MATCH($AH30,INDIRECT($AJ30),0)+1),""),"PRODUCT_GEO_OVERRIDE","P","NUMBER_OF_PERIODS","-16","headers=n","REVERSE_PERIOD_ORDER","N","array=true"),1)&lt;&gt;"#",BZ$21,IF(LEFT(_xll.BDS(TKR,IFERROR(INDEX(INDIRECT($AI30),BZ$21,MATCH($AH30,INDIRECT($AJ30),0)+1),""),"PRODUCT_GEO_OVERRIDE","G","NUMBER_OF_PERIODS","-16","headers=n","REVERSE_PERIOD_ORDER","N","array=true"),1)&lt;&gt;"#",BZ$21,"")),""),""),"")</f>
        <v/>
      </c>
      <c r="CA30" s="4" t="str">
        <f ca="1">IF(Sec_Formula_Indicator&gt;0,IF(LEN($AH30)&gt;0,IF(CA$21&lt;$AM$21*$AM30,IF(LEFT(_xll.BDS(TKR,IFERROR(INDEX(INDIRECT($AI30),CA$21,MATCH($AH30,INDIRECT($AJ30),0)+1),""),"PRODUCT_GEO_OVERRIDE","P","NUMBER_OF_PERIODS","-16","headers=n","REVERSE_PERIOD_ORDER","N","array=true"),1)&lt;&gt;"#",CA$21,IF(LEFT(_xll.BDS(TKR,IFERROR(INDEX(INDIRECT($AI30),CA$21,MATCH($AH30,INDIRECT($AJ30),0)+1),""),"PRODUCT_GEO_OVERRIDE","G","NUMBER_OF_PERIODS","-16","headers=n","REVERSE_PERIOD_ORDER","N","array=true"),1)&lt;&gt;"#",CA$21,"")),""),""),"")</f>
        <v/>
      </c>
      <c r="CB30" s="4" t="str">
        <f ca="1">IF(Sec_Formula_Indicator&gt;0,IF(LEN($AH30)&gt;0,IF(CB$21&lt;$AM$21*$AM30,IF(LEFT(_xll.BDS(TKR,IFERROR(INDEX(INDIRECT($AI30),CB$21,MATCH($AH30,INDIRECT($AJ30),0)+1),""),"PRODUCT_GEO_OVERRIDE","P","NUMBER_OF_PERIODS","-16","headers=n","REVERSE_PERIOD_ORDER","N","array=true"),1)&lt;&gt;"#",CB$21,IF(LEFT(_xll.BDS(TKR,IFERROR(INDEX(INDIRECT($AI30),CB$21,MATCH($AH30,INDIRECT($AJ30),0)+1),""),"PRODUCT_GEO_OVERRIDE","G","NUMBER_OF_PERIODS","-16","headers=n","REVERSE_PERIOD_ORDER","N","array=true"),1)&lt;&gt;"#",CB$21,"")),""),""),"")</f>
        <v/>
      </c>
      <c r="CC30" s="4" t="str">
        <f ca="1">IF(Sec_Formula_Indicator&gt;0,IF(LEN($AH30)&gt;0,IF(CC$21&lt;$AM$21*$AM30,IF(LEFT(_xll.BDS(TKR,IFERROR(INDEX(INDIRECT($AI30),CC$21,MATCH($AH30,INDIRECT($AJ30),0)+1),""),"PRODUCT_GEO_OVERRIDE","P","NUMBER_OF_PERIODS","-16","headers=n","REVERSE_PERIOD_ORDER","N","array=true"),1)&lt;&gt;"#",CC$21,IF(LEFT(_xll.BDS(TKR,IFERROR(INDEX(INDIRECT($AI30),CC$21,MATCH($AH30,INDIRECT($AJ30),0)+1),""),"PRODUCT_GEO_OVERRIDE","G","NUMBER_OF_PERIODS","-16","headers=n","REVERSE_PERIOD_ORDER","N","array=true"),1)&lt;&gt;"#",CC$21,"")),""),""),"")</f>
        <v/>
      </c>
      <c r="CD30" s="4" t="str">
        <f ca="1">IF(Sec_Formula_Indicator&gt;0,IF(LEN($AH30)&gt;0,IF(CD$21&lt;$AM$21*$AM30,IF(LEFT(_xll.BDS(TKR,IFERROR(INDEX(INDIRECT($AI30),CD$21,MATCH($AH30,INDIRECT($AJ30),0)+1),""),"PRODUCT_GEO_OVERRIDE","P","NUMBER_OF_PERIODS","-16","headers=n","REVERSE_PERIOD_ORDER","N","array=true"),1)&lt;&gt;"#",CD$21,IF(LEFT(_xll.BDS(TKR,IFERROR(INDEX(INDIRECT($AI30),CD$21,MATCH($AH30,INDIRECT($AJ30),0)+1),""),"PRODUCT_GEO_OVERRIDE","G","NUMBER_OF_PERIODS","-16","headers=n","REVERSE_PERIOD_ORDER","N","array=true"),1)&lt;&gt;"#",CD$21,"")),""),""),"")</f>
        <v/>
      </c>
      <c r="CE30" s="4" t="str">
        <f ca="1">IF(Sec_Formula_Indicator&gt;0,IF(LEN($AH30)&gt;0,IF(CE$21&lt;$AM$21*$AM30,IF(LEFT(_xll.BDS(TKR,IFERROR(INDEX(INDIRECT($AI30),CE$21,MATCH($AH30,INDIRECT($AJ30),0)+1),""),"PRODUCT_GEO_OVERRIDE","P","NUMBER_OF_PERIODS","-16","headers=n","REVERSE_PERIOD_ORDER","N","array=true"),1)&lt;&gt;"#",CE$21,IF(LEFT(_xll.BDS(TKR,IFERROR(INDEX(INDIRECT($AI30),CE$21,MATCH($AH30,INDIRECT($AJ30),0)+1),""),"PRODUCT_GEO_OVERRIDE","G","NUMBER_OF_PERIODS","-16","headers=n","REVERSE_PERIOD_ORDER","N","array=true"),1)&lt;&gt;"#",CE$21,"")),""),""),"")</f>
        <v/>
      </c>
      <c r="CF30" s="4" t="str">
        <f ca="1">IF(Sec_Formula_Indicator&gt;0,IF(LEN($AH30)&gt;0,IF(CF$21&lt;$AM$21*$AM30,IF(LEFT(_xll.BDS(TKR,IFERROR(INDEX(INDIRECT($AI30),CF$21,MATCH($AH30,INDIRECT($AJ30),0)+1),""),"PRODUCT_GEO_OVERRIDE","P","NUMBER_OF_PERIODS","-16","headers=n","REVERSE_PERIOD_ORDER","N","array=true"),1)&lt;&gt;"#",CF$21,IF(LEFT(_xll.BDS(TKR,IFERROR(INDEX(INDIRECT($AI30),CF$21,MATCH($AH30,INDIRECT($AJ30),0)+1),""),"PRODUCT_GEO_OVERRIDE","G","NUMBER_OF_PERIODS","-16","headers=n","REVERSE_PERIOD_ORDER","N","array=true"),1)&lt;&gt;"#",CF$21,"")),""),""),"")</f>
        <v/>
      </c>
      <c r="CG30" s="4" t="str">
        <f ca="1">IF(Sec_Formula_Indicator&gt;0,IF(LEN($AH30)&gt;0,IF(CG$21&lt;$AM$21*$AM30,IF(LEFT(_xll.BDS(TKR,IFERROR(INDEX(INDIRECT($AI30),CG$21,MATCH($AH30,INDIRECT($AJ30),0)+1),""),"PRODUCT_GEO_OVERRIDE","P","NUMBER_OF_PERIODS","-16","headers=n","REVERSE_PERIOD_ORDER","N","array=true"),1)&lt;&gt;"#",CG$21,IF(LEFT(_xll.BDS(TKR,IFERROR(INDEX(INDIRECT($AI30),CG$21,MATCH($AH30,INDIRECT($AJ30),0)+1),""),"PRODUCT_GEO_OVERRIDE","G","NUMBER_OF_PERIODS","-16","headers=n","REVERSE_PERIOD_ORDER","N","array=true"),1)&lt;&gt;"#",CG$21,"")),""),""),"")</f>
        <v/>
      </c>
      <c r="CH30" s="4" t="str">
        <f ca="1">IF(Sec_Formula_Indicator&gt;0,IF(LEN($AH30)&gt;0,IF(CH$21&lt;$AM$21*$AM30,IF(LEFT(_xll.BDS(TKR,IFERROR(INDEX(INDIRECT($AI30),CH$21,MATCH($AH30,INDIRECT($AJ30),0)+1),""),"PRODUCT_GEO_OVERRIDE","P","NUMBER_OF_PERIODS","-16","headers=n","REVERSE_PERIOD_ORDER","N","array=true"),1)&lt;&gt;"#",CH$21,IF(LEFT(_xll.BDS(TKR,IFERROR(INDEX(INDIRECT($AI30),CH$21,MATCH($AH30,INDIRECT($AJ30),0)+1),""),"PRODUCT_GEO_OVERRIDE","G","NUMBER_OF_PERIODS","-16","headers=n","REVERSE_PERIOD_ORDER","N","array=true"),1)&lt;&gt;"#",CH$21,"")),""),""),"")</f>
        <v/>
      </c>
      <c r="CI30" s="4" t="str">
        <f ca="1">IF(Sec_Formula_Indicator&gt;0,IF(LEN($AH30)&gt;0,IF(CI$21&lt;$AM$21*$AM30,IF(LEFT(_xll.BDS(TKR,IFERROR(INDEX(INDIRECT($AI30),CI$21,MATCH($AH30,INDIRECT($AJ30),0)+1),""),"PRODUCT_GEO_OVERRIDE","P","NUMBER_OF_PERIODS","-16","headers=n","REVERSE_PERIOD_ORDER","N","array=true"),1)&lt;&gt;"#",CI$21,IF(LEFT(_xll.BDS(TKR,IFERROR(INDEX(INDIRECT($AI30),CI$21,MATCH($AH30,INDIRECT($AJ30),0)+1),""),"PRODUCT_GEO_OVERRIDE","G","NUMBER_OF_PERIODS","-16","headers=n","REVERSE_PERIOD_ORDER","N","array=true"),1)&lt;&gt;"#",CI$21,"")),""),""),"")</f>
        <v/>
      </c>
      <c r="CJ30" s="4" t="str">
        <f ca="1">IF(Sec_Formula_Indicator&gt;0,IF(LEN($AH30)&gt;0,IF(CJ$21&lt;$AM$21*$AM30,IF(LEFT(_xll.BDS(TKR,IFERROR(INDEX(INDIRECT($AI30),CJ$21,MATCH($AH30,INDIRECT($AJ30),0)+1),""),"PRODUCT_GEO_OVERRIDE","P","NUMBER_OF_PERIODS","-16","headers=n","REVERSE_PERIOD_ORDER","N","array=true"),1)&lt;&gt;"#",CJ$21,IF(LEFT(_xll.BDS(TKR,IFERROR(INDEX(INDIRECT($AI30),CJ$21,MATCH($AH30,INDIRECT($AJ30),0)+1),""),"PRODUCT_GEO_OVERRIDE","G","NUMBER_OF_PERIODS","-16","headers=n","REVERSE_PERIOD_ORDER","N","array=true"),1)&lt;&gt;"#",CJ$21,"")),""),""),"")</f>
        <v/>
      </c>
      <c r="CK30" s="4" t="str">
        <f ca="1">IF(Sec_Formula_Indicator&gt;0,IF(LEN($AH30)&gt;0,IF(CK$21&lt;$AM$21*$AM30,IF(LEFT(_xll.BDS(TKR,IFERROR(INDEX(INDIRECT($AI30),CK$21,MATCH($AH30,INDIRECT($AJ30),0)+1),""),"PRODUCT_GEO_OVERRIDE","P","NUMBER_OF_PERIODS","-16","headers=n","REVERSE_PERIOD_ORDER","N","array=true"),1)&lt;&gt;"#",CK$21,IF(LEFT(_xll.BDS(TKR,IFERROR(INDEX(INDIRECT($AI30),CK$21,MATCH($AH30,INDIRECT($AJ30),0)+1),""),"PRODUCT_GEO_OVERRIDE","G","NUMBER_OF_PERIODS","-16","headers=n","REVERSE_PERIOD_ORDER","N","array=true"),1)&lt;&gt;"#",CK$21,"")),""),""),"")</f>
        <v/>
      </c>
      <c r="CL30" s="4" t="str">
        <f ca="1">IF(Sec_Formula_Indicator&gt;0,IF(LEN($AH30)&gt;0,IF(CL$21&lt;$AM$21*$AM30,IF(LEFT(_xll.BDS(TKR,IFERROR(INDEX(INDIRECT($AI30),CL$21,MATCH($AH30,INDIRECT($AJ30),0)+1),""),"PRODUCT_GEO_OVERRIDE","P","NUMBER_OF_PERIODS","-16","headers=n","REVERSE_PERIOD_ORDER","N","array=true"),1)&lt;&gt;"#",CL$21,IF(LEFT(_xll.BDS(TKR,IFERROR(INDEX(INDIRECT($AI30),CL$21,MATCH($AH30,INDIRECT($AJ30),0)+1),""),"PRODUCT_GEO_OVERRIDE","G","NUMBER_OF_PERIODS","-16","headers=n","REVERSE_PERIOD_ORDER","N","array=true"),1)&lt;&gt;"#",CL$21,"")),""),""),"")</f>
        <v/>
      </c>
      <c r="CM30" s="4" t="str">
        <f ca="1">IF(Sec_Formula_Indicator&gt;0,IF(LEN($AH30)&gt;0,IF(CM$21&lt;$AM$21*$AM30,IF(LEFT(_xll.BDS(TKR,IFERROR(INDEX(INDIRECT($AI30),CM$21,MATCH($AH30,INDIRECT($AJ30),0)+1),""),"PRODUCT_GEO_OVERRIDE","P","NUMBER_OF_PERIODS","-16","headers=n","REVERSE_PERIOD_ORDER","N","array=true"),1)&lt;&gt;"#",CM$21,IF(LEFT(_xll.BDS(TKR,IFERROR(INDEX(INDIRECT($AI30),CM$21,MATCH($AH30,INDIRECT($AJ30),0)+1),""),"PRODUCT_GEO_OVERRIDE","G","NUMBER_OF_PERIODS","-16","headers=n","REVERSE_PERIOD_ORDER","N","array=true"),1)&lt;&gt;"#",CM$21,"")),""),""),"")</f>
        <v/>
      </c>
      <c r="CN30" s="4" t="str">
        <f ca="1">IF(Sec_Formula_Indicator&gt;0,IF(LEN($AH30)&gt;0,IF(CN$21&lt;$AM$21*$AM30,IF(LEFT(_xll.BDS(TKR,IFERROR(INDEX(INDIRECT($AI30),CN$21,MATCH($AH30,INDIRECT($AJ30),0)+1),""),"PRODUCT_GEO_OVERRIDE","P","NUMBER_OF_PERIODS","-16","headers=n","REVERSE_PERIOD_ORDER","N","array=true"),1)&lt;&gt;"#",CN$21,IF(LEFT(_xll.BDS(TKR,IFERROR(INDEX(INDIRECT($AI30),CN$21,MATCH($AH30,INDIRECT($AJ30),0)+1),""),"PRODUCT_GEO_OVERRIDE","G","NUMBER_OF_PERIODS","-16","headers=n","REVERSE_PERIOD_ORDER","N","array=true"),1)&lt;&gt;"#",CN$21,"")),""),""),"")</f>
        <v/>
      </c>
      <c r="CO30" s="4" t="str">
        <f ca="1">IF(Sec_Formula_Indicator&gt;0,IF(LEN($AH30)&gt;0,IF(CO$21&lt;$AM$21*$AM30,IF(LEFT(_xll.BDS(TKR,IFERROR(INDEX(INDIRECT($AI30),CO$21,MATCH($AH30,INDIRECT($AJ30),0)+1),""),"PRODUCT_GEO_OVERRIDE","P","NUMBER_OF_PERIODS","-16","headers=n","REVERSE_PERIOD_ORDER","N","array=true"),1)&lt;&gt;"#",CO$21,IF(LEFT(_xll.BDS(TKR,IFERROR(INDEX(INDIRECT($AI30),CO$21,MATCH($AH30,INDIRECT($AJ30),0)+1),""),"PRODUCT_GEO_OVERRIDE","G","NUMBER_OF_PERIODS","-16","headers=n","REVERSE_PERIOD_ORDER","N","array=true"),1)&lt;&gt;"#",CO$21,"")),""),""),"")</f>
        <v/>
      </c>
      <c r="CP30" s="4" t="str">
        <f ca="1">IF(Sec_Formula_Indicator&gt;0,IF(LEN($AH30)&gt;0,IF(CP$21&lt;$AM$21*$AM30,IF(LEFT(_xll.BDS(TKR,IFERROR(INDEX(INDIRECT($AI30),CP$21,MATCH($AH30,INDIRECT($AJ30),0)+1),""),"PRODUCT_GEO_OVERRIDE","P","NUMBER_OF_PERIODS","-16","headers=n","REVERSE_PERIOD_ORDER","N","array=true"),1)&lt;&gt;"#",CP$21,IF(LEFT(_xll.BDS(TKR,IFERROR(INDEX(INDIRECT($AI30),CP$21,MATCH($AH30,INDIRECT($AJ30),0)+1),""),"PRODUCT_GEO_OVERRIDE","G","NUMBER_OF_PERIODS","-16","headers=n","REVERSE_PERIOD_ORDER","N","array=true"),1)&lt;&gt;"#",CP$21,"")),""),""),"")</f>
        <v/>
      </c>
      <c r="CQ30" s="4" t="str">
        <f ca="1">IF(Sec_Formula_Indicator&gt;0,IF(LEN($AH30)&gt;0,IF(CQ$21&lt;$AM$21*$AM30,IF(LEFT(_xll.BDS(TKR,IFERROR(INDEX(INDIRECT($AI30),CQ$21,MATCH($AH30,INDIRECT($AJ30),0)+1),""),"PRODUCT_GEO_OVERRIDE","P","NUMBER_OF_PERIODS","-16","headers=n","REVERSE_PERIOD_ORDER","N","array=true"),1)&lt;&gt;"#",CQ$21,IF(LEFT(_xll.BDS(TKR,IFERROR(INDEX(INDIRECT($AI30),CQ$21,MATCH($AH30,INDIRECT($AJ30),0)+1),""),"PRODUCT_GEO_OVERRIDE","G","NUMBER_OF_PERIODS","-16","headers=n","REVERSE_PERIOD_ORDER","N","array=true"),1)&lt;&gt;"#",CQ$21,"")),""),""),"")</f>
        <v/>
      </c>
      <c r="CR30" s="4" t="str">
        <f ca="1">IF(Sec_Formula_Indicator&gt;0,IF(LEN($AH30)&gt;0,IF(CR$21&lt;$AM$21*$AM30,IF(LEFT(_xll.BDS(TKR,IFERROR(INDEX(INDIRECT($AI30),CR$21,MATCH($AH30,INDIRECT($AJ30),0)+1),""),"PRODUCT_GEO_OVERRIDE","P","NUMBER_OF_PERIODS","-16","headers=n","REVERSE_PERIOD_ORDER","N","array=true"),1)&lt;&gt;"#",CR$21,IF(LEFT(_xll.BDS(TKR,IFERROR(INDEX(INDIRECT($AI30),CR$21,MATCH($AH30,INDIRECT($AJ30),0)+1),""),"PRODUCT_GEO_OVERRIDE","G","NUMBER_OF_PERIODS","-16","headers=n","REVERSE_PERIOD_ORDER","N","array=true"),1)&lt;&gt;"#",CR$21,"")),""),""),"")</f>
        <v/>
      </c>
      <c r="CS30" s="4" t="str">
        <f ca="1">IF(Sec_Formula_Indicator&gt;0,IF(LEN($AH30)&gt;0,IF(CS$21&lt;$AM$21*$AM30,IF(LEFT(_xll.BDS(TKR,IFERROR(INDEX(INDIRECT($AI30),CS$21,MATCH($AH30,INDIRECT($AJ30),0)+1),""),"PRODUCT_GEO_OVERRIDE","P","NUMBER_OF_PERIODS","-16","headers=n","REVERSE_PERIOD_ORDER","N","array=true"),1)&lt;&gt;"#",CS$21,IF(LEFT(_xll.BDS(TKR,IFERROR(INDEX(INDIRECT($AI30),CS$21,MATCH($AH30,INDIRECT($AJ30),0)+1),""),"PRODUCT_GEO_OVERRIDE","G","NUMBER_OF_PERIODS","-16","headers=n","REVERSE_PERIOD_ORDER","N","array=true"),1)&lt;&gt;"#",CS$21,"")),""),""),"")</f>
        <v/>
      </c>
      <c r="CT30" s="4" t="str">
        <f ca="1">IF(Sec_Formula_Indicator&gt;0,IF(LEN($AH30)&gt;0,IF(CT$21&lt;$AM$21*$AM30,IF(LEFT(_xll.BDS(TKR,IFERROR(INDEX(INDIRECT($AI30),CT$21,MATCH($AH30,INDIRECT($AJ30),0)+1),""),"PRODUCT_GEO_OVERRIDE","P","NUMBER_OF_PERIODS","-16","headers=n","REVERSE_PERIOD_ORDER","N","array=true"),1)&lt;&gt;"#",CT$21,IF(LEFT(_xll.BDS(TKR,IFERROR(INDEX(INDIRECT($AI30),CT$21,MATCH($AH30,INDIRECT($AJ30),0)+1),""),"PRODUCT_GEO_OVERRIDE","G","NUMBER_OF_PERIODS","-16","headers=n","REVERSE_PERIOD_ORDER","N","array=true"),1)&lt;&gt;"#",CT$21,"")),""),""),"")</f>
        <v/>
      </c>
      <c r="CU30" s="4" t="str">
        <f ca="1">IF(Sec_Formula_Indicator&gt;0,IF(LEN($AH30)&gt;0,IF(CU$21&lt;$AM$21*$AM30,IF(LEFT(_xll.BDS(TKR,IFERROR(INDEX(INDIRECT($AI30),CU$21,MATCH($AH30,INDIRECT($AJ30),0)+1),""),"PRODUCT_GEO_OVERRIDE","P","NUMBER_OF_PERIODS","-16","headers=n","REVERSE_PERIOD_ORDER","N","array=true"),1)&lt;&gt;"#",CU$21,IF(LEFT(_xll.BDS(TKR,IFERROR(INDEX(INDIRECT($AI30),CU$21,MATCH($AH30,INDIRECT($AJ30),0)+1),""),"PRODUCT_GEO_OVERRIDE","G","NUMBER_OF_PERIODS","-16","headers=n","REVERSE_PERIOD_ORDER","N","array=true"),1)&lt;&gt;"#",CU$21,"")),""),""),"")</f>
        <v/>
      </c>
      <c r="CV30" s="4" t="str">
        <f ca="1">IF(Sec_Formula_Indicator&gt;0,IF(LEN($AH30)&gt;0,IF(CV$21&lt;$AM$21*$AM30,IF(LEFT(_xll.BDS(TKR,IFERROR(INDEX(INDIRECT($AI30),CV$21,MATCH($AH30,INDIRECT($AJ30),0)+1),""),"PRODUCT_GEO_OVERRIDE","P","NUMBER_OF_PERIODS","-16","headers=n","REVERSE_PERIOD_ORDER","N","array=true"),1)&lt;&gt;"#",CV$21,IF(LEFT(_xll.BDS(TKR,IFERROR(INDEX(INDIRECT($AI30),CV$21,MATCH($AH30,INDIRECT($AJ30),0)+1),""),"PRODUCT_GEO_OVERRIDE","G","NUMBER_OF_PERIODS","-16","headers=n","REVERSE_PERIOD_ORDER","N","array=true"),1)&lt;&gt;"#",CV$21,"")),""),""),"")</f>
        <v/>
      </c>
      <c r="CW30" s="4" t="str">
        <f ca="1">IF(Sec_Formula_Indicator&gt;0,IF(LEN($AH30)&gt;0,IF(CW$21&lt;$AM$21*$AM30,IF(LEFT(_xll.BDS(TKR,IFERROR(INDEX(INDIRECT($AI30),CW$21,MATCH($AH30,INDIRECT($AJ30),0)+1),""),"PRODUCT_GEO_OVERRIDE","P","NUMBER_OF_PERIODS","-16","headers=n","REVERSE_PERIOD_ORDER","N","array=true"),1)&lt;&gt;"#",CW$21,IF(LEFT(_xll.BDS(TKR,IFERROR(INDEX(INDIRECT($AI30),CW$21,MATCH($AH30,INDIRECT($AJ30),0)+1),""),"PRODUCT_GEO_OVERRIDE","G","NUMBER_OF_PERIODS","-16","headers=n","REVERSE_PERIOD_ORDER","N","array=true"),1)&lt;&gt;"#",CW$21,"")),""),""),"")</f>
        <v/>
      </c>
      <c r="CX30" s="4" t="str">
        <f ca="1">IF(Sec_Formula_Indicator&gt;0,IF(LEN($AH30)&gt;0,IF(CX$21&lt;$AM$21*$AM30,IF(LEFT(_xll.BDS(TKR,IFERROR(INDEX(INDIRECT($AI30),CX$21,MATCH($AH30,INDIRECT($AJ30),0)+1),""),"PRODUCT_GEO_OVERRIDE","P","NUMBER_OF_PERIODS","-16","headers=n","REVERSE_PERIOD_ORDER","N","array=true"),1)&lt;&gt;"#",CX$21,IF(LEFT(_xll.BDS(TKR,IFERROR(INDEX(INDIRECT($AI30),CX$21,MATCH($AH30,INDIRECT($AJ30),0)+1),""),"PRODUCT_GEO_OVERRIDE","G","NUMBER_OF_PERIODS","-16","headers=n","REVERSE_PERIOD_ORDER","N","array=true"),1)&lt;&gt;"#",CX$21,"")),""),""),"")</f>
        <v/>
      </c>
      <c r="CY30" s="4" t="str">
        <f ca="1">IF(Sec_Formula_Indicator&gt;0,IF(LEN($AH30)&gt;0,IF(CY$21&lt;$AM$21*$AM30,IF(LEFT(_xll.BDS(TKR,IFERROR(INDEX(INDIRECT($AI30),CY$21,MATCH($AH30,INDIRECT($AJ30),0)+1),""),"PRODUCT_GEO_OVERRIDE","P","NUMBER_OF_PERIODS","-16","headers=n","REVERSE_PERIOD_ORDER","N","array=true"),1)&lt;&gt;"#",CY$21,IF(LEFT(_xll.BDS(TKR,IFERROR(INDEX(INDIRECT($AI30),CY$21,MATCH($AH30,INDIRECT($AJ30),0)+1),""),"PRODUCT_GEO_OVERRIDE","G","NUMBER_OF_PERIODS","-16","headers=n","REVERSE_PERIOD_ORDER","N","array=true"),1)&lt;&gt;"#",CY$21,"")),""),""),"")</f>
        <v/>
      </c>
      <c r="CZ30" s="4" t="str">
        <f ca="1">IF(Sec_Formula_Indicator&gt;0,IF(LEN($AH30)&gt;0,IF(CZ$21&lt;$AM$21*$AM30,IF(LEFT(_xll.BDS(TKR,IFERROR(INDEX(INDIRECT($AI30),CZ$21,MATCH($AH30,INDIRECT($AJ30),0)+1),""),"PRODUCT_GEO_OVERRIDE","P","NUMBER_OF_PERIODS","-16","headers=n","REVERSE_PERIOD_ORDER","N","array=true"),1)&lt;&gt;"#",CZ$21,IF(LEFT(_xll.BDS(TKR,IFERROR(INDEX(INDIRECT($AI30),CZ$21,MATCH($AH30,INDIRECT($AJ30),0)+1),""),"PRODUCT_GEO_OVERRIDE","G","NUMBER_OF_PERIODS","-16","headers=n","REVERSE_PERIOD_ORDER","N","array=true"),1)&lt;&gt;"#",CZ$21,"")),""),""),"")</f>
        <v/>
      </c>
      <c r="DA30" s="4" t="str">
        <f ca="1">IF(Sec_Formula_Indicator&gt;0,IF(LEN($AH30)&gt;0,IF(DA$21&lt;$AM$21*$AM30,IF(LEFT(_xll.BDS(TKR,IFERROR(INDEX(INDIRECT($AI30),DA$21,MATCH($AH30,INDIRECT($AJ30),0)+1),""),"PRODUCT_GEO_OVERRIDE","P","NUMBER_OF_PERIODS","-16","headers=n","REVERSE_PERIOD_ORDER","N","array=true"),1)&lt;&gt;"#",DA$21,IF(LEFT(_xll.BDS(TKR,IFERROR(INDEX(INDIRECT($AI30),DA$21,MATCH($AH30,INDIRECT($AJ30),0)+1),""),"PRODUCT_GEO_OVERRIDE","G","NUMBER_OF_PERIODS","-16","headers=n","REVERSE_PERIOD_ORDER","N","array=true"),1)&lt;&gt;"#",DA$21,"")),""),""),"")</f>
        <v/>
      </c>
      <c r="DB30" s="4" t="str">
        <f ca="1">IF(Sec_Formula_Indicator&gt;0,IF(LEN($AH30)&gt;0,IF(DB$21&lt;$AM$21*$AM30,IF(LEFT(_xll.BDS(TKR,IFERROR(INDEX(INDIRECT($AI30),DB$21,MATCH($AH30,INDIRECT($AJ30),0)+1),""),"PRODUCT_GEO_OVERRIDE","P","NUMBER_OF_PERIODS","-16","headers=n","REVERSE_PERIOD_ORDER","N","array=true"),1)&lt;&gt;"#",DB$21,IF(LEFT(_xll.BDS(TKR,IFERROR(INDEX(INDIRECT($AI30),DB$21,MATCH($AH30,INDIRECT($AJ30),0)+1),""),"PRODUCT_GEO_OVERRIDE","G","NUMBER_OF_PERIODS","-16","headers=n","REVERSE_PERIOD_ORDER","N","array=true"),1)&lt;&gt;"#",DB$21,"")),""),""),"")</f>
        <v/>
      </c>
      <c r="DC30" s="4" t="str">
        <f ca="1">IF(Sec_Formula_Indicator&gt;0,IF(LEN($AH30)&gt;0,IF(DC$21&lt;$AM$21*$AM30,IF(LEFT(_xll.BDS(TKR,IFERROR(INDEX(INDIRECT($AI30),DC$21,MATCH($AH30,INDIRECT($AJ30),0)+1),""),"PRODUCT_GEO_OVERRIDE","P","NUMBER_OF_PERIODS","-16","headers=n","REVERSE_PERIOD_ORDER","N","array=true"),1)&lt;&gt;"#",DC$21,IF(LEFT(_xll.BDS(TKR,IFERROR(INDEX(INDIRECT($AI30),DC$21,MATCH($AH30,INDIRECT($AJ30),0)+1),""),"PRODUCT_GEO_OVERRIDE","G","NUMBER_OF_PERIODS","-16","headers=n","REVERSE_PERIOD_ORDER","N","array=true"),1)&lt;&gt;"#",DC$21,"")),""),""),"")</f>
        <v/>
      </c>
      <c r="DD30" s="4" t="str">
        <f ca="1">IF(Sec_Formula_Indicator&gt;0,IF(LEN($AH30)&gt;0,IF(DD$21&lt;$AM$21*$AM30,IF(LEFT(_xll.BDS(TKR,IFERROR(INDEX(INDIRECT($AI30),DD$21,MATCH($AH30,INDIRECT($AJ30),0)+1),""),"PRODUCT_GEO_OVERRIDE","P","NUMBER_OF_PERIODS","-16","headers=n","REVERSE_PERIOD_ORDER","N","array=true"),1)&lt;&gt;"#",DD$21,IF(LEFT(_xll.BDS(TKR,IFERROR(INDEX(INDIRECT($AI30),DD$21,MATCH($AH30,INDIRECT($AJ30),0)+1),""),"PRODUCT_GEO_OVERRIDE","G","NUMBER_OF_PERIODS","-16","headers=n","REVERSE_PERIOD_ORDER","N","array=true"),1)&lt;&gt;"#",DD$21,"")),""),""),"")</f>
        <v/>
      </c>
      <c r="DE30" s="4" t="str">
        <f ca="1">IF(Sec_Formula_Indicator&gt;0,IF(LEN($AH30)&gt;0,IF(DE$21&lt;$AM$21*$AM30,IF(LEFT(_xll.BDS(TKR,IFERROR(INDEX(INDIRECT($AI30),DE$21,MATCH($AH30,INDIRECT($AJ30),0)+1),""),"PRODUCT_GEO_OVERRIDE","P","NUMBER_OF_PERIODS","-16","headers=n","REVERSE_PERIOD_ORDER","N","array=true"),1)&lt;&gt;"#",DE$21,IF(LEFT(_xll.BDS(TKR,IFERROR(INDEX(INDIRECT($AI30),DE$21,MATCH($AH30,INDIRECT($AJ30),0)+1),""),"PRODUCT_GEO_OVERRIDE","G","NUMBER_OF_PERIODS","-16","headers=n","REVERSE_PERIOD_ORDER","N","array=true"),1)&lt;&gt;"#",DE$21,"")),""),""),"")</f>
        <v/>
      </c>
      <c r="DF30" s="4" t="str">
        <f ca="1">IF(Sec_Formula_Indicator&gt;0,IF(LEN($AH30)&gt;0,IF(DF$21&lt;$AM$21*$AM30,IF(LEFT(_xll.BDS(TKR,IFERROR(INDEX(INDIRECT($AI30),DF$21,MATCH($AH30,INDIRECT($AJ30),0)+1),""),"PRODUCT_GEO_OVERRIDE","P","NUMBER_OF_PERIODS","-16","headers=n","REVERSE_PERIOD_ORDER","N","array=true"),1)&lt;&gt;"#",DF$21,IF(LEFT(_xll.BDS(TKR,IFERROR(INDEX(INDIRECT($AI30),DF$21,MATCH($AH30,INDIRECT($AJ30),0)+1),""),"PRODUCT_GEO_OVERRIDE","G","NUMBER_OF_PERIODS","-16","headers=n","REVERSE_PERIOD_ORDER","N","array=true"),1)&lt;&gt;"#",DF$21,"")),""),""),"")</f>
        <v/>
      </c>
      <c r="DG30" s="4" t="str">
        <f ca="1">IF(Sec_Formula_Indicator&gt;0,IF(LEN($AH30)&gt;0,IF(DG$21&lt;$AM$21*$AM30,IF(LEFT(_xll.BDS(TKR,IFERROR(INDEX(INDIRECT($AI30),DG$21,MATCH($AH30,INDIRECT($AJ30),0)+1),""),"PRODUCT_GEO_OVERRIDE","P","NUMBER_OF_PERIODS","-16","headers=n","REVERSE_PERIOD_ORDER","N","array=true"),1)&lt;&gt;"#",DG$21,IF(LEFT(_xll.BDS(TKR,IFERROR(INDEX(INDIRECT($AI30),DG$21,MATCH($AH30,INDIRECT($AJ30),0)+1),""),"PRODUCT_GEO_OVERRIDE","G","NUMBER_OF_PERIODS","-16","headers=n","REVERSE_PERIOD_ORDER","N","array=true"),1)&lt;&gt;"#",DG$21,"")),""),""),"")</f>
        <v/>
      </c>
      <c r="DH30" s="4" t="str">
        <f ca="1">IF(Sec_Formula_Indicator&gt;0,IF(LEN($AH30)&gt;0,IF(DH$21&lt;$AM$21*$AM30,IF(LEFT(_xll.BDS(TKR,IFERROR(INDEX(INDIRECT($AI30),DH$21,MATCH($AH30,INDIRECT($AJ30),0)+1),""),"PRODUCT_GEO_OVERRIDE","P","NUMBER_OF_PERIODS","-16","headers=n","REVERSE_PERIOD_ORDER","N","array=true"),1)&lt;&gt;"#",DH$21,IF(LEFT(_xll.BDS(TKR,IFERROR(INDEX(INDIRECT($AI30),DH$21,MATCH($AH30,INDIRECT($AJ30),0)+1),""),"PRODUCT_GEO_OVERRIDE","G","NUMBER_OF_PERIODS","-16","headers=n","REVERSE_PERIOD_ORDER","N","array=true"),1)&lt;&gt;"#",DH$21,"")),""),""),"")</f>
        <v/>
      </c>
      <c r="DI30" s="4" t="str">
        <f ca="1">IF(Sec_Formula_Indicator&gt;0,IF(LEN($AH30)&gt;0,IF(DI$21&lt;$AM$21*$AM30,IF(LEFT(_xll.BDS(TKR,IFERROR(INDEX(INDIRECT($AI30),DI$21,MATCH($AH30,INDIRECT($AJ30),0)+1),""),"PRODUCT_GEO_OVERRIDE","P","NUMBER_OF_PERIODS","-16","headers=n","REVERSE_PERIOD_ORDER","N","array=true"),1)&lt;&gt;"#",DI$21,IF(LEFT(_xll.BDS(TKR,IFERROR(INDEX(INDIRECT($AI30),DI$21,MATCH($AH30,INDIRECT($AJ30),0)+1),""),"PRODUCT_GEO_OVERRIDE","G","NUMBER_OF_PERIODS","-16","headers=n","REVERSE_PERIOD_ORDER","N","array=true"),1)&lt;&gt;"#",DI$21,"")),""),""),"")</f>
        <v/>
      </c>
      <c r="DJ30" s="4" t="str">
        <f ca="1">IF(Sec_Formula_Indicator&gt;0,IF(LEN($AH30)&gt;0,IF(DJ$21&lt;$AM$21*$AM30,IF(LEFT(_xll.BDS(TKR,IFERROR(INDEX(INDIRECT($AI30),DJ$21,MATCH($AH30,INDIRECT($AJ30),0)+1),""),"PRODUCT_GEO_OVERRIDE","P","NUMBER_OF_PERIODS","-16","headers=n","REVERSE_PERIOD_ORDER","N","array=true"),1)&lt;&gt;"#",DJ$21,IF(LEFT(_xll.BDS(TKR,IFERROR(INDEX(INDIRECT($AI30),DJ$21,MATCH($AH30,INDIRECT($AJ30),0)+1),""),"PRODUCT_GEO_OVERRIDE","G","NUMBER_OF_PERIODS","-16","headers=n","REVERSE_PERIOD_ORDER","N","array=true"),1)&lt;&gt;"#",DJ$21,"")),""),""),"")</f>
        <v/>
      </c>
      <c r="DK30" s="4" t="str">
        <f ca="1">IF(Sec_Formula_Indicator&gt;0,IF(LEN($AH30)&gt;0,IF(DK$21&lt;$AM$21*$AM30,IF(LEFT(_xll.BDS(TKR,IFERROR(INDEX(INDIRECT($AI30),DK$21,MATCH($AH30,INDIRECT($AJ30),0)+1),""),"PRODUCT_GEO_OVERRIDE","P","NUMBER_OF_PERIODS","-16","headers=n","REVERSE_PERIOD_ORDER","N","array=true"),1)&lt;&gt;"#",DK$21,IF(LEFT(_xll.BDS(TKR,IFERROR(INDEX(INDIRECT($AI30),DK$21,MATCH($AH30,INDIRECT($AJ30),0)+1),""),"PRODUCT_GEO_OVERRIDE","G","NUMBER_OF_PERIODS","-16","headers=n","REVERSE_PERIOD_ORDER","N","array=true"),1)&lt;&gt;"#",DK$21,"")),""),""),"")</f>
        <v/>
      </c>
      <c r="DL30" s="4" t="str">
        <f ca="1">IF(Sec_Formula_Indicator&gt;0,IF(LEN($AH30)&gt;0,IF(DL$21&lt;$AM$21*$AM30,IF(LEFT(_xll.BDS(TKR,IFERROR(INDEX(INDIRECT($AI30),DL$21,MATCH($AH30,INDIRECT($AJ30),0)+1),""),"PRODUCT_GEO_OVERRIDE","P","NUMBER_OF_PERIODS","-16","headers=n","REVERSE_PERIOD_ORDER","N","array=true"),1)&lt;&gt;"#",DL$21,IF(LEFT(_xll.BDS(TKR,IFERROR(INDEX(INDIRECT($AI30),DL$21,MATCH($AH30,INDIRECT($AJ30),0)+1),""),"PRODUCT_GEO_OVERRIDE","G","NUMBER_OF_PERIODS","-16","headers=n","REVERSE_PERIOD_ORDER","N","array=true"),1)&lt;&gt;"#",DL$21,"")),""),""),"")</f>
        <v/>
      </c>
      <c r="DM30" s="4" t="str">
        <f ca="1">IF(Sec_Formula_Indicator&gt;0,IF(LEN($AH30)&gt;0,IF(DM$21&lt;$AM$21*$AM30,IF(LEFT(_xll.BDS(TKR,IFERROR(INDEX(INDIRECT($AI30),DM$21,MATCH($AH30,INDIRECT($AJ30),0)+1),""),"PRODUCT_GEO_OVERRIDE","P","NUMBER_OF_PERIODS","-16","headers=n","REVERSE_PERIOD_ORDER","N","array=true"),1)&lt;&gt;"#",DM$21,IF(LEFT(_xll.BDS(TKR,IFERROR(INDEX(INDIRECT($AI30),DM$21,MATCH($AH30,INDIRECT($AJ30),0)+1),""),"PRODUCT_GEO_OVERRIDE","G","NUMBER_OF_PERIODS","-16","headers=n","REVERSE_PERIOD_ORDER","N","array=true"),1)&lt;&gt;"#",DM$21,"")),""),""),"")</f>
        <v/>
      </c>
      <c r="DN30" s="4" t="str">
        <f ca="1">IF(Sec_Formula_Indicator&gt;0,IF(LEN($AH30)&gt;0,IF(DN$21&lt;$AM$21*$AM30,IF(LEFT(_xll.BDS(TKR,IFERROR(INDEX(INDIRECT($AI30),DN$21,MATCH($AH30,INDIRECT($AJ30),0)+1),""),"PRODUCT_GEO_OVERRIDE","P","NUMBER_OF_PERIODS","-16","headers=n","REVERSE_PERIOD_ORDER","N","array=true"),1)&lt;&gt;"#",DN$21,IF(LEFT(_xll.BDS(TKR,IFERROR(INDEX(INDIRECT($AI30),DN$21,MATCH($AH30,INDIRECT($AJ30),0)+1),""),"PRODUCT_GEO_OVERRIDE","G","NUMBER_OF_PERIODS","-16","headers=n","REVERSE_PERIOD_ORDER","N","array=true"),1)&lt;&gt;"#",DN$21,"")),""),""),"")</f>
        <v/>
      </c>
      <c r="DO30" s="4" t="str">
        <f ca="1">IF(Sec_Formula_Indicator&gt;0,IF(LEN($AH30)&gt;0,IF(DO$21&lt;$AM$21*$AM30,IF(LEFT(_xll.BDS(TKR,IFERROR(INDEX(INDIRECT($AI30),DO$21,MATCH($AH30,INDIRECT($AJ30),0)+1),""),"PRODUCT_GEO_OVERRIDE","P","NUMBER_OF_PERIODS","-16","headers=n","REVERSE_PERIOD_ORDER","N","array=true"),1)&lt;&gt;"#",DO$21,IF(LEFT(_xll.BDS(TKR,IFERROR(INDEX(INDIRECT($AI30),DO$21,MATCH($AH30,INDIRECT($AJ30),0)+1),""),"PRODUCT_GEO_OVERRIDE","G","NUMBER_OF_PERIODS","-16","headers=n","REVERSE_PERIOD_ORDER","N","array=true"),1)&lt;&gt;"#",DO$21,"")),""),""),"")</f>
        <v/>
      </c>
      <c r="DP30" s="4" t="str">
        <f ca="1">IF(Sec_Formula_Indicator&gt;0,IF(LEN($AH30)&gt;0,IF(DP$21&lt;$AM$21*$AM30,IF(LEFT(_xll.BDS(TKR,IFERROR(INDEX(INDIRECT($AI30),DP$21,MATCH($AH30,INDIRECT($AJ30),0)+1),""),"PRODUCT_GEO_OVERRIDE","P","NUMBER_OF_PERIODS","-16","headers=n","REVERSE_PERIOD_ORDER","N","array=true"),1)&lt;&gt;"#",DP$21,IF(LEFT(_xll.BDS(TKR,IFERROR(INDEX(INDIRECT($AI30),DP$21,MATCH($AH30,INDIRECT($AJ30),0)+1),""),"PRODUCT_GEO_OVERRIDE","G","NUMBER_OF_PERIODS","-16","headers=n","REVERSE_PERIOD_ORDER","N","array=true"),1)&lt;&gt;"#",DP$21,"")),""),""),"")</f>
        <v/>
      </c>
      <c r="DQ30" s="4" t="str">
        <f ca="1">IF(Sec_Formula_Indicator&gt;0,IF(LEN($AH30)&gt;0,IF(DQ$21&lt;$AM$21*$AM30,IF(LEFT(_xll.BDS(TKR,IFERROR(INDEX(INDIRECT($AI30),DQ$21,MATCH($AH30,INDIRECT($AJ30),0)+1),""),"PRODUCT_GEO_OVERRIDE","P","NUMBER_OF_PERIODS","-16","headers=n","REVERSE_PERIOD_ORDER","N","array=true"),1)&lt;&gt;"#",DQ$21,IF(LEFT(_xll.BDS(TKR,IFERROR(INDEX(INDIRECT($AI30),DQ$21,MATCH($AH30,INDIRECT($AJ30),0)+1),""),"PRODUCT_GEO_OVERRIDE","G","NUMBER_OF_PERIODS","-16","headers=n","REVERSE_PERIOD_ORDER","N","array=true"),1)&lt;&gt;"#",DQ$21,"")),""),""),"")</f>
        <v/>
      </c>
      <c r="DR30" s="4" t="str">
        <f ca="1">IF(Sec_Formula_Indicator&gt;0,IF(LEN($AH30)&gt;0,IF(DR$21&lt;$AM$21*$AM30,IF(LEFT(_xll.BDS(TKR,IFERROR(INDEX(INDIRECT($AI30),DR$21,MATCH($AH30,INDIRECT($AJ30),0)+1),""),"PRODUCT_GEO_OVERRIDE","P","NUMBER_OF_PERIODS","-16","headers=n","REVERSE_PERIOD_ORDER","N","array=true"),1)&lt;&gt;"#",DR$21,IF(LEFT(_xll.BDS(TKR,IFERROR(INDEX(INDIRECT($AI30),DR$21,MATCH($AH30,INDIRECT($AJ30),0)+1),""),"PRODUCT_GEO_OVERRIDE","G","NUMBER_OF_PERIODS","-16","headers=n","REVERSE_PERIOD_ORDER","N","array=true"),1)&lt;&gt;"#",DR$21,"")),""),""),"")</f>
        <v/>
      </c>
      <c r="DS30" s="4" t="str">
        <f ca="1">IF(Sec_Formula_Indicator&gt;0,IF(LEN($AH30)&gt;0,IF(DS$21&lt;$AM$21*$AM30,IF(LEFT(_xll.BDS(TKR,IFERROR(INDEX(INDIRECT($AI30),DS$21,MATCH($AH30,INDIRECT($AJ30),0)+1),""),"PRODUCT_GEO_OVERRIDE","P","NUMBER_OF_PERIODS","-16","headers=n","REVERSE_PERIOD_ORDER","N","array=true"),1)&lt;&gt;"#",DS$21,IF(LEFT(_xll.BDS(TKR,IFERROR(INDEX(INDIRECT($AI30),DS$21,MATCH($AH30,INDIRECT($AJ30),0)+1),""),"PRODUCT_GEO_OVERRIDE","G","NUMBER_OF_PERIODS","-16","headers=n","REVERSE_PERIOD_ORDER","N","array=true"),1)&lt;&gt;"#",DS$21,"")),""),""),"")</f>
        <v/>
      </c>
      <c r="DT30" s="4" t="str">
        <f ca="1">IF(Sec_Formula_Indicator&gt;0,IF(LEN($AH30)&gt;0,IF(DT$21&lt;$AM$21*$AM30,IF(LEFT(_xll.BDS(TKR,IFERROR(INDEX(INDIRECT($AI30),DT$21,MATCH($AH30,INDIRECT($AJ30),0)+1),""),"PRODUCT_GEO_OVERRIDE","P","NUMBER_OF_PERIODS","-16","headers=n","REVERSE_PERIOD_ORDER","N","array=true"),1)&lt;&gt;"#",DT$21,IF(LEFT(_xll.BDS(TKR,IFERROR(INDEX(INDIRECT($AI30),DT$21,MATCH($AH30,INDIRECT($AJ30),0)+1),""),"PRODUCT_GEO_OVERRIDE","G","NUMBER_OF_PERIODS","-16","headers=n","REVERSE_PERIOD_ORDER","N","array=true"),1)&lt;&gt;"#",DT$21,"")),""),""),"")</f>
        <v/>
      </c>
      <c r="DU30" s="4" t="str">
        <f ca="1">IF(Sec_Formula_Indicator&gt;0,IF(LEN($AH30)&gt;0,IF(DU$21&lt;$AM$21*$AM30,IF(LEFT(_xll.BDS(TKR,IFERROR(INDEX(INDIRECT($AI30),DU$21,MATCH($AH30,INDIRECT($AJ30),0)+1),""),"PRODUCT_GEO_OVERRIDE","P","NUMBER_OF_PERIODS","-16","headers=n","REVERSE_PERIOD_ORDER","N","array=true"),1)&lt;&gt;"#",DU$21,IF(LEFT(_xll.BDS(TKR,IFERROR(INDEX(INDIRECT($AI30),DU$21,MATCH($AH30,INDIRECT($AJ30),0)+1),""),"PRODUCT_GEO_OVERRIDE","G","NUMBER_OF_PERIODS","-16","headers=n","REVERSE_PERIOD_ORDER","N","array=true"),1)&lt;&gt;"#",DU$21,"")),""),""),"")</f>
        <v/>
      </c>
      <c r="DV30" s="4" t="str">
        <f ca="1">IF(Sec_Formula_Indicator&gt;0,IF(LEN($AH30)&gt;0,IF(DV$21&lt;$AM$21*$AM30,IF(LEFT(_xll.BDS(TKR,IFERROR(INDEX(INDIRECT($AI30),DV$21,MATCH($AH30,INDIRECT($AJ30),0)+1),""),"PRODUCT_GEO_OVERRIDE","P","NUMBER_OF_PERIODS","-16","headers=n","REVERSE_PERIOD_ORDER","N","array=true"),1)&lt;&gt;"#",DV$21,IF(LEFT(_xll.BDS(TKR,IFERROR(INDEX(INDIRECT($AI30),DV$21,MATCH($AH30,INDIRECT($AJ30),0)+1),""),"PRODUCT_GEO_OVERRIDE","G","NUMBER_OF_PERIODS","-16","headers=n","REVERSE_PERIOD_ORDER","N","array=true"),1)&lt;&gt;"#",DV$21,"")),""),""),"")</f>
        <v/>
      </c>
      <c r="DW30" s="4" t="str">
        <f ca="1">IF(Sec_Formula_Indicator&gt;0,IF(LEN($AH30)&gt;0,IF(DW$21&lt;$AM$21*$AM30,IF(LEFT(_xll.BDS(TKR,IFERROR(INDEX(INDIRECT($AI30),DW$21,MATCH($AH30,INDIRECT($AJ30),0)+1),""),"PRODUCT_GEO_OVERRIDE","P","NUMBER_OF_PERIODS","-16","headers=n","REVERSE_PERIOD_ORDER","N","array=true"),1)&lt;&gt;"#",DW$21,IF(LEFT(_xll.BDS(TKR,IFERROR(INDEX(INDIRECT($AI30),DW$21,MATCH($AH30,INDIRECT($AJ30),0)+1),""),"PRODUCT_GEO_OVERRIDE","G","NUMBER_OF_PERIODS","-16","headers=n","REVERSE_PERIOD_ORDER","N","array=true"),1)&lt;&gt;"#",DW$21,"")),""),""),"")</f>
        <v/>
      </c>
      <c r="DX30" s="4" t="str">
        <f ca="1">IF(Sec_Formula_Indicator&gt;0,IF(LEN($AH30)&gt;0,IF(DX$21&lt;$AM$21*$AM30,IF(LEFT(_xll.BDS(TKR,IFERROR(INDEX(INDIRECT($AI30),DX$21,MATCH($AH30,INDIRECT($AJ30),0)+1),""),"PRODUCT_GEO_OVERRIDE","P","NUMBER_OF_PERIODS","-16","headers=n","REVERSE_PERIOD_ORDER","N","array=true"),1)&lt;&gt;"#",DX$21,IF(LEFT(_xll.BDS(TKR,IFERROR(INDEX(INDIRECT($AI30),DX$21,MATCH($AH30,INDIRECT($AJ30),0)+1),""),"PRODUCT_GEO_OVERRIDE","G","NUMBER_OF_PERIODS","-16","headers=n","REVERSE_PERIOD_ORDER","N","array=true"),1)&lt;&gt;"#",DX$21,"")),""),""),"")</f>
        <v/>
      </c>
      <c r="DY30" s="4" t="str">
        <f ca="1">IF(Sec_Formula_Indicator&gt;0,IF(LEN($AH30)&gt;0,IF(DY$21&lt;$AM$21*$AM30,IF(LEFT(_xll.BDS(TKR,IFERROR(INDEX(INDIRECT($AI30),DY$21,MATCH($AH30,INDIRECT($AJ30),0)+1),""),"PRODUCT_GEO_OVERRIDE","P","NUMBER_OF_PERIODS","-16","headers=n","REVERSE_PERIOD_ORDER","N","array=true"),1)&lt;&gt;"#",DY$21,IF(LEFT(_xll.BDS(TKR,IFERROR(INDEX(INDIRECT($AI30),DY$21,MATCH($AH30,INDIRECT($AJ30),0)+1),""),"PRODUCT_GEO_OVERRIDE","G","NUMBER_OF_PERIODS","-16","headers=n","REVERSE_PERIOD_ORDER","N","array=true"),1)&lt;&gt;"#",DY$21,"")),""),""),"")</f>
        <v/>
      </c>
      <c r="DZ30" s="4" t="str">
        <f ca="1">IF(Sec_Formula_Indicator&gt;0,IF(LEN($AH30)&gt;0,IF(DZ$21&lt;$AM$21*$AM30,IF(LEFT(_xll.BDS(TKR,IFERROR(INDEX(INDIRECT($AI30),DZ$21,MATCH($AH30,INDIRECT($AJ30),0)+1),""),"PRODUCT_GEO_OVERRIDE","P","NUMBER_OF_PERIODS","-16","headers=n","REVERSE_PERIOD_ORDER","N","array=true"),1)&lt;&gt;"#",DZ$21,IF(LEFT(_xll.BDS(TKR,IFERROR(INDEX(INDIRECT($AI30),DZ$21,MATCH($AH30,INDIRECT($AJ30),0)+1),""),"PRODUCT_GEO_OVERRIDE","G","NUMBER_OF_PERIODS","-16","headers=n","REVERSE_PERIOD_ORDER","N","array=true"),1)&lt;&gt;"#",DZ$21,"")),""),""),"")</f>
        <v/>
      </c>
      <c r="EA30" s="4" t="str">
        <f ca="1">IF(Sec_Formula_Indicator&gt;0,IF(LEN($AH30)&gt;0,IF(EA$21&lt;$AM$21*$AM30,IF(LEFT(_xll.BDS(TKR,IFERROR(INDEX(INDIRECT($AI30),EA$21,MATCH($AH30,INDIRECT($AJ30),0)+1),""),"PRODUCT_GEO_OVERRIDE","P","NUMBER_OF_PERIODS","-16","headers=n","REVERSE_PERIOD_ORDER","N","array=true"),1)&lt;&gt;"#",EA$21,IF(LEFT(_xll.BDS(TKR,IFERROR(INDEX(INDIRECT($AI30),EA$21,MATCH($AH30,INDIRECT($AJ30),0)+1),""),"PRODUCT_GEO_OVERRIDE","G","NUMBER_OF_PERIODS","-16","headers=n","REVERSE_PERIOD_ORDER","N","array=true"),1)&lt;&gt;"#",EA$21,"")),""),""),"")</f>
        <v/>
      </c>
      <c r="EB30" s="4" t="str">
        <f ca="1">IF(Sec_Formula_Indicator&gt;0,IF(LEN($AH30)&gt;0,IF(EB$21&lt;$AM$21*$AM30,IF(LEFT(_xll.BDS(TKR,IFERROR(INDEX(INDIRECT($AI30),EB$21,MATCH($AH30,INDIRECT($AJ30),0)+1),""),"PRODUCT_GEO_OVERRIDE","P","NUMBER_OF_PERIODS","-16","headers=n","REVERSE_PERIOD_ORDER","N","array=true"),1)&lt;&gt;"#",EB$21,IF(LEFT(_xll.BDS(TKR,IFERROR(INDEX(INDIRECT($AI30),EB$21,MATCH($AH30,INDIRECT($AJ30),0)+1),""),"PRODUCT_GEO_OVERRIDE","G","NUMBER_OF_PERIODS","-16","headers=n","REVERSE_PERIOD_ORDER","N","array=true"),1)&lt;&gt;"#",EB$21,"")),""),""),"")</f>
        <v/>
      </c>
      <c r="EC30" s="4" t="str">
        <f ca="1">IF(Sec_Formula_Indicator&gt;0,IF(LEN($AH30)&gt;0,IF(EC$21&lt;$AM$21*$AM30,IF(LEFT(_xll.BDS(TKR,IFERROR(INDEX(INDIRECT($AI30),EC$21,MATCH($AH30,INDIRECT($AJ30),0)+1),""),"PRODUCT_GEO_OVERRIDE","P","NUMBER_OF_PERIODS","-16","headers=n","REVERSE_PERIOD_ORDER","N","array=true"),1)&lt;&gt;"#",EC$21,IF(LEFT(_xll.BDS(TKR,IFERROR(INDEX(INDIRECT($AI30),EC$21,MATCH($AH30,INDIRECT($AJ30),0)+1),""),"PRODUCT_GEO_OVERRIDE","G","NUMBER_OF_PERIODS","-16","headers=n","REVERSE_PERIOD_ORDER","N","array=true"),1)&lt;&gt;"#",EC$21,"")),""),""),"")</f>
        <v/>
      </c>
      <c r="ED30" s="4" t="str">
        <f ca="1">IF(Sec_Formula_Indicator&gt;0,IF(LEN($AH30)&gt;0,IF(ED$21&lt;$AM$21*$AM30,IF(LEFT(_xll.BDS(TKR,IFERROR(INDEX(INDIRECT($AI30),ED$21,MATCH($AH30,INDIRECT($AJ30),0)+1),""),"PRODUCT_GEO_OVERRIDE","P","NUMBER_OF_PERIODS","-16","headers=n","REVERSE_PERIOD_ORDER","N","array=true"),1)&lt;&gt;"#",ED$21,IF(LEFT(_xll.BDS(TKR,IFERROR(INDEX(INDIRECT($AI30),ED$21,MATCH($AH30,INDIRECT($AJ30),0)+1),""),"PRODUCT_GEO_OVERRIDE","G","NUMBER_OF_PERIODS","-16","headers=n","REVERSE_PERIOD_ORDER","N","array=true"),1)&lt;&gt;"#",ED$21,"")),""),""),"")</f>
        <v/>
      </c>
      <c r="EE30" s="4" t="str">
        <f ca="1">IF(Sec_Formula_Indicator&gt;0,IF(LEN($AH30)&gt;0,IF(EE$21&lt;$AM$21*$AM30,IF(LEFT(_xll.BDS(TKR,IFERROR(INDEX(INDIRECT($AI30),EE$21,MATCH($AH30,INDIRECT($AJ30),0)+1),""),"PRODUCT_GEO_OVERRIDE","P","NUMBER_OF_PERIODS","-16","headers=n","REVERSE_PERIOD_ORDER","N","array=true"),1)&lt;&gt;"#",EE$21,IF(LEFT(_xll.BDS(TKR,IFERROR(INDEX(INDIRECT($AI30),EE$21,MATCH($AH30,INDIRECT($AJ30),0)+1),""),"PRODUCT_GEO_OVERRIDE","G","NUMBER_OF_PERIODS","-16","headers=n","REVERSE_PERIOD_ORDER","N","array=true"),1)&lt;&gt;"#",EE$21,"")),""),""),"")</f>
        <v/>
      </c>
      <c r="EF30" s="4" t="str">
        <f ca="1">IF(Sec_Formula_Indicator&gt;0,IF(LEN($AH30)&gt;0,IF(EF$21&lt;$AM$21*$AM30,IF(LEFT(_xll.BDS(TKR,IFERROR(INDEX(INDIRECT($AI30),EF$21,MATCH($AH30,INDIRECT($AJ30),0)+1),""),"PRODUCT_GEO_OVERRIDE","P","NUMBER_OF_PERIODS","-16","headers=n","REVERSE_PERIOD_ORDER","N","array=true"),1)&lt;&gt;"#",EF$21,IF(LEFT(_xll.BDS(TKR,IFERROR(INDEX(INDIRECT($AI30),EF$21,MATCH($AH30,INDIRECT($AJ30),0)+1),""),"PRODUCT_GEO_OVERRIDE","G","NUMBER_OF_PERIODS","-16","headers=n","REVERSE_PERIOD_ORDER","N","array=true"),1)&lt;&gt;"#",EF$21,"")),""),""),"")</f>
        <v/>
      </c>
      <c r="EG30" s="4" t="str">
        <f ca="1">IF(Sec_Formula_Indicator&gt;0,IF(LEN($AH30)&gt;0,IF(EG$21&lt;$AM$21*$AM30,IF(LEFT(_xll.BDS(TKR,IFERROR(INDEX(INDIRECT($AI30),EG$21,MATCH($AH30,INDIRECT($AJ30),0)+1),""),"PRODUCT_GEO_OVERRIDE","P","NUMBER_OF_PERIODS","-16","headers=n","REVERSE_PERIOD_ORDER","N","array=true"),1)&lt;&gt;"#",EG$21,IF(LEFT(_xll.BDS(TKR,IFERROR(INDEX(INDIRECT($AI30),EG$21,MATCH($AH30,INDIRECT($AJ30),0)+1),""),"PRODUCT_GEO_OVERRIDE","G","NUMBER_OF_PERIODS","-16","headers=n","REVERSE_PERIOD_ORDER","N","array=true"),1)&lt;&gt;"#",EG$21,"")),""),""),"")</f>
        <v/>
      </c>
      <c r="EH30" s="4" t="str">
        <f ca="1">IF(Sec_Formula_Indicator&gt;0,IF(LEN($AH30)&gt;0,IF(EH$21&lt;$AM$21*$AM30,IF(LEFT(_xll.BDS(TKR,IFERROR(INDEX(INDIRECT($AI30),EH$21,MATCH($AH30,INDIRECT($AJ30),0)+1),""),"PRODUCT_GEO_OVERRIDE","P","NUMBER_OF_PERIODS","-16","headers=n","REVERSE_PERIOD_ORDER","N","array=true"),1)&lt;&gt;"#",EH$21,IF(LEFT(_xll.BDS(TKR,IFERROR(INDEX(INDIRECT($AI30),EH$21,MATCH($AH30,INDIRECT($AJ30),0)+1),""),"PRODUCT_GEO_OVERRIDE","G","NUMBER_OF_PERIODS","-16","headers=n","REVERSE_PERIOD_ORDER","N","array=true"),1)&lt;&gt;"#",EH$21,"")),""),""),"")</f>
        <v/>
      </c>
      <c r="EI30" s="4" t="str">
        <f ca="1">IF(Sec_Formula_Indicator&gt;0,IF(LEN($AH30)&gt;0,IF(EI$21&lt;$AM$21*$AM30,IF(LEFT(_xll.BDS(TKR,IFERROR(INDEX(INDIRECT($AI30),EI$21,MATCH($AH30,INDIRECT($AJ30),0)+1),""),"PRODUCT_GEO_OVERRIDE","P","NUMBER_OF_PERIODS","-16","headers=n","REVERSE_PERIOD_ORDER","N","array=true"),1)&lt;&gt;"#",EI$21,IF(LEFT(_xll.BDS(TKR,IFERROR(INDEX(INDIRECT($AI30),EI$21,MATCH($AH30,INDIRECT($AJ30),0)+1),""),"PRODUCT_GEO_OVERRIDE","G","NUMBER_OF_PERIODS","-16","headers=n","REVERSE_PERIOD_ORDER","N","array=true"),1)&lt;&gt;"#",EI$21,"")),""),""),"")</f>
        <v/>
      </c>
      <c r="IG30" t="str">
        <f t="shared" ca="1" si="6"/>
        <v/>
      </c>
      <c r="IH30" t="str">
        <f t="shared" ca="1" si="6"/>
        <v/>
      </c>
      <c r="II30" t="str">
        <f t="shared" ca="1" si="6"/>
        <v/>
      </c>
      <c r="IJ30" t="str">
        <f t="shared" ca="1" si="6"/>
        <v/>
      </c>
      <c r="IK30" t="str">
        <f t="shared" ca="1" si="6"/>
        <v/>
      </c>
      <c r="IL30" t="str">
        <f t="shared" ca="1" si="6"/>
        <v/>
      </c>
      <c r="IM30" t="str">
        <f t="shared" ca="1" si="6"/>
        <v/>
      </c>
      <c r="IN30" t="str">
        <f t="shared" ca="1" si="6"/>
        <v/>
      </c>
      <c r="IO30" t="str">
        <f t="shared" ca="1" si="6"/>
        <v/>
      </c>
      <c r="IP30" t="str">
        <f t="shared" ca="1" si="6"/>
        <v/>
      </c>
      <c r="IQ30" t="str">
        <f t="shared" ca="1" si="6"/>
        <v/>
      </c>
      <c r="IR30" t="str">
        <f t="shared" ca="1" si="6"/>
        <v/>
      </c>
      <c r="IS30" t="str">
        <f t="shared" ca="1" si="6"/>
        <v/>
      </c>
      <c r="IT30" t="str">
        <f t="shared" ca="1" si="6"/>
        <v/>
      </c>
      <c r="IU30" t="str">
        <f t="shared" ca="1" si="6"/>
        <v/>
      </c>
      <c r="IV30" t="str">
        <f t="shared" ca="1" si="6"/>
        <v/>
      </c>
      <c r="IW30" t="str">
        <f t="shared" ca="1" si="7"/>
        <v/>
      </c>
      <c r="IX30" t="str">
        <f t="shared" ca="1" si="7"/>
        <v/>
      </c>
      <c r="IY30" t="str">
        <f t="shared" ca="1" si="7"/>
        <v/>
      </c>
      <c r="IZ30" t="str">
        <f t="shared" ca="1" si="7"/>
        <v/>
      </c>
      <c r="JA30" t="str">
        <f t="shared" ca="1" si="7"/>
        <v/>
      </c>
      <c r="JB30" t="str">
        <f t="shared" ca="1" si="7"/>
        <v/>
      </c>
      <c r="JC30" t="str">
        <f t="shared" ca="1" si="7"/>
        <v/>
      </c>
      <c r="JD30" t="str">
        <f t="shared" ca="1" si="7"/>
        <v/>
      </c>
      <c r="JE30" t="str">
        <f t="shared" ca="1" si="7"/>
        <v/>
      </c>
      <c r="JF30" t="str">
        <f t="shared" ca="1" si="7"/>
        <v/>
      </c>
      <c r="JG30" t="str">
        <f t="shared" ca="1" si="7"/>
        <v/>
      </c>
      <c r="JH30" t="str">
        <f t="shared" ca="1" si="7"/>
        <v/>
      </c>
      <c r="JI30" t="str">
        <f t="shared" ca="1" si="7"/>
        <v/>
      </c>
      <c r="JJ30" t="str">
        <f t="shared" ca="1" si="7"/>
        <v/>
      </c>
      <c r="JK30" t="str">
        <f t="shared" ca="1" si="7"/>
        <v/>
      </c>
      <c r="JL30" t="str">
        <f t="shared" ca="1" si="7"/>
        <v/>
      </c>
      <c r="JM30" t="str">
        <f t="shared" ca="1" si="8"/>
        <v/>
      </c>
      <c r="JN30" t="str">
        <f t="shared" ca="1" si="8"/>
        <v/>
      </c>
      <c r="JO30" t="str">
        <f t="shared" ca="1" si="8"/>
        <v/>
      </c>
      <c r="JP30" t="str">
        <f t="shared" ca="1" si="8"/>
        <v/>
      </c>
      <c r="JQ30" t="str">
        <f t="shared" ca="1" si="8"/>
        <v/>
      </c>
      <c r="JR30" t="str">
        <f t="shared" ca="1" si="8"/>
        <v/>
      </c>
      <c r="JS30" t="str">
        <f t="shared" ca="1" si="8"/>
        <v/>
      </c>
      <c r="JT30" t="str">
        <f t="shared" ca="1" si="8"/>
        <v/>
      </c>
      <c r="JU30" t="str">
        <f t="shared" ca="1" si="8"/>
        <v/>
      </c>
      <c r="JV30" t="str">
        <f t="shared" ca="1" si="8"/>
        <v/>
      </c>
      <c r="JW30" t="str">
        <f t="shared" ca="1" si="8"/>
        <v/>
      </c>
      <c r="JX30" t="str">
        <f t="shared" ca="1" si="8"/>
        <v/>
      </c>
      <c r="JY30" t="str">
        <f t="shared" ca="1" si="8"/>
        <v/>
      </c>
      <c r="JZ30" t="str">
        <f t="shared" ca="1" si="8"/>
        <v/>
      </c>
      <c r="KA30" t="str">
        <f t="shared" ca="1" si="8"/>
        <v/>
      </c>
      <c r="KB30" t="str">
        <f t="shared" ca="1" si="8"/>
        <v/>
      </c>
      <c r="KC30" t="str">
        <f t="shared" ca="1" si="9"/>
        <v/>
      </c>
      <c r="KD30" t="str">
        <f t="shared" ca="1" si="9"/>
        <v/>
      </c>
      <c r="KE30" t="str">
        <f t="shared" ca="1" si="9"/>
        <v/>
      </c>
      <c r="KF30" t="str">
        <f t="shared" ca="1" si="9"/>
        <v/>
      </c>
      <c r="KG30" t="str">
        <f t="shared" ca="1" si="9"/>
        <v/>
      </c>
      <c r="KH30" t="str">
        <f t="shared" ca="1" si="9"/>
        <v/>
      </c>
      <c r="KI30" t="str">
        <f t="shared" ca="1" si="9"/>
        <v/>
      </c>
      <c r="KJ30" t="str">
        <f t="shared" ca="1" si="9"/>
        <v/>
      </c>
      <c r="KK30" t="str">
        <f t="shared" ca="1" si="9"/>
        <v/>
      </c>
      <c r="KL30" t="str">
        <f t="shared" ca="1" si="9"/>
        <v/>
      </c>
      <c r="KM30" t="str">
        <f t="shared" ca="1" si="9"/>
        <v/>
      </c>
      <c r="KN30" t="str">
        <f t="shared" ca="1" si="9"/>
        <v/>
      </c>
      <c r="KO30" t="str">
        <f t="shared" ca="1" si="9"/>
        <v/>
      </c>
      <c r="KP30" t="str">
        <f t="shared" ca="1" si="9"/>
        <v/>
      </c>
      <c r="KQ30" t="str">
        <f t="shared" ca="1" si="9"/>
        <v/>
      </c>
      <c r="KR30" t="str">
        <f t="shared" ca="1" si="9"/>
        <v/>
      </c>
      <c r="KS30" t="str">
        <f t="shared" ca="1" si="10"/>
        <v/>
      </c>
      <c r="KT30" t="str">
        <f t="shared" ca="1" si="10"/>
        <v/>
      </c>
      <c r="KU30" t="str">
        <f t="shared" ca="1" si="10"/>
        <v/>
      </c>
      <c r="KV30" t="str">
        <f t="shared" ca="1" si="10"/>
        <v/>
      </c>
      <c r="KW30" t="str">
        <f t="shared" ca="1" si="10"/>
        <v/>
      </c>
      <c r="KX30" t="str">
        <f t="shared" ca="1" si="10"/>
        <v/>
      </c>
      <c r="KY30" t="str">
        <f t="shared" ca="1" si="10"/>
        <v/>
      </c>
      <c r="KZ30" t="str">
        <f t="shared" ca="1" si="10"/>
        <v/>
      </c>
      <c r="LA30" t="str">
        <f t="shared" ca="1" si="10"/>
        <v/>
      </c>
      <c r="LB30" t="str">
        <f t="shared" ca="1" si="10"/>
        <v/>
      </c>
      <c r="LC30" t="str">
        <f t="shared" ca="1" si="10"/>
        <v/>
      </c>
      <c r="LD30" t="str">
        <f t="shared" ca="1" si="10"/>
        <v/>
      </c>
      <c r="LE30" t="str">
        <f t="shared" ca="1" si="10"/>
        <v/>
      </c>
      <c r="LF30" t="str">
        <f t="shared" ca="1" si="10"/>
        <v/>
      </c>
      <c r="LG30" t="str">
        <f t="shared" ca="1" si="10"/>
        <v/>
      </c>
      <c r="LH30" t="str">
        <f t="shared" ca="1" si="10"/>
        <v/>
      </c>
      <c r="LI30" t="str">
        <f t="shared" ca="1" si="11"/>
        <v/>
      </c>
      <c r="LJ30" t="str">
        <f t="shared" ca="1" si="11"/>
        <v/>
      </c>
      <c r="LK30" t="str">
        <f t="shared" ca="1" si="11"/>
        <v/>
      </c>
      <c r="LL30" t="str">
        <f t="shared" ca="1" si="11"/>
        <v/>
      </c>
      <c r="LM30" t="str">
        <f t="shared" ca="1" si="11"/>
        <v/>
      </c>
      <c r="LN30" t="str">
        <f t="shared" ca="1" si="11"/>
        <v/>
      </c>
      <c r="LO30" t="str">
        <f t="shared" ca="1" si="11"/>
        <v/>
      </c>
      <c r="LP30" t="str">
        <f t="shared" ca="1" si="11"/>
        <v/>
      </c>
      <c r="LQ30" t="str">
        <f t="shared" ca="1" si="11"/>
        <v/>
      </c>
      <c r="LR30" t="str">
        <f t="shared" ca="1" si="11"/>
        <v/>
      </c>
      <c r="LS30" t="str">
        <f t="shared" ca="1" si="11"/>
        <v/>
      </c>
      <c r="LT30" t="str">
        <f t="shared" ca="1" si="11"/>
        <v/>
      </c>
      <c r="LU30" t="str">
        <f t="shared" ca="1" si="11"/>
        <v/>
      </c>
      <c r="LV30" t="str">
        <f t="shared" ca="1" si="11"/>
        <v/>
      </c>
      <c r="LW30" t="str">
        <f t="shared" ca="1" si="11"/>
        <v/>
      </c>
      <c r="LX30" t="str">
        <f t="shared" ca="1" si="11"/>
        <v/>
      </c>
      <c r="LY30" t="str">
        <f t="shared" ca="1" si="12"/>
        <v/>
      </c>
      <c r="LZ30" t="str">
        <f t="shared" ca="1" si="12"/>
        <v/>
      </c>
      <c r="MA30" t="str">
        <f t="shared" ca="1" si="12"/>
        <v/>
      </c>
      <c r="MB30" t="str">
        <f t="shared" ca="1" si="12"/>
        <v/>
      </c>
      <c r="MC30" t="str">
        <f t="shared" ca="1" si="12"/>
        <v/>
      </c>
      <c r="MD30" t="str">
        <f t="shared" ca="1" si="12"/>
        <v/>
      </c>
      <c r="ME30" t="str">
        <f t="shared" ca="1" si="12"/>
        <v/>
      </c>
      <c r="MF30" t="str">
        <f t="shared" ca="1" si="12"/>
        <v/>
      </c>
      <c r="MG30" t="str">
        <f t="shared" ca="1" si="12"/>
        <v/>
      </c>
      <c r="MH30" t="str">
        <f t="shared" ca="1" si="12"/>
        <v/>
      </c>
      <c r="MI30" t="str">
        <f t="shared" ca="1" si="12"/>
        <v/>
      </c>
      <c r="MJ30" t="str">
        <f t="shared" ca="1" si="12"/>
        <v/>
      </c>
      <c r="MK30" t="str">
        <f t="shared" ca="1" si="12"/>
        <v/>
      </c>
      <c r="ML30" t="str">
        <f t="shared" ca="1" si="12"/>
        <v/>
      </c>
      <c r="MM30" t="str">
        <f t="shared" ca="1" si="12"/>
        <v/>
      </c>
      <c r="MN30" t="str">
        <f t="shared" ca="1" si="12"/>
        <v/>
      </c>
      <c r="MO30" t="str">
        <f t="shared" ca="1" si="13"/>
        <v/>
      </c>
      <c r="MP30" t="str">
        <f t="shared" ca="1" si="13"/>
        <v/>
      </c>
      <c r="MQ30" t="str">
        <f t="shared" ca="1" si="13"/>
        <v/>
      </c>
      <c r="MR30" t="str">
        <f t="shared" ca="1" si="13"/>
        <v/>
      </c>
      <c r="MS30" t="str">
        <f t="shared" ca="1" si="13"/>
        <v/>
      </c>
      <c r="MT30" t="str">
        <f t="shared" ca="1" si="13"/>
        <v/>
      </c>
      <c r="MU30" t="str">
        <f t="shared" ca="1" si="13"/>
        <v/>
      </c>
      <c r="MV30" t="str">
        <f t="shared" ca="1" si="13"/>
        <v/>
      </c>
      <c r="MW30" t="str">
        <f t="shared" ca="1" si="13"/>
        <v/>
      </c>
      <c r="MX30" t="str">
        <f t="shared" ca="1" si="13"/>
        <v/>
      </c>
      <c r="MY30" t="str">
        <f t="shared" ca="1" si="13"/>
        <v/>
      </c>
      <c r="MZ30" t="str">
        <f t="shared" ca="1" si="13"/>
        <v/>
      </c>
      <c r="NA30" t="str">
        <f t="shared" ca="1" si="13"/>
        <v/>
      </c>
      <c r="NB30" t="str">
        <f t="shared" ca="1" si="13"/>
        <v/>
      </c>
      <c r="NC30" t="str">
        <f t="shared" ca="1" si="13"/>
        <v/>
      </c>
      <c r="ND30" t="str">
        <f t="shared" ca="1" si="13"/>
        <v/>
      </c>
      <c r="NE30" t="str">
        <f t="shared" ca="1" si="14"/>
        <v/>
      </c>
      <c r="NF30" t="str">
        <f t="shared" ca="1" si="14"/>
        <v/>
      </c>
      <c r="NG30" t="str">
        <f t="shared" ca="1" si="14"/>
        <v/>
      </c>
      <c r="NH30" t="str">
        <f t="shared" ca="1" si="14"/>
        <v/>
      </c>
      <c r="NI30" t="str">
        <f t="shared" ca="1" si="14"/>
        <v/>
      </c>
      <c r="NJ30" t="str">
        <f t="shared" ca="1" si="14"/>
        <v/>
      </c>
      <c r="NK30" t="str">
        <f t="shared" ca="1" si="14"/>
        <v/>
      </c>
      <c r="NL30" t="str">
        <f t="shared" ca="1" si="14"/>
        <v/>
      </c>
      <c r="NM30" t="str">
        <f t="shared" ca="1" si="14"/>
        <v/>
      </c>
      <c r="NN30" t="str">
        <f t="shared" ca="1" si="14"/>
        <v/>
      </c>
      <c r="NO30" t="str">
        <f t="shared" ca="1" si="14"/>
        <v/>
      </c>
      <c r="NP30" t="str">
        <f t="shared" ca="1" si="14"/>
        <v/>
      </c>
      <c r="NQ30" t="str">
        <f t="shared" ca="1" si="14"/>
        <v/>
      </c>
      <c r="NR30" t="str">
        <f t="shared" ca="1" si="14"/>
        <v/>
      </c>
      <c r="NS30" t="str">
        <f t="shared" ca="1" si="14"/>
        <v/>
      </c>
      <c r="NT30" t="str">
        <f t="shared" ca="1" si="14"/>
        <v/>
      </c>
      <c r="NU30" t="str">
        <f t="shared" ca="1" si="15"/>
        <v/>
      </c>
      <c r="NV30" t="str">
        <f t="shared" ca="1" si="15"/>
        <v/>
      </c>
      <c r="NW30" t="str">
        <f t="shared" ca="1" si="15"/>
        <v/>
      </c>
      <c r="NX30" t="str">
        <f t="shared" ca="1" si="15"/>
        <v/>
      </c>
      <c r="NY30" t="str">
        <f t="shared" ca="1" si="15"/>
        <v/>
      </c>
      <c r="NZ30" t="str">
        <f t="shared" ca="1" si="15"/>
        <v/>
      </c>
      <c r="OA30" t="str">
        <f t="shared" ca="1" si="15"/>
        <v/>
      </c>
      <c r="OB30" t="str">
        <f t="shared" ca="1" si="15"/>
        <v/>
      </c>
      <c r="OC30" t="str">
        <f t="shared" ca="1" si="15"/>
        <v/>
      </c>
      <c r="OD30" t="str">
        <f t="shared" ca="1" si="15"/>
        <v/>
      </c>
      <c r="OE30" t="str">
        <f t="shared" ca="1" si="15"/>
        <v/>
      </c>
      <c r="OF30" t="str">
        <f t="shared" ca="1" si="15"/>
        <v/>
      </c>
      <c r="OG30" t="str">
        <f t="shared" ca="1" si="15"/>
        <v/>
      </c>
      <c r="OH30" t="str">
        <f t="shared" ca="1" si="15"/>
        <v/>
      </c>
      <c r="OI30" t="str">
        <f t="shared" ca="1" si="15"/>
        <v/>
      </c>
      <c r="OJ30" t="str">
        <f t="shared" ca="1" si="15"/>
        <v/>
      </c>
      <c r="OL30">
        <v>8</v>
      </c>
      <c r="OM30" s="67" t="str">
        <f ca="1">IF($OM29&lt;&gt;"",IF(COUNTIF($OM$23:$OM29,$OM29)-INDEX($AD$23:$AD$48,MATCH($OM29,$AC$23:$AC$48,0),1)=0,INDEX($AC$23:$AC$48,MATCH($OM29,$AC$23:$AC$48,0)+1,1),$OM29),"")</f>
        <v>Income Statement</v>
      </c>
      <c r="ON30">
        <f t="shared" ca="1" si="22"/>
        <v>18</v>
      </c>
      <c r="OO30" t="str">
        <f t="shared" ca="1" si="16"/>
        <v/>
      </c>
      <c r="OP30" t="str">
        <f t="shared" ca="1" si="17"/>
        <v>SGGrids</v>
      </c>
      <c r="OQ30" s="68" t="str">
        <f t="shared" ca="1" si="18"/>
        <v>SGGridNames</v>
      </c>
      <c r="OT30" t="str">
        <f ca="1">IF($OT29&lt;&gt;"",IF(COUNTIF($OT$23:$OT29,$OT29)-INDEX($AF$23:$AF$48,MATCH($OT29,$AE$23:$AE$48,0),1)=0,INDEX($AE$23:$AE$48,MATCH($OT29,$AE$23:$AE$48,0)+1,1),$OT29),"")</f>
        <v/>
      </c>
      <c r="OU30" t="str">
        <f t="shared" ca="1" si="23"/>
        <v/>
      </c>
      <c r="OV30" t="str">
        <f t="shared" ca="1" si="19"/>
        <v/>
      </c>
      <c r="OW30" t="str">
        <f t="shared" ca="1" si="20"/>
        <v/>
      </c>
      <c r="OX30" t="str">
        <f t="shared" ca="1" si="21"/>
        <v/>
      </c>
    </row>
    <row r="31" spans="3:414">
      <c r="D31" s="21"/>
      <c r="E31" s="21" t="s">
        <v>1399</v>
      </c>
      <c r="F31" s="53" t="s">
        <v>8102</v>
      </c>
      <c r="G31" s="21"/>
      <c r="H31" s="45"/>
      <c r="I31" s="53"/>
      <c r="J31" s="53"/>
      <c r="K31" s="53" t="s">
        <v>8557</v>
      </c>
      <c r="L31" s="45" t="str">
        <f ca="1">IF($O31&lt;&gt;"Key Field",IF(ISNUMBER(MATCH(OFFSET($I31,0,RIGHT($F31)-1),OFFSET($C$7,0,RIGHT($F31)-1,8,1),0)),IF(_xll.BDP(TKR,CHOOSE(RIGHT($F31,1),"BI031","BI032","BI033"),"EQY_FUNDS_SEGMENT_NUMBER",MATCH(OFFSET($I31,0,RIGHT($F31)-1),OFFSET($C$7,0,RIGHT($F31)-1,8,1),0))/100&gt;Industry!$W$7,TRUE,""),""),"")</f>
        <v/>
      </c>
      <c r="M31" s="45"/>
      <c r="N31" s="21" t="s">
        <v>3239</v>
      </c>
      <c r="O31" s="21" t="s">
        <v>8101</v>
      </c>
      <c r="P31" s="21" t="s">
        <v>3285</v>
      </c>
      <c r="Q31" s="45"/>
      <c r="R31" s="21" t="s">
        <v>8124</v>
      </c>
      <c r="S31" s="21" t="s">
        <v>8125</v>
      </c>
      <c r="T31" s="21" t="s">
        <v>8542</v>
      </c>
      <c r="U31" s="45" t="str">
        <f ca="1">IF($O31&lt;&gt;"Key Field",IF(ISNUMBER(MATCH(OFFSET($R31,0,RIGHT($O31)-1),OFFSET($C$7,0,RIGHT($O31)-1,8,1),0)),IF(_xll.BDP(TKR,CHOOSE(RIGHT($O31,1),"BI031","BI032","BI033"),"EQY_FUNDS_SEGMENT_NUMBER",MATCH(OFFSET($R31,0,RIGHT($O31)-1),OFFSET($C$7,0,RIGHT($O31)-1,8,1),0))/100&gt;Industry!$W$7,TRUE,""),""),"")</f>
        <v/>
      </c>
      <c r="V31" s="72"/>
      <c r="Y31" t="str">
        <f ca="1">IFERROR(IF(OR($H31,$L31,$M31)=TRUE,COUNTIF(Y$23:Y30,"&gt;0")+1,""),"")</f>
        <v/>
      </c>
      <c r="Z31" t="str">
        <f ca="1">IFERROR(IF(OR($Q31,$U31,$V31)=TRUE,COUNTIF(Z$23:Z30,"&gt;0")+1,""),"")</f>
        <v/>
      </c>
      <c r="AA31" s="61" t="str">
        <f>IF(ISNUMBER($AK31),IF($AK31&gt;=1,COUNTIF($AK$23:$AK30,"&gt;=1")+1,""),"")</f>
        <v/>
      </c>
      <c r="AB31">
        <v>9</v>
      </c>
      <c r="AC31" s="61" t="str">
        <f t="shared" ca="1" si="0"/>
        <v/>
      </c>
      <c r="AD31" s="61" t="str">
        <f t="shared" ca="1" si="1"/>
        <v/>
      </c>
      <c r="AE31" s="63" t="str">
        <f t="shared" ca="1" si="2"/>
        <v/>
      </c>
      <c r="AF31" s="63" t="str">
        <f t="shared" ca="1" si="3"/>
        <v/>
      </c>
      <c r="AH31" s="47" t="s">
        <v>3341</v>
      </c>
      <c r="AI31" s="49" t="s">
        <v>8104</v>
      </c>
      <c r="AJ31" s="49" t="s">
        <v>8105</v>
      </c>
      <c r="AK31" s="49" t="s">
        <v>8950</v>
      </c>
      <c r="AL31" s="49" t="s">
        <v>8099</v>
      </c>
      <c r="AM31" s="49" t="s">
        <v>6543</v>
      </c>
      <c r="OL31">
        <v>9</v>
      </c>
      <c r="OM31" s="67" t="str">
        <f ca="1">IF($OM30&lt;&gt;"",IF(COUNTIF($OM$23:$OM30,$OM30)-INDEX($AD$23:$AD$48,MATCH($OM30,$AC$23:$AC$48,0),1)=0,INDEX($AC$23:$AC$48,MATCH($OM30,$AC$23:$AC$48,0)+1,1),$OM30),"")</f>
        <v>Income Statement</v>
      </c>
      <c r="ON31">
        <f t="shared" ca="1" si="22"/>
        <v>17</v>
      </c>
      <c r="OO31" t="str">
        <f t="shared" ca="1" si="16"/>
        <v/>
      </c>
      <c r="OP31" t="str">
        <f t="shared" ca="1" si="17"/>
        <v>SGGrids</v>
      </c>
      <c r="OQ31" s="68" t="str">
        <f t="shared" ca="1" si="18"/>
        <v>SGGridNames</v>
      </c>
      <c r="OT31" t="str">
        <f ca="1">IF($OT30&lt;&gt;"",IF(COUNTIF($OT$23:$OT30,$OT30)-INDEX($AF$23:$AF$48,MATCH($OT30,$AE$23:$AE$48,0),1)=0,INDEX($AE$23:$AE$48,MATCH($OT30,$AE$23:$AE$48,0)+1,1),$OT30),"")</f>
        <v/>
      </c>
      <c r="OU31" t="str">
        <f t="shared" ca="1" si="23"/>
        <v/>
      </c>
      <c r="OV31" t="str">
        <f t="shared" ca="1" si="19"/>
        <v/>
      </c>
      <c r="OW31" t="str">
        <f t="shared" ca="1" si="20"/>
        <v/>
      </c>
      <c r="OX31" t="str">
        <f t="shared" ca="1" si="21"/>
        <v/>
      </c>
    </row>
    <row r="32" spans="3:414">
      <c r="D32" s="21"/>
      <c r="E32" s="21" t="s">
        <v>3328</v>
      </c>
      <c r="F32" s="53" t="s">
        <v>8102</v>
      </c>
      <c r="G32" s="21"/>
      <c r="H32" s="45"/>
      <c r="I32" s="53"/>
      <c r="J32" s="53"/>
      <c r="K32" s="53" t="s">
        <v>9022</v>
      </c>
      <c r="L32" s="45" t="str">
        <f ca="1">IF($O32&lt;&gt;"Key Field",IF(ISNUMBER(MATCH(OFFSET($I32,0,RIGHT($F32)-1),OFFSET($C$7,0,RIGHT($F32)-1,8,1),0)),IF(_xll.BDP(TKR,CHOOSE(RIGHT($F32,1),"BI031","BI032","BI033"),"EQY_FUNDS_SEGMENT_NUMBER",MATCH(OFFSET($I32,0,RIGHT($F32)-1),OFFSET($C$7,0,RIGHT($F32)-1,8,1),0))/100&gt;Industry!$W$7,TRUE,""),""),"")</f>
        <v/>
      </c>
      <c r="M32" s="45"/>
      <c r="N32" s="21" t="s">
        <v>3239</v>
      </c>
      <c r="O32" s="21" t="s">
        <v>8102</v>
      </c>
      <c r="P32" s="21" t="s">
        <v>3285</v>
      </c>
      <c r="Q32" s="45"/>
      <c r="R32" s="21" t="s">
        <v>8109</v>
      </c>
      <c r="S32" s="21" t="s">
        <v>8110</v>
      </c>
      <c r="T32" s="21" t="s">
        <v>8882</v>
      </c>
      <c r="U32" s="45" t="str">
        <f ca="1">IF($O32&lt;&gt;"Key Field",IF(ISNUMBER(MATCH(OFFSET($R32,0,RIGHT($O32)-1),OFFSET($C$7,0,RIGHT($O32)-1,8,1),0)),IF(_xll.BDP(TKR,CHOOSE(RIGHT($O32,1),"BI031","BI032","BI033"),"EQY_FUNDS_SEGMENT_NUMBER",MATCH(OFFSET($R32,0,RIGHT($O32)-1),OFFSET($C$7,0,RIGHT($O32)-1,8,1),0))/100&gt;Industry!$W$7,TRUE,""),""),"")</f>
        <v/>
      </c>
      <c r="V32" s="72"/>
      <c r="Y32" t="str">
        <f ca="1">IFERROR(IF(OR($H32,$L32,$M32)=TRUE,COUNTIF(Y$23:Y31,"&gt;0")+1,""),"")</f>
        <v/>
      </c>
      <c r="Z32" t="str">
        <f ca="1">IFERROR(IF(OR($Q32,$U32,$V32)=TRUE,COUNTIF(Z$23:Z31,"&gt;0")+1,""),"")</f>
        <v/>
      </c>
      <c r="AA32" s="61" t="str">
        <f ca="1">IF(ISNUMBER($AK32),IF($AK32&gt;=1,COUNTIF($AK$23:$AK31,"&gt;=1")+1,""),"")</f>
        <v/>
      </c>
      <c r="AB32">
        <v>10</v>
      </c>
      <c r="AC32" s="61" t="str">
        <f t="shared" ca="1" si="0"/>
        <v/>
      </c>
      <c r="AD32" s="61" t="str">
        <f t="shared" ca="1" si="1"/>
        <v/>
      </c>
      <c r="AE32" s="63" t="str">
        <f t="shared" ca="1" si="2"/>
        <v/>
      </c>
      <c r="AF32" s="63" t="str">
        <f t="shared" ca="1" si="3"/>
        <v/>
      </c>
      <c r="AG32">
        <v>1</v>
      </c>
      <c r="AH32" t="str">
        <f ca="1">IFERROR(INDEX($E$23:$E$123,MATCH($AG32,$Y$23:$Y$123,0),1),"")</f>
        <v/>
      </c>
      <c r="AI32" t="s">
        <v>8094</v>
      </c>
      <c r="AJ32" t="s">
        <v>8095</v>
      </c>
      <c r="AK32" t="str">
        <f t="shared" ref="AK32:AL39" ca="1" si="24">IF(LEN($AH32)&gt;0,COUNTIF($AN32:$IE32,"&gt;0"),"")</f>
        <v/>
      </c>
      <c r="AL32" t="str">
        <f t="shared" ca="1" si="24"/>
        <v/>
      </c>
      <c r="AM32" t="str">
        <f t="shared" ref="AM32:AM39" ca="1" si="25">IF(LEN($AH32)&gt;0,IFERROR(COUNTIF(OFFSET(INDIRECT($AI32),0,MATCH($AH32,INDIRECT($AJ32),0),200,1),"&lt;&gt;"&amp;""),""),"")</f>
        <v/>
      </c>
      <c r="IG32" t="str">
        <f t="shared" ref="IG32:IV39" ca="1" si="26">IFERROR(SMALL(OFFSET($AN32,0,0,1,200),IG$21),"")</f>
        <v/>
      </c>
      <c r="IH32" t="str">
        <f t="shared" ca="1" si="26"/>
        <v/>
      </c>
      <c r="II32" t="str">
        <f t="shared" ca="1" si="26"/>
        <v/>
      </c>
      <c r="IJ32" t="str">
        <f t="shared" ca="1" si="26"/>
        <v/>
      </c>
      <c r="IK32" t="str">
        <f t="shared" ca="1" si="26"/>
        <v/>
      </c>
      <c r="IL32" t="str">
        <f t="shared" ca="1" si="26"/>
        <v/>
      </c>
      <c r="IM32" t="str">
        <f t="shared" ca="1" si="26"/>
        <v/>
      </c>
      <c r="IN32" t="str">
        <f t="shared" ca="1" si="26"/>
        <v/>
      </c>
      <c r="IO32" t="str">
        <f t="shared" ca="1" si="26"/>
        <v/>
      </c>
      <c r="IP32" t="str">
        <f t="shared" ca="1" si="26"/>
        <v/>
      </c>
      <c r="IQ32" t="str">
        <f t="shared" ca="1" si="26"/>
        <v/>
      </c>
      <c r="IR32" t="str">
        <f t="shared" ca="1" si="26"/>
        <v/>
      </c>
      <c r="IS32" t="str">
        <f t="shared" ca="1" si="26"/>
        <v/>
      </c>
      <c r="IT32" t="str">
        <f t="shared" ca="1" si="26"/>
        <v/>
      </c>
      <c r="IU32" t="str">
        <f t="shared" ca="1" si="26"/>
        <v/>
      </c>
      <c r="IV32" t="str">
        <f t="shared" ca="1" si="26"/>
        <v/>
      </c>
      <c r="IW32" t="str">
        <f t="shared" ref="IW32:JL39" ca="1" si="27">IFERROR(SMALL(OFFSET($AN32,0,0,1,200),IW$21),"")</f>
        <v/>
      </c>
      <c r="IX32" t="str">
        <f t="shared" ca="1" si="27"/>
        <v/>
      </c>
      <c r="IY32" t="str">
        <f t="shared" ca="1" si="27"/>
        <v/>
      </c>
      <c r="IZ32" t="str">
        <f t="shared" ca="1" si="27"/>
        <v/>
      </c>
      <c r="JA32" t="str">
        <f t="shared" ca="1" si="27"/>
        <v/>
      </c>
      <c r="JB32" t="str">
        <f t="shared" ca="1" si="27"/>
        <v/>
      </c>
      <c r="JC32" t="str">
        <f t="shared" ca="1" si="27"/>
        <v/>
      </c>
      <c r="JD32" t="str">
        <f t="shared" ca="1" si="27"/>
        <v/>
      </c>
      <c r="JE32" t="str">
        <f t="shared" ca="1" si="27"/>
        <v/>
      </c>
      <c r="JF32" t="str">
        <f t="shared" ca="1" si="27"/>
        <v/>
      </c>
      <c r="JG32" t="str">
        <f t="shared" ca="1" si="27"/>
        <v/>
      </c>
      <c r="JH32" t="str">
        <f t="shared" ca="1" si="27"/>
        <v/>
      </c>
      <c r="JI32" t="str">
        <f t="shared" ca="1" si="27"/>
        <v/>
      </c>
      <c r="JJ32" t="str">
        <f t="shared" ca="1" si="27"/>
        <v/>
      </c>
      <c r="JK32" t="str">
        <f t="shared" ca="1" si="27"/>
        <v/>
      </c>
      <c r="JL32" t="str">
        <f t="shared" ca="1" si="27"/>
        <v/>
      </c>
      <c r="JM32" t="str">
        <f t="shared" ref="JM32:KB39" ca="1" si="28">IFERROR(SMALL(OFFSET($AN32,0,0,1,200),JM$21),"")</f>
        <v/>
      </c>
      <c r="JN32" t="str">
        <f t="shared" ca="1" si="28"/>
        <v/>
      </c>
      <c r="JO32" t="str">
        <f t="shared" ca="1" si="28"/>
        <v/>
      </c>
      <c r="JP32" t="str">
        <f t="shared" ca="1" si="28"/>
        <v/>
      </c>
      <c r="JQ32" t="str">
        <f t="shared" ca="1" si="28"/>
        <v/>
      </c>
      <c r="JR32" t="str">
        <f t="shared" ca="1" si="28"/>
        <v/>
      </c>
      <c r="JS32" t="str">
        <f t="shared" ca="1" si="28"/>
        <v/>
      </c>
      <c r="JT32" t="str">
        <f t="shared" ca="1" si="28"/>
        <v/>
      </c>
      <c r="JU32" t="str">
        <f t="shared" ca="1" si="28"/>
        <v/>
      </c>
      <c r="JV32" t="str">
        <f t="shared" ca="1" si="28"/>
        <v/>
      </c>
      <c r="JW32" t="str">
        <f t="shared" ca="1" si="28"/>
        <v/>
      </c>
      <c r="JX32" t="str">
        <f t="shared" ca="1" si="28"/>
        <v/>
      </c>
      <c r="JY32" t="str">
        <f t="shared" ca="1" si="28"/>
        <v/>
      </c>
      <c r="JZ32" t="str">
        <f t="shared" ca="1" si="28"/>
        <v/>
      </c>
      <c r="KA32" t="str">
        <f t="shared" ca="1" si="28"/>
        <v/>
      </c>
      <c r="KB32" t="str">
        <f t="shared" ca="1" si="28"/>
        <v/>
      </c>
      <c r="KC32" t="str">
        <f t="shared" ref="KC32:KD39" ca="1" si="29">IFERROR(SMALL(OFFSET($AN32,0,0,1,200),KC$21),"")</f>
        <v/>
      </c>
      <c r="KD32" t="str">
        <f t="shared" ca="1" si="29"/>
        <v/>
      </c>
      <c r="OL32">
        <v>10</v>
      </c>
      <c r="OM32" s="67" t="str">
        <f ca="1">IF($OM31&lt;&gt;"",IF(COUNTIF($OM$23:$OM31,$OM31)-INDEX($AD$23:$AD$48,MATCH($OM31,$AC$23:$AC$48,0),1)=0,INDEX($AC$23:$AC$48,MATCH($OM31,$AC$23:$AC$48,0)+1,1),$OM31),"")</f>
        <v>Income Statement</v>
      </c>
      <c r="ON32">
        <f t="shared" ca="1" si="22"/>
        <v>16</v>
      </c>
      <c r="OO32" t="str">
        <f t="shared" ca="1" si="16"/>
        <v/>
      </c>
      <c r="OP32" t="str">
        <f t="shared" ca="1" si="17"/>
        <v>SGGrids</v>
      </c>
      <c r="OQ32" s="68" t="str">
        <f t="shared" ca="1" si="18"/>
        <v>SGGridNames</v>
      </c>
      <c r="OT32" t="str">
        <f ca="1">IF($OT31&lt;&gt;"",IF(COUNTIF($OT$23:$OT31,$OT31)-INDEX($AF$23:$AF$48,MATCH($OT31,$AE$23:$AE$48,0),1)=0,INDEX($AE$23:$AE$48,MATCH($OT31,$AE$23:$AE$48,0)+1,1),$OT31),"")</f>
        <v/>
      </c>
      <c r="OU32" t="str">
        <f t="shared" ca="1" si="23"/>
        <v/>
      </c>
      <c r="OV32" t="str">
        <f t="shared" ca="1" si="19"/>
        <v/>
      </c>
      <c r="OW32" t="str">
        <f t="shared" ca="1" si="20"/>
        <v/>
      </c>
      <c r="OX32" t="str">
        <f t="shared" ca="1" si="21"/>
        <v/>
      </c>
    </row>
    <row r="33" spans="4:414">
      <c r="D33" s="21"/>
      <c r="E33" s="21" t="s">
        <v>3329</v>
      </c>
      <c r="F33" s="53" t="s">
        <v>8102</v>
      </c>
      <c r="G33" s="21"/>
      <c r="H33" s="45"/>
      <c r="I33" s="53"/>
      <c r="J33" s="53"/>
      <c r="K33" s="53" t="s">
        <v>8579</v>
      </c>
      <c r="L33" s="45" t="str">
        <f ca="1">IF($O33&lt;&gt;"Key Field",IF(ISNUMBER(MATCH(OFFSET($I33,0,RIGHT($F33)-1),OFFSET($C$7,0,RIGHT($F33)-1,8,1),0)),IF(_xll.BDP(TKR,CHOOSE(RIGHT($F33,1),"BI031","BI032","BI033"),"EQY_FUNDS_SEGMENT_NUMBER",MATCH(OFFSET($I33,0,RIGHT($F33)-1),OFFSET($C$7,0,RIGHT($F33)-1,8,1),0))/100&gt;Industry!$W$7,TRUE,""),""),"")</f>
        <v/>
      </c>
      <c r="M33" s="45"/>
      <c r="N33" s="21" t="s">
        <v>3238</v>
      </c>
      <c r="O33" s="21" t="s">
        <v>8101</v>
      </c>
      <c r="P33" s="21" t="s">
        <v>3286</v>
      </c>
      <c r="Q33" s="45"/>
      <c r="R33" s="21" t="s">
        <v>8124</v>
      </c>
      <c r="S33" s="21" t="s">
        <v>8125</v>
      </c>
      <c r="T33" s="21" t="s">
        <v>8542</v>
      </c>
      <c r="U33" s="45" t="str">
        <f ca="1">IF($O33&lt;&gt;"Key Field",IF(ISNUMBER(MATCH(OFFSET($R33,0,RIGHT($O33)-1),OFFSET($C$7,0,RIGHT($O33)-1,8,1),0)),IF(_xll.BDP(TKR,CHOOSE(RIGHT($O33,1),"BI031","BI032","BI033"),"EQY_FUNDS_SEGMENT_NUMBER",MATCH(OFFSET($R33,0,RIGHT($O33)-1),OFFSET($C$7,0,RIGHT($O33)-1,8,1),0))/100&gt;Industry!$W$7,TRUE,""),""),"")</f>
        <v/>
      </c>
      <c r="V33" s="72"/>
      <c r="Y33" t="str">
        <f ca="1">IFERROR(IF(OR($H33,$L33,$M33)=TRUE,COUNTIF(Y$23:Y32,"&gt;0")+1,""),"")</f>
        <v/>
      </c>
      <c r="Z33" t="str">
        <f ca="1">IFERROR(IF(OR($Q33,$U33,$V33)=TRUE,COUNTIF(Z$23:Z32,"&gt;0")+1,""),"")</f>
        <v/>
      </c>
      <c r="AA33" s="61" t="str">
        <f ca="1">IF(ISNUMBER($AK33),IF($AK33&gt;=1,COUNTIF($AK$23:$AK32,"&gt;=1")+1,""),"")</f>
        <v/>
      </c>
      <c r="AB33">
        <v>11</v>
      </c>
      <c r="AC33" s="61" t="str">
        <f t="shared" ca="1" si="0"/>
        <v/>
      </c>
      <c r="AD33" s="61" t="str">
        <f t="shared" ca="1" si="1"/>
        <v/>
      </c>
      <c r="AE33" s="63" t="str">
        <f t="shared" ca="1" si="2"/>
        <v/>
      </c>
      <c r="AF33" s="63" t="str">
        <f t="shared" ca="1" si="3"/>
        <v/>
      </c>
      <c r="AG33">
        <v>2</v>
      </c>
      <c r="AH33" t="str">
        <f ca="1">IF(COUNTIF($AH$32:$AH32,INDEX($E$23:$E$123,MATCH($AG33,$Y$23:$Y$123,0),1))&gt;0,"",IFERROR(INDEX($E$23:$E$123,MATCH($AG33,$Y$23:$Y$123,0),1),""))</f>
        <v/>
      </c>
      <c r="AI33" t="s">
        <v>8094</v>
      </c>
      <c r="AJ33" t="s">
        <v>8095</v>
      </c>
      <c r="AK33" t="str">
        <f t="shared" ca="1" si="24"/>
        <v/>
      </c>
      <c r="AL33" t="str">
        <f t="shared" ca="1" si="24"/>
        <v/>
      </c>
      <c r="AM33" t="str">
        <f t="shared" ca="1" si="25"/>
        <v/>
      </c>
      <c r="IG33" t="str">
        <f t="shared" ca="1" si="26"/>
        <v/>
      </c>
      <c r="IH33" t="str">
        <f t="shared" ca="1" si="26"/>
        <v/>
      </c>
      <c r="II33" t="str">
        <f t="shared" ca="1" si="26"/>
        <v/>
      </c>
      <c r="IJ33" t="str">
        <f t="shared" ca="1" si="26"/>
        <v/>
      </c>
      <c r="IK33" t="str">
        <f t="shared" ca="1" si="26"/>
        <v/>
      </c>
      <c r="IL33" t="str">
        <f t="shared" ca="1" si="26"/>
        <v/>
      </c>
      <c r="IM33" t="str">
        <f t="shared" ca="1" si="26"/>
        <v/>
      </c>
      <c r="IN33" t="str">
        <f t="shared" ca="1" si="26"/>
        <v/>
      </c>
      <c r="IO33" t="str">
        <f t="shared" ca="1" si="26"/>
        <v/>
      </c>
      <c r="IP33" t="str">
        <f t="shared" ca="1" si="26"/>
        <v/>
      </c>
      <c r="IQ33" t="str">
        <f t="shared" ca="1" si="26"/>
        <v/>
      </c>
      <c r="IR33" t="str">
        <f t="shared" ca="1" si="26"/>
        <v/>
      </c>
      <c r="IS33" t="str">
        <f t="shared" ca="1" si="26"/>
        <v/>
      </c>
      <c r="IT33" t="str">
        <f t="shared" ca="1" si="26"/>
        <v/>
      </c>
      <c r="IU33" t="str">
        <f t="shared" ca="1" si="26"/>
        <v/>
      </c>
      <c r="IV33" t="str">
        <f t="shared" ca="1" si="26"/>
        <v/>
      </c>
      <c r="IW33" t="str">
        <f t="shared" ca="1" si="27"/>
        <v/>
      </c>
      <c r="IX33" t="str">
        <f t="shared" ca="1" si="27"/>
        <v/>
      </c>
      <c r="IY33" t="str">
        <f t="shared" ca="1" si="27"/>
        <v/>
      </c>
      <c r="IZ33" t="str">
        <f t="shared" ca="1" si="27"/>
        <v/>
      </c>
      <c r="JA33" t="str">
        <f t="shared" ca="1" si="27"/>
        <v/>
      </c>
      <c r="JB33" t="str">
        <f t="shared" ca="1" si="27"/>
        <v/>
      </c>
      <c r="JC33" t="str">
        <f t="shared" ca="1" si="27"/>
        <v/>
      </c>
      <c r="JD33" t="str">
        <f t="shared" ca="1" si="27"/>
        <v/>
      </c>
      <c r="JE33" t="str">
        <f t="shared" ca="1" si="27"/>
        <v/>
      </c>
      <c r="JF33" t="str">
        <f t="shared" ca="1" si="27"/>
        <v/>
      </c>
      <c r="JG33" t="str">
        <f t="shared" ca="1" si="27"/>
        <v/>
      </c>
      <c r="JH33" t="str">
        <f t="shared" ca="1" si="27"/>
        <v/>
      </c>
      <c r="JI33" t="str">
        <f t="shared" ca="1" si="27"/>
        <v/>
      </c>
      <c r="JJ33" t="str">
        <f t="shared" ca="1" si="27"/>
        <v/>
      </c>
      <c r="JK33" t="str">
        <f t="shared" ca="1" si="27"/>
        <v/>
      </c>
      <c r="JL33" t="str">
        <f t="shared" ca="1" si="27"/>
        <v/>
      </c>
      <c r="JM33" t="str">
        <f t="shared" ca="1" si="28"/>
        <v/>
      </c>
      <c r="JN33" t="str">
        <f t="shared" ca="1" si="28"/>
        <v/>
      </c>
      <c r="JO33" t="str">
        <f t="shared" ca="1" si="28"/>
        <v/>
      </c>
      <c r="JP33" t="str">
        <f t="shared" ca="1" si="28"/>
        <v/>
      </c>
      <c r="JQ33" t="str">
        <f t="shared" ca="1" si="28"/>
        <v/>
      </c>
      <c r="JR33" t="str">
        <f t="shared" ca="1" si="28"/>
        <v/>
      </c>
      <c r="JS33" t="str">
        <f t="shared" ca="1" si="28"/>
        <v/>
      </c>
      <c r="JT33" t="str">
        <f t="shared" ca="1" si="28"/>
        <v/>
      </c>
      <c r="JU33" t="str">
        <f t="shared" ca="1" si="28"/>
        <v/>
      </c>
      <c r="JV33" t="str">
        <f t="shared" ca="1" si="28"/>
        <v/>
      </c>
      <c r="JW33" t="str">
        <f t="shared" ca="1" si="28"/>
        <v/>
      </c>
      <c r="JX33" t="str">
        <f t="shared" ca="1" si="28"/>
        <v/>
      </c>
      <c r="JY33" t="str">
        <f t="shared" ca="1" si="28"/>
        <v/>
      </c>
      <c r="JZ33" t="str">
        <f t="shared" ca="1" si="28"/>
        <v/>
      </c>
      <c r="KA33" t="str">
        <f t="shared" ca="1" si="28"/>
        <v/>
      </c>
      <c r="KB33" t="str">
        <f t="shared" ca="1" si="28"/>
        <v/>
      </c>
      <c r="KC33" t="str">
        <f t="shared" ca="1" si="29"/>
        <v/>
      </c>
      <c r="KD33" t="str">
        <f t="shared" ca="1" si="29"/>
        <v/>
      </c>
      <c r="OL33">
        <v>11</v>
      </c>
      <c r="OM33" s="67" t="str">
        <f ca="1">IF($OM32&lt;&gt;"",IF(COUNTIF($OM$23:$OM32,$OM32)-INDEX($AD$23:$AD$48,MATCH($OM32,$AC$23:$AC$48,0),1)=0,INDEX($AC$23:$AC$48,MATCH($OM32,$AC$23:$AC$48,0)+1,1),$OM32),"")</f>
        <v>Income Statement</v>
      </c>
      <c r="ON33">
        <f t="shared" ca="1" si="22"/>
        <v>15</v>
      </c>
      <c r="OO33" t="str">
        <f t="shared" ca="1" si="16"/>
        <v/>
      </c>
      <c r="OP33" t="str">
        <f t="shared" ca="1" si="17"/>
        <v>SGGrids</v>
      </c>
      <c r="OQ33" s="68" t="str">
        <f t="shared" ca="1" si="18"/>
        <v>SGGridNames</v>
      </c>
      <c r="OT33" t="str">
        <f ca="1">IF($OT32&lt;&gt;"",IF(COUNTIF($OT$23:$OT32,$OT32)-INDEX($AF$23:$AF$48,MATCH($OT32,$AE$23:$AE$48,0),1)=0,INDEX($AE$23:$AE$48,MATCH($OT32,$AE$23:$AE$48,0)+1,1),$OT32),"")</f>
        <v/>
      </c>
      <c r="OU33" t="str">
        <f t="shared" ca="1" si="23"/>
        <v/>
      </c>
      <c r="OV33" t="str">
        <f t="shared" ca="1" si="19"/>
        <v/>
      </c>
      <c r="OW33" t="str">
        <f t="shared" ca="1" si="20"/>
        <v/>
      </c>
      <c r="OX33" t="str">
        <f t="shared" ca="1" si="21"/>
        <v/>
      </c>
    </row>
    <row r="34" spans="4:414">
      <c r="D34" s="21"/>
      <c r="E34" s="21" t="s">
        <v>3330</v>
      </c>
      <c r="F34" s="53" t="s">
        <v>8102</v>
      </c>
      <c r="G34" s="21"/>
      <c r="H34" s="45"/>
      <c r="I34" s="53"/>
      <c r="J34" s="53"/>
      <c r="K34" s="53" t="s">
        <v>3330</v>
      </c>
      <c r="L34" s="45" t="str">
        <f ca="1">IF($O34&lt;&gt;"Key Field",IF(ISNUMBER(MATCH(OFFSET($I34,0,RIGHT($F34)-1),OFFSET($C$7,0,RIGHT($F34)-1,8,1),0)),IF(_xll.BDP(TKR,CHOOSE(RIGHT($F34,1),"BI031","BI032","BI033"),"EQY_FUNDS_SEGMENT_NUMBER",MATCH(OFFSET($I34,0,RIGHT($F34)-1),OFFSET($C$7,0,RIGHT($F34)-1,8,1),0))/100&gt;Industry!$W$7,TRUE,""),""),"")</f>
        <v/>
      </c>
      <c r="M34" s="45"/>
      <c r="N34" s="21" t="s">
        <v>3238</v>
      </c>
      <c r="O34" s="21" t="s">
        <v>8102</v>
      </c>
      <c r="P34" s="21" t="s">
        <v>3286</v>
      </c>
      <c r="Q34" s="45"/>
      <c r="R34" s="21" t="s">
        <v>8109</v>
      </c>
      <c r="S34" s="21" t="s">
        <v>8110</v>
      </c>
      <c r="T34" s="21" t="s">
        <v>8882</v>
      </c>
      <c r="U34" s="45" t="str">
        <f ca="1">IF($O34&lt;&gt;"Key Field",IF(ISNUMBER(MATCH(OFFSET($R34,0,RIGHT($O34)-1),OFFSET($C$7,0,RIGHT($O34)-1,8,1),0)),IF(_xll.BDP(TKR,CHOOSE(RIGHT($O34,1),"BI031","BI032","BI033"),"EQY_FUNDS_SEGMENT_NUMBER",MATCH(OFFSET($R34,0,RIGHT($O34)-1),OFFSET($C$7,0,RIGHT($O34)-1,8,1),0))/100&gt;Industry!$W$7,TRUE,""),""),"")</f>
        <v/>
      </c>
      <c r="V34" s="72"/>
      <c r="Y34" t="str">
        <f ca="1">IFERROR(IF(OR($H34,$L34,$M34)=TRUE,COUNTIF(Y$23:Y33,"&gt;0")+1,""),"")</f>
        <v/>
      </c>
      <c r="Z34" t="str">
        <f ca="1">IFERROR(IF(OR($Q34,$U34,$V34)=TRUE,COUNTIF(Z$23:Z33,"&gt;0")+1,""),"")</f>
        <v/>
      </c>
      <c r="AA34" s="61" t="str">
        <f ca="1">IF(ISNUMBER($AK34),IF($AK34&gt;=1,COUNTIF($AK$23:$AK33,"&gt;=1")+1,""),"")</f>
        <v/>
      </c>
      <c r="AB34">
        <v>12</v>
      </c>
      <c r="AC34" s="61" t="str">
        <f t="shared" ca="1" si="0"/>
        <v/>
      </c>
      <c r="AD34" s="61" t="str">
        <f t="shared" ca="1" si="1"/>
        <v/>
      </c>
      <c r="AE34" s="63" t="str">
        <f t="shared" ca="1" si="2"/>
        <v/>
      </c>
      <c r="AF34" s="63" t="str">
        <f t="shared" ca="1" si="3"/>
        <v/>
      </c>
      <c r="AG34">
        <v>3</v>
      </c>
      <c r="AH34" t="str">
        <f ca="1">IF(COUNTIF($AH$32:$AH33,INDEX($E$23:$E$123,MATCH($AG34,$Y$23:$Y$123,0),1))&gt;0,"",IFERROR(INDEX($E$23:$E$123,MATCH($AG34,$Y$23:$Y$123,0),1),""))</f>
        <v/>
      </c>
      <c r="AI34" t="s">
        <v>8094</v>
      </c>
      <c r="AJ34" t="s">
        <v>8095</v>
      </c>
      <c r="AK34" t="str">
        <f t="shared" ca="1" si="24"/>
        <v/>
      </c>
      <c r="AL34" t="str">
        <f t="shared" ca="1" si="24"/>
        <v/>
      </c>
      <c r="AM34" t="str">
        <f t="shared" ca="1" si="25"/>
        <v/>
      </c>
      <c r="IG34" t="str">
        <f t="shared" ca="1" si="26"/>
        <v/>
      </c>
      <c r="IH34" t="str">
        <f t="shared" ca="1" si="26"/>
        <v/>
      </c>
      <c r="II34" t="str">
        <f t="shared" ca="1" si="26"/>
        <v/>
      </c>
      <c r="IJ34" t="str">
        <f t="shared" ca="1" si="26"/>
        <v/>
      </c>
      <c r="IK34" t="str">
        <f t="shared" ca="1" si="26"/>
        <v/>
      </c>
      <c r="IL34" t="str">
        <f t="shared" ca="1" si="26"/>
        <v/>
      </c>
      <c r="IM34" t="str">
        <f t="shared" ca="1" si="26"/>
        <v/>
      </c>
      <c r="IN34" t="str">
        <f t="shared" ca="1" si="26"/>
        <v/>
      </c>
      <c r="IO34" t="str">
        <f t="shared" ca="1" si="26"/>
        <v/>
      </c>
      <c r="IP34" t="str">
        <f t="shared" ca="1" si="26"/>
        <v/>
      </c>
      <c r="IQ34" t="str">
        <f t="shared" ca="1" si="26"/>
        <v/>
      </c>
      <c r="IR34" t="str">
        <f t="shared" ca="1" si="26"/>
        <v/>
      </c>
      <c r="IS34" t="str">
        <f t="shared" ca="1" si="26"/>
        <v/>
      </c>
      <c r="IT34" t="str">
        <f t="shared" ca="1" si="26"/>
        <v/>
      </c>
      <c r="IU34" t="str">
        <f t="shared" ca="1" si="26"/>
        <v/>
      </c>
      <c r="IV34" t="str">
        <f t="shared" ca="1" si="26"/>
        <v/>
      </c>
      <c r="IW34" t="str">
        <f t="shared" ca="1" si="27"/>
        <v/>
      </c>
      <c r="IX34" t="str">
        <f t="shared" ca="1" si="27"/>
        <v/>
      </c>
      <c r="IY34" t="str">
        <f t="shared" ca="1" si="27"/>
        <v/>
      </c>
      <c r="IZ34" t="str">
        <f t="shared" ca="1" si="27"/>
        <v/>
      </c>
      <c r="JA34" t="str">
        <f t="shared" ca="1" si="27"/>
        <v/>
      </c>
      <c r="JB34" t="str">
        <f t="shared" ca="1" si="27"/>
        <v/>
      </c>
      <c r="JC34" t="str">
        <f t="shared" ca="1" si="27"/>
        <v/>
      </c>
      <c r="JD34" t="str">
        <f t="shared" ca="1" si="27"/>
        <v/>
      </c>
      <c r="JE34" t="str">
        <f t="shared" ca="1" si="27"/>
        <v/>
      </c>
      <c r="JF34" t="str">
        <f t="shared" ca="1" si="27"/>
        <v/>
      </c>
      <c r="JG34" t="str">
        <f t="shared" ca="1" si="27"/>
        <v/>
      </c>
      <c r="JH34" t="str">
        <f t="shared" ca="1" si="27"/>
        <v/>
      </c>
      <c r="JI34" t="str">
        <f t="shared" ca="1" si="27"/>
        <v/>
      </c>
      <c r="JJ34" t="str">
        <f t="shared" ca="1" si="27"/>
        <v/>
      </c>
      <c r="JK34" t="str">
        <f t="shared" ca="1" si="27"/>
        <v/>
      </c>
      <c r="JL34" t="str">
        <f t="shared" ca="1" si="27"/>
        <v/>
      </c>
      <c r="JM34" t="str">
        <f t="shared" ca="1" si="28"/>
        <v/>
      </c>
      <c r="JN34" t="str">
        <f t="shared" ca="1" si="28"/>
        <v/>
      </c>
      <c r="JO34" t="str">
        <f t="shared" ca="1" si="28"/>
        <v/>
      </c>
      <c r="JP34" t="str">
        <f t="shared" ca="1" si="28"/>
        <v/>
      </c>
      <c r="JQ34" t="str">
        <f t="shared" ca="1" si="28"/>
        <v/>
      </c>
      <c r="JR34" t="str">
        <f t="shared" ca="1" si="28"/>
        <v/>
      </c>
      <c r="JS34" t="str">
        <f t="shared" ca="1" si="28"/>
        <v/>
      </c>
      <c r="JT34" t="str">
        <f t="shared" ca="1" si="28"/>
        <v/>
      </c>
      <c r="JU34" t="str">
        <f t="shared" ca="1" si="28"/>
        <v/>
      </c>
      <c r="JV34" t="str">
        <f t="shared" ca="1" si="28"/>
        <v/>
      </c>
      <c r="JW34" t="str">
        <f t="shared" ca="1" si="28"/>
        <v/>
      </c>
      <c r="JX34" t="str">
        <f t="shared" ca="1" si="28"/>
        <v/>
      </c>
      <c r="JY34" t="str">
        <f t="shared" ca="1" si="28"/>
        <v/>
      </c>
      <c r="JZ34" t="str">
        <f t="shared" ca="1" si="28"/>
        <v/>
      </c>
      <c r="KA34" t="str">
        <f t="shared" ca="1" si="28"/>
        <v/>
      </c>
      <c r="KB34" t="str">
        <f t="shared" ca="1" si="28"/>
        <v/>
      </c>
      <c r="KC34" t="str">
        <f t="shared" ca="1" si="29"/>
        <v/>
      </c>
      <c r="KD34" t="str">
        <f t="shared" ca="1" si="29"/>
        <v/>
      </c>
      <c r="OL34">
        <v>12</v>
      </c>
      <c r="OM34" s="67" t="str">
        <f ca="1">IF($OM33&lt;&gt;"",IF(COUNTIF($OM$23:$OM33,$OM33)-INDEX($AD$23:$AD$48,MATCH($OM33,$AC$23:$AC$48,0),1)=0,INDEX($AC$23:$AC$48,MATCH($OM33,$AC$23:$AC$48,0)+1,1),$OM33),"")</f>
        <v>Income Statement</v>
      </c>
      <c r="ON34">
        <f t="shared" ca="1" si="22"/>
        <v>14</v>
      </c>
      <c r="OO34" t="str">
        <f t="shared" ca="1" si="16"/>
        <v/>
      </c>
      <c r="OP34" t="str">
        <f t="shared" ca="1" si="17"/>
        <v>SGGrids</v>
      </c>
      <c r="OQ34" s="68" t="str">
        <f t="shared" ca="1" si="18"/>
        <v>SGGridNames</v>
      </c>
      <c r="OT34" t="str">
        <f ca="1">IF($OT33&lt;&gt;"",IF(COUNTIF($OT$23:$OT33,$OT33)-INDEX($AF$23:$AF$48,MATCH($OT33,$AE$23:$AE$48,0),1)=0,INDEX($AE$23:$AE$48,MATCH($OT33,$AE$23:$AE$48,0)+1,1),$OT33),"")</f>
        <v/>
      </c>
      <c r="OU34" t="str">
        <f t="shared" ca="1" si="23"/>
        <v/>
      </c>
      <c r="OV34" t="str">
        <f t="shared" ca="1" si="19"/>
        <v/>
      </c>
      <c r="OW34" t="str">
        <f t="shared" ca="1" si="20"/>
        <v/>
      </c>
      <c r="OX34" t="str">
        <f t="shared" ca="1" si="21"/>
        <v/>
      </c>
    </row>
    <row r="35" spans="4:414">
      <c r="D35" s="21"/>
      <c r="E35" s="21" t="s">
        <v>3259</v>
      </c>
      <c r="F35" s="53" t="s">
        <v>8101</v>
      </c>
      <c r="G35" s="21"/>
      <c r="H35" s="45"/>
      <c r="I35" s="53" t="s">
        <v>3347</v>
      </c>
      <c r="J35" s="53" t="s">
        <v>3346</v>
      </c>
      <c r="K35" s="53"/>
      <c r="L35" s="45" t="str">
        <f ca="1">IF($O35&lt;&gt;"Key Field",IF(ISNUMBER(MATCH(OFFSET($I35,0,RIGHT($F35)-1),OFFSET($C$7,0,RIGHT($F35)-1,8,1),0)),IF(_xll.BDP(TKR,CHOOSE(RIGHT($F35,1),"BI031","BI032","BI033"),"EQY_FUNDS_SEGMENT_NUMBER",MATCH(OFFSET($I35,0,RIGHT($F35)-1),OFFSET($C$7,0,RIGHT($F35)-1,8,1),0))/100&gt;Industry!$W$7,TRUE,""),""),"")</f>
        <v/>
      </c>
      <c r="M35" s="45"/>
      <c r="N35" s="21" t="s">
        <v>3237</v>
      </c>
      <c r="O35" s="21" t="s">
        <v>8101</v>
      </c>
      <c r="P35" s="21" t="s">
        <v>3287</v>
      </c>
      <c r="Q35" s="45"/>
      <c r="R35" s="21" t="s">
        <v>8124</v>
      </c>
      <c r="S35" s="21" t="s">
        <v>8125</v>
      </c>
      <c r="T35" s="21" t="s">
        <v>8542</v>
      </c>
      <c r="U35" s="45" t="str">
        <f ca="1">IF($O35&lt;&gt;"Key Field",IF(ISNUMBER(MATCH(OFFSET($R35,0,RIGHT($O35)-1),OFFSET($C$7,0,RIGHT($O35)-1,8,1),0)),IF(_xll.BDP(TKR,CHOOSE(RIGHT($O35,1),"BI031","BI032","BI033"),"EQY_FUNDS_SEGMENT_NUMBER",MATCH(OFFSET($R35,0,RIGHT($O35)-1),OFFSET($C$7,0,RIGHT($O35)-1,8,1),0))/100&gt;Industry!$W$7,TRUE,""),""),"")</f>
        <v/>
      </c>
      <c r="V35" s="72"/>
      <c r="Y35" t="str">
        <f ca="1">IFERROR(IF(OR($H35,$L35,$M35)=TRUE,COUNTIF(Y$23:Y34,"&gt;0")+1,""),"")</f>
        <v/>
      </c>
      <c r="Z35" t="str">
        <f ca="1">IFERROR(IF(OR($Q35,$U35,$V35)=TRUE,COUNTIF(Z$23:Z34,"&gt;0")+1,""),"")</f>
        <v/>
      </c>
      <c r="AA35" s="61" t="str">
        <f ca="1">IF(ISNUMBER($AK35),IF($AK35&gt;=1,COUNTIF($AK$23:$AK34,"&gt;=1")+1,""),"")</f>
        <v/>
      </c>
      <c r="AB35">
        <v>13</v>
      </c>
      <c r="AC35" s="61" t="str">
        <f t="shared" ca="1" si="0"/>
        <v/>
      </c>
      <c r="AD35" s="61" t="str">
        <f t="shared" ca="1" si="1"/>
        <v/>
      </c>
      <c r="AE35" s="63" t="str">
        <f t="shared" ca="1" si="2"/>
        <v/>
      </c>
      <c r="AF35" s="63" t="str">
        <f t="shared" ca="1" si="3"/>
        <v/>
      </c>
      <c r="AG35">
        <v>4</v>
      </c>
      <c r="AH35" t="str">
        <f ca="1">IF(COUNTIF($AH$32:$AH34,INDEX($E$23:$E$123,MATCH($AG35,$Y$23:$Y$123,0),1))&gt;0,"",IFERROR(INDEX($E$23:$E$123,MATCH($AG35,$Y$23:$Y$123,0),1),""))</f>
        <v/>
      </c>
      <c r="AI35" t="s">
        <v>8094</v>
      </c>
      <c r="AJ35" t="s">
        <v>8095</v>
      </c>
      <c r="AK35" t="str">
        <f t="shared" ca="1" si="24"/>
        <v/>
      </c>
      <c r="AL35" t="str">
        <f t="shared" ca="1" si="24"/>
        <v/>
      </c>
      <c r="AM35" t="str">
        <f t="shared" ca="1" si="25"/>
        <v/>
      </c>
      <c r="IG35" t="str">
        <f t="shared" ca="1" si="26"/>
        <v/>
      </c>
      <c r="IH35" t="str">
        <f t="shared" ca="1" si="26"/>
        <v/>
      </c>
      <c r="II35" t="str">
        <f t="shared" ca="1" si="26"/>
        <v/>
      </c>
      <c r="IJ35" t="str">
        <f t="shared" ca="1" si="26"/>
        <v/>
      </c>
      <c r="IK35" t="str">
        <f t="shared" ca="1" si="26"/>
        <v/>
      </c>
      <c r="IL35" t="str">
        <f t="shared" ca="1" si="26"/>
        <v/>
      </c>
      <c r="IM35" t="str">
        <f t="shared" ca="1" si="26"/>
        <v/>
      </c>
      <c r="IN35" t="str">
        <f t="shared" ca="1" si="26"/>
        <v/>
      </c>
      <c r="IO35" t="str">
        <f t="shared" ca="1" si="26"/>
        <v/>
      </c>
      <c r="IP35" t="str">
        <f t="shared" ca="1" si="26"/>
        <v/>
      </c>
      <c r="IQ35" t="str">
        <f t="shared" ca="1" si="26"/>
        <v/>
      </c>
      <c r="IR35" t="str">
        <f t="shared" ca="1" si="26"/>
        <v/>
      </c>
      <c r="IS35" t="str">
        <f t="shared" ca="1" si="26"/>
        <v/>
      </c>
      <c r="IT35" t="str">
        <f t="shared" ca="1" si="26"/>
        <v/>
      </c>
      <c r="IU35" t="str">
        <f t="shared" ca="1" si="26"/>
        <v/>
      </c>
      <c r="IV35" t="str">
        <f t="shared" ca="1" si="26"/>
        <v/>
      </c>
      <c r="IW35" t="str">
        <f t="shared" ca="1" si="27"/>
        <v/>
      </c>
      <c r="IX35" t="str">
        <f t="shared" ca="1" si="27"/>
        <v/>
      </c>
      <c r="IY35" t="str">
        <f t="shared" ca="1" si="27"/>
        <v/>
      </c>
      <c r="IZ35" t="str">
        <f t="shared" ca="1" si="27"/>
        <v/>
      </c>
      <c r="JA35" t="str">
        <f t="shared" ca="1" si="27"/>
        <v/>
      </c>
      <c r="JB35" t="str">
        <f t="shared" ca="1" si="27"/>
        <v/>
      </c>
      <c r="JC35" t="str">
        <f t="shared" ca="1" si="27"/>
        <v/>
      </c>
      <c r="JD35" t="str">
        <f t="shared" ca="1" si="27"/>
        <v/>
      </c>
      <c r="JE35" t="str">
        <f t="shared" ca="1" si="27"/>
        <v/>
      </c>
      <c r="JF35" t="str">
        <f t="shared" ca="1" si="27"/>
        <v/>
      </c>
      <c r="JG35" t="str">
        <f t="shared" ca="1" si="27"/>
        <v/>
      </c>
      <c r="JH35" t="str">
        <f t="shared" ca="1" si="27"/>
        <v/>
      </c>
      <c r="JI35" t="str">
        <f t="shared" ca="1" si="27"/>
        <v/>
      </c>
      <c r="JJ35" t="str">
        <f t="shared" ca="1" si="27"/>
        <v/>
      </c>
      <c r="JK35" t="str">
        <f t="shared" ca="1" si="27"/>
        <v/>
      </c>
      <c r="JL35" t="str">
        <f t="shared" ca="1" si="27"/>
        <v/>
      </c>
      <c r="JM35" t="str">
        <f t="shared" ca="1" si="28"/>
        <v/>
      </c>
      <c r="JN35" t="str">
        <f t="shared" ca="1" si="28"/>
        <v/>
      </c>
      <c r="JO35" t="str">
        <f t="shared" ca="1" si="28"/>
        <v/>
      </c>
      <c r="JP35" t="str">
        <f t="shared" ca="1" si="28"/>
        <v/>
      </c>
      <c r="JQ35" t="str">
        <f t="shared" ca="1" si="28"/>
        <v/>
      </c>
      <c r="JR35" t="str">
        <f t="shared" ca="1" si="28"/>
        <v/>
      </c>
      <c r="JS35" t="str">
        <f t="shared" ca="1" si="28"/>
        <v/>
      </c>
      <c r="JT35" t="str">
        <f t="shared" ca="1" si="28"/>
        <v/>
      </c>
      <c r="JU35" t="str">
        <f t="shared" ca="1" si="28"/>
        <v/>
      </c>
      <c r="JV35" t="str">
        <f t="shared" ca="1" si="28"/>
        <v/>
      </c>
      <c r="JW35" t="str">
        <f t="shared" ca="1" si="28"/>
        <v/>
      </c>
      <c r="JX35" t="str">
        <f t="shared" ca="1" si="28"/>
        <v/>
      </c>
      <c r="JY35" t="str">
        <f t="shared" ca="1" si="28"/>
        <v/>
      </c>
      <c r="JZ35" t="str">
        <f t="shared" ca="1" si="28"/>
        <v/>
      </c>
      <c r="KA35" t="str">
        <f t="shared" ca="1" si="28"/>
        <v/>
      </c>
      <c r="KB35" t="str">
        <f t="shared" ca="1" si="28"/>
        <v/>
      </c>
      <c r="KC35" t="str">
        <f t="shared" ca="1" si="29"/>
        <v/>
      </c>
      <c r="KD35" t="str">
        <f t="shared" ca="1" si="29"/>
        <v/>
      </c>
      <c r="OL35">
        <v>13</v>
      </c>
      <c r="OM35" s="67" t="str">
        <f ca="1">IF($OM34&lt;&gt;"",IF(COUNTIF($OM$23:$OM34,$OM34)-INDEX($AD$23:$AD$48,MATCH($OM34,$AC$23:$AC$48,0),1)=0,INDEX($AC$23:$AC$48,MATCH($OM34,$AC$23:$AC$48,0)+1,1),$OM34),"")</f>
        <v>Income Statement</v>
      </c>
      <c r="ON35">
        <f t="shared" ca="1" si="22"/>
        <v>13</v>
      </c>
      <c r="OO35" t="str">
        <f t="shared" ca="1" si="16"/>
        <v/>
      </c>
      <c r="OP35" t="str">
        <f t="shared" ca="1" si="17"/>
        <v>SGGrids</v>
      </c>
      <c r="OQ35" s="68" t="str">
        <f t="shared" ca="1" si="18"/>
        <v>SGGridNames</v>
      </c>
      <c r="OT35" t="str">
        <f ca="1">IF($OT34&lt;&gt;"",IF(COUNTIF($OT$23:$OT34,$OT34)-INDEX($AF$23:$AF$48,MATCH($OT34,$AE$23:$AE$48,0),1)=0,INDEX($AE$23:$AE$48,MATCH($OT34,$AE$23:$AE$48,0)+1,1),$OT34),"")</f>
        <v/>
      </c>
      <c r="OU35" t="str">
        <f t="shared" ca="1" si="23"/>
        <v/>
      </c>
      <c r="OV35" t="str">
        <f t="shared" ca="1" si="19"/>
        <v/>
      </c>
      <c r="OW35" t="str">
        <f t="shared" ca="1" si="20"/>
        <v/>
      </c>
      <c r="OX35" t="str">
        <f t="shared" ca="1" si="21"/>
        <v/>
      </c>
    </row>
    <row r="36" spans="4:414">
      <c r="D36" s="21"/>
      <c r="E36" s="21" t="s">
        <v>3257</v>
      </c>
      <c r="F36" s="53" t="s">
        <v>8102</v>
      </c>
      <c r="G36" s="21"/>
      <c r="H36" s="45"/>
      <c r="I36" s="53"/>
      <c r="J36" s="53"/>
      <c r="K36" s="53" t="s">
        <v>8553</v>
      </c>
      <c r="L36" s="45" t="str">
        <f ca="1">IF($O36&lt;&gt;"Key Field",IF(ISNUMBER(MATCH(OFFSET($I36,0,RIGHT($F36)-1),OFFSET($C$7,0,RIGHT($F36)-1,8,1),0)),IF(_xll.BDP(TKR,CHOOSE(RIGHT($F36,1),"BI031","BI032","BI033"),"EQY_FUNDS_SEGMENT_NUMBER",MATCH(OFFSET($I36,0,RIGHT($F36)-1),OFFSET($C$7,0,RIGHT($F36)-1,8,1),0))/100&gt;Industry!$W$7,TRUE,""),""),"")</f>
        <v/>
      </c>
      <c r="M36" s="45"/>
      <c r="N36" s="21" t="s">
        <v>3237</v>
      </c>
      <c r="O36" s="21" t="s">
        <v>8102</v>
      </c>
      <c r="P36" s="21" t="s">
        <v>3287</v>
      </c>
      <c r="Q36" s="45"/>
      <c r="R36" s="21" t="s">
        <v>8109</v>
      </c>
      <c r="S36" s="21" t="s">
        <v>8110</v>
      </c>
      <c r="T36" s="21" t="s">
        <v>8882</v>
      </c>
      <c r="U36" s="45" t="str">
        <f ca="1">IF($O36&lt;&gt;"Key Field",IF(ISNUMBER(MATCH(OFFSET($R36,0,RIGHT($O36)-1),OFFSET($C$7,0,RIGHT($O36)-1,8,1),0)),IF(_xll.BDP(TKR,CHOOSE(RIGHT($O36,1),"BI031","BI032","BI033"),"EQY_FUNDS_SEGMENT_NUMBER",MATCH(OFFSET($R36,0,RIGHT($O36)-1),OFFSET($C$7,0,RIGHT($O36)-1,8,1),0))/100&gt;Industry!$W$7,TRUE,""),""),"")</f>
        <v/>
      </c>
      <c r="V36" s="72"/>
      <c r="Y36" t="str">
        <f ca="1">IFERROR(IF(OR($H36,$L36,$M36)=TRUE,COUNTIF(Y$23:Y35,"&gt;0")+1,""),"")</f>
        <v/>
      </c>
      <c r="Z36" t="str">
        <f ca="1">IFERROR(IF(OR($Q36,$U36,$V36)=TRUE,COUNTIF(Z$23:Z35,"&gt;0")+1,""),"")</f>
        <v/>
      </c>
      <c r="AA36" s="61" t="str">
        <f ca="1">IF(ISNUMBER($AK36),IF($AK36&gt;=1,COUNTIF($AK$23:$AK35,"&gt;=1")+1,""),"")</f>
        <v/>
      </c>
      <c r="AB36">
        <v>14</v>
      </c>
      <c r="AC36" s="61" t="str">
        <f t="shared" ca="1" si="0"/>
        <v/>
      </c>
      <c r="AD36" s="61" t="str">
        <f t="shared" ca="1" si="1"/>
        <v/>
      </c>
      <c r="AE36" s="63" t="str">
        <f t="shared" ca="1" si="2"/>
        <v/>
      </c>
      <c r="AF36" s="63" t="str">
        <f t="shared" ca="1" si="3"/>
        <v/>
      </c>
      <c r="AG36">
        <v>5</v>
      </c>
      <c r="AH36" t="str">
        <f ca="1">IF(COUNTIF($AH$32:$AH35,INDEX($E$23:$E$123,MATCH($AG36,$Y$23:$Y$123,0),1))&gt;0,"",IFERROR(INDEX($E$23:$E$123,MATCH($AG36,$Y$23:$Y$123,0),1),""))</f>
        <v/>
      </c>
      <c r="AI36" t="s">
        <v>8094</v>
      </c>
      <c r="AJ36" t="s">
        <v>8095</v>
      </c>
      <c r="AK36" t="str">
        <f t="shared" ca="1" si="24"/>
        <v/>
      </c>
      <c r="AL36" t="str">
        <f t="shared" ca="1" si="24"/>
        <v/>
      </c>
      <c r="AM36" t="str">
        <f t="shared" ca="1" si="25"/>
        <v/>
      </c>
      <c r="IG36" t="str">
        <f t="shared" ca="1" si="26"/>
        <v/>
      </c>
      <c r="IH36" t="str">
        <f t="shared" ca="1" si="26"/>
        <v/>
      </c>
      <c r="II36" t="str">
        <f t="shared" ca="1" si="26"/>
        <v/>
      </c>
      <c r="IJ36" t="str">
        <f t="shared" ca="1" si="26"/>
        <v/>
      </c>
      <c r="IK36" t="str">
        <f t="shared" ca="1" si="26"/>
        <v/>
      </c>
      <c r="IL36" t="str">
        <f t="shared" ca="1" si="26"/>
        <v/>
      </c>
      <c r="IM36" t="str">
        <f t="shared" ca="1" si="26"/>
        <v/>
      </c>
      <c r="IN36" t="str">
        <f t="shared" ca="1" si="26"/>
        <v/>
      </c>
      <c r="IO36" t="str">
        <f t="shared" ca="1" si="26"/>
        <v/>
      </c>
      <c r="IP36" t="str">
        <f t="shared" ca="1" si="26"/>
        <v/>
      </c>
      <c r="IQ36" t="str">
        <f t="shared" ca="1" si="26"/>
        <v/>
      </c>
      <c r="IR36" t="str">
        <f t="shared" ca="1" si="26"/>
        <v/>
      </c>
      <c r="IS36" t="str">
        <f t="shared" ca="1" si="26"/>
        <v/>
      </c>
      <c r="IT36" t="str">
        <f t="shared" ca="1" si="26"/>
        <v/>
      </c>
      <c r="IU36" t="str">
        <f t="shared" ca="1" si="26"/>
        <v/>
      </c>
      <c r="IV36" t="str">
        <f t="shared" ca="1" si="26"/>
        <v/>
      </c>
      <c r="IW36" t="str">
        <f t="shared" ca="1" si="27"/>
        <v/>
      </c>
      <c r="IX36" t="str">
        <f t="shared" ca="1" si="27"/>
        <v/>
      </c>
      <c r="IY36" t="str">
        <f t="shared" ca="1" si="27"/>
        <v/>
      </c>
      <c r="IZ36" t="str">
        <f t="shared" ca="1" si="27"/>
        <v/>
      </c>
      <c r="JA36" t="str">
        <f t="shared" ca="1" si="27"/>
        <v/>
      </c>
      <c r="JB36" t="str">
        <f t="shared" ca="1" si="27"/>
        <v/>
      </c>
      <c r="JC36" t="str">
        <f t="shared" ca="1" si="27"/>
        <v/>
      </c>
      <c r="JD36" t="str">
        <f t="shared" ca="1" si="27"/>
        <v/>
      </c>
      <c r="JE36" t="str">
        <f t="shared" ca="1" si="27"/>
        <v/>
      </c>
      <c r="JF36" t="str">
        <f t="shared" ca="1" si="27"/>
        <v/>
      </c>
      <c r="JG36" t="str">
        <f t="shared" ca="1" si="27"/>
        <v/>
      </c>
      <c r="JH36" t="str">
        <f t="shared" ca="1" si="27"/>
        <v/>
      </c>
      <c r="JI36" t="str">
        <f t="shared" ca="1" si="27"/>
        <v/>
      </c>
      <c r="JJ36" t="str">
        <f t="shared" ca="1" si="27"/>
        <v/>
      </c>
      <c r="JK36" t="str">
        <f t="shared" ca="1" si="27"/>
        <v/>
      </c>
      <c r="JL36" t="str">
        <f t="shared" ca="1" si="27"/>
        <v/>
      </c>
      <c r="JM36" t="str">
        <f t="shared" ca="1" si="28"/>
        <v/>
      </c>
      <c r="JN36" t="str">
        <f t="shared" ca="1" si="28"/>
        <v/>
      </c>
      <c r="JO36" t="str">
        <f t="shared" ca="1" si="28"/>
        <v/>
      </c>
      <c r="JP36" t="str">
        <f t="shared" ca="1" si="28"/>
        <v/>
      </c>
      <c r="JQ36" t="str">
        <f t="shared" ca="1" si="28"/>
        <v/>
      </c>
      <c r="JR36" t="str">
        <f t="shared" ca="1" si="28"/>
        <v/>
      </c>
      <c r="JS36" t="str">
        <f t="shared" ca="1" si="28"/>
        <v/>
      </c>
      <c r="JT36" t="str">
        <f t="shared" ca="1" si="28"/>
        <v/>
      </c>
      <c r="JU36" t="str">
        <f t="shared" ca="1" si="28"/>
        <v/>
      </c>
      <c r="JV36" t="str">
        <f t="shared" ca="1" si="28"/>
        <v/>
      </c>
      <c r="JW36" t="str">
        <f t="shared" ca="1" si="28"/>
        <v/>
      </c>
      <c r="JX36" t="str">
        <f t="shared" ca="1" si="28"/>
        <v/>
      </c>
      <c r="JY36" t="str">
        <f t="shared" ca="1" si="28"/>
        <v/>
      </c>
      <c r="JZ36" t="str">
        <f t="shared" ca="1" si="28"/>
        <v/>
      </c>
      <c r="KA36" t="str">
        <f t="shared" ca="1" si="28"/>
        <v/>
      </c>
      <c r="KB36" t="str">
        <f t="shared" ca="1" si="28"/>
        <v/>
      </c>
      <c r="KC36" t="str">
        <f t="shared" ca="1" si="29"/>
        <v/>
      </c>
      <c r="KD36" t="str">
        <f t="shared" ca="1" si="29"/>
        <v/>
      </c>
      <c r="OL36">
        <v>14</v>
      </c>
      <c r="OM36" s="67" t="str">
        <f ca="1">IF($OM35&lt;&gt;"",IF(COUNTIF($OM$23:$OM35,$OM35)-INDEX($AD$23:$AD$48,MATCH($OM35,$AC$23:$AC$48,0),1)=0,INDEX($AC$23:$AC$48,MATCH($OM35,$AC$23:$AC$48,0)+1,1),$OM35),"")</f>
        <v>Income Statement</v>
      </c>
      <c r="ON36">
        <f t="shared" ca="1" si="22"/>
        <v>12</v>
      </c>
      <c r="OO36" t="str">
        <f t="shared" ca="1" si="16"/>
        <v/>
      </c>
      <c r="OP36" t="str">
        <f t="shared" ca="1" si="17"/>
        <v>SGGrids</v>
      </c>
      <c r="OQ36" s="68" t="str">
        <f t="shared" ca="1" si="18"/>
        <v>SGGridNames</v>
      </c>
      <c r="OT36" t="str">
        <f ca="1">IF($OT35&lt;&gt;"",IF(COUNTIF($OT$23:$OT35,$OT35)-INDEX($AF$23:$AF$48,MATCH($OT35,$AE$23:$AE$48,0),1)=0,INDEX($AE$23:$AE$48,MATCH($OT35,$AE$23:$AE$48,0)+1,1),$OT35),"")</f>
        <v/>
      </c>
      <c r="OU36" t="str">
        <f t="shared" ca="1" si="23"/>
        <v/>
      </c>
      <c r="OV36" t="str">
        <f t="shared" ca="1" si="19"/>
        <v/>
      </c>
      <c r="OW36" t="str">
        <f t="shared" ca="1" si="20"/>
        <v/>
      </c>
      <c r="OX36" t="str">
        <f t="shared" ca="1" si="21"/>
        <v/>
      </c>
    </row>
    <row r="37" spans="4:414">
      <c r="D37" s="21"/>
      <c r="E37" s="21" t="s">
        <v>0</v>
      </c>
      <c r="F37" s="53" t="s">
        <v>8102</v>
      </c>
      <c r="G37" s="21"/>
      <c r="H37" s="45"/>
      <c r="I37" s="53"/>
      <c r="J37" s="53"/>
      <c r="K37" s="53" t="s">
        <v>9023</v>
      </c>
      <c r="L37" s="45" t="str">
        <f ca="1">IF($O37&lt;&gt;"Key Field",IF(ISNUMBER(MATCH(OFFSET($I37,0,RIGHT($F37)-1),OFFSET($C$7,0,RIGHT($F37)-1,8,1),0)),IF(_xll.BDP(TKR,CHOOSE(RIGHT($F37,1),"BI031","BI032","BI033"),"EQY_FUNDS_SEGMENT_NUMBER",MATCH(OFFSET($I37,0,RIGHT($F37)-1),OFFSET($C$7,0,RIGHT($F37)-1,8,1),0))/100&gt;Industry!$W$7,TRUE,""),""),"")</f>
        <v/>
      </c>
      <c r="M37" s="45"/>
      <c r="N37" s="21" t="s">
        <v>3236</v>
      </c>
      <c r="O37" s="21" t="s">
        <v>8101</v>
      </c>
      <c r="P37" s="21"/>
      <c r="Q37" s="45"/>
      <c r="R37" s="21" t="s">
        <v>8124</v>
      </c>
      <c r="S37" s="21" t="s">
        <v>8125</v>
      </c>
      <c r="T37" s="21" t="s">
        <v>8542</v>
      </c>
      <c r="U37" s="45" t="str">
        <f ca="1">IF($O37&lt;&gt;"Key Field",IF(ISNUMBER(MATCH(OFFSET($R37,0,RIGHT($O37)-1),OFFSET($C$7,0,RIGHT($O37)-1,8,1),0)),IF(_xll.BDP(TKR,CHOOSE(RIGHT($O37,1),"BI031","BI032","BI033"),"EQY_FUNDS_SEGMENT_NUMBER",MATCH(OFFSET($R37,0,RIGHT($O37)-1),OFFSET($C$7,0,RIGHT($O37)-1,8,1),0))/100&gt;Industry!$W$7,TRUE,""),""),"")</f>
        <v/>
      </c>
      <c r="V37" s="72"/>
      <c r="Y37" t="str">
        <f ca="1">IFERROR(IF(OR($H37,$L37,$M37)=TRUE,COUNTIF(Y$23:Y36,"&gt;0")+1,""),"")</f>
        <v/>
      </c>
      <c r="Z37" t="str">
        <f ca="1">IFERROR(IF(OR($Q37,$U37,$V37)=TRUE,COUNTIF(Z$23:Z36,"&gt;0")+1,""),"")</f>
        <v/>
      </c>
      <c r="AA37" s="61" t="str">
        <f ca="1">IF(ISNUMBER($AK37),IF($AK37&gt;=1,COUNTIF($AK$23:$AK36,"&gt;=1")+1,""),"")</f>
        <v/>
      </c>
      <c r="AB37">
        <v>15</v>
      </c>
      <c r="AC37" s="61" t="str">
        <f t="shared" ca="1" si="0"/>
        <v/>
      </c>
      <c r="AD37" s="61" t="str">
        <f t="shared" ca="1" si="1"/>
        <v/>
      </c>
      <c r="AE37" s="63" t="str">
        <f t="shared" ca="1" si="2"/>
        <v/>
      </c>
      <c r="AF37" s="63" t="str">
        <f t="shared" ca="1" si="3"/>
        <v/>
      </c>
      <c r="AG37">
        <v>6</v>
      </c>
      <c r="AH37" t="str">
        <f ca="1">IF(COUNTIF($AH$32:$AH36,INDEX($E$23:$E$123,MATCH($AG37,$Y$23:$Y$123,0),1))&gt;0,"",IFERROR(INDEX($E$23:$E$123,MATCH($AG37,$Y$23:$Y$123,0),1),""))</f>
        <v/>
      </c>
      <c r="AI37" t="s">
        <v>8094</v>
      </c>
      <c r="AJ37" t="s">
        <v>8095</v>
      </c>
      <c r="AK37" t="str">
        <f t="shared" ca="1" si="24"/>
        <v/>
      </c>
      <c r="AL37" t="str">
        <f t="shared" ca="1" si="24"/>
        <v/>
      </c>
      <c r="AM37" t="str">
        <f t="shared" ca="1" si="25"/>
        <v/>
      </c>
      <c r="IG37" t="str">
        <f t="shared" ca="1" si="26"/>
        <v/>
      </c>
      <c r="IH37" t="str">
        <f t="shared" ca="1" si="26"/>
        <v/>
      </c>
      <c r="II37" t="str">
        <f t="shared" ca="1" si="26"/>
        <v/>
      </c>
      <c r="IJ37" t="str">
        <f t="shared" ca="1" si="26"/>
        <v/>
      </c>
      <c r="IK37" t="str">
        <f t="shared" ca="1" si="26"/>
        <v/>
      </c>
      <c r="IL37" t="str">
        <f t="shared" ca="1" si="26"/>
        <v/>
      </c>
      <c r="IM37" t="str">
        <f t="shared" ca="1" si="26"/>
        <v/>
      </c>
      <c r="IN37" t="str">
        <f t="shared" ca="1" si="26"/>
        <v/>
      </c>
      <c r="IO37" t="str">
        <f t="shared" ca="1" si="26"/>
        <v/>
      </c>
      <c r="IP37" t="str">
        <f t="shared" ca="1" si="26"/>
        <v/>
      </c>
      <c r="IQ37" t="str">
        <f t="shared" ca="1" si="26"/>
        <v/>
      </c>
      <c r="IR37" t="str">
        <f t="shared" ca="1" si="26"/>
        <v/>
      </c>
      <c r="IS37" t="str">
        <f t="shared" ca="1" si="26"/>
        <v/>
      </c>
      <c r="IT37" t="str">
        <f t="shared" ca="1" si="26"/>
        <v/>
      </c>
      <c r="IU37" t="str">
        <f t="shared" ca="1" si="26"/>
        <v/>
      </c>
      <c r="IV37" t="str">
        <f t="shared" ca="1" si="26"/>
        <v/>
      </c>
      <c r="IW37" t="str">
        <f t="shared" ca="1" si="27"/>
        <v/>
      </c>
      <c r="IX37" t="str">
        <f t="shared" ca="1" si="27"/>
        <v/>
      </c>
      <c r="IY37" t="str">
        <f t="shared" ca="1" si="27"/>
        <v/>
      </c>
      <c r="IZ37" t="str">
        <f t="shared" ca="1" si="27"/>
        <v/>
      </c>
      <c r="JA37" t="str">
        <f t="shared" ca="1" si="27"/>
        <v/>
      </c>
      <c r="JB37" t="str">
        <f t="shared" ca="1" si="27"/>
        <v/>
      </c>
      <c r="JC37" t="str">
        <f t="shared" ca="1" si="27"/>
        <v/>
      </c>
      <c r="JD37" t="str">
        <f t="shared" ca="1" si="27"/>
        <v/>
      </c>
      <c r="JE37" t="str">
        <f t="shared" ca="1" si="27"/>
        <v/>
      </c>
      <c r="JF37" t="str">
        <f t="shared" ca="1" si="27"/>
        <v/>
      </c>
      <c r="JG37" t="str">
        <f t="shared" ca="1" si="27"/>
        <v/>
      </c>
      <c r="JH37" t="str">
        <f t="shared" ca="1" si="27"/>
        <v/>
      </c>
      <c r="JI37" t="str">
        <f t="shared" ca="1" si="27"/>
        <v/>
      </c>
      <c r="JJ37" t="str">
        <f t="shared" ca="1" si="27"/>
        <v/>
      </c>
      <c r="JK37" t="str">
        <f t="shared" ca="1" si="27"/>
        <v/>
      </c>
      <c r="JL37" t="str">
        <f t="shared" ca="1" si="27"/>
        <v/>
      </c>
      <c r="JM37" t="str">
        <f t="shared" ca="1" si="28"/>
        <v/>
      </c>
      <c r="JN37" t="str">
        <f t="shared" ca="1" si="28"/>
        <v/>
      </c>
      <c r="JO37" t="str">
        <f t="shared" ca="1" si="28"/>
        <v/>
      </c>
      <c r="JP37" t="str">
        <f t="shared" ca="1" si="28"/>
        <v/>
      </c>
      <c r="JQ37" t="str">
        <f t="shared" ca="1" si="28"/>
        <v/>
      </c>
      <c r="JR37" t="str">
        <f t="shared" ca="1" si="28"/>
        <v/>
      </c>
      <c r="JS37" t="str">
        <f t="shared" ca="1" si="28"/>
        <v/>
      </c>
      <c r="JT37" t="str">
        <f t="shared" ca="1" si="28"/>
        <v/>
      </c>
      <c r="JU37" t="str">
        <f t="shared" ca="1" si="28"/>
        <v/>
      </c>
      <c r="JV37" t="str">
        <f t="shared" ca="1" si="28"/>
        <v/>
      </c>
      <c r="JW37" t="str">
        <f t="shared" ca="1" si="28"/>
        <v/>
      </c>
      <c r="JX37" t="str">
        <f t="shared" ca="1" si="28"/>
        <v/>
      </c>
      <c r="JY37" t="str">
        <f t="shared" ca="1" si="28"/>
        <v/>
      </c>
      <c r="JZ37" t="str">
        <f t="shared" ca="1" si="28"/>
        <v/>
      </c>
      <c r="KA37" t="str">
        <f t="shared" ca="1" si="28"/>
        <v/>
      </c>
      <c r="KB37" t="str">
        <f t="shared" ca="1" si="28"/>
        <v/>
      </c>
      <c r="KC37" t="str">
        <f t="shared" ca="1" si="29"/>
        <v/>
      </c>
      <c r="KD37" t="str">
        <f t="shared" ca="1" si="29"/>
        <v/>
      </c>
      <c r="OL37">
        <v>15</v>
      </c>
      <c r="OM37" s="67" t="str">
        <f ca="1">IF($OM36&lt;&gt;"",IF(COUNTIF($OM$23:$OM36,$OM36)-INDEX($AD$23:$AD$48,MATCH($OM36,$AC$23:$AC$48,0),1)=0,INDEX($AC$23:$AC$48,MATCH($OM36,$AC$23:$AC$48,0)+1,1),$OM36),"")</f>
        <v>Income Statement</v>
      </c>
      <c r="ON37">
        <f t="shared" ca="1" si="22"/>
        <v>11</v>
      </c>
      <c r="OO37" t="str">
        <f t="shared" ca="1" si="16"/>
        <v/>
      </c>
      <c r="OP37" t="str">
        <f t="shared" ca="1" si="17"/>
        <v>SGGrids</v>
      </c>
      <c r="OQ37" s="68" t="str">
        <f t="shared" ca="1" si="18"/>
        <v>SGGridNames</v>
      </c>
      <c r="OT37" t="str">
        <f ca="1">IF($OT36&lt;&gt;"",IF(COUNTIF($OT$23:$OT36,$OT36)-INDEX($AF$23:$AF$48,MATCH($OT36,$AE$23:$AE$48,0),1)=0,INDEX($AE$23:$AE$48,MATCH($OT36,$AE$23:$AE$48,0)+1,1),$OT36),"")</f>
        <v/>
      </c>
      <c r="OU37" t="str">
        <f t="shared" ca="1" si="23"/>
        <v/>
      </c>
      <c r="OV37" t="str">
        <f t="shared" ca="1" si="19"/>
        <v/>
      </c>
      <c r="OW37" t="str">
        <f t="shared" ca="1" si="20"/>
        <v/>
      </c>
      <c r="OX37" t="str">
        <f t="shared" ca="1" si="21"/>
        <v/>
      </c>
    </row>
    <row r="38" spans="4:414">
      <c r="D38" s="21"/>
      <c r="E38" s="21" t="s">
        <v>3</v>
      </c>
      <c r="F38" s="53" t="s">
        <v>8101</v>
      </c>
      <c r="G38" s="21"/>
      <c r="H38" s="45"/>
      <c r="I38" s="53"/>
      <c r="J38" s="53" t="s">
        <v>3</v>
      </c>
      <c r="K38" s="53"/>
      <c r="L38" s="45" t="str">
        <f ca="1">IF($O38&lt;&gt;"Key Field",IF(ISNUMBER(MATCH(OFFSET($I38,0,RIGHT($F38)-1),OFFSET($C$7,0,RIGHT($F38)-1,8,1),0)),IF(_xll.BDP(TKR,CHOOSE(RIGHT($F38,1),"BI031","BI032","BI033"),"EQY_FUNDS_SEGMENT_NUMBER",MATCH(OFFSET($I38,0,RIGHT($F38)-1),OFFSET($C$7,0,RIGHT($F38)-1,8,1),0))/100&gt;Industry!$W$7,TRUE,""),""),"")</f>
        <v/>
      </c>
      <c r="M38" s="45"/>
      <c r="N38" s="21" t="s">
        <v>3236</v>
      </c>
      <c r="O38" s="21" t="s">
        <v>8102</v>
      </c>
      <c r="P38" s="21"/>
      <c r="Q38" s="45"/>
      <c r="R38" s="21" t="s">
        <v>8109</v>
      </c>
      <c r="S38" s="21" t="s">
        <v>8110</v>
      </c>
      <c r="T38" s="21" t="s">
        <v>8882</v>
      </c>
      <c r="U38" s="45" t="str">
        <f ca="1">IF($O38&lt;&gt;"Key Field",IF(ISNUMBER(MATCH(OFFSET($R38,0,RIGHT($O38)-1),OFFSET($C$7,0,RIGHT($O38)-1,8,1),0)),IF(_xll.BDP(TKR,CHOOSE(RIGHT($O38,1),"BI031","BI032","BI033"),"EQY_FUNDS_SEGMENT_NUMBER",MATCH(OFFSET($R38,0,RIGHT($O38)-1),OFFSET($C$7,0,RIGHT($O38)-1,8,1),0))/100&gt;Industry!$W$7,TRUE,""),""),"")</f>
        <v/>
      </c>
      <c r="V38" s="72"/>
      <c r="Y38" t="str">
        <f ca="1">IFERROR(IF(OR($H38,$L38,$M38)=TRUE,COUNTIF(Y$23:Y37,"&gt;0")+1,""),"")</f>
        <v/>
      </c>
      <c r="Z38" t="str">
        <f ca="1">IFERROR(IF(OR($Q38,$U38,$V38)=TRUE,COUNTIF(Z$23:Z37,"&gt;0")+1,""),"")</f>
        <v/>
      </c>
      <c r="AA38" s="61" t="str">
        <f ca="1">IF(ISNUMBER($AK38),IF($AK38&gt;=1,COUNTIF($AK$23:$AK37,"&gt;=1")+1,""),"")</f>
        <v/>
      </c>
      <c r="AB38">
        <v>16</v>
      </c>
      <c r="AC38" s="61" t="str">
        <f t="shared" ca="1" si="0"/>
        <v/>
      </c>
      <c r="AD38" s="61" t="str">
        <f t="shared" ca="1" si="1"/>
        <v/>
      </c>
      <c r="AE38" s="63" t="str">
        <f t="shared" ca="1" si="2"/>
        <v/>
      </c>
      <c r="AF38" s="63" t="str">
        <f t="shared" ca="1" si="3"/>
        <v/>
      </c>
      <c r="AG38">
        <v>7</v>
      </c>
      <c r="AH38" t="str">
        <f ca="1">IF(COUNTIF($AH$32:$AH37,INDEX($E$23:$E$123,MATCH($AG38,$Y$23:$Y$123,0),1))&gt;0,"",IFERROR(INDEX($E$23:$E$123,MATCH($AG38,$Y$23:$Y$123,0),1),""))</f>
        <v/>
      </c>
      <c r="AI38" t="s">
        <v>8094</v>
      </c>
      <c r="AJ38" t="s">
        <v>8095</v>
      </c>
      <c r="AK38" t="str">
        <f t="shared" ca="1" si="24"/>
        <v/>
      </c>
      <c r="AL38" t="str">
        <f t="shared" ca="1" si="24"/>
        <v/>
      </c>
      <c r="AM38" t="str">
        <f t="shared" ca="1" si="25"/>
        <v/>
      </c>
      <c r="IG38" t="str">
        <f t="shared" ca="1" si="26"/>
        <v/>
      </c>
      <c r="IH38" t="str">
        <f t="shared" ca="1" si="26"/>
        <v/>
      </c>
      <c r="II38" t="str">
        <f t="shared" ca="1" si="26"/>
        <v/>
      </c>
      <c r="IJ38" t="str">
        <f t="shared" ca="1" si="26"/>
        <v/>
      </c>
      <c r="IK38" t="str">
        <f t="shared" ca="1" si="26"/>
        <v/>
      </c>
      <c r="IL38" t="str">
        <f t="shared" ca="1" si="26"/>
        <v/>
      </c>
      <c r="IM38" t="str">
        <f t="shared" ca="1" si="26"/>
        <v/>
      </c>
      <c r="IN38" t="str">
        <f t="shared" ca="1" si="26"/>
        <v/>
      </c>
      <c r="IO38" t="str">
        <f t="shared" ca="1" si="26"/>
        <v/>
      </c>
      <c r="IP38" t="str">
        <f t="shared" ca="1" si="26"/>
        <v/>
      </c>
      <c r="IQ38" t="str">
        <f t="shared" ca="1" si="26"/>
        <v/>
      </c>
      <c r="IR38" t="str">
        <f t="shared" ca="1" si="26"/>
        <v/>
      </c>
      <c r="IS38" t="str">
        <f t="shared" ca="1" si="26"/>
        <v/>
      </c>
      <c r="IT38" t="str">
        <f t="shared" ca="1" si="26"/>
        <v/>
      </c>
      <c r="IU38" t="str">
        <f t="shared" ca="1" si="26"/>
        <v/>
      </c>
      <c r="IV38" t="str">
        <f t="shared" ca="1" si="26"/>
        <v/>
      </c>
      <c r="IW38" t="str">
        <f t="shared" ca="1" si="27"/>
        <v/>
      </c>
      <c r="IX38" t="str">
        <f t="shared" ca="1" si="27"/>
        <v/>
      </c>
      <c r="IY38" t="str">
        <f t="shared" ca="1" si="27"/>
        <v/>
      </c>
      <c r="IZ38" t="str">
        <f t="shared" ca="1" si="27"/>
        <v/>
      </c>
      <c r="JA38" t="str">
        <f t="shared" ca="1" si="27"/>
        <v/>
      </c>
      <c r="JB38" t="str">
        <f t="shared" ca="1" si="27"/>
        <v/>
      </c>
      <c r="JC38" t="str">
        <f t="shared" ca="1" si="27"/>
        <v/>
      </c>
      <c r="JD38" t="str">
        <f t="shared" ca="1" si="27"/>
        <v/>
      </c>
      <c r="JE38" t="str">
        <f t="shared" ca="1" si="27"/>
        <v/>
      </c>
      <c r="JF38" t="str">
        <f t="shared" ca="1" si="27"/>
        <v/>
      </c>
      <c r="JG38" t="str">
        <f t="shared" ca="1" si="27"/>
        <v/>
      </c>
      <c r="JH38" t="str">
        <f t="shared" ca="1" si="27"/>
        <v/>
      </c>
      <c r="JI38" t="str">
        <f t="shared" ca="1" si="27"/>
        <v/>
      </c>
      <c r="JJ38" t="str">
        <f t="shared" ca="1" si="27"/>
        <v/>
      </c>
      <c r="JK38" t="str">
        <f t="shared" ca="1" si="27"/>
        <v/>
      </c>
      <c r="JL38" t="str">
        <f t="shared" ca="1" si="27"/>
        <v/>
      </c>
      <c r="JM38" t="str">
        <f t="shared" ca="1" si="28"/>
        <v/>
      </c>
      <c r="JN38" t="str">
        <f t="shared" ca="1" si="28"/>
        <v/>
      </c>
      <c r="JO38" t="str">
        <f t="shared" ca="1" si="28"/>
        <v/>
      </c>
      <c r="JP38" t="str">
        <f t="shared" ca="1" si="28"/>
        <v/>
      </c>
      <c r="JQ38" t="str">
        <f t="shared" ca="1" si="28"/>
        <v/>
      </c>
      <c r="JR38" t="str">
        <f t="shared" ca="1" si="28"/>
        <v/>
      </c>
      <c r="JS38" t="str">
        <f t="shared" ca="1" si="28"/>
        <v/>
      </c>
      <c r="JT38" t="str">
        <f t="shared" ca="1" si="28"/>
        <v/>
      </c>
      <c r="JU38" t="str">
        <f t="shared" ca="1" si="28"/>
        <v/>
      </c>
      <c r="JV38" t="str">
        <f t="shared" ca="1" si="28"/>
        <v/>
      </c>
      <c r="JW38" t="str">
        <f t="shared" ca="1" si="28"/>
        <v/>
      </c>
      <c r="JX38" t="str">
        <f t="shared" ca="1" si="28"/>
        <v/>
      </c>
      <c r="JY38" t="str">
        <f t="shared" ca="1" si="28"/>
        <v/>
      </c>
      <c r="JZ38" t="str">
        <f t="shared" ca="1" si="28"/>
        <v/>
      </c>
      <c r="KA38" t="str">
        <f t="shared" ca="1" si="28"/>
        <v/>
      </c>
      <c r="KB38" t="str">
        <f t="shared" ca="1" si="28"/>
        <v/>
      </c>
      <c r="KC38" t="str">
        <f t="shared" ca="1" si="29"/>
        <v/>
      </c>
      <c r="KD38" t="str">
        <f t="shared" ca="1" si="29"/>
        <v/>
      </c>
      <c r="OL38">
        <v>16</v>
      </c>
      <c r="OM38" s="67" t="str">
        <f ca="1">IF($OM37&lt;&gt;"",IF(COUNTIF($OM$23:$OM37,$OM37)-INDEX($AD$23:$AD$48,MATCH($OM37,$AC$23:$AC$48,0),1)=0,INDEX($AC$23:$AC$48,MATCH($OM37,$AC$23:$AC$48,0)+1,1),$OM37),"")</f>
        <v>Income Statement</v>
      </c>
      <c r="ON38">
        <f t="shared" ca="1" si="22"/>
        <v>10</v>
      </c>
      <c r="OO38" t="str">
        <f t="shared" ca="1" si="16"/>
        <v/>
      </c>
      <c r="OP38" t="str">
        <f t="shared" ca="1" si="17"/>
        <v>SGGrids</v>
      </c>
      <c r="OQ38" s="68" t="str">
        <f t="shared" ca="1" si="18"/>
        <v>SGGridNames</v>
      </c>
      <c r="OT38" t="str">
        <f ca="1">IF($OT37&lt;&gt;"",IF(COUNTIF($OT$23:$OT37,$OT37)-INDEX($AF$23:$AF$48,MATCH($OT37,$AE$23:$AE$48,0),1)=0,INDEX($AE$23:$AE$48,MATCH($OT37,$AE$23:$AE$48,0)+1,1),$OT37),"")</f>
        <v/>
      </c>
      <c r="OU38" t="str">
        <f t="shared" ca="1" si="23"/>
        <v/>
      </c>
      <c r="OV38" t="str">
        <f t="shared" ca="1" si="19"/>
        <v/>
      </c>
      <c r="OW38" t="str">
        <f t="shared" ca="1" si="20"/>
        <v/>
      </c>
      <c r="OX38" t="str">
        <f t="shared" ca="1" si="21"/>
        <v/>
      </c>
    </row>
    <row r="39" spans="4:414">
      <c r="D39" s="21"/>
      <c r="E39" s="21" t="s">
        <v>3276</v>
      </c>
      <c r="F39" s="53" t="s">
        <v>8101</v>
      </c>
      <c r="G39" s="21"/>
      <c r="H39" s="45"/>
      <c r="I39" s="53"/>
      <c r="J39" s="53" t="s">
        <v>3331</v>
      </c>
      <c r="K39" s="53"/>
      <c r="L39" s="45" t="str">
        <f ca="1">IF($O39&lt;&gt;"Key Field",IF(ISNUMBER(MATCH(OFFSET($I39,0,RIGHT($F39)-1),OFFSET($C$7,0,RIGHT($F39)-1,8,1),0)),IF(_xll.BDP(TKR,CHOOSE(RIGHT($F39,1),"BI031","BI032","BI033"),"EQY_FUNDS_SEGMENT_NUMBER",MATCH(OFFSET($I39,0,RIGHT($F39)-1),OFFSET($C$7,0,RIGHT($F39)-1,8,1),0))/100&gt;Industry!$W$7,TRUE,""),""),"")</f>
        <v/>
      </c>
      <c r="M39" s="45"/>
      <c r="N39" s="21" t="s">
        <v>3235</v>
      </c>
      <c r="O39" s="21" t="s">
        <v>8101</v>
      </c>
      <c r="P39" s="21" t="s">
        <v>3288</v>
      </c>
      <c r="Q39" s="45"/>
      <c r="R39" s="21" t="s">
        <v>8124</v>
      </c>
      <c r="S39" s="21" t="s">
        <v>8125</v>
      </c>
      <c r="T39" s="21" t="s">
        <v>8542</v>
      </c>
      <c r="U39" s="45" t="str">
        <f ca="1">IF($O39&lt;&gt;"Key Field",IF(ISNUMBER(MATCH(OFFSET($R39,0,RIGHT($O39)-1),OFFSET($C$7,0,RIGHT($O39)-1,8,1),0)),IF(_xll.BDP(TKR,CHOOSE(RIGHT($O39,1),"BI031","BI032","BI033"),"EQY_FUNDS_SEGMENT_NUMBER",MATCH(OFFSET($R39,0,RIGHT($O39)-1),OFFSET($C$7,0,RIGHT($O39)-1,8,1),0))/100&gt;Industry!$W$7,TRUE,""),""),"")</f>
        <v/>
      </c>
      <c r="V39" s="72"/>
      <c r="Y39" t="str">
        <f ca="1">IFERROR(IF(OR($H39,$L39,$M39)=TRUE,COUNTIF(Y$23:Y38,"&gt;0")+1,""),"")</f>
        <v/>
      </c>
      <c r="Z39" t="str">
        <f ca="1">IFERROR(IF(OR($Q39,$U39,$V39)=TRUE,COUNTIF(Z$23:Z38,"&gt;0")+1,""),"")</f>
        <v/>
      </c>
      <c r="AA39" s="61" t="str">
        <f ca="1">IF(ISNUMBER($AK39),IF($AK39&gt;=1,COUNTIF($AK$23:$AK38,"&gt;=1")+1,""),"")</f>
        <v/>
      </c>
      <c r="AB39">
        <v>17</v>
      </c>
      <c r="AC39" s="61" t="str">
        <f t="shared" ca="1" si="0"/>
        <v/>
      </c>
      <c r="AD39" s="61" t="str">
        <f t="shared" ca="1" si="1"/>
        <v/>
      </c>
      <c r="AE39" s="63" t="str">
        <f t="shared" ca="1" si="2"/>
        <v/>
      </c>
      <c r="AF39" s="63" t="str">
        <f t="shared" ca="1" si="3"/>
        <v/>
      </c>
      <c r="AG39">
        <v>8</v>
      </c>
      <c r="AH39" t="str">
        <f ca="1">IF(COUNTIF($AH$32:$AH38,INDEX($E$23:$E$123,MATCH($AG39,$Y$23:$Y$123,0),1))&gt;0,"",IFERROR(INDEX($E$23:$E$123,MATCH($AG39,$Y$23:$Y$123,0),1),""))</f>
        <v/>
      </c>
      <c r="AI39" t="s">
        <v>8094</v>
      </c>
      <c r="AJ39" t="s">
        <v>8095</v>
      </c>
      <c r="AK39" t="str">
        <f t="shared" ca="1" si="24"/>
        <v/>
      </c>
      <c r="AL39" t="str">
        <f t="shared" ca="1" si="24"/>
        <v/>
      </c>
      <c r="AM39" t="str">
        <f t="shared" ca="1" si="25"/>
        <v/>
      </c>
      <c r="IG39" t="str">
        <f t="shared" ca="1" si="26"/>
        <v/>
      </c>
      <c r="IH39" t="str">
        <f t="shared" ca="1" si="26"/>
        <v/>
      </c>
      <c r="II39" t="str">
        <f t="shared" ca="1" si="26"/>
        <v/>
      </c>
      <c r="IJ39" t="str">
        <f t="shared" ca="1" si="26"/>
        <v/>
      </c>
      <c r="IK39" t="str">
        <f t="shared" ca="1" si="26"/>
        <v/>
      </c>
      <c r="IL39" t="str">
        <f t="shared" ca="1" si="26"/>
        <v/>
      </c>
      <c r="IM39" t="str">
        <f t="shared" ca="1" si="26"/>
        <v/>
      </c>
      <c r="IN39" t="str">
        <f t="shared" ca="1" si="26"/>
        <v/>
      </c>
      <c r="IO39" t="str">
        <f t="shared" ca="1" si="26"/>
        <v/>
      </c>
      <c r="IP39" t="str">
        <f t="shared" ca="1" si="26"/>
        <v/>
      </c>
      <c r="IQ39" t="str">
        <f t="shared" ca="1" si="26"/>
        <v/>
      </c>
      <c r="IR39" t="str">
        <f t="shared" ca="1" si="26"/>
        <v/>
      </c>
      <c r="IS39" t="str">
        <f t="shared" ca="1" si="26"/>
        <v/>
      </c>
      <c r="IT39" t="str">
        <f t="shared" ca="1" si="26"/>
        <v/>
      </c>
      <c r="IU39" t="str">
        <f t="shared" ca="1" si="26"/>
        <v/>
      </c>
      <c r="IV39" t="str">
        <f t="shared" ca="1" si="26"/>
        <v/>
      </c>
      <c r="IW39" t="str">
        <f t="shared" ca="1" si="27"/>
        <v/>
      </c>
      <c r="IX39" t="str">
        <f t="shared" ca="1" si="27"/>
        <v/>
      </c>
      <c r="IY39" t="str">
        <f t="shared" ca="1" si="27"/>
        <v/>
      </c>
      <c r="IZ39" t="str">
        <f t="shared" ca="1" si="27"/>
        <v/>
      </c>
      <c r="JA39" t="str">
        <f t="shared" ca="1" si="27"/>
        <v/>
      </c>
      <c r="JB39" t="str">
        <f t="shared" ca="1" si="27"/>
        <v/>
      </c>
      <c r="JC39" t="str">
        <f t="shared" ca="1" si="27"/>
        <v/>
      </c>
      <c r="JD39" t="str">
        <f t="shared" ca="1" si="27"/>
        <v/>
      </c>
      <c r="JE39" t="str">
        <f t="shared" ca="1" si="27"/>
        <v/>
      </c>
      <c r="JF39" t="str">
        <f t="shared" ca="1" si="27"/>
        <v/>
      </c>
      <c r="JG39" t="str">
        <f t="shared" ca="1" si="27"/>
        <v/>
      </c>
      <c r="JH39" t="str">
        <f t="shared" ca="1" si="27"/>
        <v/>
      </c>
      <c r="JI39" t="str">
        <f t="shared" ca="1" si="27"/>
        <v/>
      </c>
      <c r="JJ39" t="str">
        <f t="shared" ca="1" si="27"/>
        <v/>
      </c>
      <c r="JK39" t="str">
        <f t="shared" ca="1" si="27"/>
        <v/>
      </c>
      <c r="JL39" t="str">
        <f t="shared" ca="1" si="27"/>
        <v/>
      </c>
      <c r="JM39" t="str">
        <f t="shared" ca="1" si="28"/>
        <v/>
      </c>
      <c r="JN39" t="str">
        <f t="shared" ca="1" si="28"/>
        <v/>
      </c>
      <c r="JO39" t="str">
        <f t="shared" ca="1" si="28"/>
        <v/>
      </c>
      <c r="JP39" t="str">
        <f t="shared" ca="1" si="28"/>
        <v/>
      </c>
      <c r="JQ39" t="str">
        <f t="shared" ca="1" si="28"/>
        <v/>
      </c>
      <c r="JR39" t="str">
        <f t="shared" ca="1" si="28"/>
        <v/>
      </c>
      <c r="JS39" t="str">
        <f t="shared" ca="1" si="28"/>
        <v/>
      </c>
      <c r="JT39" t="str">
        <f t="shared" ca="1" si="28"/>
        <v/>
      </c>
      <c r="JU39" t="str">
        <f t="shared" ca="1" si="28"/>
        <v/>
      </c>
      <c r="JV39" t="str">
        <f t="shared" ca="1" si="28"/>
        <v/>
      </c>
      <c r="JW39" t="str">
        <f t="shared" ca="1" si="28"/>
        <v/>
      </c>
      <c r="JX39" t="str">
        <f t="shared" ca="1" si="28"/>
        <v/>
      </c>
      <c r="JY39" t="str">
        <f t="shared" ca="1" si="28"/>
        <v/>
      </c>
      <c r="JZ39" t="str">
        <f t="shared" ca="1" si="28"/>
        <v/>
      </c>
      <c r="KA39" t="str">
        <f t="shared" ca="1" si="28"/>
        <v/>
      </c>
      <c r="KB39" t="str">
        <f t="shared" ca="1" si="28"/>
        <v/>
      </c>
      <c r="KC39" t="str">
        <f t="shared" ca="1" si="29"/>
        <v/>
      </c>
      <c r="KD39" t="str">
        <f t="shared" ca="1" si="29"/>
        <v/>
      </c>
      <c r="OL39">
        <v>17</v>
      </c>
      <c r="OM39" s="67" t="str">
        <f ca="1">IF($OM38&lt;&gt;"",IF(COUNTIF($OM$23:$OM38,$OM38)-INDEX($AD$23:$AD$48,MATCH($OM38,$AC$23:$AC$48,0),1)=0,INDEX($AC$23:$AC$48,MATCH($OM38,$AC$23:$AC$48,0)+1,1),$OM38),"")</f>
        <v>Income Statement</v>
      </c>
      <c r="ON39">
        <f t="shared" ca="1" si="22"/>
        <v>9</v>
      </c>
      <c r="OO39" t="str">
        <f t="shared" ca="1" si="16"/>
        <v/>
      </c>
      <c r="OP39" t="str">
        <f t="shared" ca="1" si="17"/>
        <v>SGGrids</v>
      </c>
      <c r="OQ39" s="68" t="str">
        <f t="shared" ca="1" si="18"/>
        <v>SGGridNames</v>
      </c>
      <c r="OT39" t="str">
        <f ca="1">IF($OT38&lt;&gt;"",IF(COUNTIF($OT$23:$OT38,$OT38)-INDEX($AF$23:$AF$48,MATCH($OT38,$AE$23:$AE$48,0),1)=0,INDEX($AE$23:$AE$48,MATCH($OT38,$AE$23:$AE$48,0)+1,1),$OT38),"")</f>
        <v/>
      </c>
      <c r="OU39" t="str">
        <f t="shared" ca="1" si="23"/>
        <v/>
      </c>
      <c r="OV39" t="str">
        <f t="shared" ca="1" si="19"/>
        <v/>
      </c>
      <c r="OW39" t="str">
        <f t="shared" ca="1" si="20"/>
        <v/>
      </c>
      <c r="OX39" t="str">
        <f t="shared" ca="1" si="21"/>
        <v/>
      </c>
    </row>
    <row r="40" spans="4:414">
      <c r="D40" s="21"/>
      <c r="E40" s="21" t="s">
        <v>3331</v>
      </c>
      <c r="F40" s="53" t="s">
        <v>8101</v>
      </c>
      <c r="G40" s="21"/>
      <c r="H40" s="45"/>
      <c r="I40" s="53"/>
      <c r="J40" s="53" t="s">
        <v>3331</v>
      </c>
      <c r="K40" s="53"/>
      <c r="L40" s="45" t="str">
        <f ca="1">IF($O40&lt;&gt;"Key Field",IF(ISNUMBER(MATCH(OFFSET($I40,0,RIGHT($F40)-1),OFFSET($C$7,0,RIGHT($F40)-1,8,1),0)),IF(_xll.BDP(TKR,CHOOSE(RIGHT($F40,1),"BI031","BI032","BI033"),"EQY_FUNDS_SEGMENT_NUMBER",MATCH(OFFSET($I40,0,RIGHT($F40)-1),OFFSET($C$7,0,RIGHT($F40)-1,8,1),0))/100&gt;Industry!$W$7,TRUE,""),""),"")</f>
        <v/>
      </c>
      <c r="M40" s="45"/>
      <c r="N40" s="21" t="s">
        <v>3235</v>
      </c>
      <c r="O40" s="21" t="s">
        <v>8102</v>
      </c>
      <c r="P40" s="21" t="s">
        <v>3288</v>
      </c>
      <c r="Q40" s="45"/>
      <c r="R40" s="21" t="s">
        <v>8109</v>
      </c>
      <c r="S40" s="21" t="s">
        <v>8110</v>
      </c>
      <c r="T40" s="21" t="s">
        <v>8882</v>
      </c>
      <c r="U40" s="45" t="str">
        <f ca="1">IF($O40&lt;&gt;"Key Field",IF(ISNUMBER(MATCH(OFFSET($R40,0,RIGHT($O40)-1),OFFSET($C$7,0,RIGHT($O40)-1,8,1),0)),IF(_xll.BDP(TKR,CHOOSE(RIGHT($O40,1),"BI031","BI032","BI033"),"EQY_FUNDS_SEGMENT_NUMBER",MATCH(OFFSET($R40,0,RIGHT($O40)-1),OFFSET($C$7,0,RIGHT($O40)-1,8,1),0))/100&gt;Industry!$W$7,TRUE,""),""),"")</f>
        <v/>
      </c>
      <c r="V40" s="72"/>
      <c r="Y40" t="str">
        <f ca="1">IFERROR(IF(OR($H40,$L40,$M40)=TRUE,COUNTIF(Y$23:Y39,"&gt;0")+1,""),"")</f>
        <v/>
      </c>
      <c r="Z40" t="str">
        <f ca="1">IFERROR(IF(OR($Q40,$U40,$V40)=TRUE,COUNTIF(Z$23:Z39,"&gt;0")+1,""),"")</f>
        <v/>
      </c>
      <c r="AB40">
        <v>18</v>
      </c>
      <c r="AC40" s="61" t="str">
        <f t="shared" ca="1" si="0"/>
        <v/>
      </c>
      <c r="AD40" s="61" t="str">
        <f t="shared" ca="1" si="1"/>
        <v/>
      </c>
      <c r="AE40" s="63" t="str">
        <f t="shared" ca="1" si="2"/>
        <v/>
      </c>
      <c r="AF40" s="63" t="str">
        <f t="shared" ca="1" si="3"/>
        <v/>
      </c>
      <c r="AH40" s="47" t="s">
        <v>3226</v>
      </c>
      <c r="AI40" s="49" t="s">
        <v>8104</v>
      </c>
      <c r="AJ40" s="49" t="s">
        <v>8105</v>
      </c>
      <c r="AK40" s="49" t="s">
        <v>8951</v>
      </c>
      <c r="AL40" s="49" t="s">
        <v>8099</v>
      </c>
      <c r="AM40" s="49" t="s">
        <v>8952</v>
      </c>
      <c r="OL40">
        <v>18</v>
      </c>
      <c r="OM40" s="67" t="str">
        <f ca="1">IF($OM39&lt;&gt;"",IF(COUNTIF($OM$23:$OM39,$OM39)-INDEX($AD$23:$AD$48,MATCH($OM39,$AC$23:$AC$48,0),1)=0,INDEX($AC$23:$AC$48,MATCH($OM39,$AC$23:$AC$48,0)+1,1),$OM39),"")</f>
        <v>Income Statement</v>
      </c>
      <c r="ON40">
        <f t="shared" ca="1" si="22"/>
        <v>8</v>
      </c>
      <c r="OO40" t="str">
        <f t="shared" ca="1" si="16"/>
        <v/>
      </c>
      <c r="OP40" t="str">
        <f t="shared" ca="1" si="17"/>
        <v>SGGrids</v>
      </c>
      <c r="OQ40" s="68" t="str">
        <f t="shared" ca="1" si="18"/>
        <v>SGGridNames</v>
      </c>
      <c r="OT40" t="str">
        <f ca="1">IF($OT39&lt;&gt;"",IF(COUNTIF($OT$23:$OT39,$OT39)-INDEX($AF$23:$AF$48,MATCH($OT39,$AE$23:$AE$48,0),1)=0,INDEX($AE$23:$AE$48,MATCH($OT39,$AE$23:$AE$48,0)+1,1),$OT39),"")</f>
        <v/>
      </c>
      <c r="OU40" t="str">
        <f t="shared" ca="1" si="23"/>
        <v/>
      </c>
      <c r="OV40" t="str">
        <f t="shared" ca="1" si="19"/>
        <v/>
      </c>
      <c r="OW40" t="str">
        <f t="shared" ca="1" si="20"/>
        <v/>
      </c>
      <c r="OX40" t="str">
        <f t="shared" ca="1" si="21"/>
        <v/>
      </c>
    </row>
    <row r="41" spans="4:414">
      <c r="D41" s="21"/>
      <c r="E41" s="21" t="s">
        <v>3332</v>
      </c>
      <c r="F41" s="53" t="s">
        <v>8101</v>
      </c>
      <c r="G41" s="21"/>
      <c r="H41" s="45"/>
      <c r="I41" s="53"/>
      <c r="J41" s="53" t="s">
        <v>9024</v>
      </c>
      <c r="K41" s="53"/>
      <c r="L41" s="45" t="str">
        <f ca="1">IF($O41&lt;&gt;"Key Field",IF(ISNUMBER(MATCH(OFFSET($I41,0,RIGHT($F41)-1),OFFSET($C$7,0,RIGHT($F41)-1,8,1),0)),IF(_xll.BDP(TKR,CHOOSE(RIGHT($F41,1),"BI031","BI032","BI033"),"EQY_FUNDS_SEGMENT_NUMBER",MATCH(OFFSET($I41,0,RIGHT($F41)-1),OFFSET($C$7,0,RIGHT($F41)-1,8,1),0))/100&gt;Industry!$W$7,TRUE,""),""),"")</f>
        <v/>
      </c>
      <c r="M41" s="45"/>
      <c r="N41" s="21" t="s">
        <v>3234</v>
      </c>
      <c r="O41" s="21" t="s">
        <v>8102</v>
      </c>
      <c r="P41" s="21" t="s">
        <v>3289</v>
      </c>
      <c r="Q41" s="45"/>
      <c r="R41" s="21" t="s">
        <v>8124</v>
      </c>
      <c r="S41" s="21" t="s">
        <v>8125</v>
      </c>
      <c r="T41" s="21" t="s">
        <v>8542</v>
      </c>
      <c r="U41" s="45" t="str">
        <f ca="1">IF($O41&lt;&gt;"Key Field",IF(ISNUMBER(MATCH(OFFSET($R41,0,RIGHT($O41)-1),OFFSET($C$7,0,RIGHT($O41)-1,8,1),0)),IF(_xll.BDP(TKR,CHOOSE(RIGHT($O41,1),"BI031","BI032","BI033"),"EQY_FUNDS_SEGMENT_NUMBER",MATCH(OFFSET($R41,0,RIGHT($O41)-1),OFFSET($C$7,0,RIGHT($O41)-1,8,1),0))/100&gt;Industry!$W$7,TRUE,""),""),"")</f>
        <v/>
      </c>
      <c r="V41" s="72"/>
      <c r="Y41" t="str">
        <f ca="1">IFERROR(IF(OR($H41,$L41,$M41)=TRUE,COUNTIF(Y$23:Y40,"&gt;0")+1,""),"")</f>
        <v/>
      </c>
      <c r="Z41" t="str">
        <f ca="1">IFERROR(IF(OR($Q41,$U41,$V41)=TRUE,COUNTIF(Z$23:Z40,"&gt;0")+1,""),"")</f>
        <v/>
      </c>
      <c r="AA41" s="63" t="str">
        <f ca="1">IF(ISNUMBER($AK41),IF($AK41&gt;=1,1,""),"")</f>
        <v/>
      </c>
      <c r="AB41">
        <v>19</v>
      </c>
      <c r="AC41" s="61" t="str">
        <f t="shared" ca="1" si="0"/>
        <v/>
      </c>
      <c r="AD41" s="61" t="str">
        <f t="shared" ca="1" si="1"/>
        <v/>
      </c>
      <c r="AE41" s="63" t="str">
        <f t="shared" ca="1" si="2"/>
        <v/>
      </c>
      <c r="AF41" s="63" t="str">
        <f t="shared" ca="1" si="3"/>
        <v/>
      </c>
      <c r="AG41">
        <v>1</v>
      </c>
      <c r="AH41" t="str">
        <f t="shared" ref="AH41:AH48" ca="1" si="30">IFERROR(INDEX($N$23:$N$167,MATCH($AG41,$Z$23:$Z$167,0),1),"")</f>
        <v/>
      </c>
      <c r="AI41" t="s">
        <v>6548</v>
      </c>
      <c r="AJ41" t="s">
        <v>6547</v>
      </c>
      <c r="AK41" t="str">
        <f t="shared" ref="AK41:AK48" ca="1" si="31">IF(LEN($AH41)&gt;0,COUNTIF($AN41:$IE41,"&gt;0"),"")</f>
        <v/>
      </c>
      <c r="AL41" t="str">
        <f t="shared" ref="AL41:AL48" ca="1" si="32">IF(LEN($AH41)&gt;0,COUNTIF($AN41:$IE41,"&gt;0")-IFERROR(COUNTIF(OFFSET(INDIRECT($AI41),0,MATCH($AH41,INDIRECT($AJ41),0),200,1),"LABEL")+1,0)-IFERROR(COUNTIF(OFFSET(INDIRECT($AI41),0,MATCH($AH41,INDIRECT($AJ41),0),INDEX(INDIRECT($AJ41),1,MATCH($AH41,INDIRECT($AJ41),0)+1),1),"")+1,0),"")</f>
        <v/>
      </c>
      <c r="AM41" t="str">
        <f t="shared" ref="AM41:AM48" ca="1" si="33">IF(LEN($AH41)&gt;0,IFERROR(COUNTIF(OFFSET(INDIRECT($AI41),0,MATCH($AH41,INDIRECT($AJ41),0),200,1),"&lt;&gt;"&amp;""),""),"")</f>
        <v/>
      </c>
      <c r="AN41" s="4" t="str">
        <f ca="1">IF(Sec_Formula_Indicator&gt;0,IF(LEN($AH41)&gt;0,IF(AN$21&lt;=INDEX(INDIRECT($AJ41),1,MATCH($AH41,INDIRECT($AJ41),0)+1)+1,IF(COUNTA(_xll.BDH(TKR,IFERROR(INDEX(INDIRECT($AI41),AN$21,MATCH($AH41,INDIRECT($AJ41),0)+1),""),$Q$5,"",$Q$6,"dts=h","fill=b","array=true"))&gt;1,AN$21,IF(INDEX(INDIRECT($AI41),AN$21,MATCH($AH41,INDIRECT($AJ41),0)+1)="",AN$21,IF(INDEX(INDIRECT($AI41),AN$21,MATCH($AH41,INDIRECT($AJ41),0)+1)="Label",AN$21,IF(INDEX(INDIRECT($AI41),AN$21,MATCH($AH41,INDIRECT($AJ41),0)+1)="GLabel",AN$21,"")))),""),""),"")</f>
        <v/>
      </c>
      <c r="AO41" s="4" t="str">
        <f ca="1">IF(Sec_Formula_Indicator&gt;0,IF(LEN($AH41)&gt;0,IF(AO$21&lt;=INDEX(INDIRECT($AJ41),1,MATCH($AH41,INDIRECT($AJ41),0)+1)+1,IF(COUNTA(_xll.BDH(TKR,IFERROR(INDEX(INDIRECT($AI41),AO$21,MATCH($AH41,INDIRECT($AJ41),0)+1),""),$Q$5,"",$Q$6,"dts=h","fill=b","array=true"))&gt;1,AO$21,IF(INDEX(INDIRECT($AI41),AO$21,MATCH($AH41,INDIRECT($AJ41),0)+1)="",AO$21,IF(INDEX(INDIRECT($AI41),AO$21,MATCH($AH41,INDIRECT($AJ41),0)+1)="Label",AO$21,IF(INDEX(INDIRECT($AI41),AO$21,MATCH($AH41,INDIRECT($AJ41),0)+1)="GLabel",AO$21,"")))),""),""),"")</f>
        <v/>
      </c>
      <c r="AP41" s="4" t="str">
        <f ca="1">IF(Sec_Formula_Indicator&gt;0,IF(LEN($AH41)&gt;0,IF(AP$21&lt;=INDEX(INDIRECT($AJ41),1,MATCH($AH41,INDIRECT($AJ41),0)+1)+1,IF(COUNTA(_xll.BDH(TKR,IFERROR(INDEX(INDIRECT($AI41),AP$21,MATCH($AH41,INDIRECT($AJ41),0)+1),""),$Q$5,"",$Q$6,"dts=h","fill=b","array=true"))&gt;1,AP$21,IF(INDEX(INDIRECT($AI41),AP$21,MATCH($AH41,INDIRECT($AJ41),0)+1)="",AP$21,IF(INDEX(INDIRECT($AI41),AP$21,MATCH($AH41,INDIRECT($AJ41),0)+1)="Label",AP$21,IF(INDEX(INDIRECT($AI41),AP$21,MATCH($AH41,INDIRECT($AJ41),0)+1)="GLabel",AP$21,"")))),""),""),"")</f>
        <v/>
      </c>
      <c r="AQ41" s="4" t="str">
        <f ca="1">IF(Sec_Formula_Indicator&gt;0,IF(LEN($AH41)&gt;0,IF(AQ$21&lt;=INDEX(INDIRECT($AJ41),1,MATCH($AH41,INDIRECT($AJ41),0)+1)+1,IF(COUNTA(_xll.BDH(TKR,IFERROR(INDEX(INDIRECT($AI41),AQ$21,MATCH($AH41,INDIRECT($AJ41),0)+1),""),$Q$5,"",$Q$6,"dts=h","fill=b","array=true"))&gt;1,AQ$21,IF(INDEX(INDIRECT($AI41),AQ$21,MATCH($AH41,INDIRECT($AJ41),0)+1)="",AQ$21,IF(INDEX(INDIRECT($AI41),AQ$21,MATCH($AH41,INDIRECT($AJ41),0)+1)="Label",AQ$21,IF(INDEX(INDIRECT($AI41),AQ$21,MATCH($AH41,INDIRECT($AJ41),0)+1)="GLabel",AQ$21,"")))),""),""),"")</f>
        <v/>
      </c>
      <c r="AR41" s="4" t="str">
        <f ca="1">IF(Sec_Formula_Indicator&gt;0,IF(LEN($AH41)&gt;0,IF(AR$21&lt;=INDEX(INDIRECT($AJ41),1,MATCH($AH41,INDIRECT($AJ41),0)+1)+1,IF(COUNTA(_xll.BDH(TKR,IFERROR(INDEX(INDIRECT($AI41),AR$21,MATCH($AH41,INDIRECT($AJ41),0)+1),""),$Q$5,"",$Q$6,"dts=h","fill=b","array=true"))&gt;1,AR$21,IF(INDEX(INDIRECT($AI41),AR$21,MATCH($AH41,INDIRECT($AJ41),0)+1)="",AR$21,IF(INDEX(INDIRECT($AI41),AR$21,MATCH($AH41,INDIRECT($AJ41),0)+1)="Label",AR$21,IF(INDEX(INDIRECT($AI41),AR$21,MATCH($AH41,INDIRECT($AJ41),0)+1)="GLabel",AR$21,"")))),""),""),"")</f>
        <v/>
      </c>
      <c r="AS41" s="4" t="str">
        <f ca="1">IF(Sec_Formula_Indicator&gt;0,IF(LEN($AH41)&gt;0,IF(AS$21&lt;=INDEX(INDIRECT($AJ41),1,MATCH($AH41,INDIRECT($AJ41),0)+1)+1,IF(COUNTA(_xll.BDH(TKR,IFERROR(INDEX(INDIRECT($AI41),AS$21,MATCH($AH41,INDIRECT($AJ41),0)+1),""),$Q$5,"",$Q$6,"dts=h","fill=b","array=true"))&gt;1,AS$21,IF(INDEX(INDIRECT($AI41),AS$21,MATCH($AH41,INDIRECT($AJ41),0)+1)="",AS$21,IF(INDEX(INDIRECT($AI41),AS$21,MATCH($AH41,INDIRECT($AJ41),0)+1)="Label",AS$21,IF(INDEX(INDIRECT($AI41),AS$21,MATCH($AH41,INDIRECT($AJ41),0)+1)="GLabel",AS$21,"")))),""),""),"")</f>
        <v/>
      </c>
      <c r="AT41" s="4" t="str">
        <f ca="1">IF(Sec_Formula_Indicator&gt;0,IF(LEN($AH41)&gt;0,IF(AT$21&lt;=INDEX(INDIRECT($AJ41),1,MATCH($AH41,INDIRECT($AJ41),0)+1)+1,IF(COUNTA(_xll.BDH(TKR,IFERROR(INDEX(INDIRECT($AI41),AT$21,MATCH($AH41,INDIRECT($AJ41),0)+1),""),$Q$5,"",$Q$6,"dts=h","fill=b","array=true"))&gt;1,AT$21,IF(INDEX(INDIRECT($AI41),AT$21,MATCH($AH41,INDIRECT($AJ41),0)+1)="",AT$21,IF(INDEX(INDIRECT($AI41),AT$21,MATCH($AH41,INDIRECT($AJ41),0)+1)="Label",AT$21,IF(INDEX(INDIRECT($AI41),AT$21,MATCH($AH41,INDIRECT($AJ41),0)+1)="GLabel",AT$21,"")))),""),""),"")</f>
        <v/>
      </c>
      <c r="AU41" s="4" t="str">
        <f ca="1">IF(Sec_Formula_Indicator&gt;0,IF(LEN($AH41)&gt;0,IF(AU$21&lt;=INDEX(INDIRECT($AJ41),1,MATCH($AH41,INDIRECT($AJ41),0)+1)+1,IF(COUNTA(_xll.BDH(TKR,IFERROR(INDEX(INDIRECT($AI41),AU$21,MATCH($AH41,INDIRECT($AJ41),0)+1),""),$Q$5,"",$Q$6,"dts=h","fill=b","array=true"))&gt;1,AU$21,IF(INDEX(INDIRECT($AI41),AU$21,MATCH($AH41,INDIRECT($AJ41),0)+1)="",AU$21,IF(INDEX(INDIRECT($AI41),AU$21,MATCH($AH41,INDIRECT($AJ41),0)+1)="Label",AU$21,IF(INDEX(INDIRECT($AI41),AU$21,MATCH($AH41,INDIRECT($AJ41),0)+1)="GLabel",AU$21,"")))),""),""),"")</f>
        <v/>
      </c>
      <c r="AV41" s="4" t="str">
        <f ca="1">IF(Sec_Formula_Indicator&gt;0,IF(LEN($AH41)&gt;0,IF(AV$21&lt;=INDEX(INDIRECT($AJ41),1,MATCH($AH41,INDIRECT($AJ41),0)+1)+1,IF(COUNTA(_xll.BDH(TKR,IFERROR(INDEX(INDIRECT($AI41),AV$21,MATCH($AH41,INDIRECT($AJ41),0)+1),""),$Q$5,"",$Q$6,"dts=h","fill=b","array=true"))&gt;1,AV$21,IF(INDEX(INDIRECT($AI41),AV$21,MATCH($AH41,INDIRECT($AJ41),0)+1)="",AV$21,IF(INDEX(INDIRECT($AI41),AV$21,MATCH($AH41,INDIRECT($AJ41),0)+1)="Label",AV$21,IF(INDEX(INDIRECT($AI41),AV$21,MATCH($AH41,INDIRECT($AJ41),0)+1)="GLabel",AV$21,"")))),""),""),"")</f>
        <v/>
      </c>
      <c r="AW41" s="4" t="str">
        <f ca="1">IF(Sec_Formula_Indicator&gt;0,IF(LEN($AH41)&gt;0,IF(AW$21&lt;=INDEX(INDIRECT($AJ41),1,MATCH($AH41,INDIRECT($AJ41),0)+1)+1,IF(COUNTA(_xll.BDH(TKR,IFERROR(INDEX(INDIRECT($AI41),AW$21,MATCH($AH41,INDIRECT($AJ41),0)+1),""),$Q$5,"",$Q$6,"dts=h","fill=b","array=true"))&gt;1,AW$21,IF(INDEX(INDIRECT($AI41),AW$21,MATCH($AH41,INDIRECT($AJ41),0)+1)="",AW$21,IF(INDEX(INDIRECT($AI41),AW$21,MATCH($AH41,INDIRECT($AJ41),0)+1)="Label",AW$21,IF(INDEX(INDIRECT($AI41),AW$21,MATCH($AH41,INDIRECT($AJ41),0)+1)="GLabel",AW$21,"")))),""),""),"")</f>
        <v/>
      </c>
      <c r="AX41" s="4" t="str">
        <f ca="1">IF(Sec_Formula_Indicator&gt;0,IF(LEN($AH41)&gt;0,IF(AX$21&lt;=INDEX(INDIRECT($AJ41),1,MATCH($AH41,INDIRECT($AJ41),0)+1)+1,IF(COUNTA(_xll.BDH(TKR,IFERROR(INDEX(INDIRECT($AI41),AX$21,MATCH($AH41,INDIRECT($AJ41),0)+1),""),$Q$5,"",$Q$6,"dts=h","fill=b","array=true"))&gt;1,AX$21,IF(INDEX(INDIRECT($AI41),AX$21,MATCH($AH41,INDIRECT($AJ41),0)+1)="",AX$21,IF(INDEX(INDIRECT($AI41),AX$21,MATCH($AH41,INDIRECT($AJ41),0)+1)="Label",AX$21,IF(INDEX(INDIRECT($AI41),AX$21,MATCH($AH41,INDIRECT($AJ41),0)+1)="GLabel",AX$21,"")))),""),""),"")</f>
        <v/>
      </c>
      <c r="AY41" s="4" t="str">
        <f ca="1">IF(Sec_Formula_Indicator&gt;0,IF(LEN($AH41)&gt;0,IF(AY$21&lt;=INDEX(INDIRECT($AJ41),1,MATCH($AH41,INDIRECT($AJ41),0)+1)+1,IF(COUNTA(_xll.BDH(TKR,IFERROR(INDEX(INDIRECT($AI41),AY$21,MATCH($AH41,INDIRECT($AJ41),0)+1),""),$Q$5,"",$Q$6,"dts=h","fill=b","array=true"))&gt;1,AY$21,IF(INDEX(INDIRECT($AI41),AY$21,MATCH($AH41,INDIRECT($AJ41),0)+1)="",AY$21,IF(INDEX(INDIRECT($AI41),AY$21,MATCH($AH41,INDIRECT($AJ41),0)+1)="Label",AY$21,IF(INDEX(INDIRECT($AI41),AY$21,MATCH($AH41,INDIRECT($AJ41),0)+1)="GLabel",AY$21,"")))),""),""),"")</f>
        <v/>
      </c>
      <c r="AZ41" s="4" t="str">
        <f ca="1">IF(Sec_Formula_Indicator&gt;0,IF(LEN($AH41)&gt;0,IF(AZ$21&lt;=INDEX(INDIRECT($AJ41),1,MATCH($AH41,INDIRECT($AJ41),0)+1)+1,IF(COUNTA(_xll.BDH(TKR,IFERROR(INDEX(INDIRECT($AI41),AZ$21,MATCH($AH41,INDIRECT($AJ41),0)+1),""),$Q$5,"",$Q$6,"dts=h","fill=b","array=true"))&gt;1,AZ$21,IF(INDEX(INDIRECT($AI41),AZ$21,MATCH($AH41,INDIRECT($AJ41),0)+1)="",AZ$21,IF(INDEX(INDIRECT($AI41),AZ$21,MATCH($AH41,INDIRECT($AJ41),0)+1)="Label",AZ$21,IF(INDEX(INDIRECT($AI41),AZ$21,MATCH($AH41,INDIRECT($AJ41),0)+1)="GLabel",AZ$21,"")))),""),""),"")</f>
        <v/>
      </c>
      <c r="BA41" s="4" t="str">
        <f ca="1">IF(Sec_Formula_Indicator&gt;0,IF(LEN($AH41)&gt;0,IF(BA$21&lt;=INDEX(INDIRECT($AJ41),1,MATCH($AH41,INDIRECT($AJ41),0)+1)+1,IF(COUNTA(_xll.BDH(TKR,IFERROR(INDEX(INDIRECT($AI41),BA$21,MATCH($AH41,INDIRECT($AJ41),0)+1),""),$Q$5,"",$Q$6,"dts=h","fill=b","array=true"))&gt;1,BA$21,IF(INDEX(INDIRECT($AI41),BA$21,MATCH($AH41,INDIRECT($AJ41),0)+1)="",BA$21,IF(INDEX(INDIRECT($AI41),BA$21,MATCH($AH41,INDIRECT($AJ41),0)+1)="Label",BA$21,IF(INDEX(INDIRECT($AI41),BA$21,MATCH($AH41,INDIRECT($AJ41),0)+1)="GLabel",BA$21,"")))),""),""),"")</f>
        <v/>
      </c>
      <c r="BB41" s="4" t="str">
        <f ca="1">IF(Sec_Formula_Indicator&gt;0,IF(LEN($AH41)&gt;0,IF(BB$21&lt;=INDEX(INDIRECT($AJ41),1,MATCH($AH41,INDIRECT($AJ41),0)+1)+1,IF(COUNTA(_xll.BDH(TKR,IFERROR(INDEX(INDIRECT($AI41),BB$21,MATCH($AH41,INDIRECT($AJ41),0)+1),""),$Q$5,"",$Q$6,"dts=h","fill=b","array=true"))&gt;1,BB$21,IF(INDEX(INDIRECT($AI41),BB$21,MATCH($AH41,INDIRECT($AJ41),0)+1)="",BB$21,IF(INDEX(INDIRECT($AI41),BB$21,MATCH($AH41,INDIRECT($AJ41),0)+1)="Label",BB$21,IF(INDEX(INDIRECT($AI41),BB$21,MATCH($AH41,INDIRECT($AJ41),0)+1)="GLabel",BB$21,"")))),""),""),"")</f>
        <v/>
      </c>
      <c r="BC41" s="4" t="str">
        <f ca="1">IF(Sec_Formula_Indicator&gt;0,IF(LEN($AH41)&gt;0,IF(BC$21&lt;=INDEX(INDIRECT($AJ41),1,MATCH($AH41,INDIRECT($AJ41),0)+1)+1,IF(COUNTA(_xll.BDH(TKR,IFERROR(INDEX(INDIRECT($AI41),BC$21,MATCH($AH41,INDIRECT($AJ41),0)+1),""),$Q$5,"",$Q$6,"dts=h","fill=b","array=true"))&gt;1,BC$21,IF(INDEX(INDIRECT($AI41),BC$21,MATCH($AH41,INDIRECT($AJ41),0)+1)="",BC$21,IF(INDEX(INDIRECT($AI41),BC$21,MATCH($AH41,INDIRECT($AJ41),0)+1)="Label",BC$21,IF(INDEX(INDIRECT($AI41),BC$21,MATCH($AH41,INDIRECT($AJ41),0)+1)="GLabel",BC$21,"")))),""),""),"")</f>
        <v/>
      </c>
      <c r="BD41" s="4" t="str">
        <f ca="1">IF(Sec_Formula_Indicator&gt;0,IF(LEN($AH41)&gt;0,IF(BD$21&lt;=INDEX(INDIRECT($AJ41),1,MATCH($AH41,INDIRECT($AJ41),0)+1)+1,IF(COUNTA(_xll.BDH(TKR,IFERROR(INDEX(INDIRECT($AI41),BD$21,MATCH($AH41,INDIRECT($AJ41),0)+1),""),$Q$5,"",$Q$6,"dts=h","fill=b","array=true"))&gt;1,BD$21,IF(INDEX(INDIRECT($AI41),BD$21,MATCH($AH41,INDIRECT($AJ41),0)+1)="",BD$21,IF(INDEX(INDIRECT($AI41),BD$21,MATCH($AH41,INDIRECT($AJ41),0)+1)="Label",BD$21,IF(INDEX(INDIRECT($AI41),BD$21,MATCH($AH41,INDIRECT($AJ41),0)+1)="GLabel",BD$21,"")))),""),""),"")</f>
        <v/>
      </c>
      <c r="BE41" s="4" t="str">
        <f ca="1">IF(Sec_Formula_Indicator&gt;0,IF(LEN($AH41)&gt;0,IF(BE$21&lt;=INDEX(INDIRECT($AJ41),1,MATCH($AH41,INDIRECT($AJ41),0)+1)+1,IF(COUNTA(_xll.BDH(TKR,IFERROR(INDEX(INDIRECT($AI41),BE$21,MATCH($AH41,INDIRECT($AJ41),0)+1),""),$Q$5,"",$Q$6,"dts=h","fill=b","array=true"))&gt;1,BE$21,IF(INDEX(INDIRECT($AI41),BE$21,MATCH($AH41,INDIRECT($AJ41),0)+1)="",BE$21,IF(INDEX(INDIRECT($AI41),BE$21,MATCH($AH41,INDIRECT($AJ41),0)+1)="Label",BE$21,IF(INDEX(INDIRECT($AI41),BE$21,MATCH($AH41,INDIRECT($AJ41),0)+1)="GLabel",BE$21,"")))),""),""),"")</f>
        <v/>
      </c>
      <c r="BF41" s="4" t="str">
        <f ca="1">IF(Sec_Formula_Indicator&gt;0,IF(LEN($AH41)&gt;0,IF(BF$21&lt;=INDEX(INDIRECT($AJ41),1,MATCH($AH41,INDIRECT($AJ41),0)+1)+1,IF(COUNTA(_xll.BDH(TKR,IFERROR(INDEX(INDIRECT($AI41),BF$21,MATCH($AH41,INDIRECT($AJ41),0)+1),""),$Q$5,"",$Q$6,"dts=h","fill=b","array=true"))&gt;1,BF$21,IF(INDEX(INDIRECT($AI41),BF$21,MATCH($AH41,INDIRECT($AJ41),0)+1)="",BF$21,IF(INDEX(INDIRECT($AI41),BF$21,MATCH($AH41,INDIRECT($AJ41),0)+1)="Label",BF$21,IF(INDEX(INDIRECT($AI41),BF$21,MATCH($AH41,INDIRECT($AJ41),0)+1)="GLabel",BF$21,"")))),""),""),"")</f>
        <v/>
      </c>
      <c r="BG41" s="4" t="str">
        <f ca="1">IF(Sec_Formula_Indicator&gt;0,IF(LEN($AH41)&gt;0,IF(BG$21&lt;=INDEX(INDIRECT($AJ41),1,MATCH($AH41,INDIRECT($AJ41),0)+1)+1,IF(COUNTA(_xll.BDH(TKR,IFERROR(INDEX(INDIRECT($AI41),BG$21,MATCH($AH41,INDIRECT($AJ41),0)+1),""),$Q$5,"",$Q$6,"dts=h","fill=b","array=true"))&gt;1,BG$21,IF(INDEX(INDIRECT($AI41),BG$21,MATCH($AH41,INDIRECT($AJ41),0)+1)="",BG$21,IF(INDEX(INDIRECT($AI41),BG$21,MATCH($AH41,INDIRECT($AJ41),0)+1)="Label",BG$21,IF(INDEX(INDIRECT($AI41),BG$21,MATCH($AH41,INDIRECT($AJ41),0)+1)="GLabel",BG$21,"")))),""),""),"")</f>
        <v/>
      </c>
      <c r="BH41" s="4" t="str">
        <f ca="1">IF(Sec_Formula_Indicator&gt;0,IF(LEN($AH41)&gt;0,IF(BH$21&lt;=INDEX(INDIRECT($AJ41),1,MATCH($AH41,INDIRECT($AJ41),0)+1)+1,IF(COUNTA(_xll.BDH(TKR,IFERROR(INDEX(INDIRECT($AI41),BH$21,MATCH($AH41,INDIRECT($AJ41),0)+1),""),$Q$5,"",$Q$6,"dts=h","fill=b","array=true"))&gt;1,BH$21,IF(INDEX(INDIRECT($AI41),BH$21,MATCH($AH41,INDIRECT($AJ41),0)+1)="",BH$21,IF(INDEX(INDIRECT($AI41),BH$21,MATCH($AH41,INDIRECT($AJ41),0)+1)="Label",BH$21,IF(INDEX(INDIRECT($AI41),BH$21,MATCH($AH41,INDIRECT($AJ41),0)+1)="GLabel",BH$21,"")))),""),""),"")</f>
        <v/>
      </c>
      <c r="BI41" s="4" t="str">
        <f ca="1">IF(Sec_Formula_Indicator&gt;0,IF(LEN($AH41)&gt;0,IF(BI$21&lt;=INDEX(INDIRECT($AJ41),1,MATCH($AH41,INDIRECT($AJ41),0)+1)+1,IF(COUNTA(_xll.BDH(TKR,IFERROR(INDEX(INDIRECT($AI41),BI$21,MATCH($AH41,INDIRECT($AJ41),0)+1),""),$Q$5,"",$Q$6,"dts=h","fill=b","array=true"))&gt;1,BI$21,IF(INDEX(INDIRECT($AI41),BI$21,MATCH($AH41,INDIRECT($AJ41),0)+1)="",BI$21,IF(INDEX(INDIRECT($AI41),BI$21,MATCH($AH41,INDIRECT($AJ41),0)+1)="Label",BI$21,IF(INDEX(INDIRECT($AI41),BI$21,MATCH($AH41,INDIRECT($AJ41),0)+1)="GLabel",BI$21,"")))),""),""),"")</f>
        <v/>
      </c>
      <c r="BJ41" s="4" t="str">
        <f ca="1">IF(Sec_Formula_Indicator&gt;0,IF(LEN($AH41)&gt;0,IF(BJ$21&lt;=INDEX(INDIRECT($AJ41),1,MATCH($AH41,INDIRECT($AJ41),0)+1)+1,IF(COUNTA(_xll.BDH(TKR,IFERROR(INDEX(INDIRECT($AI41),BJ$21,MATCH($AH41,INDIRECT($AJ41),0)+1),""),$Q$5,"",$Q$6,"dts=h","fill=b","array=true"))&gt;1,BJ$21,IF(INDEX(INDIRECT($AI41),BJ$21,MATCH($AH41,INDIRECT($AJ41),0)+1)="",BJ$21,IF(INDEX(INDIRECT($AI41),BJ$21,MATCH($AH41,INDIRECT($AJ41),0)+1)="Label",BJ$21,IF(INDEX(INDIRECT($AI41),BJ$21,MATCH($AH41,INDIRECT($AJ41),0)+1)="GLabel",BJ$21,"")))),""),""),"")</f>
        <v/>
      </c>
      <c r="BK41" s="4" t="str">
        <f ca="1">IF(Sec_Formula_Indicator&gt;0,IF(LEN($AH41)&gt;0,IF(BK$21&lt;=INDEX(INDIRECT($AJ41),1,MATCH($AH41,INDIRECT($AJ41),0)+1)+1,IF(COUNTA(_xll.BDH(TKR,IFERROR(INDEX(INDIRECT($AI41),BK$21,MATCH($AH41,INDIRECT($AJ41),0)+1),""),$Q$5,"",$Q$6,"dts=h","fill=b","array=true"))&gt;1,BK$21,IF(INDEX(INDIRECT($AI41),BK$21,MATCH($AH41,INDIRECT($AJ41),0)+1)="",BK$21,IF(INDEX(INDIRECT($AI41),BK$21,MATCH($AH41,INDIRECT($AJ41),0)+1)="Label",BK$21,IF(INDEX(INDIRECT($AI41),BK$21,MATCH($AH41,INDIRECT($AJ41),0)+1)="GLabel",BK$21,"")))),""),""),"")</f>
        <v/>
      </c>
      <c r="BL41" s="4" t="str">
        <f ca="1">IF(Sec_Formula_Indicator&gt;0,IF(LEN($AH41)&gt;0,IF(BL$21&lt;=INDEX(INDIRECT($AJ41),1,MATCH($AH41,INDIRECT($AJ41),0)+1)+1,IF(COUNTA(_xll.BDH(TKR,IFERROR(INDEX(INDIRECT($AI41),BL$21,MATCH($AH41,INDIRECT($AJ41),0)+1),""),$Q$5,"",$Q$6,"dts=h","fill=b","array=true"))&gt;1,BL$21,IF(INDEX(INDIRECT($AI41),BL$21,MATCH($AH41,INDIRECT($AJ41),0)+1)="",BL$21,IF(INDEX(INDIRECT($AI41),BL$21,MATCH($AH41,INDIRECT($AJ41),0)+1)="Label",BL$21,IF(INDEX(INDIRECT($AI41),BL$21,MATCH($AH41,INDIRECT($AJ41),0)+1)="GLabel",BL$21,"")))),""),""),"")</f>
        <v/>
      </c>
      <c r="BM41" s="4" t="str">
        <f ca="1">IF(Sec_Formula_Indicator&gt;0,IF(LEN($AH41)&gt;0,IF(BM$21&lt;=INDEX(INDIRECT($AJ41),1,MATCH($AH41,INDIRECT($AJ41),0)+1)+1,IF(COUNTA(_xll.BDH(TKR,IFERROR(INDEX(INDIRECT($AI41),BM$21,MATCH($AH41,INDIRECT($AJ41),0)+1),""),$Q$5,"",$Q$6,"dts=h","fill=b","array=true"))&gt;1,BM$21,IF(INDEX(INDIRECT($AI41),BM$21,MATCH($AH41,INDIRECT($AJ41),0)+1)="",BM$21,IF(INDEX(INDIRECT($AI41),BM$21,MATCH($AH41,INDIRECT($AJ41),0)+1)="Label",BM$21,IF(INDEX(INDIRECT($AI41),BM$21,MATCH($AH41,INDIRECT($AJ41),0)+1)="GLabel",BM$21,"")))),""),""),"")</f>
        <v/>
      </c>
      <c r="BN41" s="4" t="str">
        <f ca="1">IF(Sec_Formula_Indicator&gt;0,IF(LEN($AH41)&gt;0,IF(BN$21&lt;=INDEX(INDIRECT($AJ41),1,MATCH($AH41,INDIRECT($AJ41),0)+1)+1,IF(COUNTA(_xll.BDH(TKR,IFERROR(INDEX(INDIRECT($AI41),BN$21,MATCH($AH41,INDIRECT($AJ41),0)+1),""),$Q$5,"",$Q$6,"dts=h","fill=b","array=true"))&gt;1,BN$21,IF(INDEX(INDIRECT($AI41),BN$21,MATCH($AH41,INDIRECT($AJ41),0)+1)="",BN$21,IF(INDEX(INDIRECT($AI41),BN$21,MATCH($AH41,INDIRECT($AJ41),0)+1)="Label",BN$21,IF(INDEX(INDIRECT($AI41),BN$21,MATCH($AH41,INDIRECT($AJ41),0)+1)="GLabel",BN$21,"")))),""),""),"")</f>
        <v/>
      </c>
      <c r="BO41" s="4" t="str">
        <f ca="1">IF(Sec_Formula_Indicator&gt;0,IF(LEN($AH41)&gt;0,IF(BO$21&lt;=INDEX(INDIRECT($AJ41),1,MATCH($AH41,INDIRECT($AJ41),0)+1)+1,IF(COUNTA(_xll.BDH(TKR,IFERROR(INDEX(INDIRECT($AI41),BO$21,MATCH($AH41,INDIRECT($AJ41),0)+1),""),$Q$5,"",$Q$6,"dts=h","fill=b","array=true"))&gt;1,BO$21,IF(INDEX(INDIRECT($AI41),BO$21,MATCH($AH41,INDIRECT($AJ41),0)+1)="",BO$21,IF(INDEX(INDIRECT($AI41),BO$21,MATCH($AH41,INDIRECT($AJ41),0)+1)="Label",BO$21,IF(INDEX(INDIRECT($AI41),BO$21,MATCH($AH41,INDIRECT($AJ41),0)+1)="GLabel",BO$21,"")))),""),""),"")</f>
        <v/>
      </c>
      <c r="BP41" s="4" t="str">
        <f ca="1">IF(Sec_Formula_Indicator&gt;0,IF(LEN($AH41)&gt;0,IF(BP$21&lt;=INDEX(INDIRECT($AJ41),1,MATCH($AH41,INDIRECT($AJ41),0)+1)+1,IF(COUNTA(_xll.BDH(TKR,IFERROR(INDEX(INDIRECT($AI41),BP$21,MATCH($AH41,INDIRECT($AJ41),0)+1),""),$Q$5,"",$Q$6,"dts=h","fill=b","array=true"))&gt;1,BP$21,IF(INDEX(INDIRECT($AI41),BP$21,MATCH($AH41,INDIRECT($AJ41),0)+1)="",BP$21,IF(INDEX(INDIRECT($AI41),BP$21,MATCH($AH41,INDIRECT($AJ41),0)+1)="Label",BP$21,IF(INDEX(INDIRECT($AI41),BP$21,MATCH($AH41,INDIRECT($AJ41),0)+1)="GLabel",BP$21,"")))),""),""),"")</f>
        <v/>
      </c>
      <c r="BQ41" s="4" t="str">
        <f ca="1">IF(Sec_Formula_Indicator&gt;0,IF(LEN($AH41)&gt;0,IF(BQ$21&lt;=INDEX(INDIRECT($AJ41),1,MATCH($AH41,INDIRECT($AJ41),0)+1)+1,IF(COUNTA(_xll.BDH(TKR,IFERROR(INDEX(INDIRECT($AI41),BQ$21,MATCH($AH41,INDIRECT($AJ41),0)+1),""),$Q$5,"",$Q$6,"dts=h","fill=b","array=true"))&gt;1,BQ$21,IF(INDEX(INDIRECT($AI41),BQ$21,MATCH($AH41,INDIRECT($AJ41),0)+1)="",BQ$21,IF(INDEX(INDIRECT($AI41),BQ$21,MATCH($AH41,INDIRECT($AJ41),0)+1)="Label",BQ$21,IF(INDEX(INDIRECT($AI41),BQ$21,MATCH($AH41,INDIRECT($AJ41),0)+1)="GLabel",BQ$21,"")))),""),""),"")</f>
        <v/>
      </c>
      <c r="BR41" s="4" t="str">
        <f ca="1">IF(Sec_Formula_Indicator&gt;0,IF(LEN($AH41)&gt;0,IF(BR$21&lt;=INDEX(INDIRECT($AJ41),1,MATCH($AH41,INDIRECT($AJ41),0)+1)+1,IF(COUNTA(_xll.BDH(TKR,IFERROR(INDEX(INDIRECT($AI41),BR$21,MATCH($AH41,INDIRECT($AJ41),0)+1),""),$Q$5,"",$Q$6,"dts=h","fill=b","array=true"))&gt;1,BR$21,IF(INDEX(INDIRECT($AI41),BR$21,MATCH($AH41,INDIRECT($AJ41),0)+1)="",BR$21,IF(INDEX(INDIRECT($AI41),BR$21,MATCH($AH41,INDIRECT($AJ41),0)+1)="Label",BR$21,IF(INDEX(INDIRECT($AI41),BR$21,MATCH($AH41,INDIRECT($AJ41),0)+1)="GLabel",BR$21,"")))),""),""),"")</f>
        <v/>
      </c>
      <c r="BS41" s="4" t="str">
        <f ca="1">IF(Sec_Formula_Indicator&gt;0,IF(LEN($AH41)&gt;0,IF(BS$21&lt;=INDEX(INDIRECT($AJ41),1,MATCH($AH41,INDIRECT($AJ41),0)+1)+1,IF(COUNTA(_xll.BDH(TKR,IFERROR(INDEX(INDIRECT($AI41),BS$21,MATCH($AH41,INDIRECT($AJ41),0)+1),""),$Q$5,"",$Q$6,"dts=h","fill=b","array=true"))&gt;1,BS$21,IF(INDEX(INDIRECT($AI41),BS$21,MATCH($AH41,INDIRECT($AJ41),0)+1)="",BS$21,IF(INDEX(INDIRECT($AI41),BS$21,MATCH($AH41,INDIRECT($AJ41),0)+1)="Label",BS$21,IF(INDEX(INDIRECT($AI41),BS$21,MATCH($AH41,INDIRECT($AJ41),0)+1)="GLabel",BS$21,"")))),""),""),"")</f>
        <v/>
      </c>
      <c r="BT41" s="4" t="str">
        <f ca="1">IF(Sec_Formula_Indicator&gt;0,IF(LEN($AH41)&gt;0,IF(BT$21&lt;=INDEX(INDIRECT($AJ41),1,MATCH($AH41,INDIRECT($AJ41),0)+1)+1,IF(COUNTA(_xll.BDH(TKR,IFERROR(INDEX(INDIRECT($AI41),BT$21,MATCH($AH41,INDIRECT($AJ41),0)+1),""),$Q$5,"",$Q$6,"dts=h","fill=b","array=true"))&gt;1,BT$21,IF(INDEX(INDIRECT($AI41),BT$21,MATCH($AH41,INDIRECT($AJ41),0)+1)="",BT$21,IF(INDEX(INDIRECT($AI41),BT$21,MATCH($AH41,INDIRECT($AJ41),0)+1)="Label",BT$21,IF(INDEX(INDIRECT($AI41),BT$21,MATCH($AH41,INDIRECT($AJ41),0)+1)="GLabel",BT$21,"")))),""),""),"")</f>
        <v/>
      </c>
      <c r="BU41" s="4" t="str">
        <f ca="1">IF(Sec_Formula_Indicator&gt;0,IF(LEN($AH41)&gt;0,IF(BU$21&lt;=INDEX(INDIRECT($AJ41),1,MATCH($AH41,INDIRECT($AJ41),0)+1)+1,IF(COUNTA(_xll.BDH(TKR,IFERROR(INDEX(INDIRECT($AI41),BU$21,MATCH($AH41,INDIRECT($AJ41),0)+1),""),$Q$5,"",$Q$6,"dts=h","fill=b","array=true"))&gt;1,BU$21,IF(INDEX(INDIRECT($AI41),BU$21,MATCH($AH41,INDIRECT($AJ41),0)+1)="",BU$21,IF(INDEX(INDIRECT($AI41),BU$21,MATCH($AH41,INDIRECT($AJ41),0)+1)="Label",BU$21,IF(INDEX(INDIRECT($AI41),BU$21,MATCH($AH41,INDIRECT($AJ41),0)+1)="GLabel",BU$21,"")))),""),""),"")</f>
        <v/>
      </c>
      <c r="BV41" s="4" t="str">
        <f ca="1">IF(Sec_Formula_Indicator&gt;0,IF(LEN($AH41)&gt;0,IF(BV$21&lt;=INDEX(INDIRECT($AJ41),1,MATCH($AH41,INDIRECT($AJ41),0)+1)+1,IF(COUNTA(_xll.BDH(TKR,IFERROR(INDEX(INDIRECT($AI41),BV$21,MATCH($AH41,INDIRECT($AJ41),0)+1),""),$Q$5,"",$Q$6,"dts=h","fill=b","array=true"))&gt;1,BV$21,IF(INDEX(INDIRECT($AI41),BV$21,MATCH($AH41,INDIRECT($AJ41),0)+1)="",BV$21,IF(INDEX(INDIRECT($AI41),BV$21,MATCH($AH41,INDIRECT($AJ41),0)+1)="Label",BV$21,IF(INDEX(INDIRECT($AI41),BV$21,MATCH($AH41,INDIRECT($AJ41),0)+1)="GLabel",BV$21,"")))),""),""),"")</f>
        <v/>
      </c>
      <c r="BW41" s="4" t="str">
        <f ca="1">IF(Sec_Formula_Indicator&gt;0,IF(LEN($AH41)&gt;0,IF(BW$21&lt;=INDEX(INDIRECT($AJ41),1,MATCH($AH41,INDIRECT($AJ41),0)+1)+1,IF(COUNTA(_xll.BDH(TKR,IFERROR(INDEX(INDIRECT($AI41),BW$21,MATCH($AH41,INDIRECT($AJ41),0)+1),""),$Q$5,"",$Q$6,"dts=h","fill=b","array=true"))&gt;1,BW$21,IF(INDEX(INDIRECT($AI41),BW$21,MATCH($AH41,INDIRECT($AJ41),0)+1)="",BW$21,IF(INDEX(INDIRECT($AI41),BW$21,MATCH($AH41,INDIRECT($AJ41),0)+1)="Label",BW$21,IF(INDEX(INDIRECT($AI41),BW$21,MATCH($AH41,INDIRECT($AJ41),0)+1)="GLabel",BW$21,"")))),""),""),"")</f>
        <v/>
      </c>
      <c r="BX41" s="4" t="str">
        <f ca="1">IF(Sec_Formula_Indicator&gt;0,IF(LEN($AH41)&gt;0,IF(BX$21&lt;=INDEX(INDIRECT($AJ41),1,MATCH($AH41,INDIRECT($AJ41),0)+1)+1,IF(COUNTA(_xll.BDH(TKR,IFERROR(INDEX(INDIRECT($AI41),BX$21,MATCH($AH41,INDIRECT($AJ41),0)+1),""),$Q$5,"",$Q$6,"dts=h","fill=b","array=true"))&gt;1,BX$21,IF(INDEX(INDIRECT($AI41),BX$21,MATCH($AH41,INDIRECT($AJ41),0)+1)="",BX$21,IF(INDEX(INDIRECT($AI41),BX$21,MATCH($AH41,INDIRECT($AJ41),0)+1)="Label",BX$21,IF(INDEX(INDIRECT($AI41),BX$21,MATCH($AH41,INDIRECT($AJ41),0)+1)="GLabel",BX$21,"")))),""),""),"")</f>
        <v/>
      </c>
      <c r="BY41" s="4" t="str">
        <f ca="1">IF(Sec_Formula_Indicator&gt;0,IF(LEN($AH41)&gt;0,IF(BY$21&lt;=INDEX(INDIRECT($AJ41),1,MATCH($AH41,INDIRECT($AJ41),0)+1)+1,IF(COUNTA(_xll.BDH(TKR,IFERROR(INDEX(INDIRECT($AI41),BY$21,MATCH($AH41,INDIRECT($AJ41),0)+1),""),$Q$5,"",$Q$6,"dts=h","fill=b","array=true"))&gt;1,BY$21,IF(INDEX(INDIRECT($AI41),BY$21,MATCH($AH41,INDIRECT($AJ41),0)+1)="",BY$21,IF(INDEX(INDIRECT($AI41),BY$21,MATCH($AH41,INDIRECT($AJ41),0)+1)="Label",BY$21,IF(INDEX(INDIRECT($AI41),BY$21,MATCH($AH41,INDIRECT($AJ41),0)+1)="GLabel",BY$21,"")))),""),""),"")</f>
        <v/>
      </c>
      <c r="BZ41" s="4" t="str">
        <f ca="1">IF(Sec_Formula_Indicator&gt;0,IF(LEN($AH41)&gt;0,IF(BZ$21&lt;=INDEX(INDIRECT($AJ41),1,MATCH($AH41,INDIRECT($AJ41),0)+1)+1,IF(COUNTA(_xll.BDH(TKR,IFERROR(INDEX(INDIRECT($AI41),BZ$21,MATCH($AH41,INDIRECT($AJ41),0)+1),""),$Q$5,"",$Q$6,"dts=h","fill=b","array=true"))&gt;1,BZ$21,IF(INDEX(INDIRECT($AI41),BZ$21,MATCH($AH41,INDIRECT($AJ41),0)+1)="",BZ$21,IF(INDEX(INDIRECT($AI41),BZ$21,MATCH($AH41,INDIRECT($AJ41),0)+1)="Label",BZ$21,IF(INDEX(INDIRECT($AI41),BZ$21,MATCH($AH41,INDIRECT($AJ41),0)+1)="GLabel",BZ$21,"")))),""),""),"")</f>
        <v/>
      </c>
      <c r="CA41" s="4" t="str">
        <f ca="1">IF(Sec_Formula_Indicator&gt;0,IF(LEN($AH41)&gt;0,IF(CA$21&lt;=INDEX(INDIRECT($AJ41),1,MATCH($AH41,INDIRECT($AJ41),0)+1)+1,IF(COUNTA(_xll.BDH(TKR,IFERROR(INDEX(INDIRECT($AI41),CA$21,MATCH($AH41,INDIRECT($AJ41),0)+1),""),$Q$5,"",$Q$6,"dts=h","fill=b","array=true"))&gt;1,CA$21,IF(INDEX(INDIRECT($AI41),CA$21,MATCH($AH41,INDIRECT($AJ41),0)+1)="",CA$21,IF(INDEX(INDIRECT($AI41),CA$21,MATCH($AH41,INDIRECT($AJ41),0)+1)="Label",CA$21,IF(INDEX(INDIRECT($AI41),CA$21,MATCH($AH41,INDIRECT($AJ41),0)+1)="GLabel",CA$21,"")))),""),""),"")</f>
        <v/>
      </c>
      <c r="CB41" s="4" t="str">
        <f ca="1">IF(Sec_Formula_Indicator&gt;0,IF(LEN($AH41)&gt;0,IF(CB$21&lt;=INDEX(INDIRECT($AJ41),1,MATCH($AH41,INDIRECT($AJ41),0)+1)+1,IF(COUNTA(_xll.BDH(TKR,IFERROR(INDEX(INDIRECT($AI41),CB$21,MATCH($AH41,INDIRECT($AJ41),0)+1),""),$Q$5,"",$Q$6,"dts=h","fill=b","array=true"))&gt;1,CB$21,IF(INDEX(INDIRECT($AI41),CB$21,MATCH($AH41,INDIRECT($AJ41),0)+1)="",CB$21,IF(INDEX(INDIRECT($AI41),CB$21,MATCH($AH41,INDIRECT($AJ41),0)+1)="Label",CB$21,IF(INDEX(INDIRECT($AI41),CB$21,MATCH($AH41,INDIRECT($AJ41),0)+1)="GLabel",CB$21,"")))),""),""),"")</f>
        <v/>
      </c>
      <c r="CC41" s="4" t="str">
        <f ca="1">IF(Sec_Formula_Indicator&gt;0,IF(LEN($AH41)&gt;0,IF(CC$21&lt;=INDEX(INDIRECT($AJ41),1,MATCH($AH41,INDIRECT($AJ41),0)+1)+1,IF(COUNTA(_xll.BDH(TKR,IFERROR(INDEX(INDIRECT($AI41),CC$21,MATCH($AH41,INDIRECT($AJ41),0)+1),""),$Q$5,"",$Q$6,"dts=h","fill=b","array=true"))&gt;1,CC$21,IF(INDEX(INDIRECT($AI41),CC$21,MATCH($AH41,INDIRECT($AJ41),0)+1)="",CC$21,IF(INDEX(INDIRECT($AI41),CC$21,MATCH($AH41,INDIRECT($AJ41),0)+1)="Label",CC$21,IF(INDEX(INDIRECT($AI41),CC$21,MATCH($AH41,INDIRECT($AJ41),0)+1)="GLabel",CC$21,"")))),""),""),"")</f>
        <v/>
      </c>
      <c r="CD41" s="4" t="str">
        <f ca="1">IF(Sec_Formula_Indicator&gt;0,IF(LEN($AH41)&gt;0,IF(CD$21&lt;=INDEX(INDIRECT($AJ41),1,MATCH($AH41,INDIRECT($AJ41),0)+1)+1,IF(COUNTA(_xll.BDH(TKR,IFERROR(INDEX(INDIRECT($AI41),CD$21,MATCH($AH41,INDIRECT($AJ41),0)+1),""),$Q$5,"",$Q$6,"dts=h","fill=b","array=true"))&gt;1,CD$21,IF(INDEX(INDIRECT($AI41),CD$21,MATCH($AH41,INDIRECT($AJ41),0)+1)="",CD$21,IF(INDEX(INDIRECT($AI41),CD$21,MATCH($AH41,INDIRECT($AJ41),0)+1)="Label",CD$21,IF(INDEX(INDIRECT($AI41),CD$21,MATCH($AH41,INDIRECT($AJ41),0)+1)="GLabel",CD$21,"")))),""),""),"")</f>
        <v/>
      </c>
      <c r="CE41" s="4" t="str">
        <f ca="1">IF(Sec_Formula_Indicator&gt;0,IF(LEN($AH41)&gt;0,IF(CE$21&lt;=INDEX(INDIRECT($AJ41),1,MATCH($AH41,INDIRECT($AJ41),0)+1)+1,IF(COUNTA(_xll.BDH(TKR,IFERROR(INDEX(INDIRECT($AI41),CE$21,MATCH($AH41,INDIRECT($AJ41),0)+1),""),$Q$5,"",$Q$6,"dts=h","fill=b","array=true"))&gt;1,CE$21,IF(INDEX(INDIRECT($AI41),CE$21,MATCH($AH41,INDIRECT($AJ41),0)+1)="",CE$21,IF(INDEX(INDIRECT($AI41),CE$21,MATCH($AH41,INDIRECT($AJ41),0)+1)="Label",CE$21,IF(INDEX(INDIRECT($AI41),CE$21,MATCH($AH41,INDIRECT($AJ41),0)+1)="GLabel",CE$21,"")))),""),""),"")</f>
        <v/>
      </c>
      <c r="CF41" s="4" t="str">
        <f ca="1">IF(Sec_Formula_Indicator&gt;0,IF(LEN($AH41)&gt;0,IF(CF$21&lt;=INDEX(INDIRECT($AJ41),1,MATCH($AH41,INDIRECT($AJ41),0)+1)+1,IF(COUNTA(_xll.BDH(TKR,IFERROR(INDEX(INDIRECT($AI41),CF$21,MATCH($AH41,INDIRECT($AJ41),0)+1),""),$Q$5,"",$Q$6,"dts=h","fill=b","array=true"))&gt;1,CF$21,IF(INDEX(INDIRECT($AI41),CF$21,MATCH($AH41,INDIRECT($AJ41),0)+1)="",CF$21,IF(INDEX(INDIRECT($AI41),CF$21,MATCH($AH41,INDIRECT($AJ41),0)+1)="Label",CF$21,IF(INDEX(INDIRECT($AI41),CF$21,MATCH($AH41,INDIRECT($AJ41),0)+1)="GLabel",CF$21,"")))),""),""),"")</f>
        <v/>
      </c>
      <c r="CG41" s="4" t="str">
        <f ca="1">IF(Sec_Formula_Indicator&gt;0,IF(LEN($AH41)&gt;0,IF(CG$21&lt;=INDEX(INDIRECT($AJ41),1,MATCH($AH41,INDIRECT($AJ41),0)+1)+1,IF(COUNTA(_xll.BDH(TKR,IFERROR(INDEX(INDIRECT($AI41),CG$21,MATCH($AH41,INDIRECT($AJ41),0)+1),""),$Q$5,"",$Q$6,"dts=h","fill=b","array=true"))&gt;1,CG$21,IF(INDEX(INDIRECT($AI41),CG$21,MATCH($AH41,INDIRECT($AJ41),0)+1)="",CG$21,IF(INDEX(INDIRECT($AI41),CG$21,MATCH($AH41,INDIRECT($AJ41),0)+1)="Label",CG$21,IF(INDEX(INDIRECT($AI41),CG$21,MATCH($AH41,INDIRECT($AJ41),0)+1)="GLabel",CG$21,"")))),""),""),"")</f>
        <v/>
      </c>
      <c r="CH41" s="4" t="str">
        <f ca="1">IF(Sec_Formula_Indicator&gt;0,IF(LEN($AH41)&gt;0,IF(CH$21&lt;=INDEX(INDIRECT($AJ41),1,MATCH($AH41,INDIRECT($AJ41),0)+1)+1,IF(COUNTA(_xll.BDH(TKR,IFERROR(INDEX(INDIRECT($AI41),CH$21,MATCH($AH41,INDIRECT($AJ41),0)+1),""),$Q$5,"",$Q$6,"dts=h","fill=b","array=true"))&gt;1,CH$21,IF(INDEX(INDIRECT($AI41),CH$21,MATCH($AH41,INDIRECT($AJ41),0)+1)="",CH$21,IF(INDEX(INDIRECT($AI41),CH$21,MATCH($AH41,INDIRECT($AJ41),0)+1)="Label",CH$21,IF(INDEX(INDIRECT($AI41),CH$21,MATCH($AH41,INDIRECT($AJ41),0)+1)="GLabel",CH$21,"")))),""),""),"")</f>
        <v/>
      </c>
      <c r="CI41" s="4" t="str">
        <f ca="1">IF(Sec_Formula_Indicator&gt;0,IF(LEN($AH41)&gt;0,IF(CI$21&lt;=INDEX(INDIRECT($AJ41),1,MATCH($AH41,INDIRECT($AJ41),0)+1)+1,IF(COUNTA(_xll.BDH(TKR,IFERROR(INDEX(INDIRECT($AI41),CI$21,MATCH($AH41,INDIRECT($AJ41),0)+1),""),$Q$5,"",$Q$6,"dts=h","fill=b","array=true"))&gt;1,CI$21,IF(INDEX(INDIRECT($AI41),CI$21,MATCH($AH41,INDIRECT($AJ41),0)+1)="",CI$21,IF(INDEX(INDIRECT($AI41),CI$21,MATCH($AH41,INDIRECT($AJ41),0)+1)="Label",CI$21,IF(INDEX(INDIRECT($AI41),CI$21,MATCH($AH41,INDIRECT($AJ41),0)+1)="GLabel",CI$21,"")))),""),""),"")</f>
        <v/>
      </c>
      <c r="CJ41" s="4" t="str">
        <f ca="1">IF(Sec_Formula_Indicator&gt;0,IF(LEN($AH41)&gt;0,IF(CJ$21&lt;=INDEX(INDIRECT($AJ41),1,MATCH($AH41,INDIRECT($AJ41),0)+1)+1,IF(COUNTA(_xll.BDH(TKR,IFERROR(INDEX(INDIRECT($AI41),CJ$21,MATCH($AH41,INDIRECT($AJ41),0)+1),""),$Q$5,"",$Q$6,"dts=h","fill=b","array=true"))&gt;1,CJ$21,IF(INDEX(INDIRECT($AI41),CJ$21,MATCH($AH41,INDIRECT($AJ41),0)+1)="",CJ$21,IF(INDEX(INDIRECT($AI41),CJ$21,MATCH($AH41,INDIRECT($AJ41),0)+1)="Label",CJ$21,IF(INDEX(INDIRECT($AI41),CJ$21,MATCH($AH41,INDIRECT($AJ41),0)+1)="GLabel",CJ$21,"")))),""),""),"")</f>
        <v/>
      </c>
      <c r="CK41" s="4" t="str">
        <f ca="1">IF(Sec_Formula_Indicator&gt;0,IF(LEN($AH41)&gt;0,IF(CK$21&lt;=INDEX(INDIRECT($AJ41),1,MATCH($AH41,INDIRECT($AJ41),0)+1)+1,IF(COUNTA(_xll.BDH(TKR,IFERROR(INDEX(INDIRECT($AI41),CK$21,MATCH($AH41,INDIRECT($AJ41),0)+1),""),$Q$5,"",$Q$6,"dts=h","fill=b","array=true"))&gt;1,CK$21,IF(INDEX(INDIRECT($AI41),CK$21,MATCH($AH41,INDIRECT($AJ41),0)+1)="",CK$21,IF(INDEX(INDIRECT($AI41),CK$21,MATCH($AH41,INDIRECT($AJ41),0)+1)="Label",CK$21,IF(INDEX(INDIRECT($AI41),CK$21,MATCH($AH41,INDIRECT($AJ41),0)+1)="GLabel",CK$21,"")))),""),""),"")</f>
        <v/>
      </c>
      <c r="CL41" s="4" t="str">
        <f ca="1">IF(Sec_Formula_Indicator&gt;0,IF(LEN($AH41)&gt;0,IF(CL$21&lt;=INDEX(INDIRECT($AJ41),1,MATCH($AH41,INDIRECT($AJ41),0)+1)+1,IF(COUNTA(_xll.BDH(TKR,IFERROR(INDEX(INDIRECT($AI41),CL$21,MATCH($AH41,INDIRECT($AJ41),0)+1),""),$Q$5,"",$Q$6,"dts=h","fill=b","array=true"))&gt;1,CL$21,IF(INDEX(INDIRECT($AI41),CL$21,MATCH($AH41,INDIRECT($AJ41),0)+1)="",CL$21,IF(INDEX(INDIRECT($AI41),CL$21,MATCH($AH41,INDIRECT($AJ41),0)+1)="Label",CL$21,IF(INDEX(INDIRECT($AI41),CL$21,MATCH($AH41,INDIRECT($AJ41),0)+1)="GLabel",CL$21,"")))),""),""),"")</f>
        <v/>
      </c>
      <c r="CM41" s="4" t="str">
        <f ca="1">IF(Sec_Formula_Indicator&gt;0,IF(LEN($AH41)&gt;0,IF(CM$21&lt;=INDEX(INDIRECT($AJ41),1,MATCH($AH41,INDIRECT($AJ41),0)+1)+1,IF(COUNTA(_xll.BDH(TKR,IFERROR(INDEX(INDIRECT($AI41),CM$21,MATCH($AH41,INDIRECT($AJ41),0)+1),""),$Q$5,"",$Q$6,"dts=h","fill=b","array=true"))&gt;1,CM$21,IF(INDEX(INDIRECT($AI41),CM$21,MATCH($AH41,INDIRECT($AJ41),0)+1)="",CM$21,IF(INDEX(INDIRECT($AI41),CM$21,MATCH($AH41,INDIRECT($AJ41),0)+1)="Label",CM$21,IF(INDEX(INDIRECT($AI41),CM$21,MATCH($AH41,INDIRECT($AJ41),0)+1)="GLabel",CM$21,"")))),""),""),"")</f>
        <v/>
      </c>
      <c r="CN41" s="4" t="str">
        <f ca="1">IF(Sec_Formula_Indicator&gt;0,IF(LEN($AH41)&gt;0,IF(CN$21&lt;=INDEX(INDIRECT($AJ41),1,MATCH($AH41,INDIRECT($AJ41),0)+1)+1,IF(COUNTA(_xll.BDH(TKR,IFERROR(INDEX(INDIRECT($AI41),CN$21,MATCH($AH41,INDIRECT($AJ41),0)+1),""),$Q$5,"",$Q$6,"dts=h","fill=b","array=true"))&gt;1,CN$21,IF(INDEX(INDIRECT($AI41),CN$21,MATCH($AH41,INDIRECT($AJ41),0)+1)="",CN$21,IF(INDEX(INDIRECT($AI41),CN$21,MATCH($AH41,INDIRECT($AJ41),0)+1)="Label",CN$21,IF(INDEX(INDIRECT($AI41),CN$21,MATCH($AH41,INDIRECT($AJ41),0)+1)="GLabel",CN$21,"")))),""),""),"")</f>
        <v/>
      </c>
      <c r="CO41" s="4" t="str">
        <f ca="1">IF(Sec_Formula_Indicator&gt;0,IF(LEN($AH41)&gt;0,IF(CO$21&lt;=INDEX(INDIRECT($AJ41),1,MATCH($AH41,INDIRECT($AJ41),0)+1)+1,IF(COUNTA(_xll.BDH(TKR,IFERROR(INDEX(INDIRECT($AI41),CO$21,MATCH($AH41,INDIRECT($AJ41),0)+1),""),$Q$5,"",$Q$6,"dts=h","fill=b","array=true"))&gt;1,CO$21,IF(INDEX(INDIRECT($AI41),CO$21,MATCH($AH41,INDIRECT($AJ41),0)+1)="",CO$21,IF(INDEX(INDIRECT($AI41),CO$21,MATCH($AH41,INDIRECT($AJ41),0)+1)="Label",CO$21,IF(INDEX(INDIRECT($AI41),CO$21,MATCH($AH41,INDIRECT($AJ41),0)+1)="GLabel",CO$21,"")))),""),""),"")</f>
        <v/>
      </c>
      <c r="CP41" s="4" t="str">
        <f ca="1">IF(Sec_Formula_Indicator&gt;0,IF(LEN($AH41)&gt;0,IF(CP$21&lt;=INDEX(INDIRECT($AJ41),1,MATCH($AH41,INDIRECT($AJ41),0)+1)+1,IF(COUNTA(_xll.BDH(TKR,IFERROR(INDEX(INDIRECT($AI41),CP$21,MATCH($AH41,INDIRECT($AJ41),0)+1),""),$Q$5,"",$Q$6,"dts=h","fill=b","array=true"))&gt;1,CP$21,IF(INDEX(INDIRECT($AI41),CP$21,MATCH($AH41,INDIRECT($AJ41),0)+1)="",CP$21,IF(INDEX(INDIRECT($AI41),CP$21,MATCH($AH41,INDIRECT($AJ41),0)+1)="Label",CP$21,IF(INDEX(INDIRECT($AI41),CP$21,MATCH($AH41,INDIRECT($AJ41),0)+1)="GLabel",CP$21,"")))),""),""),"")</f>
        <v/>
      </c>
      <c r="CQ41" s="4" t="str">
        <f ca="1">IF(Sec_Formula_Indicator&gt;0,IF(LEN($AH41)&gt;0,IF(CQ$21&lt;=INDEX(INDIRECT($AJ41),1,MATCH($AH41,INDIRECT($AJ41),0)+1)+1,IF(COUNTA(_xll.BDH(TKR,IFERROR(INDEX(INDIRECT($AI41),CQ$21,MATCH($AH41,INDIRECT($AJ41),0)+1),""),$Q$5,"",$Q$6,"dts=h","fill=b","array=true"))&gt;1,CQ$21,IF(INDEX(INDIRECT($AI41),CQ$21,MATCH($AH41,INDIRECT($AJ41),0)+1)="",CQ$21,IF(INDEX(INDIRECT($AI41),CQ$21,MATCH($AH41,INDIRECT($AJ41),0)+1)="Label",CQ$21,IF(INDEX(INDIRECT($AI41),CQ$21,MATCH($AH41,INDIRECT($AJ41),0)+1)="GLabel",CQ$21,"")))),""),""),"")</f>
        <v/>
      </c>
      <c r="CR41" s="4" t="str">
        <f ca="1">IF(Sec_Formula_Indicator&gt;0,IF(LEN($AH41)&gt;0,IF(CR$21&lt;=INDEX(INDIRECT($AJ41),1,MATCH($AH41,INDIRECT($AJ41),0)+1)+1,IF(COUNTA(_xll.BDH(TKR,IFERROR(INDEX(INDIRECT($AI41),CR$21,MATCH($AH41,INDIRECT($AJ41),0)+1),""),$Q$5,"",$Q$6,"dts=h","fill=b","array=true"))&gt;1,CR$21,IF(INDEX(INDIRECT($AI41),CR$21,MATCH($AH41,INDIRECT($AJ41),0)+1)="",CR$21,IF(INDEX(INDIRECT($AI41),CR$21,MATCH($AH41,INDIRECT($AJ41),0)+1)="Label",CR$21,IF(INDEX(INDIRECT($AI41),CR$21,MATCH($AH41,INDIRECT($AJ41),0)+1)="GLabel",CR$21,"")))),""),""),"")</f>
        <v/>
      </c>
      <c r="CS41" s="4" t="str">
        <f ca="1">IF(Sec_Formula_Indicator&gt;0,IF(LEN($AH41)&gt;0,IF(CS$21&lt;=INDEX(INDIRECT($AJ41),1,MATCH($AH41,INDIRECT($AJ41),0)+1)+1,IF(COUNTA(_xll.BDH(TKR,IFERROR(INDEX(INDIRECT($AI41),CS$21,MATCH($AH41,INDIRECT($AJ41),0)+1),""),$Q$5,"",$Q$6,"dts=h","fill=b","array=true"))&gt;1,CS$21,IF(INDEX(INDIRECT($AI41),CS$21,MATCH($AH41,INDIRECT($AJ41),0)+1)="",CS$21,IF(INDEX(INDIRECT($AI41),CS$21,MATCH($AH41,INDIRECT($AJ41),0)+1)="Label",CS$21,IF(INDEX(INDIRECT($AI41),CS$21,MATCH($AH41,INDIRECT($AJ41),0)+1)="GLabel",CS$21,"")))),""),""),"")</f>
        <v/>
      </c>
      <c r="CT41" s="4" t="str">
        <f ca="1">IF(Sec_Formula_Indicator&gt;0,IF(LEN($AH41)&gt;0,IF(CT$21&lt;=INDEX(INDIRECT($AJ41),1,MATCH($AH41,INDIRECT($AJ41),0)+1)+1,IF(COUNTA(_xll.BDH(TKR,IFERROR(INDEX(INDIRECT($AI41),CT$21,MATCH($AH41,INDIRECT($AJ41),0)+1),""),$Q$5,"",$Q$6,"dts=h","fill=b","array=true"))&gt;1,CT$21,IF(INDEX(INDIRECT($AI41),CT$21,MATCH($AH41,INDIRECT($AJ41),0)+1)="",CT$21,IF(INDEX(INDIRECT($AI41),CT$21,MATCH($AH41,INDIRECT($AJ41),0)+1)="Label",CT$21,IF(INDEX(INDIRECT($AI41),CT$21,MATCH($AH41,INDIRECT($AJ41),0)+1)="GLabel",CT$21,"")))),""),""),"")</f>
        <v/>
      </c>
      <c r="CU41" s="4" t="str">
        <f ca="1">IF(Sec_Formula_Indicator&gt;0,IF(LEN($AH41)&gt;0,IF(CU$21&lt;=INDEX(INDIRECT($AJ41),1,MATCH($AH41,INDIRECT($AJ41),0)+1)+1,IF(COUNTA(_xll.BDH(TKR,IFERROR(INDEX(INDIRECT($AI41),CU$21,MATCH($AH41,INDIRECT($AJ41),0)+1),""),$Q$5,"",$Q$6,"dts=h","fill=b","array=true"))&gt;1,CU$21,IF(INDEX(INDIRECT($AI41),CU$21,MATCH($AH41,INDIRECT($AJ41),0)+1)="",CU$21,IF(INDEX(INDIRECT($AI41),CU$21,MATCH($AH41,INDIRECT($AJ41),0)+1)="Label",CU$21,IF(INDEX(INDIRECT($AI41),CU$21,MATCH($AH41,INDIRECT($AJ41),0)+1)="GLabel",CU$21,"")))),""),""),"")</f>
        <v/>
      </c>
      <c r="CV41" s="4" t="str">
        <f ca="1">IF(Sec_Formula_Indicator&gt;0,IF(LEN($AH41)&gt;0,IF(CV$21&lt;=INDEX(INDIRECT($AJ41),1,MATCH($AH41,INDIRECT($AJ41),0)+1)+1,IF(COUNTA(_xll.BDH(TKR,IFERROR(INDEX(INDIRECT($AI41),CV$21,MATCH($AH41,INDIRECT($AJ41),0)+1),""),$Q$5,"",$Q$6,"dts=h","fill=b","array=true"))&gt;1,CV$21,IF(INDEX(INDIRECT($AI41),CV$21,MATCH($AH41,INDIRECT($AJ41),0)+1)="",CV$21,IF(INDEX(INDIRECT($AI41),CV$21,MATCH($AH41,INDIRECT($AJ41),0)+1)="Label",CV$21,IF(INDEX(INDIRECT($AI41),CV$21,MATCH($AH41,INDIRECT($AJ41),0)+1)="GLabel",CV$21,"")))),""),""),"")</f>
        <v/>
      </c>
      <c r="CW41" s="4" t="str">
        <f ca="1">IF(Sec_Formula_Indicator&gt;0,IF(LEN($AH41)&gt;0,IF(CW$21&lt;=INDEX(INDIRECT($AJ41),1,MATCH($AH41,INDIRECT($AJ41),0)+1)+1,IF(COUNTA(_xll.BDH(TKR,IFERROR(INDEX(INDIRECT($AI41),CW$21,MATCH($AH41,INDIRECT($AJ41),0)+1),""),$Q$5,"",$Q$6,"dts=h","fill=b","array=true"))&gt;1,CW$21,IF(INDEX(INDIRECT($AI41),CW$21,MATCH($AH41,INDIRECT($AJ41),0)+1)="",CW$21,IF(INDEX(INDIRECT($AI41),CW$21,MATCH($AH41,INDIRECT($AJ41),0)+1)="Label",CW$21,IF(INDEX(INDIRECT($AI41),CW$21,MATCH($AH41,INDIRECT($AJ41),0)+1)="GLabel",CW$21,"")))),""),""),"")</f>
        <v/>
      </c>
      <c r="CX41" s="4" t="str">
        <f ca="1">IF(Sec_Formula_Indicator&gt;0,IF(LEN($AH41)&gt;0,IF(CX$21&lt;=INDEX(INDIRECT($AJ41),1,MATCH($AH41,INDIRECT($AJ41),0)+1)+1,IF(COUNTA(_xll.BDH(TKR,IFERROR(INDEX(INDIRECT($AI41),CX$21,MATCH($AH41,INDIRECT($AJ41),0)+1),""),$Q$5,"",$Q$6,"dts=h","fill=b","array=true"))&gt;1,CX$21,IF(INDEX(INDIRECT($AI41),CX$21,MATCH($AH41,INDIRECT($AJ41),0)+1)="",CX$21,IF(INDEX(INDIRECT($AI41),CX$21,MATCH($AH41,INDIRECT($AJ41),0)+1)="Label",CX$21,IF(INDEX(INDIRECT($AI41),CX$21,MATCH($AH41,INDIRECT($AJ41),0)+1)="GLabel",CX$21,"")))),""),""),"")</f>
        <v/>
      </c>
      <c r="CY41" s="4" t="str">
        <f ca="1">IF(Sec_Formula_Indicator&gt;0,IF(LEN($AH41)&gt;0,IF(CY$21&lt;=INDEX(INDIRECT($AJ41),1,MATCH($AH41,INDIRECT($AJ41),0)+1)+1,IF(COUNTA(_xll.BDH(TKR,IFERROR(INDEX(INDIRECT($AI41),CY$21,MATCH($AH41,INDIRECT($AJ41),0)+1),""),$Q$5,"",$Q$6,"dts=h","fill=b","array=true"))&gt;1,CY$21,IF(INDEX(INDIRECT($AI41),CY$21,MATCH($AH41,INDIRECT($AJ41),0)+1)="",CY$21,IF(INDEX(INDIRECT($AI41),CY$21,MATCH($AH41,INDIRECT($AJ41),0)+1)="Label",CY$21,IF(INDEX(INDIRECT($AI41),CY$21,MATCH($AH41,INDIRECT($AJ41),0)+1)="GLabel",CY$21,"")))),""),""),"")</f>
        <v/>
      </c>
      <c r="CZ41" s="4" t="str">
        <f ca="1">IF(Sec_Formula_Indicator&gt;0,IF(LEN($AH41)&gt;0,IF(CZ$21&lt;=INDEX(INDIRECT($AJ41),1,MATCH($AH41,INDIRECT($AJ41),0)+1)+1,IF(COUNTA(_xll.BDH(TKR,IFERROR(INDEX(INDIRECT($AI41),CZ$21,MATCH($AH41,INDIRECT($AJ41),0)+1),""),$Q$5,"",$Q$6,"dts=h","fill=b","array=true"))&gt;1,CZ$21,IF(INDEX(INDIRECT($AI41),CZ$21,MATCH($AH41,INDIRECT($AJ41),0)+1)="",CZ$21,IF(INDEX(INDIRECT($AI41),CZ$21,MATCH($AH41,INDIRECT($AJ41),0)+1)="Label",CZ$21,IF(INDEX(INDIRECT($AI41),CZ$21,MATCH($AH41,INDIRECT($AJ41),0)+1)="GLabel",CZ$21,"")))),""),""),"")</f>
        <v/>
      </c>
      <c r="DA41" s="4" t="str">
        <f ca="1">IF(Sec_Formula_Indicator&gt;0,IF(LEN($AH41)&gt;0,IF(DA$21&lt;=INDEX(INDIRECT($AJ41),1,MATCH($AH41,INDIRECT($AJ41),0)+1)+1,IF(COUNTA(_xll.BDH(TKR,IFERROR(INDEX(INDIRECT($AI41),DA$21,MATCH($AH41,INDIRECT($AJ41),0)+1),""),$Q$5,"",$Q$6,"dts=h","fill=b","array=true"))&gt;1,DA$21,IF(INDEX(INDIRECT($AI41),DA$21,MATCH($AH41,INDIRECT($AJ41),0)+1)="",DA$21,IF(INDEX(INDIRECT($AI41),DA$21,MATCH($AH41,INDIRECT($AJ41),0)+1)="Label",DA$21,IF(INDEX(INDIRECT($AI41),DA$21,MATCH($AH41,INDIRECT($AJ41),0)+1)="GLabel",DA$21,"")))),""),""),"")</f>
        <v/>
      </c>
      <c r="DB41" s="4" t="str">
        <f ca="1">IF(Sec_Formula_Indicator&gt;0,IF(LEN($AH41)&gt;0,IF(DB$21&lt;=INDEX(INDIRECT($AJ41),1,MATCH($AH41,INDIRECT($AJ41),0)+1)+1,IF(COUNTA(_xll.BDH(TKR,IFERROR(INDEX(INDIRECT($AI41),DB$21,MATCH($AH41,INDIRECT($AJ41),0)+1),""),$Q$5,"",$Q$6,"dts=h","fill=b","array=true"))&gt;1,DB$21,IF(INDEX(INDIRECT($AI41),DB$21,MATCH($AH41,INDIRECT($AJ41),0)+1)="",DB$21,IF(INDEX(INDIRECT($AI41),DB$21,MATCH($AH41,INDIRECT($AJ41),0)+1)="Label",DB$21,IF(INDEX(INDIRECT($AI41),DB$21,MATCH($AH41,INDIRECT($AJ41),0)+1)="GLabel",DB$21,"")))),""),""),"")</f>
        <v/>
      </c>
      <c r="DC41" s="4" t="str">
        <f ca="1">IF(Sec_Formula_Indicator&gt;0,IF(LEN($AH41)&gt;0,IF(DC$21&lt;=INDEX(INDIRECT($AJ41),1,MATCH($AH41,INDIRECT($AJ41),0)+1)+1,IF(COUNTA(_xll.BDH(TKR,IFERROR(INDEX(INDIRECT($AI41),DC$21,MATCH($AH41,INDIRECT($AJ41),0)+1),""),$Q$5,"",$Q$6,"dts=h","fill=b","array=true"))&gt;1,DC$21,IF(INDEX(INDIRECT($AI41),DC$21,MATCH($AH41,INDIRECT($AJ41),0)+1)="",DC$21,IF(INDEX(INDIRECT($AI41),DC$21,MATCH($AH41,INDIRECT($AJ41),0)+1)="Label",DC$21,IF(INDEX(INDIRECT($AI41),DC$21,MATCH($AH41,INDIRECT($AJ41),0)+1)="GLabel",DC$21,"")))),""),""),"")</f>
        <v/>
      </c>
      <c r="DD41" s="4" t="str">
        <f ca="1">IF(Sec_Formula_Indicator&gt;0,IF(LEN($AH41)&gt;0,IF(DD$21&lt;=INDEX(INDIRECT($AJ41),1,MATCH($AH41,INDIRECT($AJ41),0)+1)+1,IF(COUNTA(_xll.BDH(TKR,IFERROR(INDEX(INDIRECT($AI41),DD$21,MATCH($AH41,INDIRECT($AJ41),0)+1),""),$Q$5,"",$Q$6,"dts=h","fill=b","array=true"))&gt;1,DD$21,IF(INDEX(INDIRECT($AI41),DD$21,MATCH($AH41,INDIRECT($AJ41),0)+1)="",DD$21,IF(INDEX(INDIRECT($AI41),DD$21,MATCH($AH41,INDIRECT($AJ41),0)+1)="Label",DD$21,IF(INDEX(INDIRECT($AI41),DD$21,MATCH($AH41,INDIRECT($AJ41),0)+1)="GLabel",DD$21,"")))),""),""),"")</f>
        <v/>
      </c>
      <c r="DE41" s="4" t="str">
        <f ca="1">IF(Sec_Formula_Indicator&gt;0,IF(LEN($AH41)&gt;0,IF(DE$21&lt;=INDEX(INDIRECT($AJ41),1,MATCH($AH41,INDIRECT($AJ41),0)+1)+1,IF(COUNTA(_xll.BDH(TKR,IFERROR(INDEX(INDIRECT($AI41),DE$21,MATCH($AH41,INDIRECT($AJ41),0)+1),""),$Q$5,"",$Q$6,"dts=h","fill=b","array=true"))&gt;1,DE$21,IF(INDEX(INDIRECT($AI41),DE$21,MATCH($AH41,INDIRECT($AJ41),0)+1)="",DE$21,IF(INDEX(INDIRECT($AI41),DE$21,MATCH($AH41,INDIRECT($AJ41),0)+1)="Label",DE$21,IF(INDEX(INDIRECT($AI41),DE$21,MATCH($AH41,INDIRECT($AJ41),0)+1)="GLabel",DE$21,"")))),""),""),"")</f>
        <v/>
      </c>
      <c r="DF41" s="4" t="str">
        <f ca="1">IF(Sec_Formula_Indicator&gt;0,IF(LEN($AH41)&gt;0,IF(DF$21&lt;=INDEX(INDIRECT($AJ41),1,MATCH($AH41,INDIRECT($AJ41),0)+1)+1,IF(COUNTA(_xll.BDH(TKR,IFERROR(INDEX(INDIRECT($AI41),DF$21,MATCH($AH41,INDIRECT($AJ41),0)+1),""),$Q$5,"",$Q$6,"dts=h","fill=b","array=true"))&gt;1,DF$21,IF(INDEX(INDIRECT($AI41),DF$21,MATCH($AH41,INDIRECT($AJ41),0)+1)="",DF$21,IF(INDEX(INDIRECT($AI41),DF$21,MATCH($AH41,INDIRECT($AJ41),0)+1)="Label",DF$21,IF(INDEX(INDIRECT($AI41),DF$21,MATCH($AH41,INDIRECT($AJ41),0)+1)="GLabel",DF$21,"")))),""),""),"")</f>
        <v/>
      </c>
      <c r="DG41" s="4" t="str">
        <f ca="1">IF(Sec_Formula_Indicator&gt;0,IF(LEN($AH41)&gt;0,IF(DG$21&lt;=INDEX(INDIRECT($AJ41),1,MATCH($AH41,INDIRECT($AJ41),0)+1)+1,IF(COUNTA(_xll.BDH(TKR,IFERROR(INDEX(INDIRECT($AI41),DG$21,MATCH($AH41,INDIRECT($AJ41),0)+1),""),$Q$5,"",$Q$6,"dts=h","fill=b","array=true"))&gt;1,DG$21,IF(INDEX(INDIRECT($AI41),DG$21,MATCH($AH41,INDIRECT($AJ41),0)+1)="",DG$21,IF(INDEX(INDIRECT($AI41),DG$21,MATCH($AH41,INDIRECT($AJ41),0)+1)="Label",DG$21,IF(INDEX(INDIRECT($AI41),DG$21,MATCH($AH41,INDIRECT($AJ41),0)+1)="GLabel",DG$21,"")))),""),""),"")</f>
        <v/>
      </c>
      <c r="DH41" s="4" t="str">
        <f ca="1">IF(Sec_Formula_Indicator&gt;0,IF(LEN($AH41)&gt;0,IF(DH$21&lt;=INDEX(INDIRECT($AJ41),1,MATCH($AH41,INDIRECT($AJ41),0)+1)+1,IF(COUNTA(_xll.BDH(TKR,IFERROR(INDEX(INDIRECT($AI41),DH$21,MATCH($AH41,INDIRECT($AJ41),0)+1),""),$Q$5,"",$Q$6,"dts=h","fill=b","array=true"))&gt;1,DH$21,IF(INDEX(INDIRECT($AI41),DH$21,MATCH($AH41,INDIRECT($AJ41),0)+1)="",DH$21,IF(INDEX(INDIRECT($AI41),DH$21,MATCH($AH41,INDIRECT($AJ41),0)+1)="Label",DH$21,IF(INDEX(INDIRECT($AI41),DH$21,MATCH($AH41,INDIRECT($AJ41),0)+1)="GLabel",DH$21,"")))),""),""),"")</f>
        <v/>
      </c>
      <c r="DI41" s="4" t="str">
        <f ca="1">IF(Sec_Formula_Indicator&gt;0,IF(LEN($AH41)&gt;0,IF(DI$21&lt;=INDEX(INDIRECT($AJ41),1,MATCH($AH41,INDIRECT($AJ41),0)+1)+1,IF(COUNTA(_xll.BDH(TKR,IFERROR(INDEX(INDIRECT($AI41),DI$21,MATCH($AH41,INDIRECT($AJ41),0)+1),""),$Q$5,"",$Q$6,"dts=h","fill=b","array=true"))&gt;1,DI$21,IF(INDEX(INDIRECT($AI41),DI$21,MATCH($AH41,INDIRECT($AJ41),0)+1)="",DI$21,IF(INDEX(INDIRECT($AI41),DI$21,MATCH($AH41,INDIRECT($AJ41),0)+1)="Label",DI$21,IF(INDEX(INDIRECT($AI41),DI$21,MATCH($AH41,INDIRECT($AJ41),0)+1)="GLabel",DI$21,"")))),""),""),"")</f>
        <v/>
      </c>
      <c r="DJ41" s="4" t="str">
        <f ca="1">IF(Sec_Formula_Indicator&gt;0,IF(LEN($AH41)&gt;0,IF(DJ$21&lt;=INDEX(INDIRECT($AJ41),1,MATCH($AH41,INDIRECT($AJ41),0)+1)+1,IF(COUNTA(_xll.BDH(TKR,IFERROR(INDEX(INDIRECT($AI41),DJ$21,MATCH($AH41,INDIRECT($AJ41),0)+1),""),$Q$5,"",$Q$6,"dts=h","fill=b","array=true"))&gt;1,DJ$21,IF(INDEX(INDIRECT($AI41),DJ$21,MATCH($AH41,INDIRECT($AJ41),0)+1)="",DJ$21,IF(INDEX(INDIRECT($AI41),DJ$21,MATCH($AH41,INDIRECT($AJ41),0)+1)="Label",DJ$21,IF(INDEX(INDIRECT($AI41),DJ$21,MATCH($AH41,INDIRECT($AJ41),0)+1)="GLabel",DJ$21,"")))),""),""),"")</f>
        <v/>
      </c>
      <c r="DK41" s="4" t="str">
        <f ca="1">IF(Sec_Formula_Indicator&gt;0,IF(LEN($AH41)&gt;0,IF(DK$21&lt;=INDEX(INDIRECT($AJ41),1,MATCH($AH41,INDIRECT($AJ41),0)+1)+1,IF(COUNTA(_xll.BDH(TKR,IFERROR(INDEX(INDIRECT($AI41),DK$21,MATCH($AH41,INDIRECT($AJ41),0)+1),""),$Q$5,"",$Q$6,"dts=h","fill=b","array=true"))&gt;1,DK$21,IF(INDEX(INDIRECT($AI41),DK$21,MATCH($AH41,INDIRECT($AJ41),0)+1)="",DK$21,IF(INDEX(INDIRECT($AI41),DK$21,MATCH($AH41,INDIRECT($AJ41),0)+1)="Label",DK$21,IF(INDEX(INDIRECT($AI41),DK$21,MATCH($AH41,INDIRECT($AJ41),0)+1)="GLabel",DK$21,"")))),""),""),"")</f>
        <v/>
      </c>
      <c r="DL41" s="4" t="str">
        <f ca="1">IF(Sec_Formula_Indicator&gt;0,IF(LEN($AH41)&gt;0,IF(DL$21&lt;=INDEX(INDIRECT($AJ41),1,MATCH($AH41,INDIRECT($AJ41),0)+1)+1,IF(COUNTA(_xll.BDH(TKR,IFERROR(INDEX(INDIRECT($AI41),DL$21,MATCH($AH41,INDIRECT($AJ41),0)+1),""),$Q$5,"",$Q$6,"dts=h","fill=b","array=true"))&gt;1,DL$21,IF(INDEX(INDIRECT($AI41),DL$21,MATCH($AH41,INDIRECT($AJ41),0)+1)="",DL$21,IF(INDEX(INDIRECT($AI41),DL$21,MATCH($AH41,INDIRECT($AJ41),0)+1)="Label",DL$21,IF(INDEX(INDIRECT($AI41),DL$21,MATCH($AH41,INDIRECT($AJ41),0)+1)="GLabel",DL$21,"")))),""),""),"")</f>
        <v/>
      </c>
      <c r="DM41" s="4" t="str">
        <f ca="1">IF(Sec_Formula_Indicator&gt;0,IF(LEN($AH41)&gt;0,IF(DM$21&lt;=INDEX(INDIRECT($AJ41),1,MATCH($AH41,INDIRECT($AJ41),0)+1)+1,IF(COUNTA(_xll.BDH(TKR,IFERROR(INDEX(INDIRECT($AI41),DM$21,MATCH($AH41,INDIRECT($AJ41),0)+1),""),$Q$5,"",$Q$6,"dts=h","fill=b","array=true"))&gt;1,DM$21,IF(INDEX(INDIRECT($AI41),DM$21,MATCH($AH41,INDIRECT($AJ41),0)+1)="",DM$21,IF(INDEX(INDIRECT($AI41),DM$21,MATCH($AH41,INDIRECT($AJ41),0)+1)="Label",DM$21,IF(INDEX(INDIRECT($AI41),DM$21,MATCH($AH41,INDIRECT($AJ41),0)+1)="GLabel",DM$21,"")))),""),""),"")</f>
        <v/>
      </c>
      <c r="DN41" s="4" t="str">
        <f ca="1">IF(Sec_Formula_Indicator&gt;0,IF(LEN($AH41)&gt;0,IF(DN$21&lt;=INDEX(INDIRECT($AJ41),1,MATCH($AH41,INDIRECT($AJ41),0)+1)+1,IF(COUNTA(_xll.BDH(TKR,IFERROR(INDEX(INDIRECT($AI41),DN$21,MATCH($AH41,INDIRECT($AJ41),0)+1),""),$Q$5,"",$Q$6,"dts=h","fill=b","array=true"))&gt;1,DN$21,IF(INDEX(INDIRECT($AI41),DN$21,MATCH($AH41,INDIRECT($AJ41),0)+1)="",DN$21,IF(INDEX(INDIRECT($AI41),DN$21,MATCH($AH41,INDIRECT($AJ41),0)+1)="Label",DN$21,IF(INDEX(INDIRECT($AI41),DN$21,MATCH($AH41,INDIRECT($AJ41),0)+1)="GLabel",DN$21,"")))),""),""),"")</f>
        <v/>
      </c>
      <c r="DO41" s="4" t="str">
        <f ca="1">IF(Sec_Formula_Indicator&gt;0,IF(LEN($AH41)&gt;0,IF(DO$21&lt;=INDEX(INDIRECT($AJ41),1,MATCH($AH41,INDIRECT($AJ41),0)+1)+1,IF(COUNTA(_xll.BDH(TKR,IFERROR(INDEX(INDIRECT($AI41),DO$21,MATCH($AH41,INDIRECT($AJ41),0)+1),""),$Q$5,"",$Q$6,"dts=h","fill=b","array=true"))&gt;1,DO$21,IF(INDEX(INDIRECT($AI41),DO$21,MATCH($AH41,INDIRECT($AJ41),0)+1)="",DO$21,IF(INDEX(INDIRECT($AI41),DO$21,MATCH($AH41,INDIRECT($AJ41),0)+1)="Label",DO$21,IF(INDEX(INDIRECT($AI41),DO$21,MATCH($AH41,INDIRECT($AJ41),0)+1)="GLabel",DO$21,"")))),""),""),"")</f>
        <v/>
      </c>
      <c r="DP41" s="4" t="str">
        <f ca="1">IF(Sec_Formula_Indicator&gt;0,IF(LEN($AH41)&gt;0,IF(DP$21&lt;=INDEX(INDIRECT($AJ41),1,MATCH($AH41,INDIRECT($AJ41),0)+1)+1,IF(COUNTA(_xll.BDH(TKR,IFERROR(INDEX(INDIRECT($AI41),DP$21,MATCH($AH41,INDIRECT($AJ41),0)+1),""),$Q$5,"",$Q$6,"dts=h","fill=b","array=true"))&gt;1,DP$21,IF(INDEX(INDIRECT($AI41),DP$21,MATCH($AH41,INDIRECT($AJ41),0)+1)="",DP$21,IF(INDEX(INDIRECT($AI41),DP$21,MATCH($AH41,INDIRECT($AJ41),0)+1)="Label",DP$21,IF(INDEX(INDIRECT($AI41),DP$21,MATCH($AH41,INDIRECT($AJ41),0)+1)="GLabel",DP$21,"")))),""),""),"")</f>
        <v/>
      </c>
      <c r="DQ41" s="4" t="str">
        <f ca="1">IF(Sec_Formula_Indicator&gt;0,IF(LEN($AH41)&gt;0,IF(DQ$21&lt;=INDEX(INDIRECT($AJ41),1,MATCH($AH41,INDIRECT($AJ41),0)+1)+1,IF(COUNTA(_xll.BDH(TKR,IFERROR(INDEX(INDIRECT($AI41),DQ$21,MATCH($AH41,INDIRECT($AJ41),0)+1),""),$Q$5,"",$Q$6,"dts=h","fill=b","array=true"))&gt;1,DQ$21,IF(INDEX(INDIRECT($AI41),DQ$21,MATCH($AH41,INDIRECT($AJ41),0)+1)="",DQ$21,IF(INDEX(INDIRECT($AI41),DQ$21,MATCH($AH41,INDIRECT($AJ41),0)+1)="Label",DQ$21,IF(INDEX(INDIRECT($AI41),DQ$21,MATCH($AH41,INDIRECT($AJ41),0)+1)="GLabel",DQ$21,"")))),""),""),"")</f>
        <v/>
      </c>
      <c r="DR41" s="4" t="str">
        <f ca="1">IF(Sec_Formula_Indicator&gt;0,IF(LEN($AH41)&gt;0,IF(DR$21&lt;=INDEX(INDIRECT($AJ41),1,MATCH($AH41,INDIRECT($AJ41),0)+1)+1,IF(COUNTA(_xll.BDH(TKR,IFERROR(INDEX(INDIRECT($AI41),DR$21,MATCH($AH41,INDIRECT($AJ41),0)+1),""),$Q$5,"",$Q$6,"dts=h","fill=b","array=true"))&gt;1,DR$21,IF(INDEX(INDIRECT($AI41),DR$21,MATCH($AH41,INDIRECT($AJ41),0)+1)="",DR$21,IF(INDEX(INDIRECT($AI41),DR$21,MATCH($AH41,INDIRECT($AJ41),0)+1)="Label",DR$21,IF(INDEX(INDIRECT($AI41),DR$21,MATCH($AH41,INDIRECT($AJ41),0)+1)="GLabel",DR$21,"")))),""),""),"")</f>
        <v/>
      </c>
      <c r="DS41" s="4" t="str">
        <f ca="1">IF(Sec_Formula_Indicator&gt;0,IF(LEN($AH41)&gt;0,IF(DS$21&lt;=INDEX(INDIRECT($AJ41),1,MATCH($AH41,INDIRECT($AJ41),0)+1)+1,IF(COUNTA(_xll.BDH(TKR,IFERROR(INDEX(INDIRECT($AI41),DS$21,MATCH($AH41,INDIRECT($AJ41),0)+1),""),$Q$5,"",$Q$6,"dts=h","fill=b","array=true"))&gt;1,DS$21,IF(INDEX(INDIRECT($AI41),DS$21,MATCH($AH41,INDIRECT($AJ41),0)+1)="",DS$21,IF(INDEX(INDIRECT($AI41),DS$21,MATCH($AH41,INDIRECT($AJ41),0)+1)="Label",DS$21,IF(INDEX(INDIRECT($AI41),DS$21,MATCH($AH41,INDIRECT($AJ41),0)+1)="GLabel",DS$21,"")))),""),""),"")</f>
        <v/>
      </c>
      <c r="DT41" s="4" t="str">
        <f ca="1">IF(Sec_Formula_Indicator&gt;0,IF(LEN($AH41)&gt;0,IF(DT$21&lt;=INDEX(INDIRECT($AJ41),1,MATCH($AH41,INDIRECT($AJ41),0)+1)+1,IF(COUNTA(_xll.BDH(TKR,IFERROR(INDEX(INDIRECT($AI41),DT$21,MATCH($AH41,INDIRECT($AJ41),0)+1),""),$Q$5,"",$Q$6,"dts=h","fill=b","array=true"))&gt;1,DT$21,IF(INDEX(INDIRECT($AI41),DT$21,MATCH($AH41,INDIRECT($AJ41),0)+1)="",DT$21,IF(INDEX(INDIRECT($AI41),DT$21,MATCH($AH41,INDIRECT($AJ41),0)+1)="Label",DT$21,IF(INDEX(INDIRECT($AI41),DT$21,MATCH($AH41,INDIRECT($AJ41),0)+1)="GLabel",DT$21,"")))),""),""),"")</f>
        <v/>
      </c>
      <c r="DU41" s="4" t="str">
        <f ca="1">IF(Sec_Formula_Indicator&gt;0,IF(LEN($AH41)&gt;0,IF(DU$21&lt;=INDEX(INDIRECT($AJ41),1,MATCH($AH41,INDIRECT($AJ41),0)+1)+1,IF(COUNTA(_xll.BDH(TKR,IFERROR(INDEX(INDIRECT($AI41),DU$21,MATCH($AH41,INDIRECT($AJ41),0)+1),""),$Q$5,"",$Q$6,"dts=h","fill=b","array=true"))&gt;1,DU$21,IF(INDEX(INDIRECT($AI41),DU$21,MATCH($AH41,INDIRECT($AJ41),0)+1)="",DU$21,IF(INDEX(INDIRECT($AI41),DU$21,MATCH($AH41,INDIRECT($AJ41),0)+1)="Label",DU$21,IF(INDEX(INDIRECT($AI41),DU$21,MATCH($AH41,INDIRECT($AJ41),0)+1)="GLabel",DU$21,"")))),""),""),"")</f>
        <v/>
      </c>
      <c r="DV41" s="4" t="str">
        <f ca="1">IF(Sec_Formula_Indicator&gt;0,IF(LEN($AH41)&gt;0,IF(DV$21&lt;=INDEX(INDIRECT($AJ41),1,MATCH($AH41,INDIRECT($AJ41),0)+1)+1,IF(COUNTA(_xll.BDH(TKR,IFERROR(INDEX(INDIRECT($AI41),DV$21,MATCH($AH41,INDIRECT($AJ41),0)+1),""),$Q$5,"",$Q$6,"dts=h","fill=b","array=true"))&gt;1,DV$21,IF(INDEX(INDIRECT($AI41),DV$21,MATCH($AH41,INDIRECT($AJ41),0)+1)="",DV$21,IF(INDEX(INDIRECT($AI41),DV$21,MATCH($AH41,INDIRECT($AJ41),0)+1)="Label",DV$21,IF(INDEX(INDIRECT($AI41),DV$21,MATCH($AH41,INDIRECT($AJ41),0)+1)="GLabel",DV$21,"")))),""),""),"")</f>
        <v/>
      </c>
      <c r="DW41" s="4" t="str">
        <f ca="1">IF(Sec_Formula_Indicator&gt;0,IF(LEN($AH41)&gt;0,IF(DW$21&lt;=INDEX(INDIRECT($AJ41),1,MATCH($AH41,INDIRECT($AJ41),0)+1)+1,IF(COUNTA(_xll.BDH(TKR,IFERROR(INDEX(INDIRECT($AI41),DW$21,MATCH($AH41,INDIRECT($AJ41),0)+1),""),$Q$5,"",$Q$6,"dts=h","fill=b","array=true"))&gt;1,DW$21,IF(INDEX(INDIRECT($AI41),DW$21,MATCH($AH41,INDIRECT($AJ41),0)+1)="",DW$21,IF(INDEX(INDIRECT($AI41),DW$21,MATCH($AH41,INDIRECT($AJ41),0)+1)="Label",DW$21,IF(INDEX(INDIRECT($AI41),DW$21,MATCH($AH41,INDIRECT($AJ41),0)+1)="GLabel",DW$21,"")))),""),""),"")</f>
        <v/>
      </c>
      <c r="DX41" s="4" t="str">
        <f ca="1">IF(Sec_Formula_Indicator&gt;0,IF(LEN($AH41)&gt;0,IF(DX$21&lt;=INDEX(INDIRECT($AJ41),1,MATCH($AH41,INDIRECT($AJ41),0)+1)+1,IF(COUNTA(_xll.BDH(TKR,IFERROR(INDEX(INDIRECT($AI41),DX$21,MATCH($AH41,INDIRECT($AJ41),0)+1),""),$Q$5,"",$Q$6,"dts=h","fill=b","array=true"))&gt;1,DX$21,IF(INDEX(INDIRECT($AI41),DX$21,MATCH($AH41,INDIRECT($AJ41),0)+1)="",DX$21,IF(INDEX(INDIRECT($AI41),DX$21,MATCH($AH41,INDIRECT($AJ41),0)+1)="Label",DX$21,IF(INDEX(INDIRECT($AI41),DX$21,MATCH($AH41,INDIRECT($AJ41),0)+1)="GLabel",DX$21,"")))),""),""),"")</f>
        <v/>
      </c>
      <c r="DY41" s="4" t="str">
        <f ca="1">IF(Sec_Formula_Indicator&gt;0,IF(LEN($AH41)&gt;0,IF(DY$21&lt;=INDEX(INDIRECT($AJ41),1,MATCH($AH41,INDIRECT($AJ41),0)+1)+1,IF(COUNTA(_xll.BDH(TKR,IFERROR(INDEX(INDIRECT($AI41),DY$21,MATCH($AH41,INDIRECT($AJ41),0)+1),""),$Q$5,"",$Q$6,"dts=h","fill=b","array=true"))&gt;1,DY$21,IF(INDEX(INDIRECT($AI41),DY$21,MATCH($AH41,INDIRECT($AJ41),0)+1)="",DY$21,IF(INDEX(INDIRECT($AI41),DY$21,MATCH($AH41,INDIRECT($AJ41),0)+1)="Label",DY$21,IF(INDEX(INDIRECT($AI41),DY$21,MATCH($AH41,INDIRECT($AJ41),0)+1)="GLabel",DY$21,"")))),""),""),"")</f>
        <v/>
      </c>
      <c r="DZ41" s="4" t="str">
        <f ca="1">IF(Sec_Formula_Indicator&gt;0,IF(LEN($AH41)&gt;0,IF(DZ$21&lt;=INDEX(INDIRECT($AJ41),1,MATCH($AH41,INDIRECT($AJ41),0)+1)+1,IF(COUNTA(_xll.BDH(TKR,IFERROR(INDEX(INDIRECT($AI41),DZ$21,MATCH($AH41,INDIRECT($AJ41),0)+1),""),$Q$5,"",$Q$6,"dts=h","fill=b","array=true"))&gt;1,DZ$21,IF(INDEX(INDIRECT($AI41),DZ$21,MATCH($AH41,INDIRECT($AJ41),0)+1)="",DZ$21,IF(INDEX(INDIRECT($AI41),DZ$21,MATCH($AH41,INDIRECT($AJ41),0)+1)="Label",DZ$21,IF(INDEX(INDIRECT($AI41),DZ$21,MATCH($AH41,INDIRECT($AJ41),0)+1)="GLabel",DZ$21,"")))),""),""),"")</f>
        <v/>
      </c>
      <c r="EA41" s="4" t="str">
        <f ca="1">IF(Sec_Formula_Indicator&gt;0,IF(LEN($AH41)&gt;0,IF(EA$21&lt;=INDEX(INDIRECT($AJ41),1,MATCH($AH41,INDIRECT($AJ41),0)+1)+1,IF(COUNTA(_xll.BDH(TKR,IFERROR(INDEX(INDIRECT($AI41),EA$21,MATCH($AH41,INDIRECT($AJ41),0)+1),""),$Q$5,"",$Q$6,"dts=h","fill=b","array=true"))&gt;1,EA$21,IF(INDEX(INDIRECT($AI41),EA$21,MATCH($AH41,INDIRECT($AJ41),0)+1)="",EA$21,IF(INDEX(INDIRECT($AI41),EA$21,MATCH($AH41,INDIRECT($AJ41),0)+1)="Label",EA$21,IF(INDEX(INDIRECT($AI41),EA$21,MATCH($AH41,INDIRECT($AJ41),0)+1)="GLabel",EA$21,"")))),""),""),"")</f>
        <v/>
      </c>
      <c r="EB41" s="4" t="str">
        <f ca="1">IF(Sec_Formula_Indicator&gt;0,IF(LEN($AH41)&gt;0,IF(EB$21&lt;=INDEX(INDIRECT($AJ41),1,MATCH($AH41,INDIRECT($AJ41),0)+1)+1,IF(COUNTA(_xll.BDH(TKR,IFERROR(INDEX(INDIRECT($AI41),EB$21,MATCH($AH41,INDIRECT($AJ41),0)+1),""),$Q$5,"",$Q$6,"dts=h","fill=b","array=true"))&gt;1,EB$21,IF(INDEX(INDIRECT($AI41),EB$21,MATCH($AH41,INDIRECT($AJ41),0)+1)="",EB$21,IF(INDEX(INDIRECT($AI41),EB$21,MATCH($AH41,INDIRECT($AJ41),0)+1)="Label",EB$21,IF(INDEX(INDIRECT($AI41),EB$21,MATCH($AH41,INDIRECT($AJ41),0)+1)="GLabel",EB$21,"")))),""),""),"")</f>
        <v/>
      </c>
      <c r="EC41" s="4" t="str">
        <f ca="1">IF(Sec_Formula_Indicator&gt;0,IF(LEN($AH41)&gt;0,IF(EC$21&lt;=INDEX(INDIRECT($AJ41),1,MATCH($AH41,INDIRECT($AJ41),0)+1)+1,IF(COUNTA(_xll.BDH(TKR,IFERROR(INDEX(INDIRECT($AI41),EC$21,MATCH($AH41,INDIRECT($AJ41),0)+1),""),$Q$5,"",$Q$6,"dts=h","fill=b","array=true"))&gt;1,EC$21,IF(INDEX(INDIRECT($AI41),EC$21,MATCH($AH41,INDIRECT($AJ41),0)+1)="",EC$21,IF(INDEX(INDIRECT($AI41),EC$21,MATCH($AH41,INDIRECT($AJ41),0)+1)="Label",EC$21,IF(INDEX(INDIRECT($AI41),EC$21,MATCH($AH41,INDIRECT($AJ41),0)+1)="GLabel",EC$21,"")))),""),""),"")</f>
        <v/>
      </c>
      <c r="ED41" s="4" t="str">
        <f ca="1">IF(Sec_Formula_Indicator&gt;0,IF(LEN($AH41)&gt;0,IF(ED$21&lt;=INDEX(INDIRECT($AJ41),1,MATCH($AH41,INDIRECT($AJ41),0)+1)+1,IF(COUNTA(_xll.BDH(TKR,IFERROR(INDEX(INDIRECT($AI41),ED$21,MATCH($AH41,INDIRECT($AJ41),0)+1),""),$Q$5,"",$Q$6,"dts=h","fill=b","array=true"))&gt;1,ED$21,IF(INDEX(INDIRECT($AI41),ED$21,MATCH($AH41,INDIRECT($AJ41),0)+1)="",ED$21,IF(INDEX(INDIRECT($AI41),ED$21,MATCH($AH41,INDIRECT($AJ41),0)+1)="Label",ED$21,IF(INDEX(INDIRECT($AI41),ED$21,MATCH($AH41,INDIRECT($AJ41),0)+1)="GLabel",ED$21,"")))),""),""),"")</f>
        <v/>
      </c>
      <c r="EE41" s="4" t="str">
        <f ca="1">IF(Sec_Formula_Indicator&gt;0,IF(LEN($AH41)&gt;0,IF(EE$21&lt;=INDEX(INDIRECT($AJ41),1,MATCH($AH41,INDIRECT($AJ41),0)+1)+1,IF(COUNTA(_xll.BDH(TKR,IFERROR(INDEX(INDIRECT($AI41),EE$21,MATCH($AH41,INDIRECT($AJ41),0)+1),""),$Q$5,"",$Q$6,"dts=h","fill=b","array=true"))&gt;1,EE$21,IF(INDEX(INDIRECT($AI41),EE$21,MATCH($AH41,INDIRECT($AJ41),0)+1)="",EE$21,IF(INDEX(INDIRECT($AI41),EE$21,MATCH($AH41,INDIRECT($AJ41),0)+1)="Label",EE$21,IF(INDEX(INDIRECT($AI41),EE$21,MATCH($AH41,INDIRECT($AJ41),0)+1)="GLabel",EE$21,"")))),""),""),"")</f>
        <v/>
      </c>
      <c r="EF41" s="4" t="str">
        <f ca="1">IF(Sec_Formula_Indicator&gt;0,IF(LEN($AH41)&gt;0,IF(EF$21&lt;=INDEX(INDIRECT($AJ41),1,MATCH($AH41,INDIRECT($AJ41),0)+1)+1,IF(COUNTA(_xll.BDH(TKR,IFERROR(INDEX(INDIRECT($AI41),EF$21,MATCH($AH41,INDIRECT($AJ41),0)+1),""),$Q$5,"",$Q$6,"dts=h","fill=b","array=true"))&gt;1,EF$21,IF(INDEX(INDIRECT($AI41),EF$21,MATCH($AH41,INDIRECT($AJ41),0)+1)="",EF$21,IF(INDEX(INDIRECT($AI41),EF$21,MATCH($AH41,INDIRECT($AJ41),0)+1)="Label",EF$21,IF(INDEX(INDIRECT($AI41),EF$21,MATCH($AH41,INDIRECT($AJ41),0)+1)="GLabel",EF$21,"")))),""),""),"")</f>
        <v/>
      </c>
      <c r="EG41" s="4" t="str">
        <f ca="1">IF(Sec_Formula_Indicator&gt;0,IF(LEN($AH41)&gt;0,IF(EG$21&lt;=INDEX(INDIRECT($AJ41),1,MATCH($AH41,INDIRECT($AJ41),0)+1)+1,IF(COUNTA(_xll.BDH(TKR,IFERROR(INDEX(INDIRECT($AI41),EG$21,MATCH($AH41,INDIRECT($AJ41),0)+1),""),$Q$5,"",$Q$6,"dts=h","fill=b","array=true"))&gt;1,EG$21,IF(INDEX(INDIRECT($AI41),EG$21,MATCH($AH41,INDIRECT($AJ41),0)+1)="",EG$21,IF(INDEX(INDIRECT($AI41),EG$21,MATCH($AH41,INDIRECT($AJ41),0)+1)="Label",EG$21,IF(INDEX(INDIRECT($AI41),EG$21,MATCH($AH41,INDIRECT($AJ41),0)+1)="GLabel",EG$21,"")))),""),""),"")</f>
        <v/>
      </c>
      <c r="EH41" s="4" t="str">
        <f ca="1">IF(Sec_Formula_Indicator&gt;0,IF(LEN($AH41)&gt;0,IF(EH$21&lt;=INDEX(INDIRECT($AJ41),1,MATCH($AH41,INDIRECT($AJ41),0)+1)+1,IF(COUNTA(_xll.BDH(TKR,IFERROR(INDEX(INDIRECT($AI41),EH$21,MATCH($AH41,INDIRECT($AJ41),0)+1),""),$Q$5,"",$Q$6,"dts=h","fill=b","array=true"))&gt;1,EH$21,IF(INDEX(INDIRECT($AI41),EH$21,MATCH($AH41,INDIRECT($AJ41),0)+1)="",EH$21,IF(INDEX(INDIRECT($AI41),EH$21,MATCH($AH41,INDIRECT($AJ41),0)+1)="Label",EH$21,IF(INDEX(INDIRECT($AI41),EH$21,MATCH($AH41,INDIRECT($AJ41),0)+1)="GLabel",EH$21,"")))),""),""),"")</f>
        <v/>
      </c>
      <c r="EI41" s="4" t="str">
        <f ca="1">IF(Sec_Formula_Indicator&gt;0,IF(LEN($AH41)&gt;0,IF(EI$21&lt;=INDEX(INDIRECT($AJ41),1,MATCH($AH41,INDIRECT($AJ41),0)+1)+1,IF(COUNTA(_xll.BDH(TKR,IFERROR(INDEX(INDIRECT($AI41),EI$21,MATCH($AH41,INDIRECT($AJ41),0)+1),""),$Q$5,"",$Q$6,"dts=h","fill=b","array=true"))&gt;1,EI$21,IF(INDEX(INDIRECT($AI41),EI$21,MATCH($AH41,INDIRECT($AJ41),0)+1)="",EI$21,IF(INDEX(INDIRECT($AI41),EI$21,MATCH($AH41,INDIRECT($AJ41),0)+1)="Label",EI$21,IF(INDEX(INDIRECT($AI41),EI$21,MATCH($AH41,INDIRECT($AJ41),0)+1)="GLabel",EI$21,"")))),""),""),"")</f>
        <v/>
      </c>
      <c r="EJ41" s="4" t="str">
        <f ca="1">IF(Sec_Formula_Indicator&gt;0,IF(LEN($AH41)&gt;0,IF(EJ$21&lt;=INDEX(INDIRECT($AJ41),1,MATCH($AH41,INDIRECT($AJ41),0)+1)+1,IF(COUNTA(_xll.BDH(TKR,IFERROR(INDEX(INDIRECT($AI41),EJ$21,MATCH($AH41,INDIRECT($AJ41),0)+1),""),$Q$5,"",$Q$6,"dts=h","fill=b","array=true"))&gt;1,EJ$21,IF(INDEX(INDIRECT($AI41),EJ$21,MATCH($AH41,INDIRECT($AJ41),0)+1)="",EJ$21,IF(INDEX(INDIRECT($AI41),EJ$21,MATCH($AH41,INDIRECT($AJ41),0)+1)="Label",EJ$21,IF(INDEX(INDIRECT($AI41),EJ$21,MATCH($AH41,INDIRECT($AJ41),0)+1)="GLabel",EJ$21,"")))),""),""),"")</f>
        <v/>
      </c>
      <c r="EK41" s="4" t="str">
        <f ca="1">IF(Sec_Formula_Indicator&gt;0,IF(LEN($AH41)&gt;0,IF(EK$21&lt;=INDEX(INDIRECT($AJ41),1,MATCH($AH41,INDIRECT($AJ41),0)+1)+1,IF(COUNTA(_xll.BDH(TKR,IFERROR(INDEX(INDIRECT($AI41),EK$21,MATCH($AH41,INDIRECT($AJ41),0)+1),""),$Q$5,"",$Q$6,"dts=h","fill=b","array=true"))&gt;1,EK$21,IF(INDEX(INDIRECT($AI41),EK$21,MATCH($AH41,INDIRECT($AJ41),0)+1)="",EK$21,IF(INDEX(INDIRECT($AI41),EK$21,MATCH($AH41,INDIRECT($AJ41),0)+1)="Label",EK$21,IF(INDEX(INDIRECT($AI41),EK$21,MATCH($AH41,INDIRECT($AJ41),0)+1)="GLabel",EK$21,"")))),""),""),"")</f>
        <v/>
      </c>
      <c r="EL41" s="4" t="str">
        <f ca="1">IF(Sec_Formula_Indicator&gt;0,IF(LEN($AH41)&gt;0,IF(EL$21&lt;=INDEX(INDIRECT($AJ41),1,MATCH($AH41,INDIRECT($AJ41),0)+1)+1,IF(COUNTA(_xll.BDH(TKR,IFERROR(INDEX(INDIRECT($AI41),EL$21,MATCH($AH41,INDIRECT($AJ41),0)+1),""),$Q$5,"",$Q$6,"dts=h","fill=b","array=true"))&gt;1,EL$21,IF(INDEX(INDIRECT($AI41),EL$21,MATCH($AH41,INDIRECT($AJ41),0)+1)="",EL$21,IF(INDEX(INDIRECT($AI41),EL$21,MATCH($AH41,INDIRECT($AJ41),0)+1)="Label",EL$21,IF(INDEX(INDIRECT($AI41),EL$21,MATCH($AH41,INDIRECT($AJ41),0)+1)="GLabel",EL$21,"")))),""),""),"")</f>
        <v/>
      </c>
      <c r="EM41" s="4" t="str">
        <f ca="1">IF(Sec_Formula_Indicator&gt;0,IF(LEN($AH41)&gt;0,IF(EM$21&lt;=INDEX(INDIRECT($AJ41),1,MATCH($AH41,INDIRECT($AJ41),0)+1)+1,IF(COUNTA(_xll.BDH(TKR,IFERROR(INDEX(INDIRECT($AI41),EM$21,MATCH($AH41,INDIRECT($AJ41),0)+1),""),$Q$5,"",$Q$6,"dts=h","fill=b","array=true"))&gt;1,EM$21,IF(INDEX(INDIRECT($AI41),EM$21,MATCH($AH41,INDIRECT($AJ41),0)+1)="",EM$21,IF(INDEX(INDIRECT($AI41),EM$21,MATCH($AH41,INDIRECT($AJ41),0)+1)="Label",EM$21,IF(INDEX(INDIRECT($AI41),EM$21,MATCH($AH41,INDIRECT($AJ41),0)+1)="GLabel",EM$21,"")))),""),""),"")</f>
        <v/>
      </c>
      <c r="EN41" s="4" t="str">
        <f ca="1">IF(Sec_Formula_Indicator&gt;0,IF(LEN($AH41)&gt;0,IF(EN$21&lt;=INDEX(INDIRECT($AJ41),1,MATCH($AH41,INDIRECT($AJ41),0)+1)+1,IF(COUNTA(_xll.BDH(TKR,IFERROR(INDEX(INDIRECT($AI41),EN$21,MATCH($AH41,INDIRECT($AJ41),0)+1),""),$Q$5,"",$Q$6,"dts=h","fill=b","array=true"))&gt;1,EN$21,IF(INDEX(INDIRECT($AI41),EN$21,MATCH($AH41,INDIRECT($AJ41),0)+1)="",EN$21,IF(INDEX(INDIRECT($AI41),EN$21,MATCH($AH41,INDIRECT($AJ41),0)+1)="Label",EN$21,IF(INDEX(INDIRECT($AI41),EN$21,MATCH($AH41,INDIRECT($AJ41),0)+1)="GLabel",EN$21,"")))),""),""),"")</f>
        <v/>
      </c>
      <c r="EO41" s="4" t="str">
        <f ca="1">IF(Sec_Formula_Indicator&gt;0,IF(LEN($AH41)&gt;0,IF(EO$21&lt;=INDEX(INDIRECT($AJ41),1,MATCH($AH41,INDIRECT($AJ41),0)+1)+1,IF(COUNTA(_xll.BDH(TKR,IFERROR(INDEX(INDIRECT($AI41),EO$21,MATCH($AH41,INDIRECT($AJ41),0)+1),""),$Q$5,"",$Q$6,"dts=h","fill=b","array=true"))&gt;1,EO$21,IF(INDEX(INDIRECT($AI41),EO$21,MATCH($AH41,INDIRECT($AJ41),0)+1)="",EO$21,IF(INDEX(INDIRECT($AI41),EO$21,MATCH($AH41,INDIRECT($AJ41),0)+1)="Label",EO$21,IF(INDEX(INDIRECT($AI41),EO$21,MATCH($AH41,INDIRECT($AJ41),0)+1)="GLabel",EO$21,"")))),""),""),"")</f>
        <v/>
      </c>
      <c r="EP41" s="4" t="str">
        <f ca="1">IF(Sec_Formula_Indicator&gt;0,IF(LEN($AH41)&gt;0,IF(EP$21&lt;=INDEX(INDIRECT($AJ41),1,MATCH($AH41,INDIRECT($AJ41),0)+1)+1,IF(COUNTA(_xll.BDH(TKR,IFERROR(INDEX(INDIRECT($AI41),EP$21,MATCH($AH41,INDIRECT($AJ41),0)+1),""),$Q$5,"",$Q$6,"dts=h","fill=b","array=true"))&gt;1,EP$21,IF(INDEX(INDIRECT($AI41),EP$21,MATCH($AH41,INDIRECT($AJ41),0)+1)="",EP$21,IF(INDEX(INDIRECT($AI41),EP$21,MATCH($AH41,INDIRECT($AJ41),0)+1)="Label",EP$21,IF(INDEX(INDIRECT($AI41),EP$21,MATCH($AH41,INDIRECT($AJ41),0)+1)="GLabel",EP$21,"")))),""),""),"")</f>
        <v/>
      </c>
      <c r="EQ41" s="4" t="str">
        <f ca="1">IF(Sec_Formula_Indicator&gt;0,IF(LEN($AH41)&gt;0,IF(EQ$21&lt;=INDEX(INDIRECT($AJ41),1,MATCH($AH41,INDIRECT($AJ41),0)+1)+1,IF(COUNTA(_xll.BDH(TKR,IFERROR(INDEX(INDIRECT($AI41),EQ$21,MATCH($AH41,INDIRECT($AJ41),0)+1),""),$Q$5,"",$Q$6,"dts=h","fill=b","array=true"))&gt;1,EQ$21,IF(INDEX(INDIRECT($AI41),EQ$21,MATCH($AH41,INDIRECT($AJ41),0)+1)="",EQ$21,IF(INDEX(INDIRECT($AI41),EQ$21,MATCH($AH41,INDIRECT($AJ41),0)+1)="Label",EQ$21,IF(INDEX(INDIRECT($AI41),EQ$21,MATCH($AH41,INDIRECT($AJ41),0)+1)="GLabel",EQ$21,"")))),""),""),"")</f>
        <v/>
      </c>
      <c r="ER41" s="4" t="str">
        <f ca="1">IF(Sec_Formula_Indicator&gt;0,IF(LEN($AH41)&gt;0,IF(ER$21&lt;=INDEX(INDIRECT($AJ41),1,MATCH($AH41,INDIRECT($AJ41),0)+1)+1,IF(COUNTA(_xll.BDH(TKR,IFERROR(INDEX(INDIRECT($AI41),ER$21,MATCH($AH41,INDIRECT($AJ41),0)+1),""),$Q$5,"",$Q$6,"dts=h","fill=b","array=true"))&gt;1,ER$21,IF(INDEX(INDIRECT($AI41),ER$21,MATCH($AH41,INDIRECT($AJ41),0)+1)="",ER$21,IF(INDEX(INDIRECT($AI41),ER$21,MATCH($AH41,INDIRECT($AJ41),0)+1)="Label",ER$21,IF(INDEX(INDIRECT($AI41),ER$21,MATCH($AH41,INDIRECT($AJ41),0)+1)="GLabel",ER$21,"")))),""),""),"")</f>
        <v/>
      </c>
      <c r="ES41" s="4" t="str">
        <f ca="1">IF(Sec_Formula_Indicator&gt;0,IF(LEN($AH41)&gt;0,IF(ES$21&lt;=INDEX(INDIRECT($AJ41),1,MATCH($AH41,INDIRECT($AJ41),0)+1)+1,IF(COUNTA(_xll.BDH(TKR,IFERROR(INDEX(INDIRECT($AI41),ES$21,MATCH($AH41,INDIRECT($AJ41),0)+1),""),$Q$5,"",$Q$6,"dts=h","fill=b","array=true"))&gt;1,ES$21,IF(INDEX(INDIRECT($AI41),ES$21,MATCH($AH41,INDIRECT($AJ41),0)+1)="",ES$21,IF(INDEX(INDIRECT($AI41),ES$21,MATCH($AH41,INDIRECT($AJ41),0)+1)="Label",ES$21,IF(INDEX(INDIRECT($AI41),ES$21,MATCH($AH41,INDIRECT($AJ41),0)+1)="GLabel",ES$21,"")))),""),""),"")</f>
        <v/>
      </c>
      <c r="ET41" s="4" t="str">
        <f ca="1">IF(Sec_Formula_Indicator&gt;0,IF(LEN($AH41)&gt;0,IF(ET$21&lt;=INDEX(INDIRECT($AJ41),1,MATCH($AH41,INDIRECT($AJ41),0)+1)+1,IF(COUNTA(_xll.BDH(TKR,IFERROR(INDEX(INDIRECT($AI41),ET$21,MATCH($AH41,INDIRECT($AJ41),0)+1),""),$Q$5,"",$Q$6,"dts=h","fill=b","array=true"))&gt;1,ET$21,IF(INDEX(INDIRECT($AI41),ET$21,MATCH($AH41,INDIRECT($AJ41),0)+1)="",ET$21,IF(INDEX(INDIRECT($AI41),ET$21,MATCH($AH41,INDIRECT($AJ41),0)+1)="Label",ET$21,IF(INDEX(INDIRECT($AI41),ET$21,MATCH($AH41,INDIRECT($AJ41),0)+1)="GLabel",ET$21,"")))),""),""),"")</f>
        <v/>
      </c>
      <c r="EU41" s="4" t="str">
        <f ca="1">IF(Sec_Formula_Indicator&gt;0,IF(LEN($AH41)&gt;0,IF(EU$21&lt;=INDEX(INDIRECT($AJ41),1,MATCH($AH41,INDIRECT($AJ41),0)+1)+1,IF(COUNTA(_xll.BDH(TKR,IFERROR(INDEX(INDIRECT($AI41),EU$21,MATCH($AH41,INDIRECT($AJ41),0)+1),""),$Q$5,"",$Q$6,"dts=h","fill=b","array=true"))&gt;1,EU$21,IF(INDEX(INDIRECT($AI41),EU$21,MATCH($AH41,INDIRECT($AJ41),0)+1)="",EU$21,IF(INDEX(INDIRECT($AI41),EU$21,MATCH($AH41,INDIRECT($AJ41),0)+1)="Label",EU$21,IF(INDEX(INDIRECT($AI41),EU$21,MATCH($AH41,INDIRECT($AJ41),0)+1)="GLabel",EU$21,"")))),""),""),"")</f>
        <v/>
      </c>
      <c r="EV41" s="4" t="str">
        <f ca="1">IF(Sec_Formula_Indicator&gt;0,IF(LEN($AH41)&gt;0,IF(EV$21&lt;=INDEX(INDIRECT($AJ41),1,MATCH($AH41,INDIRECT($AJ41),0)+1)+1,IF(COUNTA(_xll.BDH(TKR,IFERROR(INDEX(INDIRECT($AI41),EV$21,MATCH($AH41,INDIRECT($AJ41),0)+1),""),$Q$5,"",$Q$6,"dts=h","fill=b","array=true"))&gt;1,EV$21,IF(INDEX(INDIRECT($AI41),EV$21,MATCH($AH41,INDIRECT($AJ41),0)+1)="",EV$21,IF(INDEX(INDIRECT($AI41),EV$21,MATCH($AH41,INDIRECT($AJ41),0)+1)="Label",EV$21,IF(INDEX(INDIRECT($AI41),EV$21,MATCH($AH41,INDIRECT($AJ41),0)+1)="GLabel",EV$21,"")))),""),""),"")</f>
        <v/>
      </c>
      <c r="EW41" s="4" t="str">
        <f ca="1">IF(Sec_Formula_Indicator&gt;0,IF(LEN($AH41)&gt;0,IF(EW$21&lt;=INDEX(INDIRECT($AJ41),1,MATCH($AH41,INDIRECT($AJ41),0)+1)+1,IF(COUNTA(_xll.BDH(TKR,IFERROR(INDEX(INDIRECT($AI41),EW$21,MATCH($AH41,INDIRECT($AJ41),0)+1),""),$Q$5,"",$Q$6,"dts=h","fill=b","array=true"))&gt;1,EW$21,IF(INDEX(INDIRECT($AI41),EW$21,MATCH($AH41,INDIRECT($AJ41),0)+1)="",EW$21,IF(INDEX(INDIRECT($AI41),EW$21,MATCH($AH41,INDIRECT($AJ41),0)+1)="Label",EW$21,IF(INDEX(INDIRECT($AI41),EW$21,MATCH($AH41,INDIRECT($AJ41),0)+1)="GLabel",EW$21,"")))),""),""),"")</f>
        <v/>
      </c>
      <c r="EX41" s="4" t="str">
        <f ca="1">IF(Sec_Formula_Indicator&gt;0,IF(LEN($AH41)&gt;0,IF(EX$21&lt;=INDEX(INDIRECT($AJ41),1,MATCH($AH41,INDIRECT($AJ41),0)+1)+1,IF(COUNTA(_xll.BDH(TKR,IFERROR(INDEX(INDIRECT($AI41),EX$21,MATCH($AH41,INDIRECT($AJ41),0)+1),""),$Q$5,"",$Q$6,"dts=h","fill=b","array=true"))&gt;1,EX$21,IF(INDEX(INDIRECT($AI41),EX$21,MATCH($AH41,INDIRECT($AJ41),0)+1)="",EX$21,IF(INDEX(INDIRECT($AI41),EX$21,MATCH($AH41,INDIRECT($AJ41),0)+1)="Label",EX$21,IF(INDEX(INDIRECT($AI41),EX$21,MATCH($AH41,INDIRECT($AJ41),0)+1)="GLabel",EX$21,"")))),""),""),"")</f>
        <v/>
      </c>
      <c r="EY41" s="4" t="str">
        <f ca="1">IF(Sec_Formula_Indicator&gt;0,IF(LEN($AH41)&gt;0,IF(EY$21&lt;=INDEX(INDIRECT($AJ41),1,MATCH($AH41,INDIRECT($AJ41),0)+1)+1,IF(COUNTA(_xll.BDH(TKR,IFERROR(INDEX(INDIRECT($AI41),EY$21,MATCH($AH41,INDIRECT($AJ41),0)+1),""),$Q$5,"",$Q$6,"dts=h","fill=b","array=true"))&gt;1,EY$21,IF(INDEX(INDIRECT($AI41),EY$21,MATCH($AH41,INDIRECT($AJ41),0)+1)="",EY$21,IF(INDEX(INDIRECT($AI41),EY$21,MATCH($AH41,INDIRECT($AJ41),0)+1)="Label",EY$21,IF(INDEX(INDIRECT($AI41),EY$21,MATCH($AH41,INDIRECT($AJ41),0)+1)="GLabel",EY$21,"")))),""),""),"")</f>
        <v/>
      </c>
      <c r="EZ41" s="4" t="str">
        <f ca="1">IF(Sec_Formula_Indicator&gt;0,IF(LEN($AH41)&gt;0,IF(EZ$21&lt;=INDEX(INDIRECT($AJ41),1,MATCH($AH41,INDIRECT($AJ41),0)+1)+1,IF(COUNTA(_xll.BDH(TKR,IFERROR(INDEX(INDIRECT($AI41),EZ$21,MATCH($AH41,INDIRECT($AJ41),0)+1),""),$Q$5,"",$Q$6,"dts=h","fill=b","array=true"))&gt;1,EZ$21,IF(INDEX(INDIRECT($AI41),EZ$21,MATCH($AH41,INDIRECT($AJ41),0)+1)="",EZ$21,IF(INDEX(INDIRECT($AI41),EZ$21,MATCH($AH41,INDIRECT($AJ41),0)+1)="Label",EZ$21,IF(INDEX(INDIRECT($AI41),EZ$21,MATCH($AH41,INDIRECT($AJ41),0)+1)="GLabel",EZ$21,"")))),""),""),"")</f>
        <v/>
      </c>
      <c r="FA41" s="4" t="str">
        <f ca="1">IF(Sec_Formula_Indicator&gt;0,IF(LEN($AH41)&gt;0,IF(FA$21&lt;=INDEX(INDIRECT($AJ41),1,MATCH($AH41,INDIRECT($AJ41),0)+1)+1,IF(COUNTA(_xll.BDH(TKR,IFERROR(INDEX(INDIRECT($AI41),FA$21,MATCH($AH41,INDIRECT($AJ41),0)+1),""),$Q$5,"",$Q$6,"dts=h","fill=b","array=true"))&gt;1,FA$21,IF(INDEX(INDIRECT($AI41),FA$21,MATCH($AH41,INDIRECT($AJ41),0)+1)="",FA$21,IF(INDEX(INDIRECT($AI41),FA$21,MATCH($AH41,INDIRECT($AJ41),0)+1)="Label",FA$21,IF(INDEX(INDIRECT($AI41),FA$21,MATCH($AH41,INDIRECT($AJ41),0)+1)="GLabel",FA$21,"")))),""),""),"")</f>
        <v/>
      </c>
      <c r="FB41" s="4" t="str">
        <f ca="1">IF(Sec_Formula_Indicator&gt;0,IF(LEN($AH41)&gt;0,IF(FB$21&lt;=INDEX(INDIRECT($AJ41),1,MATCH($AH41,INDIRECT($AJ41),0)+1)+1,IF(COUNTA(_xll.BDH(TKR,IFERROR(INDEX(INDIRECT($AI41),FB$21,MATCH($AH41,INDIRECT($AJ41),0)+1),""),$Q$5,"",$Q$6,"dts=h","fill=b","array=true"))&gt;1,FB$21,IF(INDEX(INDIRECT($AI41),FB$21,MATCH($AH41,INDIRECT($AJ41),0)+1)="",FB$21,IF(INDEX(INDIRECT($AI41),FB$21,MATCH($AH41,INDIRECT($AJ41),0)+1)="Label",FB$21,IF(INDEX(INDIRECT($AI41),FB$21,MATCH($AH41,INDIRECT($AJ41),0)+1)="GLabel",FB$21,"")))),""),""),"")</f>
        <v/>
      </c>
      <c r="FC41" s="4" t="str">
        <f ca="1">IF(Sec_Formula_Indicator&gt;0,IF(LEN($AH41)&gt;0,IF(FC$21&lt;=INDEX(INDIRECT($AJ41),1,MATCH($AH41,INDIRECT($AJ41),0)+1)+1,IF(COUNTA(_xll.BDH(TKR,IFERROR(INDEX(INDIRECT($AI41),FC$21,MATCH($AH41,INDIRECT($AJ41),0)+1),""),$Q$5,"",$Q$6,"dts=h","fill=b","array=true"))&gt;1,FC$21,IF(INDEX(INDIRECT($AI41),FC$21,MATCH($AH41,INDIRECT($AJ41),0)+1)="",FC$21,IF(INDEX(INDIRECT($AI41),FC$21,MATCH($AH41,INDIRECT($AJ41),0)+1)="Label",FC$21,IF(INDEX(INDIRECT($AI41),FC$21,MATCH($AH41,INDIRECT($AJ41),0)+1)="GLabel",FC$21,"")))),""),""),"")</f>
        <v/>
      </c>
      <c r="FD41" s="4" t="str">
        <f ca="1">IF(Sec_Formula_Indicator&gt;0,IF(LEN($AH41)&gt;0,IF(FD$21&lt;=INDEX(INDIRECT($AJ41),1,MATCH($AH41,INDIRECT($AJ41),0)+1)+1,IF(COUNTA(_xll.BDH(TKR,IFERROR(INDEX(INDIRECT($AI41),FD$21,MATCH($AH41,INDIRECT($AJ41),0)+1),""),$Q$5,"",$Q$6,"dts=h","fill=b","array=true"))&gt;1,FD$21,IF(INDEX(INDIRECT($AI41),FD$21,MATCH($AH41,INDIRECT($AJ41),0)+1)="",FD$21,IF(INDEX(INDIRECT($AI41),FD$21,MATCH($AH41,INDIRECT($AJ41),0)+1)="Label",FD$21,IF(INDEX(INDIRECT($AI41),FD$21,MATCH($AH41,INDIRECT($AJ41),0)+1)="GLabel",FD$21,"")))),""),""),"")</f>
        <v/>
      </c>
      <c r="FE41" s="4" t="str">
        <f ca="1">IF(Sec_Formula_Indicator&gt;0,IF(LEN($AH41)&gt;0,IF(FE$21&lt;=INDEX(INDIRECT($AJ41),1,MATCH($AH41,INDIRECT($AJ41),0)+1)+1,IF(COUNTA(_xll.BDH(TKR,IFERROR(INDEX(INDIRECT($AI41),FE$21,MATCH($AH41,INDIRECT($AJ41),0)+1),""),$Q$5,"",$Q$6,"dts=h","fill=b","array=true"))&gt;1,FE$21,IF(INDEX(INDIRECT($AI41),FE$21,MATCH($AH41,INDIRECT($AJ41),0)+1)="",FE$21,IF(INDEX(INDIRECT($AI41),FE$21,MATCH($AH41,INDIRECT($AJ41),0)+1)="Label",FE$21,IF(INDEX(INDIRECT($AI41),FE$21,MATCH($AH41,INDIRECT($AJ41),0)+1)="GLabel",FE$21,"")))),""),""),"")</f>
        <v/>
      </c>
      <c r="FF41" s="4" t="str">
        <f ca="1">IF(Sec_Formula_Indicator&gt;0,IF(LEN($AH41)&gt;0,IF(FF$21&lt;=INDEX(INDIRECT($AJ41),1,MATCH($AH41,INDIRECT($AJ41),0)+1)+1,IF(COUNTA(_xll.BDH(TKR,IFERROR(INDEX(INDIRECT($AI41),FF$21,MATCH($AH41,INDIRECT($AJ41),0)+1),""),$Q$5,"",$Q$6,"dts=h","fill=b","array=true"))&gt;1,FF$21,IF(INDEX(INDIRECT($AI41),FF$21,MATCH($AH41,INDIRECT($AJ41),0)+1)="",FF$21,IF(INDEX(INDIRECT($AI41),FF$21,MATCH($AH41,INDIRECT($AJ41),0)+1)="Label",FF$21,IF(INDEX(INDIRECT($AI41),FF$21,MATCH($AH41,INDIRECT($AJ41),0)+1)="GLabel",FF$21,"")))),""),""),"")</f>
        <v/>
      </c>
      <c r="FG41" s="4" t="str">
        <f ca="1">IF(Sec_Formula_Indicator&gt;0,IF(LEN($AH41)&gt;0,IF(FG$21&lt;=INDEX(INDIRECT($AJ41),1,MATCH($AH41,INDIRECT($AJ41),0)+1)+1,IF(COUNTA(_xll.BDH(TKR,IFERROR(INDEX(INDIRECT($AI41),FG$21,MATCH($AH41,INDIRECT($AJ41),0)+1),""),$Q$5,"",$Q$6,"dts=h","fill=b","array=true"))&gt;1,FG$21,IF(INDEX(INDIRECT($AI41),FG$21,MATCH($AH41,INDIRECT($AJ41),0)+1)="",FG$21,IF(INDEX(INDIRECT($AI41),FG$21,MATCH($AH41,INDIRECT($AJ41),0)+1)="Label",FG$21,IF(INDEX(INDIRECT($AI41),FG$21,MATCH($AH41,INDIRECT($AJ41),0)+1)="GLabel",FG$21,"")))),""),""),"")</f>
        <v/>
      </c>
      <c r="FH41" s="4" t="str">
        <f ca="1">IF(Sec_Formula_Indicator&gt;0,IF(LEN($AH41)&gt;0,IF(FH$21&lt;=INDEX(INDIRECT($AJ41),1,MATCH($AH41,INDIRECT($AJ41),0)+1)+1,IF(COUNTA(_xll.BDH(TKR,IFERROR(INDEX(INDIRECT($AI41),FH$21,MATCH($AH41,INDIRECT($AJ41),0)+1),""),$Q$5,"",$Q$6,"dts=h","fill=b","array=true"))&gt;1,FH$21,IF(INDEX(INDIRECT($AI41),FH$21,MATCH($AH41,INDIRECT($AJ41),0)+1)="",FH$21,IF(INDEX(INDIRECT($AI41),FH$21,MATCH($AH41,INDIRECT($AJ41),0)+1)="Label",FH$21,IF(INDEX(INDIRECT($AI41),FH$21,MATCH($AH41,INDIRECT($AJ41),0)+1)="GLabel",FH$21,"")))),""),""),"")</f>
        <v/>
      </c>
      <c r="FI41" s="4" t="str">
        <f ca="1">IF(Sec_Formula_Indicator&gt;0,IF(LEN($AH41)&gt;0,IF(FI$21&lt;=INDEX(INDIRECT($AJ41),1,MATCH($AH41,INDIRECT($AJ41),0)+1)+1,IF(COUNTA(_xll.BDH(TKR,IFERROR(INDEX(INDIRECT($AI41),FI$21,MATCH($AH41,INDIRECT($AJ41),0)+1),""),$Q$5,"",$Q$6,"dts=h","fill=b","array=true"))&gt;1,FI$21,IF(INDEX(INDIRECT($AI41),FI$21,MATCH($AH41,INDIRECT($AJ41),0)+1)="",FI$21,IF(INDEX(INDIRECT($AI41),FI$21,MATCH($AH41,INDIRECT($AJ41),0)+1)="Label",FI$21,IF(INDEX(INDIRECT($AI41),FI$21,MATCH($AH41,INDIRECT($AJ41),0)+1)="GLabel",FI$21,"")))),""),""),"")</f>
        <v/>
      </c>
      <c r="FJ41" s="4" t="str">
        <f ca="1">IF(Sec_Formula_Indicator&gt;0,IF(LEN($AH41)&gt;0,IF(FJ$21&lt;=INDEX(INDIRECT($AJ41),1,MATCH($AH41,INDIRECT($AJ41),0)+1)+1,IF(COUNTA(_xll.BDH(TKR,IFERROR(INDEX(INDIRECT($AI41),FJ$21,MATCH($AH41,INDIRECT($AJ41),0)+1),""),$Q$5,"",$Q$6,"dts=h","fill=b","array=true"))&gt;1,FJ$21,IF(INDEX(INDIRECT($AI41),FJ$21,MATCH($AH41,INDIRECT($AJ41),0)+1)="",FJ$21,IF(INDEX(INDIRECT($AI41),FJ$21,MATCH($AH41,INDIRECT($AJ41),0)+1)="Label",FJ$21,IF(INDEX(INDIRECT($AI41),FJ$21,MATCH($AH41,INDIRECT($AJ41),0)+1)="GLabel",FJ$21,"")))),""),""),"")</f>
        <v/>
      </c>
      <c r="FK41" s="4" t="str">
        <f ca="1">IF(Sec_Formula_Indicator&gt;0,IF(LEN($AH41)&gt;0,IF(FK$21&lt;=INDEX(INDIRECT($AJ41),1,MATCH($AH41,INDIRECT($AJ41),0)+1)+1,IF(COUNTA(_xll.BDH(TKR,IFERROR(INDEX(INDIRECT($AI41),FK$21,MATCH($AH41,INDIRECT($AJ41),0)+1),""),$Q$5,"",$Q$6,"dts=h","fill=b","array=true"))&gt;1,FK$21,IF(INDEX(INDIRECT($AI41),FK$21,MATCH($AH41,INDIRECT($AJ41),0)+1)="",FK$21,IF(INDEX(INDIRECT($AI41),FK$21,MATCH($AH41,INDIRECT($AJ41),0)+1)="Label",FK$21,IF(INDEX(INDIRECT($AI41),FK$21,MATCH($AH41,INDIRECT($AJ41),0)+1)="GLabel",FK$21,"")))),""),""),"")</f>
        <v/>
      </c>
      <c r="FL41" s="4" t="str">
        <f ca="1">IF(Sec_Formula_Indicator&gt;0,IF(LEN($AH41)&gt;0,IF(FL$21&lt;=INDEX(INDIRECT($AJ41),1,MATCH($AH41,INDIRECT($AJ41),0)+1)+1,IF(COUNTA(_xll.BDH(TKR,IFERROR(INDEX(INDIRECT($AI41),FL$21,MATCH($AH41,INDIRECT($AJ41),0)+1),""),$Q$5,"",$Q$6,"dts=h","fill=b","array=true"))&gt;1,FL$21,IF(INDEX(INDIRECT($AI41),FL$21,MATCH($AH41,INDIRECT($AJ41),0)+1)="",FL$21,IF(INDEX(INDIRECT($AI41),FL$21,MATCH($AH41,INDIRECT($AJ41),0)+1)="Label",FL$21,IF(INDEX(INDIRECT($AI41),FL$21,MATCH($AH41,INDIRECT($AJ41),0)+1)="GLabel",FL$21,"")))),""),""),"")</f>
        <v/>
      </c>
      <c r="FM41" s="4" t="str">
        <f ca="1">IF(Sec_Formula_Indicator&gt;0,IF(LEN($AH41)&gt;0,IF(FM$21&lt;=INDEX(INDIRECT($AJ41),1,MATCH($AH41,INDIRECT($AJ41),0)+1)+1,IF(COUNTA(_xll.BDH(TKR,IFERROR(INDEX(INDIRECT($AI41),FM$21,MATCH($AH41,INDIRECT($AJ41),0)+1),""),$Q$5,"",$Q$6,"dts=h","fill=b","array=true"))&gt;1,FM$21,IF(INDEX(INDIRECT($AI41),FM$21,MATCH($AH41,INDIRECT($AJ41),0)+1)="",FM$21,IF(INDEX(INDIRECT($AI41),FM$21,MATCH($AH41,INDIRECT($AJ41),0)+1)="Label",FM$21,IF(INDEX(INDIRECT($AI41),FM$21,MATCH($AH41,INDIRECT($AJ41),0)+1)="GLabel",FM$21,"")))),""),""),"")</f>
        <v/>
      </c>
      <c r="FN41" s="4" t="str">
        <f ca="1">IF(Sec_Formula_Indicator&gt;0,IF(LEN($AH41)&gt;0,IF(FN$21&lt;=INDEX(INDIRECT($AJ41),1,MATCH($AH41,INDIRECT($AJ41),0)+1)+1,IF(COUNTA(_xll.BDH(TKR,IFERROR(INDEX(INDIRECT($AI41),FN$21,MATCH($AH41,INDIRECT($AJ41),0)+1),""),$Q$5,"",$Q$6,"dts=h","fill=b","array=true"))&gt;1,FN$21,IF(INDEX(INDIRECT($AI41),FN$21,MATCH($AH41,INDIRECT($AJ41),0)+1)="",FN$21,IF(INDEX(INDIRECT($AI41),FN$21,MATCH($AH41,INDIRECT($AJ41),0)+1)="Label",FN$21,IF(INDEX(INDIRECT($AI41),FN$21,MATCH($AH41,INDIRECT($AJ41),0)+1)="GLabel",FN$21,"")))),""),""),"")</f>
        <v/>
      </c>
      <c r="FO41" s="4" t="str">
        <f ca="1">IF(Sec_Formula_Indicator&gt;0,IF(LEN($AH41)&gt;0,IF(FO$21&lt;=INDEX(INDIRECT($AJ41),1,MATCH($AH41,INDIRECT($AJ41),0)+1)+1,IF(COUNTA(_xll.BDH(TKR,IFERROR(INDEX(INDIRECT($AI41),FO$21,MATCH($AH41,INDIRECT($AJ41),0)+1),""),$Q$5,"",$Q$6,"dts=h","fill=b","array=true"))&gt;1,FO$21,IF(INDEX(INDIRECT($AI41),FO$21,MATCH($AH41,INDIRECT($AJ41),0)+1)="",FO$21,IF(INDEX(INDIRECT($AI41),FO$21,MATCH($AH41,INDIRECT($AJ41),0)+1)="Label",FO$21,IF(INDEX(INDIRECT($AI41),FO$21,MATCH($AH41,INDIRECT($AJ41),0)+1)="GLabel",FO$21,"")))),""),""),"")</f>
        <v/>
      </c>
      <c r="FP41" s="4" t="str">
        <f ca="1">IF(Sec_Formula_Indicator&gt;0,IF(LEN($AH41)&gt;0,IF(FP$21&lt;=INDEX(INDIRECT($AJ41),1,MATCH($AH41,INDIRECT($AJ41),0)+1)+1,IF(COUNTA(_xll.BDH(TKR,IFERROR(INDEX(INDIRECT($AI41),FP$21,MATCH($AH41,INDIRECT($AJ41),0)+1),""),$Q$5,"",$Q$6,"dts=h","fill=b","array=true"))&gt;1,FP$21,IF(INDEX(INDIRECT($AI41),FP$21,MATCH($AH41,INDIRECT($AJ41),0)+1)="",FP$21,IF(INDEX(INDIRECT($AI41),FP$21,MATCH($AH41,INDIRECT($AJ41),0)+1)="Label",FP$21,IF(INDEX(INDIRECT($AI41),FP$21,MATCH($AH41,INDIRECT($AJ41),0)+1)="GLabel",FP$21,"")))),""),""),"")</f>
        <v/>
      </c>
      <c r="FQ41" s="4" t="str">
        <f ca="1">IF(Sec_Formula_Indicator&gt;0,IF(LEN($AH41)&gt;0,IF(FQ$21&lt;=INDEX(INDIRECT($AJ41),1,MATCH($AH41,INDIRECT($AJ41),0)+1)+1,IF(COUNTA(_xll.BDH(TKR,IFERROR(INDEX(INDIRECT($AI41),FQ$21,MATCH($AH41,INDIRECT($AJ41),0)+1),""),$Q$5,"",$Q$6,"dts=h","fill=b","array=true"))&gt;1,FQ$21,IF(INDEX(INDIRECT($AI41),FQ$21,MATCH($AH41,INDIRECT($AJ41),0)+1)="",FQ$21,IF(INDEX(INDIRECT($AI41),FQ$21,MATCH($AH41,INDIRECT($AJ41),0)+1)="Label",FQ$21,IF(INDEX(INDIRECT($AI41),FQ$21,MATCH($AH41,INDIRECT($AJ41),0)+1)="GLabel",FQ$21,"")))),""),""),"")</f>
        <v/>
      </c>
      <c r="FR41" s="4" t="str">
        <f ca="1">IF(Sec_Formula_Indicator&gt;0,IF(LEN($AH41)&gt;0,IF(FR$21&lt;=INDEX(INDIRECT($AJ41),1,MATCH($AH41,INDIRECT($AJ41),0)+1)+1,IF(COUNTA(_xll.BDH(TKR,IFERROR(INDEX(INDIRECT($AI41),FR$21,MATCH($AH41,INDIRECT($AJ41),0)+1),""),$Q$5,"",$Q$6,"dts=h","fill=b","array=true"))&gt;1,FR$21,IF(INDEX(INDIRECT($AI41),FR$21,MATCH($AH41,INDIRECT($AJ41),0)+1)="",FR$21,IF(INDEX(INDIRECT($AI41),FR$21,MATCH($AH41,INDIRECT($AJ41),0)+1)="Label",FR$21,IF(INDEX(INDIRECT($AI41),FR$21,MATCH($AH41,INDIRECT($AJ41),0)+1)="GLabel",FR$21,"")))),""),""),"")</f>
        <v/>
      </c>
      <c r="FS41" s="4" t="str">
        <f ca="1">IF(Sec_Formula_Indicator&gt;0,IF(LEN($AH41)&gt;0,IF(FS$21&lt;=INDEX(INDIRECT($AJ41),1,MATCH($AH41,INDIRECT($AJ41),0)+1)+1,IF(COUNTA(_xll.BDH(TKR,IFERROR(INDEX(INDIRECT($AI41),FS$21,MATCH($AH41,INDIRECT($AJ41),0)+1),""),$Q$5,"",$Q$6,"dts=h","fill=b","array=true"))&gt;1,FS$21,IF(INDEX(INDIRECT($AI41),FS$21,MATCH($AH41,INDIRECT($AJ41),0)+1)="",FS$21,IF(INDEX(INDIRECT($AI41),FS$21,MATCH($AH41,INDIRECT($AJ41),0)+1)="Label",FS$21,IF(INDEX(INDIRECT($AI41),FS$21,MATCH($AH41,INDIRECT($AJ41),0)+1)="GLabel",FS$21,"")))),""),""),"")</f>
        <v/>
      </c>
      <c r="FT41" s="4" t="str">
        <f ca="1">IF(Sec_Formula_Indicator&gt;0,IF(LEN($AH41)&gt;0,IF(FT$21&lt;=INDEX(INDIRECT($AJ41),1,MATCH($AH41,INDIRECT($AJ41),0)+1)+1,IF(COUNTA(_xll.BDH(TKR,IFERROR(INDEX(INDIRECT($AI41),FT$21,MATCH($AH41,INDIRECT($AJ41),0)+1),""),$Q$5,"",$Q$6,"dts=h","fill=b","array=true"))&gt;1,FT$21,IF(INDEX(INDIRECT($AI41),FT$21,MATCH($AH41,INDIRECT($AJ41),0)+1)="",FT$21,IF(INDEX(INDIRECT($AI41),FT$21,MATCH($AH41,INDIRECT($AJ41),0)+1)="Label",FT$21,IF(INDEX(INDIRECT($AI41),FT$21,MATCH($AH41,INDIRECT($AJ41),0)+1)="GLabel",FT$21,"")))),""),""),"")</f>
        <v/>
      </c>
      <c r="FU41" s="4" t="str">
        <f ca="1">IF(Sec_Formula_Indicator&gt;0,IF(LEN($AH41)&gt;0,IF(FU$21&lt;=INDEX(INDIRECT($AJ41),1,MATCH($AH41,INDIRECT($AJ41),0)+1)+1,IF(COUNTA(_xll.BDH(TKR,IFERROR(INDEX(INDIRECT($AI41),FU$21,MATCH($AH41,INDIRECT($AJ41),0)+1),""),$Q$5,"",$Q$6,"dts=h","fill=b","array=true"))&gt;1,FU$21,IF(INDEX(INDIRECT($AI41),FU$21,MATCH($AH41,INDIRECT($AJ41),0)+1)="",FU$21,IF(INDEX(INDIRECT($AI41),FU$21,MATCH($AH41,INDIRECT($AJ41),0)+1)="Label",FU$21,IF(INDEX(INDIRECT($AI41),FU$21,MATCH($AH41,INDIRECT($AJ41),0)+1)="GLabel",FU$21,"")))),""),""),"")</f>
        <v/>
      </c>
      <c r="FV41" s="4" t="str">
        <f ca="1">IF(Sec_Formula_Indicator&gt;0,IF(LEN($AH41)&gt;0,IF(FV$21&lt;=INDEX(INDIRECT($AJ41),1,MATCH($AH41,INDIRECT($AJ41),0)+1)+1,IF(COUNTA(_xll.BDH(TKR,IFERROR(INDEX(INDIRECT($AI41),FV$21,MATCH($AH41,INDIRECT($AJ41),0)+1),""),$Q$5,"",$Q$6,"dts=h","fill=b","array=true"))&gt;1,FV$21,IF(INDEX(INDIRECT($AI41),FV$21,MATCH($AH41,INDIRECT($AJ41),0)+1)="",FV$21,IF(INDEX(INDIRECT($AI41),FV$21,MATCH($AH41,INDIRECT($AJ41),0)+1)="Label",FV$21,IF(INDEX(INDIRECT($AI41),FV$21,MATCH($AH41,INDIRECT($AJ41),0)+1)="GLabel",FV$21,"")))),""),""),"")</f>
        <v/>
      </c>
      <c r="FW41" s="4" t="str">
        <f ca="1">IF(Sec_Formula_Indicator&gt;0,IF(LEN($AH41)&gt;0,IF(FW$21&lt;=INDEX(INDIRECT($AJ41),1,MATCH($AH41,INDIRECT($AJ41),0)+1)+1,IF(COUNTA(_xll.BDH(TKR,IFERROR(INDEX(INDIRECT($AI41),FW$21,MATCH($AH41,INDIRECT($AJ41),0)+1),""),$Q$5,"",$Q$6,"dts=h","fill=b","array=true"))&gt;1,FW$21,IF(INDEX(INDIRECT($AI41),FW$21,MATCH($AH41,INDIRECT($AJ41),0)+1)="",FW$21,IF(INDEX(INDIRECT($AI41),FW$21,MATCH($AH41,INDIRECT($AJ41),0)+1)="Label",FW$21,IF(INDEX(INDIRECT($AI41),FW$21,MATCH($AH41,INDIRECT($AJ41),0)+1)="GLabel",FW$21,"")))),""),""),"")</f>
        <v/>
      </c>
      <c r="FX41" s="4" t="str">
        <f ca="1">IF(Sec_Formula_Indicator&gt;0,IF(LEN($AH41)&gt;0,IF(FX$21&lt;=INDEX(INDIRECT($AJ41),1,MATCH($AH41,INDIRECT($AJ41),0)+1)+1,IF(COUNTA(_xll.BDH(TKR,IFERROR(INDEX(INDIRECT($AI41),FX$21,MATCH($AH41,INDIRECT($AJ41),0)+1),""),$Q$5,"",$Q$6,"dts=h","fill=b","array=true"))&gt;1,FX$21,IF(INDEX(INDIRECT($AI41),FX$21,MATCH($AH41,INDIRECT($AJ41),0)+1)="",FX$21,IF(INDEX(INDIRECT($AI41),FX$21,MATCH($AH41,INDIRECT($AJ41),0)+1)="Label",FX$21,IF(INDEX(INDIRECT($AI41),FX$21,MATCH($AH41,INDIRECT($AJ41),0)+1)="GLabel",FX$21,"")))),""),""),"")</f>
        <v/>
      </c>
      <c r="FY41" s="4" t="str">
        <f ca="1">IF(Sec_Formula_Indicator&gt;0,IF(LEN($AH41)&gt;0,IF(FY$21&lt;=INDEX(INDIRECT($AJ41),1,MATCH($AH41,INDIRECT($AJ41),0)+1)+1,IF(COUNTA(_xll.BDH(TKR,IFERROR(INDEX(INDIRECT($AI41),FY$21,MATCH($AH41,INDIRECT($AJ41),0)+1),""),$Q$5,"",$Q$6,"dts=h","fill=b","array=true"))&gt;1,FY$21,IF(INDEX(INDIRECT($AI41),FY$21,MATCH($AH41,INDIRECT($AJ41),0)+1)="",FY$21,IF(INDEX(INDIRECT($AI41),FY$21,MATCH($AH41,INDIRECT($AJ41),0)+1)="Label",FY$21,IF(INDEX(INDIRECT($AI41),FY$21,MATCH($AH41,INDIRECT($AJ41),0)+1)="GLabel",FY$21,"")))),""),""),"")</f>
        <v/>
      </c>
      <c r="FZ41" s="4" t="str">
        <f ca="1">IF(Sec_Formula_Indicator&gt;0,IF(LEN($AH41)&gt;0,IF(FZ$21&lt;=INDEX(INDIRECT($AJ41),1,MATCH($AH41,INDIRECT($AJ41),0)+1)+1,IF(COUNTA(_xll.BDH(TKR,IFERROR(INDEX(INDIRECT($AI41),FZ$21,MATCH($AH41,INDIRECT($AJ41),0)+1),""),$Q$5,"",$Q$6,"dts=h","fill=b","array=true"))&gt;1,FZ$21,IF(INDEX(INDIRECT($AI41),FZ$21,MATCH($AH41,INDIRECT($AJ41),0)+1)="",FZ$21,IF(INDEX(INDIRECT($AI41),FZ$21,MATCH($AH41,INDIRECT($AJ41),0)+1)="Label",FZ$21,IF(INDEX(INDIRECT($AI41),FZ$21,MATCH($AH41,INDIRECT($AJ41),0)+1)="GLabel",FZ$21,"")))),""),""),"")</f>
        <v/>
      </c>
      <c r="GA41" s="4" t="str">
        <f ca="1">IF(Sec_Formula_Indicator&gt;0,IF(LEN($AH41)&gt;0,IF(GA$21&lt;=INDEX(INDIRECT($AJ41),1,MATCH($AH41,INDIRECT($AJ41),0)+1)+1,IF(COUNTA(_xll.BDH(TKR,IFERROR(INDEX(INDIRECT($AI41),GA$21,MATCH($AH41,INDIRECT($AJ41),0)+1),""),$Q$5,"",$Q$6,"dts=h","fill=b","array=true"))&gt;1,GA$21,IF(INDEX(INDIRECT($AI41),GA$21,MATCH($AH41,INDIRECT($AJ41),0)+1)="",GA$21,IF(INDEX(INDIRECT($AI41),GA$21,MATCH($AH41,INDIRECT($AJ41),0)+1)="Label",GA$21,IF(INDEX(INDIRECT($AI41),GA$21,MATCH($AH41,INDIRECT($AJ41),0)+1)="GLabel",GA$21,"")))),""),""),"")</f>
        <v/>
      </c>
      <c r="GB41" s="4" t="str">
        <f ca="1">IF(Sec_Formula_Indicator&gt;0,IF(LEN($AH41)&gt;0,IF(GB$21&lt;=INDEX(INDIRECT($AJ41),1,MATCH($AH41,INDIRECT($AJ41),0)+1)+1,IF(COUNTA(_xll.BDH(TKR,IFERROR(INDEX(INDIRECT($AI41),GB$21,MATCH($AH41,INDIRECT($AJ41),0)+1),""),$Q$5,"",$Q$6,"dts=h","fill=b","array=true"))&gt;1,GB$21,IF(INDEX(INDIRECT($AI41),GB$21,MATCH($AH41,INDIRECT($AJ41),0)+1)="",GB$21,IF(INDEX(INDIRECT($AI41),GB$21,MATCH($AH41,INDIRECT($AJ41),0)+1)="Label",GB$21,IF(INDEX(INDIRECT($AI41),GB$21,MATCH($AH41,INDIRECT($AJ41),0)+1)="GLabel",GB$21,"")))),""),""),"")</f>
        <v/>
      </c>
      <c r="GC41" s="4" t="str">
        <f ca="1">IF(Sec_Formula_Indicator&gt;0,IF(LEN($AH41)&gt;0,IF(GC$21&lt;=INDEX(INDIRECT($AJ41),1,MATCH($AH41,INDIRECT($AJ41),0)+1)+1,IF(COUNTA(_xll.BDH(TKR,IFERROR(INDEX(INDIRECT($AI41),GC$21,MATCH($AH41,INDIRECT($AJ41),0)+1),""),$Q$5,"",$Q$6,"dts=h","fill=b","array=true"))&gt;1,GC$21,IF(INDEX(INDIRECT($AI41),GC$21,MATCH($AH41,INDIRECT($AJ41),0)+1)="",GC$21,IF(INDEX(INDIRECT($AI41),GC$21,MATCH($AH41,INDIRECT($AJ41),0)+1)="Label",GC$21,IF(INDEX(INDIRECT($AI41),GC$21,MATCH($AH41,INDIRECT($AJ41),0)+1)="GLabel",GC$21,"")))),""),""),"")</f>
        <v/>
      </c>
      <c r="GD41" s="4" t="str">
        <f ca="1">IF(Sec_Formula_Indicator&gt;0,IF(LEN($AH41)&gt;0,IF(GD$21&lt;=INDEX(INDIRECT($AJ41),1,MATCH($AH41,INDIRECT($AJ41),0)+1)+1,IF(COUNTA(_xll.BDH(TKR,IFERROR(INDEX(INDIRECT($AI41),GD$21,MATCH($AH41,INDIRECT($AJ41),0)+1),""),$Q$5,"",$Q$6,"dts=h","fill=b","array=true"))&gt;1,GD$21,IF(INDEX(INDIRECT($AI41),GD$21,MATCH($AH41,INDIRECT($AJ41),0)+1)="",GD$21,IF(INDEX(INDIRECT($AI41),GD$21,MATCH($AH41,INDIRECT($AJ41),0)+1)="Label",GD$21,IF(INDEX(INDIRECT($AI41),GD$21,MATCH($AH41,INDIRECT($AJ41),0)+1)="GLabel",GD$21,"")))),""),""),"")</f>
        <v/>
      </c>
      <c r="GE41" s="4" t="str">
        <f ca="1">IF(Sec_Formula_Indicator&gt;0,IF(LEN($AH41)&gt;0,IF(GE$21&lt;=INDEX(INDIRECT($AJ41),1,MATCH($AH41,INDIRECT($AJ41),0)+1)+1,IF(COUNTA(_xll.BDH(TKR,IFERROR(INDEX(INDIRECT($AI41),GE$21,MATCH($AH41,INDIRECT($AJ41),0)+1),""),$Q$5,"",$Q$6,"dts=h","fill=b","array=true"))&gt;1,GE$21,IF(INDEX(INDIRECT($AI41),GE$21,MATCH($AH41,INDIRECT($AJ41),0)+1)="",GE$21,IF(INDEX(INDIRECT($AI41),GE$21,MATCH($AH41,INDIRECT($AJ41),0)+1)="Label",GE$21,IF(INDEX(INDIRECT($AI41),GE$21,MATCH($AH41,INDIRECT($AJ41),0)+1)="GLabel",GE$21,"")))),""),""),"")</f>
        <v/>
      </c>
      <c r="GF41" s="4" t="str">
        <f ca="1">IF(Sec_Formula_Indicator&gt;0,IF(LEN($AH41)&gt;0,IF(GF$21&lt;=INDEX(INDIRECT($AJ41),1,MATCH($AH41,INDIRECT($AJ41),0)+1)+1,IF(COUNTA(_xll.BDH(TKR,IFERROR(INDEX(INDIRECT($AI41),GF$21,MATCH($AH41,INDIRECT($AJ41),0)+1),""),$Q$5,"",$Q$6,"dts=h","fill=b","array=true"))&gt;1,GF$21,IF(INDEX(INDIRECT($AI41),GF$21,MATCH($AH41,INDIRECT($AJ41),0)+1)="",GF$21,IF(INDEX(INDIRECT($AI41),GF$21,MATCH($AH41,INDIRECT($AJ41),0)+1)="Label",GF$21,IF(INDEX(INDIRECT($AI41),GF$21,MATCH($AH41,INDIRECT($AJ41),0)+1)="GLabel",GF$21,"")))),""),""),"")</f>
        <v/>
      </c>
      <c r="GG41" s="4" t="str">
        <f ca="1">IF(Sec_Formula_Indicator&gt;0,IF(LEN($AH41)&gt;0,IF(GG$21&lt;=INDEX(INDIRECT($AJ41),1,MATCH($AH41,INDIRECT($AJ41),0)+1)+1,IF(COUNTA(_xll.BDH(TKR,IFERROR(INDEX(INDIRECT($AI41),GG$21,MATCH($AH41,INDIRECT($AJ41),0)+1),""),$Q$5,"",$Q$6,"dts=h","fill=b","array=true"))&gt;1,GG$21,IF(INDEX(INDIRECT($AI41),GG$21,MATCH($AH41,INDIRECT($AJ41),0)+1)="",GG$21,IF(INDEX(INDIRECT($AI41),GG$21,MATCH($AH41,INDIRECT($AJ41),0)+1)="Label",GG$21,IF(INDEX(INDIRECT($AI41),GG$21,MATCH($AH41,INDIRECT($AJ41),0)+1)="GLabel",GG$21,"")))),""),""),"")</f>
        <v/>
      </c>
      <c r="GH41" s="4" t="str">
        <f ca="1">IF(Sec_Formula_Indicator&gt;0,IF(LEN($AH41)&gt;0,IF(GH$21&lt;=INDEX(INDIRECT($AJ41),1,MATCH($AH41,INDIRECT($AJ41),0)+1)+1,IF(COUNTA(_xll.BDH(TKR,IFERROR(INDEX(INDIRECT($AI41),GH$21,MATCH($AH41,INDIRECT($AJ41),0)+1),""),$Q$5,"",$Q$6,"dts=h","fill=b","array=true"))&gt;1,GH$21,IF(INDEX(INDIRECT($AI41),GH$21,MATCH($AH41,INDIRECT($AJ41),0)+1)="",GH$21,IF(INDEX(INDIRECT($AI41),GH$21,MATCH($AH41,INDIRECT($AJ41),0)+1)="Label",GH$21,IF(INDEX(INDIRECT($AI41),GH$21,MATCH($AH41,INDIRECT($AJ41),0)+1)="GLabel",GH$21,"")))),""),""),"")</f>
        <v/>
      </c>
      <c r="GI41" s="4" t="str">
        <f ca="1">IF(Sec_Formula_Indicator&gt;0,IF(LEN($AH41)&gt;0,IF(GI$21&lt;=INDEX(INDIRECT($AJ41),1,MATCH($AH41,INDIRECT($AJ41),0)+1)+1,IF(COUNTA(_xll.BDH(TKR,IFERROR(INDEX(INDIRECT($AI41),GI$21,MATCH($AH41,INDIRECT($AJ41),0)+1),""),$Q$5,"",$Q$6,"dts=h","fill=b","array=true"))&gt;1,GI$21,IF(INDEX(INDIRECT($AI41),GI$21,MATCH($AH41,INDIRECT($AJ41),0)+1)="",GI$21,IF(INDEX(INDIRECT($AI41),GI$21,MATCH($AH41,INDIRECT($AJ41),0)+1)="Label",GI$21,IF(INDEX(INDIRECT($AI41),GI$21,MATCH($AH41,INDIRECT($AJ41),0)+1)="GLabel",GI$21,"")))),""),""),"")</f>
        <v/>
      </c>
      <c r="GJ41" s="4" t="str">
        <f ca="1">IF(Sec_Formula_Indicator&gt;0,IF(LEN($AH41)&gt;0,IF(GJ$21&lt;=INDEX(INDIRECT($AJ41),1,MATCH($AH41,INDIRECT($AJ41),0)+1)+1,IF(COUNTA(_xll.BDH(TKR,IFERROR(INDEX(INDIRECT($AI41),GJ$21,MATCH($AH41,INDIRECT($AJ41),0)+1),""),$Q$5,"",$Q$6,"dts=h","fill=b","array=true"))&gt;1,GJ$21,IF(INDEX(INDIRECT($AI41),GJ$21,MATCH($AH41,INDIRECT($AJ41),0)+1)="",GJ$21,IF(INDEX(INDIRECT($AI41),GJ$21,MATCH($AH41,INDIRECT($AJ41),0)+1)="Label",GJ$21,IF(INDEX(INDIRECT($AI41),GJ$21,MATCH($AH41,INDIRECT($AJ41),0)+1)="GLabel",GJ$21,"")))),""),""),"")</f>
        <v/>
      </c>
      <c r="GK41" s="4" t="str">
        <f ca="1">IF(Sec_Formula_Indicator&gt;0,IF(LEN($AH41)&gt;0,IF(GK$21&lt;=INDEX(INDIRECT($AJ41),1,MATCH($AH41,INDIRECT($AJ41),0)+1)+1,IF(COUNTA(_xll.BDH(TKR,IFERROR(INDEX(INDIRECT($AI41),GK$21,MATCH($AH41,INDIRECT($AJ41),0)+1),""),$Q$5,"",$Q$6,"dts=h","fill=b","array=true"))&gt;1,GK$21,IF(INDEX(INDIRECT($AI41),GK$21,MATCH($AH41,INDIRECT($AJ41),0)+1)="",GK$21,IF(INDEX(INDIRECT($AI41),GK$21,MATCH($AH41,INDIRECT($AJ41),0)+1)="Label",GK$21,IF(INDEX(INDIRECT($AI41),GK$21,MATCH($AH41,INDIRECT($AJ41),0)+1)="GLabel",GK$21,"")))),""),""),"")</f>
        <v/>
      </c>
      <c r="GL41" s="4" t="str">
        <f ca="1">IF(Sec_Formula_Indicator&gt;0,IF(LEN($AH41)&gt;0,IF(GL$21&lt;=INDEX(INDIRECT($AJ41),1,MATCH($AH41,INDIRECT($AJ41),0)+1)+1,IF(COUNTA(_xll.BDH(TKR,IFERROR(INDEX(INDIRECT($AI41),GL$21,MATCH($AH41,INDIRECT($AJ41),0)+1),""),$Q$5,"",$Q$6,"dts=h","fill=b","array=true"))&gt;1,GL$21,IF(INDEX(INDIRECT($AI41),GL$21,MATCH($AH41,INDIRECT($AJ41),0)+1)="",GL$21,IF(INDEX(INDIRECT($AI41),GL$21,MATCH($AH41,INDIRECT($AJ41),0)+1)="Label",GL$21,IF(INDEX(INDIRECT($AI41),GL$21,MATCH($AH41,INDIRECT($AJ41),0)+1)="GLabel",GL$21,"")))),""),""),"")</f>
        <v/>
      </c>
      <c r="GM41" s="4" t="str">
        <f ca="1">IF(Sec_Formula_Indicator&gt;0,IF(LEN($AH41)&gt;0,IF(GM$21&lt;=INDEX(INDIRECT($AJ41),1,MATCH($AH41,INDIRECT($AJ41),0)+1)+1,IF(COUNTA(_xll.BDH(TKR,IFERROR(INDEX(INDIRECT($AI41),GM$21,MATCH($AH41,INDIRECT($AJ41),0)+1),""),$Q$5,"",$Q$6,"dts=h","fill=b","array=true"))&gt;1,GM$21,IF(INDEX(INDIRECT($AI41),GM$21,MATCH($AH41,INDIRECT($AJ41),0)+1)="",GM$21,IF(INDEX(INDIRECT($AI41),GM$21,MATCH($AH41,INDIRECT($AJ41),0)+1)="Label",GM$21,IF(INDEX(INDIRECT($AI41),GM$21,MATCH($AH41,INDIRECT($AJ41),0)+1)="GLabel",GM$21,"")))),""),""),"")</f>
        <v/>
      </c>
      <c r="GN41" s="4" t="str">
        <f ca="1">IF(Sec_Formula_Indicator&gt;0,IF(LEN($AH41)&gt;0,IF(GN$21&lt;=INDEX(INDIRECT($AJ41),1,MATCH($AH41,INDIRECT($AJ41),0)+1)+1,IF(COUNTA(_xll.BDH(TKR,IFERROR(INDEX(INDIRECT($AI41),GN$21,MATCH($AH41,INDIRECT($AJ41),0)+1),""),$Q$5,"",$Q$6,"dts=h","fill=b","array=true"))&gt;1,GN$21,IF(INDEX(INDIRECT($AI41),GN$21,MATCH($AH41,INDIRECT($AJ41),0)+1)="",GN$21,IF(INDEX(INDIRECT($AI41),GN$21,MATCH($AH41,INDIRECT($AJ41),0)+1)="Label",GN$21,IF(INDEX(INDIRECT($AI41),GN$21,MATCH($AH41,INDIRECT($AJ41),0)+1)="GLabel",GN$21,"")))),""),""),"")</f>
        <v/>
      </c>
      <c r="GO41" s="4" t="str">
        <f ca="1">IF(Sec_Formula_Indicator&gt;0,IF(LEN($AH41)&gt;0,IF(GO$21&lt;=INDEX(INDIRECT($AJ41),1,MATCH($AH41,INDIRECT($AJ41),0)+1)+1,IF(COUNTA(_xll.BDH(TKR,IFERROR(INDEX(INDIRECT($AI41),GO$21,MATCH($AH41,INDIRECT($AJ41),0)+1),""),$Q$5,"",$Q$6,"dts=h","fill=b","array=true"))&gt;1,GO$21,IF(INDEX(INDIRECT($AI41),GO$21,MATCH($AH41,INDIRECT($AJ41),0)+1)="",GO$21,IF(INDEX(INDIRECT($AI41),GO$21,MATCH($AH41,INDIRECT($AJ41),0)+1)="Label",GO$21,IF(INDEX(INDIRECT($AI41),GO$21,MATCH($AH41,INDIRECT($AJ41),0)+1)="GLabel",GO$21,"")))),""),""),"")</f>
        <v/>
      </c>
      <c r="GP41" s="4" t="str">
        <f ca="1">IF(Sec_Formula_Indicator&gt;0,IF(LEN($AH41)&gt;0,IF(GP$21&lt;=INDEX(INDIRECT($AJ41),1,MATCH($AH41,INDIRECT($AJ41),0)+1)+1,IF(COUNTA(_xll.BDH(TKR,IFERROR(INDEX(INDIRECT($AI41),GP$21,MATCH($AH41,INDIRECT($AJ41),0)+1),""),$Q$5,"",$Q$6,"dts=h","fill=b","array=true"))&gt;1,GP$21,IF(INDEX(INDIRECT($AI41),GP$21,MATCH($AH41,INDIRECT($AJ41),0)+1)="",GP$21,IF(INDEX(INDIRECT($AI41),GP$21,MATCH($AH41,INDIRECT($AJ41),0)+1)="Label",GP$21,IF(INDEX(INDIRECT($AI41),GP$21,MATCH($AH41,INDIRECT($AJ41),0)+1)="GLabel",GP$21,"")))),""),""),"")</f>
        <v/>
      </c>
      <c r="GQ41" s="4" t="str">
        <f ca="1">IF(Sec_Formula_Indicator&gt;0,IF(LEN($AH41)&gt;0,IF(GQ$21&lt;=INDEX(INDIRECT($AJ41),1,MATCH($AH41,INDIRECT($AJ41),0)+1)+1,IF(COUNTA(_xll.BDH(TKR,IFERROR(INDEX(INDIRECT($AI41),GQ$21,MATCH($AH41,INDIRECT($AJ41),0)+1),""),$Q$5,"",$Q$6,"dts=h","fill=b","array=true"))&gt;1,GQ$21,IF(INDEX(INDIRECT($AI41),GQ$21,MATCH($AH41,INDIRECT($AJ41),0)+1)="",GQ$21,IF(INDEX(INDIRECT($AI41),GQ$21,MATCH($AH41,INDIRECT($AJ41),0)+1)="Label",GQ$21,IF(INDEX(INDIRECT($AI41),GQ$21,MATCH($AH41,INDIRECT($AJ41),0)+1)="GLabel",GQ$21,"")))),""),""),"")</f>
        <v/>
      </c>
      <c r="GR41" s="4" t="str">
        <f ca="1">IF(Sec_Formula_Indicator&gt;0,IF(LEN($AH41)&gt;0,IF(GR$21&lt;=INDEX(INDIRECT($AJ41),1,MATCH($AH41,INDIRECT($AJ41),0)+1)+1,IF(COUNTA(_xll.BDH(TKR,IFERROR(INDEX(INDIRECT($AI41),GR$21,MATCH($AH41,INDIRECT($AJ41),0)+1),""),$Q$5,"",$Q$6,"dts=h","fill=b","array=true"))&gt;1,GR$21,IF(INDEX(INDIRECT($AI41),GR$21,MATCH($AH41,INDIRECT($AJ41),0)+1)="",GR$21,IF(INDEX(INDIRECT($AI41),GR$21,MATCH($AH41,INDIRECT($AJ41),0)+1)="Label",GR$21,IF(INDEX(INDIRECT($AI41),GR$21,MATCH($AH41,INDIRECT($AJ41),0)+1)="GLabel",GR$21,"")))),""),""),"")</f>
        <v/>
      </c>
      <c r="GS41" s="4" t="str">
        <f ca="1">IF(Sec_Formula_Indicator&gt;0,IF(LEN($AH41)&gt;0,IF(GS$21&lt;=INDEX(INDIRECT($AJ41),1,MATCH($AH41,INDIRECT($AJ41),0)+1)+1,IF(COUNTA(_xll.BDH(TKR,IFERROR(INDEX(INDIRECT($AI41),GS$21,MATCH($AH41,INDIRECT($AJ41),0)+1),""),$Q$5,"",$Q$6,"dts=h","fill=b","array=true"))&gt;1,GS$21,IF(INDEX(INDIRECT($AI41),GS$21,MATCH($AH41,INDIRECT($AJ41),0)+1)="",GS$21,IF(INDEX(INDIRECT($AI41),GS$21,MATCH($AH41,INDIRECT($AJ41),0)+1)="Label",GS$21,IF(INDEX(INDIRECT($AI41),GS$21,MATCH($AH41,INDIRECT($AJ41),0)+1)="GLabel",GS$21,"")))),""),""),"")</f>
        <v/>
      </c>
      <c r="GT41" s="4" t="str">
        <f ca="1">IF(Sec_Formula_Indicator&gt;0,IF(LEN($AH41)&gt;0,IF(GT$21&lt;=INDEX(INDIRECT($AJ41),1,MATCH($AH41,INDIRECT($AJ41),0)+1)+1,IF(COUNTA(_xll.BDH(TKR,IFERROR(INDEX(INDIRECT($AI41),GT$21,MATCH($AH41,INDIRECT($AJ41),0)+1),""),$Q$5,"",$Q$6,"dts=h","fill=b","array=true"))&gt;1,GT$21,IF(INDEX(INDIRECT($AI41),GT$21,MATCH($AH41,INDIRECT($AJ41),0)+1)="",GT$21,IF(INDEX(INDIRECT($AI41),GT$21,MATCH($AH41,INDIRECT($AJ41),0)+1)="Label",GT$21,IF(INDEX(INDIRECT($AI41),GT$21,MATCH($AH41,INDIRECT($AJ41),0)+1)="GLabel",GT$21,"")))),""),""),"")</f>
        <v/>
      </c>
      <c r="GU41" s="4" t="str">
        <f ca="1">IF(Sec_Formula_Indicator&gt;0,IF(LEN($AH41)&gt;0,IF(GU$21&lt;=INDEX(INDIRECT($AJ41),1,MATCH($AH41,INDIRECT($AJ41),0)+1)+1,IF(COUNTA(_xll.BDH(TKR,IFERROR(INDEX(INDIRECT($AI41),GU$21,MATCH($AH41,INDIRECT($AJ41),0)+1),""),$Q$5,"",$Q$6,"dts=h","fill=b","array=true"))&gt;1,GU$21,IF(INDEX(INDIRECT($AI41),GU$21,MATCH($AH41,INDIRECT($AJ41),0)+1)="",GU$21,IF(INDEX(INDIRECT($AI41),GU$21,MATCH($AH41,INDIRECT($AJ41),0)+1)="Label",GU$21,IF(INDEX(INDIRECT($AI41),GU$21,MATCH($AH41,INDIRECT($AJ41),0)+1)="GLabel",GU$21,"")))),""),""),"")</f>
        <v/>
      </c>
      <c r="GV41" s="4" t="str">
        <f ca="1">IF(Sec_Formula_Indicator&gt;0,IF(LEN($AH41)&gt;0,IF(GV$21&lt;=INDEX(INDIRECT($AJ41),1,MATCH($AH41,INDIRECT($AJ41),0)+1)+1,IF(COUNTA(_xll.BDH(TKR,IFERROR(INDEX(INDIRECT($AI41),GV$21,MATCH($AH41,INDIRECT($AJ41),0)+1),""),$Q$5,"",$Q$6,"dts=h","fill=b","array=true"))&gt;1,GV$21,IF(INDEX(INDIRECT($AI41),GV$21,MATCH($AH41,INDIRECT($AJ41),0)+1)="",GV$21,IF(INDEX(INDIRECT($AI41),GV$21,MATCH($AH41,INDIRECT($AJ41),0)+1)="Label",GV$21,IF(INDEX(INDIRECT($AI41),GV$21,MATCH($AH41,INDIRECT($AJ41),0)+1)="GLabel",GV$21,"")))),""),""),"")</f>
        <v/>
      </c>
      <c r="IG41" t="str">
        <f t="shared" ref="IG41:IV48" ca="1" si="34">IFERROR(SMALL(OFFSET($AN41,0,0,1,200),IG$21),"")</f>
        <v/>
      </c>
      <c r="IH41" t="str">
        <f t="shared" ca="1" si="34"/>
        <v/>
      </c>
      <c r="II41" t="str">
        <f t="shared" ca="1" si="34"/>
        <v/>
      </c>
      <c r="IJ41" t="str">
        <f t="shared" ca="1" si="34"/>
        <v/>
      </c>
      <c r="IK41" t="str">
        <f t="shared" ca="1" si="34"/>
        <v/>
      </c>
      <c r="IL41" t="str">
        <f t="shared" ca="1" si="34"/>
        <v/>
      </c>
      <c r="IM41" t="str">
        <f t="shared" ca="1" si="34"/>
        <v/>
      </c>
      <c r="IN41" t="str">
        <f t="shared" ca="1" si="34"/>
        <v/>
      </c>
      <c r="IO41" t="str">
        <f t="shared" ca="1" si="34"/>
        <v/>
      </c>
      <c r="IP41" t="str">
        <f t="shared" ca="1" si="34"/>
        <v/>
      </c>
      <c r="IQ41" t="str">
        <f t="shared" ca="1" si="34"/>
        <v/>
      </c>
      <c r="IR41" t="str">
        <f t="shared" ca="1" si="34"/>
        <v/>
      </c>
      <c r="IS41" t="str">
        <f t="shared" ca="1" si="34"/>
        <v/>
      </c>
      <c r="IT41" t="str">
        <f t="shared" ca="1" si="34"/>
        <v/>
      </c>
      <c r="IU41" t="str">
        <f t="shared" ca="1" si="34"/>
        <v/>
      </c>
      <c r="IV41" t="str">
        <f t="shared" ca="1" si="34"/>
        <v/>
      </c>
      <c r="IW41" t="str">
        <f t="shared" ref="IW41:JL48" ca="1" si="35">IFERROR(SMALL(OFFSET($AN41,0,0,1,200),IW$21),"")</f>
        <v/>
      </c>
      <c r="IX41" t="str">
        <f t="shared" ca="1" si="35"/>
        <v/>
      </c>
      <c r="IY41" t="str">
        <f t="shared" ca="1" si="35"/>
        <v/>
      </c>
      <c r="IZ41" t="str">
        <f t="shared" ca="1" si="35"/>
        <v/>
      </c>
      <c r="JA41" t="str">
        <f t="shared" ca="1" si="35"/>
        <v/>
      </c>
      <c r="JB41" t="str">
        <f t="shared" ca="1" si="35"/>
        <v/>
      </c>
      <c r="JC41" t="str">
        <f t="shared" ca="1" si="35"/>
        <v/>
      </c>
      <c r="JD41" t="str">
        <f t="shared" ca="1" si="35"/>
        <v/>
      </c>
      <c r="JE41" t="str">
        <f t="shared" ca="1" si="35"/>
        <v/>
      </c>
      <c r="JF41" t="str">
        <f t="shared" ca="1" si="35"/>
        <v/>
      </c>
      <c r="JG41" t="str">
        <f t="shared" ca="1" si="35"/>
        <v/>
      </c>
      <c r="JH41" t="str">
        <f t="shared" ca="1" si="35"/>
        <v/>
      </c>
      <c r="JI41" t="str">
        <f t="shared" ca="1" si="35"/>
        <v/>
      </c>
      <c r="JJ41" t="str">
        <f t="shared" ca="1" si="35"/>
        <v/>
      </c>
      <c r="JK41" t="str">
        <f t="shared" ca="1" si="35"/>
        <v/>
      </c>
      <c r="JL41" t="str">
        <f t="shared" ca="1" si="35"/>
        <v/>
      </c>
      <c r="JM41" t="str">
        <f t="shared" ref="JM41:KB48" ca="1" si="36">IFERROR(SMALL(OFFSET($AN41,0,0,1,200),JM$21),"")</f>
        <v/>
      </c>
      <c r="JN41" t="str">
        <f t="shared" ca="1" si="36"/>
        <v/>
      </c>
      <c r="JO41" t="str">
        <f t="shared" ca="1" si="36"/>
        <v/>
      </c>
      <c r="JP41" t="str">
        <f t="shared" ca="1" si="36"/>
        <v/>
      </c>
      <c r="JQ41" t="str">
        <f t="shared" ca="1" si="36"/>
        <v/>
      </c>
      <c r="JR41" t="str">
        <f t="shared" ca="1" si="36"/>
        <v/>
      </c>
      <c r="JS41" t="str">
        <f t="shared" ca="1" si="36"/>
        <v/>
      </c>
      <c r="JT41" t="str">
        <f t="shared" ca="1" si="36"/>
        <v/>
      </c>
      <c r="JU41" t="str">
        <f t="shared" ca="1" si="36"/>
        <v/>
      </c>
      <c r="JV41" t="str">
        <f t="shared" ca="1" si="36"/>
        <v/>
      </c>
      <c r="JW41" t="str">
        <f t="shared" ca="1" si="36"/>
        <v/>
      </c>
      <c r="JX41" t="str">
        <f t="shared" ca="1" si="36"/>
        <v/>
      </c>
      <c r="JY41" t="str">
        <f t="shared" ca="1" si="36"/>
        <v/>
      </c>
      <c r="JZ41" t="str">
        <f t="shared" ca="1" si="36"/>
        <v/>
      </c>
      <c r="KA41" t="str">
        <f t="shared" ca="1" si="36"/>
        <v/>
      </c>
      <c r="KB41" t="str">
        <f t="shared" ca="1" si="36"/>
        <v/>
      </c>
      <c r="KC41" t="str">
        <f t="shared" ref="KC41:KR48" ca="1" si="37">IFERROR(SMALL(OFFSET($AN41,0,0,1,200),KC$21),"")</f>
        <v/>
      </c>
      <c r="KD41" t="str">
        <f t="shared" ca="1" si="37"/>
        <v/>
      </c>
      <c r="KE41" t="str">
        <f t="shared" ca="1" si="37"/>
        <v/>
      </c>
      <c r="KF41" t="str">
        <f t="shared" ca="1" si="37"/>
        <v/>
      </c>
      <c r="KG41" t="str">
        <f t="shared" ca="1" si="37"/>
        <v/>
      </c>
      <c r="KH41" t="str">
        <f t="shared" ca="1" si="37"/>
        <v/>
      </c>
      <c r="KI41" t="str">
        <f t="shared" ca="1" si="37"/>
        <v/>
      </c>
      <c r="KJ41" t="str">
        <f t="shared" ca="1" si="37"/>
        <v/>
      </c>
      <c r="KK41" t="str">
        <f t="shared" ca="1" si="37"/>
        <v/>
      </c>
      <c r="KL41" t="str">
        <f t="shared" ca="1" si="37"/>
        <v/>
      </c>
      <c r="KM41" t="str">
        <f t="shared" ca="1" si="37"/>
        <v/>
      </c>
      <c r="KN41" t="str">
        <f t="shared" ca="1" si="37"/>
        <v/>
      </c>
      <c r="KO41" t="str">
        <f t="shared" ca="1" si="37"/>
        <v/>
      </c>
      <c r="KP41" t="str">
        <f t="shared" ca="1" si="37"/>
        <v/>
      </c>
      <c r="KQ41" t="str">
        <f t="shared" ca="1" si="37"/>
        <v/>
      </c>
      <c r="KR41" t="str">
        <f t="shared" ca="1" si="37"/>
        <v/>
      </c>
      <c r="KS41" t="str">
        <f t="shared" ref="KS41:LH48" ca="1" si="38">IFERROR(SMALL(OFFSET($AN41,0,0,1,200),KS$21),"")</f>
        <v/>
      </c>
      <c r="KT41" t="str">
        <f t="shared" ca="1" si="38"/>
        <v/>
      </c>
      <c r="KU41" t="str">
        <f t="shared" ca="1" si="38"/>
        <v/>
      </c>
      <c r="KV41" t="str">
        <f t="shared" ca="1" si="38"/>
        <v/>
      </c>
      <c r="KW41" t="str">
        <f t="shared" ca="1" si="38"/>
        <v/>
      </c>
      <c r="KX41" t="str">
        <f t="shared" ca="1" si="38"/>
        <v/>
      </c>
      <c r="KY41" t="str">
        <f t="shared" ca="1" si="38"/>
        <v/>
      </c>
      <c r="KZ41" t="str">
        <f t="shared" ca="1" si="38"/>
        <v/>
      </c>
      <c r="LA41" t="str">
        <f t="shared" ca="1" si="38"/>
        <v/>
      </c>
      <c r="LB41" t="str">
        <f t="shared" ca="1" si="38"/>
        <v/>
      </c>
      <c r="LC41" t="str">
        <f t="shared" ca="1" si="38"/>
        <v/>
      </c>
      <c r="LD41" t="str">
        <f t="shared" ca="1" si="38"/>
        <v/>
      </c>
      <c r="LE41" t="str">
        <f t="shared" ca="1" si="38"/>
        <v/>
      </c>
      <c r="LF41" t="str">
        <f t="shared" ca="1" si="38"/>
        <v/>
      </c>
      <c r="LG41" t="str">
        <f t="shared" ca="1" si="38"/>
        <v/>
      </c>
      <c r="LH41" t="str">
        <f t="shared" ca="1" si="38"/>
        <v/>
      </c>
      <c r="LI41" t="str">
        <f t="shared" ref="LI41:LX48" ca="1" si="39">IFERROR(SMALL(OFFSET($AN41,0,0,1,200),LI$21),"")</f>
        <v/>
      </c>
      <c r="LJ41" t="str">
        <f t="shared" ca="1" si="39"/>
        <v/>
      </c>
      <c r="LK41" t="str">
        <f t="shared" ca="1" si="39"/>
        <v/>
      </c>
      <c r="LL41" t="str">
        <f t="shared" ca="1" si="39"/>
        <v/>
      </c>
      <c r="LM41" t="str">
        <f t="shared" ca="1" si="39"/>
        <v/>
      </c>
      <c r="LN41" t="str">
        <f t="shared" ca="1" si="39"/>
        <v/>
      </c>
      <c r="LO41" t="str">
        <f t="shared" ca="1" si="39"/>
        <v/>
      </c>
      <c r="LP41" t="str">
        <f t="shared" ca="1" si="39"/>
        <v/>
      </c>
      <c r="LQ41" t="str">
        <f t="shared" ca="1" si="39"/>
        <v/>
      </c>
      <c r="LR41" t="str">
        <f t="shared" ca="1" si="39"/>
        <v/>
      </c>
      <c r="LS41" t="str">
        <f t="shared" ca="1" si="39"/>
        <v/>
      </c>
      <c r="LT41" t="str">
        <f t="shared" ca="1" si="39"/>
        <v/>
      </c>
      <c r="LU41" t="str">
        <f t="shared" ca="1" si="39"/>
        <v/>
      </c>
      <c r="LV41" t="str">
        <f t="shared" ca="1" si="39"/>
        <v/>
      </c>
      <c r="LW41" t="str">
        <f t="shared" ca="1" si="39"/>
        <v/>
      </c>
      <c r="LX41" t="str">
        <f t="shared" ca="1" si="39"/>
        <v/>
      </c>
      <c r="LY41" t="str">
        <f t="shared" ref="LY41:MN48" ca="1" si="40">IFERROR(SMALL(OFFSET($AN41,0,0,1,200),LY$21),"")</f>
        <v/>
      </c>
      <c r="LZ41" t="str">
        <f t="shared" ca="1" si="40"/>
        <v/>
      </c>
      <c r="MA41" t="str">
        <f t="shared" ca="1" si="40"/>
        <v/>
      </c>
      <c r="MB41" t="str">
        <f t="shared" ca="1" si="40"/>
        <v/>
      </c>
      <c r="MC41" t="str">
        <f t="shared" ca="1" si="40"/>
        <v/>
      </c>
      <c r="MD41" t="str">
        <f t="shared" ca="1" si="40"/>
        <v/>
      </c>
      <c r="ME41" t="str">
        <f t="shared" ca="1" si="40"/>
        <v/>
      </c>
      <c r="MF41" t="str">
        <f t="shared" ca="1" si="40"/>
        <v/>
      </c>
      <c r="MG41" t="str">
        <f t="shared" ca="1" si="40"/>
        <v/>
      </c>
      <c r="MH41" t="str">
        <f t="shared" ca="1" si="40"/>
        <v/>
      </c>
      <c r="MI41" t="str">
        <f t="shared" ca="1" si="40"/>
        <v/>
      </c>
      <c r="MJ41" t="str">
        <f t="shared" ca="1" si="40"/>
        <v/>
      </c>
      <c r="MK41" t="str">
        <f t="shared" ca="1" si="40"/>
        <v/>
      </c>
      <c r="ML41" t="str">
        <f t="shared" ca="1" si="40"/>
        <v/>
      </c>
      <c r="MM41" t="str">
        <f t="shared" ca="1" si="40"/>
        <v/>
      </c>
      <c r="MN41" t="str">
        <f t="shared" ca="1" si="40"/>
        <v/>
      </c>
      <c r="MO41" t="str">
        <f t="shared" ref="MO41:ND48" ca="1" si="41">IFERROR(SMALL(OFFSET($AN41,0,0,1,200),MO$21),"")</f>
        <v/>
      </c>
      <c r="MP41" t="str">
        <f t="shared" ca="1" si="41"/>
        <v/>
      </c>
      <c r="MQ41" t="str">
        <f t="shared" ca="1" si="41"/>
        <v/>
      </c>
      <c r="MR41" t="str">
        <f t="shared" ca="1" si="41"/>
        <v/>
      </c>
      <c r="MS41" t="str">
        <f t="shared" ca="1" si="41"/>
        <v/>
      </c>
      <c r="MT41" t="str">
        <f t="shared" ca="1" si="41"/>
        <v/>
      </c>
      <c r="MU41" t="str">
        <f t="shared" ca="1" si="41"/>
        <v/>
      </c>
      <c r="MV41" t="str">
        <f t="shared" ca="1" si="41"/>
        <v/>
      </c>
      <c r="MW41" t="str">
        <f t="shared" ca="1" si="41"/>
        <v/>
      </c>
      <c r="MX41" t="str">
        <f t="shared" ca="1" si="41"/>
        <v/>
      </c>
      <c r="MY41" t="str">
        <f t="shared" ca="1" si="41"/>
        <v/>
      </c>
      <c r="MZ41" t="str">
        <f t="shared" ca="1" si="41"/>
        <v/>
      </c>
      <c r="NA41" t="str">
        <f t="shared" ca="1" si="41"/>
        <v/>
      </c>
      <c r="NB41" t="str">
        <f t="shared" ca="1" si="41"/>
        <v/>
      </c>
      <c r="NC41" t="str">
        <f t="shared" ca="1" si="41"/>
        <v/>
      </c>
      <c r="ND41" t="str">
        <f t="shared" ca="1" si="41"/>
        <v/>
      </c>
      <c r="NE41" t="str">
        <f t="shared" ref="NE41:NT48" ca="1" si="42">IFERROR(SMALL(OFFSET($AN41,0,0,1,200),NE$21),"")</f>
        <v/>
      </c>
      <c r="NF41" t="str">
        <f t="shared" ca="1" si="42"/>
        <v/>
      </c>
      <c r="NG41" t="str">
        <f t="shared" ca="1" si="42"/>
        <v/>
      </c>
      <c r="NH41" t="str">
        <f t="shared" ca="1" si="42"/>
        <v/>
      </c>
      <c r="NI41" t="str">
        <f t="shared" ca="1" si="42"/>
        <v/>
      </c>
      <c r="NJ41" t="str">
        <f t="shared" ca="1" si="42"/>
        <v/>
      </c>
      <c r="NK41" t="str">
        <f t="shared" ca="1" si="42"/>
        <v/>
      </c>
      <c r="NL41" t="str">
        <f t="shared" ca="1" si="42"/>
        <v/>
      </c>
      <c r="NM41" t="str">
        <f t="shared" ca="1" si="42"/>
        <v/>
      </c>
      <c r="NN41" t="str">
        <f t="shared" ca="1" si="42"/>
        <v/>
      </c>
      <c r="NO41" t="str">
        <f t="shared" ca="1" si="42"/>
        <v/>
      </c>
      <c r="NP41" t="str">
        <f t="shared" ca="1" si="42"/>
        <v/>
      </c>
      <c r="NQ41" t="str">
        <f t="shared" ca="1" si="42"/>
        <v/>
      </c>
      <c r="NR41" t="str">
        <f t="shared" ca="1" si="42"/>
        <v/>
      </c>
      <c r="NS41" t="str">
        <f t="shared" ca="1" si="42"/>
        <v/>
      </c>
      <c r="NT41" t="str">
        <f t="shared" ca="1" si="42"/>
        <v/>
      </c>
      <c r="NU41" t="str">
        <f t="shared" ref="NU41:OJ48" ca="1" si="43">IFERROR(SMALL(OFFSET($AN41,0,0,1,200),NU$21),"")</f>
        <v/>
      </c>
      <c r="NV41" t="str">
        <f t="shared" ca="1" si="43"/>
        <v/>
      </c>
      <c r="NW41" t="str">
        <f t="shared" ca="1" si="43"/>
        <v/>
      </c>
      <c r="NX41" t="str">
        <f t="shared" ca="1" si="43"/>
        <v/>
      </c>
      <c r="NY41" t="str">
        <f t="shared" ca="1" si="43"/>
        <v/>
      </c>
      <c r="NZ41" t="str">
        <f t="shared" ca="1" si="43"/>
        <v/>
      </c>
      <c r="OA41" t="str">
        <f t="shared" ca="1" si="43"/>
        <v/>
      </c>
      <c r="OB41" t="str">
        <f t="shared" ca="1" si="43"/>
        <v/>
      </c>
      <c r="OC41" t="str">
        <f t="shared" ca="1" si="43"/>
        <v/>
      </c>
      <c r="OD41" t="str">
        <f t="shared" ca="1" si="43"/>
        <v/>
      </c>
      <c r="OE41" t="str">
        <f t="shared" ca="1" si="43"/>
        <v/>
      </c>
      <c r="OF41" t="str">
        <f t="shared" ca="1" si="43"/>
        <v/>
      </c>
      <c r="OG41" t="str">
        <f t="shared" ca="1" si="43"/>
        <v/>
      </c>
      <c r="OH41" t="str">
        <f t="shared" ca="1" si="43"/>
        <v/>
      </c>
      <c r="OI41" t="str">
        <f t="shared" ca="1" si="43"/>
        <v/>
      </c>
      <c r="OJ41" t="str">
        <f t="shared" ca="1" si="43"/>
        <v/>
      </c>
      <c r="OL41">
        <v>19</v>
      </c>
      <c r="OM41" s="67" t="str">
        <f ca="1">IF($OM40&lt;&gt;"",IF(COUNTIF($OM$23:$OM40,$OM40)-INDEX($AD$23:$AD$48,MATCH($OM40,$AC$23:$AC$48,0),1)=0,INDEX($AC$23:$AC$48,MATCH($OM40,$AC$23:$AC$48,0)+1,1),$OM40),"")</f>
        <v>Income Statement</v>
      </c>
      <c r="ON41">
        <f t="shared" ca="1" si="22"/>
        <v>7</v>
      </c>
      <c r="OO41" t="str">
        <f t="shared" ca="1" si="16"/>
        <v/>
      </c>
      <c r="OP41" t="str">
        <f t="shared" ca="1" si="17"/>
        <v>SGGrids</v>
      </c>
      <c r="OQ41" s="68" t="str">
        <f t="shared" ca="1" si="18"/>
        <v>SGGridNames</v>
      </c>
      <c r="OT41" t="str">
        <f ca="1">IF($OT40&lt;&gt;"",IF(COUNTIF($OT$23:$OT40,$OT40)-INDEX($AF$23:$AF$48,MATCH($OT40,$AE$23:$AE$48,0),1)=0,INDEX($AE$23:$AE$48,MATCH($OT40,$AE$23:$AE$48,0)+1,1),$OT40),"")</f>
        <v/>
      </c>
      <c r="OU41" t="str">
        <f t="shared" ca="1" si="23"/>
        <v/>
      </c>
      <c r="OV41" t="str">
        <f t="shared" ca="1" si="19"/>
        <v/>
      </c>
      <c r="OW41" t="str">
        <f t="shared" ca="1" si="20"/>
        <v/>
      </c>
      <c r="OX41" t="str">
        <f t="shared" ca="1" si="21"/>
        <v/>
      </c>
    </row>
    <row r="42" spans="4:414">
      <c r="D42" s="21"/>
      <c r="E42" s="21" t="s">
        <v>3333</v>
      </c>
      <c r="F42" s="53" t="s">
        <v>8101</v>
      </c>
      <c r="G42" s="21"/>
      <c r="H42" s="45"/>
      <c r="I42" s="53"/>
      <c r="J42" s="53" t="s">
        <v>8125</v>
      </c>
      <c r="K42" s="53"/>
      <c r="L42" s="45" t="str">
        <f ca="1">IF($O42&lt;&gt;"Key Field",IF(ISNUMBER(MATCH(OFFSET($I42,0,RIGHT($F42)-1),OFFSET($C$7,0,RIGHT($F42)-1,8,1),0)),IF(_xll.BDP(TKR,CHOOSE(RIGHT($F42,1),"BI031","BI032","BI033"),"EQY_FUNDS_SEGMENT_NUMBER",MATCH(OFFSET($I42,0,RIGHT($F42)-1),OFFSET($C$7,0,RIGHT($F42)-1,8,1),0))/100&gt;Industry!$W$7,TRUE,""),""),"")</f>
        <v/>
      </c>
      <c r="M42" s="45"/>
      <c r="N42" s="21" t="s">
        <v>3233</v>
      </c>
      <c r="O42" s="21" t="s">
        <v>8102</v>
      </c>
      <c r="P42" s="21" t="s">
        <v>3290</v>
      </c>
      <c r="Q42" s="45"/>
      <c r="R42" s="21" t="s">
        <v>8124</v>
      </c>
      <c r="S42" s="21" t="s">
        <v>8125</v>
      </c>
      <c r="T42" s="21" t="s">
        <v>8542</v>
      </c>
      <c r="U42" s="45" t="str">
        <f ca="1">IF($O42&lt;&gt;"Key Field",IF(ISNUMBER(MATCH(OFFSET($R42,0,RIGHT($O42)-1),OFFSET($C$7,0,RIGHT($O42)-1,8,1),0)),IF(_xll.BDP(TKR,CHOOSE(RIGHT($O42,1),"BI031","BI032","BI033"),"EQY_FUNDS_SEGMENT_NUMBER",MATCH(OFFSET($R42,0,RIGHT($O42)-1),OFFSET($C$7,0,RIGHT($O42)-1,8,1),0))/100&gt;Industry!$W$7,TRUE,""),""),"")</f>
        <v/>
      </c>
      <c r="V42" s="72"/>
      <c r="Y42" t="str">
        <f ca="1">IFERROR(IF(OR($H42,$L42,$M42)=TRUE,COUNTIF(Y$23:Y41,"&gt;0")+1,""),"")</f>
        <v/>
      </c>
      <c r="Z42" t="str">
        <f ca="1">IFERROR(IF(OR($Q42,$U42,$V42)=TRUE,COUNTIF(Z$23:Z41,"&gt;0")+1,""),"")</f>
        <v/>
      </c>
      <c r="AA42" s="63" t="str">
        <f ca="1">IF(ISNUMBER($AK42),IF($AK42&gt;=1,COUNTIF($AK$41:$AK41,"&gt;=1")+1,""),"")</f>
        <v/>
      </c>
      <c r="AB42">
        <v>20</v>
      </c>
      <c r="AC42" s="61" t="str">
        <f t="shared" ca="1" si="0"/>
        <v/>
      </c>
      <c r="AD42" s="61" t="str">
        <f t="shared" ca="1" si="1"/>
        <v/>
      </c>
      <c r="AE42" s="63" t="str">
        <f t="shared" ca="1" si="2"/>
        <v/>
      </c>
      <c r="AF42" s="63" t="str">
        <f t="shared" ca="1" si="3"/>
        <v/>
      </c>
      <c r="AG42">
        <v>2</v>
      </c>
      <c r="AH42" t="str">
        <f t="shared" ca="1" si="30"/>
        <v/>
      </c>
      <c r="AI42" t="s">
        <v>6548</v>
      </c>
      <c r="AJ42" t="s">
        <v>6547</v>
      </c>
      <c r="AK42" t="str">
        <f t="shared" ca="1" si="31"/>
        <v/>
      </c>
      <c r="AL42" t="str">
        <f t="shared" ca="1" si="32"/>
        <v/>
      </c>
      <c r="AM42" t="str">
        <f t="shared" ca="1" si="33"/>
        <v/>
      </c>
      <c r="AN42" s="4" t="str">
        <f ca="1">IF(Sec_Formula_Indicator&gt;0,IF(LEN($AH42)&gt;0,IF(AN$21&lt;=INDEX(INDIRECT($AJ42),1,MATCH($AH42,INDIRECT($AJ42),0)+1)+1,IF(COUNTA(_xll.BDH(TKR,IFERROR(INDEX(INDIRECT($AI42),AN$21,MATCH($AH42,INDIRECT($AJ42),0)+1),""),$Q$5,"",$Q$6,"dts=h","fill=b","array=true"))&gt;1,AN$21,IF(INDEX(INDIRECT($AI42),AN$21,MATCH($AH42,INDIRECT($AJ42),0)+1)="",AN$21,IF(INDEX(INDIRECT($AI42),AN$21,MATCH($AH42,INDIRECT($AJ42),0)+1)="Label",AN$21,IF(INDEX(INDIRECT($AI42),AN$21,MATCH($AH42,INDIRECT($AJ42),0)+1)="GLabel",AN$21,"")))),""),""),"")</f>
        <v/>
      </c>
      <c r="AO42" s="4" t="str">
        <f ca="1">IF(Sec_Formula_Indicator&gt;0,IF(LEN($AH42)&gt;0,IF(AO$21&lt;=INDEX(INDIRECT($AJ42),1,MATCH($AH42,INDIRECT($AJ42),0)+1)+1,IF(COUNTA(_xll.BDH(TKR,IFERROR(INDEX(INDIRECT($AI42),AO$21,MATCH($AH42,INDIRECT($AJ42),0)+1),""),$Q$5,"",$Q$6,"dts=h","fill=b","array=true"))&gt;1,AO$21,IF(INDEX(INDIRECT($AI42),AO$21,MATCH($AH42,INDIRECT($AJ42),0)+1)="",AO$21,IF(INDEX(INDIRECT($AI42),AO$21,MATCH($AH42,INDIRECT($AJ42),0)+1)="Label",AO$21,IF(INDEX(INDIRECT($AI42),AO$21,MATCH($AH42,INDIRECT($AJ42),0)+1)="GLabel",AO$21,"")))),""),""),"")</f>
        <v/>
      </c>
      <c r="AP42" s="4" t="str">
        <f ca="1">IF(Sec_Formula_Indicator&gt;0,IF(LEN($AH42)&gt;0,IF(AP$21&lt;=INDEX(INDIRECT($AJ42),1,MATCH($AH42,INDIRECT($AJ42),0)+1)+1,IF(COUNTA(_xll.BDH(TKR,IFERROR(INDEX(INDIRECT($AI42),AP$21,MATCH($AH42,INDIRECT($AJ42),0)+1),""),$Q$5,"",$Q$6,"dts=h","fill=b","array=true"))&gt;1,AP$21,IF(INDEX(INDIRECT($AI42),AP$21,MATCH($AH42,INDIRECT($AJ42),0)+1)="",AP$21,IF(INDEX(INDIRECT($AI42),AP$21,MATCH($AH42,INDIRECT($AJ42),0)+1)="Label",AP$21,IF(INDEX(INDIRECT($AI42),AP$21,MATCH($AH42,INDIRECT($AJ42),0)+1)="GLabel",AP$21,"")))),""),""),"")</f>
        <v/>
      </c>
      <c r="AQ42" s="4" t="str">
        <f ca="1">IF(Sec_Formula_Indicator&gt;0,IF(LEN($AH42)&gt;0,IF(AQ$21&lt;=INDEX(INDIRECT($AJ42),1,MATCH($AH42,INDIRECT($AJ42),0)+1)+1,IF(COUNTA(_xll.BDH(TKR,IFERROR(INDEX(INDIRECT($AI42),AQ$21,MATCH($AH42,INDIRECT($AJ42),0)+1),""),$Q$5,"",$Q$6,"dts=h","fill=b","array=true"))&gt;1,AQ$21,IF(INDEX(INDIRECT($AI42),AQ$21,MATCH($AH42,INDIRECT($AJ42),0)+1)="",AQ$21,IF(INDEX(INDIRECT($AI42),AQ$21,MATCH($AH42,INDIRECT($AJ42),0)+1)="Label",AQ$21,IF(INDEX(INDIRECT($AI42),AQ$21,MATCH($AH42,INDIRECT($AJ42),0)+1)="GLabel",AQ$21,"")))),""),""),"")</f>
        <v/>
      </c>
      <c r="AR42" s="4" t="str">
        <f ca="1">IF(Sec_Formula_Indicator&gt;0,IF(LEN($AH42)&gt;0,IF(AR$21&lt;=INDEX(INDIRECT($AJ42),1,MATCH($AH42,INDIRECT($AJ42),0)+1)+1,IF(COUNTA(_xll.BDH(TKR,IFERROR(INDEX(INDIRECT($AI42),AR$21,MATCH($AH42,INDIRECT($AJ42),0)+1),""),$Q$5,"",$Q$6,"dts=h","fill=b","array=true"))&gt;1,AR$21,IF(INDEX(INDIRECT($AI42),AR$21,MATCH($AH42,INDIRECT($AJ42),0)+1)="",AR$21,IF(INDEX(INDIRECT($AI42),AR$21,MATCH($AH42,INDIRECT($AJ42),0)+1)="Label",AR$21,IF(INDEX(INDIRECT($AI42),AR$21,MATCH($AH42,INDIRECT($AJ42),0)+1)="GLabel",AR$21,"")))),""),""),"")</f>
        <v/>
      </c>
      <c r="AS42" s="4" t="str">
        <f ca="1">IF(Sec_Formula_Indicator&gt;0,IF(LEN($AH42)&gt;0,IF(AS$21&lt;=INDEX(INDIRECT($AJ42),1,MATCH($AH42,INDIRECT($AJ42),0)+1)+1,IF(COUNTA(_xll.BDH(TKR,IFERROR(INDEX(INDIRECT($AI42),AS$21,MATCH($AH42,INDIRECT($AJ42),0)+1),""),$Q$5,"",$Q$6,"dts=h","fill=b","array=true"))&gt;1,AS$21,IF(INDEX(INDIRECT($AI42),AS$21,MATCH($AH42,INDIRECT($AJ42),0)+1)="",AS$21,IF(INDEX(INDIRECT($AI42),AS$21,MATCH($AH42,INDIRECT($AJ42),0)+1)="Label",AS$21,IF(INDEX(INDIRECT($AI42),AS$21,MATCH($AH42,INDIRECT($AJ42),0)+1)="GLabel",AS$21,"")))),""),""),"")</f>
        <v/>
      </c>
      <c r="AT42" s="4" t="str">
        <f ca="1">IF(Sec_Formula_Indicator&gt;0,IF(LEN($AH42)&gt;0,IF(AT$21&lt;=INDEX(INDIRECT($AJ42),1,MATCH($AH42,INDIRECT($AJ42),0)+1)+1,IF(COUNTA(_xll.BDH(TKR,IFERROR(INDEX(INDIRECT($AI42),AT$21,MATCH($AH42,INDIRECT($AJ42),0)+1),""),$Q$5,"",$Q$6,"dts=h","fill=b","array=true"))&gt;1,AT$21,IF(INDEX(INDIRECT($AI42),AT$21,MATCH($AH42,INDIRECT($AJ42),0)+1)="",AT$21,IF(INDEX(INDIRECT($AI42),AT$21,MATCH($AH42,INDIRECT($AJ42),0)+1)="Label",AT$21,IF(INDEX(INDIRECT($AI42),AT$21,MATCH($AH42,INDIRECT($AJ42),0)+1)="GLabel",AT$21,"")))),""),""),"")</f>
        <v/>
      </c>
      <c r="AU42" s="4" t="str">
        <f ca="1">IF(Sec_Formula_Indicator&gt;0,IF(LEN($AH42)&gt;0,IF(AU$21&lt;=INDEX(INDIRECT($AJ42),1,MATCH($AH42,INDIRECT($AJ42),0)+1)+1,IF(COUNTA(_xll.BDH(TKR,IFERROR(INDEX(INDIRECT($AI42),AU$21,MATCH($AH42,INDIRECT($AJ42),0)+1),""),$Q$5,"",$Q$6,"dts=h","fill=b","array=true"))&gt;1,AU$21,IF(INDEX(INDIRECT($AI42),AU$21,MATCH($AH42,INDIRECT($AJ42),0)+1)="",AU$21,IF(INDEX(INDIRECT($AI42),AU$21,MATCH($AH42,INDIRECT($AJ42),0)+1)="Label",AU$21,IF(INDEX(INDIRECT($AI42),AU$21,MATCH($AH42,INDIRECT($AJ42),0)+1)="GLabel",AU$21,"")))),""),""),"")</f>
        <v/>
      </c>
      <c r="AV42" s="4" t="str">
        <f ca="1">IF(Sec_Formula_Indicator&gt;0,IF(LEN($AH42)&gt;0,IF(AV$21&lt;=INDEX(INDIRECT($AJ42),1,MATCH($AH42,INDIRECT($AJ42),0)+1)+1,IF(COUNTA(_xll.BDH(TKR,IFERROR(INDEX(INDIRECT($AI42),AV$21,MATCH($AH42,INDIRECT($AJ42),0)+1),""),$Q$5,"",$Q$6,"dts=h","fill=b","array=true"))&gt;1,AV$21,IF(INDEX(INDIRECT($AI42),AV$21,MATCH($AH42,INDIRECT($AJ42),0)+1)="",AV$21,IF(INDEX(INDIRECT($AI42),AV$21,MATCH($AH42,INDIRECT($AJ42),0)+1)="Label",AV$21,IF(INDEX(INDIRECT($AI42),AV$21,MATCH($AH42,INDIRECT($AJ42),0)+1)="GLabel",AV$21,"")))),""),""),"")</f>
        <v/>
      </c>
      <c r="AW42" s="4" t="str">
        <f ca="1">IF(Sec_Formula_Indicator&gt;0,IF(LEN($AH42)&gt;0,IF(AW$21&lt;=INDEX(INDIRECT($AJ42),1,MATCH($AH42,INDIRECT($AJ42),0)+1)+1,IF(COUNTA(_xll.BDH(TKR,IFERROR(INDEX(INDIRECT($AI42),AW$21,MATCH($AH42,INDIRECT($AJ42),0)+1),""),$Q$5,"",$Q$6,"dts=h","fill=b","array=true"))&gt;1,AW$21,IF(INDEX(INDIRECT($AI42),AW$21,MATCH($AH42,INDIRECT($AJ42),0)+1)="",AW$21,IF(INDEX(INDIRECT($AI42),AW$21,MATCH($AH42,INDIRECT($AJ42),0)+1)="Label",AW$21,IF(INDEX(INDIRECT($AI42),AW$21,MATCH($AH42,INDIRECT($AJ42),0)+1)="GLabel",AW$21,"")))),""),""),"")</f>
        <v/>
      </c>
      <c r="AX42" s="4" t="str">
        <f ca="1">IF(Sec_Formula_Indicator&gt;0,IF(LEN($AH42)&gt;0,IF(AX$21&lt;=INDEX(INDIRECT($AJ42),1,MATCH($AH42,INDIRECT($AJ42),0)+1)+1,IF(COUNTA(_xll.BDH(TKR,IFERROR(INDEX(INDIRECT($AI42),AX$21,MATCH($AH42,INDIRECT($AJ42),0)+1),""),$Q$5,"",$Q$6,"dts=h","fill=b","array=true"))&gt;1,AX$21,IF(INDEX(INDIRECT($AI42),AX$21,MATCH($AH42,INDIRECT($AJ42),0)+1)="",AX$21,IF(INDEX(INDIRECT($AI42),AX$21,MATCH($AH42,INDIRECT($AJ42),0)+1)="Label",AX$21,IF(INDEX(INDIRECT($AI42),AX$21,MATCH($AH42,INDIRECT($AJ42),0)+1)="GLabel",AX$21,"")))),""),""),"")</f>
        <v/>
      </c>
      <c r="AY42" s="4" t="str">
        <f ca="1">IF(Sec_Formula_Indicator&gt;0,IF(LEN($AH42)&gt;0,IF(AY$21&lt;=INDEX(INDIRECT($AJ42),1,MATCH($AH42,INDIRECT($AJ42),0)+1)+1,IF(COUNTA(_xll.BDH(TKR,IFERROR(INDEX(INDIRECT($AI42),AY$21,MATCH($AH42,INDIRECT($AJ42),0)+1),""),$Q$5,"",$Q$6,"dts=h","fill=b","array=true"))&gt;1,AY$21,IF(INDEX(INDIRECT($AI42),AY$21,MATCH($AH42,INDIRECT($AJ42),0)+1)="",AY$21,IF(INDEX(INDIRECT($AI42),AY$21,MATCH($AH42,INDIRECT($AJ42),0)+1)="Label",AY$21,IF(INDEX(INDIRECT($AI42),AY$21,MATCH($AH42,INDIRECT($AJ42),0)+1)="GLabel",AY$21,"")))),""),""),"")</f>
        <v/>
      </c>
      <c r="AZ42" s="4" t="str">
        <f ca="1">IF(Sec_Formula_Indicator&gt;0,IF(LEN($AH42)&gt;0,IF(AZ$21&lt;=INDEX(INDIRECT($AJ42),1,MATCH($AH42,INDIRECT($AJ42),0)+1)+1,IF(COUNTA(_xll.BDH(TKR,IFERROR(INDEX(INDIRECT($AI42),AZ$21,MATCH($AH42,INDIRECT($AJ42),0)+1),""),$Q$5,"",$Q$6,"dts=h","fill=b","array=true"))&gt;1,AZ$21,IF(INDEX(INDIRECT($AI42),AZ$21,MATCH($AH42,INDIRECT($AJ42),0)+1)="",AZ$21,IF(INDEX(INDIRECT($AI42),AZ$21,MATCH($AH42,INDIRECT($AJ42),0)+1)="Label",AZ$21,IF(INDEX(INDIRECT($AI42),AZ$21,MATCH($AH42,INDIRECT($AJ42),0)+1)="GLabel",AZ$21,"")))),""),""),"")</f>
        <v/>
      </c>
      <c r="BA42" s="4" t="str">
        <f ca="1">IF(Sec_Formula_Indicator&gt;0,IF(LEN($AH42)&gt;0,IF(BA$21&lt;=INDEX(INDIRECT($AJ42),1,MATCH($AH42,INDIRECT($AJ42),0)+1)+1,IF(COUNTA(_xll.BDH(TKR,IFERROR(INDEX(INDIRECT($AI42),BA$21,MATCH($AH42,INDIRECT($AJ42),0)+1),""),$Q$5,"",$Q$6,"dts=h","fill=b","array=true"))&gt;1,BA$21,IF(INDEX(INDIRECT($AI42),BA$21,MATCH($AH42,INDIRECT($AJ42),0)+1)="",BA$21,IF(INDEX(INDIRECT($AI42),BA$21,MATCH($AH42,INDIRECT($AJ42),0)+1)="Label",BA$21,IF(INDEX(INDIRECT($AI42),BA$21,MATCH($AH42,INDIRECT($AJ42),0)+1)="GLabel",BA$21,"")))),""),""),"")</f>
        <v/>
      </c>
      <c r="BB42" s="4" t="str">
        <f ca="1">IF(Sec_Formula_Indicator&gt;0,IF(LEN($AH42)&gt;0,IF(BB$21&lt;=INDEX(INDIRECT($AJ42),1,MATCH($AH42,INDIRECT($AJ42),0)+1)+1,IF(COUNTA(_xll.BDH(TKR,IFERROR(INDEX(INDIRECT($AI42),BB$21,MATCH($AH42,INDIRECT($AJ42),0)+1),""),$Q$5,"",$Q$6,"dts=h","fill=b","array=true"))&gt;1,BB$21,IF(INDEX(INDIRECT($AI42),BB$21,MATCH($AH42,INDIRECT($AJ42),0)+1)="",BB$21,IF(INDEX(INDIRECT($AI42),BB$21,MATCH($AH42,INDIRECT($AJ42),0)+1)="Label",BB$21,IF(INDEX(INDIRECT($AI42),BB$21,MATCH($AH42,INDIRECT($AJ42),0)+1)="GLabel",BB$21,"")))),""),""),"")</f>
        <v/>
      </c>
      <c r="BC42" s="4" t="str">
        <f ca="1">IF(Sec_Formula_Indicator&gt;0,IF(LEN($AH42)&gt;0,IF(BC$21&lt;=INDEX(INDIRECT($AJ42),1,MATCH($AH42,INDIRECT($AJ42),0)+1)+1,IF(COUNTA(_xll.BDH(TKR,IFERROR(INDEX(INDIRECT($AI42),BC$21,MATCH($AH42,INDIRECT($AJ42),0)+1),""),$Q$5,"",$Q$6,"dts=h","fill=b","array=true"))&gt;1,BC$21,IF(INDEX(INDIRECT($AI42),BC$21,MATCH($AH42,INDIRECT($AJ42),0)+1)="",BC$21,IF(INDEX(INDIRECT($AI42),BC$21,MATCH($AH42,INDIRECT($AJ42),0)+1)="Label",BC$21,IF(INDEX(INDIRECT($AI42),BC$21,MATCH($AH42,INDIRECT($AJ42),0)+1)="GLabel",BC$21,"")))),""),""),"")</f>
        <v/>
      </c>
      <c r="BD42" s="4" t="str">
        <f ca="1">IF(Sec_Formula_Indicator&gt;0,IF(LEN($AH42)&gt;0,IF(BD$21&lt;=INDEX(INDIRECT($AJ42),1,MATCH($AH42,INDIRECT($AJ42),0)+1)+1,IF(COUNTA(_xll.BDH(TKR,IFERROR(INDEX(INDIRECT($AI42),BD$21,MATCH($AH42,INDIRECT($AJ42),0)+1),""),$Q$5,"",$Q$6,"dts=h","fill=b","array=true"))&gt;1,BD$21,IF(INDEX(INDIRECT($AI42),BD$21,MATCH($AH42,INDIRECT($AJ42),0)+1)="",BD$21,IF(INDEX(INDIRECT($AI42),BD$21,MATCH($AH42,INDIRECT($AJ42),0)+1)="Label",BD$21,IF(INDEX(INDIRECT($AI42),BD$21,MATCH($AH42,INDIRECT($AJ42),0)+1)="GLabel",BD$21,"")))),""),""),"")</f>
        <v/>
      </c>
      <c r="BE42" s="4" t="str">
        <f ca="1">IF(Sec_Formula_Indicator&gt;0,IF(LEN($AH42)&gt;0,IF(BE$21&lt;=INDEX(INDIRECT($AJ42),1,MATCH($AH42,INDIRECT($AJ42),0)+1)+1,IF(COUNTA(_xll.BDH(TKR,IFERROR(INDEX(INDIRECT($AI42),BE$21,MATCH($AH42,INDIRECT($AJ42),0)+1),""),$Q$5,"",$Q$6,"dts=h","fill=b","array=true"))&gt;1,BE$21,IF(INDEX(INDIRECT($AI42),BE$21,MATCH($AH42,INDIRECT($AJ42),0)+1)="",BE$21,IF(INDEX(INDIRECT($AI42),BE$21,MATCH($AH42,INDIRECT($AJ42),0)+1)="Label",BE$21,IF(INDEX(INDIRECT($AI42),BE$21,MATCH($AH42,INDIRECT($AJ42),0)+1)="GLabel",BE$21,"")))),""),""),"")</f>
        <v/>
      </c>
      <c r="BF42" s="4" t="str">
        <f ca="1">IF(Sec_Formula_Indicator&gt;0,IF(LEN($AH42)&gt;0,IF(BF$21&lt;=INDEX(INDIRECT($AJ42),1,MATCH($AH42,INDIRECT($AJ42),0)+1)+1,IF(COUNTA(_xll.BDH(TKR,IFERROR(INDEX(INDIRECT($AI42),BF$21,MATCH($AH42,INDIRECT($AJ42),0)+1),""),$Q$5,"",$Q$6,"dts=h","fill=b","array=true"))&gt;1,BF$21,IF(INDEX(INDIRECT($AI42),BF$21,MATCH($AH42,INDIRECT($AJ42),0)+1)="",BF$21,IF(INDEX(INDIRECT($AI42),BF$21,MATCH($AH42,INDIRECT($AJ42),0)+1)="Label",BF$21,IF(INDEX(INDIRECT($AI42),BF$21,MATCH($AH42,INDIRECT($AJ42),0)+1)="GLabel",BF$21,"")))),""),""),"")</f>
        <v/>
      </c>
      <c r="BG42" s="4" t="str">
        <f ca="1">IF(Sec_Formula_Indicator&gt;0,IF(LEN($AH42)&gt;0,IF(BG$21&lt;=INDEX(INDIRECT($AJ42),1,MATCH($AH42,INDIRECT($AJ42),0)+1)+1,IF(COUNTA(_xll.BDH(TKR,IFERROR(INDEX(INDIRECT($AI42),BG$21,MATCH($AH42,INDIRECT($AJ42),0)+1),""),$Q$5,"",$Q$6,"dts=h","fill=b","array=true"))&gt;1,BG$21,IF(INDEX(INDIRECT($AI42),BG$21,MATCH($AH42,INDIRECT($AJ42),0)+1)="",BG$21,IF(INDEX(INDIRECT($AI42),BG$21,MATCH($AH42,INDIRECT($AJ42),0)+1)="Label",BG$21,IF(INDEX(INDIRECT($AI42),BG$21,MATCH($AH42,INDIRECT($AJ42),0)+1)="GLabel",BG$21,"")))),""),""),"")</f>
        <v/>
      </c>
      <c r="BH42" s="4" t="str">
        <f ca="1">IF(Sec_Formula_Indicator&gt;0,IF(LEN($AH42)&gt;0,IF(BH$21&lt;=INDEX(INDIRECT($AJ42),1,MATCH($AH42,INDIRECT($AJ42),0)+1)+1,IF(COUNTA(_xll.BDH(TKR,IFERROR(INDEX(INDIRECT($AI42),BH$21,MATCH($AH42,INDIRECT($AJ42),0)+1),""),$Q$5,"",$Q$6,"dts=h","fill=b","array=true"))&gt;1,BH$21,IF(INDEX(INDIRECT($AI42),BH$21,MATCH($AH42,INDIRECT($AJ42),0)+1)="",BH$21,IF(INDEX(INDIRECT($AI42),BH$21,MATCH($AH42,INDIRECT($AJ42),0)+1)="Label",BH$21,IF(INDEX(INDIRECT($AI42),BH$21,MATCH($AH42,INDIRECT($AJ42),0)+1)="GLabel",BH$21,"")))),""),""),"")</f>
        <v/>
      </c>
      <c r="BI42" s="4" t="str">
        <f ca="1">IF(Sec_Formula_Indicator&gt;0,IF(LEN($AH42)&gt;0,IF(BI$21&lt;=INDEX(INDIRECT($AJ42),1,MATCH($AH42,INDIRECT($AJ42),0)+1)+1,IF(COUNTA(_xll.BDH(TKR,IFERROR(INDEX(INDIRECT($AI42),BI$21,MATCH($AH42,INDIRECT($AJ42),0)+1),""),$Q$5,"",$Q$6,"dts=h","fill=b","array=true"))&gt;1,BI$21,IF(INDEX(INDIRECT($AI42),BI$21,MATCH($AH42,INDIRECT($AJ42),0)+1)="",BI$21,IF(INDEX(INDIRECT($AI42),BI$21,MATCH($AH42,INDIRECT($AJ42),0)+1)="Label",BI$21,IF(INDEX(INDIRECT($AI42),BI$21,MATCH($AH42,INDIRECT($AJ42),0)+1)="GLabel",BI$21,"")))),""),""),"")</f>
        <v/>
      </c>
      <c r="BJ42" s="4" t="str">
        <f ca="1">IF(Sec_Formula_Indicator&gt;0,IF(LEN($AH42)&gt;0,IF(BJ$21&lt;=INDEX(INDIRECT($AJ42),1,MATCH($AH42,INDIRECT($AJ42),0)+1)+1,IF(COUNTA(_xll.BDH(TKR,IFERROR(INDEX(INDIRECT($AI42),BJ$21,MATCH($AH42,INDIRECT($AJ42),0)+1),""),$Q$5,"",$Q$6,"dts=h","fill=b","array=true"))&gt;1,BJ$21,IF(INDEX(INDIRECT($AI42),BJ$21,MATCH($AH42,INDIRECT($AJ42),0)+1)="",BJ$21,IF(INDEX(INDIRECT($AI42),BJ$21,MATCH($AH42,INDIRECT($AJ42),0)+1)="Label",BJ$21,IF(INDEX(INDIRECT($AI42),BJ$21,MATCH($AH42,INDIRECT($AJ42),0)+1)="GLabel",BJ$21,"")))),""),""),"")</f>
        <v/>
      </c>
      <c r="BK42" s="4" t="str">
        <f ca="1">IF(Sec_Formula_Indicator&gt;0,IF(LEN($AH42)&gt;0,IF(BK$21&lt;=INDEX(INDIRECT($AJ42),1,MATCH($AH42,INDIRECT($AJ42),0)+1)+1,IF(COUNTA(_xll.BDH(TKR,IFERROR(INDEX(INDIRECT($AI42),BK$21,MATCH($AH42,INDIRECT($AJ42),0)+1),""),$Q$5,"",$Q$6,"dts=h","fill=b","array=true"))&gt;1,BK$21,IF(INDEX(INDIRECT($AI42),BK$21,MATCH($AH42,INDIRECT($AJ42),0)+1)="",BK$21,IF(INDEX(INDIRECT($AI42),BK$21,MATCH($AH42,INDIRECT($AJ42),0)+1)="Label",BK$21,IF(INDEX(INDIRECT($AI42),BK$21,MATCH($AH42,INDIRECT($AJ42),0)+1)="GLabel",BK$21,"")))),""),""),"")</f>
        <v/>
      </c>
      <c r="BL42" s="4" t="str">
        <f ca="1">IF(Sec_Formula_Indicator&gt;0,IF(LEN($AH42)&gt;0,IF(BL$21&lt;=INDEX(INDIRECT($AJ42),1,MATCH($AH42,INDIRECT($AJ42),0)+1)+1,IF(COUNTA(_xll.BDH(TKR,IFERROR(INDEX(INDIRECT($AI42),BL$21,MATCH($AH42,INDIRECT($AJ42),0)+1),""),$Q$5,"",$Q$6,"dts=h","fill=b","array=true"))&gt;1,BL$21,IF(INDEX(INDIRECT($AI42),BL$21,MATCH($AH42,INDIRECT($AJ42),0)+1)="",BL$21,IF(INDEX(INDIRECT($AI42),BL$21,MATCH($AH42,INDIRECT($AJ42),0)+1)="Label",BL$21,IF(INDEX(INDIRECT($AI42),BL$21,MATCH($AH42,INDIRECT($AJ42),0)+1)="GLabel",BL$21,"")))),""),""),"")</f>
        <v/>
      </c>
      <c r="BM42" s="4" t="str">
        <f ca="1">IF(Sec_Formula_Indicator&gt;0,IF(LEN($AH42)&gt;0,IF(BM$21&lt;=INDEX(INDIRECT($AJ42),1,MATCH($AH42,INDIRECT($AJ42),0)+1)+1,IF(COUNTA(_xll.BDH(TKR,IFERROR(INDEX(INDIRECT($AI42),BM$21,MATCH($AH42,INDIRECT($AJ42),0)+1),""),$Q$5,"",$Q$6,"dts=h","fill=b","array=true"))&gt;1,BM$21,IF(INDEX(INDIRECT($AI42),BM$21,MATCH($AH42,INDIRECT($AJ42),0)+1)="",BM$21,IF(INDEX(INDIRECT($AI42),BM$21,MATCH($AH42,INDIRECT($AJ42),0)+1)="Label",BM$21,IF(INDEX(INDIRECT($AI42),BM$21,MATCH($AH42,INDIRECT($AJ42),0)+1)="GLabel",BM$21,"")))),""),""),"")</f>
        <v/>
      </c>
      <c r="BN42" s="4" t="str">
        <f ca="1">IF(Sec_Formula_Indicator&gt;0,IF(LEN($AH42)&gt;0,IF(BN$21&lt;=INDEX(INDIRECT($AJ42),1,MATCH($AH42,INDIRECT($AJ42),0)+1)+1,IF(COUNTA(_xll.BDH(TKR,IFERROR(INDEX(INDIRECT($AI42),BN$21,MATCH($AH42,INDIRECT($AJ42),0)+1),""),$Q$5,"",$Q$6,"dts=h","fill=b","array=true"))&gt;1,BN$21,IF(INDEX(INDIRECT($AI42),BN$21,MATCH($AH42,INDIRECT($AJ42),0)+1)="",BN$21,IF(INDEX(INDIRECT($AI42),BN$21,MATCH($AH42,INDIRECT($AJ42),0)+1)="Label",BN$21,IF(INDEX(INDIRECT($AI42),BN$21,MATCH($AH42,INDIRECT($AJ42),0)+1)="GLabel",BN$21,"")))),""),""),"")</f>
        <v/>
      </c>
      <c r="BO42" s="4" t="str">
        <f ca="1">IF(Sec_Formula_Indicator&gt;0,IF(LEN($AH42)&gt;0,IF(BO$21&lt;=INDEX(INDIRECT($AJ42),1,MATCH($AH42,INDIRECT($AJ42),0)+1)+1,IF(COUNTA(_xll.BDH(TKR,IFERROR(INDEX(INDIRECT($AI42),BO$21,MATCH($AH42,INDIRECT($AJ42),0)+1),""),$Q$5,"",$Q$6,"dts=h","fill=b","array=true"))&gt;1,BO$21,IF(INDEX(INDIRECT($AI42),BO$21,MATCH($AH42,INDIRECT($AJ42),0)+1)="",BO$21,IF(INDEX(INDIRECT($AI42),BO$21,MATCH($AH42,INDIRECT($AJ42),0)+1)="Label",BO$21,IF(INDEX(INDIRECT($AI42),BO$21,MATCH($AH42,INDIRECT($AJ42),0)+1)="GLabel",BO$21,"")))),""),""),"")</f>
        <v/>
      </c>
      <c r="BP42" s="4" t="str">
        <f ca="1">IF(Sec_Formula_Indicator&gt;0,IF(LEN($AH42)&gt;0,IF(BP$21&lt;=INDEX(INDIRECT($AJ42),1,MATCH($AH42,INDIRECT($AJ42),0)+1)+1,IF(COUNTA(_xll.BDH(TKR,IFERROR(INDEX(INDIRECT($AI42),BP$21,MATCH($AH42,INDIRECT($AJ42),0)+1),""),$Q$5,"",$Q$6,"dts=h","fill=b","array=true"))&gt;1,BP$21,IF(INDEX(INDIRECT($AI42),BP$21,MATCH($AH42,INDIRECT($AJ42),0)+1)="",BP$21,IF(INDEX(INDIRECT($AI42),BP$21,MATCH($AH42,INDIRECT($AJ42),0)+1)="Label",BP$21,IF(INDEX(INDIRECT($AI42),BP$21,MATCH($AH42,INDIRECT($AJ42),0)+1)="GLabel",BP$21,"")))),""),""),"")</f>
        <v/>
      </c>
      <c r="BQ42" s="4" t="str">
        <f ca="1">IF(Sec_Formula_Indicator&gt;0,IF(LEN($AH42)&gt;0,IF(BQ$21&lt;=INDEX(INDIRECT($AJ42),1,MATCH($AH42,INDIRECT($AJ42),0)+1)+1,IF(COUNTA(_xll.BDH(TKR,IFERROR(INDEX(INDIRECT($AI42),BQ$21,MATCH($AH42,INDIRECT($AJ42),0)+1),""),$Q$5,"",$Q$6,"dts=h","fill=b","array=true"))&gt;1,BQ$21,IF(INDEX(INDIRECT($AI42),BQ$21,MATCH($AH42,INDIRECT($AJ42),0)+1)="",BQ$21,IF(INDEX(INDIRECT($AI42),BQ$21,MATCH($AH42,INDIRECT($AJ42),0)+1)="Label",BQ$21,IF(INDEX(INDIRECT($AI42),BQ$21,MATCH($AH42,INDIRECT($AJ42),0)+1)="GLabel",BQ$21,"")))),""),""),"")</f>
        <v/>
      </c>
      <c r="BR42" s="4" t="str">
        <f ca="1">IF(Sec_Formula_Indicator&gt;0,IF(LEN($AH42)&gt;0,IF(BR$21&lt;=INDEX(INDIRECT($AJ42),1,MATCH($AH42,INDIRECT($AJ42),0)+1)+1,IF(COUNTA(_xll.BDH(TKR,IFERROR(INDEX(INDIRECT($AI42),BR$21,MATCH($AH42,INDIRECT($AJ42),0)+1),""),$Q$5,"",$Q$6,"dts=h","fill=b","array=true"))&gt;1,BR$21,IF(INDEX(INDIRECT($AI42),BR$21,MATCH($AH42,INDIRECT($AJ42),0)+1)="",BR$21,IF(INDEX(INDIRECT($AI42),BR$21,MATCH($AH42,INDIRECT($AJ42),0)+1)="Label",BR$21,IF(INDEX(INDIRECT($AI42),BR$21,MATCH($AH42,INDIRECT($AJ42),0)+1)="GLabel",BR$21,"")))),""),""),"")</f>
        <v/>
      </c>
      <c r="BS42" s="4" t="str">
        <f ca="1">IF(Sec_Formula_Indicator&gt;0,IF(LEN($AH42)&gt;0,IF(BS$21&lt;=INDEX(INDIRECT($AJ42),1,MATCH($AH42,INDIRECT($AJ42),0)+1)+1,IF(COUNTA(_xll.BDH(TKR,IFERROR(INDEX(INDIRECT($AI42),BS$21,MATCH($AH42,INDIRECT($AJ42),0)+1),""),$Q$5,"",$Q$6,"dts=h","fill=b","array=true"))&gt;1,BS$21,IF(INDEX(INDIRECT($AI42),BS$21,MATCH($AH42,INDIRECT($AJ42),0)+1)="",BS$21,IF(INDEX(INDIRECT($AI42),BS$21,MATCH($AH42,INDIRECT($AJ42),0)+1)="Label",BS$21,IF(INDEX(INDIRECT($AI42),BS$21,MATCH($AH42,INDIRECT($AJ42),0)+1)="GLabel",BS$21,"")))),""),""),"")</f>
        <v/>
      </c>
      <c r="BT42" s="4" t="str">
        <f ca="1">IF(Sec_Formula_Indicator&gt;0,IF(LEN($AH42)&gt;0,IF(BT$21&lt;=INDEX(INDIRECT($AJ42),1,MATCH($AH42,INDIRECT($AJ42),0)+1)+1,IF(COUNTA(_xll.BDH(TKR,IFERROR(INDEX(INDIRECT($AI42),BT$21,MATCH($AH42,INDIRECT($AJ42),0)+1),""),$Q$5,"",$Q$6,"dts=h","fill=b","array=true"))&gt;1,BT$21,IF(INDEX(INDIRECT($AI42),BT$21,MATCH($AH42,INDIRECT($AJ42),0)+1)="",BT$21,IF(INDEX(INDIRECT($AI42),BT$21,MATCH($AH42,INDIRECT($AJ42),0)+1)="Label",BT$21,IF(INDEX(INDIRECT($AI42),BT$21,MATCH($AH42,INDIRECT($AJ42),0)+1)="GLabel",BT$21,"")))),""),""),"")</f>
        <v/>
      </c>
      <c r="BU42" s="4" t="str">
        <f ca="1">IF(Sec_Formula_Indicator&gt;0,IF(LEN($AH42)&gt;0,IF(BU$21&lt;=INDEX(INDIRECT($AJ42),1,MATCH($AH42,INDIRECT($AJ42),0)+1)+1,IF(COUNTA(_xll.BDH(TKR,IFERROR(INDEX(INDIRECT($AI42),BU$21,MATCH($AH42,INDIRECT($AJ42),0)+1),""),$Q$5,"",$Q$6,"dts=h","fill=b","array=true"))&gt;1,BU$21,IF(INDEX(INDIRECT($AI42),BU$21,MATCH($AH42,INDIRECT($AJ42),0)+1)="",BU$21,IF(INDEX(INDIRECT($AI42),BU$21,MATCH($AH42,INDIRECT($AJ42),0)+1)="Label",BU$21,IF(INDEX(INDIRECT($AI42),BU$21,MATCH($AH42,INDIRECT($AJ42),0)+1)="GLabel",BU$21,"")))),""),""),"")</f>
        <v/>
      </c>
      <c r="BV42" s="4" t="str">
        <f ca="1">IF(Sec_Formula_Indicator&gt;0,IF(LEN($AH42)&gt;0,IF(BV$21&lt;=INDEX(INDIRECT($AJ42),1,MATCH($AH42,INDIRECT($AJ42),0)+1)+1,IF(COUNTA(_xll.BDH(TKR,IFERROR(INDEX(INDIRECT($AI42),BV$21,MATCH($AH42,INDIRECT($AJ42),0)+1),""),$Q$5,"",$Q$6,"dts=h","fill=b","array=true"))&gt;1,BV$21,IF(INDEX(INDIRECT($AI42),BV$21,MATCH($AH42,INDIRECT($AJ42),0)+1)="",BV$21,IF(INDEX(INDIRECT($AI42),BV$21,MATCH($AH42,INDIRECT($AJ42),0)+1)="Label",BV$21,IF(INDEX(INDIRECT($AI42),BV$21,MATCH($AH42,INDIRECT($AJ42),0)+1)="GLabel",BV$21,"")))),""),""),"")</f>
        <v/>
      </c>
      <c r="BW42" s="4" t="str">
        <f ca="1">IF(Sec_Formula_Indicator&gt;0,IF(LEN($AH42)&gt;0,IF(BW$21&lt;=INDEX(INDIRECT($AJ42),1,MATCH($AH42,INDIRECT($AJ42),0)+1)+1,IF(COUNTA(_xll.BDH(TKR,IFERROR(INDEX(INDIRECT($AI42),BW$21,MATCH($AH42,INDIRECT($AJ42),0)+1),""),$Q$5,"",$Q$6,"dts=h","fill=b","array=true"))&gt;1,BW$21,IF(INDEX(INDIRECT($AI42),BW$21,MATCH($AH42,INDIRECT($AJ42),0)+1)="",BW$21,IF(INDEX(INDIRECT($AI42),BW$21,MATCH($AH42,INDIRECT($AJ42),0)+1)="Label",BW$21,IF(INDEX(INDIRECT($AI42),BW$21,MATCH($AH42,INDIRECT($AJ42),0)+1)="GLabel",BW$21,"")))),""),""),"")</f>
        <v/>
      </c>
      <c r="BX42" s="4" t="str">
        <f ca="1">IF(Sec_Formula_Indicator&gt;0,IF(LEN($AH42)&gt;0,IF(BX$21&lt;=INDEX(INDIRECT($AJ42),1,MATCH($AH42,INDIRECT($AJ42),0)+1)+1,IF(COUNTA(_xll.BDH(TKR,IFERROR(INDEX(INDIRECT($AI42),BX$21,MATCH($AH42,INDIRECT($AJ42),0)+1),""),$Q$5,"",$Q$6,"dts=h","fill=b","array=true"))&gt;1,BX$21,IF(INDEX(INDIRECT($AI42),BX$21,MATCH($AH42,INDIRECT($AJ42),0)+1)="",BX$21,IF(INDEX(INDIRECT($AI42),BX$21,MATCH($AH42,INDIRECT($AJ42),0)+1)="Label",BX$21,IF(INDEX(INDIRECT($AI42),BX$21,MATCH($AH42,INDIRECT($AJ42),0)+1)="GLabel",BX$21,"")))),""),""),"")</f>
        <v/>
      </c>
      <c r="BY42" s="4" t="str">
        <f ca="1">IF(Sec_Formula_Indicator&gt;0,IF(LEN($AH42)&gt;0,IF(BY$21&lt;=INDEX(INDIRECT($AJ42),1,MATCH($AH42,INDIRECT($AJ42),0)+1)+1,IF(COUNTA(_xll.BDH(TKR,IFERROR(INDEX(INDIRECT($AI42),BY$21,MATCH($AH42,INDIRECT($AJ42),0)+1),""),$Q$5,"",$Q$6,"dts=h","fill=b","array=true"))&gt;1,BY$21,IF(INDEX(INDIRECT($AI42),BY$21,MATCH($AH42,INDIRECT($AJ42),0)+1)="",BY$21,IF(INDEX(INDIRECT($AI42),BY$21,MATCH($AH42,INDIRECT($AJ42),0)+1)="Label",BY$21,IF(INDEX(INDIRECT($AI42),BY$21,MATCH($AH42,INDIRECT($AJ42),0)+1)="GLabel",BY$21,"")))),""),""),"")</f>
        <v/>
      </c>
      <c r="BZ42" s="4" t="str">
        <f ca="1">IF(Sec_Formula_Indicator&gt;0,IF(LEN($AH42)&gt;0,IF(BZ$21&lt;=INDEX(INDIRECT($AJ42),1,MATCH($AH42,INDIRECT($AJ42),0)+1)+1,IF(COUNTA(_xll.BDH(TKR,IFERROR(INDEX(INDIRECT($AI42),BZ$21,MATCH($AH42,INDIRECT($AJ42),0)+1),""),$Q$5,"",$Q$6,"dts=h","fill=b","array=true"))&gt;1,BZ$21,IF(INDEX(INDIRECT($AI42),BZ$21,MATCH($AH42,INDIRECT($AJ42),0)+1)="",BZ$21,IF(INDEX(INDIRECT($AI42),BZ$21,MATCH($AH42,INDIRECT($AJ42),0)+1)="Label",BZ$21,IF(INDEX(INDIRECT($AI42),BZ$21,MATCH($AH42,INDIRECT($AJ42),0)+1)="GLabel",BZ$21,"")))),""),""),"")</f>
        <v/>
      </c>
      <c r="CA42" s="4" t="str">
        <f ca="1">IF(Sec_Formula_Indicator&gt;0,IF(LEN($AH42)&gt;0,IF(CA$21&lt;=INDEX(INDIRECT($AJ42),1,MATCH($AH42,INDIRECT($AJ42),0)+1)+1,IF(COUNTA(_xll.BDH(TKR,IFERROR(INDEX(INDIRECT($AI42),CA$21,MATCH($AH42,INDIRECT($AJ42),0)+1),""),$Q$5,"",$Q$6,"dts=h","fill=b","array=true"))&gt;1,CA$21,IF(INDEX(INDIRECT($AI42),CA$21,MATCH($AH42,INDIRECT($AJ42),0)+1)="",CA$21,IF(INDEX(INDIRECT($AI42),CA$21,MATCH($AH42,INDIRECT($AJ42),0)+1)="Label",CA$21,IF(INDEX(INDIRECT($AI42),CA$21,MATCH($AH42,INDIRECT($AJ42),0)+1)="GLabel",CA$21,"")))),""),""),"")</f>
        <v/>
      </c>
      <c r="CB42" s="4" t="str">
        <f ca="1">IF(Sec_Formula_Indicator&gt;0,IF(LEN($AH42)&gt;0,IF(CB$21&lt;=INDEX(INDIRECT($AJ42),1,MATCH($AH42,INDIRECT($AJ42),0)+1)+1,IF(COUNTA(_xll.BDH(TKR,IFERROR(INDEX(INDIRECT($AI42),CB$21,MATCH($AH42,INDIRECT($AJ42),0)+1),""),$Q$5,"",$Q$6,"dts=h","fill=b","array=true"))&gt;1,CB$21,IF(INDEX(INDIRECT($AI42),CB$21,MATCH($AH42,INDIRECT($AJ42),0)+1)="",CB$21,IF(INDEX(INDIRECT($AI42),CB$21,MATCH($AH42,INDIRECT($AJ42),0)+1)="Label",CB$21,IF(INDEX(INDIRECT($AI42),CB$21,MATCH($AH42,INDIRECT($AJ42),0)+1)="GLabel",CB$21,"")))),""),""),"")</f>
        <v/>
      </c>
      <c r="CC42" s="4" t="str">
        <f ca="1">IF(Sec_Formula_Indicator&gt;0,IF(LEN($AH42)&gt;0,IF(CC$21&lt;=INDEX(INDIRECT($AJ42),1,MATCH($AH42,INDIRECT($AJ42),0)+1)+1,IF(COUNTA(_xll.BDH(TKR,IFERROR(INDEX(INDIRECT($AI42),CC$21,MATCH($AH42,INDIRECT($AJ42),0)+1),""),$Q$5,"",$Q$6,"dts=h","fill=b","array=true"))&gt;1,CC$21,IF(INDEX(INDIRECT($AI42),CC$21,MATCH($AH42,INDIRECT($AJ42),0)+1)="",CC$21,IF(INDEX(INDIRECT($AI42),CC$21,MATCH($AH42,INDIRECT($AJ42),0)+1)="Label",CC$21,IF(INDEX(INDIRECT($AI42),CC$21,MATCH($AH42,INDIRECT($AJ42),0)+1)="GLabel",CC$21,"")))),""),""),"")</f>
        <v/>
      </c>
      <c r="CD42" s="4" t="str">
        <f ca="1">IF(Sec_Formula_Indicator&gt;0,IF(LEN($AH42)&gt;0,IF(CD$21&lt;=INDEX(INDIRECT($AJ42),1,MATCH($AH42,INDIRECT($AJ42),0)+1)+1,IF(COUNTA(_xll.BDH(TKR,IFERROR(INDEX(INDIRECT($AI42),CD$21,MATCH($AH42,INDIRECT($AJ42),0)+1),""),$Q$5,"",$Q$6,"dts=h","fill=b","array=true"))&gt;1,CD$21,IF(INDEX(INDIRECT($AI42),CD$21,MATCH($AH42,INDIRECT($AJ42),0)+1)="",CD$21,IF(INDEX(INDIRECT($AI42),CD$21,MATCH($AH42,INDIRECT($AJ42),0)+1)="Label",CD$21,IF(INDEX(INDIRECT($AI42),CD$21,MATCH($AH42,INDIRECT($AJ42),0)+1)="GLabel",CD$21,"")))),""),""),"")</f>
        <v/>
      </c>
      <c r="CE42" s="4" t="str">
        <f ca="1">IF(Sec_Formula_Indicator&gt;0,IF(LEN($AH42)&gt;0,IF(CE$21&lt;=INDEX(INDIRECT($AJ42),1,MATCH($AH42,INDIRECT($AJ42),0)+1)+1,IF(COUNTA(_xll.BDH(TKR,IFERROR(INDEX(INDIRECT($AI42),CE$21,MATCH($AH42,INDIRECT($AJ42),0)+1),""),$Q$5,"",$Q$6,"dts=h","fill=b","array=true"))&gt;1,CE$21,IF(INDEX(INDIRECT($AI42),CE$21,MATCH($AH42,INDIRECT($AJ42),0)+1)="",CE$21,IF(INDEX(INDIRECT($AI42),CE$21,MATCH($AH42,INDIRECT($AJ42),0)+1)="Label",CE$21,IF(INDEX(INDIRECT($AI42),CE$21,MATCH($AH42,INDIRECT($AJ42),0)+1)="GLabel",CE$21,"")))),""),""),"")</f>
        <v/>
      </c>
      <c r="CF42" s="4" t="str">
        <f ca="1">IF(Sec_Formula_Indicator&gt;0,IF(LEN($AH42)&gt;0,IF(CF$21&lt;=INDEX(INDIRECT($AJ42),1,MATCH($AH42,INDIRECT($AJ42),0)+1)+1,IF(COUNTA(_xll.BDH(TKR,IFERROR(INDEX(INDIRECT($AI42),CF$21,MATCH($AH42,INDIRECT($AJ42),0)+1),""),$Q$5,"",$Q$6,"dts=h","fill=b","array=true"))&gt;1,CF$21,IF(INDEX(INDIRECT($AI42),CF$21,MATCH($AH42,INDIRECT($AJ42),0)+1)="",CF$21,IF(INDEX(INDIRECT($AI42),CF$21,MATCH($AH42,INDIRECT($AJ42),0)+1)="Label",CF$21,IF(INDEX(INDIRECT($AI42),CF$21,MATCH($AH42,INDIRECT($AJ42),0)+1)="GLabel",CF$21,"")))),""),""),"")</f>
        <v/>
      </c>
      <c r="CG42" s="4" t="str">
        <f ca="1">IF(Sec_Formula_Indicator&gt;0,IF(LEN($AH42)&gt;0,IF(CG$21&lt;=INDEX(INDIRECT($AJ42),1,MATCH($AH42,INDIRECT($AJ42),0)+1)+1,IF(COUNTA(_xll.BDH(TKR,IFERROR(INDEX(INDIRECT($AI42),CG$21,MATCH($AH42,INDIRECT($AJ42),0)+1),""),$Q$5,"",$Q$6,"dts=h","fill=b","array=true"))&gt;1,CG$21,IF(INDEX(INDIRECT($AI42),CG$21,MATCH($AH42,INDIRECT($AJ42),0)+1)="",CG$21,IF(INDEX(INDIRECT($AI42),CG$21,MATCH($AH42,INDIRECT($AJ42),0)+1)="Label",CG$21,IF(INDEX(INDIRECT($AI42),CG$21,MATCH($AH42,INDIRECT($AJ42),0)+1)="GLabel",CG$21,"")))),""),""),"")</f>
        <v/>
      </c>
      <c r="CH42" s="4" t="str">
        <f ca="1">IF(Sec_Formula_Indicator&gt;0,IF(LEN($AH42)&gt;0,IF(CH$21&lt;=INDEX(INDIRECT($AJ42),1,MATCH($AH42,INDIRECT($AJ42),0)+1)+1,IF(COUNTA(_xll.BDH(TKR,IFERROR(INDEX(INDIRECT($AI42),CH$21,MATCH($AH42,INDIRECT($AJ42),0)+1),""),$Q$5,"",$Q$6,"dts=h","fill=b","array=true"))&gt;1,CH$21,IF(INDEX(INDIRECT($AI42),CH$21,MATCH($AH42,INDIRECT($AJ42),0)+1)="",CH$21,IF(INDEX(INDIRECT($AI42),CH$21,MATCH($AH42,INDIRECT($AJ42),0)+1)="Label",CH$21,IF(INDEX(INDIRECT($AI42),CH$21,MATCH($AH42,INDIRECT($AJ42),0)+1)="GLabel",CH$21,"")))),""),""),"")</f>
        <v/>
      </c>
      <c r="CI42" s="4" t="str">
        <f ca="1">IF(Sec_Formula_Indicator&gt;0,IF(LEN($AH42)&gt;0,IF(CI$21&lt;=INDEX(INDIRECT($AJ42),1,MATCH($AH42,INDIRECT($AJ42),0)+1)+1,IF(COUNTA(_xll.BDH(TKR,IFERROR(INDEX(INDIRECT($AI42),CI$21,MATCH($AH42,INDIRECT($AJ42),0)+1),""),$Q$5,"",$Q$6,"dts=h","fill=b","array=true"))&gt;1,CI$21,IF(INDEX(INDIRECT($AI42),CI$21,MATCH($AH42,INDIRECT($AJ42),0)+1)="",CI$21,IF(INDEX(INDIRECT($AI42),CI$21,MATCH($AH42,INDIRECT($AJ42),0)+1)="Label",CI$21,IF(INDEX(INDIRECT($AI42),CI$21,MATCH($AH42,INDIRECT($AJ42),0)+1)="GLabel",CI$21,"")))),""),""),"")</f>
        <v/>
      </c>
      <c r="CJ42" s="4" t="str">
        <f ca="1">IF(Sec_Formula_Indicator&gt;0,IF(LEN($AH42)&gt;0,IF(CJ$21&lt;=INDEX(INDIRECT($AJ42),1,MATCH($AH42,INDIRECT($AJ42),0)+1)+1,IF(COUNTA(_xll.BDH(TKR,IFERROR(INDEX(INDIRECT($AI42),CJ$21,MATCH($AH42,INDIRECT($AJ42),0)+1),""),$Q$5,"",$Q$6,"dts=h","fill=b","array=true"))&gt;1,CJ$21,IF(INDEX(INDIRECT($AI42),CJ$21,MATCH($AH42,INDIRECT($AJ42),0)+1)="",CJ$21,IF(INDEX(INDIRECT($AI42),CJ$21,MATCH($AH42,INDIRECT($AJ42),0)+1)="Label",CJ$21,IF(INDEX(INDIRECT($AI42),CJ$21,MATCH($AH42,INDIRECT($AJ42),0)+1)="GLabel",CJ$21,"")))),""),""),"")</f>
        <v/>
      </c>
      <c r="CK42" s="4" t="str">
        <f ca="1">IF(Sec_Formula_Indicator&gt;0,IF(LEN($AH42)&gt;0,IF(CK$21&lt;=INDEX(INDIRECT($AJ42),1,MATCH($AH42,INDIRECT($AJ42),0)+1)+1,IF(COUNTA(_xll.BDH(TKR,IFERROR(INDEX(INDIRECT($AI42),CK$21,MATCH($AH42,INDIRECT($AJ42),0)+1),""),$Q$5,"",$Q$6,"dts=h","fill=b","array=true"))&gt;1,CK$21,IF(INDEX(INDIRECT($AI42),CK$21,MATCH($AH42,INDIRECT($AJ42),0)+1)="",CK$21,IF(INDEX(INDIRECT($AI42),CK$21,MATCH($AH42,INDIRECT($AJ42),0)+1)="Label",CK$21,IF(INDEX(INDIRECT($AI42),CK$21,MATCH($AH42,INDIRECT($AJ42),0)+1)="GLabel",CK$21,"")))),""),""),"")</f>
        <v/>
      </c>
      <c r="CL42" s="4" t="str">
        <f ca="1">IF(Sec_Formula_Indicator&gt;0,IF(LEN($AH42)&gt;0,IF(CL$21&lt;=INDEX(INDIRECT($AJ42),1,MATCH($AH42,INDIRECT($AJ42),0)+1)+1,IF(COUNTA(_xll.BDH(TKR,IFERROR(INDEX(INDIRECT($AI42),CL$21,MATCH($AH42,INDIRECT($AJ42),0)+1),""),$Q$5,"",$Q$6,"dts=h","fill=b","array=true"))&gt;1,CL$21,IF(INDEX(INDIRECT($AI42),CL$21,MATCH($AH42,INDIRECT($AJ42),0)+1)="",CL$21,IF(INDEX(INDIRECT($AI42),CL$21,MATCH($AH42,INDIRECT($AJ42),0)+1)="Label",CL$21,IF(INDEX(INDIRECT($AI42),CL$21,MATCH($AH42,INDIRECT($AJ42),0)+1)="GLabel",CL$21,"")))),""),""),"")</f>
        <v/>
      </c>
      <c r="CM42" s="4" t="str">
        <f ca="1">IF(Sec_Formula_Indicator&gt;0,IF(LEN($AH42)&gt;0,IF(CM$21&lt;=INDEX(INDIRECT($AJ42),1,MATCH($AH42,INDIRECT($AJ42),0)+1)+1,IF(COUNTA(_xll.BDH(TKR,IFERROR(INDEX(INDIRECT($AI42),CM$21,MATCH($AH42,INDIRECT($AJ42),0)+1),""),$Q$5,"",$Q$6,"dts=h","fill=b","array=true"))&gt;1,CM$21,IF(INDEX(INDIRECT($AI42),CM$21,MATCH($AH42,INDIRECT($AJ42),0)+1)="",CM$21,IF(INDEX(INDIRECT($AI42),CM$21,MATCH($AH42,INDIRECT($AJ42),0)+1)="Label",CM$21,IF(INDEX(INDIRECT($AI42),CM$21,MATCH($AH42,INDIRECT($AJ42),0)+1)="GLabel",CM$21,"")))),""),""),"")</f>
        <v/>
      </c>
      <c r="CN42" s="4" t="str">
        <f ca="1">IF(Sec_Formula_Indicator&gt;0,IF(LEN($AH42)&gt;0,IF(CN$21&lt;=INDEX(INDIRECT($AJ42),1,MATCH($AH42,INDIRECT($AJ42),0)+1)+1,IF(COUNTA(_xll.BDH(TKR,IFERROR(INDEX(INDIRECT($AI42),CN$21,MATCH($AH42,INDIRECT($AJ42),0)+1),""),$Q$5,"",$Q$6,"dts=h","fill=b","array=true"))&gt;1,CN$21,IF(INDEX(INDIRECT($AI42),CN$21,MATCH($AH42,INDIRECT($AJ42),0)+1)="",CN$21,IF(INDEX(INDIRECT($AI42),CN$21,MATCH($AH42,INDIRECT($AJ42),0)+1)="Label",CN$21,IF(INDEX(INDIRECT($AI42),CN$21,MATCH($AH42,INDIRECT($AJ42),0)+1)="GLabel",CN$21,"")))),""),""),"")</f>
        <v/>
      </c>
      <c r="CO42" s="4" t="str">
        <f ca="1">IF(Sec_Formula_Indicator&gt;0,IF(LEN($AH42)&gt;0,IF(CO$21&lt;=INDEX(INDIRECT($AJ42),1,MATCH($AH42,INDIRECT($AJ42),0)+1)+1,IF(COUNTA(_xll.BDH(TKR,IFERROR(INDEX(INDIRECT($AI42),CO$21,MATCH($AH42,INDIRECT($AJ42),0)+1),""),$Q$5,"",$Q$6,"dts=h","fill=b","array=true"))&gt;1,CO$21,IF(INDEX(INDIRECT($AI42),CO$21,MATCH($AH42,INDIRECT($AJ42),0)+1)="",CO$21,IF(INDEX(INDIRECT($AI42),CO$21,MATCH($AH42,INDIRECT($AJ42),0)+1)="Label",CO$21,IF(INDEX(INDIRECT($AI42),CO$21,MATCH($AH42,INDIRECT($AJ42),0)+1)="GLabel",CO$21,"")))),""),""),"")</f>
        <v/>
      </c>
      <c r="CP42" s="4" t="str">
        <f ca="1">IF(Sec_Formula_Indicator&gt;0,IF(LEN($AH42)&gt;0,IF(CP$21&lt;=INDEX(INDIRECT($AJ42),1,MATCH($AH42,INDIRECT($AJ42),0)+1)+1,IF(COUNTA(_xll.BDH(TKR,IFERROR(INDEX(INDIRECT($AI42),CP$21,MATCH($AH42,INDIRECT($AJ42),0)+1),""),$Q$5,"",$Q$6,"dts=h","fill=b","array=true"))&gt;1,CP$21,IF(INDEX(INDIRECT($AI42),CP$21,MATCH($AH42,INDIRECT($AJ42),0)+1)="",CP$21,IF(INDEX(INDIRECT($AI42),CP$21,MATCH($AH42,INDIRECT($AJ42),0)+1)="Label",CP$21,IF(INDEX(INDIRECT($AI42),CP$21,MATCH($AH42,INDIRECT($AJ42),0)+1)="GLabel",CP$21,"")))),""),""),"")</f>
        <v/>
      </c>
      <c r="CQ42" s="4" t="str">
        <f ca="1">IF(Sec_Formula_Indicator&gt;0,IF(LEN($AH42)&gt;0,IF(CQ$21&lt;=INDEX(INDIRECT($AJ42),1,MATCH($AH42,INDIRECT($AJ42),0)+1)+1,IF(COUNTA(_xll.BDH(TKR,IFERROR(INDEX(INDIRECT($AI42),CQ$21,MATCH($AH42,INDIRECT($AJ42),0)+1),""),$Q$5,"",$Q$6,"dts=h","fill=b","array=true"))&gt;1,CQ$21,IF(INDEX(INDIRECT($AI42),CQ$21,MATCH($AH42,INDIRECT($AJ42),0)+1)="",CQ$21,IF(INDEX(INDIRECT($AI42),CQ$21,MATCH($AH42,INDIRECT($AJ42),0)+1)="Label",CQ$21,IF(INDEX(INDIRECT($AI42),CQ$21,MATCH($AH42,INDIRECT($AJ42),0)+1)="GLabel",CQ$21,"")))),""),""),"")</f>
        <v/>
      </c>
      <c r="CR42" s="4" t="str">
        <f ca="1">IF(Sec_Formula_Indicator&gt;0,IF(LEN($AH42)&gt;0,IF(CR$21&lt;=INDEX(INDIRECT($AJ42),1,MATCH($AH42,INDIRECT($AJ42),0)+1)+1,IF(COUNTA(_xll.BDH(TKR,IFERROR(INDEX(INDIRECT($AI42),CR$21,MATCH($AH42,INDIRECT($AJ42),0)+1),""),$Q$5,"",$Q$6,"dts=h","fill=b","array=true"))&gt;1,CR$21,IF(INDEX(INDIRECT($AI42),CR$21,MATCH($AH42,INDIRECT($AJ42),0)+1)="",CR$21,IF(INDEX(INDIRECT($AI42),CR$21,MATCH($AH42,INDIRECT($AJ42),0)+1)="Label",CR$21,IF(INDEX(INDIRECT($AI42),CR$21,MATCH($AH42,INDIRECT($AJ42),0)+1)="GLabel",CR$21,"")))),""),""),"")</f>
        <v/>
      </c>
      <c r="CS42" s="4" t="str">
        <f ca="1">IF(Sec_Formula_Indicator&gt;0,IF(LEN($AH42)&gt;0,IF(CS$21&lt;=INDEX(INDIRECT($AJ42),1,MATCH($AH42,INDIRECT($AJ42),0)+1)+1,IF(COUNTA(_xll.BDH(TKR,IFERROR(INDEX(INDIRECT($AI42),CS$21,MATCH($AH42,INDIRECT($AJ42),0)+1),""),$Q$5,"",$Q$6,"dts=h","fill=b","array=true"))&gt;1,CS$21,IF(INDEX(INDIRECT($AI42),CS$21,MATCH($AH42,INDIRECT($AJ42),0)+1)="",CS$21,IF(INDEX(INDIRECT($AI42),CS$21,MATCH($AH42,INDIRECT($AJ42),0)+1)="Label",CS$21,IF(INDEX(INDIRECT($AI42),CS$21,MATCH($AH42,INDIRECT($AJ42),0)+1)="GLabel",CS$21,"")))),""),""),"")</f>
        <v/>
      </c>
      <c r="CT42" s="4" t="str">
        <f ca="1">IF(Sec_Formula_Indicator&gt;0,IF(LEN($AH42)&gt;0,IF(CT$21&lt;=INDEX(INDIRECT($AJ42),1,MATCH($AH42,INDIRECT($AJ42),0)+1)+1,IF(COUNTA(_xll.BDH(TKR,IFERROR(INDEX(INDIRECT($AI42),CT$21,MATCH($AH42,INDIRECT($AJ42),0)+1),""),$Q$5,"",$Q$6,"dts=h","fill=b","array=true"))&gt;1,CT$21,IF(INDEX(INDIRECT($AI42),CT$21,MATCH($AH42,INDIRECT($AJ42),0)+1)="",CT$21,IF(INDEX(INDIRECT($AI42),CT$21,MATCH($AH42,INDIRECT($AJ42),0)+1)="Label",CT$21,IF(INDEX(INDIRECT($AI42),CT$21,MATCH($AH42,INDIRECT($AJ42),0)+1)="GLabel",CT$21,"")))),""),""),"")</f>
        <v/>
      </c>
      <c r="CU42" s="4" t="str">
        <f ca="1">IF(Sec_Formula_Indicator&gt;0,IF(LEN($AH42)&gt;0,IF(CU$21&lt;=INDEX(INDIRECT($AJ42),1,MATCH($AH42,INDIRECT($AJ42),0)+1)+1,IF(COUNTA(_xll.BDH(TKR,IFERROR(INDEX(INDIRECT($AI42),CU$21,MATCH($AH42,INDIRECT($AJ42),0)+1),""),$Q$5,"",$Q$6,"dts=h","fill=b","array=true"))&gt;1,CU$21,IF(INDEX(INDIRECT($AI42),CU$21,MATCH($AH42,INDIRECT($AJ42),0)+1)="",CU$21,IF(INDEX(INDIRECT($AI42),CU$21,MATCH($AH42,INDIRECT($AJ42),0)+1)="Label",CU$21,IF(INDEX(INDIRECT($AI42),CU$21,MATCH($AH42,INDIRECT($AJ42),0)+1)="GLabel",CU$21,"")))),""),""),"")</f>
        <v/>
      </c>
      <c r="CV42" s="4" t="str">
        <f ca="1">IF(Sec_Formula_Indicator&gt;0,IF(LEN($AH42)&gt;0,IF(CV$21&lt;=INDEX(INDIRECT($AJ42),1,MATCH($AH42,INDIRECT($AJ42),0)+1)+1,IF(COUNTA(_xll.BDH(TKR,IFERROR(INDEX(INDIRECT($AI42),CV$21,MATCH($AH42,INDIRECT($AJ42),0)+1),""),$Q$5,"",$Q$6,"dts=h","fill=b","array=true"))&gt;1,CV$21,IF(INDEX(INDIRECT($AI42),CV$21,MATCH($AH42,INDIRECT($AJ42),0)+1)="",CV$21,IF(INDEX(INDIRECT($AI42),CV$21,MATCH($AH42,INDIRECT($AJ42),0)+1)="Label",CV$21,IF(INDEX(INDIRECT($AI42),CV$21,MATCH($AH42,INDIRECT($AJ42),0)+1)="GLabel",CV$21,"")))),""),""),"")</f>
        <v/>
      </c>
      <c r="CW42" s="4" t="str">
        <f ca="1">IF(Sec_Formula_Indicator&gt;0,IF(LEN($AH42)&gt;0,IF(CW$21&lt;=INDEX(INDIRECT($AJ42),1,MATCH($AH42,INDIRECT($AJ42),0)+1)+1,IF(COUNTA(_xll.BDH(TKR,IFERROR(INDEX(INDIRECT($AI42),CW$21,MATCH($AH42,INDIRECT($AJ42),0)+1),""),$Q$5,"",$Q$6,"dts=h","fill=b","array=true"))&gt;1,CW$21,IF(INDEX(INDIRECT($AI42),CW$21,MATCH($AH42,INDIRECT($AJ42),0)+1)="",CW$21,IF(INDEX(INDIRECT($AI42),CW$21,MATCH($AH42,INDIRECT($AJ42),0)+1)="Label",CW$21,IF(INDEX(INDIRECT($AI42),CW$21,MATCH($AH42,INDIRECT($AJ42),0)+1)="GLabel",CW$21,"")))),""),""),"")</f>
        <v/>
      </c>
      <c r="CX42" s="4" t="str">
        <f ca="1">IF(Sec_Formula_Indicator&gt;0,IF(LEN($AH42)&gt;0,IF(CX$21&lt;=INDEX(INDIRECT($AJ42),1,MATCH($AH42,INDIRECT($AJ42),0)+1)+1,IF(COUNTA(_xll.BDH(TKR,IFERROR(INDEX(INDIRECT($AI42),CX$21,MATCH($AH42,INDIRECT($AJ42),0)+1),""),$Q$5,"",$Q$6,"dts=h","fill=b","array=true"))&gt;1,CX$21,IF(INDEX(INDIRECT($AI42),CX$21,MATCH($AH42,INDIRECT($AJ42),0)+1)="",CX$21,IF(INDEX(INDIRECT($AI42),CX$21,MATCH($AH42,INDIRECT($AJ42),0)+1)="Label",CX$21,IF(INDEX(INDIRECT($AI42),CX$21,MATCH($AH42,INDIRECT($AJ42),0)+1)="GLabel",CX$21,"")))),""),""),"")</f>
        <v/>
      </c>
      <c r="CY42" s="4" t="str">
        <f ca="1">IF(Sec_Formula_Indicator&gt;0,IF(LEN($AH42)&gt;0,IF(CY$21&lt;=INDEX(INDIRECT($AJ42),1,MATCH($AH42,INDIRECT($AJ42),0)+1)+1,IF(COUNTA(_xll.BDH(TKR,IFERROR(INDEX(INDIRECT($AI42),CY$21,MATCH($AH42,INDIRECT($AJ42),0)+1),""),$Q$5,"",$Q$6,"dts=h","fill=b","array=true"))&gt;1,CY$21,IF(INDEX(INDIRECT($AI42),CY$21,MATCH($AH42,INDIRECT($AJ42),0)+1)="",CY$21,IF(INDEX(INDIRECT($AI42),CY$21,MATCH($AH42,INDIRECT($AJ42),0)+1)="Label",CY$21,IF(INDEX(INDIRECT($AI42),CY$21,MATCH($AH42,INDIRECT($AJ42),0)+1)="GLabel",CY$21,"")))),""),""),"")</f>
        <v/>
      </c>
      <c r="CZ42" s="4" t="str">
        <f ca="1">IF(Sec_Formula_Indicator&gt;0,IF(LEN($AH42)&gt;0,IF(CZ$21&lt;=INDEX(INDIRECT($AJ42),1,MATCH($AH42,INDIRECT($AJ42),0)+1)+1,IF(COUNTA(_xll.BDH(TKR,IFERROR(INDEX(INDIRECT($AI42),CZ$21,MATCH($AH42,INDIRECT($AJ42),0)+1),""),$Q$5,"",$Q$6,"dts=h","fill=b","array=true"))&gt;1,CZ$21,IF(INDEX(INDIRECT($AI42),CZ$21,MATCH($AH42,INDIRECT($AJ42),0)+1)="",CZ$21,IF(INDEX(INDIRECT($AI42),CZ$21,MATCH($AH42,INDIRECT($AJ42),0)+1)="Label",CZ$21,IF(INDEX(INDIRECT($AI42),CZ$21,MATCH($AH42,INDIRECT($AJ42),0)+1)="GLabel",CZ$21,"")))),""),""),"")</f>
        <v/>
      </c>
      <c r="DA42" s="4" t="str">
        <f ca="1">IF(Sec_Formula_Indicator&gt;0,IF(LEN($AH42)&gt;0,IF(DA$21&lt;=INDEX(INDIRECT($AJ42),1,MATCH($AH42,INDIRECT($AJ42),0)+1)+1,IF(COUNTA(_xll.BDH(TKR,IFERROR(INDEX(INDIRECT($AI42),DA$21,MATCH($AH42,INDIRECT($AJ42),0)+1),""),$Q$5,"",$Q$6,"dts=h","fill=b","array=true"))&gt;1,DA$21,IF(INDEX(INDIRECT($AI42),DA$21,MATCH($AH42,INDIRECT($AJ42),0)+1)="",DA$21,IF(INDEX(INDIRECT($AI42),DA$21,MATCH($AH42,INDIRECT($AJ42),0)+1)="Label",DA$21,IF(INDEX(INDIRECT($AI42),DA$21,MATCH($AH42,INDIRECT($AJ42),0)+1)="GLabel",DA$21,"")))),""),""),"")</f>
        <v/>
      </c>
      <c r="DB42" s="4" t="str">
        <f ca="1">IF(Sec_Formula_Indicator&gt;0,IF(LEN($AH42)&gt;0,IF(DB$21&lt;=INDEX(INDIRECT($AJ42),1,MATCH($AH42,INDIRECT($AJ42),0)+1)+1,IF(COUNTA(_xll.BDH(TKR,IFERROR(INDEX(INDIRECT($AI42),DB$21,MATCH($AH42,INDIRECT($AJ42),0)+1),""),$Q$5,"",$Q$6,"dts=h","fill=b","array=true"))&gt;1,DB$21,IF(INDEX(INDIRECT($AI42),DB$21,MATCH($AH42,INDIRECT($AJ42),0)+1)="",DB$21,IF(INDEX(INDIRECT($AI42),DB$21,MATCH($AH42,INDIRECT($AJ42),0)+1)="Label",DB$21,IF(INDEX(INDIRECT($AI42),DB$21,MATCH($AH42,INDIRECT($AJ42),0)+1)="GLabel",DB$21,"")))),""),""),"")</f>
        <v/>
      </c>
      <c r="DC42" s="4" t="str">
        <f ca="1">IF(Sec_Formula_Indicator&gt;0,IF(LEN($AH42)&gt;0,IF(DC$21&lt;=INDEX(INDIRECT($AJ42),1,MATCH($AH42,INDIRECT($AJ42),0)+1)+1,IF(COUNTA(_xll.BDH(TKR,IFERROR(INDEX(INDIRECT($AI42),DC$21,MATCH($AH42,INDIRECT($AJ42),0)+1),""),$Q$5,"",$Q$6,"dts=h","fill=b","array=true"))&gt;1,DC$21,IF(INDEX(INDIRECT($AI42),DC$21,MATCH($AH42,INDIRECT($AJ42),0)+1)="",DC$21,IF(INDEX(INDIRECT($AI42),DC$21,MATCH($AH42,INDIRECT($AJ42),0)+1)="Label",DC$21,IF(INDEX(INDIRECT($AI42),DC$21,MATCH($AH42,INDIRECT($AJ42),0)+1)="GLabel",DC$21,"")))),""),""),"")</f>
        <v/>
      </c>
      <c r="DD42" s="4" t="str">
        <f ca="1">IF(Sec_Formula_Indicator&gt;0,IF(LEN($AH42)&gt;0,IF(DD$21&lt;=INDEX(INDIRECT($AJ42),1,MATCH($AH42,INDIRECT($AJ42),0)+1)+1,IF(COUNTA(_xll.BDH(TKR,IFERROR(INDEX(INDIRECT($AI42),DD$21,MATCH($AH42,INDIRECT($AJ42),0)+1),""),$Q$5,"",$Q$6,"dts=h","fill=b","array=true"))&gt;1,DD$21,IF(INDEX(INDIRECT($AI42),DD$21,MATCH($AH42,INDIRECT($AJ42),0)+1)="",DD$21,IF(INDEX(INDIRECT($AI42),DD$21,MATCH($AH42,INDIRECT($AJ42),0)+1)="Label",DD$21,IF(INDEX(INDIRECT($AI42),DD$21,MATCH($AH42,INDIRECT($AJ42),0)+1)="GLabel",DD$21,"")))),""),""),"")</f>
        <v/>
      </c>
      <c r="DE42" s="4" t="str">
        <f ca="1">IF(Sec_Formula_Indicator&gt;0,IF(LEN($AH42)&gt;0,IF(DE$21&lt;=INDEX(INDIRECT($AJ42),1,MATCH($AH42,INDIRECT($AJ42),0)+1)+1,IF(COUNTA(_xll.BDH(TKR,IFERROR(INDEX(INDIRECT($AI42),DE$21,MATCH($AH42,INDIRECT($AJ42),0)+1),""),$Q$5,"",$Q$6,"dts=h","fill=b","array=true"))&gt;1,DE$21,IF(INDEX(INDIRECT($AI42),DE$21,MATCH($AH42,INDIRECT($AJ42),0)+1)="",DE$21,IF(INDEX(INDIRECT($AI42),DE$21,MATCH($AH42,INDIRECT($AJ42),0)+1)="Label",DE$21,IF(INDEX(INDIRECT($AI42),DE$21,MATCH($AH42,INDIRECT($AJ42),0)+1)="GLabel",DE$21,"")))),""),""),"")</f>
        <v/>
      </c>
      <c r="DF42" s="4" t="str">
        <f ca="1">IF(Sec_Formula_Indicator&gt;0,IF(LEN($AH42)&gt;0,IF(DF$21&lt;=INDEX(INDIRECT($AJ42),1,MATCH($AH42,INDIRECT($AJ42),0)+1)+1,IF(COUNTA(_xll.BDH(TKR,IFERROR(INDEX(INDIRECT($AI42),DF$21,MATCH($AH42,INDIRECT($AJ42),0)+1),""),$Q$5,"",$Q$6,"dts=h","fill=b","array=true"))&gt;1,DF$21,IF(INDEX(INDIRECT($AI42),DF$21,MATCH($AH42,INDIRECT($AJ42),0)+1)="",DF$21,IF(INDEX(INDIRECT($AI42),DF$21,MATCH($AH42,INDIRECT($AJ42),0)+1)="Label",DF$21,IF(INDEX(INDIRECT($AI42),DF$21,MATCH($AH42,INDIRECT($AJ42),0)+1)="GLabel",DF$21,"")))),""),""),"")</f>
        <v/>
      </c>
      <c r="DG42" s="4" t="str">
        <f ca="1">IF(Sec_Formula_Indicator&gt;0,IF(LEN($AH42)&gt;0,IF(DG$21&lt;=INDEX(INDIRECT($AJ42),1,MATCH($AH42,INDIRECT($AJ42),0)+1)+1,IF(COUNTA(_xll.BDH(TKR,IFERROR(INDEX(INDIRECT($AI42),DG$21,MATCH($AH42,INDIRECT($AJ42),0)+1),""),$Q$5,"",$Q$6,"dts=h","fill=b","array=true"))&gt;1,DG$21,IF(INDEX(INDIRECT($AI42),DG$21,MATCH($AH42,INDIRECT($AJ42),0)+1)="",DG$21,IF(INDEX(INDIRECT($AI42),DG$21,MATCH($AH42,INDIRECT($AJ42),0)+1)="Label",DG$21,IF(INDEX(INDIRECT($AI42),DG$21,MATCH($AH42,INDIRECT($AJ42),0)+1)="GLabel",DG$21,"")))),""),""),"")</f>
        <v/>
      </c>
      <c r="DH42" s="4" t="str">
        <f ca="1">IF(Sec_Formula_Indicator&gt;0,IF(LEN($AH42)&gt;0,IF(DH$21&lt;=INDEX(INDIRECT($AJ42),1,MATCH($AH42,INDIRECT($AJ42),0)+1)+1,IF(COUNTA(_xll.BDH(TKR,IFERROR(INDEX(INDIRECT($AI42),DH$21,MATCH($AH42,INDIRECT($AJ42),0)+1),""),$Q$5,"",$Q$6,"dts=h","fill=b","array=true"))&gt;1,DH$21,IF(INDEX(INDIRECT($AI42),DH$21,MATCH($AH42,INDIRECT($AJ42),0)+1)="",DH$21,IF(INDEX(INDIRECT($AI42),DH$21,MATCH($AH42,INDIRECT($AJ42),0)+1)="Label",DH$21,IF(INDEX(INDIRECT($AI42),DH$21,MATCH($AH42,INDIRECT($AJ42),0)+1)="GLabel",DH$21,"")))),""),""),"")</f>
        <v/>
      </c>
      <c r="DI42" s="4" t="str">
        <f ca="1">IF(Sec_Formula_Indicator&gt;0,IF(LEN($AH42)&gt;0,IF(DI$21&lt;=INDEX(INDIRECT($AJ42),1,MATCH($AH42,INDIRECT($AJ42),0)+1)+1,IF(COUNTA(_xll.BDH(TKR,IFERROR(INDEX(INDIRECT($AI42),DI$21,MATCH($AH42,INDIRECT($AJ42),0)+1),""),$Q$5,"",$Q$6,"dts=h","fill=b","array=true"))&gt;1,DI$21,IF(INDEX(INDIRECT($AI42),DI$21,MATCH($AH42,INDIRECT($AJ42),0)+1)="",DI$21,IF(INDEX(INDIRECT($AI42),DI$21,MATCH($AH42,INDIRECT($AJ42),0)+1)="Label",DI$21,IF(INDEX(INDIRECT($AI42),DI$21,MATCH($AH42,INDIRECT($AJ42),0)+1)="GLabel",DI$21,"")))),""),""),"")</f>
        <v/>
      </c>
      <c r="DJ42" s="4" t="str">
        <f ca="1">IF(Sec_Formula_Indicator&gt;0,IF(LEN($AH42)&gt;0,IF(DJ$21&lt;=INDEX(INDIRECT($AJ42),1,MATCH($AH42,INDIRECT($AJ42),0)+1)+1,IF(COUNTA(_xll.BDH(TKR,IFERROR(INDEX(INDIRECT($AI42),DJ$21,MATCH($AH42,INDIRECT($AJ42),0)+1),""),$Q$5,"",$Q$6,"dts=h","fill=b","array=true"))&gt;1,DJ$21,IF(INDEX(INDIRECT($AI42),DJ$21,MATCH($AH42,INDIRECT($AJ42),0)+1)="",DJ$21,IF(INDEX(INDIRECT($AI42),DJ$21,MATCH($AH42,INDIRECT($AJ42),0)+1)="Label",DJ$21,IF(INDEX(INDIRECT($AI42),DJ$21,MATCH($AH42,INDIRECT($AJ42),0)+1)="GLabel",DJ$21,"")))),""),""),"")</f>
        <v/>
      </c>
      <c r="DK42" s="4" t="str">
        <f ca="1">IF(Sec_Formula_Indicator&gt;0,IF(LEN($AH42)&gt;0,IF(DK$21&lt;=INDEX(INDIRECT($AJ42),1,MATCH($AH42,INDIRECT($AJ42),0)+1)+1,IF(COUNTA(_xll.BDH(TKR,IFERROR(INDEX(INDIRECT($AI42),DK$21,MATCH($AH42,INDIRECT($AJ42),0)+1),""),$Q$5,"",$Q$6,"dts=h","fill=b","array=true"))&gt;1,DK$21,IF(INDEX(INDIRECT($AI42),DK$21,MATCH($AH42,INDIRECT($AJ42),0)+1)="",DK$21,IF(INDEX(INDIRECT($AI42),DK$21,MATCH($AH42,INDIRECT($AJ42),0)+1)="Label",DK$21,IF(INDEX(INDIRECT($AI42),DK$21,MATCH($AH42,INDIRECT($AJ42),0)+1)="GLabel",DK$21,"")))),""),""),"")</f>
        <v/>
      </c>
      <c r="DL42" s="4" t="str">
        <f ca="1">IF(Sec_Formula_Indicator&gt;0,IF(LEN($AH42)&gt;0,IF(DL$21&lt;=INDEX(INDIRECT($AJ42),1,MATCH($AH42,INDIRECT($AJ42),0)+1)+1,IF(COUNTA(_xll.BDH(TKR,IFERROR(INDEX(INDIRECT($AI42),DL$21,MATCH($AH42,INDIRECT($AJ42),0)+1),""),$Q$5,"",$Q$6,"dts=h","fill=b","array=true"))&gt;1,DL$21,IF(INDEX(INDIRECT($AI42),DL$21,MATCH($AH42,INDIRECT($AJ42),0)+1)="",DL$21,IF(INDEX(INDIRECT($AI42),DL$21,MATCH($AH42,INDIRECT($AJ42),0)+1)="Label",DL$21,IF(INDEX(INDIRECT($AI42),DL$21,MATCH($AH42,INDIRECT($AJ42),0)+1)="GLabel",DL$21,"")))),""),""),"")</f>
        <v/>
      </c>
      <c r="DM42" s="4" t="str">
        <f ca="1">IF(Sec_Formula_Indicator&gt;0,IF(LEN($AH42)&gt;0,IF(DM$21&lt;=INDEX(INDIRECT($AJ42),1,MATCH($AH42,INDIRECT($AJ42),0)+1)+1,IF(COUNTA(_xll.BDH(TKR,IFERROR(INDEX(INDIRECT($AI42),DM$21,MATCH($AH42,INDIRECT($AJ42),0)+1),""),$Q$5,"",$Q$6,"dts=h","fill=b","array=true"))&gt;1,DM$21,IF(INDEX(INDIRECT($AI42),DM$21,MATCH($AH42,INDIRECT($AJ42),0)+1)="",DM$21,IF(INDEX(INDIRECT($AI42),DM$21,MATCH($AH42,INDIRECT($AJ42),0)+1)="Label",DM$21,IF(INDEX(INDIRECT($AI42),DM$21,MATCH($AH42,INDIRECT($AJ42),0)+1)="GLabel",DM$21,"")))),""),""),"")</f>
        <v/>
      </c>
      <c r="DN42" s="4" t="str">
        <f ca="1">IF(Sec_Formula_Indicator&gt;0,IF(LEN($AH42)&gt;0,IF(DN$21&lt;=INDEX(INDIRECT($AJ42),1,MATCH($AH42,INDIRECT($AJ42),0)+1)+1,IF(COUNTA(_xll.BDH(TKR,IFERROR(INDEX(INDIRECT($AI42),DN$21,MATCH($AH42,INDIRECT($AJ42),0)+1),""),$Q$5,"",$Q$6,"dts=h","fill=b","array=true"))&gt;1,DN$21,IF(INDEX(INDIRECT($AI42),DN$21,MATCH($AH42,INDIRECT($AJ42),0)+1)="",DN$21,IF(INDEX(INDIRECT($AI42),DN$21,MATCH($AH42,INDIRECT($AJ42),0)+1)="Label",DN$21,IF(INDEX(INDIRECT($AI42),DN$21,MATCH($AH42,INDIRECT($AJ42),0)+1)="GLabel",DN$21,"")))),""),""),"")</f>
        <v/>
      </c>
      <c r="DO42" s="4" t="str">
        <f ca="1">IF(Sec_Formula_Indicator&gt;0,IF(LEN($AH42)&gt;0,IF(DO$21&lt;=INDEX(INDIRECT($AJ42),1,MATCH($AH42,INDIRECT($AJ42),0)+1)+1,IF(COUNTA(_xll.BDH(TKR,IFERROR(INDEX(INDIRECT($AI42),DO$21,MATCH($AH42,INDIRECT($AJ42),0)+1),""),$Q$5,"",$Q$6,"dts=h","fill=b","array=true"))&gt;1,DO$21,IF(INDEX(INDIRECT($AI42),DO$21,MATCH($AH42,INDIRECT($AJ42),0)+1)="",DO$21,IF(INDEX(INDIRECT($AI42),DO$21,MATCH($AH42,INDIRECT($AJ42),0)+1)="Label",DO$21,IF(INDEX(INDIRECT($AI42),DO$21,MATCH($AH42,INDIRECT($AJ42),0)+1)="GLabel",DO$21,"")))),""),""),"")</f>
        <v/>
      </c>
      <c r="DP42" s="4" t="str">
        <f ca="1">IF(Sec_Formula_Indicator&gt;0,IF(LEN($AH42)&gt;0,IF(DP$21&lt;=INDEX(INDIRECT($AJ42),1,MATCH($AH42,INDIRECT($AJ42),0)+1)+1,IF(COUNTA(_xll.BDH(TKR,IFERROR(INDEX(INDIRECT($AI42),DP$21,MATCH($AH42,INDIRECT($AJ42),0)+1),""),$Q$5,"",$Q$6,"dts=h","fill=b","array=true"))&gt;1,DP$21,IF(INDEX(INDIRECT($AI42),DP$21,MATCH($AH42,INDIRECT($AJ42),0)+1)="",DP$21,IF(INDEX(INDIRECT($AI42),DP$21,MATCH($AH42,INDIRECT($AJ42),0)+1)="Label",DP$21,IF(INDEX(INDIRECT($AI42),DP$21,MATCH($AH42,INDIRECT($AJ42),0)+1)="GLabel",DP$21,"")))),""),""),"")</f>
        <v/>
      </c>
      <c r="DQ42" s="4" t="str">
        <f ca="1">IF(Sec_Formula_Indicator&gt;0,IF(LEN($AH42)&gt;0,IF(DQ$21&lt;=INDEX(INDIRECT($AJ42),1,MATCH($AH42,INDIRECT($AJ42),0)+1)+1,IF(COUNTA(_xll.BDH(TKR,IFERROR(INDEX(INDIRECT($AI42),DQ$21,MATCH($AH42,INDIRECT($AJ42),0)+1),""),$Q$5,"",$Q$6,"dts=h","fill=b","array=true"))&gt;1,DQ$21,IF(INDEX(INDIRECT($AI42),DQ$21,MATCH($AH42,INDIRECT($AJ42),0)+1)="",DQ$21,IF(INDEX(INDIRECT($AI42),DQ$21,MATCH($AH42,INDIRECT($AJ42),0)+1)="Label",DQ$21,IF(INDEX(INDIRECT($AI42),DQ$21,MATCH($AH42,INDIRECT($AJ42),0)+1)="GLabel",DQ$21,"")))),""),""),"")</f>
        <v/>
      </c>
      <c r="DR42" s="4" t="str">
        <f ca="1">IF(Sec_Formula_Indicator&gt;0,IF(LEN($AH42)&gt;0,IF(DR$21&lt;=INDEX(INDIRECT($AJ42),1,MATCH($AH42,INDIRECT($AJ42),0)+1)+1,IF(COUNTA(_xll.BDH(TKR,IFERROR(INDEX(INDIRECT($AI42),DR$21,MATCH($AH42,INDIRECT($AJ42),0)+1),""),$Q$5,"",$Q$6,"dts=h","fill=b","array=true"))&gt;1,DR$21,IF(INDEX(INDIRECT($AI42),DR$21,MATCH($AH42,INDIRECT($AJ42),0)+1)="",DR$21,IF(INDEX(INDIRECT($AI42),DR$21,MATCH($AH42,INDIRECT($AJ42),0)+1)="Label",DR$21,IF(INDEX(INDIRECT($AI42),DR$21,MATCH($AH42,INDIRECT($AJ42),0)+1)="GLabel",DR$21,"")))),""),""),"")</f>
        <v/>
      </c>
      <c r="DS42" s="4" t="str">
        <f ca="1">IF(Sec_Formula_Indicator&gt;0,IF(LEN($AH42)&gt;0,IF(DS$21&lt;=INDEX(INDIRECT($AJ42),1,MATCH($AH42,INDIRECT($AJ42),0)+1)+1,IF(COUNTA(_xll.BDH(TKR,IFERROR(INDEX(INDIRECT($AI42),DS$21,MATCH($AH42,INDIRECT($AJ42),0)+1),""),$Q$5,"",$Q$6,"dts=h","fill=b","array=true"))&gt;1,DS$21,IF(INDEX(INDIRECT($AI42),DS$21,MATCH($AH42,INDIRECT($AJ42),0)+1)="",DS$21,IF(INDEX(INDIRECT($AI42),DS$21,MATCH($AH42,INDIRECT($AJ42),0)+1)="Label",DS$21,IF(INDEX(INDIRECT($AI42),DS$21,MATCH($AH42,INDIRECT($AJ42),0)+1)="GLabel",DS$21,"")))),""),""),"")</f>
        <v/>
      </c>
      <c r="DT42" s="4" t="str">
        <f ca="1">IF(Sec_Formula_Indicator&gt;0,IF(LEN($AH42)&gt;0,IF(DT$21&lt;=INDEX(INDIRECT($AJ42),1,MATCH($AH42,INDIRECT($AJ42),0)+1)+1,IF(COUNTA(_xll.BDH(TKR,IFERROR(INDEX(INDIRECT($AI42),DT$21,MATCH($AH42,INDIRECT($AJ42),0)+1),""),$Q$5,"",$Q$6,"dts=h","fill=b","array=true"))&gt;1,DT$21,IF(INDEX(INDIRECT($AI42),DT$21,MATCH($AH42,INDIRECT($AJ42),0)+1)="",DT$21,IF(INDEX(INDIRECT($AI42),DT$21,MATCH($AH42,INDIRECT($AJ42),0)+1)="Label",DT$21,IF(INDEX(INDIRECT($AI42),DT$21,MATCH($AH42,INDIRECT($AJ42),0)+1)="GLabel",DT$21,"")))),""),""),"")</f>
        <v/>
      </c>
      <c r="DU42" s="4" t="str">
        <f ca="1">IF(Sec_Formula_Indicator&gt;0,IF(LEN($AH42)&gt;0,IF(DU$21&lt;=INDEX(INDIRECT($AJ42),1,MATCH($AH42,INDIRECT($AJ42),0)+1)+1,IF(COUNTA(_xll.BDH(TKR,IFERROR(INDEX(INDIRECT($AI42),DU$21,MATCH($AH42,INDIRECT($AJ42),0)+1),""),$Q$5,"",$Q$6,"dts=h","fill=b","array=true"))&gt;1,DU$21,IF(INDEX(INDIRECT($AI42),DU$21,MATCH($AH42,INDIRECT($AJ42),0)+1)="",DU$21,IF(INDEX(INDIRECT($AI42),DU$21,MATCH($AH42,INDIRECT($AJ42),0)+1)="Label",DU$21,IF(INDEX(INDIRECT($AI42),DU$21,MATCH($AH42,INDIRECT($AJ42),0)+1)="GLabel",DU$21,"")))),""),""),"")</f>
        <v/>
      </c>
      <c r="DV42" s="4" t="str">
        <f ca="1">IF(Sec_Formula_Indicator&gt;0,IF(LEN($AH42)&gt;0,IF(DV$21&lt;=INDEX(INDIRECT($AJ42),1,MATCH($AH42,INDIRECT($AJ42),0)+1)+1,IF(COUNTA(_xll.BDH(TKR,IFERROR(INDEX(INDIRECT($AI42),DV$21,MATCH($AH42,INDIRECT($AJ42),0)+1),""),$Q$5,"",$Q$6,"dts=h","fill=b","array=true"))&gt;1,DV$21,IF(INDEX(INDIRECT($AI42),DV$21,MATCH($AH42,INDIRECT($AJ42),0)+1)="",DV$21,IF(INDEX(INDIRECT($AI42),DV$21,MATCH($AH42,INDIRECT($AJ42),0)+1)="Label",DV$21,IF(INDEX(INDIRECT($AI42),DV$21,MATCH($AH42,INDIRECT($AJ42),0)+1)="GLabel",DV$21,"")))),""),""),"")</f>
        <v/>
      </c>
      <c r="DW42" s="4" t="str">
        <f ca="1">IF(Sec_Formula_Indicator&gt;0,IF(LEN($AH42)&gt;0,IF(DW$21&lt;=INDEX(INDIRECT($AJ42),1,MATCH($AH42,INDIRECT($AJ42),0)+1)+1,IF(COUNTA(_xll.BDH(TKR,IFERROR(INDEX(INDIRECT($AI42),DW$21,MATCH($AH42,INDIRECT($AJ42),0)+1),""),$Q$5,"",$Q$6,"dts=h","fill=b","array=true"))&gt;1,DW$21,IF(INDEX(INDIRECT($AI42),DW$21,MATCH($AH42,INDIRECT($AJ42),0)+1)="",DW$21,IF(INDEX(INDIRECT($AI42),DW$21,MATCH($AH42,INDIRECT($AJ42),0)+1)="Label",DW$21,IF(INDEX(INDIRECT($AI42),DW$21,MATCH($AH42,INDIRECT($AJ42),0)+1)="GLabel",DW$21,"")))),""),""),"")</f>
        <v/>
      </c>
      <c r="DX42" s="4" t="str">
        <f ca="1">IF(Sec_Formula_Indicator&gt;0,IF(LEN($AH42)&gt;0,IF(DX$21&lt;=INDEX(INDIRECT($AJ42),1,MATCH($AH42,INDIRECT($AJ42),0)+1)+1,IF(COUNTA(_xll.BDH(TKR,IFERROR(INDEX(INDIRECT($AI42),DX$21,MATCH($AH42,INDIRECT($AJ42),0)+1),""),$Q$5,"",$Q$6,"dts=h","fill=b","array=true"))&gt;1,DX$21,IF(INDEX(INDIRECT($AI42),DX$21,MATCH($AH42,INDIRECT($AJ42),0)+1)="",DX$21,IF(INDEX(INDIRECT($AI42),DX$21,MATCH($AH42,INDIRECT($AJ42),0)+1)="Label",DX$21,IF(INDEX(INDIRECT($AI42),DX$21,MATCH($AH42,INDIRECT($AJ42),0)+1)="GLabel",DX$21,"")))),""),""),"")</f>
        <v/>
      </c>
      <c r="DY42" s="4" t="str">
        <f ca="1">IF(Sec_Formula_Indicator&gt;0,IF(LEN($AH42)&gt;0,IF(DY$21&lt;=INDEX(INDIRECT($AJ42),1,MATCH($AH42,INDIRECT($AJ42),0)+1)+1,IF(COUNTA(_xll.BDH(TKR,IFERROR(INDEX(INDIRECT($AI42),DY$21,MATCH($AH42,INDIRECT($AJ42),0)+1),""),$Q$5,"",$Q$6,"dts=h","fill=b","array=true"))&gt;1,DY$21,IF(INDEX(INDIRECT($AI42),DY$21,MATCH($AH42,INDIRECT($AJ42),0)+1)="",DY$21,IF(INDEX(INDIRECT($AI42),DY$21,MATCH($AH42,INDIRECT($AJ42),0)+1)="Label",DY$21,IF(INDEX(INDIRECT($AI42),DY$21,MATCH($AH42,INDIRECT($AJ42),0)+1)="GLabel",DY$21,"")))),""),""),"")</f>
        <v/>
      </c>
      <c r="DZ42" s="4" t="str">
        <f ca="1">IF(Sec_Formula_Indicator&gt;0,IF(LEN($AH42)&gt;0,IF(DZ$21&lt;=INDEX(INDIRECT($AJ42),1,MATCH($AH42,INDIRECT($AJ42),0)+1)+1,IF(COUNTA(_xll.BDH(TKR,IFERROR(INDEX(INDIRECT($AI42),DZ$21,MATCH($AH42,INDIRECT($AJ42),0)+1),""),$Q$5,"",$Q$6,"dts=h","fill=b","array=true"))&gt;1,DZ$21,IF(INDEX(INDIRECT($AI42),DZ$21,MATCH($AH42,INDIRECT($AJ42),0)+1)="",DZ$21,IF(INDEX(INDIRECT($AI42),DZ$21,MATCH($AH42,INDIRECT($AJ42),0)+1)="Label",DZ$21,IF(INDEX(INDIRECT($AI42),DZ$21,MATCH($AH42,INDIRECT($AJ42),0)+1)="GLabel",DZ$21,"")))),""),""),"")</f>
        <v/>
      </c>
      <c r="EA42" s="4" t="str">
        <f ca="1">IF(Sec_Formula_Indicator&gt;0,IF(LEN($AH42)&gt;0,IF(EA$21&lt;=INDEX(INDIRECT($AJ42),1,MATCH($AH42,INDIRECT($AJ42),0)+1)+1,IF(COUNTA(_xll.BDH(TKR,IFERROR(INDEX(INDIRECT($AI42),EA$21,MATCH($AH42,INDIRECT($AJ42),0)+1),""),$Q$5,"",$Q$6,"dts=h","fill=b","array=true"))&gt;1,EA$21,IF(INDEX(INDIRECT($AI42),EA$21,MATCH($AH42,INDIRECT($AJ42),0)+1)="",EA$21,IF(INDEX(INDIRECT($AI42),EA$21,MATCH($AH42,INDIRECT($AJ42),0)+1)="Label",EA$21,IF(INDEX(INDIRECT($AI42),EA$21,MATCH($AH42,INDIRECT($AJ42),0)+1)="GLabel",EA$21,"")))),""),""),"")</f>
        <v/>
      </c>
      <c r="EB42" s="4" t="str">
        <f ca="1">IF(Sec_Formula_Indicator&gt;0,IF(LEN($AH42)&gt;0,IF(EB$21&lt;=INDEX(INDIRECT($AJ42),1,MATCH($AH42,INDIRECT($AJ42),0)+1)+1,IF(COUNTA(_xll.BDH(TKR,IFERROR(INDEX(INDIRECT($AI42),EB$21,MATCH($AH42,INDIRECT($AJ42),0)+1),""),$Q$5,"",$Q$6,"dts=h","fill=b","array=true"))&gt;1,EB$21,IF(INDEX(INDIRECT($AI42),EB$21,MATCH($AH42,INDIRECT($AJ42),0)+1)="",EB$21,IF(INDEX(INDIRECT($AI42),EB$21,MATCH($AH42,INDIRECT($AJ42),0)+1)="Label",EB$21,IF(INDEX(INDIRECT($AI42),EB$21,MATCH($AH42,INDIRECT($AJ42),0)+1)="GLabel",EB$21,"")))),""),""),"")</f>
        <v/>
      </c>
      <c r="EC42" s="4" t="str">
        <f ca="1">IF(Sec_Formula_Indicator&gt;0,IF(LEN($AH42)&gt;0,IF(EC$21&lt;=INDEX(INDIRECT($AJ42),1,MATCH($AH42,INDIRECT($AJ42),0)+1)+1,IF(COUNTA(_xll.BDH(TKR,IFERROR(INDEX(INDIRECT($AI42),EC$21,MATCH($AH42,INDIRECT($AJ42),0)+1),""),$Q$5,"",$Q$6,"dts=h","fill=b","array=true"))&gt;1,EC$21,IF(INDEX(INDIRECT($AI42),EC$21,MATCH($AH42,INDIRECT($AJ42),0)+1)="",EC$21,IF(INDEX(INDIRECT($AI42),EC$21,MATCH($AH42,INDIRECT($AJ42),0)+1)="Label",EC$21,IF(INDEX(INDIRECT($AI42),EC$21,MATCH($AH42,INDIRECT($AJ42),0)+1)="GLabel",EC$21,"")))),""),""),"")</f>
        <v/>
      </c>
      <c r="ED42" s="4" t="str">
        <f ca="1">IF(Sec_Formula_Indicator&gt;0,IF(LEN($AH42)&gt;0,IF(ED$21&lt;=INDEX(INDIRECT($AJ42),1,MATCH($AH42,INDIRECT($AJ42),0)+1)+1,IF(COUNTA(_xll.BDH(TKR,IFERROR(INDEX(INDIRECT($AI42),ED$21,MATCH($AH42,INDIRECT($AJ42),0)+1),""),$Q$5,"",$Q$6,"dts=h","fill=b","array=true"))&gt;1,ED$21,IF(INDEX(INDIRECT($AI42),ED$21,MATCH($AH42,INDIRECT($AJ42),0)+1)="",ED$21,IF(INDEX(INDIRECT($AI42),ED$21,MATCH($AH42,INDIRECT($AJ42),0)+1)="Label",ED$21,IF(INDEX(INDIRECT($AI42),ED$21,MATCH($AH42,INDIRECT($AJ42),0)+1)="GLabel",ED$21,"")))),""),""),"")</f>
        <v/>
      </c>
      <c r="EE42" s="4" t="str">
        <f ca="1">IF(Sec_Formula_Indicator&gt;0,IF(LEN($AH42)&gt;0,IF(EE$21&lt;=INDEX(INDIRECT($AJ42),1,MATCH($AH42,INDIRECT($AJ42),0)+1)+1,IF(COUNTA(_xll.BDH(TKR,IFERROR(INDEX(INDIRECT($AI42),EE$21,MATCH($AH42,INDIRECT($AJ42),0)+1),""),$Q$5,"",$Q$6,"dts=h","fill=b","array=true"))&gt;1,EE$21,IF(INDEX(INDIRECT($AI42),EE$21,MATCH($AH42,INDIRECT($AJ42),0)+1)="",EE$21,IF(INDEX(INDIRECT($AI42),EE$21,MATCH($AH42,INDIRECT($AJ42),0)+1)="Label",EE$21,IF(INDEX(INDIRECT($AI42),EE$21,MATCH($AH42,INDIRECT($AJ42),0)+1)="GLabel",EE$21,"")))),""),""),"")</f>
        <v/>
      </c>
      <c r="EF42" s="4" t="str">
        <f ca="1">IF(Sec_Formula_Indicator&gt;0,IF(LEN($AH42)&gt;0,IF(EF$21&lt;=INDEX(INDIRECT($AJ42),1,MATCH($AH42,INDIRECT($AJ42),0)+1)+1,IF(COUNTA(_xll.BDH(TKR,IFERROR(INDEX(INDIRECT($AI42),EF$21,MATCH($AH42,INDIRECT($AJ42),0)+1),""),$Q$5,"",$Q$6,"dts=h","fill=b","array=true"))&gt;1,EF$21,IF(INDEX(INDIRECT($AI42),EF$21,MATCH($AH42,INDIRECT($AJ42),0)+1)="",EF$21,IF(INDEX(INDIRECT($AI42),EF$21,MATCH($AH42,INDIRECT($AJ42),0)+1)="Label",EF$21,IF(INDEX(INDIRECT($AI42),EF$21,MATCH($AH42,INDIRECT($AJ42),0)+1)="GLabel",EF$21,"")))),""),""),"")</f>
        <v/>
      </c>
      <c r="EG42" s="4" t="str">
        <f ca="1">IF(Sec_Formula_Indicator&gt;0,IF(LEN($AH42)&gt;0,IF(EG$21&lt;=INDEX(INDIRECT($AJ42),1,MATCH($AH42,INDIRECT($AJ42),0)+1)+1,IF(COUNTA(_xll.BDH(TKR,IFERROR(INDEX(INDIRECT($AI42),EG$21,MATCH($AH42,INDIRECT($AJ42),0)+1),""),$Q$5,"",$Q$6,"dts=h","fill=b","array=true"))&gt;1,EG$21,IF(INDEX(INDIRECT($AI42),EG$21,MATCH($AH42,INDIRECT($AJ42),0)+1)="",EG$21,IF(INDEX(INDIRECT($AI42),EG$21,MATCH($AH42,INDIRECT($AJ42),0)+1)="Label",EG$21,IF(INDEX(INDIRECT($AI42),EG$21,MATCH($AH42,INDIRECT($AJ42),0)+1)="GLabel",EG$21,"")))),""),""),"")</f>
        <v/>
      </c>
      <c r="EH42" s="4" t="str">
        <f ca="1">IF(Sec_Formula_Indicator&gt;0,IF(LEN($AH42)&gt;0,IF(EH$21&lt;=INDEX(INDIRECT($AJ42),1,MATCH($AH42,INDIRECT($AJ42),0)+1)+1,IF(COUNTA(_xll.BDH(TKR,IFERROR(INDEX(INDIRECT($AI42),EH$21,MATCH($AH42,INDIRECT($AJ42),0)+1),""),$Q$5,"",$Q$6,"dts=h","fill=b","array=true"))&gt;1,EH$21,IF(INDEX(INDIRECT($AI42),EH$21,MATCH($AH42,INDIRECT($AJ42),0)+1)="",EH$21,IF(INDEX(INDIRECT($AI42),EH$21,MATCH($AH42,INDIRECT($AJ42),0)+1)="Label",EH$21,IF(INDEX(INDIRECT($AI42),EH$21,MATCH($AH42,INDIRECT($AJ42),0)+1)="GLabel",EH$21,"")))),""),""),"")</f>
        <v/>
      </c>
      <c r="EI42" s="4" t="str">
        <f ca="1">IF(Sec_Formula_Indicator&gt;0,IF(LEN($AH42)&gt;0,IF(EI$21&lt;=INDEX(INDIRECT($AJ42),1,MATCH($AH42,INDIRECT($AJ42),0)+1)+1,IF(COUNTA(_xll.BDH(TKR,IFERROR(INDEX(INDIRECT($AI42),EI$21,MATCH($AH42,INDIRECT($AJ42),0)+1),""),$Q$5,"",$Q$6,"dts=h","fill=b","array=true"))&gt;1,EI$21,IF(INDEX(INDIRECT($AI42),EI$21,MATCH($AH42,INDIRECT($AJ42),0)+1)="",EI$21,IF(INDEX(INDIRECT($AI42),EI$21,MATCH($AH42,INDIRECT($AJ42),0)+1)="Label",EI$21,IF(INDEX(INDIRECT($AI42),EI$21,MATCH($AH42,INDIRECT($AJ42),0)+1)="GLabel",EI$21,"")))),""),""),"")</f>
        <v/>
      </c>
      <c r="EJ42" s="4" t="str">
        <f ca="1">IF(Sec_Formula_Indicator&gt;0,IF(LEN($AH42)&gt;0,IF(EJ$21&lt;=INDEX(INDIRECT($AJ42),1,MATCH($AH42,INDIRECT($AJ42),0)+1)+1,IF(COUNTA(_xll.BDH(TKR,IFERROR(INDEX(INDIRECT($AI42),EJ$21,MATCH($AH42,INDIRECT($AJ42),0)+1),""),$Q$5,"",$Q$6,"dts=h","fill=b","array=true"))&gt;1,EJ$21,IF(INDEX(INDIRECT($AI42),EJ$21,MATCH($AH42,INDIRECT($AJ42),0)+1)="",EJ$21,IF(INDEX(INDIRECT($AI42),EJ$21,MATCH($AH42,INDIRECT($AJ42),0)+1)="Label",EJ$21,IF(INDEX(INDIRECT($AI42),EJ$21,MATCH($AH42,INDIRECT($AJ42),0)+1)="GLabel",EJ$21,"")))),""),""),"")</f>
        <v/>
      </c>
      <c r="EK42" s="4" t="str">
        <f ca="1">IF(Sec_Formula_Indicator&gt;0,IF(LEN($AH42)&gt;0,IF(EK$21&lt;=INDEX(INDIRECT($AJ42),1,MATCH($AH42,INDIRECT($AJ42),0)+1)+1,IF(COUNTA(_xll.BDH(TKR,IFERROR(INDEX(INDIRECT($AI42),EK$21,MATCH($AH42,INDIRECT($AJ42),0)+1),""),$Q$5,"",$Q$6,"dts=h","fill=b","array=true"))&gt;1,EK$21,IF(INDEX(INDIRECT($AI42),EK$21,MATCH($AH42,INDIRECT($AJ42),0)+1)="",EK$21,IF(INDEX(INDIRECT($AI42),EK$21,MATCH($AH42,INDIRECT($AJ42),0)+1)="Label",EK$21,IF(INDEX(INDIRECT($AI42),EK$21,MATCH($AH42,INDIRECT($AJ42),0)+1)="GLabel",EK$21,"")))),""),""),"")</f>
        <v/>
      </c>
      <c r="EL42" s="4" t="str">
        <f ca="1">IF(Sec_Formula_Indicator&gt;0,IF(LEN($AH42)&gt;0,IF(EL$21&lt;=INDEX(INDIRECT($AJ42),1,MATCH($AH42,INDIRECT($AJ42),0)+1)+1,IF(COUNTA(_xll.BDH(TKR,IFERROR(INDEX(INDIRECT($AI42),EL$21,MATCH($AH42,INDIRECT($AJ42),0)+1),""),$Q$5,"",$Q$6,"dts=h","fill=b","array=true"))&gt;1,EL$21,IF(INDEX(INDIRECT($AI42),EL$21,MATCH($AH42,INDIRECT($AJ42),0)+1)="",EL$21,IF(INDEX(INDIRECT($AI42),EL$21,MATCH($AH42,INDIRECT($AJ42),0)+1)="Label",EL$21,IF(INDEX(INDIRECT($AI42),EL$21,MATCH($AH42,INDIRECT($AJ42),0)+1)="GLabel",EL$21,"")))),""),""),"")</f>
        <v/>
      </c>
      <c r="EM42" s="4" t="str">
        <f ca="1">IF(Sec_Formula_Indicator&gt;0,IF(LEN($AH42)&gt;0,IF(EM$21&lt;=INDEX(INDIRECT($AJ42),1,MATCH($AH42,INDIRECT($AJ42),0)+1)+1,IF(COUNTA(_xll.BDH(TKR,IFERROR(INDEX(INDIRECT($AI42),EM$21,MATCH($AH42,INDIRECT($AJ42),0)+1),""),$Q$5,"",$Q$6,"dts=h","fill=b","array=true"))&gt;1,EM$21,IF(INDEX(INDIRECT($AI42),EM$21,MATCH($AH42,INDIRECT($AJ42),0)+1)="",EM$21,IF(INDEX(INDIRECT($AI42),EM$21,MATCH($AH42,INDIRECT($AJ42),0)+1)="Label",EM$21,IF(INDEX(INDIRECT($AI42),EM$21,MATCH($AH42,INDIRECT($AJ42),0)+1)="GLabel",EM$21,"")))),""),""),"")</f>
        <v/>
      </c>
      <c r="EN42" s="4" t="str">
        <f ca="1">IF(Sec_Formula_Indicator&gt;0,IF(LEN($AH42)&gt;0,IF(EN$21&lt;=INDEX(INDIRECT($AJ42),1,MATCH($AH42,INDIRECT($AJ42),0)+1)+1,IF(COUNTA(_xll.BDH(TKR,IFERROR(INDEX(INDIRECT($AI42),EN$21,MATCH($AH42,INDIRECT($AJ42),0)+1),""),$Q$5,"",$Q$6,"dts=h","fill=b","array=true"))&gt;1,EN$21,IF(INDEX(INDIRECT($AI42),EN$21,MATCH($AH42,INDIRECT($AJ42),0)+1)="",EN$21,IF(INDEX(INDIRECT($AI42),EN$21,MATCH($AH42,INDIRECT($AJ42),0)+1)="Label",EN$21,IF(INDEX(INDIRECT($AI42),EN$21,MATCH($AH42,INDIRECT($AJ42),0)+1)="GLabel",EN$21,"")))),""),""),"")</f>
        <v/>
      </c>
      <c r="EO42" s="4" t="str">
        <f ca="1">IF(Sec_Formula_Indicator&gt;0,IF(LEN($AH42)&gt;0,IF(EO$21&lt;=INDEX(INDIRECT($AJ42),1,MATCH($AH42,INDIRECT($AJ42),0)+1)+1,IF(COUNTA(_xll.BDH(TKR,IFERROR(INDEX(INDIRECT($AI42),EO$21,MATCH($AH42,INDIRECT($AJ42),0)+1),""),$Q$5,"",$Q$6,"dts=h","fill=b","array=true"))&gt;1,EO$21,IF(INDEX(INDIRECT($AI42),EO$21,MATCH($AH42,INDIRECT($AJ42),0)+1)="",EO$21,IF(INDEX(INDIRECT($AI42),EO$21,MATCH($AH42,INDIRECT($AJ42),0)+1)="Label",EO$21,IF(INDEX(INDIRECT($AI42),EO$21,MATCH($AH42,INDIRECT($AJ42),0)+1)="GLabel",EO$21,"")))),""),""),"")</f>
        <v/>
      </c>
      <c r="EP42" s="4" t="str">
        <f ca="1">IF(Sec_Formula_Indicator&gt;0,IF(LEN($AH42)&gt;0,IF(EP$21&lt;=INDEX(INDIRECT($AJ42),1,MATCH($AH42,INDIRECT($AJ42),0)+1)+1,IF(COUNTA(_xll.BDH(TKR,IFERROR(INDEX(INDIRECT($AI42),EP$21,MATCH($AH42,INDIRECT($AJ42),0)+1),""),$Q$5,"",$Q$6,"dts=h","fill=b","array=true"))&gt;1,EP$21,IF(INDEX(INDIRECT($AI42),EP$21,MATCH($AH42,INDIRECT($AJ42),0)+1)="",EP$21,IF(INDEX(INDIRECT($AI42),EP$21,MATCH($AH42,INDIRECT($AJ42),0)+1)="Label",EP$21,IF(INDEX(INDIRECT($AI42),EP$21,MATCH($AH42,INDIRECT($AJ42),0)+1)="GLabel",EP$21,"")))),""),""),"")</f>
        <v/>
      </c>
      <c r="EQ42" s="4" t="str">
        <f ca="1">IF(Sec_Formula_Indicator&gt;0,IF(LEN($AH42)&gt;0,IF(EQ$21&lt;=INDEX(INDIRECT($AJ42),1,MATCH($AH42,INDIRECT($AJ42),0)+1)+1,IF(COUNTA(_xll.BDH(TKR,IFERROR(INDEX(INDIRECT($AI42),EQ$21,MATCH($AH42,INDIRECT($AJ42),0)+1),""),$Q$5,"",$Q$6,"dts=h","fill=b","array=true"))&gt;1,EQ$21,IF(INDEX(INDIRECT($AI42),EQ$21,MATCH($AH42,INDIRECT($AJ42),0)+1)="",EQ$21,IF(INDEX(INDIRECT($AI42),EQ$21,MATCH($AH42,INDIRECT($AJ42),0)+1)="Label",EQ$21,IF(INDEX(INDIRECT($AI42),EQ$21,MATCH($AH42,INDIRECT($AJ42),0)+1)="GLabel",EQ$21,"")))),""),""),"")</f>
        <v/>
      </c>
      <c r="ER42" s="4" t="str">
        <f ca="1">IF(Sec_Formula_Indicator&gt;0,IF(LEN($AH42)&gt;0,IF(ER$21&lt;=INDEX(INDIRECT($AJ42),1,MATCH($AH42,INDIRECT($AJ42),0)+1)+1,IF(COUNTA(_xll.BDH(TKR,IFERROR(INDEX(INDIRECT($AI42),ER$21,MATCH($AH42,INDIRECT($AJ42),0)+1),""),$Q$5,"",$Q$6,"dts=h","fill=b","array=true"))&gt;1,ER$21,IF(INDEX(INDIRECT($AI42),ER$21,MATCH($AH42,INDIRECT($AJ42),0)+1)="",ER$21,IF(INDEX(INDIRECT($AI42),ER$21,MATCH($AH42,INDIRECT($AJ42),0)+1)="Label",ER$21,IF(INDEX(INDIRECT($AI42),ER$21,MATCH($AH42,INDIRECT($AJ42),0)+1)="GLabel",ER$21,"")))),""),""),"")</f>
        <v/>
      </c>
      <c r="ES42" s="4" t="str">
        <f ca="1">IF(Sec_Formula_Indicator&gt;0,IF(LEN($AH42)&gt;0,IF(ES$21&lt;=INDEX(INDIRECT($AJ42),1,MATCH($AH42,INDIRECT($AJ42),0)+1)+1,IF(COUNTA(_xll.BDH(TKR,IFERROR(INDEX(INDIRECT($AI42),ES$21,MATCH($AH42,INDIRECT($AJ42),0)+1),""),$Q$5,"",$Q$6,"dts=h","fill=b","array=true"))&gt;1,ES$21,IF(INDEX(INDIRECT($AI42),ES$21,MATCH($AH42,INDIRECT($AJ42),0)+1)="",ES$21,IF(INDEX(INDIRECT($AI42),ES$21,MATCH($AH42,INDIRECT($AJ42),0)+1)="Label",ES$21,IF(INDEX(INDIRECT($AI42),ES$21,MATCH($AH42,INDIRECT($AJ42),0)+1)="GLabel",ES$21,"")))),""),""),"")</f>
        <v/>
      </c>
      <c r="ET42" s="4" t="str">
        <f ca="1">IF(Sec_Formula_Indicator&gt;0,IF(LEN($AH42)&gt;0,IF(ET$21&lt;=INDEX(INDIRECT($AJ42),1,MATCH($AH42,INDIRECT($AJ42),0)+1)+1,IF(COUNTA(_xll.BDH(TKR,IFERROR(INDEX(INDIRECT($AI42),ET$21,MATCH($AH42,INDIRECT($AJ42),0)+1),""),$Q$5,"",$Q$6,"dts=h","fill=b","array=true"))&gt;1,ET$21,IF(INDEX(INDIRECT($AI42),ET$21,MATCH($AH42,INDIRECT($AJ42),0)+1)="",ET$21,IF(INDEX(INDIRECT($AI42),ET$21,MATCH($AH42,INDIRECT($AJ42),0)+1)="Label",ET$21,IF(INDEX(INDIRECT($AI42),ET$21,MATCH($AH42,INDIRECT($AJ42),0)+1)="GLabel",ET$21,"")))),""),""),"")</f>
        <v/>
      </c>
      <c r="EU42" s="4" t="str">
        <f ca="1">IF(Sec_Formula_Indicator&gt;0,IF(LEN($AH42)&gt;0,IF(EU$21&lt;=INDEX(INDIRECT($AJ42),1,MATCH($AH42,INDIRECT($AJ42),0)+1)+1,IF(COUNTA(_xll.BDH(TKR,IFERROR(INDEX(INDIRECT($AI42),EU$21,MATCH($AH42,INDIRECT($AJ42),0)+1),""),$Q$5,"",$Q$6,"dts=h","fill=b","array=true"))&gt;1,EU$21,IF(INDEX(INDIRECT($AI42),EU$21,MATCH($AH42,INDIRECT($AJ42),0)+1)="",EU$21,IF(INDEX(INDIRECT($AI42),EU$21,MATCH($AH42,INDIRECT($AJ42),0)+1)="Label",EU$21,IF(INDEX(INDIRECT($AI42),EU$21,MATCH($AH42,INDIRECT($AJ42),0)+1)="GLabel",EU$21,"")))),""),""),"")</f>
        <v/>
      </c>
      <c r="EV42" s="4" t="str">
        <f ca="1">IF(Sec_Formula_Indicator&gt;0,IF(LEN($AH42)&gt;0,IF(EV$21&lt;=INDEX(INDIRECT($AJ42),1,MATCH($AH42,INDIRECT($AJ42),0)+1)+1,IF(COUNTA(_xll.BDH(TKR,IFERROR(INDEX(INDIRECT($AI42),EV$21,MATCH($AH42,INDIRECT($AJ42),0)+1),""),$Q$5,"",$Q$6,"dts=h","fill=b","array=true"))&gt;1,EV$21,IF(INDEX(INDIRECT($AI42),EV$21,MATCH($AH42,INDIRECT($AJ42),0)+1)="",EV$21,IF(INDEX(INDIRECT($AI42),EV$21,MATCH($AH42,INDIRECT($AJ42),0)+1)="Label",EV$21,IF(INDEX(INDIRECT($AI42),EV$21,MATCH($AH42,INDIRECT($AJ42),0)+1)="GLabel",EV$21,"")))),""),""),"")</f>
        <v/>
      </c>
      <c r="EW42" s="4" t="str">
        <f ca="1">IF(Sec_Formula_Indicator&gt;0,IF(LEN($AH42)&gt;0,IF(EW$21&lt;=INDEX(INDIRECT($AJ42),1,MATCH($AH42,INDIRECT($AJ42),0)+1)+1,IF(COUNTA(_xll.BDH(TKR,IFERROR(INDEX(INDIRECT($AI42),EW$21,MATCH($AH42,INDIRECT($AJ42),0)+1),""),$Q$5,"",$Q$6,"dts=h","fill=b","array=true"))&gt;1,EW$21,IF(INDEX(INDIRECT($AI42),EW$21,MATCH($AH42,INDIRECT($AJ42),0)+1)="",EW$21,IF(INDEX(INDIRECT($AI42),EW$21,MATCH($AH42,INDIRECT($AJ42),0)+1)="Label",EW$21,IF(INDEX(INDIRECT($AI42),EW$21,MATCH($AH42,INDIRECT($AJ42),0)+1)="GLabel",EW$21,"")))),""),""),"")</f>
        <v/>
      </c>
      <c r="EX42" s="4" t="str">
        <f ca="1">IF(Sec_Formula_Indicator&gt;0,IF(LEN($AH42)&gt;0,IF(EX$21&lt;=INDEX(INDIRECT($AJ42),1,MATCH($AH42,INDIRECT($AJ42),0)+1)+1,IF(COUNTA(_xll.BDH(TKR,IFERROR(INDEX(INDIRECT($AI42),EX$21,MATCH($AH42,INDIRECT($AJ42),0)+1),""),$Q$5,"",$Q$6,"dts=h","fill=b","array=true"))&gt;1,EX$21,IF(INDEX(INDIRECT($AI42),EX$21,MATCH($AH42,INDIRECT($AJ42),0)+1)="",EX$21,IF(INDEX(INDIRECT($AI42),EX$21,MATCH($AH42,INDIRECT($AJ42),0)+1)="Label",EX$21,IF(INDEX(INDIRECT($AI42),EX$21,MATCH($AH42,INDIRECT($AJ42),0)+1)="GLabel",EX$21,"")))),""),""),"")</f>
        <v/>
      </c>
      <c r="EY42" s="4" t="str">
        <f ca="1">IF(Sec_Formula_Indicator&gt;0,IF(LEN($AH42)&gt;0,IF(EY$21&lt;=INDEX(INDIRECT($AJ42),1,MATCH($AH42,INDIRECT($AJ42),0)+1)+1,IF(COUNTA(_xll.BDH(TKR,IFERROR(INDEX(INDIRECT($AI42),EY$21,MATCH($AH42,INDIRECT($AJ42),0)+1),""),$Q$5,"",$Q$6,"dts=h","fill=b","array=true"))&gt;1,EY$21,IF(INDEX(INDIRECT($AI42),EY$21,MATCH($AH42,INDIRECT($AJ42),0)+1)="",EY$21,IF(INDEX(INDIRECT($AI42),EY$21,MATCH($AH42,INDIRECT($AJ42),0)+1)="Label",EY$21,IF(INDEX(INDIRECT($AI42),EY$21,MATCH($AH42,INDIRECT($AJ42),0)+1)="GLabel",EY$21,"")))),""),""),"")</f>
        <v/>
      </c>
      <c r="EZ42" s="4" t="str">
        <f ca="1">IF(Sec_Formula_Indicator&gt;0,IF(LEN($AH42)&gt;0,IF(EZ$21&lt;=INDEX(INDIRECT($AJ42),1,MATCH($AH42,INDIRECT($AJ42),0)+1)+1,IF(COUNTA(_xll.BDH(TKR,IFERROR(INDEX(INDIRECT($AI42),EZ$21,MATCH($AH42,INDIRECT($AJ42),0)+1),""),$Q$5,"",$Q$6,"dts=h","fill=b","array=true"))&gt;1,EZ$21,IF(INDEX(INDIRECT($AI42),EZ$21,MATCH($AH42,INDIRECT($AJ42),0)+1)="",EZ$21,IF(INDEX(INDIRECT($AI42),EZ$21,MATCH($AH42,INDIRECT($AJ42),0)+1)="Label",EZ$21,IF(INDEX(INDIRECT($AI42),EZ$21,MATCH($AH42,INDIRECT($AJ42),0)+1)="GLabel",EZ$21,"")))),""),""),"")</f>
        <v/>
      </c>
      <c r="FA42" s="4" t="str">
        <f ca="1">IF(Sec_Formula_Indicator&gt;0,IF(LEN($AH42)&gt;0,IF(FA$21&lt;=INDEX(INDIRECT($AJ42),1,MATCH($AH42,INDIRECT($AJ42),0)+1)+1,IF(COUNTA(_xll.BDH(TKR,IFERROR(INDEX(INDIRECT($AI42),FA$21,MATCH($AH42,INDIRECT($AJ42),0)+1),""),$Q$5,"",$Q$6,"dts=h","fill=b","array=true"))&gt;1,FA$21,IF(INDEX(INDIRECT($AI42),FA$21,MATCH($AH42,INDIRECT($AJ42),0)+1)="",FA$21,IF(INDEX(INDIRECT($AI42),FA$21,MATCH($AH42,INDIRECT($AJ42),0)+1)="Label",FA$21,IF(INDEX(INDIRECT($AI42),FA$21,MATCH($AH42,INDIRECT($AJ42),0)+1)="GLabel",FA$21,"")))),""),""),"")</f>
        <v/>
      </c>
      <c r="FB42" s="4" t="str">
        <f ca="1">IF(Sec_Formula_Indicator&gt;0,IF(LEN($AH42)&gt;0,IF(FB$21&lt;=INDEX(INDIRECT($AJ42),1,MATCH($AH42,INDIRECT($AJ42),0)+1)+1,IF(COUNTA(_xll.BDH(TKR,IFERROR(INDEX(INDIRECT($AI42),FB$21,MATCH($AH42,INDIRECT($AJ42),0)+1),""),$Q$5,"",$Q$6,"dts=h","fill=b","array=true"))&gt;1,FB$21,IF(INDEX(INDIRECT($AI42),FB$21,MATCH($AH42,INDIRECT($AJ42),0)+1)="",FB$21,IF(INDEX(INDIRECT($AI42),FB$21,MATCH($AH42,INDIRECT($AJ42),0)+1)="Label",FB$21,IF(INDEX(INDIRECT($AI42),FB$21,MATCH($AH42,INDIRECT($AJ42),0)+1)="GLabel",FB$21,"")))),""),""),"")</f>
        <v/>
      </c>
      <c r="FC42" s="4" t="str">
        <f ca="1">IF(Sec_Formula_Indicator&gt;0,IF(LEN($AH42)&gt;0,IF(FC$21&lt;=INDEX(INDIRECT($AJ42),1,MATCH($AH42,INDIRECT($AJ42),0)+1)+1,IF(COUNTA(_xll.BDH(TKR,IFERROR(INDEX(INDIRECT($AI42),FC$21,MATCH($AH42,INDIRECT($AJ42),0)+1),""),$Q$5,"",$Q$6,"dts=h","fill=b","array=true"))&gt;1,FC$21,IF(INDEX(INDIRECT($AI42),FC$21,MATCH($AH42,INDIRECT($AJ42),0)+1)="",FC$21,IF(INDEX(INDIRECT($AI42),FC$21,MATCH($AH42,INDIRECT($AJ42),0)+1)="Label",FC$21,IF(INDEX(INDIRECT($AI42),FC$21,MATCH($AH42,INDIRECT($AJ42),0)+1)="GLabel",FC$21,"")))),""),""),"")</f>
        <v/>
      </c>
      <c r="FD42" s="4" t="str">
        <f ca="1">IF(Sec_Formula_Indicator&gt;0,IF(LEN($AH42)&gt;0,IF(FD$21&lt;=INDEX(INDIRECT($AJ42),1,MATCH($AH42,INDIRECT($AJ42),0)+1)+1,IF(COUNTA(_xll.BDH(TKR,IFERROR(INDEX(INDIRECT($AI42),FD$21,MATCH($AH42,INDIRECT($AJ42),0)+1),""),$Q$5,"",$Q$6,"dts=h","fill=b","array=true"))&gt;1,FD$21,IF(INDEX(INDIRECT($AI42),FD$21,MATCH($AH42,INDIRECT($AJ42),0)+1)="",FD$21,IF(INDEX(INDIRECT($AI42),FD$21,MATCH($AH42,INDIRECT($AJ42),0)+1)="Label",FD$21,IF(INDEX(INDIRECT($AI42),FD$21,MATCH($AH42,INDIRECT($AJ42),0)+1)="GLabel",FD$21,"")))),""),""),"")</f>
        <v/>
      </c>
      <c r="FE42" s="4" t="str">
        <f ca="1">IF(Sec_Formula_Indicator&gt;0,IF(LEN($AH42)&gt;0,IF(FE$21&lt;=INDEX(INDIRECT($AJ42),1,MATCH($AH42,INDIRECT($AJ42),0)+1)+1,IF(COUNTA(_xll.BDH(TKR,IFERROR(INDEX(INDIRECT($AI42),FE$21,MATCH($AH42,INDIRECT($AJ42),0)+1),""),$Q$5,"",$Q$6,"dts=h","fill=b","array=true"))&gt;1,FE$21,IF(INDEX(INDIRECT($AI42),FE$21,MATCH($AH42,INDIRECT($AJ42),0)+1)="",FE$21,IF(INDEX(INDIRECT($AI42),FE$21,MATCH($AH42,INDIRECT($AJ42),0)+1)="Label",FE$21,IF(INDEX(INDIRECT($AI42),FE$21,MATCH($AH42,INDIRECT($AJ42),0)+1)="GLabel",FE$21,"")))),""),""),"")</f>
        <v/>
      </c>
      <c r="FF42" s="4" t="str">
        <f ca="1">IF(Sec_Formula_Indicator&gt;0,IF(LEN($AH42)&gt;0,IF(FF$21&lt;=INDEX(INDIRECT($AJ42),1,MATCH($AH42,INDIRECT($AJ42),0)+1)+1,IF(COUNTA(_xll.BDH(TKR,IFERROR(INDEX(INDIRECT($AI42),FF$21,MATCH($AH42,INDIRECT($AJ42),0)+1),""),$Q$5,"",$Q$6,"dts=h","fill=b","array=true"))&gt;1,FF$21,IF(INDEX(INDIRECT($AI42),FF$21,MATCH($AH42,INDIRECT($AJ42),0)+1)="",FF$21,IF(INDEX(INDIRECT($AI42),FF$21,MATCH($AH42,INDIRECT($AJ42),0)+1)="Label",FF$21,IF(INDEX(INDIRECT($AI42),FF$21,MATCH($AH42,INDIRECT($AJ42),0)+1)="GLabel",FF$21,"")))),""),""),"")</f>
        <v/>
      </c>
      <c r="FG42" s="4" t="str">
        <f ca="1">IF(Sec_Formula_Indicator&gt;0,IF(LEN($AH42)&gt;0,IF(FG$21&lt;=INDEX(INDIRECT($AJ42),1,MATCH($AH42,INDIRECT($AJ42),0)+1)+1,IF(COUNTA(_xll.BDH(TKR,IFERROR(INDEX(INDIRECT($AI42),FG$21,MATCH($AH42,INDIRECT($AJ42),0)+1),""),$Q$5,"",$Q$6,"dts=h","fill=b","array=true"))&gt;1,FG$21,IF(INDEX(INDIRECT($AI42),FG$21,MATCH($AH42,INDIRECT($AJ42),0)+1)="",FG$21,IF(INDEX(INDIRECT($AI42),FG$21,MATCH($AH42,INDIRECT($AJ42),0)+1)="Label",FG$21,IF(INDEX(INDIRECT($AI42),FG$21,MATCH($AH42,INDIRECT($AJ42),0)+1)="GLabel",FG$21,"")))),""),""),"")</f>
        <v/>
      </c>
      <c r="FH42" s="4" t="str">
        <f ca="1">IF(Sec_Formula_Indicator&gt;0,IF(LEN($AH42)&gt;0,IF(FH$21&lt;=INDEX(INDIRECT($AJ42),1,MATCH($AH42,INDIRECT($AJ42),0)+1)+1,IF(COUNTA(_xll.BDH(TKR,IFERROR(INDEX(INDIRECT($AI42),FH$21,MATCH($AH42,INDIRECT($AJ42),0)+1),""),$Q$5,"",$Q$6,"dts=h","fill=b","array=true"))&gt;1,FH$21,IF(INDEX(INDIRECT($AI42),FH$21,MATCH($AH42,INDIRECT($AJ42),0)+1)="",FH$21,IF(INDEX(INDIRECT($AI42),FH$21,MATCH($AH42,INDIRECT($AJ42),0)+1)="Label",FH$21,IF(INDEX(INDIRECT($AI42),FH$21,MATCH($AH42,INDIRECT($AJ42),0)+1)="GLabel",FH$21,"")))),""),""),"")</f>
        <v/>
      </c>
      <c r="FI42" s="4" t="str">
        <f ca="1">IF(Sec_Formula_Indicator&gt;0,IF(LEN($AH42)&gt;0,IF(FI$21&lt;=INDEX(INDIRECT($AJ42),1,MATCH($AH42,INDIRECT($AJ42),0)+1)+1,IF(COUNTA(_xll.BDH(TKR,IFERROR(INDEX(INDIRECT($AI42),FI$21,MATCH($AH42,INDIRECT($AJ42),0)+1),""),$Q$5,"",$Q$6,"dts=h","fill=b","array=true"))&gt;1,FI$21,IF(INDEX(INDIRECT($AI42),FI$21,MATCH($AH42,INDIRECT($AJ42),0)+1)="",FI$21,IF(INDEX(INDIRECT($AI42),FI$21,MATCH($AH42,INDIRECT($AJ42),0)+1)="Label",FI$21,IF(INDEX(INDIRECT($AI42),FI$21,MATCH($AH42,INDIRECT($AJ42),0)+1)="GLabel",FI$21,"")))),""),""),"")</f>
        <v/>
      </c>
      <c r="FJ42" s="4" t="str">
        <f ca="1">IF(Sec_Formula_Indicator&gt;0,IF(LEN($AH42)&gt;0,IF(FJ$21&lt;=INDEX(INDIRECT($AJ42),1,MATCH($AH42,INDIRECT($AJ42),0)+1)+1,IF(COUNTA(_xll.BDH(TKR,IFERROR(INDEX(INDIRECT($AI42),FJ$21,MATCH($AH42,INDIRECT($AJ42),0)+1),""),$Q$5,"",$Q$6,"dts=h","fill=b","array=true"))&gt;1,FJ$21,IF(INDEX(INDIRECT($AI42),FJ$21,MATCH($AH42,INDIRECT($AJ42),0)+1)="",FJ$21,IF(INDEX(INDIRECT($AI42),FJ$21,MATCH($AH42,INDIRECT($AJ42),0)+1)="Label",FJ$21,IF(INDEX(INDIRECT($AI42),FJ$21,MATCH($AH42,INDIRECT($AJ42),0)+1)="GLabel",FJ$21,"")))),""),""),"")</f>
        <v/>
      </c>
      <c r="FK42" s="4" t="str">
        <f ca="1">IF(Sec_Formula_Indicator&gt;0,IF(LEN($AH42)&gt;0,IF(FK$21&lt;=INDEX(INDIRECT($AJ42),1,MATCH($AH42,INDIRECT($AJ42),0)+1)+1,IF(COUNTA(_xll.BDH(TKR,IFERROR(INDEX(INDIRECT($AI42),FK$21,MATCH($AH42,INDIRECT($AJ42),0)+1),""),$Q$5,"",$Q$6,"dts=h","fill=b","array=true"))&gt;1,FK$21,IF(INDEX(INDIRECT($AI42),FK$21,MATCH($AH42,INDIRECT($AJ42),0)+1)="",FK$21,IF(INDEX(INDIRECT($AI42),FK$21,MATCH($AH42,INDIRECT($AJ42),0)+1)="Label",FK$21,IF(INDEX(INDIRECT($AI42),FK$21,MATCH($AH42,INDIRECT($AJ42),0)+1)="GLabel",FK$21,"")))),""),""),"")</f>
        <v/>
      </c>
      <c r="FL42" s="4" t="str">
        <f ca="1">IF(Sec_Formula_Indicator&gt;0,IF(LEN($AH42)&gt;0,IF(FL$21&lt;=INDEX(INDIRECT($AJ42),1,MATCH($AH42,INDIRECT($AJ42),0)+1)+1,IF(COUNTA(_xll.BDH(TKR,IFERROR(INDEX(INDIRECT($AI42),FL$21,MATCH($AH42,INDIRECT($AJ42),0)+1),""),$Q$5,"",$Q$6,"dts=h","fill=b","array=true"))&gt;1,FL$21,IF(INDEX(INDIRECT($AI42),FL$21,MATCH($AH42,INDIRECT($AJ42),0)+1)="",FL$21,IF(INDEX(INDIRECT($AI42),FL$21,MATCH($AH42,INDIRECT($AJ42),0)+1)="Label",FL$21,IF(INDEX(INDIRECT($AI42),FL$21,MATCH($AH42,INDIRECT($AJ42),0)+1)="GLabel",FL$21,"")))),""),""),"")</f>
        <v/>
      </c>
      <c r="FM42" s="4" t="str">
        <f ca="1">IF(Sec_Formula_Indicator&gt;0,IF(LEN($AH42)&gt;0,IF(FM$21&lt;=INDEX(INDIRECT($AJ42),1,MATCH($AH42,INDIRECT($AJ42),0)+1)+1,IF(COUNTA(_xll.BDH(TKR,IFERROR(INDEX(INDIRECT($AI42),FM$21,MATCH($AH42,INDIRECT($AJ42),0)+1),""),$Q$5,"",$Q$6,"dts=h","fill=b","array=true"))&gt;1,FM$21,IF(INDEX(INDIRECT($AI42),FM$21,MATCH($AH42,INDIRECT($AJ42),0)+1)="",FM$21,IF(INDEX(INDIRECT($AI42),FM$21,MATCH($AH42,INDIRECT($AJ42),0)+1)="Label",FM$21,IF(INDEX(INDIRECT($AI42),FM$21,MATCH($AH42,INDIRECT($AJ42),0)+1)="GLabel",FM$21,"")))),""),""),"")</f>
        <v/>
      </c>
      <c r="FN42" s="4" t="str">
        <f ca="1">IF(Sec_Formula_Indicator&gt;0,IF(LEN($AH42)&gt;0,IF(FN$21&lt;=INDEX(INDIRECT($AJ42),1,MATCH($AH42,INDIRECT($AJ42),0)+1)+1,IF(COUNTA(_xll.BDH(TKR,IFERROR(INDEX(INDIRECT($AI42),FN$21,MATCH($AH42,INDIRECT($AJ42),0)+1),""),$Q$5,"",$Q$6,"dts=h","fill=b","array=true"))&gt;1,FN$21,IF(INDEX(INDIRECT($AI42),FN$21,MATCH($AH42,INDIRECT($AJ42),0)+1)="",FN$21,IF(INDEX(INDIRECT($AI42),FN$21,MATCH($AH42,INDIRECT($AJ42),0)+1)="Label",FN$21,IF(INDEX(INDIRECT($AI42),FN$21,MATCH($AH42,INDIRECT($AJ42),0)+1)="GLabel",FN$21,"")))),""),""),"")</f>
        <v/>
      </c>
      <c r="FO42" s="4" t="str">
        <f ca="1">IF(Sec_Formula_Indicator&gt;0,IF(LEN($AH42)&gt;0,IF(FO$21&lt;=INDEX(INDIRECT($AJ42),1,MATCH($AH42,INDIRECT($AJ42),0)+1)+1,IF(COUNTA(_xll.BDH(TKR,IFERROR(INDEX(INDIRECT($AI42),FO$21,MATCH($AH42,INDIRECT($AJ42),0)+1),""),$Q$5,"",$Q$6,"dts=h","fill=b","array=true"))&gt;1,FO$21,IF(INDEX(INDIRECT($AI42),FO$21,MATCH($AH42,INDIRECT($AJ42),0)+1)="",FO$21,IF(INDEX(INDIRECT($AI42),FO$21,MATCH($AH42,INDIRECT($AJ42),0)+1)="Label",FO$21,IF(INDEX(INDIRECT($AI42),FO$21,MATCH($AH42,INDIRECT($AJ42),0)+1)="GLabel",FO$21,"")))),""),""),"")</f>
        <v/>
      </c>
      <c r="FP42" s="4" t="str">
        <f ca="1">IF(Sec_Formula_Indicator&gt;0,IF(LEN($AH42)&gt;0,IF(FP$21&lt;=INDEX(INDIRECT($AJ42),1,MATCH($AH42,INDIRECT($AJ42),0)+1)+1,IF(COUNTA(_xll.BDH(TKR,IFERROR(INDEX(INDIRECT($AI42),FP$21,MATCH($AH42,INDIRECT($AJ42),0)+1),""),$Q$5,"",$Q$6,"dts=h","fill=b","array=true"))&gt;1,FP$21,IF(INDEX(INDIRECT($AI42),FP$21,MATCH($AH42,INDIRECT($AJ42),0)+1)="",FP$21,IF(INDEX(INDIRECT($AI42),FP$21,MATCH($AH42,INDIRECT($AJ42),0)+1)="Label",FP$21,IF(INDEX(INDIRECT($AI42),FP$21,MATCH($AH42,INDIRECT($AJ42),0)+1)="GLabel",FP$21,"")))),""),""),"")</f>
        <v/>
      </c>
      <c r="FQ42" s="4" t="str">
        <f ca="1">IF(Sec_Formula_Indicator&gt;0,IF(LEN($AH42)&gt;0,IF(FQ$21&lt;=INDEX(INDIRECT($AJ42),1,MATCH($AH42,INDIRECT($AJ42),0)+1)+1,IF(COUNTA(_xll.BDH(TKR,IFERROR(INDEX(INDIRECT($AI42),FQ$21,MATCH($AH42,INDIRECT($AJ42),0)+1),""),$Q$5,"",$Q$6,"dts=h","fill=b","array=true"))&gt;1,FQ$21,IF(INDEX(INDIRECT($AI42),FQ$21,MATCH($AH42,INDIRECT($AJ42),0)+1)="",FQ$21,IF(INDEX(INDIRECT($AI42),FQ$21,MATCH($AH42,INDIRECT($AJ42),0)+1)="Label",FQ$21,IF(INDEX(INDIRECT($AI42),FQ$21,MATCH($AH42,INDIRECT($AJ42),0)+1)="GLabel",FQ$21,"")))),""),""),"")</f>
        <v/>
      </c>
      <c r="FR42" s="4" t="str">
        <f ca="1">IF(Sec_Formula_Indicator&gt;0,IF(LEN($AH42)&gt;0,IF(FR$21&lt;=INDEX(INDIRECT($AJ42),1,MATCH($AH42,INDIRECT($AJ42),0)+1)+1,IF(COUNTA(_xll.BDH(TKR,IFERROR(INDEX(INDIRECT($AI42),FR$21,MATCH($AH42,INDIRECT($AJ42),0)+1),""),$Q$5,"",$Q$6,"dts=h","fill=b","array=true"))&gt;1,FR$21,IF(INDEX(INDIRECT($AI42),FR$21,MATCH($AH42,INDIRECT($AJ42),0)+1)="",FR$21,IF(INDEX(INDIRECT($AI42),FR$21,MATCH($AH42,INDIRECT($AJ42),0)+1)="Label",FR$21,IF(INDEX(INDIRECT($AI42),FR$21,MATCH($AH42,INDIRECT($AJ42),0)+1)="GLabel",FR$21,"")))),""),""),"")</f>
        <v/>
      </c>
      <c r="FS42" s="4" t="str">
        <f ca="1">IF(Sec_Formula_Indicator&gt;0,IF(LEN($AH42)&gt;0,IF(FS$21&lt;=INDEX(INDIRECT($AJ42),1,MATCH($AH42,INDIRECT($AJ42),0)+1)+1,IF(COUNTA(_xll.BDH(TKR,IFERROR(INDEX(INDIRECT($AI42),FS$21,MATCH($AH42,INDIRECT($AJ42),0)+1),""),$Q$5,"",$Q$6,"dts=h","fill=b","array=true"))&gt;1,FS$21,IF(INDEX(INDIRECT($AI42),FS$21,MATCH($AH42,INDIRECT($AJ42),0)+1)="",FS$21,IF(INDEX(INDIRECT($AI42),FS$21,MATCH($AH42,INDIRECT($AJ42),0)+1)="Label",FS$21,IF(INDEX(INDIRECT($AI42),FS$21,MATCH($AH42,INDIRECT($AJ42),0)+1)="GLabel",FS$21,"")))),""),""),"")</f>
        <v/>
      </c>
      <c r="FT42" s="4" t="str">
        <f ca="1">IF(Sec_Formula_Indicator&gt;0,IF(LEN($AH42)&gt;0,IF(FT$21&lt;=INDEX(INDIRECT($AJ42),1,MATCH($AH42,INDIRECT($AJ42),0)+1)+1,IF(COUNTA(_xll.BDH(TKR,IFERROR(INDEX(INDIRECT($AI42),FT$21,MATCH($AH42,INDIRECT($AJ42),0)+1),""),$Q$5,"",$Q$6,"dts=h","fill=b","array=true"))&gt;1,FT$21,IF(INDEX(INDIRECT($AI42),FT$21,MATCH($AH42,INDIRECT($AJ42),0)+1)="",FT$21,IF(INDEX(INDIRECT($AI42),FT$21,MATCH($AH42,INDIRECT($AJ42),0)+1)="Label",FT$21,IF(INDEX(INDIRECT($AI42),FT$21,MATCH($AH42,INDIRECT($AJ42),0)+1)="GLabel",FT$21,"")))),""),""),"")</f>
        <v/>
      </c>
      <c r="FU42" s="4" t="str">
        <f ca="1">IF(Sec_Formula_Indicator&gt;0,IF(LEN($AH42)&gt;0,IF(FU$21&lt;=INDEX(INDIRECT($AJ42),1,MATCH($AH42,INDIRECT($AJ42),0)+1)+1,IF(COUNTA(_xll.BDH(TKR,IFERROR(INDEX(INDIRECT($AI42),FU$21,MATCH($AH42,INDIRECT($AJ42),0)+1),""),$Q$5,"",$Q$6,"dts=h","fill=b","array=true"))&gt;1,FU$21,IF(INDEX(INDIRECT($AI42),FU$21,MATCH($AH42,INDIRECT($AJ42),0)+1)="",FU$21,IF(INDEX(INDIRECT($AI42),FU$21,MATCH($AH42,INDIRECT($AJ42),0)+1)="Label",FU$21,IF(INDEX(INDIRECT($AI42),FU$21,MATCH($AH42,INDIRECT($AJ42),0)+1)="GLabel",FU$21,"")))),""),""),"")</f>
        <v/>
      </c>
      <c r="FV42" s="4" t="str">
        <f ca="1">IF(Sec_Formula_Indicator&gt;0,IF(LEN($AH42)&gt;0,IF(FV$21&lt;=INDEX(INDIRECT($AJ42),1,MATCH($AH42,INDIRECT($AJ42),0)+1)+1,IF(COUNTA(_xll.BDH(TKR,IFERROR(INDEX(INDIRECT($AI42),FV$21,MATCH($AH42,INDIRECT($AJ42),0)+1),""),$Q$5,"",$Q$6,"dts=h","fill=b","array=true"))&gt;1,FV$21,IF(INDEX(INDIRECT($AI42),FV$21,MATCH($AH42,INDIRECT($AJ42),0)+1)="",FV$21,IF(INDEX(INDIRECT($AI42),FV$21,MATCH($AH42,INDIRECT($AJ42),0)+1)="Label",FV$21,IF(INDEX(INDIRECT($AI42),FV$21,MATCH($AH42,INDIRECT($AJ42),0)+1)="GLabel",FV$21,"")))),""),""),"")</f>
        <v/>
      </c>
      <c r="FW42" s="4" t="str">
        <f ca="1">IF(Sec_Formula_Indicator&gt;0,IF(LEN($AH42)&gt;0,IF(FW$21&lt;=INDEX(INDIRECT($AJ42),1,MATCH($AH42,INDIRECT($AJ42),0)+1)+1,IF(COUNTA(_xll.BDH(TKR,IFERROR(INDEX(INDIRECT($AI42),FW$21,MATCH($AH42,INDIRECT($AJ42),0)+1),""),$Q$5,"",$Q$6,"dts=h","fill=b","array=true"))&gt;1,FW$21,IF(INDEX(INDIRECT($AI42),FW$21,MATCH($AH42,INDIRECT($AJ42),0)+1)="",FW$21,IF(INDEX(INDIRECT($AI42),FW$21,MATCH($AH42,INDIRECT($AJ42),0)+1)="Label",FW$21,IF(INDEX(INDIRECT($AI42),FW$21,MATCH($AH42,INDIRECT($AJ42),0)+1)="GLabel",FW$21,"")))),""),""),"")</f>
        <v/>
      </c>
      <c r="FX42" s="4" t="str">
        <f ca="1">IF(Sec_Formula_Indicator&gt;0,IF(LEN($AH42)&gt;0,IF(FX$21&lt;=INDEX(INDIRECT($AJ42),1,MATCH($AH42,INDIRECT($AJ42),0)+1)+1,IF(COUNTA(_xll.BDH(TKR,IFERROR(INDEX(INDIRECT($AI42),FX$21,MATCH($AH42,INDIRECT($AJ42),0)+1),""),$Q$5,"",$Q$6,"dts=h","fill=b","array=true"))&gt;1,FX$21,IF(INDEX(INDIRECT($AI42),FX$21,MATCH($AH42,INDIRECT($AJ42),0)+1)="",FX$21,IF(INDEX(INDIRECT($AI42),FX$21,MATCH($AH42,INDIRECT($AJ42),0)+1)="Label",FX$21,IF(INDEX(INDIRECT($AI42),FX$21,MATCH($AH42,INDIRECT($AJ42),0)+1)="GLabel",FX$21,"")))),""),""),"")</f>
        <v/>
      </c>
      <c r="FY42" s="4" t="str">
        <f ca="1">IF(Sec_Formula_Indicator&gt;0,IF(LEN($AH42)&gt;0,IF(FY$21&lt;=INDEX(INDIRECT($AJ42),1,MATCH($AH42,INDIRECT($AJ42),0)+1)+1,IF(COUNTA(_xll.BDH(TKR,IFERROR(INDEX(INDIRECT($AI42),FY$21,MATCH($AH42,INDIRECT($AJ42),0)+1),""),$Q$5,"",$Q$6,"dts=h","fill=b","array=true"))&gt;1,FY$21,IF(INDEX(INDIRECT($AI42),FY$21,MATCH($AH42,INDIRECT($AJ42),0)+1)="",FY$21,IF(INDEX(INDIRECT($AI42),FY$21,MATCH($AH42,INDIRECT($AJ42),0)+1)="Label",FY$21,IF(INDEX(INDIRECT($AI42),FY$21,MATCH($AH42,INDIRECT($AJ42),0)+1)="GLabel",FY$21,"")))),""),""),"")</f>
        <v/>
      </c>
      <c r="FZ42" s="4" t="str">
        <f ca="1">IF(Sec_Formula_Indicator&gt;0,IF(LEN($AH42)&gt;0,IF(FZ$21&lt;=INDEX(INDIRECT($AJ42),1,MATCH($AH42,INDIRECT($AJ42),0)+1)+1,IF(COUNTA(_xll.BDH(TKR,IFERROR(INDEX(INDIRECT($AI42),FZ$21,MATCH($AH42,INDIRECT($AJ42),0)+1),""),$Q$5,"",$Q$6,"dts=h","fill=b","array=true"))&gt;1,FZ$21,IF(INDEX(INDIRECT($AI42),FZ$21,MATCH($AH42,INDIRECT($AJ42),0)+1)="",FZ$21,IF(INDEX(INDIRECT($AI42),FZ$21,MATCH($AH42,INDIRECT($AJ42),0)+1)="Label",FZ$21,IF(INDEX(INDIRECT($AI42),FZ$21,MATCH($AH42,INDIRECT($AJ42),0)+1)="GLabel",FZ$21,"")))),""),""),"")</f>
        <v/>
      </c>
      <c r="GA42" s="4" t="str">
        <f ca="1">IF(Sec_Formula_Indicator&gt;0,IF(LEN($AH42)&gt;0,IF(GA$21&lt;=INDEX(INDIRECT($AJ42),1,MATCH($AH42,INDIRECT($AJ42),0)+1)+1,IF(COUNTA(_xll.BDH(TKR,IFERROR(INDEX(INDIRECT($AI42),GA$21,MATCH($AH42,INDIRECT($AJ42),0)+1),""),$Q$5,"",$Q$6,"dts=h","fill=b","array=true"))&gt;1,GA$21,IF(INDEX(INDIRECT($AI42),GA$21,MATCH($AH42,INDIRECT($AJ42),0)+1)="",GA$21,IF(INDEX(INDIRECT($AI42),GA$21,MATCH($AH42,INDIRECT($AJ42),0)+1)="Label",GA$21,IF(INDEX(INDIRECT($AI42),GA$21,MATCH($AH42,INDIRECT($AJ42),0)+1)="GLabel",GA$21,"")))),""),""),"")</f>
        <v/>
      </c>
      <c r="GB42" s="4" t="str">
        <f ca="1">IF(Sec_Formula_Indicator&gt;0,IF(LEN($AH42)&gt;0,IF(GB$21&lt;=INDEX(INDIRECT($AJ42),1,MATCH($AH42,INDIRECT($AJ42),0)+1)+1,IF(COUNTA(_xll.BDH(TKR,IFERROR(INDEX(INDIRECT($AI42),GB$21,MATCH($AH42,INDIRECT($AJ42),0)+1),""),$Q$5,"",$Q$6,"dts=h","fill=b","array=true"))&gt;1,GB$21,IF(INDEX(INDIRECT($AI42),GB$21,MATCH($AH42,INDIRECT($AJ42),0)+1)="",GB$21,IF(INDEX(INDIRECT($AI42),GB$21,MATCH($AH42,INDIRECT($AJ42),0)+1)="Label",GB$21,IF(INDEX(INDIRECT($AI42),GB$21,MATCH($AH42,INDIRECT($AJ42),0)+1)="GLabel",GB$21,"")))),""),""),"")</f>
        <v/>
      </c>
      <c r="GC42" s="4" t="str">
        <f ca="1">IF(Sec_Formula_Indicator&gt;0,IF(LEN($AH42)&gt;0,IF(GC$21&lt;=INDEX(INDIRECT($AJ42),1,MATCH($AH42,INDIRECT($AJ42),0)+1)+1,IF(COUNTA(_xll.BDH(TKR,IFERROR(INDEX(INDIRECT($AI42),GC$21,MATCH($AH42,INDIRECT($AJ42),0)+1),""),$Q$5,"",$Q$6,"dts=h","fill=b","array=true"))&gt;1,GC$21,IF(INDEX(INDIRECT($AI42),GC$21,MATCH($AH42,INDIRECT($AJ42),0)+1)="",GC$21,IF(INDEX(INDIRECT($AI42),GC$21,MATCH($AH42,INDIRECT($AJ42),0)+1)="Label",GC$21,IF(INDEX(INDIRECT($AI42),GC$21,MATCH($AH42,INDIRECT($AJ42),0)+1)="GLabel",GC$21,"")))),""),""),"")</f>
        <v/>
      </c>
      <c r="GD42" s="4" t="str">
        <f ca="1">IF(Sec_Formula_Indicator&gt;0,IF(LEN($AH42)&gt;0,IF(GD$21&lt;=INDEX(INDIRECT($AJ42),1,MATCH($AH42,INDIRECT($AJ42),0)+1)+1,IF(COUNTA(_xll.BDH(TKR,IFERROR(INDEX(INDIRECT($AI42),GD$21,MATCH($AH42,INDIRECT($AJ42),0)+1),""),$Q$5,"",$Q$6,"dts=h","fill=b","array=true"))&gt;1,GD$21,IF(INDEX(INDIRECT($AI42),GD$21,MATCH($AH42,INDIRECT($AJ42),0)+1)="",GD$21,IF(INDEX(INDIRECT($AI42),GD$21,MATCH($AH42,INDIRECT($AJ42),0)+1)="Label",GD$21,IF(INDEX(INDIRECT($AI42),GD$21,MATCH($AH42,INDIRECT($AJ42),0)+1)="GLabel",GD$21,"")))),""),""),"")</f>
        <v/>
      </c>
      <c r="GE42" s="4" t="str">
        <f ca="1">IF(Sec_Formula_Indicator&gt;0,IF(LEN($AH42)&gt;0,IF(GE$21&lt;=INDEX(INDIRECT($AJ42),1,MATCH($AH42,INDIRECT($AJ42),0)+1)+1,IF(COUNTA(_xll.BDH(TKR,IFERROR(INDEX(INDIRECT($AI42),GE$21,MATCH($AH42,INDIRECT($AJ42),0)+1),""),$Q$5,"",$Q$6,"dts=h","fill=b","array=true"))&gt;1,GE$21,IF(INDEX(INDIRECT($AI42),GE$21,MATCH($AH42,INDIRECT($AJ42),0)+1)="",GE$21,IF(INDEX(INDIRECT($AI42),GE$21,MATCH($AH42,INDIRECT($AJ42),0)+1)="Label",GE$21,IF(INDEX(INDIRECT($AI42),GE$21,MATCH($AH42,INDIRECT($AJ42),0)+1)="GLabel",GE$21,"")))),""),""),"")</f>
        <v/>
      </c>
      <c r="GF42" s="4" t="str">
        <f ca="1">IF(Sec_Formula_Indicator&gt;0,IF(LEN($AH42)&gt;0,IF(GF$21&lt;=INDEX(INDIRECT($AJ42),1,MATCH($AH42,INDIRECT($AJ42),0)+1)+1,IF(COUNTA(_xll.BDH(TKR,IFERROR(INDEX(INDIRECT($AI42),GF$21,MATCH($AH42,INDIRECT($AJ42),0)+1),""),$Q$5,"",$Q$6,"dts=h","fill=b","array=true"))&gt;1,GF$21,IF(INDEX(INDIRECT($AI42),GF$21,MATCH($AH42,INDIRECT($AJ42),0)+1)="",GF$21,IF(INDEX(INDIRECT($AI42),GF$21,MATCH($AH42,INDIRECT($AJ42),0)+1)="Label",GF$21,IF(INDEX(INDIRECT($AI42),GF$21,MATCH($AH42,INDIRECT($AJ42),0)+1)="GLabel",GF$21,"")))),""),""),"")</f>
        <v/>
      </c>
      <c r="GG42" s="4" t="str">
        <f ca="1">IF(Sec_Formula_Indicator&gt;0,IF(LEN($AH42)&gt;0,IF(GG$21&lt;=INDEX(INDIRECT($AJ42),1,MATCH($AH42,INDIRECT($AJ42),0)+1)+1,IF(COUNTA(_xll.BDH(TKR,IFERROR(INDEX(INDIRECT($AI42),GG$21,MATCH($AH42,INDIRECT($AJ42),0)+1),""),$Q$5,"",$Q$6,"dts=h","fill=b","array=true"))&gt;1,GG$21,IF(INDEX(INDIRECT($AI42),GG$21,MATCH($AH42,INDIRECT($AJ42),0)+1)="",GG$21,IF(INDEX(INDIRECT($AI42),GG$21,MATCH($AH42,INDIRECT($AJ42),0)+1)="Label",GG$21,IF(INDEX(INDIRECT($AI42),GG$21,MATCH($AH42,INDIRECT($AJ42),0)+1)="GLabel",GG$21,"")))),""),""),"")</f>
        <v/>
      </c>
      <c r="GH42" s="4" t="str">
        <f ca="1">IF(Sec_Formula_Indicator&gt;0,IF(LEN($AH42)&gt;0,IF(GH$21&lt;=INDEX(INDIRECT($AJ42),1,MATCH($AH42,INDIRECT($AJ42),0)+1)+1,IF(COUNTA(_xll.BDH(TKR,IFERROR(INDEX(INDIRECT($AI42),GH$21,MATCH($AH42,INDIRECT($AJ42),0)+1),""),$Q$5,"",$Q$6,"dts=h","fill=b","array=true"))&gt;1,GH$21,IF(INDEX(INDIRECT($AI42),GH$21,MATCH($AH42,INDIRECT($AJ42),0)+1)="",GH$21,IF(INDEX(INDIRECT($AI42),GH$21,MATCH($AH42,INDIRECT($AJ42),0)+1)="Label",GH$21,IF(INDEX(INDIRECT($AI42),GH$21,MATCH($AH42,INDIRECT($AJ42),0)+1)="GLabel",GH$21,"")))),""),""),"")</f>
        <v/>
      </c>
      <c r="GI42" s="4" t="str">
        <f ca="1">IF(Sec_Formula_Indicator&gt;0,IF(LEN($AH42)&gt;0,IF(GI$21&lt;=INDEX(INDIRECT($AJ42),1,MATCH($AH42,INDIRECT($AJ42),0)+1)+1,IF(COUNTA(_xll.BDH(TKR,IFERROR(INDEX(INDIRECT($AI42),GI$21,MATCH($AH42,INDIRECT($AJ42),0)+1),""),$Q$5,"",$Q$6,"dts=h","fill=b","array=true"))&gt;1,GI$21,IF(INDEX(INDIRECT($AI42),GI$21,MATCH($AH42,INDIRECT($AJ42),0)+1)="",GI$21,IF(INDEX(INDIRECT($AI42),GI$21,MATCH($AH42,INDIRECT($AJ42),0)+1)="Label",GI$21,IF(INDEX(INDIRECT($AI42),GI$21,MATCH($AH42,INDIRECT($AJ42),0)+1)="GLabel",GI$21,"")))),""),""),"")</f>
        <v/>
      </c>
      <c r="GJ42" s="4" t="str">
        <f ca="1">IF(Sec_Formula_Indicator&gt;0,IF(LEN($AH42)&gt;0,IF(GJ$21&lt;=INDEX(INDIRECT($AJ42),1,MATCH($AH42,INDIRECT($AJ42),0)+1)+1,IF(COUNTA(_xll.BDH(TKR,IFERROR(INDEX(INDIRECT($AI42),GJ$21,MATCH($AH42,INDIRECT($AJ42),0)+1),""),$Q$5,"",$Q$6,"dts=h","fill=b","array=true"))&gt;1,GJ$21,IF(INDEX(INDIRECT($AI42),GJ$21,MATCH($AH42,INDIRECT($AJ42),0)+1)="",GJ$21,IF(INDEX(INDIRECT($AI42),GJ$21,MATCH($AH42,INDIRECT($AJ42),0)+1)="Label",GJ$21,IF(INDEX(INDIRECT($AI42),GJ$21,MATCH($AH42,INDIRECT($AJ42),0)+1)="GLabel",GJ$21,"")))),""),""),"")</f>
        <v/>
      </c>
      <c r="GK42" s="4" t="str">
        <f ca="1">IF(Sec_Formula_Indicator&gt;0,IF(LEN($AH42)&gt;0,IF(GK$21&lt;=INDEX(INDIRECT($AJ42),1,MATCH($AH42,INDIRECT($AJ42),0)+1)+1,IF(COUNTA(_xll.BDH(TKR,IFERROR(INDEX(INDIRECT($AI42),GK$21,MATCH($AH42,INDIRECT($AJ42),0)+1),""),$Q$5,"",$Q$6,"dts=h","fill=b","array=true"))&gt;1,GK$21,IF(INDEX(INDIRECT($AI42),GK$21,MATCH($AH42,INDIRECT($AJ42),0)+1)="",GK$21,IF(INDEX(INDIRECT($AI42),GK$21,MATCH($AH42,INDIRECT($AJ42),0)+1)="Label",GK$21,IF(INDEX(INDIRECT($AI42),GK$21,MATCH($AH42,INDIRECT($AJ42),0)+1)="GLabel",GK$21,"")))),""),""),"")</f>
        <v/>
      </c>
      <c r="GL42" s="4" t="str">
        <f ca="1">IF(Sec_Formula_Indicator&gt;0,IF(LEN($AH42)&gt;0,IF(GL$21&lt;=INDEX(INDIRECT($AJ42),1,MATCH($AH42,INDIRECT($AJ42),0)+1)+1,IF(COUNTA(_xll.BDH(TKR,IFERROR(INDEX(INDIRECT($AI42),GL$21,MATCH($AH42,INDIRECT($AJ42),0)+1),""),$Q$5,"",$Q$6,"dts=h","fill=b","array=true"))&gt;1,GL$21,IF(INDEX(INDIRECT($AI42),GL$21,MATCH($AH42,INDIRECT($AJ42),0)+1)="",GL$21,IF(INDEX(INDIRECT($AI42),GL$21,MATCH($AH42,INDIRECT($AJ42),0)+1)="Label",GL$21,IF(INDEX(INDIRECT($AI42),GL$21,MATCH($AH42,INDIRECT($AJ42),0)+1)="GLabel",GL$21,"")))),""),""),"")</f>
        <v/>
      </c>
      <c r="GM42" s="4" t="str">
        <f ca="1">IF(Sec_Formula_Indicator&gt;0,IF(LEN($AH42)&gt;0,IF(GM$21&lt;=INDEX(INDIRECT($AJ42),1,MATCH($AH42,INDIRECT($AJ42),0)+1)+1,IF(COUNTA(_xll.BDH(TKR,IFERROR(INDEX(INDIRECT($AI42),GM$21,MATCH($AH42,INDIRECT($AJ42),0)+1),""),$Q$5,"",$Q$6,"dts=h","fill=b","array=true"))&gt;1,GM$21,IF(INDEX(INDIRECT($AI42),GM$21,MATCH($AH42,INDIRECT($AJ42),0)+1)="",GM$21,IF(INDEX(INDIRECT($AI42),GM$21,MATCH($AH42,INDIRECT($AJ42),0)+1)="Label",GM$21,IF(INDEX(INDIRECT($AI42),GM$21,MATCH($AH42,INDIRECT($AJ42),0)+1)="GLabel",GM$21,"")))),""),""),"")</f>
        <v/>
      </c>
      <c r="GN42" s="4" t="str">
        <f ca="1">IF(Sec_Formula_Indicator&gt;0,IF(LEN($AH42)&gt;0,IF(GN$21&lt;=INDEX(INDIRECT($AJ42),1,MATCH($AH42,INDIRECT($AJ42),0)+1)+1,IF(COUNTA(_xll.BDH(TKR,IFERROR(INDEX(INDIRECT($AI42),GN$21,MATCH($AH42,INDIRECT($AJ42),0)+1),""),$Q$5,"",$Q$6,"dts=h","fill=b","array=true"))&gt;1,GN$21,IF(INDEX(INDIRECT($AI42),GN$21,MATCH($AH42,INDIRECT($AJ42),0)+1)="",GN$21,IF(INDEX(INDIRECT($AI42),GN$21,MATCH($AH42,INDIRECT($AJ42),0)+1)="Label",GN$21,IF(INDEX(INDIRECT($AI42),GN$21,MATCH($AH42,INDIRECT($AJ42),0)+1)="GLabel",GN$21,"")))),""),""),"")</f>
        <v/>
      </c>
      <c r="GO42" s="4" t="str">
        <f ca="1">IF(Sec_Formula_Indicator&gt;0,IF(LEN($AH42)&gt;0,IF(GO$21&lt;=INDEX(INDIRECT($AJ42),1,MATCH($AH42,INDIRECT($AJ42),0)+1)+1,IF(COUNTA(_xll.BDH(TKR,IFERROR(INDEX(INDIRECT($AI42),GO$21,MATCH($AH42,INDIRECT($AJ42),0)+1),""),$Q$5,"",$Q$6,"dts=h","fill=b","array=true"))&gt;1,GO$21,IF(INDEX(INDIRECT($AI42),GO$21,MATCH($AH42,INDIRECT($AJ42),0)+1)="",GO$21,IF(INDEX(INDIRECT($AI42),GO$21,MATCH($AH42,INDIRECT($AJ42),0)+1)="Label",GO$21,IF(INDEX(INDIRECT($AI42),GO$21,MATCH($AH42,INDIRECT($AJ42),0)+1)="GLabel",GO$21,"")))),""),""),"")</f>
        <v/>
      </c>
      <c r="GP42" s="4" t="str">
        <f ca="1">IF(Sec_Formula_Indicator&gt;0,IF(LEN($AH42)&gt;0,IF(GP$21&lt;=INDEX(INDIRECT($AJ42),1,MATCH($AH42,INDIRECT($AJ42),0)+1)+1,IF(COUNTA(_xll.BDH(TKR,IFERROR(INDEX(INDIRECT($AI42),GP$21,MATCH($AH42,INDIRECT($AJ42),0)+1),""),$Q$5,"",$Q$6,"dts=h","fill=b","array=true"))&gt;1,GP$21,IF(INDEX(INDIRECT($AI42),GP$21,MATCH($AH42,INDIRECT($AJ42),0)+1)="",GP$21,IF(INDEX(INDIRECT($AI42),GP$21,MATCH($AH42,INDIRECT($AJ42),0)+1)="Label",GP$21,IF(INDEX(INDIRECT($AI42),GP$21,MATCH($AH42,INDIRECT($AJ42),0)+1)="GLabel",GP$21,"")))),""),""),"")</f>
        <v/>
      </c>
      <c r="GQ42" s="4" t="str">
        <f ca="1">IF(Sec_Formula_Indicator&gt;0,IF(LEN($AH42)&gt;0,IF(GQ$21&lt;=INDEX(INDIRECT($AJ42),1,MATCH($AH42,INDIRECT($AJ42),0)+1)+1,IF(COUNTA(_xll.BDH(TKR,IFERROR(INDEX(INDIRECT($AI42),GQ$21,MATCH($AH42,INDIRECT($AJ42),0)+1),""),$Q$5,"",$Q$6,"dts=h","fill=b","array=true"))&gt;1,GQ$21,IF(INDEX(INDIRECT($AI42),GQ$21,MATCH($AH42,INDIRECT($AJ42),0)+1)="",GQ$21,IF(INDEX(INDIRECT($AI42),GQ$21,MATCH($AH42,INDIRECT($AJ42),0)+1)="Label",GQ$21,IF(INDEX(INDIRECT($AI42),GQ$21,MATCH($AH42,INDIRECT($AJ42),0)+1)="GLabel",GQ$21,"")))),""),""),"")</f>
        <v/>
      </c>
      <c r="GR42" s="4" t="str">
        <f ca="1">IF(Sec_Formula_Indicator&gt;0,IF(LEN($AH42)&gt;0,IF(GR$21&lt;=INDEX(INDIRECT($AJ42),1,MATCH($AH42,INDIRECT($AJ42),0)+1)+1,IF(COUNTA(_xll.BDH(TKR,IFERROR(INDEX(INDIRECT($AI42),GR$21,MATCH($AH42,INDIRECT($AJ42),0)+1),""),$Q$5,"",$Q$6,"dts=h","fill=b","array=true"))&gt;1,GR$21,IF(INDEX(INDIRECT($AI42),GR$21,MATCH($AH42,INDIRECT($AJ42),0)+1)="",GR$21,IF(INDEX(INDIRECT($AI42),GR$21,MATCH($AH42,INDIRECT($AJ42),0)+1)="Label",GR$21,IF(INDEX(INDIRECT($AI42),GR$21,MATCH($AH42,INDIRECT($AJ42),0)+1)="GLabel",GR$21,"")))),""),""),"")</f>
        <v/>
      </c>
      <c r="GS42" s="4" t="str">
        <f ca="1">IF(Sec_Formula_Indicator&gt;0,IF(LEN($AH42)&gt;0,IF(GS$21&lt;=INDEX(INDIRECT($AJ42),1,MATCH($AH42,INDIRECT($AJ42),0)+1)+1,IF(COUNTA(_xll.BDH(TKR,IFERROR(INDEX(INDIRECT($AI42),GS$21,MATCH($AH42,INDIRECT($AJ42),0)+1),""),$Q$5,"",$Q$6,"dts=h","fill=b","array=true"))&gt;1,GS$21,IF(INDEX(INDIRECT($AI42),GS$21,MATCH($AH42,INDIRECT($AJ42),0)+1)="",GS$21,IF(INDEX(INDIRECT($AI42),GS$21,MATCH($AH42,INDIRECT($AJ42),0)+1)="Label",GS$21,IF(INDEX(INDIRECT($AI42),GS$21,MATCH($AH42,INDIRECT($AJ42),0)+1)="GLabel",GS$21,"")))),""),""),"")</f>
        <v/>
      </c>
      <c r="GT42" s="4" t="str">
        <f ca="1">IF(Sec_Formula_Indicator&gt;0,IF(LEN($AH42)&gt;0,IF(GT$21&lt;=INDEX(INDIRECT($AJ42),1,MATCH($AH42,INDIRECT($AJ42),0)+1)+1,IF(COUNTA(_xll.BDH(TKR,IFERROR(INDEX(INDIRECT($AI42),GT$21,MATCH($AH42,INDIRECT($AJ42),0)+1),""),$Q$5,"",$Q$6,"dts=h","fill=b","array=true"))&gt;1,GT$21,IF(INDEX(INDIRECT($AI42),GT$21,MATCH($AH42,INDIRECT($AJ42),0)+1)="",GT$21,IF(INDEX(INDIRECT($AI42),GT$21,MATCH($AH42,INDIRECT($AJ42),0)+1)="Label",GT$21,IF(INDEX(INDIRECT($AI42),GT$21,MATCH($AH42,INDIRECT($AJ42),0)+1)="GLabel",GT$21,"")))),""),""),"")</f>
        <v/>
      </c>
      <c r="GU42" s="4" t="str">
        <f ca="1">IF(Sec_Formula_Indicator&gt;0,IF(LEN($AH42)&gt;0,IF(GU$21&lt;=INDEX(INDIRECT($AJ42),1,MATCH($AH42,INDIRECT($AJ42),0)+1)+1,IF(COUNTA(_xll.BDH(TKR,IFERROR(INDEX(INDIRECT($AI42),GU$21,MATCH($AH42,INDIRECT($AJ42),0)+1),""),$Q$5,"",$Q$6,"dts=h","fill=b","array=true"))&gt;1,GU$21,IF(INDEX(INDIRECT($AI42),GU$21,MATCH($AH42,INDIRECT($AJ42),0)+1)="",GU$21,IF(INDEX(INDIRECT($AI42),GU$21,MATCH($AH42,INDIRECT($AJ42),0)+1)="Label",GU$21,IF(INDEX(INDIRECT($AI42),GU$21,MATCH($AH42,INDIRECT($AJ42),0)+1)="GLabel",GU$21,"")))),""),""),"")</f>
        <v/>
      </c>
      <c r="GV42" s="4" t="str">
        <f ca="1">IF(Sec_Formula_Indicator&gt;0,IF(LEN($AH42)&gt;0,IF(GV$21&lt;=INDEX(INDIRECT($AJ42),1,MATCH($AH42,INDIRECT($AJ42),0)+1)+1,IF(COUNTA(_xll.BDH(TKR,IFERROR(INDEX(INDIRECT($AI42),GV$21,MATCH($AH42,INDIRECT($AJ42),0)+1),""),$Q$5,"",$Q$6,"dts=h","fill=b","array=true"))&gt;1,GV$21,IF(INDEX(INDIRECT($AI42),GV$21,MATCH($AH42,INDIRECT($AJ42),0)+1)="",GV$21,IF(INDEX(INDIRECT($AI42),GV$21,MATCH($AH42,INDIRECT($AJ42),0)+1)="Label",GV$21,IF(INDEX(INDIRECT($AI42),GV$21,MATCH($AH42,INDIRECT($AJ42),0)+1)="GLabel",GV$21,"")))),""),""),"")</f>
        <v/>
      </c>
      <c r="IG42" t="str">
        <f t="shared" ca="1" si="34"/>
        <v/>
      </c>
      <c r="IH42" t="str">
        <f t="shared" ca="1" si="34"/>
        <v/>
      </c>
      <c r="II42" t="str">
        <f t="shared" ca="1" si="34"/>
        <v/>
      </c>
      <c r="IJ42" t="str">
        <f t="shared" ca="1" si="34"/>
        <v/>
      </c>
      <c r="IK42" t="str">
        <f t="shared" ca="1" si="34"/>
        <v/>
      </c>
      <c r="IL42" t="str">
        <f t="shared" ca="1" si="34"/>
        <v/>
      </c>
      <c r="IM42" t="str">
        <f t="shared" ca="1" si="34"/>
        <v/>
      </c>
      <c r="IN42" t="str">
        <f t="shared" ca="1" si="34"/>
        <v/>
      </c>
      <c r="IO42" t="str">
        <f t="shared" ca="1" si="34"/>
        <v/>
      </c>
      <c r="IP42" t="str">
        <f t="shared" ca="1" si="34"/>
        <v/>
      </c>
      <c r="IQ42" t="str">
        <f t="shared" ca="1" si="34"/>
        <v/>
      </c>
      <c r="IR42" t="str">
        <f t="shared" ca="1" si="34"/>
        <v/>
      </c>
      <c r="IS42" t="str">
        <f t="shared" ca="1" si="34"/>
        <v/>
      </c>
      <c r="IT42" t="str">
        <f t="shared" ca="1" si="34"/>
        <v/>
      </c>
      <c r="IU42" t="str">
        <f t="shared" ca="1" si="34"/>
        <v/>
      </c>
      <c r="IV42" t="str">
        <f t="shared" ca="1" si="34"/>
        <v/>
      </c>
      <c r="IW42" t="str">
        <f t="shared" ca="1" si="35"/>
        <v/>
      </c>
      <c r="IX42" t="str">
        <f t="shared" ca="1" si="35"/>
        <v/>
      </c>
      <c r="IY42" t="str">
        <f t="shared" ca="1" si="35"/>
        <v/>
      </c>
      <c r="IZ42" t="str">
        <f t="shared" ca="1" si="35"/>
        <v/>
      </c>
      <c r="JA42" t="str">
        <f t="shared" ca="1" si="35"/>
        <v/>
      </c>
      <c r="JB42" t="str">
        <f t="shared" ca="1" si="35"/>
        <v/>
      </c>
      <c r="JC42" t="str">
        <f t="shared" ca="1" si="35"/>
        <v/>
      </c>
      <c r="JD42" t="str">
        <f t="shared" ca="1" si="35"/>
        <v/>
      </c>
      <c r="JE42" t="str">
        <f t="shared" ca="1" si="35"/>
        <v/>
      </c>
      <c r="JF42" t="str">
        <f t="shared" ca="1" si="35"/>
        <v/>
      </c>
      <c r="JG42" t="str">
        <f t="shared" ca="1" si="35"/>
        <v/>
      </c>
      <c r="JH42" t="str">
        <f t="shared" ca="1" si="35"/>
        <v/>
      </c>
      <c r="JI42" t="str">
        <f t="shared" ca="1" si="35"/>
        <v/>
      </c>
      <c r="JJ42" t="str">
        <f t="shared" ca="1" si="35"/>
        <v/>
      </c>
      <c r="JK42" t="str">
        <f t="shared" ca="1" si="35"/>
        <v/>
      </c>
      <c r="JL42" t="str">
        <f t="shared" ca="1" si="35"/>
        <v/>
      </c>
      <c r="JM42" t="str">
        <f t="shared" ca="1" si="36"/>
        <v/>
      </c>
      <c r="JN42" t="str">
        <f t="shared" ca="1" si="36"/>
        <v/>
      </c>
      <c r="JO42" t="str">
        <f t="shared" ca="1" si="36"/>
        <v/>
      </c>
      <c r="JP42" t="str">
        <f t="shared" ca="1" si="36"/>
        <v/>
      </c>
      <c r="JQ42" t="str">
        <f t="shared" ca="1" si="36"/>
        <v/>
      </c>
      <c r="JR42" t="str">
        <f t="shared" ca="1" si="36"/>
        <v/>
      </c>
      <c r="JS42" t="str">
        <f t="shared" ca="1" si="36"/>
        <v/>
      </c>
      <c r="JT42" t="str">
        <f t="shared" ca="1" si="36"/>
        <v/>
      </c>
      <c r="JU42" t="str">
        <f t="shared" ca="1" si="36"/>
        <v/>
      </c>
      <c r="JV42" t="str">
        <f t="shared" ca="1" si="36"/>
        <v/>
      </c>
      <c r="JW42" t="str">
        <f t="shared" ca="1" si="36"/>
        <v/>
      </c>
      <c r="JX42" t="str">
        <f t="shared" ca="1" si="36"/>
        <v/>
      </c>
      <c r="JY42" t="str">
        <f t="shared" ca="1" si="36"/>
        <v/>
      </c>
      <c r="JZ42" t="str">
        <f t="shared" ca="1" si="36"/>
        <v/>
      </c>
      <c r="KA42" t="str">
        <f t="shared" ca="1" si="36"/>
        <v/>
      </c>
      <c r="KB42" t="str">
        <f t="shared" ca="1" si="36"/>
        <v/>
      </c>
      <c r="KC42" t="str">
        <f t="shared" ca="1" si="37"/>
        <v/>
      </c>
      <c r="KD42" t="str">
        <f t="shared" ca="1" si="37"/>
        <v/>
      </c>
      <c r="KE42" t="str">
        <f t="shared" ca="1" si="37"/>
        <v/>
      </c>
      <c r="KF42" t="str">
        <f t="shared" ca="1" si="37"/>
        <v/>
      </c>
      <c r="KG42" t="str">
        <f t="shared" ca="1" si="37"/>
        <v/>
      </c>
      <c r="KH42" t="str">
        <f t="shared" ca="1" si="37"/>
        <v/>
      </c>
      <c r="KI42" t="str">
        <f t="shared" ca="1" si="37"/>
        <v/>
      </c>
      <c r="KJ42" t="str">
        <f t="shared" ca="1" si="37"/>
        <v/>
      </c>
      <c r="KK42" t="str">
        <f t="shared" ca="1" si="37"/>
        <v/>
      </c>
      <c r="KL42" t="str">
        <f t="shared" ca="1" si="37"/>
        <v/>
      </c>
      <c r="KM42" t="str">
        <f t="shared" ca="1" si="37"/>
        <v/>
      </c>
      <c r="KN42" t="str">
        <f t="shared" ca="1" si="37"/>
        <v/>
      </c>
      <c r="KO42" t="str">
        <f t="shared" ca="1" si="37"/>
        <v/>
      </c>
      <c r="KP42" t="str">
        <f t="shared" ca="1" si="37"/>
        <v/>
      </c>
      <c r="KQ42" t="str">
        <f t="shared" ca="1" si="37"/>
        <v/>
      </c>
      <c r="KR42" t="str">
        <f t="shared" ca="1" si="37"/>
        <v/>
      </c>
      <c r="KS42" t="str">
        <f t="shared" ca="1" si="38"/>
        <v/>
      </c>
      <c r="KT42" t="str">
        <f t="shared" ca="1" si="38"/>
        <v/>
      </c>
      <c r="KU42" t="str">
        <f t="shared" ca="1" si="38"/>
        <v/>
      </c>
      <c r="KV42" t="str">
        <f t="shared" ca="1" si="38"/>
        <v/>
      </c>
      <c r="KW42" t="str">
        <f t="shared" ca="1" si="38"/>
        <v/>
      </c>
      <c r="KX42" t="str">
        <f t="shared" ca="1" si="38"/>
        <v/>
      </c>
      <c r="KY42" t="str">
        <f t="shared" ca="1" si="38"/>
        <v/>
      </c>
      <c r="KZ42" t="str">
        <f t="shared" ca="1" si="38"/>
        <v/>
      </c>
      <c r="LA42" t="str">
        <f t="shared" ca="1" si="38"/>
        <v/>
      </c>
      <c r="LB42" t="str">
        <f t="shared" ca="1" si="38"/>
        <v/>
      </c>
      <c r="LC42" t="str">
        <f t="shared" ca="1" si="38"/>
        <v/>
      </c>
      <c r="LD42" t="str">
        <f t="shared" ca="1" si="38"/>
        <v/>
      </c>
      <c r="LE42" t="str">
        <f t="shared" ca="1" si="38"/>
        <v/>
      </c>
      <c r="LF42" t="str">
        <f t="shared" ca="1" si="38"/>
        <v/>
      </c>
      <c r="LG42" t="str">
        <f t="shared" ca="1" si="38"/>
        <v/>
      </c>
      <c r="LH42" t="str">
        <f t="shared" ca="1" si="38"/>
        <v/>
      </c>
      <c r="LI42" t="str">
        <f t="shared" ca="1" si="39"/>
        <v/>
      </c>
      <c r="LJ42" t="str">
        <f t="shared" ca="1" si="39"/>
        <v/>
      </c>
      <c r="LK42" t="str">
        <f t="shared" ca="1" si="39"/>
        <v/>
      </c>
      <c r="LL42" t="str">
        <f t="shared" ca="1" si="39"/>
        <v/>
      </c>
      <c r="LM42" t="str">
        <f t="shared" ca="1" si="39"/>
        <v/>
      </c>
      <c r="LN42" t="str">
        <f t="shared" ca="1" si="39"/>
        <v/>
      </c>
      <c r="LO42" t="str">
        <f t="shared" ca="1" si="39"/>
        <v/>
      </c>
      <c r="LP42" t="str">
        <f t="shared" ca="1" si="39"/>
        <v/>
      </c>
      <c r="LQ42" t="str">
        <f t="shared" ca="1" si="39"/>
        <v/>
      </c>
      <c r="LR42" t="str">
        <f t="shared" ca="1" si="39"/>
        <v/>
      </c>
      <c r="LS42" t="str">
        <f t="shared" ca="1" si="39"/>
        <v/>
      </c>
      <c r="LT42" t="str">
        <f t="shared" ca="1" si="39"/>
        <v/>
      </c>
      <c r="LU42" t="str">
        <f t="shared" ca="1" si="39"/>
        <v/>
      </c>
      <c r="LV42" t="str">
        <f t="shared" ca="1" si="39"/>
        <v/>
      </c>
      <c r="LW42" t="str">
        <f t="shared" ca="1" si="39"/>
        <v/>
      </c>
      <c r="LX42" t="str">
        <f t="shared" ca="1" si="39"/>
        <v/>
      </c>
      <c r="LY42" t="str">
        <f t="shared" ca="1" si="40"/>
        <v/>
      </c>
      <c r="LZ42" t="str">
        <f t="shared" ca="1" si="40"/>
        <v/>
      </c>
      <c r="MA42" t="str">
        <f t="shared" ca="1" si="40"/>
        <v/>
      </c>
      <c r="MB42" t="str">
        <f t="shared" ca="1" si="40"/>
        <v/>
      </c>
      <c r="MC42" t="str">
        <f t="shared" ca="1" si="40"/>
        <v/>
      </c>
      <c r="MD42" t="str">
        <f t="shared" ca="1" si="40"/>
        <v/>
      </c>
      <c r="ME42" t="str">
        <f t="shared" ca="1" si="40"/>
        <v/>
      </c>
      <c r="MF42" t="str">
        <f t="shared" ca="1" si="40"/>
        <v/>
      </c>
      <c r="MG42" t="str">
        <f t="shared" ca="1" si="40"/>
        <v/>
      </c>
      <c r="MH42" t="str">
        <f t="shared" ca="1" si="40"/>
        <v/>
      </c>
      <c r="MI42" t="str">
        <f t="shared" ca="1" si="40"/>
        <v/>
      </c>
      <c r="MJ42" t="str">
        <f t="shared" ca="1" si="40"/>
        <v/>
      </c>
      <c r="MK42" t="str">
        <f t="shared" ca="1" si="40"/>
        <v/>
      </c>
      <c r="ML42" t="str">
        <f t="shared" ca="1" si="40"/>
        <v/>
      </c>
      <c r="MM42" t="str">
        <f t="shared" ca="1" si="40"/>
        <v/>
      </c>
      <c r="MN42" t="str">
        <f t="shared" ca="1" si="40"/>
        <v/>
      </c>
      <c r="MO42" t="str">
        <f t="shared" ca="1" si="41"/>
        <v/>
      </c>
      <c r="MP42" t="str">
        <f t="shared" ca="1" si="41"/>
        <v/>
      </c>
      <c r="MQ42" t="str">
        <f t="shared" ca="1" si="41"/>
        <v/>
      </c>
      <c r="MR42" t="str">
        <f t="shared" ca="1" si="41"/>
        <v/>
      </c>
      <c r="MS42" t="str">
        <f t="shared" ca="1" si="41"/>
        <v/>
      </c>
      <c r="MT42" t="str">
        <f t="shared" ca="1" si="41"/>
        <v/>
      </c>
      <c r="MU42" t="str">
        <f t="shared" ca="1" si="41"/>
        <v/>
      </c>
      <c r="MV42" t="str">
        <f t="shared" ca="1" si="41"/>
        <v/>
      </c>
      <c r="MW42" t="str">
        <f t="shared" ca="1" si="41"/>
        <v/>
      </c>
      <c r="MX42" t="str">
        <f t="shared" ca="1" si="41"/>
        <v/>
      </c>
      <c r="MY42" t="str">
        <f t="shared" ca="1" si="41"/>
        <v/>
      </c>
      <c r="MZ42" t="str">
        <f t="shared" ca="1" si="41"/>
        <v/>
      </c>
      <c r="NA42" t="str">
        <f t="shared" ca="1" si="41"/>
        <v/>
      </c>
      <c r="NB42" t="str">
        <f t="shared" ca="1" si="41"/>
        <v/>
      </c>
      <c r="NC42" t="str">
        <f t="shared" ca="1" si="41"/>
        <v/>
      </c>
      <c r="ND42" t="str">
        <f t="shared" ca="1" si="41"/>
        <v/>
      </c>
      <c r="NE42" t="str">
        <f t="shared" ca="1" si="42"/>
        <v/>
      </c>
      <c r="NF42" t="str">
        <f t="shared" ca="1" si="42"/>
        <v/>
      </c>
      <c r="NG42" t="str">
        <f t="shared" ca="1" si="42"/>
        <v/>
      </c>
      <c r="NH42" t="str">
        <f t="shared" ca="1" si="42"/>
        <v/>
      </c>
      <c r="NI42" t="str">
        <f t="shared" ca="1" si="42"/>
        <v/>
      </c>
      <c r="NJ42" t="str">
        <f t="shared" ca="1" si="42"/>
        <v/>
      </c>
      <c r="NK42" t="str">
        <f t="shared" ca="1" si="42"/>
        <v/>
      </c>
      <c r="NL42" t="str">
        <f t="shared" ca="1" si="42"/>
        <v/>
      </c>
      <c r="NM42" t="str">
        <f t="shared" ca="1" si="42"/>
        <v/>
      </c>
      <c r="NN42" t="str">
        <f t="shared" ca="1" si="42"/>
        <v/>
      </c>
      <c r="NO42" t="str">
        <f t="shared" ca="1" si="42"/>
        <v/>
      </c>
      <c r="NP42" t="str">
        <f t="shared" ca="1" si="42"/>
        <v/>
      </c>
      <c r="NQ42" t="str">
        <f t="shared" ca="1" si="42"/>
        <v/>
      </c>
      <c r="NR42" t="str">
        <f t="shared" ca="1" si="42"/>
        <v/>
      </c>
      <c r="NS42" t="str">
        <f t="shared" ca="1" si="42"/>
        <v/>
      </c>
      <c r="NT42" t="str">
        <f t="shared" ca="1" si="42"/>
        <v/>
      </c>
      <c r="NU42" t="str">
        <f t="shared" ca="1" si="43"/>
        <v/>
      </c>
      <c r="NV42" t="str">
        <f t="shared" ca="1" si="43"/>
        <v/>
      </c>
      <c r="NW42" t="str">
        <f t="shared" ca="1" si="43"/>
        <v/>
      </c>
      <c r="NX42" t="str">
        <f t="shared" ca="1" si="43"/>
        <v/>
      </c>
      <c r="NY42" t="str">
        <f t="shared" ca="1" si="43"/>
        <v/>
      </c>
      <c r="NZ42" t="str">
        <f t="shared" ca="1" si="43"/>
        <v/>
      </c>
      <c r="OA42" t="str">
        <f t="shared" ca="1" si="43"/>
        <v/>
      </c>
      <c r="OB42" t="str">
        <f t="shared" ca="1" si="43"/>
        <v/>
      </c>
      <c r="OC42" t="str">
        <f t="shared" ca="1" si="43"/>
        <v/>
      </c>
      <c r="OD42" t="str">
        <f t="shared" ca="1" si="43"/>
        <v/>
      </c>
      <c r="OE42" t="str">
        <f t="shared" ca="1" si="43"/>
        <v/>
      </c>
      <c r="OF42" t="str">
        <f t="shared" ca="1" si="43"/>
        <v/>
      </c>
      <c r="OG42" t="str">
        <f t="shared" ca="1" si="43"/>
        <v/>
      </c>
      <c r="OH42" t="str">
        <f t="shared" ca="1" si="43"/>
        <v/>
      </c>
      <c r="OI42" t="str">
        <f t="shared" ca="1" si="43"/>
        <v/>
      </c>
      <c r="OJ42" t="str">
        <f t="shared" ca="1" si="43"/>
        <v/>
      </c>
      <c r="OL42">
        <v>20</v>
      </c>
      <c r="OM42" s="67" t="str">
        <f ca="1">IF($OM41&lt;&gt;"",IF(COUNTIF($OM$23:$OM41,$OM41)-INDEX($AD$23:$AD$48,MATCH($OM41,$AC$23:$AC$48,0),1)=0,INDEX($AC$23:$AC$48,MATCH($OM41,$AC$23:$AC$48,0)+1,1),$OM41),"")</f>
        <v>Income Statement</v>
      </c>
      <c r="ON42">
        <f t="shared" ca="1" si="22"/>
        <v>6</v>
      </c>
      <c r="OO42" t="str">
        <f t="shared" ca="1" si="16"/>
        <v/>
      </c>
      <c r="OP42" t="str">
        <f t="shared" ca="1" si="17"/>
        <v>SGGrids</v>
      </c>
      <c r="OQ42" s="68" t="str">
        <f t="shared" ca="1" si="18"/>
        <v>SGGridNames</v>
      </c>
      <c r="OT42" t="str">
        <f ca="1">IF($OT41&lt;&gt;"",IF(COUNTIF($OT$23:$OT41,$OT41)-INDEX($AF$23:$AF$48,MATCH($OT41,$AE$23:$AE$48,0),1)=0,INDEX($AE$23:$AE$48,MATCH($OT41,$AE$23:$AE$48,0)+1,1),$OT41),"")</f>
        <v/>
      </c>
      <c r="OU42" t="str">
        <f t="shared" ca="1" si="23"/>
        <v/>
      </c>
      <c r="OV42" t="str">
        <f t="shared" ca="1" si="19"/>
        <v/>
      </c>
      <c r="OW42" t="str">
        <f t="shared" ca="1" si="20"/>
        <v/>
      </c>
      <c r="OX42" t="str">
        <f t="shared" ca="1" si="21"/>
        <v/>
      </c>
    </row>
    <row r="43" spans="4:414">
      <c r="D43" s="21"/>
      <c r="E43" s="21" t="s">
        <v>3334</v>
      </c>
      <c r="F43" s="53" t="s">
        <v>8101</v>
      </c>
      <c r="G43" s="21"/>
      <c r="H43" s="45"/>
      <c r="I43" s="53" t="s">
        <v>8109</v>
      </c>
      <c r="J43" s="53" t="s">
        <v>8110</v>
      </c>
      <c r="K43" s="53" t="s">
        <v>8111</v>
      </c>
      <c r="L43" s="45" t="str">
        <f ca="1">IF($O43&lt;&gt;"Key Field",IF(ISNUMBER(MATCH(OFFSET($I43,0,RIGHT($F43)-1),OFFSET($C$7,0,RIGHT($F43)-1,8,1),0)),IF(_xll.BDP(TKR,CHOOSE(RIGHT($F43,1),"BI031","BI032","BI033"),"EQY_FUNDS_SEGMENT_NUMBER",MATCH(OFFSET($I43,0,RIGHT($F43)-1),OFFSET($C$7,0,RIGHT($F43)-1,8,1),0))/100&gt;Industry!$W$7,TRUE,""),""),"")</f>
        <v/>
      </c>
      <c r="M43" s="45"/>
      <c r="N43" s="21" t="s">
        <v>3232</v>
      </c>
      <c r="O43" s="21" t="s">
        <v>8102</v>
      </c>
      <c r="P43" s="21" t="s">
        <v>3286</v>
      </c>
      <c r="Q43" s="45"/>
      <c r="R43" s="21" t="s">
        <v>8124</v>
      </c>
      <c r="S43" s="21" t="s">
        <v>8125</v>
      </c>
      <c r="T43" s="21" t="s">
        <v>3252</v>
      </c>
      <c r="U43" s="45" t="str">
        <f ca="1">IF($O43&lt;&gt;"Key Field",IF(ISNUMBER(MATCH(OFFSET($R43,0,RIGHT($O43)-1),OFFSET($C$7,0,RIGHT($O43)-1,8,1),0)),IF(_xll.BDP(TKR,CHOOSE(RIGHT($O43,1),"BI031","BI032","BI033"),"EQY_FUNDS_SEGMENT_NUMBER",MATCH(OFFSET($R43,0,RIGHT($O43)-1),OFFSET($C$7,0,RIGHT($O43)-1,8,1),0))/100&gt;Industry!$W$7,TRUE,""),""),"")</f>
        <v/>
      </c>
      <c r="V43" s="72"/>
      <c r="Y43" t="str">
        <f ca="1">IFERROR(IF(OR($H43,$L43,$M43)=TRUE,COUNTIF(Y$23:Y42,"&gt;0")+1,""),"")</f>
        <v/>
      </c>
      <c r="Z43" t="str">
        <f ca="1">IFERROR(IF(OR($Q43,$U43,$V43)=TRUE,COUNTIF(Z$23:Z42,"&gt;0")+1,""),"")</f>
        <v/>
      </c>
      <c r="AA43" s="63" t="str">
        <f ca="1">IF(ISNUMBER($AK43),IF($AK43&gt;=1,COUNTIF($AK$41:$AK42,"&gt;=1")+1,""),"")</f>
        <v/>
      </c>
      <c r="AB43">
        <v>21</v>
      </c>
      <c r="AC43" s="61" t="str">
        <f t="shared" ca="1" si="0"/>
        <v/>
      </c>
      <c r="AD43" s="61" t="str">
        <f t="shared" ca="1" si="1"/>
        <v/>
      </c>
      <c r="AE43" s="63" t="str">
        <f t="shared" ca="1" si="2"/>
        <v/>
      </c>
      <c r="AF43" s="63" t="str">
        <f t="shared" ca="1" si="3"/>
        <v/>
      </c>
      <c r="AG43">
        <v>3</v>
      </c>
      <c r="AH43" t="str">
        <f t="shared" ca="1" si="30"/>
        <v/>
      </c>
      <c r="AI43" t="s">
        <v>6548</v>
      </c>
      <c r="AJ43" t="s">
        <v>6547</v>
      </c>
      <c r="AK43" t="str">
        <f t="shared" ca="1" si="31"/>
        <v/>
      </c>
      <c r="AL43" t="str">
        <f t="shared" ca="1" si="32"/>
        <v/>
      </c>
      <c r="AM43" t="str">
        <f t="shared" ca="1" si="33"/>
        <v/>
      </c>
      <c r="AN43" s="4" t="str">
        <f ca="1">IF(Sec_Formula_Indicator&gt;0,IF(LEN($AH43)&gt;0,IF(AN$21&lt;=INDEX(INDIRECT($AJ43),1,MATCH($AH43,INDIRECT($AJ43),0)+1)+1,IF(COUNTA(_xll.BDH(TKR,IFERROR(INDEX(INDIRECT($AI43),AN$21,MATCH($AH43,INDIRECT($AJ43),0)+1),""),$Q$5,"",$Q$6,"dts=h","fill=b","array=true"))&gt;1,AN$21,IF(INDEX(INDIRECT($AI43),AN$21,MATCH($AH43,INDIRECT($AJ43),0)+1)="",AN$21,IF(INDEX(INDIRECT($AI43),AN$21,MATCH($AH43,INDIRECT($AJ43),0)+1)="Label",AN$21,IF(INDEX(INDIRECT($AI43),AN$21,MATCH($AH43,INDIRECT($AJ43),0)+1)="GLabel",AN$21,"")))),""),""),"")</f>
        <v/>
      </c>
      <c r="AO43" s="4" t="str">
        <f ca="1">IF(Sec_Formula_Indicator&gt;0,IF(LEN($AH43)&gt;0,IF(AO$21&lt;=INDEX(INDIRECT($AJ43),1,MATCH($AH43,INDIRECT($AJ43),0)+1)+1,IF(COUNTA(_xll.BDH(TKR,IFERROR(INDEX(INDIRECT($AI43),AO$21,MATCH($AH43,INDIRECT($AJ43),0)+1),""),$Q$5,"",$Q$6,"dts=h","fill=b","array=true"))&gt;1,AO$21,IF(INDEX(INDIRECT($AI43),AO$21,MATCH($AH43,INDIRECT($AJ43),0)+1)="",AO$21,IF(INDEX(INDIRECT($AI43),AO$21,MATCH($AH43,INDIRECT($AJ43),0)+1)="Label",AO$21,IF(INDEX(INDIRECT($AI43),AO$21,MATCH($AH43,INDIRECT($AJ43),0)+1)="GLabel",AO$21,"")))),""),""),"")</f>
        <v/>
      </c>
      <c r="AP43" s="4" t="str">
        <f ca="1">IF(Sec_Formula_Indicator&gt;0,IF(LEN($AH43)&gt;0,IF(AP$21&lt;=INDEX(INDIRECT($AJ43),1,MATCH($AH43,INDIRECT($AJ43),0)+1)+1,IF(COUNTA(_xll.BDH(TKR,IFERROR(INDEX(INDIRECT($AI43),AP$21,MATCH($AH43,INDIRECT($AJ43),0)+1),""),$Q$5,"",$Q$6,"dts=h","fill=b","array=true"))&gt;1,AP$21,IF(INDEX(INDIRECT($AI43),AP$21,MATCH($AH43,INDIRECT($AJ43),0)+1)="",AP$21,IF(INDEX(INDIRECT($AI43),AP$21,MATCH($AH43,INDIRECT($AJ43),0)+1)="Label",AP$21,IF(INDEX(INDIRECT($AI43),AP$21,MATCH($AH43,INDIRECT($AJ43),0)+1)="GLabel",AP$21,"")))),""),""),"")</f>
        <v/>
      </c>
      <c r="AQ43" s="4" t="str">
        <f ca="1">IF(Sec_Formula_Indicator&gt;0,IF(LEN($AH43)&gt;0,IF(AQ$21&lt;=INDEX(INDIRECT($AJ43),1,MATCH($AH43,INDIRECT($AJ43),0)+1)+1,IF(COUNTA(_xll.BDH(TKR,IFERROR(INDEX(INDIRECT($AI43),AQ$21,MATCH($AH43,INDIRECT($AJ43),0)+1),""),$Q$5,"",$Q$6,"dts=h","fill=b","array=true"))&gt;1,AQ$21,IF(INDEX(INDIRECT($AI43),AQ$21,MATCH($AH43,INDIRECT($AJ43),0)+1)="",AQ$21,IF(INDEX(INDIRECT($AI43),AQ$21,MATCH($AH43,INDIRECT($AJ43),0)+1)="Label",AQ$21,IF(INDEX(INDIRECT($AI43),AQ$21,MATCH($AH43,INDIRECT($AJ43),0)+1)="GLabel",AQ$21,"")))),""),""),"")</f>
        <v/>
      </c>
      <c r="AR43" s="4" t="str">
        <f ca="1">IF(Sec_Formula_Indicator&gt;0,IF(LEN($AH43)&gt;0,IF(AR$21&lt;=INDEX(INDIRECT($AJ43),1,MATCH($AH43,INDIRECT($AJ43),0)+1)+1,IF(COUNTA(_xll.BDH(TKR,IFERROR(INDEX(INDIRECT($AI43),AR$21,MATCH($AH43,INDIRECT($AJ43),0)+1),""),$Q$5,"",$Q$6,"dts=h","fill=b","array=true"))&gt;1,AR$21,IF(INDEX(INDIRECT($AI43),AR$21,MATCH($AH43,INDIRECT($AJ43),0)+1)="",AR$21,IF(INDEX(INDIRECT($AI43),AR$21,MATCH($AH43,INDIRECT($AJ43),0)+1)="Label",AR$21,IF(INDEX(INDIRECT($AI43),AR$21,MATCH($AH43,INDIRECT($AJ43),0)+1)="GLabel",AR$21,"")))),""),""),"")</f>
        <v/>
      </c>
      <c r="AS43" s="4" t="str">
        <f ca="1">IF(Sec_Formula_Indicator&gt;0,IF(LEN($AH43)&gt;0,IF(AS$21&lt;=INDEX(INDIRECT($AJ43),1,MATCH($AH43,INDIRECT($AJ43),0)+1)+1,IF(COUNTA(_xll.BDH(TKR,IFERROR(INDEX(INDIRECT($AI43),AS$21,MATCH($AH43,INDIRECT($AJ43),0)+1),""),$Q$5,"",$Q$6,"dts=h","fill=b","array=true"))&gt;1,AS$21,IF(INDEX(INDIRECT($AI43),AS$21,MATCH($AH43,INDIRECT($AJ43),0)+1)="",AS$21,IF(INDEX(INDIRECT($AI43),AS$21,MATCH($AH43,INDIRECT($AJ43),0)+1)="Label",AS$21,IF(INDEX(INDIRECT($AI43),AS$21,MATCH($AH43,INDIRECT($AJ43),0)+1)="GLabel",AS$21,"")))),""),""),"")</f>
        <v/>
      </c>
      <c r="AT43" s="4" t="str">
        <f ca="1">IF(Sec_Formula_Indicator&gt;0,IF(LEN($AH43)&gt;0,IF(AT$21&lt;=INDEX(INDIRECT($AJ43),1,MATCH($AH43,INDIRECT($AJ43),0)+1)+1,IF(COUNTA(_xll.BDH(TKR,IFERROR(INDEX(INDIRECT($AI43),AT$21,MATCH($AH43,INDIRECT($AJ43),0)+1),""),$Q$5,"",$Q$6,"dts=h","fill=b","array=true"))&gt;1,AT$21,IF(INDEX(INDIRECT($AI43),AT$21,MATCH($AH43,INDIRECT($AJ43),0)+1)="",AT$21,IF(INDEX(INDIRECT($AI43),AT$21,MATCH($AH43,INDIRECT($AJ43),0)+1)="Label",AT$21,IF(INDEX(INDIRECT($AI43),AT$21,MATCH($AH43,INDIRECT($AJ43),0)+1)="GLabel",AT$21,"")))),""),""),"")</f>
        <v/>
      </c>
      <c r="AU43" s="4" t="str">
        <f ca="1">IF(Sec_Formula_Indicator&gt;0,IF(LEN($AH43)&gt;0,IF(AU$21&lt;=INDEX(INDIRECT($AJ43),1,MATCH($AH43,INDIRECT($AJ43),0)+1)+1,IF(COUNTA(_xll.BDH(TKR,IFERROR(INDEX(INDIRECT($AI43),AU$21,MATCH($AH43,INDIRECT($AJ43),0)+1),""),$Q$5,"",$Q$6,"dts=h","fill=b","array=true"))&gt;1,AU$21,IF(INDEX(INDIRECT($AI43),AU$21,MATCH($AH43,INDIRECT($AJ43),0)+1)="",AU$21,IF(INDEX(INDIRECT($AI43),AU$21,MATCH($AH43,INDIRECT($AJ43),0)+1)="Label",AU$21,IF(INDEX(INDIRECT($AI43),AU$21,MATCH($AH43,INDIRECT($AJ43),0)+1)="GLabel",AU$21,"")))),""),""),"")</f>
        <v/>
      </c>
      <c r="AV43" s="4" t="str">
        <f ca="1">IF(Sec_Formula_Indicator&gt;0,IF(LEN($AH43)&gt;0,IF(AV$21&lt;=INDEX(INDIRECT($AJ43),1,MATCH($AH43,INDIRECT($AJ43),0)+1)+1,IF(COUNTA(_xll.BDH(TKR,IFERROR(INDEX(INDIRECT($AI43),AV$21,MATCH($AH43,INDIRECT($AJ43),0)+1),""),$Q$5,"",$Q$6,"dts=h","fill=b","array=true"))&gt;1,AV$21,IF(INDEX(INDIRECT($AI43),AV$21,MATCH($AH43,INDIRECT($AJ43),0)+1)="",AV$21,IF(INDEX(INDIRECT($AI43),AV$21,MATCH($AH43,INDIRECT($AJ43),0)+1)="Label",AV$21,IF(INDEX(INDIRECT($AI43),AV$21,MATCH($AH43,INDIRECT($AJ43),0)+1)="GLabel",AV$21,"")))),""),""),"")</f>
        <v/>
      </c>
      <c r="AW43" s="4" t="str">
        <f ca="1">IF(Sec_Formula_Indicator&gt;0,IF(LEN($AH43)&gt;0,IF(AW$21&lt;=INDEX(INDIRECT($AJ43),1,MATCH($AH43,INDIRECT($AJ43),0)+1)+1,IF(COUNTA(_xll.BDH(TKR,IFERROR(INDEX(INDIRECT($AI43),AW$21,MATCH($AH43,INDIRECT($AJ43),0)+1),""),$Q$5,"",$Q$6,"dts=h","fill=b","array=true"))&gt;1,AW$21,IF(INDEX(INDIRECT($AI43),AW$21,MATCH($AH43,INDIRECT($AJ43),0)+1)="",AW$21,IF(INDEX(INDIRECT($AI43),AW$21,MATCH($AH43,INDIRECT($AJ43),0)+1)="Label",AW$21,IF(INDEX(INDIRECT($AI43),AW$21,MATCH($AH43,INDIRECT($AJ43),0)+1)="GLabel",AW$21,"")))),""),""),"")</f>
        <v/>
      </c>
      <c r="AX43" s="4" t="str">
        <f ca="1">IF(Sec_Formula_Indicator&gt;0,IF(LEN($AH43)&gt;0,IF(AX$21&lt;=INDEX(INDIRECT($AJ43),1,MATCH($AH43,INDIRECT($AJ43),0)+1)+1,IF(COUNTA(_xll.BDH(TKR,IFERROR(INDEX(INDIRECT($AI43),AX$21,MATCH($AH43,INDIRECT($AJ43),0)+1),""),$Q$5,"",$Q$6,"dts=h","fill=b","array=true"))&gt;1,AX$21,IF(INDEX(INDIRECT($AI43),AX$21,MATCH($AH43,INDIRECT($AJ43),0)+1)="",AX$21,IF(INDEX(INDIRECT($AI43),AX$21,MATCH($AH43,INDIRECT($AJ43),0)+1)="Label",AX$21,IF(INDEX(INDIRECT($AI43),AX$21,MATCH($AH43,INDIRECT($AJ43),0)+1)="GLabel",AX$21,"")))),""),""),"")</f>
        <v/>
      </c>
      <c r="AY43" s="4" t="str">
        <f ca="1">IF(Sec_Formula_Indicator&gt;0,IF(LEN($AH43)&gt;0,IF(AY$21&lt;=INDEX(INDIRECT($AJ43),1,MATCH($AH43,INDIRECT($AJ43),0)+1)+1,IF(COUNTA(_xll.BDH(TKR,IFERROR(INDEX(INDIRECT($AI43),AY$21,MATCH($AH43,INDIRECT($AJ43),0)+1),""),$Q$5,"",$Q$6,"dts=h","fill=b","array=true"))&gt;1,AY$21,IF(INDEX(INDIRECT($AI43),AY$21,MATCH($AH43,INDIRECT($AJ43),0)+1)="",AY$21,IF(INDEX(INDIRECT($AI43),AY$21,MATCH($AH43,INDIRECT($AJ43),0)+1)="Label",AY$21,IF(INDEX(INDIRECT($AI43),AY$21,MATCH($AH43,INDIRECT($AJ43),0)+1)="GLabel",AY$21,"")))),""),""),"")</f>
        <v/>
      </c>
      <c r="AZ43" s="4" t="str">
        <f ca="1">IF(Sec_Formula_Indicator&gt;0,IF(LEN($AH43)&gt;0,IF(AZ$21&lt;=INDEX(INDIRECT($AJ43),1,MATCH($AH43,INDIRECT($AJ43),0)+1)+1,IF(COUNTA(_xll.BDH(TKR,IFERROR(INDEX(INDIRECT($AI43),AZ$21,MATCH($AH43,INDIRECT($AJ43),0)+1),""),$Q$5,"",$Q$6,"dts=h","fill=b","array=true"))&gt;1,AZ$21,IF(INDEX(INDIRECT($AI43),AZ$21,MATCH($AH43,INDIRECT($AJ43),0)+1)="",AZ$21,IF(INDEX(INDIRECT($AI43),AZ$21,MATCH($AH43,INDIRECT($AJ43),0)+1)="Label",AZ$21,IF(INDEX(INDIRECT($AI43),AZ$21,MATCH($AH43,INDIRECT($AJ43),0)+1)="GLabel",AZ$21,"")))),""),""),"")</f>
        <v/>
      </c>
      <c r="BA43" s="4" t="str">
        <f ca="1">IF(Sec_Formula_Indicator&gt;0,IF(LEN($AH43)&gt;0,IF(BA$21&lt;=INDEX(INDIRECT($AJ43),1,MATCH($AH43,INDIRECT($AJ43),0)+1)+1,IF(COUNTA(_xll.BDH(TKR,IFERROR(INDEX(INDIRECT($AI43),BA$21,MATCH($AH43,INDIRECT($AJ43),0)+1),""),$Q$5,"",$Q$6,"dts=h","fill=b","array=true"))&gt;1,BA$21,IF(INDEX(INDIRECT($AI43),BA$21,MATCH($AH43,INDIRECT($AJ43),0)+1)="",BA$21,IF(INDEX(INDIRECT($AI43),BA$21,MATCH($AH43,INDIRECT($AJ43),0)+1)="Label",BA$21,IF(INDEX(INDIRECT($AI43),BA$21,MATCH($AH43,INDIRECT($AJ43),0)+1)="GLabel",BA$21,"")))),""),""),"")</f>
        <v/>
      </c>
      <c r="BB43" s="4" t="str">
        <f ca="1">IF(Sec_Formula_Indicator&gt;0,IF(LEN($AH43)&gt;0,IF(BB$21&lt;=INDEX(INDIRECT($AJ43),1,MATCH($AH43,INDIRECT($AJ43),0)+1)+1,IF(COUNTA(_xll.BDH(TKR,IFERROR(INDEX(INDIRECT($AI43),BB$21,MATCH($AH43,INDIRECT($AJ43),0)+1),""),$Q$5,"",$Q$6,"dts=h","fill=b","array=true"))&gt;1,BB$21,IF(INDEX(INDIRECT($AI43),BB$21,MATCH($AH43,INDIRECT($AJ43),0)+1)="",BB$21,IF(INDEX(INDIRECT($AI43),BB$21,MATCH($AH43,INDIRECT($AJ43),0)+1)="Label",BB$21,IF(INDEX(INDIRECT($AI43),BB$21,MATCH($AH43,INDIRECT($AJ43),0)+1)="GLabel",BB$21,"")))),""),""),"")</f>
        <v/>
      </c>
      <c r="BC43" s="4" t="str">
        <f ca="1">IF(Sec_Formula_Indicator&gt;0,IF(LEN($AH43)&gt;0,IF(BC$21&lt;=INDEX(INDIRECT($AJ43),1,MATCH($AH43,INDIRECT($AJ43),0)+1)+1,IF(COUNTA(_xll.BDH(TKR,IFERROR(INDEX(INDIRECT($AI43),BC$21,MATCH($AH43,INDIRECT($AJ43),0)+1),""),$Q$5,"",$Q$6,"dts=h","fill=b","array=true"))&gt;1,BC$21,IF(INDEX(INDIRECT($AI43),BC$21,MATCH($AH43,INDIRECT($AJ43),0)+1)="",BC$21,IF(INDEX(INDIRECT($AI43),BC$21,MATCH($AH43,INDIRECT($AJ43),0)+1)="Label",BC$21,IF(INDEX(INDIRECT($AI43),BC$21,MATCH($AH43,INDIRECT($AJ43),0)+1)="GLabel",BC$21,"")))),""),""),"")</f>
        <v/>
      </c>
      <c r="BD43" s="4" t="str">
        <f ca="1">IF(Sec_Formula_Indicator&gt;0,IF(LEN($AH43)&gt;0,IF(BD$21&lt;=INDEX(INDIRECT($AJ43),1,MATCH($AH43,INDIRECT($AJ43),0)+1)+1,IF(COUNTA(_xll.BDH(TKR,IFERROR(INDEX(INDIRECT($AI43),BD$21,MATCH($AH43,INDIRECT($AJ43),0)+1),""),$Q$5,"",$Q$6,"dts=h","fill=b","array=true"))&gt;1,BD$21,IF(INDEX(INDIRECT($AI43),BD$21,MATCH($AH43,INDIRECT($AJ43),0)+1)="",BD$21,IF(INDEX(INDIRECT($AI43),BD$21,MATCH($AH43,INDIRECT($AJ43),0)+1)="Label",BD$21,IF(INDEX(INDIRECT($AI43),BD$21,MATCH($AH43,INDIRECT($AJ43),0)+1)="GLabel",BD$21,"")))),""),""),"")</f>
        <v/>
      </c>
      <c r="BE43" s="4" t="str">
        <f ca="1">IF(Sec_Formula_Indicator&gt;0,IF(LEN($AH43)&gt;0,IF(BE$21&lt;=INDEX(INDIRECT($AJ43),1,MATCH($AH43,INDIRECT($AJ43),0)+1)+1,IF(COUNTA(_xll.BDH(TKR,IFERROR(INDEX(INDIRECT($AI43),BE$21,MATCH($AH43,INDIRECT($AJ43),0)+1),""),$Q$5,"",$Q$6,"dts=h","fill=b","array=true"))&gt;1,BE$21,IF(INDEX(INDIRECT($AI43),BE$21,MATCH($AH43,INDIRECT($AJ43),0)+1)="",BE$21,IF(INDEX(INDIRECT($AI43),BE$21,MATCH($AH43,INDIRECT($AJ43),0)+1)="Label",BE$21,IF(INDEX(INDIRECT($AI43),BE$21,MATCH($AH43,INDIRECT($AJ43),0)+1)="GLabel",BE$21,"")))),""),""),"")</f>
        <v/>
      </c>
      <c r="BF43" s="4" t="str">
        <f ca="1">IF(Sec_Formula_Indicator&gt;0,IF(LEN($AH43)&gt;0,IF(BF$21&lt;=INDEX(INDIRECT($AJ43),1,MATCH($AH43,INDIRECT($AJ43),0)+1)+1,IF(COUNTA(_xll.BDH(TKR,IFERROR(INDEX(INDIRECT($AI43),BF$21,MATCH($AH43,INDIRECT($AJ43),0)+1),""),$Q$5,"",$Q$6,"dts=h","fill=b","array=true"))&gt;1,BF$21,IF(INDEX(INDIRECT($AI43),BF$21,MATCH($AH43,INDIRECT($AJ43),0)+1)="",BF$21,IF(INDEX(INDIRECT($AI43),BF$21,MATCH($AH43,INDIRECT($AJ43),0)+1)="Label",BF$21,IF(INDEX(INDIRECT($AI43),BF$21,MATCH($AH43,INDIRECT($AJ43),0)+1)="GLabel",BF$21,"")))),""),""),"")</f>
        <v/>
      </c>
      <c r="BG43" s="4" t="str">
        <f ca="1">IF(Sec_Formula_Indicator&gt;0,IF(LEN($AH43)&gt;0,IF(BG$21&lt;=INDEX(INDIRECT($AJ43),1,MATCH($AH43,INDIRECT($AJ43),0)+1)+1,IF(COUNTA(_xll.BDH(TKR,IFERROR(INDEX(INDIRECT($AI43),BG$21,MATCH($AH43,INDIRECT($AJ43),0)+1),""),$Q$5,"",$Q$6,"dts=h","fill=b","array=true"))&gt;1,BG$21,IF(INDEX(INDIRECT($AI43),BG$21,MATCH($AH43,INDIRECT($AJ43),0)+1)="",BG$21,IF(INDEX(INDIRECT($AI43),BG$21,MATCH($AH43,INDIRECT($AJ43),0)+1)="Label",BG$21,IF(INDEX(INDIRECT($AI43),BG$21,MATCH($AH43,INDIRECT($AJ43),0)+1)="GLabel",BG$21,"")))),""),""),"")</f>
        <v/>
      </c>
      <c r="BH43" s="4" t="str">
        <f ca="1">IF(Sec_Formula_Indicator&gt;0,IF(LEN($AH43)&gt;0,IF(BH$21&lt;=INDEX(INDIRECT($AJ43),1,MATCH($AH43,INDIRECT($AJ43),0)+1)+1,IF(COUNTA(_xll.BDH(TKR,IFERROR(INDEX(INDIRECT($AI43),BH$21,MATCH($AH43,INDIRECT($AJ43),0)+1),""),$Q$5,"",$Q$6,"dts=h","fill=b","array=true"))&gt;1,BH$21,IF(INDEX(INDIRECT($AI43),BH$21,MATCH($AH43,INDIRECT($AJ43),0)+1)="",BH$21,IF(INDEX(INDIRECT($AI43),BH$21,MATCH($AH43,INDIRECT($AJ43),0)+1)="Label",BH$21,IF(INDEX(INDIRECT($AI43),BH$21,MATCH($AH43,INDIRECT($AJ43),0)+1)="GLabel",BH$21,"")))),""),""),"")</f>
        <v/>
      </c>
      <c r="BI43" s="4" t="str">
        <f ca="1">IF(Sec_Formula_Indicator&gt;0,IF(LEN($AH43)&gt;0,IF(BI$21&lt;=INDEX(INDIRECT($AJ43),1,MATCH($AH43,INDIRECT($AJ43),0)+1)+1,IF(COUNTA(_xll.BDH(TKR,IFERROR(INDEX(INDIRECT($AI43),BI$21,MATCH($AH43,INDIRECT($AJ43),0)+1),""),$Q$5,"",$Q$6,"dts=h","fill=b","array=true"))&gt;1,BI$21,IF(INDEX(INDIRECT($AI43),BI$21,MATCH($AH43,INDIRECT($AJ43),0)+1)="",BI$21,IF(INDEX(INDIRECT($AI43),BI$21,MATCH($AH43,INDIRECT($AJ43),0)+1)="Label",BI$21,IF(INDEX(INDIRECT($AI43),BI$21,MATCH($AH43,INDIRECT($AJ43),0)+1)="GLabel",BI$21,"")))),""),""),"")</f>
        <v/>
      </c>
      <c r="BJ43" s="4" t="str">
        <f ca="1">IF(Sec_Formula_Indicator&gt;0,IF(LEN($AH43)&gt;0,IF(BJ$21&lt;=INDEX(INDIRECT($AJ43),1,MATCH($AH43,INDIRECT($AJ43),0)+1)+1,IF(COUNTA(_xll.BDH(TKR,IFERROR(INDEX(INDIRECT($AI43),BJ$21,MATCH($AH43,INDIRECT($AJ43),0)+1),""),$Q$5,"",$Q$6,"dts=h","fill=b","array=true"))&gt;1,BJ$21,IF(INDEX(INDIRECT($AI43),BJ$21,MATCH($AH43,INDIRECT($AJ43),0)+1)="",BJ$21,IF(INDEX(INDIRECT($AI43),BJ$21,MATCH($AH43,INDIRECT($AJ43),0)+1)="Label",BJ$21,IF(INDEX(INDIRECT($AI43),BJ$21,MATCH($AH43,INDIRECT($AJ43),0)+1)="GLabel",BJ$21,"")))),""),""),"")</f>
        <v/>
      </c>
      <c r="BK43" s="4" t="str">
        <f ca="1">IF(Sec_Formula_Indicator&gt;0,IF(LEN($AH43)&gt;0,IF(BK$21&lt;=INDEX(INDIRECT($AJ43),1,MATCH($AH43,INDIRECT($AJ43),0)+1)+1,IF(COUNTA(_xll.BDH(TKR,IFERROR(INDEX(INDIRECT($AI43),BK$21,MATCH($AH43,INDIRECT($AJ43),0)+1),""),$Q$5,"",$Q$6,"dts=h","fill=b","array=true"))&gt;1,BK$21,IF(INDEX(INDIRECT($AI43),BK$21,MATCH($AH43,INDIRECT($AJ43),0)+1)="",BK$21,IF(INDEX(INDIRECT($AI43),BK$21,MATCH($AH43,INDIRECT($AJ43),0)+1)="Label",BK$21,IF(INDEX(INDIRECT($AI43),BK$21,MATCH($AH43,INDIRECT($AJ43),0)+1)="GLabel",BK$21,"")))),""),""),"")</f>
        <v/>
      </c>
      <c r="BL43" s="4" t="str">
        <f ca="1">IF(Sec_Formula_Indicator&gt;0,IF(LEN($AH43)&gt;0,IF(BL$21&lt;=INDEX(INDIRECT($AJ43),1,MATCH($AH43,INDIRECT($AJ43),0)+1)+1,IF(COUNTA(_xll.BDH(TKR,IFERROR(INDEX(INDIRECT($AI43),BL$21,MATCH($AH43,INDIRECT($AJ43),0)+1),""),$Q$5,"",$Q$6,"dts=h","fill=b","array=true"))&gt;1,BL$21,IF(INDEX(INDIRECT($AI43),BL$21,MATCH($AH43,INDIRECT($AJ43),0)+1)="",BL$21,IF(INDEX(INDIRECT($AI43),BL$21,MATCH($AH43,INDIRECT($AJ43),0)+1)="Label",BL$21,IF(INDEX(INDIRECT($AI43),BL$21,MATCH($AH43,INDIRECT($AJ43),0)+1)="GLabel",BL$21,"")))),""),""),"")</f>
        <v/>
      </c>
      <c r="BM43" s="4" t="str">
        <f ca="1">IF(Sec_Formula_Indicator&gt;0,IF(LEN($AH43)&gt;0,IF(BM$21&lt;=INDEX(INDIRECT($AJ43),1,MATCH($AH43,INDIRECT($AJ43),0)+1)+1,IF(COUNTA(_xll.BDH(TKR,IFERROR(INDEX(INDIRECT($AI43),BM$21,MATCH($AH43,INDIRECT($AJ43),0)+1),""),$Q$5,"",$Q$6,"dts=h","fill=b","array=true"))&gt;1,BM$21,IF(INDEX(INDIRECT($AI43),BM$21,MATCH($AH43,INDIRECT($AJ43),0)+1)="",BM$21,IF(INDEX(INDIRECT($AI43),BM$21,MATCH($AH43,INDIRECT($AJ43),0)+1)="Label",BM$21,IF(INDEX(INDIRECT($AI43),BM$21,MATCH($AH43,INDIRECT($AJ43),0)+1)="GLabel",BM$21,"")))),""),""),"")</f>
        <v/>
      </c>
      <c r="BN43" s="4" t="str">
        <f ca="1">IF(Sec_Formula_Indicator&gt;0,IF(LEN($AH43)&gt;0,IF(BN$21&lt;=INDEX(INDIRECT($AJ43),1,MATCH($AH43,INDIRECT($AJ43),0)+1)+1,IF(COUNTA(_xll.BDH(TKR,IFERROR(INDEX(INDIRECT($AI43),BN$21,MATCH($AH43,INDIRECT($AJ43),0)+1),""),$Q$5,"",$Q$6,"dts=h","fill=b","array=true"))&gt;1,BN$21,IF(INDEX(INDIRECT($AI43),BN$21,MATCH($AH43,INDIRECT($AJ43),0)+1)="",BN$21,IF(INDEX(INDIRECT($AI43),BN$21,MATCH($AH43,INDIRECT($AJ43),0)+1)="Label",BN$21,IF(INDEX(INDIRECT($AI43),BN$21,MATCH($AH43,INDIRECT($AJ43),0)+1)="GLabel",BN$21,"")))),""),""),"")</f>
        <v/>
      </c>
      <c r="BO43" s="4" t="str">
        <f ca="1">IF(Sec_Formula_Indicator&gt;0,IF(LEN($AH43)&gt;0,IF(BO$21&lt;=INDEX(INDIRECT($AJ43),1,MATCH($AH43,INDIRECT($AJ43),0)+1)+1,IF(COUNTA(_xll.BDH(TKR,IFERROR(INDEX(INDIRECT($AI43),BO$21,MATCH($AH43,INDIRECT($AJ43),0)+1),""),$Q$5,"",$Q$6,"dts=h","fill=b","array=true"))&gt;1,BO$21,IF(INDEX(INDIRECT($AI43),BO$21,MATCH($AH43,INDIRECT($AJ43),0)+1)="",BO$21,IF(INDEX(INDIRECT($AI43),BO$21,MATCH($AH43,INDIRECT($AJ43),0)+1)="Label",BO$21,IF(INDEX(INDIRECT($AI43),BO$21,MATCH($AH43,INDIRECT($AJ43),0)+1)="GLabel",BO$21,"")))),""),""),"")</f>
        <v/>
      </c>
      <c r="BP43" s="4" t="str">
        <f ca="1">IF(Sec_Formula_Indicator&gt;0,IF(LEN($AH43)&gt;0,IF(BP$21&lt;=INDEX(INDIRECT($AJ43),1,MATCH($AH43,INDIRECT($AJ43),0)+1)+1,IF(COUNTA(_xll.BDH(TKR,IFERROR(INDEX(INDIRECT($AI43),BP$21,MATCH($AH43,INDIRECT($AJ43),0)+1),""),$Q$5,"",$Q$6,"dts=h","fill=b","array=true"))&gt;1,BP$21,IF(INDEX(INDIRECT($AI43),BP$21,MATCH($AH43,INDIRECT($AJ43),0)+1)="",BP$21,IF(INDEX(INDIRECT($AI43),BP$21,MATCH($AH43,INDIRECT($AJ43),0)+1)="Label",BP$21,IF(INDEX(INDIRECT($AI43),BP$21,MATCH($AH43,INDIRECT($AJ43),0)+1)="GLabel",BP$21,"")))),""),""),"")</f>
        <v/>
      </c>
      <c r="BQ43" s="4" t="str">
        <f ca="1">IF(Sec_Formula_Indicator&gt;0,IF(LEN($AH43)&gt;0,IF(BQ$21&lt;=INDEX(INDIRECT($AJ43),1,MATCH($AH43,INDIRECT($AJ43),0)+1)+1,IF(COUNTA(_xll.BDH(TKR,IFERROR(INDEX(INDIRECT($AI43),BQ$21,MATCH($AH43,INDIRECT($AJ43),0)+1),""),$Q$5,"",$Q$6,"dts=h","fill=b","array=true"))&gt;1,BQ$21,IF(INDEX(INDIRECT($AI43),BQ$21,MATCH($AH43,INDIRECT($AJ43),0)+1)="",BQ$21,IF(INDEX(INDIRECT($AI43),BQ$21,MATCH($AH43,INDIRECT($AJ43),0)+1)="Label",BQ$21,IF(INDEX(INDIRECT($AI43),BQ$21,MATCH($AH43,INDIRECT($AJ43),0)+1)="GLabel",BQ$21,"")))),""),""),"")</f>
        <v/>
      </c>
      <c r="BR43" s="4" t="str">
        <f ca="1">IF(Sec_Formula_Indicator&gt;0,IF(LEN($AH43)&gt;0,IF(BR$21&lt;=INDEX(INDIRECT($AJ43),1,MATCH($AH43,INDIRECT($AJ43),0)+1)+1,IF(COUNTA(_xll.BDH(TKR,IFERROR(INDEX(INDIRECT($AI43),BR$21,MATCH($AH43,INDIRECT($AJ43),0)+1),""),$Q$5,"",$Q$6,"dts=h","fill=b","array=true"))&gt;1,BR$21,IF(INDEX(INDIRECT($AI43),BR$21,MATCH($AH43,INDIRECT($AJ43),0)+1)="",BR$21,IF(INDEX(INDIRECT($AI43),BR$21,MATCH($AH43,INDIRECT($AJ43),0)+1)="Label",BR$21,IF(INDEX(INDIRECT($AI43),BR$21,MATCH($AH43,INDIRECT($AJ43),0)+1)="GLabel",BR$21,"")))),""),""),"")</f>
        <v/>
      </c>
      <c r="BS43" s="4" t="str">
        <f ca="1">IF(Sec_Formula_Indicator&gt;0,IF(LEN($AH43)&gt;0,IF(BS$21&lt;=INDEX(INDIRECT($AJ43),1,MATCH($AH43,INDIRECT($AJ43),0)+1)+1,IF(COUNTA(_xll.BDH(TKR,IFERROR(INDEX(INDIRECT($AI43),BS$21,MATCH($AH43,INDIRECT($AJ43),0)+1),""),$Q$5,"",$Q$6,"dts=h","fill=b","array=true"))&gt;1,BS$21,IF(INDEX(INDIRECT($AI43),BS$21,MATCH($AH43,INDIRECT($AJ43),0)+1)="",BS$21,IF(INDEX(INDIRECT($AI43),BS$21,MATCH($AH43,INDIRECT($AJ43),0)+1)="Label",BS$21,IF(INDEX(INDIRECT($AI43),BS$21,MATCH($AH43,INDIRECT($AJ43),0)+1)="GLabel",BS$21,"")))),""),""),"")</f>
        <v/>
      </c>
      <c r="BT43" s="4" t="str">
        <f ca="1">IF(Sec_Formula_Indicator&gt;0,IF(LEN($AH43)&gt;0,IF(BT$21&lt;=INDEX(INDIRECT($AJ43),1,MATCH($AH43,INDIRECT($AJ43),0)+1)+1,IF(COUNTA(_xll.BDH(TKR,IFERROR(INDEX(INDIRECT($AI43),BT$21,MATCH($AH43,INDIRECT($AJ43),0)+1),""),$Q$5,"",$Q$6,"dts=h","fill=b","array=true"))&gt;1,BT$21,IF(INDEX(INDIRECT($AI43),BT$21,MATCH($AH43,INDIRECT($AJ43),0)+1)="",BT$21,IF(INDEX(INDIRECT($AI43),BT$21,MATCH($AH43,INDIRECT($AJ43),0)+1)="Label",BT$21,IF(INDEX(INDIRECT($AI43),BT$21,MATCH($AH43,INDIRECT($AJ43),0)+1)="GLabel",BT$21,"")))),""),""),"")</f>
        <v/>
      </c>
      <c r="BU43" s="4" t="str">
        <f ca="1">IF(Sec_Formula_Indicator&gt;0,IF(LEN($AH43)&gt;0,IF(BU$21&lt;=INDEX(INDIRECT($AJ43),1,MATCH($AH43,INDIRECT($AJ43),0)+1)+1,IF(COUNTA(_xll.BDH(TKR,IFERROR(INDEX(INDIRECT($AI43),BU$21,MATCH($AH43,INDIRECT($AJ43),0)+1),""),$Q$5,"",$Q$6,"dts=h","fill=b","array=true"))&gt;1,BU$21,IF(INDEX(INDIRECT($AI43),BU$21,MATCH($AH43,INDIRECT($AJ43),0)+1)="",BU$21,IF(INDEX(INDIRECT($AI43),BU$21,MATCH($AH43,INDIRECT($AJ43),0)+1)="Label",BU$21,IF(INDEX(INDIRECT($AI43),BU$21,MATCH($AH43,INDIRECT($AJ43),0)+1)="GLabel",BU$21,"")))),""),""),"")</f>
        <v/>
      </c>
      <c r="BV43" s="4" t="str">
        <f ca="1">IF(Sec_Formula_Indicator&gt;0,IF(LEN($AH43)&gt;0,IF(BV$21&lt;=INDEX(INDIRECT($AJ43),1,MATCH($AH43,INDIRECT($AJ43),0)+1)+1,IF(COUNTA(_xll.BDH(TKR,IFERROR(INDEX(INDIRECT($AI43),BV$21,MATCH($AH43,INDIRECT($AJ43),0)+1),""),$Q$5,"",$Q$6,"dts=h","fill=b","array=true"))&gt;1,BV$21,IF(INDEX(INDIRECT($AI43),BV$21,MATCH($AH43,INDIRECT($AJ43),0)+1)="",BV$21,IF(INDEX(INDIRECT($AI43),BV$21,MATCH($AH43,INDIRECT($AJ43),0)+1)="Label",BV$21,IF(INDEX(INDIRECT($AI43),BV$21,MATCH($AH43,INDIRECT($AJ43),0)+1)="GLabel",BV$21,"")))),""),""),"")</f>
        <v/>
      </c>
      <c r="BW43" s="4" t="str">
        <f ca="1">IF(Sec_Formula_Indicator&gt;0,IF(LEN($AH43)&gt;0,IF(BW$21&lt;=INDEX(INDIRECT($AJ43),1,MATCH($AH43,INDIRECT($AJ43),0)+1)+1,IF(COUNTA(_xll.BDH(TKR,IFERROR(INDEX(INDIRECT($AI43),BW$21,MATCH($AH43,INDIRECT($AJ43),0)+1),""),$Q$5,"",$Q$6,"dts=h","fill=b","array=true"))&gt;1,BW$21,IF(INDEX(INDIRECT($AI43),BW$21,MATCH($AH43,INDIRECT($AJ43),0)+1)="",BW$21,IF(INDEX(INDIRECT($AI43),BW$21,MATCH($AH43,INDIRECT($AJ43),0)+1)="Label",BW$21,IF(INDEX(INDIRECT($AI43),BW$21,MATCH($AH43,INDIRECT($AJ43),0)+1)="GLabel",BW$21,"")))),""),""),"")</f>
        <v/>
      </c>
      <c r="BX43" s="4" t="str">
        <f ca="1">IF(Sec_Formula_Indicator&gt;0,IF(LEN($AH43)&gt;0,IF(BX$21&lt;=INDEX(INDIRECT($AJ43),1,MATCH($AH43,INDIRECT($AJ43),0)+1)+1,IF(COUNTA(_xll.BDH(TKR,IFERROR(INDEX(INDIRECT($AI43),BX$21,MATCH($AH43,INDIRECT($AJ43),0)+1),""),$Q$5,"",$Q$6,"dts=h","fill=b","array=true"))&gt;1,BX$21,IF(INDEX(INDIRECT($AI43),BX$21,MATCH($AH43,INDIRECT($AJ43),0)+1)="",BX$21,IF(INDEX(INDIRECT($AI43),BX$21,MATCH($AH43,INDIRECT($AJ43),0)+1)="Label",BX$21,IF(INDEX(INDIRECT($AI43),BX$21,MATCH($AH43,INDIRECT($AJ43),0)+1)="GLabel",BX$21,"")))),""),""),"")</f>
        <v/>
      </c>
      <c r="BY43" s="4" t="str">
        <f ca="1">IF(Sec_Formula_Indicator&gt;0,IF(LEN($AH43)&gt;0,IF(BY$21&lt;=INDEX(INDIRECT($AJ43),1,MATCH($AH43,INDIRECT($AJ43),0)+1)+1,IF(COUNTA(_xll.BDH(TKR,IFERROR(INDEX(INDIRECT($AI43),BY$21,MATCH($AH43,INDIRECT($AJ43),0)+1),""),$Q$5,"",$Q$6,"dts=h","fill=b","array=true"))&gt;1,BY$21,IF(INDEX(INDIRECT($AI43),BY$21,MATCH($AH43,INDIRECT($AJ43),0)+1)="",BY$21,IF(INDEX(INDIRECT($AI43),BY$21,MATCH($AH43,INDIRECT($AJ43),0)+1)="Label",BY$21,IF(INDEX(INDIRECT($AI43),BY$21,MATCH($AH43,INDIRECT($AJ43),0)+1)="GLabel",BY$21,"")))),""),""),"")</f>
        <v/>
      </c>
      <c r="BZ43" s="4" t="str">
        <f ca="1">IF(Sec_Formula_Indicator&gt;0,IF(LEN($AH43)&gt;0,IF(BZ$21&lt;=INDEX(INDIRECT($AJ43),1,MATCH($AH43,INDIRECT($AJ43),0)+1)+1,IF(COUNTA(_xll.BDH(TKR,IFERROR(INDEX(INDIRECT($AI43),BZ$21,MATCH($AH43,INDIRECT($AJ43),0)+1),""),$Q$5,"",$Q$6,"dts=h","fill=b","array=true"))&gt;1,BZ$21,IF(INDEX(INDIRECT($AI43),BZ$21,MATCH($AH43,INDIRECT($AJ43),0)+1)="",BZ$21,IF(INDEX(INDIRECT($AI43),BZ$21,MATCH($AH43,INDIRECT($AJ43),0)+1)="Label",BZ$21,IF(INDEX(INDIRECT($AI43),BZ$21,MATCH($AH43,INDIRECT($AJ43),0)+1)="GLabel",BZ$21,"")))),""),""),"")</f>
        <v/>
      </c>
      <c r="CA43" s="4" t="str">
        <f ca="1">IF(Sec_Formula_Indicator&gt;0,IF(LEN($AH43)&gt;0,IF(CA$21&lt;=INDEX(INDIRECT($AJ43),1,MATCH($AH43,INDIRECT($AJ43),0)+1)+1,IF(COUNTA(_xll.BDH(TKR,IFERROR(INDEX(INDIRECT($AI43),CA$21,MATCH($AH43,INDIRECT($AJ43),0)+1),""),$Q$5,"",$Q$6,"dts=h","fill=b","array=true"))&gt;1,CA$21,IF(INDEX(INDIRECT($AI43),CA$21,MATCH($AH43,INDIRECT($AJ43),0)+1)="",CA$21,IF(INDEX(INDIRECT($AI43),CA$21,MATCH($AH43,INDIRECT($AJ43),0)+1)="Label",CA$21,IF(INDEX(INDIRECT($AI43),CA$21,MATCH($AH43,INDIRECT($AJ43),0)+1)="GLabel",CA$21,"")))),""),""),"")</f>
        <v/>
      </c>
      <c r="CB43" s="4" t="str">
        <f ca="1">IF(Sec_Formula_Indicator&gt;0,IF(LEN($AH43)&gt;0,IF(CB$21&lt;=INDEX(INDIRECT($AJ43),1,MATCH($AH43,INDIRECT($AJ43),0)+1)+1,IF(COUNTA(_xll.BDH(TKR,IFERROR(INDEX(INDIRECT($AI43),CB$21,MATCH($AH43,INDIRECT($AJ43),0)+1),""),$Q$5,"",$Q$6,"dts=h","fill=b","array=true"))&gt;1,CB$21,IF(INDEX(INDIRECT($AI43),CB$21,MATCH($AH43,INDIRECT($AJ43),0)+1)="",CB$21,IF(INDEX(INDIRECT($AI43),CB$21,MATCH($AH43,INDIRECT($AJ43),0)+1)="Label",CB$21,IF(INDEX(INDIRECT($AI43),CB$21,MATCH($AH43,INDIRECT($AJ43),0)+1)="GLabel",CB$21,"")))),""),""),"")</f>
        <v/>
      </c>
      <c r="CC43" s="4" t="str">
        <f ca="1">IF(Sec_Formula_Indicator&gt;0,IF(LEN($AH43)&gt;0,IF(CC$21&lt;=INDEX(INDIRECT($AJ43),1,MATCH($AH43,INDIRECT($AJ43),0)+1)+1,IF(COUNTA(_xll.BDH(TKR,IFERROR(INDEX(INDIRECT($AI43),CC$21,MATCH($AH43,INDIRECT($AJ43),0)+1),""),$Q$5,"",$Q$6,"dts=h","fill=b","array=true"))&gt;1,CC$21,IF(INDEX(INDIRECT($AI43),CC$21,MATCH($AH43,INDIRECT($AJ43),0)+1)="",CC$21,IF(INDEX(INDIRECT($AI43),CC$21,MATCH($AH43,INDIRECT($AJ43),0)+1)="Label",CC$21,IF(INDEX(INDIRECT($AI43),CC$21,MATCH($AH43,INDIRECT($AJ43),0)+1)="GLabel",CC$21,"")))),""),""),"")</f>
        <v/>
      </c>
      <c r="CD43" s="4" t="str">
        <f ca="1">IF(Sec_Formula_Indicator&gt;0,IF(LEN($AH43)&gt;0,IF(CD$21&lt;=INDEX(INDIRECT($AJ43),1,MATCH($AH43,INDIRECT($AJ43),0)+1)+1,IF(COUNTA(_xll.BDH(TKR,IFERROR(INDEX(INDIRECT($AI43),CD$21,MATCH($AH43,INDIRECT($AJ43),0)+1),""),$Q$5,"",$Q$6,"dts=h","fill=b","array=true"))&gt;1,CD$21,IF(INDEX(INDIRECT($AI43),CD$21,MATCH($AH43,INDIRECT($AJ43),0)+1)="",CD$21,IF(INDEX(INDIRECT($AI43),CD$21,MATCH($AH43,INDIRECT($AJ43),0)+1)="Label",CD$21,IF(INDEX(INDIRECT($AI43),CD$21,MATCH($AH43,INDIRECT($AJ43),0)+1)="GLabel",CD$21,"")))),""),""),"")</f>
        <v/>
      </c>
      <c r="CE43" s="4" t="str">
        <f ca="1">IF(Sec_Formula_Indicator&gt;0,IF(LEN($AH43)&gt;0,IF(CE$21&lt;=INDEX(INDIRECT($AJ43),1,MATCH($AH43,INDIRECT($AJ43),0)+1)+1,IF(COUNTA(_xll.BDH(TKR,IFERROR(INDEX(INDIRECT($AI43),CE$21,MATCH($AH43,INDIRECT($AJ43),0)+1),""),$Q$5,"",$Q$6,"dts=h","fill=b","array=true"))&gt;1,CE$21,IF(INDEX(INDIRECT($AI43),CE$21,MATCH($AH43,INDIRECT($AJ43),0)+1)="",CE$21,IF(INDEX(INDIRECT($AI43),CE$21,MATCH($AH43,INDIRECT($AJ43),0)+1)="Label",CE$21,IF(INDEX(INDIRECT($AI43),CE$21,MATCH($AH43,INDIRECT($AJ43),0)+1)="GLabel",CE$21,"")))),""),""),"")</f>
        <v/>
      </c>
      <c r="CF43" s="4" t="str">
        <f ca="1">IF(Sec_Formula_Indicator&gt;0,IF(LEN($AH43)&gt;0,IF(CF$21&lt;=INDEX(INDIRECT($AJ43),1,MATCH($AH43,INDIRECT($AJ43),0)+1)+1,IF(COUNTA(_xll.BDH(TKR,IFERROR(INDEX(INDIRECT($AI43),CF$21,MATCH($AH43,INDIRECT($AJ43),0)+1),""),$Q$5,"",$Q$6,"dts=h","fill=b","array=true"))&gt;1,CF$21,IF(INDEX(INDIRECT($AI43),CF$21,MATCH($AH43,INDIRECT($AJ43),0)+1)="",CF$21,IF(INDEX(INDIRECT($AI43),CF$21,MATCH($AH43,INDIRECT($AJ43),0)+1)="Label",CF$21,IF(INDEX(INDIRECT($AI43),CF$21,MATCH($AH43,INDIRECT($AJ43),0)+1)="GLabel",CF$21,"")))),""),""),"")</f>
        <v/>
      </c>
      <c r="CG43" s="4" t="str">
        <f ca="1">IF(Sec_Formula_Indicator&gt;0,IF(LEN($AH43)&gt;0,IF(CG$21&lt;=INDEX(INDIRECT($AJ43),1,MATCH($AH43,INDIRECT($AJ43),0)+1)+1,IF(COUNTA(_xll.BDH(TKR,IFERROR(INDEX(INDIRECT($AI43),CG$21,MATCH($AH43,INDIRECT($AJ43),0)+1),""),$Q$5,"",$Q$6,"dts=h","fill=b","array=true"))&gt;1,CG$21,IF(INDEX(INDIRECT($AI43),CG$21,MATCH($AH43,INDIRECT($AJ43),0)+1)="",CG$21,IF(INDEX(INDIRECT($AI43),CG$21,MATCH($AH43,INDIRECT($AJ43),0)+1)="Label",CG$21,IF(INDEX(INDIRECT($AI43),CG$21,MATCH($AH43,INDIRECT($AJ43),0)+1)="GLabel",CG$21,"")))),""),""),"")</f>
        <v/>
      </c>
      <c r="CH43" s="4" t="str">
        <f ca="1">IF(Sec_Formula_Indicator&gt;0,IF(LEN($AH43)&gt;0,IF(CH$21&lt;=INDEX(INDIRECT($AJ43),1,MATCH($AH43,INDIRECT($AJ43),0)+1)+1,IF(COUNTA(_xll.BDH(TKR,IFERROR(INDEX(INDIRECT($AI43),CH$21,MATCH($AH43,INDIRECT($AJ43),0)+1),""),$Q$5,"",$Q$6,"dts=h","fill=b","array=true"))&gt;1,CH$21,IF(INDEX(INDIRECT($AI43),CH$21,MATCH($AH43,INDIRECT($AJ43),0)+1)="",CH$21,IF(INDEX(INDIRECT($AI43),CH$21,MATCH($AH43,INDIRECT($AJ43),0)+1)="Label",CH$21,IF(INDEX(INDIRECT($AI43),CH$21,MATCH($AH43,INDIRECT($AJ43),0)+1)="GLabel",CH$21,"")))),""),""),"")</f>
        <v/>
      </c>
      <c r="CI43" s="4" t="str">
        <f ca="1">IF(Sec_Formula_Indicator&gt;0,IF(LEN($AH43)&gt;0,IF(CI$21&lt;=INDEX(INDIRECT($AJ43),1,MATCH($AH43,INDIRECT($AJ43),0)+1)+1,IF(COUNTA(_xll.BDH(TKR,IFERROR(INDEX(INDIRECT($AI43),CI$21,MATCH($AH43,INDIRECT($AJ43),0)+1),""),$Q$5,"",$Q$6,"dts=h","fill=b","array=true"))&gt;1,CI$21,IF(INDEX(INDIRECT($AI43),CI$21,MATCH($AH43,INDIRECT($AJ43),0)+1)="",CI$21,IF(INDEX(INDIRECT($AI43),CI$21,MATCH($AH43,INDIRECT($AJ43),0)+1)="Label",CI$21,IF(INDEX(INDIRECT($AI43),CI$21,MATCH($AH43,INDIRECT($AJ43),0)+1)="GLabel",CI$21,"")))),""),""),"")</f>
        <v/>
      </c>
      <c r="CJ43" s="4" t="str">
        <f ca="1">IF(Sec_Formula_Indicator&gt;0,IF(LEN($AH43)&gt;0,IF(CJ$21&lt;=INDEX(INDIRECT($AJ43),1,MATCH($AH43,INDIRECT($AJ43),0)+1)+1,IF(COUNTA(_xll.BDH(TKR,IFERROR(INDEX(INDIRECT($AI43),CJ$21,MATCH($AH43,INDIRECT($AJ43),0)+1),""),$Q$5,"",$Q$6,"dts=h","fill=b","array=true"))&gt;1,CJ$21,IF(INDEX(INDIRECT($AI43),CJ$21,MATCH($AH43,INDIRECT($AJ43),0)+1)="",CJ$21,IF(INDEX(INDIRECT($AI43),CJ$21,MATCH($AH43,INDIRECT($AJ43),0)+1)="Label",CJ$21,IF(INDEX(INDIRECT($AI43),CJ$21,MATCH($AH43,INDIRECT($AJ43),0)+1)="GLabel",CJ$21,"")))),""),""),"")</f>
        <v/>
      </c>
      <c r="CK43" s="4" t="str">
        <f ca="1">IF(Sec_Formula_Indicator&gt;0,IF(LEN($AH43)&gt;0,IF(CK$21&lt;=INDEX(INDIRECT($AJ43),1,MATCH($AH43,INDIRECT($AJ43),0)+1)+1,IF(COUNTA(_xll.BDH(TKR,IFERROR(INDEX(INDIRECT($AI43),CK$21,MATCH($AH43,INDIRECT($AJ43),0)+1),""),$Q$5,"",$Q$6,"dts=h","fill=b","array=true"))&gt;1,CK$21,IF(INDEX(INDIRECT($AI43),CK$21,MATCH($AH43,INDIRECT($AJ43),0)+1)="",CK$21,IF(INDEX(INDIRECT($AI43),CK$21,MATCH($AH43,INDIRECT($AJ43),0)+1)="Label",CK$21,IF(INDEX(INDIRECT($AI43),CK$21,MATCH($AH43,INDIRECT($AJ43),0)+1)="GLabel",CK$21,"")))),""),""),"")</f>
        <v/>
      </c>
      <c r="CL43" s="4" t="str">
        <f ca="1">IF(Sec_Formula_Indicator&gt;0,IF(LEN($AH43)&gt;0,IF(CL$21&lt;=INDEX(INDIRECT($AJ43),1,MATCH($AH43,INDIRECT($AJ43),0)+1)+1,IF(COUNTA(_xll.BDH(TKR,IFERROR(INDEX(INDIRECT($AI43),CL$21,MATCH($AH43,INDIRECT($AJ43),0)+1),""),$Q$5,"",$Q$6,"dts=h","fill=b","array=true"))&gt;1,CL$21,IF(INDEX(INDIRECT($AI43),CL$21,MATCH($AH43,INDIRECT($AJ43),0)+1)="",CL$21,IF(INDEX(INDIRECT($AI43),CL$21,MATCH($AH43,INDIRECT($AJ43),0)+1)="Label",CL$21,IF(INDEX(INDIRECT($AI43),CL$21,MATCH($AH43,INDIRECT($AJ43),0)+1)="GLabel",CL$21,"")))),""),""),"")</f>
        <v/>
      </c>
      <c r="CM43" s="4" t="str">
        <f ca="1">IF(Sec_Formula_Indicator&gt;0,IF(LEN($AH43)&gt;0,IF(CM$21&lt;=INDEX(INDIRECT($AJ43),1,MATCH($AH43,INDIRECT($AJ43),0)+1)+1,IF(COUNTA(_xll.BDH(TKR,IFERROR(INDEX(INDIRECT($AI43),CM$21,MATCH($AH43,INDIRECT($AJ43),0)+1),""),$Q$5,"",$Q$6,"dts=h","fill=b","array=true"))&gt;1,CM$21,IF(INDEX(INDIRECT($AI43),CM$21,MATCH($AH43,INDIRECT($AJ43),0)+1)="",CM$21,IF(INDEX(INDIRECT($AI43),CM$21,MATCH($AH43,INDIRECT($AJ43),0)+1)="Label",CM$21,IF(INDEX(INDIRECT($AI43),CM$21,MATCH($AH43,INDIRECT($AJ43),0)+1)="GLabel",CM$21,"")))),""),""),"")</f>
        <v/>
      </c>
      <c r="CN43" s="4" t="str">
        <f ca="1">IF(Sec_Formula_Indicator&gt;0,IF(LEN($AH43)&gt;0,IF(CN$21&lt;=INDEX(INDIRECT($AJ43),1,MATCH($AH43,INDIRECT($AJ43),0)+1)+1,IF(COUNTA(_xll.BDH(TKR,IFERROR(INDEX(INDIRECT($AI43),CN$21,MATCH($AH43,INDIRECT($AJ43),0)+1),""),$Q$5,"",$Q$6,"dts=h","fill=b","array=true"))&gt;1,CN$21,IF(INDEX(INDIRECT($AI43),CN$21,MATCH($AH43,INDIRECT($AJ43),0)+1)="",CN$21,IF(INDEX(INDIRECT($AI43),CN$21,MATCH($AH43,INDIRECT($AJ43),0)+1)="Label",CN$21,IF(INDEX(INDIRECT($AI43),CN$21,MATCH($AH43,INDIRECT($AJ43),0)+1)="GLabel",CN$21,"")))),""),""),"")</f>
        <v/>
      </c>
      <c r="CO43" s="4" t="str">
        <f ca="1">IF(Sec_Formula_Indicator&gt;0,IF(LEN($AH43)&gt;0,IF(CO$21&lt;=INDEX(INDIRECT($AJ43),1,MATCH($AH43,INDIRECT($AJ43),0)+1)+1,IF(COUNTA(_xll.BDH(TKR,IFERROR(INDEX(INDIRECT($AI43),CO$21,MATCH($AH43,INDIRECT($AJ43),0)+1),""),$Q$5,"",$Q$6,"dts=h","fill=b","array=true"))&gt;1,CO$21,IF(INDEX(INDIRECT($AI43),CO$21,MATCH($AH43,INDIRECT($AJ43),0)+1)="",CO$21,IF(INDEX(INDIRECT($AI43),CO$21,MATCH($AH43,INDIRECT($AJ43),0)+1)="Label",CO$21,IF(INDEX(INDIRECT($AI43),CO$21,MATCH($AH43,INDIRECT($AJ43),0)+1)="GLabel",CO$21,"")))),""),""),"")</f>
        <v/>
      </c>
      <c r="CP43" s="4" t="str">
        <f ca="1">IF(Sec_Formula_Indicator&gt;0,IF(LEN($AH43)&gt;0,IF(CP$21&lt;=INDEX(INDIRECT($AJ43),1,MATCH($AH43,INDIRECT($AJ43),0)+1)+1,IF(COUNTA(_xll.BDH(TKR,IFERROR(INDEX(INDIRECT($AI43),CP$21,MATCH($AH43,INDIRECT($AJ43),0)+1),""),$Q$5,"",$Q$6,"dts=h","fill=b","array=true"))&gt;1,CP$21,IF(INDEX(INDIRECT($AI43),CP$21,MATCH($AH43,INDIRECT($AJ43),0)+1)="",CP$21,IF(INDEX(INDIRECT($AI43),CP$21,MATCH($AH43,INDIRECT($AJ43),0)+1)="Label",CP$21,IF(INDEX(INDIRECT($AI43),CP$21,MATCH($AH43,INDIRECT($AJ43),0)+1)="GLabel",CP$21,"")))),""),""),"")</f>
        <v/>
      </c>
      <c r="CQ43" s="4" t="str">
        <f ca="1">IF(Sec_Formula_Indicator&gt;0,IF(LEN($AH43)&gt;0,IF(CQ$21&lt;=INDEX(INDIRECT($AJ43),1,MATCH($AH43,INDIRECT($AJ43),0)+1)+1,IF(COUNTA(_xll.BDH(TKR,IFERROR(INDEX(INDIRECT($AI43),CQ$21,MATCH($AH43,INDIRECT($AJ43),0)+1),""),$Q$5,"",$Q$6,"dts=h","fill=b","array=true"))&gt;1,CQ$21,IF(INDEX(INDIRECT($AI43),CQ$21,MATCH($AH43,INDIRECT($AJ43),0)+1)="",CQ$21,IF(INDEX(INDIRECT($AI43),CQ$21,MATCH($AH43,INDIRECT($AJ43),0)+1)="Label",CQ$21,IF(INDEX(INDIRECT($AI43),CQ$21,MATCH($AH43,INDIRECT($AJ43),0)+1)="GLabel",CQ$21,"")))),""),""),"")</f>
        <v/>
      </c>
      <c r="CR43" s="4" t="str">
        <f ca="1">IF(Sec_Formula_Indicator&gt;0,IF(LEN($AH43)&gt;0,IF(CR$21&lt;=INDEX(INDIRECT($AJ43),1,MATCH($AH43,INDIRECT($AJ43),0)+1)+1,IF(COUNTA(_xll.BDH(TKR,IFERROR(INDEX(INDIRECT($AI43),CR$21,MATCH($AH43,INDIRECT($AJ43),0)+1),""),$Q$5,"",$Q$6,"dts=h","fill=b","array=true"))&gt;1,CR$21,IF(INDEX(INDIRECT($AI43),CR$21,MATCH($AH43,INDIRECT($AJ43),0)+1)="",CR$21,IF(INDEX(INDIRECT($AI43),CR$21,MATCH($AH43,INDIRECT($AJ43),0)+1)="Label",CR$21,IF(INDEX(INDIRECT($AI43),CR$21,MATCH($AH43,INDIRECT($AJ43),0)+1)="GLabel",CR$21,"")))),""),""),"")</f>
        <v/>
      </c>
      <c r="CS43" s="4" t="str">
        <f ca="1">IF(Sec_Formula_Indicator&gt;0,IF(LEN($AH43)&gt;0,IF(CS$21&lt;=INDEX(INDIRECT($AJ43),1,MATCH($AH43,INDIRECT($AJ43),0)+1)+1,IF(COUNTA(_xll.BDH(TKR,IFERROR(INDEX(INDIRECT($AI43),CS$21,MATCH($AH43,INDIRECT($AJ43),0)+1),""),$Q$5,"",$Q$6,"dts=h","fill=b","array=true"))&gt;1,CS$21,IF(INDEX(INDIRECT($AI43),CS$21,MATCH($AH43,INDIRECT($AJ43),0)+1)="",CS$21,IF(INDEX(INDIRECT($AI43),CS$21,MATCH($AH43,INDIRECT($AJ43),0)+1)="Label",CS$21,IF(INDEX(INDIRECT($AI43),CS$21,MATCH($AH43,INDIRECT($AJ43),0)+1)="GLabel",CS$21,"")))),""),""),"")</f>
        <v/>
      </c>
      <c r="CT43" s="4" t="str">
        <f ca="1">IF(Sec_Formula_Indicator&gt;0,IF(LEN($AH43)&gt;0,IF(CT$21&lt;=INDEX(INDIRECT($AJ43),1,MATCH($AH43,INDIRECT($AJ43),0)+1)+1,IF(COUNTA(_xll.BDH(TKR,IFERROR(INDEX(INDIRECT($AI43),CT$21,MATCH($AH43,INDIRECT($AJ43),0)+1),""),$Q$5,"",$Q$6,"dts=h","fill=b","array=true"))&gt;1,CT$21,IF(INDEX(INDIRECT($AI43),CT$21,MATCH($AH43,INDIRECT($AJ43),0)+1)="",CT$21,IF(INDEX(INDIRECT($AI43),CT$21,MATCH($AH43,INDIRECT($AJ43),0)+1)="Label",CT$21,IF(INDEX(INDIRECT($AI43),CT$21,MATCH($AH43,INDIRECT($AJ43),0)+1)="GLabel",CT$21,"")))),""),""),"")</f>
        <v/>
      </c>
      <c r="CU43" s="4" t="str">
        <f ca="1">IF(Sec_Formula_Indicator&gt;0,IF(LEN($AH43)&gt;0,IF(CU$21&lt;=INDEX(INDIRECT($AJ43),1,MATCH($AH43,INDIRECT($AJ43),0)+1)+1,IF(COUNTA(_xll.BDH(TKR,IFERROR(INDEX(INDIRECT($AI43),CU$21,MATCH($AH43,INDIRECT($AJ43),0)+1),""),$Q$5,"",$Q$6,"dts=h","fill=b","array=true"))&gt;1,CU$21,IF(INDEX(INDIRECT($AI43),CU$21,MATCH($AH43,INDIRECT($AJ43),0)+1)="",CU$21,IF(INDEX(INDIRECT($AI43),CU$21,MATCH($AH43,INDIRECT($AJ43),0)+1)="Label",CU$21,IF(INDEX(INDIRECT($AI43),CU$21,MATCH($AH43,INDIRECT($AJ43),0)+1)="GLabel",CU$21,"")))),""),""),"")</f>
        <v/>
      </c>
      <c r="CV43" s="4" t="str">
        <f ca="1">IF(Sec_Formula_Indicator&gt;0,IF(LEN($AH43)&gt;0,IF(CV$21&lt;=INDEX(INDIRECT($AJ43),1,MATCH($AH43,INDIRECT($AJ43),0)+1)+1,IF(COUNTA(_xll.BDH(TKR,IFERROR(INDEX(INDIRECT($AI43),CV$21,MATCH($AH43,INDIRECT($AJ43),0)+1),""),$Q$5,"",$Q$6,"dts=h","fill=b","array=true"))&gt;1,CV$21,IF(INDEX(INDIRECT($AI43),CV$21,MATCH($AH43,INDIRECT($AJ43),0)+1)="",CV$21,IF(INDEX(INDIRECT($AI43),CV$21,MATCH($AH43,INDIRECT($AJ43),0)+1)="Label",CV$21,IF(INDEX(INDIRECT($AI43),CV$21,MATCH($AH43,INDIRECT($AJ43),0)+1)="GLabel",CV$21,"")))),""),""),"")</f>
        <v/>
      </c>
      <c r="CW43" s="4" t="str">
        <f ca="1">IF(Sec_Formula_Indicator&gt;0,IF(LEN($AH43)&gt;0,IF(CW$21&lt;=INDEX(INDIRECT($AJ43),1,MATCH($AH43,INDIRECT($AJ43),0)+1)+1,IF(COUNTA(_xll.BDH(TKR,IFERROR(INDEX(INDIRECT($AI43),CW$21,MATCH($AH43,INDIRECT($AJ43),0)+1),""),$Q$5,"",$Q$6,"dts=h","fill=b","array=true"))&gt;1,CW$21,IF(INDEX(INDIRECT($AI43),CW$21,MATCH($AH43,INDIRECT($AJ43),0)+1)="",CW$21,IF(INDEX(INDIRECT($AI43),CW$21,MATCH($AH43,INDIRECT($AJ43),0)+1)="Label",CW$21,IF(INDEX(INDIRECT($AI43),CW$21,MATCH($AH43,INDIRECT($AJ43),0)+1)="GLabel",CW$21,"")))),""),""),"")</f>
        <v/>
      </c>
      <c r="CX43" s="4" t="str">
        <f ca="1">IF(Sec_Formula_Indicator&gt;0,IF(LEN($AH43)&gt;0,IF(CX$21&lt;=INDEX(INDIRECT($AJ43),1,MATCH($AH43,INDIRECT($AJ43),0)+1)+1,IF(COUNTA(_xll.BDH(TKR,IFERROR(INDEX(INDIRECT($AI43),CX$21,MATCH($AH43,INDIRECT($AJ43),0)+1),""),$Q$5,"",$Q$6,"dts=h","fill=b","array=true"))&gt;1,CX$21,IF(INDEX(INDIRECT($AI43),CX$21,MATCH($AH43,INDIRECT($AJ43),0)+1)="",CX$21,IF(INDEX(INDIRECT($AI43),CX$21,MATCH($AH43,INDIRECT($AJ43),0)+1)="Label",CX$21,IF(INDEX(INDIRECT($AI43),CX$21,MATCH($AH43,INDIRECT($AJ43),0)+1)="GLabel",CX$21,"")))),""),""),"")</f>
        <v/>
      </c>
      <c r="CY43" s="4" t="str">
        <f ca="1">IF(Sec_Formula_Indicator&gt;0,IF(LEN($AH43)&gt;0,IF(CY$21&lt;=INDEX(INDIRECT($AJ43),1,MATCH($AH43,INDIRECT($AJ43),0)+1)+1,IF(COUNTA(_xll.BDH(TKR,IFERROR(INDEX(INDIRECT($AI43),CY$21,MATCH($AH43,INDIRECT($AJ43),0)+1),""),$Q$5,"",$Q$6,"dts=h","fill=b","array=true"))&gt;1,CY$21,IF(INDEX(INDIRECT($AI43),CY$21,MATCH($AH43,INDIRECT($AJ43),0)+1)="",CY$21,IF(INDEX(INDIRECT($AI43),CY$21,MATCH($AH43,INDIRECT($AJ43),0)+1)="Label",CY$21,IF(INDEX(INDIRECT($AI43),CY$21,MATCH($AH43,INDIRECT($AJ43),0)+1)="GLabel",CY$21,"")))),""),""),"")</f>
        <v/>
      </c>
      <c r="CZ43" s="4" t="str">
        <f ca="1">IF(Sec_Formula_Indicator&gt;0,IF(LEN($AH43)&gt;0,IF(CZ$21&lt;=INDEX(INDIRECT($AJ43),1,MATCH($AH43,INDIRECT($AJ43),0)+1)+1,IF(COUNTA(_xll.BDH(TKR,IFERROR(INDEX(INDIRECT($AI43),CZ$21,MATCH($AH43,INDIRECT($AJ43),0)+1),""),$Q$5,"",$Q$6,"dts=h","fill=b","array=true"))&gt;1,CZ$21,IF(INDEX(INDIRECT($AI43),CZ$21,MATCH($AH43,INDIRECT($AJ43),0)+1)="",CZ$21,IF(INDEX(INDIRECT($AI43),CZ$21,MATCH($AH43,INDIRECT($AJ43),0)+1)="Label",CZ$21,IF(INDEX(INDIRECT($AI43),CZ$21,MATCH($AH43,INDIRECT($AJ43),0)+1)="GLabel",CZ$21,"")))),""),""),"")</f>
        <v/>
      </c>
      <c r="DA43" s="4" t="str">
        <f ca="1">IF(Sec_Formula_Indicator&gt;0,IF(LEN($AH43)&gt;0,IF(DA$21&lt;=INDEX(INDIRECT($AJ43),1,MATCH($AH43,INDIRECT($AJ43),0)+1)+1,IF(COUNTA(_xll.BDH(TKR,IFERROR(INDEX(INDIRECT($AI43),DA$21,MATCH($AH43,INDIRECT($AJ43),0)+1),""),$Q$5,"",$Q$6,"dts=h","fill=b","array=true"))&gt;1,DA$21,IF(INDEX(INDIRECT($AI43),DA$21,MATCH($AH43,INDIRECT($AJ43),0)+1)="",DA$21,IF(INDEX(INDIRECT($AI43),DA$21,MATCH($AH43,INDIRECT($AJ43),0)+1)="Label",DA$21,IF(INDEX(INDIRECT($AI43),DA$21,MATCH($AH43,INDIRECT($AJ43),0)+1)="GLabel",DA$21,"")))),""),""),"")</f>
        <v/>
      </c>
      <c r="DB43" s="4" t="str">
        <f ca="1">IF(Sec_Formula_Indicator&gt;0,IF(LEN($AH43)&gt;0,IF(DB$21&lt;=INDEX(INDIRECT($AJ43),1,MATCH($AH43,INDIRECT($AJ43),0)+1)+1,IF(COUNTA(_xll.BDH(TKR,IFERROR(INDEX(INDIRECT($AI43),DB$21,MATCH($AH43,INDIRECT($AJ43),0)+1),""),$Q$5,"",$Q$6,"dts=h","fill=b","array=true"))&gt;1,DB$21,IF(INDEX(INDIRECT($AI43),DB$21,MATCH($AH43,INDIRECT($AJ43),0)+1)="",DB$21,IF(INDEX(INDIRECT($AI43),DB$21,MATCH($AH43,INDIRECT($AJ43),0)+1)="Label",DB$21,IF(INDEX(INDIRECT($AI43),DB$21,MATCH($AH43,INDIRECT($AJ43),0)+1)="GLabel",DB$21,"")))),""),""),"")</f>
        <v/>
      </c>
      <c r="DC43" s="4" t="str">
        <f ca="1">IF(Sec_Formula_Indicator&gt;0,IF(LEN($AH43)&gt;0,IF(DC$21&lt;=INDEX(INDIRECT($AJ43),1,MATCH($AH43,INDIRECT($AJ43),0)+1)+1,IF(COUNTA(_xll.BDH(TKR,IFERROR(INDEX(INDIRECT($AI43),DC$21,MATCH($AH43,INDIRECT($AJ43),0)+1),""),$Q$5,"",$Q$6,"dts=h","fill=b","array=true"))&gt;1,DC$21,IF(INDEX(INDIRECT($AI43),DC$21,MATCH($AH43,INDIRECT($AJ43),0)+1)="",DC$21,IF(INDEX(INDIRECT($AI43),DC$21,MATCH($AH43,INDIRECT($AJ43),0)+1)="Label",DC$21,IF(INDEX(INDIRECT($AI43),DC$21,MATCH($AH43,INDIRECT($AJ43),0)+1)="GLabel",DC$21,"")))),""),""),"")</f>
        <v/>
      </c>
      <c r="DD43" s="4" t="str">
        <f ca="1">IF(Sec_Formula_Indicator&gt;0,IF(LEN($AH43)&gt;0,IF(DD$21&lt;=INDEX(INDIRECT($AJ43),1,MATCH($AH43,INDIRECT($AJ43),0)+1)+1,IF(COUNTA(_xll.BDH(TKR,IFERROR(INDEX(INDIRECT($AI43),DD$21,MATCH($AH43,INDIRECT($AJ43),0)+1),""),$Q$5,"",$Q$6,"dts=h","fill=b","array=true"))&gt;1,DD$21,IF(INDEX(INDIRECT($AI43),DD$21,MATCH($AH43,INDIRECT($AJ43),0)+1)="",DD$21,IF(INDEX(INDIRECT($AI43),DD$21,MATCH($AH43,INDIRECT($AJ43),0)+1)="Label",DD$21,IF(INDEX(INDIRECT($AI43),DD$21,MATCH($AH43,INDIRECT($AJ43),0)+1)="GLabel",DD$21,"")))),""),""),"")</f>
        <v/>
      </c>
      <c r="DE43" s="4" t="str">
        <f ca="1">IF(Sec_Formula_Indicator&gt;0,IF(LEN($AH43)&gt;0,IF(DE$21&lt;=INDEX(INDIRECT($AJ43),1,MATCH($AH43,INDIRECT($AJ43),0)+1)+1,IF(COUNTA(_xll.BDH(TKR,IFERROR(INDEX(INDIRECT($AI43),DE$21,MATCH($AH43,INDIRECT($AJ43),0)+1),""),$Q$5,"",$Q$6,"dts=h","fill=b","array=true"))&gt;1,DE$21,IF(INDEX(INDIRECT($AI43),DE$21,MATCH($AH43,INDIRECT($AJ43),0)+1)="",DE$21,IF(INDEX(INDIRECT($AI43),DE$21,MATCH($AH43,INDIRECT($AJ43),0)+1)="Label",DE$21,IF(INDEX(INDIRECT($AI43),DE$21,MATCH($AH43,INDIRECT($AJ43),0)+1)="GLabel",DE$21,"")))),""),""),"")</f>
        <v/>
      </c>
      <c r="DF43" s="4" t="str">
        <f ca="1">IF(Sec_Formula_Indicator&gt;0,IF(LEN($AH43)&gt;0,IF(DF$21&lt;=INDEX(INDIRECT($AJ43),1,MATCH($AH43,INDIRECT($AJ43),0)+1)+1,IF(COUNTA(_xll.BDH(TKR,IFERROR(INDEX(INDIRECT($AI43),DF$21,MATCH($AH43,INDIRECT($AJ43),0)+1),""),$Q$5,"",$Q$6,"dts=h","fill=b","array=true"))&gt;1,DF$21,IF(INDEX(INDIRECT($AI43),DF$21,MATCH($AH43,INDIRECT($AJ43),0)+1)="",DF$21,IF(INDEX(INDIRECT($AI43),DF$21,MATCH($AH43,INDIRECT($AJ43),0)+1)="Label",DF$21,IF(INDEX(INDIRECT($AI43),DF$21,MATCH($AH43,INDIRECT($AJ43),0)+1)="GLabel",DF$21,"")))),""),""),"")</f>
        <v/>
      </c>
      <c r="DG43" s="4" t="str">
        <f ca="1">IF(Sec_Formula_Indicator&gt;0,IF(LEN($AH43)&gt;0,IF(DG$21&lt;=INDEX(INDIRECT($AJ43),1,MATCH($AH43,INDIRECT($AJ43),0)+1)+1,IF(COUNTA(_xll.BDH(TKR,IFERROR(INDEX(INDIRECT($AI43),DG$21,MATCH($AH43,INDIRECT($AJ43),0)+1),""),$Q$5,"",$Q$6,"dts=h","fill=b","array=true"))&gt;1,DG$21,IF(INDEX(INDIRECT($AI43),DG$21,MATCH($AH43,INDIRECT($AJ43),0)+1)="",DG$21,IF(INDEX(INDIRECT($AI43),DG$21,MATCH($AH43,INDIRECT($AJ43),0)+1)="Label",DG$21,IF(INDEX(INDIRECT($AI43),DG$21,MATCH($AH43,INDIRECT($AJ43),0)+1)="GLabel",DG$21,"")))),""),""),"")</f>
        <v/>
      </c>
      <c r="DH43" s="4" t="str">
        <f ca="1">IF(Sec_Formula_Indicator&gt;0,IF(LEN($AH43)&gt;0,IF(DH$21&lt;=INDEX(INDIRECT($AJ43),1,MATCH($AH43,INDIRECT($AJ43),0)+1)+1,IF(COUNTA(_xll.BDH(TKR,IFERROR(INDEX(INDIRECT($AI43),DH$21,MATCH($AH43,INDIRECT($AJ43),0)+1),""),$Q$5,"",$Q$6,"dts=h","fill=b","array=true"))&gt;1,DH$21,IF(INDEX(INDIRECT($AI43),DH$21,MATCH($AH43,INDIRECT($AJ43),0)+1)="",DH$21,IF(INDEX(INDIRECT($AI43),DH$21,MATCH($AH43,INDIRECT($AJ43),0)+1)="Label",DH$21,IF(INDEX(INDIRECT($AI43),DH$21,MATCH($AH43,INDIRECT($AJ43),0)+1)="GLabel",DH$21,"")))),""),""),"")</f>
        <v/>
      </c>
      <c r="DI43" s="4" t="str">
        <f ca="1">IF(Sec_Formula_Indicator&gt;0,IF(LEN($AH43)&gt;0,IF(DI$21&lt;=INDEX(INDIRECT($AJ43),1,MATCH($AH43,INDIRECT($AJ43),0)+1)+1,IF(COUNTA(_xll.BDH(TKR,IFERROR(INDEX(INDIRECT($AI43),DI$21,MATCH($AH43,INDIRECT($AJ43),0)+1),""),$Q$5,"",$Q$6,"dts=h","fill=b","array=true"))&gt;1,DI$21,IF(INDEX(INDIRECT($AI43),DI$21,MATCH($AH43,INDIRECT($AJ43),0)+1)="",DI$21,IF(INDEX(INDIRECT($AI43),DI$21,MATCH($AH43,INDIRECT($AJ43),0)+1)="Label",DI$21,IF(INDEX(INDIRECT($AI43),DI$21,MATCH($AH43,INDIRECT($AJ43),0)+1)="GLabel",DI$21,"")))),""),""),"")</f>
        <v/>
      </c>
      <c r="DJ43" s="4" t="str">
        <f ca="1">IF(Sec_Formula_Indicator&gt;0,IF(LEN($AH43)&gt;0,IF(DJ$21&lt;=INDEX(INDIRECT($AJ43),1,MATCH($AH43,INDIRECT($AJ43),0)+1)+1,IF(COUNTA(_xll.BDH(TKR,IFERROR(INDEX(INDIRECT($AI43),DJ$21,MATCH($AH43,INDIRECT($AJ43),0)+1),""),$Q$5,"",$Q$6,"dts=h","fill=b","array=true"))&gt;1,DJ$21,IF(INDEX(INDIRECT($AI43),DJ$21,MATCH($AH43,INDIRECT($AJ43),0)+1)="",DJ$21,IF(INDEX(INDIRECT($AI43),DJ$21,MATCH($AH43,INDIRECT($AJ43),0)+1)="Label",DJ$21,IF(INDEX(INDIRECT($AI43),DJ$21,MATCH($AH43,INDIRECT($AJ43),0)+1)="GLabel",DJ$21,"")))),""),""),"")</f>
        <v/>
      </c>
      <c r="DK43" s="4" t="str">
        <f ca="1">IF(Sec_Formula_Indicator&gt;0,IF(LEN($AH43)&gt;0,IF(DK$21&lt;=INDEX(INDIRECT($AJ43),1,MATCH($AH43,INDIRECT($AJ43),0)+1)+1,IF(COUNTA(_xll.BDH(TKR,IFERROR(INDEX(INDIRECT($AI43),DK$21,MATCH($AH43,INDIRECT($AJ43),0)+1),""),$Q$5,"",$Q$6,"dts=h","fill=b","array=true"))&gt;1,DK$21,IF(INDEX(INDIRECT($AI43),DK$21,MATCH($AH43,INDIRECT($AJ43),0)+1)="",DK$21,IF(INDEX(INDIRECT($AI43),DK$21,MATCH($AH43,INDIRECT($AJ43),0)+1)="Label",DK$21,IF(INDEX(INDIRECT($AI43),DK$21,MATCH($AH43,INDIRECT($AJ43),0)+1)="GLabel",DK$21,"")))),""),""),"")</f>
        <v/>
      </c>
      <c r="DL43" s="4" t="str">
        <f ca="1">IF(Sec_Formula_Indicator&gt;0,IF(LEN($AH43)&gt;0,IF(DL$21&lt;=INDEX(INDIRECT($AJ43),1,MATCH($AH43,INDIRECT($AJ43),0)+1)+1,IF(COUNTA(_xll.BDH(TKR,IFERROR(INDEX(INDIRECT($AI43),DL$21,MATCH($AH43,INDIRECT($AJ43),0)+1),""),$Q$5,"",$Q$6,"dts=h","fill=b","array=true"))&gt;1,DL$21,IF(INDEX(INDIRECT($AI43),DL$21,MATCH($AH43,INDIRECT($AJ43),0)+1)="",DL$21,IF(INDEX(INDIRECT($AI43),DL$21,MATCH($AH43,INDIRECT($AJ43),0)+1)="Label",DL$21,IF(INDEX(INDIRECT($AI43),DL$21,MATCH($AH43,INDIRECT($AJ43),0)+1)="GLabel",DL$21,"")))),""),""),"")</f>
        <v/>
      </c>
      <c r="DM43" s="4" t="str">
        <f ca="1">IF(Sec_Formula_Indicator&gt;0,IF(LEN($AH43)&gt;0,IF(DM$21&lt;=INDEX(INDIRECT($AJ43),1,MATCH($AH43,INDIRECT($AJ43),0)+1)+1,IF(COUNTA(_xll.BDH(TKR,IFERROR(INDEX(INDIRECT($AI43),DM$21,MATCH($AH43,INDIRECT($AJ43),0)+1),""),$Q$5,"",$Q$6,"dts=h","fill=b","array=true"))&gt;1,DM$21,IF(INDEX(INDIRECT($AI43),DM$21,MATCH($AH43,INDIRECT($AJ43),0)+1)="",DM$21,IF(INDEX(INDIRECT($AI43),DM$21,MATCH($AH43,INDIRECT($AJ43),0)+1)="Label",DM$21,IF(INDEX(INDIRECT($AI43),DM$21,MATCH($AH43,INDIRECT($AJ43),0)+1)="GLabel",DM$21,"")))),""),""),"")</f>
        <v/>
      </c>
      <c r="DN43" s="4" t="str">
        <f ca="1">IF(Sec_Formula_Indicator&gt;0,IF(LEN($AH43)&gt;0,IF(DN$21&lt;=INDEX(INDIRECT($AJ43),1,MATCH($AH43,INDIRECT($AJ43),0)+1)+1,IF(COUNTA(_xll.BDH(TKR,IFERROR(INDEX(INDIRECT($AI43),DN$21,MATCH($AH43,INDIRECT($AJ43),0)+1),""),$Q$5,"",$Q$6,"dts=h","fill=b","array=true"))&gt;1,DN$21,IF(INDEX(INDIRECT($AI43),DN$21,MATCH($AH43,INDIRECT($AJ43),0)+1)="",DN$21,IF(INDEX(INDIRECT($AI43),DN$21,MATCH($AH43,INDIRECT($AJ43),0)+1)="Label",DN$21,IF(INDEX(INDIRECT($AI43),DN$21,MATCH($AH43,INDIRECT($AJ43),0)+1)="GLabel",DN$21,"")))),""),""),"")</f>
        <v/>
      </c>
      <c r="DO43" s="4" t="str">
        <f ca="1">IF(Sec_Formula_Indicator&gt;0,IF(LEN($AH43)&gt;0,IF(DO$21&lt;=INDEX(INDIRECT($AJ43),1,MATCH($AH43,INDIRECT($AJ43),0)+1)+1,IF(COUNTA(_xll.BDH(TKR,IFERROR(INDEX(INDIRECT($AI43),DO$21,MATCH($AH43,INDIRECT($AJ43),0)+1),""),$Q$5,"",$Q$6,"dts=h","fill=b","array=true"))&gt;1,DO$21,IF(INDEX(INDIRECT($AI43),DO$21,MATCH($AH43,INDIRECT($AJ43),0)+1)="",DO$21,IF(INDEX(INDIRECT($AI43),DO$21,MATCH($AH43,INDIRECT($AJ43),0)+1)="Label",DO$21,IF(INDEX(INDIRECT($AI43),DO$21,MATCH($AH43,INDIRECT($AJ43),0)+1)="GLabel",DO$21,"")))),""),""),"")</f>
        <v/>
      </c>
      <c r="DP43" s="4" t="str">
        <f ca="1">IF(Sec_Formula_Indicator&gt;0,IF(LEN($AH43)&gt;0,IF(DP$21&lt;=INDEX(INDIRECT($AJ43),1,MATCH($AH43,INDIRECT($AJ43),0)+1)+1,IF(COUNTA(_xll.BDH(TKR,IFERROR(INDEX(INDIRECT($AI43),DP$21,MATCH($AH43,INDIRECT($AJ43),0)+1),""),$Q$5,"",$Q$6,"dts=h","fill=b","array=true"))&gt;1,DP$21,IF(INDEX(INDIRECT($AI43),DP$21,MATCH($AH43,INDIRECT($AJ43),0)+1)="",DP$21,IF(INDEX(INDIRECT($AI43),DP$21,MATCH($AH43,INDIRECT($AJ43),0)+1)="Label",DP$21,IF(INDEX(INDIRECT($AI43),DP$21,MATCH($AH43,INDIRECT($AJ43),0)+1)="GLabel",DP$21,"")))),""),""),"")</f>
        <v/>
      </c>
      <c r="DQ43" s="4" t="str">
        <f ca="1">IF(Sec_Formula_Indicator&gt;0,IF(LEN($AH43)&gt;0,IF(DQ$21&lt;=INDEX(INDIRECT($AJ43),1,MATCH($AH43,INDIRECT($AJ43),0)+1)+1,IF(COUNTA(_xll.BDH(TKR,IFERROR(INDEX(INDIRECT($AI43),DQ$21,MATCH($AH43,INDIRECT($AJ43),0)+1),""),$Q$5,"",$Q$6,"dts=h","fill=b","array=true"))&gt;1,DQ$21,IF(INDEX(INDIRECT($AI43),DQ$21,MATCH($AH43,INDIRECT($AJ43),0)+1)="",DQ$21,IF(INDEX(INDIRECT($AI43),DQ$21,MATCH($AH43,INDIRECT($AJ43),0)+1)="Label",DQ$21,IF(INDEX(INDIRECT($AI43),DQ$21,MATCH($AH43,INDIRECT($AJ43),0)+1)="GLabel",DQ$21,"")))),""),""),"")</f>
        <v/>
      </c>
      <c r="DR43" s="4" t="str">
        <f ca="1">IF(Sec_Formula_Indicator&gt;0,IF(LEN($AH43)&gt;0,IF(DR$21&lt;=INDEX(INDIRECT($AJ43),1,MATCH($AH43,INDIRECT($AJ43),0)+1)+1,IF(COUNTA(_xll.BDH(TKR,IFERROR(INDEX(INDIRECT($AI43),DR$21,MATCH($AH43,INDIRECT($AJ43),0)+1),""),$Q$5,"",$Q$6,"dts=h","fill=b","array=true"))&gt;1,DR$21,IF(INDEX(INDIRECT($AI43),DR$21,MATCH($AH43,INDIRECT($AJ43),0)+1)="",DR$21,IF(INDEX(INDIRECT($AI43),DR$21,MATCH($AH43,INDIRECT($AJ43),0)+1)="Label",DR$21,IF(INDEX(INDIRECT($AI43),DR$21,MATCH($AH43,INDIRECT($AJ43),0)+1)="GLabel",DR$21,"")))),""),""),"")</f>
        <v/>
      </c>
      <c r="DS43" s="4" t="str">
        <f ca="1">IF(Sec_Formula_Indicator&gt;0,IF(LEN($AH43)&gt;0,IF(DS$21&lt;=INDEX(INDIRECT($AJ43),1,MATCH($AH43,INDIRECT($AJ43),0)+1)+1,IF(COUNTA(_xll.BDH(TKR,IFERROR(INDEX(INDIRECT($AI43),DS$21,MATCH($AH43,INDIRECT($AJ43),0)+1),""),$Q$5,"",$Q$6,"dts=h","fill=b","array=true"))&gt;1,DS$21,IF(INDEX(INDIRECT($AI43),DS$21,MATCH($AH43,INDIRECT($AJ43),0)+1)="",DS$21,IF(INDEX(INDIRECT($AI43),DS$21,MATCH($AH43,INDIRECT($AJ43),0)+1)="Label",DS$21,IF(INDEX(INDIRECT($AI43),DS$21,MATCH($AH43,INDIRECT($AJ43),0)+1)="GLabel",DS$21,"")))),""),""),"")</f>
        <v/>
      </c>
      <c r="DT43" s="4" t="str">
        <f ca="1">IF(Sec_Formula_Indicator&gt;0,IF(LEN($AH43)&gt;0,IF(DT$21&lt;=INDEX(INDIRECT($AJ43),1,MATCH($AH43,INDIRECT($AJ43),0)+1)+1,IF(COUNTA(_xll.BDH(TKR,IFERROR(INDEX(INDIRECT($AI43),DT$21,MATCH($AH43,INDIRECT($AJ43),0)+1),""),$Q$5,"",$Q$6,"dts=h","fill=b","array=true"))&gt;1,DT$21,IF(INDEX(INDIRECT($AI43),DT$21,MATCH($AH43,INDIRECT($AJ43),0)+1)="",DT$21,IF(INDEX(INDIRECT($AI43),DT$21,MATCH($AH43,INDIRECT($AJ43),0)+1)="Label",DT$21,IF(INDEX(INDIRECT($AI43),DT$21,MATCH($AH43,INDIRECT($AJ43),0)+1)="GLabel",DT$21,"")))),""),""),"")</f>
        <v/>
      </c>
      <c r="DU43" s="4" t="str">
        <f ca="1">IF(Sec_Formula_Indicator&gt;0,IF(LEN($AH43)&gt;0,IF(DU$21&lt;=INDEX(INDIRECT($AJ43),1,MATCH($AH43,INDIRECT($AJ43),0)+1)+1,IF(COUNTA(_xll.BDH(TKR,IFERROR(INDEX(INDIRECT($AI43),DU$21,MATCH($AH43,INDIRECT($AJ43),0)+1),""),$Q$5,"",$Q$6,"dts=h","fill=b","array=true"))&gt;1,DU$21,IF(INDEX(INDIRECT($AI43),DU$21,MATCH($AH43,INDIRECT($AJ43),0)+1)="",DU$21,IF(INDEX(INDIRECT($AI43),DU$21,MATCH($AH43,INDIRECT($AJ43),0)+1)="Label",DU$21,IF(INDEX(INDIRECT($AI43),DU$21,MATCH($AH43,INDIRECT($AJ43),0)+1)="GLabel",DU$21,"")))),""),""),"")</f>
        <v/>
      </c>
      <c r="DV43" s="4" t="str">
        <f ca="1">IF(Sec_Formula_Indicator&gt;0,IF(LEN($AH43)&gt;0,IF(DV$21&lt;=INDEX(INDIRECT($AJ43),1,MATCH($AH43,INDIRECT($AJ43),0)+1)+1,IF(COUNTA(_xll.BDH(TKR,IFERROR(INDEX(INDIRECT($AI43),DV$21,MATCH($AH43,INDIRECT($AJ43),0)+1),""),$Q$5,"",$Q$6,"dts=h","fill=b","array=true"))&gt;1,DV$21,IF(INDEX(INDIRECT($AI43),DV$21,MATCH($AH43,INDIRECT($AJ43),0)+1)="",DV$21,IF(INDEX(INDIRECT($AI43),DV$21,MATCH($AH43,INDIRECT($AJ43),0)+1)="Label",DV$21,IF(INDEX(INDIRECT($AI43),DV$21,MATCH($AH43,INDIRECT($AJ43),0)+1)="GLabel",DV$21,"")))),""),""),"")</f>
        <v/>
      </c>
      <c r="DW43" s="4" t="str">
        <f ca="1">IF(Sec_Formula_Indicator&gt;0,IF(LEN($AH43)&gt;0,IF(DW$21&lt;=INDEX(INDIRECT($AJ43),1,MATCH($AH43,INDIRECT($AJ43),0)+1)+1,IF(COUNTA(_xll.BDH(TKR,IFERROR(INDEX(INDIRECT($AI43),DW$21,MATCH($AH43,INDIRECT($AJ43),0)+1),""),$Q$5,"",$Q$6,"dts=h","fill=b","array=true"))&gt;1,DW$21,IF(INDEX(INDIRECT($AI43),DW$21,MATCH($AH43,INDIRECT($AJ43),0)+1)="",DW$21,IF(INDEX(INDIRECT($AI43),DW$21,MATCH($AH43,INDIRECT($AJ43),0)+1)="Label",DW$21,IF(INDEX(INDIRECT($AI43),DW$21,MATCH($AH43,INDIRECT($AJ43),0)+1)="GLabel",DW$21,"")))),""),""),"")</f>
        <v/>
      </c>
      <c r="DX43" s="4" t="str">
        <f ca="1">IF(Sec_Formula_Indicator&gt;0,IF(LEN($AH43)&gt;0,IF(DX$21&lt;=INDEX(INDIRECT($AJ43),1,MATCH($AH43,INDIRECT($AJ43),0)+1)+1,IF(COUNTA(_xll.BDH(TKR,IFERROR(INDEX(INDIRECT($AI43),DX$21,MATCH($AH43,INDIRECT($AJ43),0)+1),""),$Q$5,"",$Q$6,"dts=h","fill=b","array=true"))&gt;1,DX$21,IF(INDEX(INDIRECT($AI43),DX$21,MATCH($AH43,INDIRECT($AJ43),0)+1)="",DX$21,IF(INDEX(INDIRECT($AI43),DX$21,MATCH($AH43,INDIRECT($AJ43),0)+1)="Label",DX$21,IF(INDEX(INDIRECT($AI43),DX$21,MATCH($AH43,INDIRECT($AJ43),0)+1)="GLabel",DX$21,"")))),""),""),"")</f>
        <v/>
      </c>
      <c r="DY43" s="4" t="str">
        <f ca="1">IF(Sec_Formula_Indicator&gt;0,IF(LEN($AH43)&gt;0,IF(DY$21&lt;=INDEX(INDIRECT($AJ43),1,MATCH($AH43,INDIRECT($AJ43),0)+1)+1,IF(COUNTA(_xll.BDH(TKR,IFERROR(INDEX(INDIRECT($AI43),DY$21,MATCH($AH43,INDIRECT($AJ43),0)+1),""),$Q$5,"",$Q$6,"dts=h","fill=b","array=true"))&gt;1,DY$21,IF(INDEX(INDIRECT($AI43),DY$21,MATCH($AH43,INDIRECT($AJ43),0)+1)="",DY$21,IF(INDEX(INDIRECT($AI43),DY$21,MATCH($AH43,INDIRECT($AJ43),0)+1)="Label",DY$21,IF(INDEX(INDIRECT($AI43),DY$21,MATCH($AH43,INDIRECT($AJ43),0)+1)="GLabel",DY$21,"")))),""),""),"")</f>
        <v/>
      </c>
      <c r="DZ43" s="4" t="str">
        <f ca="1">IF(Sec_Formula_Indicator&gt;0,IF(LEN($AH43)&gt;0,IF(DZ$21&lt;=INDEX(INDIRECT($AJ43),1,MATCH($AH43,INDIRECT($AJ43),0)+1)+1,IF(COUNTA(_xll.BDH(TKR,IFERROR(INDEX(INDIRECT($AI43),DZ$21,MATCH($AH43,INDIRECT($AJ43),0)+1),""),$Q$5,"",$Q$6,"dts=h","fill=b","array=true"))&gt;1,DZ$21,IF(INDEX(INDIRECT($AI43),DZ$21,MATCH($AH43,INDIRECT($AJ43),0)+1)="",DZ$21,IF(INDEX(INDIRECT($AI43),DZ$21,MATCH($AH43,INDIRECT($AJ43),0)+1)="Label",DZ$21,IF(INDEX(INDIRECT($AI43),DZ$21,MATCH($AH43,INDIRECT($AJ43),0)+1)="GLabel",DZ$21,"")))),""),""),"")</f>
        <v/>
      </c>
      <c r="EA43" s="4" t="str">
        <f ca="1">IF(Sec_Formula_Indicator&gt;0,IF(LEN($AH43)&gt;0,IF(EA$21&lt;=INDEX(INDIRECT($AJ43),1,MATCH($AH43,INDIRECT($AJ43),0)+1)+1,IF(COUNTA(_xll.BDH(TKR,IFERROR(INDEX(INDIRECT($AI43),EA$21,MATCH($AH43,INDIRECT($AJ43),0)+1),""),$Q$5,"",$Q$6,"dts=h","fill=b","array=true"))&gt;1,EA$21,IF(INDEX(INDIRECT($AI43),EA$21,MATCH($AH43,INDIRECT($AJ43),0)+1)="",EA$21,IF(INDEX(INDIRECT($AI43),EA$21,MATCH($AH43,INDIRECT($AJ43),0)+1)="Label",EA$21,IF(INDEX(INDIRECT($AI43),EA$21,MATCH($AH43,INDIRECT($AJ43),0)+1)="GLabel",EA$21,"")))),""),""),"")</f>
        <v/>
      </c>
      <c r="EB43" s="4" t="str">
        <f ca="1">IF(Sec_Formula_Indicator&gt;0,IF(LEN($AH43)&gt;0,IF(EB$21&lt;=INDEX(INDIRECT($AJ43),1,MATCH($AH43,INDIRECT($AJ43),0)+1)+1,IF(COUNTA(_xll.BDH(TKR,IFERROR(INDEX(INDIRECT($AI43),EB$21,MATCH($AH43,INDIRECT($AJ43),0)+1),""),$Q$5,"",$Q$6,"dts=h","fill=b","array=true"))&gt;1,EB$21,IF(INDEX(INDIRECT($AI43),EB$21,MATCH($AH43,INDIRECT($AJ43),0)+1)="",EB$21,IF(INDEX(INDIRECT($AI43),EB$21,MATCH($AH43,INDIRECT($AJ43),0)+1)="Label",EB$21,IF(INDEX(INDIRECT($AI43),EB$21,MATCH($AH43,INDIRECT($AJ43),0)+1)="GLabel",EB$21,"")))),""),""),"")</f>
        <v/>
      </c>
      <c r="EC43" s="4" t="str">
        <f ca="1">IF(Sec_Formula_Indicator&gt;0,IF(LEN($AH43)&gt;0,IF(EC$21&lt;=INDEX(INDIRECT($AJ43),1,MATCH($AH43,INDIRECT($AJ43),0)+1)+1,IF(COUNTA(_xll.BDH(TKR,IFERROR(INDEX(INDIRECT($AI43),EC$21,MATCH($AH43,INDIRECT($AJ43),0)+1),""),$Q$5,"",$Q$6,"dts=h","fill=b","array=true"))&gt;1,EC$21,IF(INDEX(INDIRECT($AI43),EC$21,MATCH($AH43,INDIRECT($AJ43),0)+1)="",EC$21,IF(INDEX(INDIRECT($AI43),EC$21,MATCH($AH43,INDIRECT($AJ43),0)+1)="Label",EC$21,IF(INDEX(INDIRECT($AI43),EC$21,MATCH($AH43,INDIRECT($AJ43),0)+1)="GLabel",EC$21,"")))),""),""),"")</f>
        <v/>
      </c>
      <c r="ED43" s="4" t="str">
        <f ca="1">IF(Sec_Formula_Indicator&gt;0,IF(LEN($AH43)&gt;0,IF(ED$21&lt;=INDEX(INDIRECT($AJ43),1,MATCH($AH43,INDIRECT($AJ43),0)+1)+1,IF(COUNTA(_xll.BDH(TKR,IFERROR(INDEX(INDIRECT($AI43),ED$21,MATCH($AH43,INDIRECT($AJ43),0)+1),""),$Q$5,"",$Q$6,"dts=h","fill=b","array=true"))&gt;1,ED$21,IF(INDEX(INDIRECT($AI43),ED$21,MATCH($AH43,INDIRECT($AJ43),0)+1)="",ED$21,IF(INDEX(INDIRECT($AI43),ED$21,MATCH($AH43,INDIRECT($AJ43),0)+1)="Label",ED$21,IF(INDEX(INDIRECT($AI43),ED$21,MATCH($AH43,INDIRECT($AJ43),0)+1)="GLabel",ED$21,"")))),""),""),"")</f>
        <v/>
      </c>
      <c r="EE43" s="4" t="str">
        <f ca="1">IF(Sec_Formula_Indicator&gt;0,IF(LEN($AH43)&gt;0,IF(EE$21&lt;=INDEX(INDIRECT($AJ43),1,MATCH($AH43,INDIRECT($AJ43),0)+1)+1,IF(COUNTA(_xll.BDH(TKR,IFERROR(INDEX(INDIRECT($AI43),EE$21,MATCH($AH43,INDIRECT($AJ43),0)+1),""),$Q$5,"",$Q$6,"dts=h","fill=b","array=true"))&gt;1,EE$21,IF(INDEX(INDIRECT($AI43),EE$21,MATCH($AH43,INDIRECT($AJ43),0)+1)="",EE$21,IF(INDEX(INDIRECT($AI43),EE$21,MATCH($AH43,INDIRECT($AJ43),0)+1)="Label",EE$21,IF(INDEX(INDIRECT($AI43),EE$21,MATCH($AH43,INDIRECT($AJ43),0)+1)="GLabel",EE$21,"")))),""),""),"")</f>
        <v/>
      </c>
      <c r="EF43" s="4" t="str">
        <f ca="1">IF(Sec_Formula_Indicator&gt;0,IF(LEN($AH43)&gt;0,IF(EF$21&lt;=INDEX(INDIRECT($AJ43),1,MATCH($AH43,INDIRECT($AJ43),0)+1)+1,IF(COUNTA(_xll.BDH(TKR,IFERROR(INDEX(INDIRECT($AI43),EF$21,MATCH($AH43,INDIRECT($AJ43),0)+1),""),$Q$5,"",$Q$6,"dts=h","fill=b","array=true"))&gt;1,EF$21,IF(INDEX(INDIRECT($AI43),EF$21,MATCH($AH43,INDIRECT($AJ43),0)+1)="",EF$21,IF(INDEX(INDIRECT($AI43),EF$21,MATCH($AH43,INDIRECT($AJ43),0)+1)="Label",EF$21,IF(INDEX(INDIRECT($AI43),EF$21,MATCH($AH43,INDIRECT($AJ43),0)+1)="GLabel",EF$21,"")))),""),""),"")</f>
        <v/>
      </c>
      <c r="EG43" s="4" t="str">
        <f ca="1">IF(Sec_Formula_Indicator&gt;0,IF(LEN($AH43)&gt;0,IF(EG$21&lt;=INDEX(INDIRECT($AJ43),1,MATCH($AH43,INDIRECT($AJ43),0)+1)+1,IF(COUNTA(_xll.BDH(TKR,IFERROR(INDEX(INDIRECT($AI43),EG$21,MATCH($AH43,INDIRECT($AJ43),0)+1),""),$Q$5,"",$Q$6,"dts=h","fill=b","array=true"))&gt;1,EG$21,IF(INDEX(INDIRECT($AI43),EG$21,MATCH($AH43,INDIRECT($AJ43),0)+1)="",EG$21,IF(INDEX(INDIRECT($AI43),EG$21,MATCH($AH43,INDIRECT($AJ43),0)+1)="Label",EG$21,IF(INDEX(INDIRECT($AI43),EG$21,MATCH($AH43,INDIRECT($AJ43),0)+1)="GLabel",EG$21,"")))),""),""),"")</f>
        <v/>
      </c>
      <c r="EH43" s="4" t="str">
        <f ca="1">IF(Sec_Formula_Indicator&gt;0,IF(LEN($AH43)&gt;0,IF(EH$21&lt;=INDEX(INDIRECT($AJ43),1,MATCH($AH43,INDIRECT($AJ43),0)+1)+1,IF(COUNTA(_xll.BDH(TKR,IFERROR(INDEX(INDIRECT($AI43),EH$21,MATCH($AH43,INDIRECT($AJ43),0)+1),""),$Q$5,"",$Q$6,"dts=h","fill=b","array=true"))&gt;1,EH$21,IF(INDEX(INDIRECT($AI43),EH$21,MATCH($AH43,INDIRECT($AJ43),0)+1)="",EH$21,IF(INDEX(INDIRECT($AI43),EH$21,MATCH($AH43,INDIRECT($AJ43),0)+1)="Label",EH$21,IF(INDEX(INDIRECT($AI43),EH$21,MATCH($AH43,INDIRECT($AJ43),0)+1)="GLabel",EH$21,"")))),""),""),"")</f>
        <v/>
      </c>
      <c r="EI43" s="4" t="str">
        <f ca="1">IF(Sec_Formula_Indicator&gt;0,IF(LEN($AH43)&gt;0,IF(EI$21&lt;=INDEX(INDIRECT($AJ43),1,MATCH($AH43,INDIRECT($AJ43),0)+1)+1,IF(COUNTA(_xll.BDH(TKR,IFERROR(INDEX(INDIRECT($AI43),EI$21,MATCH($AH43,INDIRECT($AJ43),0)+1),""),$Q$5,"",$Q$6,"dts=h","fill=b","array=true"))&gt;1,EI$21,IF(INDEX(INDIRECT($AI43),EI$21,MATCH($AH43,INDIRECT($AJ43),0)+1)="",EI$21,IF(INDEX(INDIRECT($AI43),EI$21,MATCH($AH43,INDIRECT($AJ43),0)+1)="Label",EI$21,IF(INDEX(INDIRECT($AI43),EI$21,MATCH($AH43,INDIRECT($AJ43),0)+1)="GLabel",EI$21,"")))),""),""),"")</f>
        <v/>
      </c>
      <c r="EJ43" s="4" t="str">
        <f ca="1">IF(Sec_Formula_Indicator&gt;0,IF(LEN($AH43)&gt;0,IF(EJ$21&lt;=INDEX(INDIRECT($AJ43),1,MATCH($AH43,INDIRECT($AJ43),0)+1)+1,IF(COUNTA(_xll.BDH(TKR,IFERROR(INDEX(INDIRECT($AI43),EJ$21,MATCH($AH43,INDIRECT($AJ43),0)+1),""),$Q$5,"",$Q$6,"dts=h","fill=b","array=true"))&gt;1,EJ$21,IF(INDEX(INDIRECT($AI43),EJ$21,MATCH($AH43,INDIRECT($AJ43),0)+1)="",EJ$21,IF(INDEX(INDIRECT($AI43),EJ$21,MATCH($AH43,INDIRECT($AJ43),0)+1)="Label",EJ$21,IF(INDEX(INDIRECT($AI43),EJ$21,MATCH($AH43,INDIRECT($AJ43),0)+1)="GLabel",EJ$21,"")))),""),""),"")</f>
        <v/>
      </c>
      <c r="EK43" s="4" t="str">
        <f ca="1">IF(Sec_Formula_Indicator&gt;0,IF(LEN($AH43)&gt;0,IF(EK$21&lt;=INDEX(INDIRECT($AJ43),1,MATCH($AH43,INDIRECT($AJ43),0)+1)+1,IF(COUNTA(_xll.BDH(TKR,IFERROR(INDEX(INDIRECT($AI43),EK$21,MATCH($AH43,INDIRECT($AJ43),0)+1),""),$Q$5,"",$Q$6,"dts=h","fill=b","array=true"))&gt;1,EK$21,IF(INDEX(INDIRECT($AI43),EK$21,MATCH($AH43,INDIRECT($AJ43),0)+1)="",EK$21,IF(INDEX(INDIRECT($AI43),EK$21,MATCH($AH43,INDIRECT($AJ43),0)+1)="Label",EK$21,IF(INDEX(INDIRECT($AI43),EK$21,MATCH($AH43,INDIRECT($AJ43),0)+1)="GLabel",EK$21,"")))),""),""),"")</f>
        <v/>
      </c>
      <c r="EL43" s="4" t="str">
        <f ca="1">IF(Sec_Formula_Indicator&gt;0,IF(LEN($AH43)&gt;0,IF(EL$21&lt;=INDEX(INDIRECT($AJ43),1,MATCH($AH43,INDIRECT($AJ43),0)+1)+1,IF(COUNTA(_xll.BDH(TKR,IFERROR(INDEX(INDIRECT($AI43),EL$21,MATCH($AH43,INDIRECT($AJ43),0)+1),""),$Q$5,"",$Q$6,"dts=h","fill=b","array=true"))&gt;1,EL$21,IF(INDEX(INDIRECT($AI43),EL$21,MATCH($AH43,INDIRECT($AJ43),0)+1)="",EL$21,IF(INDEX(INDIRECT($AI43),EL$21,MATCH($AH43,INDIRECT($AJ43),0)+1)="Label",EL$21,IF(INDEX(INDIRECT($AI43),EL$21,MATCH($AH43,INDIRECT($AJ43),0)+1)="GLabel",EL$21,"")))),""),""),"")</f>
        <v/>
      </c>
      <c r="EM43" s="4" t="str">
        <f ca="1">IF(Sec_Formula_Indicator&gt;0,IF(LEN($AH43)&gt;0,IF(EM$21&lt;=INDEX(INDIRECT($AJ43),1,MATCH($AH43,INDIRECT($AJ43),0)+1)+1,IF(COUNTA(_xll.BDH(TKR,IFERROR(INDEX(INDIRECT($AI43),EM$21,MATCH($AH43,INDIRECT($AJ43),0)+1),""),$Q$5,"",$Q$6,"dts=h","fill=b","array=true"))&gt;1,EM$21,IF(INDEX(INDIRECT($AI43),EM$21,MATCH($AH43,INDIRECT($AJ43),0)+1)="",EM$21,IF(INDEX(INDIRECT($AI43),EM$21,MATCH($AH43,INDIRECT($AJ43),0)+1)="Label",EM$21,IF(INDEX(INDIRECT($AI43),EM$21,MATCH($AH43,INDIRECT($AJ43),0)+1)="GLabel",EM$21,"")))),""),""),"")</f>
        <v/>
      </c>
      <c r="EN43" s="4" t="str">
        <f ca="1">IF(Sec_Formula_Indicator&gt;0,IF(LEN($AH43)&gt;0,IF(EN$21&lt;=INDEX(INDIRECT($AJ43),1,MATCH($AH43,INDIRECT($AJ43),0)+1)+1,IF(COUNTA(_xll.BDH(TKR,IFERROR(INDEX(INDIRECT($AI43),EN$21,MATCH($AH43,INDIRECT($AJ43),0)+1),""),$Q$5,"",$Q$6,"dts=h","fill=b","array=true"))&gt;1,EN$21,IF(INDEX(INDIRECT($AI43),EN$21,MATCH($AH43,INDIRECT($AJ43),0)+1)="",EN$21,IF(INDEX(INDIRECT($AI43),EN$21,MATCH($AH43,INDIRECT($AJ43),0)+1)="Label",EN$21,IF(INDEX(INDIRECT($AI43),EN$21,MATCH($AH43,INDIRECT($AJ43),0)+1)="GLabel",EN$21,"")))),""),""),"")</f>
        <v/>
      </c>
      <c r="EO43" s="4" t="str">
        <f ca="1">IF(Sec_Formula_Indicator&gt;0,IF(LEN($AH43)&gt;0,IF(EO$21&lt;=INDEX(INDIRECT($AJ43),1,MATCH($AH43,INDIRECT($AJ43),0)+1)+1,IF(COUNTA(_xll.BDH(TKR,IFERROR(INDEX(INDIRECT($AI43),EO$21,MATCH($AH43,INDIRECT($AJ43),0)+1),""),$Q$5,"",$Q$6,"dts=h","fill=b","array=true"))&gt;1,EO$21,IF(INDEX(INDIRECT($AI43),EO$21,MATCH($AH43,INDIRECT($AJ43),0)+1)="",EO$21,IF(INDEX(INDIRECT($AI43),EO$21,MATCH($AH43,INDIRECT($AJ43),0)+1)="Label",EO$21,IF(INDEX(INDIRECT($AI43),EO$21,MATCH($AH43,INDIRECT($AJ43),0)+1)="GLabel",EO$21,"")))),""),""),"")</f>
        <v/>
      </c>
      <c r="EP43" s="4" t="str">
        <f ca="1">IF(Sec_Formula_Indicator&gt;0,IF(LEN($AH43)&gt;0,IF(EP$21&lt;=INDEX(INDIRECT($AJ43),1,MATCH($AH43,INDIRECT($AJ43),0)+1)+1,IF(COUNTA(_xll.BDH(TKR,IFERROR(INDEX(INDIRECT($AI43),EP$21,MATCH($AH43,INDIRECT($AJ43),0)+1),""),$Q$5,"",$Q$6,"dts=h","fill=b","array=true"))&gt;1,EP$21,IF(INDEX(INDIRECT($AI43),EP$21,MATCH($AH43,INDIRECT($AJ43),0)+1)="",EP$21,IF(INDEX(INDIRECT($AI43),EP$21,MATCH($AH43,INDIRECT($AJ43),0)+1)="Label",EP$21,IF(INDEX(INDIRECT($AI43),EP$21,MATCH($AH43,INDIRECT($AJ43),0)+1)="GLabel",EP$21,"")))),""),""),"")</f>
        <v/>
      </c>
      <c r="EQ43" s="4" t="str">
        <f ca="1">IF(Sec_Formula_Indicator&gt;0,IF(LEN($AH43)&gt;0,IF(EQ$21&lt;=INDEX(INDIRECT($AJ43),1,MATCH($AH43,INDIRECT($AJ43),0)+1)+1,IF(COUNTA(_xll.BDH(TKR,IFERROR(INDEX(INDIRECT($AI43),EQ$21,MATCH($AH43,INDIRECT($AJ43),0)+1),""),$Q$5,"",$Q$6,"dts=h","fill=b","array=true"))&gt;1,EQ$21,IF(INDEX(INDIRECT($AI43),EQ$21,MATCH($AH43,INDIRECT($AJ43),0)+1)="",EQ$21,IF(INDEX(INDIRECT($AI43),EQ$21,MATCH($AH43,INDIRECT($AJ43),0)+1)="Label",EQ$21,IF(INDEX(INDIRECT($AI43),EQ$21,MATCH($AH43,INDIRECT($AJ43),0)+1)="GLabel",EQ$21,"")))),""),""),"")</f>
        <v/>
      </c>
      <c r="ER43" s="4" t="str">
        <f ca="1">IF(Sec_Formula_Indicator&gt;0,IF(LEN($AH43)&gt;0,IF(ER$21&lt;=INDEX(INDIRECT($AJ43),1,MATCH($AH43,INDIRECT($AJ43),0)+1)+1,IF(COUNTA(_xll.BDH(TKR,IFERROR(INDEX(INDIRECT($AI43),ER$21,MATCH($AH43,INDIRECT($AJ43),0)+1),""),$Q$5,"",$Q$6,"dts=h","fill=b","array=true"))&gt;1,ER$21,IF(INDEX(INDIRECT($AI43),ER$21,MATCH($AH43,INDIRECT($AJ43),0)+1)="",ER$21,IF(INDEX(INDIRECT($AI43),ER$21,MATCH($AH43,INDIRECT($AJ43),0)+1)="Label",ER$21,IF(INDEX(INDIRECT($AI43),ER$21,MATCH($AH43,INDIRECT($AJ43),0)+1)="GLabel",ER$21,"")))),""),""),"")</f>
        <v/>
      </c>
      <c r="ES43" s="4" t="str">
        <f ca="1">IF(Sec_Formula_Indicator&gt;0,IF(LEN($AH43)&gt;0,IF(ES$21&lt;=INDEX(INDIRECT($AJ43),1,MATCH($AH43,INDIRECT($AJ43),0)+1)+1,IF(COUNTA(_xll.BDH(TKR,IFERROR(INDEX(INDIRECT($AI43),ES$21,MATCH($AH43,INDIRECT($AJ43),0)+1),""),$Q$5,"",$Q$6,"dts=h","fill=b","array=true"))&gt;1,ES$21,IF(INDEX(INDIRECT($AI43),ES$21,MATCH($AH43,INDIRECT($AJ43),0)+1)="",ES$21,IF(INDEX(INDIRECT($AI43),ES$21,MATCH($AH43,INDIRECT($AJ43),0)+1)="Label",ES$21,IF(INDEX(INDIRECT($AI43),ES$21,MATCH($AH43,INDIRECT($AJ43),0)+1)="GLabel",ES$21,"")))),""),""),"")</f>
        <v/>
      </c>
      <c r="ET43" s="4" t="str">
        <f ca="1">IF(Sec_Formula_Indicator&gt;0,IF(LEN($AH43)&gt;0,IF(ET$21&lt;=INDEX(INDIRECT($AJ43),1,MATCH($AH43,INDIRECT($AJ43),0)+1)+1,IF(COUNTA(_xll.BDH(TKR,IFERROR(INDEX(INDIRECT($AI43),ET$21,MATCH($AH43,INDIRECT($AJ43),0)+1),""),$Q$5,"",$Q$6,"dts=h","fill=b","array=true"))&gt;1,ET$21,IF(INDEX(INDIRECT($AI43),ET$21,MATCH($AH43,INDIRECT($AJ43),0)+1)="",ET$21,IF(INDEX(INDIRECT($AI43),ET$21,MATCH($AH43,INDIRECT($AJ43),0)+1)="Label",ET$21,IF(INDEX(INDIRECT($AI43),ET$21,MATCH($AH43,INDIRECT($AJ43),0)+1)="GLabel",ET$21,"")))),""),""),"")</f>
        <v/>
      </c>
      <c r="EU43" s="4" t="str">
        <f ca="1">IF(Sec_Formula_Indicator&gt;0,IF(LEN($AH43)&gt;0,IF(EU$21&lt;=INDEX(INDIRECT($AJ43),1,MATCH($AH43,INDIRECT($AJ43),0)+1)+1,IF(COUNTA(_xll.BDH(TKR,IFERROR(INDEX(INDIRECT($AI43),EU$21,MATCH($AH43,INDIRECT($AJ43),0)+1),""),$Q$5,"",$Q$6,"dts=h","fill=b","array=true"))&gt;1,EU$21,IF(INDEX(INDIRECT($AI43),EU$21,MATCH($AH43,INDIRECT($AJ43),0)+1)="",EU$21,IF(INDEX(INDIRECT($AI43),EU$21,MATCH($AH43,INDIRECT($AJ43),0)+1)="Label",EU$21,IF(INDEX(INDIRECT($AI43),EU$21,MATCH($AH43,INDIRECT($AJ43),0)+1)="GLabel",EU$21,"")))),""),""),"")</f>
        <v/>
      </c>
      <c r="EV43" s="4" t="str">
        <f ca="1">IF(Sec_Formula_Indicator&gt;0,IF(LEN($AH43)&gt;0,IF(EV$21&lt;=INDEX(INDIRECT($AJ43),1,MATCH($AH43,INDIRECT($AJ43),0)+1)+1,IF(COUNTA(_xll.BDH(TKR,IFERROR(INDEX(INDIRECT($AI43),EV$21,MATCH($AH43,INDIRECT($AJ43),0)+1),""),$Q$5,"",$Q$6,"dts=h","fill=b","array=true"))&gt;1,EV$21,IF(INDEX(INDIRECT($AI43),EV$21,MATCH($AH43,INDIRECT($AJ43),0)+1)="",EV$21,IF(INDEX(INDIRECT($AI43),EV$21,MATCH($AH43,INDIRECT($AJ43),0)+1)="Label",EV$21,IF(INDEX(INDIRECT($AI43),EV$21,MATCH($AH43,INDIRECT($AJ43),0)+1)="GLabel",EV$21,"")))),""),""),"")</f>
        <v/>
      </c>
      <c r="EW43" s="4" t="str">
        <f ca="1">IF(Sec_Formula_Indicator&gt;0,IF(LEN($AH43)&gt;0,IF(EW$21&lt;=INDEX(INDIRECT($AJ43),1,MATCH($AH43,INDIRECT($AJ43),0)+1)+1,IF(COUNTA(_xll.BDH(TKR,IFERROR(INDEX(INDIRECT($AI43),EW$21,MATCH($AH43,INDIRECT($AJ43),0)+1),""),$Q$5,"",$Q$6,"dts=h","fill=b","array=true"))&gt;1,EW$21,IF(INDEX(INDIRECT($AI43),EW$21,MATCH($AH43,INDIRECT($AJ43),0)+1)="",EW$21,IF(INDEX(INDIRECT($AI43),EW$21,MATCH($AH43,INDIRECT($AJ43),0)+1)="Label",EW$21,IF(INDEX(INDIRECT($AI43),EW$21,MATCH($AH43,INDIRECT($AJ43),0)+1)="GLabel",EW$21,"")))),""),""),"")</f>
        <v/>
      </c>
      <c r="EX43" s="4" t="str">
        <f ca="1">IF(Sec_Formula_Indicator&gt;0,IF(LEN($AH43)&gt;0,IF(EX$21&lt;=INDEX(INDIRECT($AJ43),1,MATCH($AH43,INDIRECT($AJ43),0)+1)+1,IF(COUNTA(_xll.BDH(TKR,IFERROR(INDEX(INDIRECT($AI43),EX$21,MATCH($AH43,INDIRECT($AJ43),0)+1),""),$Q$5,"",$Q$6,"dts=h","fill=b","array=true"))&gt;1,EX$21,IF(INDEX(INDIRECT($AI43),EX$21,MATCH($AH43,INDIRECT($AJ43),0)+1)="",EX$21,IF(INDEX(INDIRECT($AI43),EX$21,MATCH($AH43,INDIRECT($AJ43),0)+1)="Label",EX$21,IF(INDEX(INDIRECT($AI43),EX$21,MATCH($AH43,INDIRECT($AJ43),0)+1)="GLabel",EX$21,"")))),""),""),"")</f>
        <v/>
      </c>
      <c r="EY43" s="4" t="str">
        <f ca="1">IF(Sec_Formula_Indicator&gt;0,IF(LEN($AH43)&gt;0,IF(EY$21&lt;=INDEX(INDIRECT($AJ43),1,MATCH($AH43,INDIRECT($AJ43),0)+1)+1,IF(COUNTA(_xll.BDH(TKR,IFERROR(INDEX(INDIRECT($AI43),EY$21,MATCH($AH43,INDIRECT($AJ43),0)+1),""),$Q$5,"",$Q$6,"dts=h","fill=b","array=true"))&gt;1,EY$21,IF(INDEX(INDIRECT($AI43),EY$21,MATCH($AH43,INDIRECT($AJ43),0)+1)="",EY$21,IF(INDEX(INDIRECT($AI43),EY$21,MATCH($AH43,INDIRECT($AJ43),0)+1)="Label",EY$21,IF(INDEX(INDIRECT($AI43),EY$21,MATCH($AH43,INDIRECT($AJ43),0)+1)="GLabel",EY$21,"")))),""),""),"")</f>
        <v/>
      </c>
      <c r="EZ43" s="4" t="str">
        <f ca="1">IF(Sec_Formula_Indicator&gt;0,IF(LEN($AH43)&gt;0,IF(EZ$21&lt;=INDEX(INDIRECT($AJ43),1,MATCH($AH43,INDIRECT($AJ43),0)+1)+1,IF(COUNTA(_xll.BDH(TKR,IFERROR(INDEX(INDIRECT($AI43),EZ$21,MATCH($AH43,INDIRECT($AJ43),0)+1),""),$Q$5,"",$Q$6,"dts=h","fill=b","array=true"))&gt;1,EZ$21,IF(INDEX(INDIRECT($AI43),EZ$21,MATCH($AH43,INDIRECT($AJ43),0)+1)="",EZ$21,IF(INDEX(INDIRECT($AI43),EZ$21,MATCH($AH43,INDIRECT($AJ43),0)+1)="Label",EZ$21,IF(INDEX(INDIRECT($AI43),EZ$21,MATCH($AH43,INDIRECT($AJ43),0)+1)="GLabel",EZ$21,"")))),""),""),"")</f>
        <v/>
      </c>
      <c r="FA43" s="4" t="str">
        <f ca="1">IF(Sec_Formula_Indicator&gt;0,IF(LEN($AH43)&gt;0,IF(FA$21&lt;=INDEX(INDIRECT($AJ43),1,MATCH($AH43,INDIRECT($AJ43),0)+1)+1,IF(COUNTA(_xll.BDH(TKR,IFERROR(INDEX(INDIRECT($AI43),FA$21,MATCH($AH43,INDIRECT($AJ43),0)+1),""),$Q$5,"",$Q$6,"dts=h","fill=b","array=true"))&gt;1,FA$21,IF(INDEX(INDIRECT($AI43),FA$21,MATCH($AH43,INDIRECT($AJ43),0)+1)="",FA$21,IF(INDEX(INDIRECT($AI43),FA$21,MATCH($AH43,INDIRECT($AJ43),0)+1)="Label",FA$21,IF(INDEX(INDIRECT($AI43),FA$21,MATCH($AH43,INDIRECT($AJ43),0)+1)="GLabel",FA$21,"")))),""),""),"")</f>
        <v/>
      </c>
      <c r="FB43" s="4" t="str">
        <f ca="1">IF(Sec_Formula_Indicator&gt;0,IF(LEN($AH43)&gt;0,IF(FB$21&lt;=INDEX(INDIRECT($AJ43),1,MATCH($AH43,INDIRECT($AJ43),0)+1)+1,IF(COUNTA(_xll.BDH(TKR,IFERROR(INDEX(INDIRECT($AI43),FB$21,MATCH($AH43,INDIRECT($AJ43),0)+1),""),$Q$5,"",$Q$6,"dts=h","fill=b","array=true"))&gt;1,FB$21,IF(INDEX(INDIRECT($AI43),FB$21,MATCH($AH43,INDIRECT($AJ43),0)+1)="",FB$21,IF(INDEX(INDIRECT($AI43),FB$21,MATCH($AH43,INDIRECT($AJ43),0)+1)="Label",FB$21,IF(INDEX(INDIRECT($AI43),FB$21,MATCH($AH43,INDIRECT($AJ43),0)+1)="GLabel",FB$21,"")))),""),""),"")</f>
        <v/>
      </c>
      <c r="FC43" s="4" t="str">
        <f ca="1">IF(Sec_Formula_Indicator&gt;0,IF(LEN($AH43)&gt;0,IF(FC$21&lt;=INDEX(INDIRECT($AJ43),1,MATCH($AH43,INDIRECT($AJ43),0)+1)+1,IF(COUNTA(_xll.BDH(TKR,IFERROR(INDEX(INDIRECT($AI43),FC$21,MATCH($AH43,INDIRECT($AJ43),0)+1),""),$Q$5,"",$Q$6,"dts=h","fill=b","array=true"))&gt;1,FC$21,IF(INDEX(INDIRECT($AI43),FC$21,MATCH($AH43,INDIRECT($AJ43),0)+1)="",FC$21,IF(INDEX(INDIRECT($AI43),FC$21,MATCH($AH43,INDIRECT($AJ43),0)+1)="Label",FC$21,IF(INDEX(INDIRECT($AI43),FC$21,MATCH($AH43,INDIRECT($AJ43),0)+1)="GLabel",FC$21,"")))),""),""),"")</f>
        <v/>
      </c>
      <c r="FD43" s="4" t="str">
        <f ca="1">IF(Sec_Formula_Indicator&gt;0,IF(LEN($AH43)&gt;0,IF(FD$21&lt;=INDEX(INDIRECT($AJ43),1,MATCH($AH43,INDIRECT($AJ43),0)+1)+1,IF(COUNTA(_xll.BDH(TKR,IFERROR(INDEX(INDIRECT($AI43),FD$21,MATCH($AH43,INDIRECT($AJ43),0)+1),""),$Q$5,"",$Q$6,"dts=h","fill=b","array=true"))&gt;1,FD$21,IF(INDEX(INDIRECT($AI43),FD$21,MATCH($AH43,INDIRECT($AJ43),0)+1)="",FD$21,IF(INDEX(INDIRECT($AI43),FD$21,MATCH($AH43,INDIRECT($AJ43),0)+1)="Label",FD$21,IF(INDEX(INDIRECT($AI43),FD$21,MATCH($AH43,INDIRECT($AJ43),0)+1)="GLabel",FD$21,"")))),""),""),"")</f>
        <v/>
      </c>
      <c r="FE43" s="4" t="str">
        <f ca="1">IF(Sec_Formula_Indicator&gt;0,IF(LEN($AH43)&gt;0,IF(FE$21&lt;=INDEX(INDIRECT($AJ43),1,MATCH($AH43,INDIRECT($AJ43),0)+1)+1,IF(COUNTA(_xll.BDH(TKR,IFERROR(INDEX(INDIRECT($AI43),FE$21,MATCH($AH43,INDIRECT($AJ43),0)+1),""),$Q$5,"",$Q$6,"dts=h","fill=b","array=true"))&gt;1,FE$21,IF(INDEX(INDIRECT($AI43),FE$21,MATCH($AH43,INDIRECT($AJ43),0)+1)="",FE$21,IF(INDEX(INDIRECT($AI43),FE$21,MATCH($AH43,INDIRECT($AJ43),0)+1)="Label",FE$21,IF(INDEX(INDIRECT($AI43),FE$21,MATCH($AH43,INDIRECT($AJ43),0)+1)="GLabel",FE$21,"")))),""),""),"")</f>
        <v/>
      </c>
      <c r="FF43" s="4" t="str">
        <f ca="1">IF(Sec_Formula_Indicator&gt;0,IF(LEN($AH43)&gt;0,IF(FF$21&lt;=INDEX(INDIRECT($AJ43),1,MATCH($AH43,INDIRECT($AJ43),0)+1)+1,IF(COUNTA(_xll.BDH(TKR,IFERROR(INDEX(INDIRECT($AI43),FF$21,MATCH($AH43,INDIRECT($AJ43),0)+1),""),$Q$5,"",$Q$6,"dts=h","fill=b","array=true"))&gt;1,FF$21,IF(INDEX(INDIRECT($AI43),FF$21,MATCH($AH43,INDIRECT($AJ43),0)+1)="",FF$21,IF(INDEX(INDIRECT($AI43),FF$21,MATCH($AH43,INDIRECT($AJ43),0)+1)="Label",FF$21,IF(INDEX(INDIRECT($AI43),FF$21,MATCH($AH43,INDIRECT($AJ43),0)+1)="GLabel",FF$21,"")))),""),""),"")</f>
        <v/>
      </c>
      <c r="FG43" s="4" t="str">
        <f ca="1">IF(Sec_Formula_Indicator&gt;0,IF(LEN($AH43)&gt;0,IF(FG$21&lt;=INDEX(INDIRECT($AJ43),1,MATCH($AH43,INDIRECT($AJ43),0)+1)+1,IF(COUNTA(_xll.BDH(TKR,IFERROR(INDEX(INDIRECT($AI43),FG$21,MATCH($AH43,INDIRECT($AJ43),0)+1),""),$Q$5,"",$Q$6,"dts=h","fill=b","array=true"))&gt;1,FG$21,IF(INDEX(INDIRECT($AI43),FG$21,MATCH($AH43,INDIRECT($AJ43),0)+1)="",FG$21,IF(INDEX(INDIRECT($AI43),FG$21,MATCH($AH43,INDIRECT($AJ43),0)+1)="Label",FG$21,IF(INDEX(INDIRECT($AI43),FG$21,MATCH($AH43,INDIRECT($AJ43),0)+1)="GLabel",FG$21,"")))),""),""),"")</f>
        <v/>
      </c>
      <c r="FH43" s="4" t="str">
        <f ca="1">IF(Sec_Formula_Indicator&gt;0,IF(LEN($AH43)&gt;0,IF(FH$21&lt;=INDEX(INDIRECT($AJ43),1,MATCH($AH43,INDIRECT($AJ43),0)+1)+1,IF(COUNTA(_xll.BDH(TKR,IFERROR(INDEX(INDIRECT($AI43),FH$21,MATCH($AH43,INDIRECT($AJ43),0)+1),""),$Q$5,"",$Q$6,"dts=h","fill=b","array=true"))&gt;1,FH$21,IF(INDEX(INDIRECT($AI43),FH$21,MATCH($AH43,INDIRECT($AJ43),0)+1)="",FH$21,IF(INDEX(INDIRECT($AI43),FH$21,MATCH($AH43,INDIRECT($AJ43),0)+1)="Label",FH$21,IF(INDEX(INDIRECT($AI43),FH$21,MATCH($AH43,INDIRECT($AJ43),0)+1)="GLabel",FH$21,"")))),""),""),"")</f>
        <v/>
      </c>
      <c r="FI43" s="4" t="str">
        <f ca="1">IF(Sec_Formula_Indicator&gt;0,IF(LEN($AH43)&gt;0,IF(FI$21&lt;=INDEX(INDIRECT($AJ43),1,MATCH($AH43,INDIRECT($AJ43),0)+1)+1,IF(COUNTA(_xll.BDH(TKR,IFERROR(INDEX(INDIRECT($AI43),FI$21,MATCH($AH43,INDIRECT($AJ43),0)+1),""),$Q$5,"",$Q$6,"dts=h","fill=b","array=true"))&gt;1,FI$21,IF(INDEX(INDIRECT($AI43),FI$21,MATCH($AH43,INDIRECT($AJ43),0)+1)="",FI$21,IF(INDEX(INDIRECT($AI43),FI$21,MATCH($AH43,INDIRECT($AJ43),0)+1)="Label",FI$21,IF(INDEX(INDIRECT($AI43),FI$21,MATCH($AH43,INDIRECT($AJ43),0)+1)="GLabel",FI$21,"")))),""),""),"")</f>
        <v/>
      </c>
      <c r="FJ43" s="4" t="str">
        <f ca="1">IF(Sec_Formula_Indicator&gt;0,IF(LEN($AH43)&gt;0,IF(FJ$21&lt;=INDEX(INDIRECT($AJ43),1,MATCH($AH43,INDIRECT($AJ43),0)+1)+1,IF(COUNTA(_xll.BDH(TKR,IFERROR(INDEX(INDIRECT($AI43),FJ$21,MATCH($AH43,INDIRECT($AJ43),0)+1),""),$Q$5,"",$Q$6,"dts=h","fill=b","array=true"))&gt;1,FJ$21,IF(INDEX(INDIRECT($AI43),FJ$21,MATCH($AH43,INDIRECT($AJ43),0)+1)="",FJ$21,IF(INDEX(INDIRECT($AI43),FJ$21,MATCH($AH43,INDIRECT($AJ43),0)+1)="Label",FJ$21,IF(INDEX(INDIRECT($AI43),FJ$21,MATCH($AH43,INDIRECT($AJ43),0)+1)="GLabel",FJ$21,"")))),""),""),"")</f>
        <v/>
      </c>
      <c r="FK43" s="4" t="str">
        <f ca="1">IF(Sec_Formula_Indicator&gt;0,IF(LEN($AH43)&gt;0,IF(FK$21&lt;=INDEX(INDIRECT($AJ43),1,MATCH($AH43,INDIRECT($AJ43),0)+1)+1,IF(COUNTA(_xll.BDH(TKR,IFERROR(INDEX(INDIRECT($AI43),FK$21,MATCH($AH43,INDIRECT($AJ43),0)+1),""),$Q$5,"",$Q$6,"dts=h","fill=b","array=true"))&gt;1,FK$21,IF(INDEX(INDIRECT($AI43),FK$21,MATCH($AH43,INDIRECT($AJ43),0)+1)="",FK$21,IF(INDEX(INDIRECT($AI43),FK$21,MATCH($AH43,INDIRECT($AJ43),0)+1)="Label",FK$21,IF(INDEX(INDIRECT($AI43),FK$21,MATCH($AH43,INDIRECT($AJ43),0)+1)="GLabel",FK$21,"")))),""),""),"")</f>
        <v/>
      </c>
      <c r="FL43" s="4" t="str">
        <f ca="1">IF(Sec_Formula_Indicator&gt;0,IF(LEN($AH43)&gt;0,IF(FL$21&lt;=INDEX(INDIRECT($AJ43),1,MATCH($AH43,INDIRECT($AJ43),0)+1)+1,IF(COUNTA(_xll.BDH(TKR,IFERROR(INDEX(INDIRECT($AI43),FL$21,MATCH($AH43,INDIRECT($AJ43),0)+1),""),$Q$5,"",$Q$6,"dts=h","fill=b","array=true"))&gt;1,FL$21,IF(INDEX(INDIRECT($AI43),FL$21,MATCH($AH43,INDIRECT($AJ43),0)+1)="",FL$21,IF(INDEX(INDIRECT($AI43),FL$21,MATCH($AH43,INDIRECT($AJ43),0)+1)="Label",FL$21,IF(INDEX(INDIRECT($AI43),FL$21,MATCH($AH43,INDIRECT($AJ43),0)+1)="GLabel",FL$21,"")))),""),""),"")</f>
        <v/>
      </c>
      <c r="FM43" s="4" t="str">
        <f ca="1">IF(Sec_Formula_Indicator&gt;0,IF(LEN($AH43)&gt;0,IF(FM$21&lt;=INDEX(INDIRECT($AJ43),1,MATCH($AH43,INDIRECT($AJ43),0)+1)+1,IF(COUNTA(_xll.BDH(TKR,IFERROR(INDEX(INDIRECT($AI43),FM$21,MATCH($AH43,INDIRECT($AJ43),0)+1),""),$Q$5,"",$Q$6,"dts=h","fill=b","array=true"))&gt;1,FM$21,IF(INDEX(INDIRECT($AI43),FM$21,MATCH($AH43,INDIRECT($AJ43),0)+1)="",FM$21,IF(INDEX(INDIRECT($AI43),FM$21,MATCH($AH43,INDIRECT($AJ43),0)+1)="Label",FM$21,IF(INDEX(INDIRECT($AI43),FM$21,MATCH($AH43,INDIRECT($AJ43),0)+1)="GLabel",FM$21,"")))),""),""),"")</f>
        <v/>
      </c>
      <c r="FN43" s="4" t="str">
        <f ca="1">IF(Sec_Formula_Indicator&gt;0,IF(LEN($AH43)&gt;0,IF(FN$21&lt;=INDEX(INDIRECT($AJ43),1,MATCH($AH43,INDIRECT($AJ43),0)+1)+1,IF(COUNTA(_xll.BDH(TKR,IFERROR(INDEX(INDIRECT($AI43),FN$21,MATCH($AH43,INDIRECT($AJ43),0)+1),""),$Q$5,"",$Q$6,"dts=h","fill=b","array=true"))&gt;1,FN$21,IF(INDEX(INDIRECT($AI43),FN$21,MATCH($AH43,INDIRECT($AJ43),0)+1)="",FN$21,IF(INDEX(INDIRECT($AI43),FN$21,MATCH($AH43,INDIRECT($AJ43),0)+1)="Label",FN$21,IF(INDEX(INDIRECT($AI43),FN$21,MATCH($AH43,INDIRECT($AJ43),0)+1)="GLabel",FN$21,"")))),""),""),"")</f>
        <v/>
      </c>
      <c r="FO43" s="4" t="str">
        <f ca="1">IF(Sec_Formula_Indicator&gt;0,IF(LEN($AH43)&gt;0,IF(FO$21&lt;=INDEX(INDIRECT($AJ43),1,MATCH($AH43,INDIRECT($AJ43),0)+1)+1,IF(COUNTA(_xll.BDH(TKR,IFERROR(INDEX(INDIRECT($AI43),FO$21,MATCH($AH43,INDIRECT($AJ43),0)+1),""),$Q$5,"",$Q$6,"dts=h","fill=b","array=true"))&gt;1,FO$21,IF(INDEX(INDIRECT($AI43),FO$21,MATCH($AH43,INDIRECT($AJ43),0)+1)="",FO$21,IF(INDEX(INDIRECT($AI43),FO$21,MATCH($AH43,INDIRECT($AJ43),0)+1)="Label",FO$21,IF(INDEX(INDIRECT($AI43),FO$21,MATCH($AH43,INDIRECT($AJ43),0)+1)="GLabel",FO$21,"")))),""),""),"")</f>
        <v/>
      </c>
      <c r="FP43" s="4" t="str">
        <f ca="1">IF(Sec_Formula_Indicator&gt;0,IF(LEN($AH43)&gt;0,IF(FP$21&lt;=INDEX(INDIRECT($AJ43),1,MATCH($AH43,INDIRECT($AJ43),0)+1)+1,IF(COUNTA(_xll.BDH(TKR,IFERROR(INDEX(INDIRECT($AI43),FP$21,MATCH($AH43,INDIRECT($AJ43),0)+1),""),$Q$5,"",$Q$6,"dts=h","fill=b","array=true"))&gt;1,FP$21,IF(INDEX(INDIRECT($AI43),FP$21,MATCH($AH43,INDIRECT($AJ43),0)+1)="",FP$21,IF(INDEX(INDIRECT($AI43),FP$21,MATCH($AH43,INDIRECT($AJ43),0)+1)="Label",FP$21,IF(INDEX(INDIRECT($AI43),FP$21,MATCH($AH43,INDIRECT($AJ43),0)+1)="GLabel",FP$21,"")))),""),""),"")</f>
        <v/>
      </c>
      <c r="FQ43" s="4" t="str">
        <f ca="1">IF(Sec_Formula_Indicator&gt;0,IF(LEN($AH43)&gt;0,IF(FQ$21&lt;=INDEX(INDIRECT($AJ43),1,MATCH($AH43,INDIRECT($AJ43),0)+1)+1,IF(COUNTA(_xll.BDH(TKR,IFERROR(INDEX(INDIRECT($AI43),FQ$21,MATCH($AH43,INDIRECT($AJ43),0)+1),""),$Q$5,"",$Q$6,"dts=h","fill=b","array=true"))&gt;1,FQ$21,IF(INDEX(INDIRECT($AI43),FQ$21,MATCH($AH43,INDIRECT($AJ43),0)+1)="",FQ$21,IF(INDEX(INDIRECT($AI43),FQ$21,MATCH($AH43,INDIRECT($AJ43),0)+1)="Label",FQ$21,IF(INDEX(INDIRECT($AI43),FQ$21,MATCH($AH43,INDIRECT($AJ43),0)+1)="GLabel",FQ$21,"")))),""),""),"")</f>
        <v/>
      </c>
      <c r="FR43" s="4" t="str">
        <f ca="1">IF(Sec_Formula_Indicator&gt;0,IF(LEN($AH43)&gt;0,IF(FR$21&lt;=INDEX(INDIRECT($AJ43),1,MATCH($AH43,INDIRECT($AJ43),0)+1)+1,IF(COUNTA(_xll.BDH(TKR,IFERROR(INDEX(INDIRECT($AI43),FR$21,MATCH($AH43,INDIRECT($AJ43),0)+1),""),$Q$5,"",$Q$6,"dts=h","fill=b","array=true"))&gt;1,FR$21,IF(INDEX(INDIRECT($AI43),FR$21,MATCH($AH43,INDIRECT($AJ43),0)+1)="",FR$21,IF(INDEX(INDIRECT($AI43),FR$21,MATCH($AH43,INDIRECT($AJ43),0)+1)="Label",FR$21,IF(INDEX(INDIRECT($AI43),FR$21,MATCH($AH43,INDIRECT($AJ43),0)+1)="GLabel",FR$21,"")))),""),""),"")</f>
        <v/>
      </c>
      <c r="FS43" s="4" t="str">
        <f ca="1">IF(Sec_Formula_Indicator&gt;0,IF(LEN($AH43)&gt;0,IF(FS$21&lt;=INDEX(INDIRECT($AJ43),1,MATCH($AH43,INDIRECT($AJ43),0)+1)+1,IF(COUNTA(_xll.BDH(TKR,IFERROR(INDEX(INDIRECT($AI43),FS$21,MATCH($AH43,INDIRECT($AJ43),0)+1),""),$Q$5,"",$Q$6,"dts=h","fill=b","array=true"))&gt;1,FS$21,IF(INDEX(INDIRECT($AI43),FS$21,MATCH($AH43,INDIRECT($AJ43),0)+1)="",FS$21,IF(INDEX(INDIRECT($AI43),FS$21,MATCH($AH43,INDIRECT($AJ43),0)+1)="Label",FS$21,IF(INDEX(INDIRECT($AI43),FS$21,MATCH($AH43,INDIRECT($AJ43),0)+1)="GLabel",FS$21,"")))),""),""),"")</f>
        <v/>
      </c>
      <c r="FT43" s="4" t="str">
        <f ca="1">IF(Sec_Formula_Indicator&gt;0,IF(LEN($AH43)&gt;0,IF(FT$21&lt;=INDEX(INDIRECT($AJ43),1,MATCH($AH43,INDIRECT($AJ43),0)+1)+1,IF(COUNTA(_xll.BDH(TKR,IFERROR(INDEX(INDIRECT($AI43),FT$21,MATCH($AH43,INDIRECT($AJ43),0)+1),""),$Q$5,"",$Q$6,"dts=h","fill=b","array=true"))&gt;1,FT$21,IF(INDEX(INDIRECT($AI43),FT$21,MATCH($AH43,INDIRECT($AJ43),0)+1)="",FT$21,IF(INDEX(INDIRECT($AI43),FT$21,MATCH($AH43,INDIRECT($AJ43),0)+1)="Label",FT$21,IF(INDEX(INDIRECT($AI43),FT$21,MATCH($AH43,INDIRECT($AJ43),0)+1)="GLabel",FT$21,"")))),""),""),"")</f>
        <v/>
      </c>
      <c r="FU43" s="4" t="str">
        <f ca="1">IF(Sec_Formula_Indicator&gt;0,IF(LEN($AH43)&gt;0,IF(FU$21&lt;=INDEX(INDIRECT($AJ43),1,MATCH($AH43,INDIRECT($AJ43),0)+1)+1,IF(COUNTA(_xll.BDH(TKR,IFERROR(INDEX(INDIRECT($AI43),FU$21,MATCH($AH43,INDIRECT($AJ43),0)+1),""),$Q$5,"",$Q$6,"dts=h","fill=b","array=true"))&gt;1,FU$21,IF(INDEX(INDIRECT($AI43),FU$21,MATCH($AH43,INDIRECT($AJ43),0)+1)="",FU$21,IF(INDEX(INDIRECT($AI43),FU$21,MATCH($AH43,INDIRECT($AJ43),0)+1)="Label",FU$21,IF(INDEX(INDIRECT($AI43),FU$21,MATCH($AH43,INDIRECT($AJ43),0)+1)="GLabel",FU$21,"")))),""),""),"")</f>
        <v/>
      </c>
      <c r="FV43" s="4" t="str">
        <f ca="1">IF(Sec_Formula_Indicator&gt;0,IF(LEN($AH43)&gt;0,IF(FV$21&lt;=INDEX(INDIRECT($AJ43),1,MATCH($AH43,INDIRECT($AJ43),0)+1)+1,IF(COUNTA(_xll.BDH(TKR,IFERROR(INDEX(INDIRECT($AI43),FV$21,MATCH($AH43,INDIRECT($AJ43),0)+1),""),$Q$5,"",$Q$6,"dts=h","fill=b","array=true"))&gt;1,FV$21,IF(INDEX(INDIRECT($AI43),FV$21,MATCH($AH43,INDIRECT($AJ43),0)+1)="",FV$21,IF(INDEX(INDIRECT($AI43),FV$21,MATCH($AH43,INDIRECT($AJ43),0)+1)="Label",FV$21,IF(INDEX(INDIRECT($AI43),FV$21,MATCH($AH43,INDIRECT($AJ43),0)+1)="GLabel",FV$21,"")))),""),""),"")</f>
        <v/>
      </c>
      <c r="FW43" s="4" t="str">
        <f ca="1">IF(Sec_Formula_Indicator&gt;0,IF(LEN($AH43)&gt;0,IF(FW$21&lt;=INDEX(INDIRECT($AJ43),1,MATCH($AH43,INDIRECT($AJ43),0)+1)+1,IF(COUNTA(_xll.BDH(TKR,IFERROR(INDEX(INDIRECT($AI43),FW$21,MATCH($AH43,INDIRECT($AJ43),0)+1),""),$Q$5,"",$Q$6,"dts=h","fill=b","array=true"))&gt;1,FW$21,IF(INDEX(INDIRECT($AI43),FW$21,MATCH($AH43,INDIRECT($AJ43),0)+1)="",FW$21,IF(INDEX(INDIRECT($AI43),FW$21,MATCH($AH43,INDIRECT($AJ43),0)+1)="Label",FW$21,IF(INDEX(INDIRECT($AI43),FW$21,MATCH($AH43,INDIRECT($AJ43),0)+1)="GLabel",FW$21,"")))),""),""),"")</f>
        <v/>
      </c>
      <c r="FX43" s="4" t="str">
        <f ca="1">IF(Sec_Formula_Indicator&gt;0,IF(LEN($AH43)&gt;0,IF(FX$21&lt;=INDEX(INDIRECT($AJ43),1,MATCH($AH43,INDIRECT($AJ43),0)+1)+1,IF(COUNTA(_xll.BDH(TKR,IFERROR(INDEX(INDIRECT($AI43),FX$21,MATCH($AH43,INDIRECT($AJ43),0)+1),""),$Q$5,"",$Q$6,"dts=h","fill=b","array=true"))&gt;1,FX$21,IF(INDEX(INDIRECT($AI43),FX$21,MATCH($AH43,INDIRECT($AJ43),0)+1)="",FX$21,IF(INDEX(INDIRECT($AI43),FX$21,MATCH($AH43,INDIRECT($AJ43),0)+1)="Label",FX$21,IF(INDEX(INDIRECT($AI43),FX$21,MATCH($AH43,INDIRECT($AJ43),0)+1)="GLabel",FX$21,"")))),""),""),"")</f>
        <v/>
      </c>
      <c r="FY43" s="4" t="str">
        <f ca="1">IF(Sec_Formula_Indicator&gt;0,IF(LEN($AH43)&gt;0,IF(FY$21&lt;=INDEX(INDIRECT($AJ43),1,MATCH($AH43,INDIRECT($AJ43),0)+1)+1,IF(COUNTA(_xll.BDH(TKR,IFERROR(INDEX(INDIRECT($AI43),FY$21,MATCH($AH43,INDIRECT($AJ43),0)+1),""),$Q$5,"",$Q$6,"dts=h","fill=b","array=true"))&gt;1,FY$21,IF(INDEX(INDIRECT($AI43),FY$21,MATCH($AH43,INDIRECT($AJ43),0)+1)="",FY$21,IF(INDEX(INDIRECT($AI43),FY$21,MATCH($AH43,INDIRECT($AJ43),0)+1)="Label",FY$21,IF(INDEX(INDIRECT($AI43),FY$21,MATCH($AH43,INDIRECT($AJ43),0)+1)="GLabel",FY$21,"")))),""),""),"")</f>
        <v/>
      </c>
      <c r="FZ43" s="4" t="str">
        <f ca="1">IF(Sec_Formula_Indicator&gt;0,IF(LEN($AH43)&gt;0,IF(FZ$21&lt;=INDEX(INDIRECT($AJ43),1,MATCH($AH43,INDIRECT($AJ43),0)+1)+1,IF(COUNTA(_xll.BDH(TKR,IFERROR(INDEX(INDIRECT($AI43),FZ$21,MATCH($AH43,INDIRECT($AJ43),0)+1),""),$Q$5,"",$Q$6,"dts=h","fill=b","array=true"))&gt;1,FZ$21,IF(INDEX(INDIRECT($AI43),FZ$21,MATCH($AH43,INDIRECT($AJ43),0)+1)="",FZ$21,IF(INDEX(INDIRECT($AI43),FZ$21,MATCH($AH43,INDIRECT($AJ43),0)+1)="Label",FZ$21,IF(INDEX(INDIRECT($AI43),FZ$21,MATCH($AH43,INDIRECT($AJ43),0)+1)="GLabel",FZ$21,"")))),""),""),"")</f>
        <v/>
      </c>
      <c r="GA43" s="4" t="str">
        <f ca="1">IF(Sec_Formula_Indicator&gt;0,IF(LEN($AH43)&gt;0,IF(GA$21&lt;=INDEX(INDIRECT($AJ43),1,MATCH($AH43,INDIRECT($AJ43),0)+1)+1,IF(COUNTA(_xll.BDH(TKR,IFERROR(INDEX(INDIRECT($AI43),GA$21,MATCH($AH43,INDIRECT($AJ43),0)+1),""),$Q$5,"",$Q$6,"dts=h","fill=b","array=true"))&gt;1,GA$21,IF(INDEX(INDIRECT($AI43),GA$21,MATCH($AH43,INDIRECT($AJ43),0)+1)="",GA$21,IF(INDEX(INDIRECT($AI43),GA$21,MATCH($AH43,INDIRECT($AJ43),0)+1)="Label",GA$21,IF(INDEX(INDIRECT($AI43),GA$21,MATCH($AH43,INDIRECT($AJ43),0)+1)="GLabel",GA$21,"")))),""),""),"")</f>
        <v/>
      </c>
      <c r="GB43" s="4" t="str">
        <f ca="1">IF(Sec_Formula_Indicator&gt;0,IF(LEN($AH43)&gt;0,IF(GB$21&lt;=INDEX(INDIRECT($AJ43),1,MATCH($AH43,INDIRECT($AJ43),0)+1)+1,IF(COUNTA(_xll.BDH(TKR,IFERROR(INDEX(INDIRECT($AI43),GB$21,MATCH($AH43,INDIRECT($AJ43),0)+1),""),$Q$5,"",$Q$6,"dts=h","fill=b","array=true"))&gt;1,GB$21,IF(INDEX(INDIRECT($AI43),GB$21,MATCH($AH43,INDIRECT($AJ43),0)+1)="",GB$21,IF(INDEX(INDIRECT($AI43),GB$21,MATCH($AH43,INDIRECT($AJ43),0)+1)="Label",GB$21,IF(INDEX(INDIRECT($AI43),GB$21,MATCH($AH43,INDIRECT($AJ43),0)+1)="GLabel",GB$21,"")))),""),""),"")</f>
        <v/>
      </c>
      <c r="GC43" s="4" t="str">
        <f ca="1">IF(Sec_Formula_Indicator&gt;0,IF(LEN($AH43)&gt;0,IF(GC$21&lt;=INDEX(INDIRECT($AJ43),1,MATCH($AH43,INDIRECT($AJ43),0)+1)+1,IF(COUNTA(_xll.BDH(TKR,IFERROR(INDEX(INDIRECT($AI43),GC$21,MATCH($AH43,INDIRECT($AJ43),0)+1),""),$Q$5,"",$Q$6,"dts=h","fill=b","array=true"))&gt;1,GC$21,IF(INDEX(INDIRECT($AI43),GC$21,MATCH($AH43,INDIRECT($AJ43),0)+1)="",GC$21,IF(INDEX(INDIRECT($AI43),GC$21,MATCH($AH43,INDIRECT($AJ43),0)+1)="Label",GC$21,IF(INDEX(INDIRECT($AI43),GC$21,MATCH($AH43,INDIRECT($AJ43),0)+1)="GLabel",GC$21,"")))),""),""),"")</f>
        <v/>
      </c>
      <c r="GD43" s="4" t="str">
        <f ca="1">IF(Sec_Formula_Indicator&gt;0,IF(LEN($AH43)&gt;0,IF(GD$21&lt;=INDEX(INDIRECT($AJ43),1,MATCH($AH43,INDIRECT($AJ43),0)+1)+1,IF(COUNTA(_xll.BDH(TKR,IFERROR(INDEX(INDIRECT($AI43),GD$21,MATCH($AH43,INDIRECT($AJ43),0)+1),""),$Q$5,"",$Q$6,"dts=h","fill=b","array=true"))&gt;1,GD$21,IF(INDEX(INDIRECT($AI43),GD$21,MATCH($AH43,INDIRECT($AJ43),0)+1)="",GD$21,IF(INDEX(INDIRECT($AI43),GD$21,MATCH($AH43,INDIRECT($AJ43),0)+1)="Label",GD$21,IF(INDEX(INDIRECT($AI43),GD$21,MATCH($AH43,INDIRECT($AJ43),0)+1)="GLabel",GD$21,"")))),""),""),"")</f>
        <v/>
      </c>
      <c r="GE43" s="4" t="str">
        <f ca="1">IF(Sec_Formula_Indicator&gt;0,IF(LEN($AH43)&gt;0,IF(GE$21&lt;=INDEX(INDIRECT($AJ43),1,MATCH($AH43,INDIRECT($AJ43),0)+1)+1,IF(COUNTA(_xll.BDH(TKR,IFERROR(INDEX(INDIRECT($AI43),GE$21,MATCH($AH43,INDIRECT($AJ43),0)+1),""),$Q$5,"",$Q$6,"dts=h","fill=b","array=true"))&gt;1,GE$21,IF(INDEX(INDIRECT($AI43),GE$21,MATCH($AH43,INDIRECT($AJ43),0)+1)="",GE$21,IF(INDEX(INDIRECT($AI43),GE$21,MATCH($AH43,INDIRECT($AJ43),0)+1)="Label",GE$21,IF(INDEX(INDIRECT($AI43),GE$21,MATCH($AH43,INDIRECT($AJ43),0)+1)="GLabel",GE$21,"")))),""),""),"")</f>
        <v/>
      </c>
      <c r="GF43" s="4" t="str">
        <f ca="1">IF(Sec_Formula_Indicator&gt;0,IF(LEN($AH43)&gt;0,IF(GF$21&lt;=INDEX(INDIRECT($AJ43),1,MATCH($AH43,INDIRECT($AJ43),0)+1)+1,IF(COUNTA(_xll.BDH(TKR,IFERROR(INDEX(INDIRECT($AI43),GF$21,MATCH($AH43,INDIRECT($AJ43),0)+1),""),$Q$5,"",$Q$6,"dts=h","fill=b","array=true"))&gt;1,GF$21,IF(INDEX(INDIRECT($AI43),GF$21,MATCH($AH43,INDIRECT($AJ43),0)+1)="",GF$21,IF(INDEX(INDIRECT($AI43),GF$21,MATCH($AH43,INDIRECT($AJ43),0)+1)="Label",GF$21,IF(INDEX(INDIRECT($AI43),GF$21,MATCH($AH43,INDIRECT($AJ43),0)+1)="GLabel",GF$21,"")))),""),""),"")</f>
        <v/>
      </c>
      <c r="GG43" s="4" t="str">
        <f ca="1">IF(Sec_Formula_Indicator&gt;0,IF(LEN($AH43)&gt;0,IF(GG$21&lt;=INDEX(INDIRECT($AJ43),1,MATCH($AH43,INDIRECT($AJ43),0)+1)+1,IF(COUNTA(_xll.BDH(TKR,IFERROR(INDEX(INDIRECT($AI43),GG$21,MATCH($AH43,INDIRECT($AJ43),0)+1),""),$Q$5,"",$Q$6,"dts=h","fill=b","array=true"))&gt;1,GG$21,IF(INDEX(INDIRECT($AI43),GG$21,MATCH($AH43,INDIRECT($AJ43),0)+1)="",GG$21,IF(INDEX(INDIRECT($AI43),GG$21,MATCH($AH43,INDIRECT($AJ43),0)+1)="Label",GG$21,IF(INDEX(INDIRECT($AI43),GG$21,MATCH($AH43,INDIRECT($AJ43),0)+1)="GLabel",GG$21,"")))),""),""),"")</f>
        <v/>
      </c>
      <c r="GH43" s="4" t="str">
        <f ca="1">IF(Sec_Formula_Indicator&gt;0,IF(LEN($AH43)&gt;0,IF(GH$21&lt;=INDEX(INDIRECT($AJ43),1,MATCH($AH43,INDIRECT($AJ43),0)+1)+1,IF(COUNTA(_xll.BDH(TKR,IFERROR(INDEX(INDIRECT($AI43),GH$21,MATCH($AH43,INDIRECT($AJ43),0)+1),""),$Q$5,"",$Q$6,"dts=h","fill=b","array=true"))&gt;1,GH$21,IF(INDEX(INDIRECT($AI43),GH$21,MATCH($AH43,INDIRECT($AJ43),0)+1)="",GH$21,IF(INDEX(INDIRECT($AI43),GH$21,MATCH($AH43,INDIRECT($AJ43),0)+1)="Label",GH$21,IF(INDEX(INDIRECT($AI43),GH$21,MATCH($AH43,INDIRECT($AJ43),0)+1)="GLabel",GH$21,"")))),""),""),"")</f>
        <v/>
      </c>
      <c r="GI43" s="4" t="str">
        <f ca="1">IF(Sec_Formula_Indicator&gt;0,IF(LEN($AH43)&gt;0,IF(GI$21&lt;=INDEX(INDIRECT($AJ43),1,MATCH($AH43,INDIRECT($AJ43),0)+1)+1,IF(COUNTA(_xll.BDH(TKR,IFERROR(INDEX(INDIRECT($AI43),GI$21,MATCH($AH43,INDIRECT($AJ43),0)+1),""),$Q$5,"",$Q$6,"dts=h","fill=b","array=true"))&gt;1,GI$21,IF(INDEX(INDIRECT($AI43),GI$21,MATCH($AH43,INDIRECT($AJ43),0)+1)="",GI$21,IF(INDEX(INDIRECT($AI43),GI$21,MATCH($AH43,INDIRECT($AJ43),0)+1)="Label",GI$21,IF(INDEX(INDIRECT($AI43),GI$21,MATCH($AH43,INDIRECT($AJ43),0)+1)="GLabel",GI$21,"")))),""),""),"")</f>
        <v/>
      </c>
      <c r="GJ43" s="4" t="str">
        <f ca="1">IF(Sec_Formula_Indicator&gt;0,IF(LEN($AH43)&gt;0,IF(GJ$21&lt;=INDEX(INDIRECT($AJ43),1,MATCH($AH43,INDIRECT($AJ43),0)+1)+1,IF(COUNTA(_xll.BDH(TKR,IFERROR(INDEX(INDIRECT($AI43),GJ$21,MATCH($AH43,INDIRECT($AJ43),0)+1),""),$Q$5,"",$Q$6,"dts=h","fill=b","array=true"))&gt;1,GJ$21,IF(INDEX(INDIRECT($AI43),GJ$21,MATCH($AH43,INDIRECT($AJ43),0)+1)="",GJ$21,IF(INDEX(INDIRECT($AI43),GJ$21,MATCH($AH43,INDIRECT($AJ43),0)+1)="Label",GJ$21,IF(INDEX(INDIRECT($AI43),GJ$21,MATCH($AH43,INDIRECT($AJ43),0)+1)="GLabel",GJ$21,"")))),""),""),"")</f>
        <v/>
      </c>
      <c r="GK43" s="4" t="str">
        <f ca="1">IF(Sec_Formula_Indicator&gt;0,IF(LEN($AH43)&gt;0,IF(GK$21&lt;=INDEX(INDIRECT($AJ43),1,MATCH($AH43,INDIRECT($AJ43),0)+1)+1,IF(COUNTA(_xll.BDH(TKR,IFERROR(INDEX(INDIRECT($AI43),GK$21,MATCH($AH43,INDIRECT($AJ43),0)+1),""),$Q$5,"",$Q$6,"dts=h","fill=b","array=true"))&gt;1,GK$21,IF(INDEX(INDIRECT($AI43),GK$21,MATCH($AH43,INDIRECT($AJ43),0)+1)="",GK$21,IF(INDEX(INDIRECT($AI43),GK$21,MATCH($AH43,INDIRECT($AJ43),0)+1)="Label",GK$21,IF(INDEX(INDIRECT($AI43),GK$21,MATCH($AH43,INDIRECT($AJ43),0)+1)="GLabel",GK$21,"")))),""),""),"")</f>
        <v/>
      </c>
      <c r="GL43" s="4" t="str">
        <f ca="1">IF(Sec_Formula_Indicator&gt;0,IF(LEN($AH43)&gt;0,IF(GL$21&lt;=INDEX(INDIRECT($AJ43),1,MATCH($AH43,INDIRECT($AJ43),0)+1)+1,IF(COUNTA(_xll.BDH(TKR,IFERROR(INDEX(INDIRECT($AI43),GL$21,MATCH($AH43,INDIRECT($AJ43),0)+1),""),$Q$5,"",$Q$6,"dts=h","fill=b","array=true"))&gt;1,GL$21,IF(INDEX(INDIRECT($AI43),GL$21,MATCH($AH43,INDIRECT($AJ43),0)+1)="",GL$21,IF(INDEX(INDIRECT($AI43),GL$21,MATCH($AH43,INDIRECT($AJ43),0)+1)="Label",GL$21,IF(INDEX(INDIRECT($AI43),GL$21,MATCH($AH43,INDIRECT($AJ43),0)+1)="GLabel",GL$21,"")))),""),""),"")</f>
        <v/>
      </c>
      <c r="GM43" s="4" t="str">
        <f ca="1">IF(Sec_Formula_Indicator&gt;0,IF(LEN($AH43)&gt;0,IF(GM$21&lt;=INDEX(INDIRECT($AJ43),1,MATCH($AH43,INDIRECT($AJ43),0)+1)+1,IF(COUNTA(_xll.BDH(TKR,IFERROR(INDEX(INDIRECT($AI43),GM$21,MATCH($AH43,INDIRECT($AJ43),0)+1),""),$Q$5,"",$Q$6,"dts=h","fill=b","array=true"))&gt;1,GM$21,IF(INDEX(INDIRECT($AI43),GM$21,MATCH($AH43,INDIRECT($AJ43),0)+1)="",GM$21,IF(INDEX(INDIRECT($AI43),GM$21,MATCH($AH43,INDIRECT($AJ43),0)+1)="Label",GM$21,IF(INDEX(INDIRECT($AI43),GM$21,MATCH($AH43,INDIRECT($AJ43),0)+1)="GLabel",GM$21,"")))),""),""),"")</f>
        <v/>
      </c>
      <c r="GN43" s="4" t="str">
        <f ca="1">IF(Sec_Formula_Indicator&gt;0,IF(LEN($AH43)&gt;0,IF(GN$21&lt;=INDEX(INDIRECT($AJ43),1,MATCH($AH43,INDIRECT($AJ43),0)+1)+1,IF(COUNTA(_xll.BDH(TKR,IFERROR(INDEX(INDIRECT($AI43),GN$21,MATCH($AH43,INDIRECT($AJ43),0)+1),""),$Q$5,"",$Q$6,"dts=h","fill=b","array=true"))&gt;1,GN$21,IF(INDEX(INDIRECT($AI43),GN$21,MATCH($AH43,INDIRECT($AJ43),0)+1)="",GN$21,IF(INDEX(INDIRECT($AI43),GN$21,MATCH($AH43,INDIRECT($AJ43),0)+1)="Label",GN$21,IF(INDEX(INDIRECT($AI43),GN$21,MATCH($AH43,INDIRECT($AJ43),0)+1)="GLabel",GN$21,"")))),""),""),"")</f>
        <v/>
      </c>
      <c r="GO43" s="4" t="str">
        <f ca="1">IF(Sec_Formula_Indicator&gt;0,IF(LEN($AH43)&gt;0,IF(GO$21&lt;=INDEX(INDIRECT($AJ43),1,MATCH($AH43,INDIRECT($AJ43),0)+1)+1,IF(COUNTA(_xll.BDH(TKR,IFERROR(INDEX(INDIRECT($AI43),GO$21,MATCH($AH43,INDIRECT($AJ43),0)+1),""),$Q$5,"",$Q$6,"dts=h","fill=b","array=true"))&gt;1,GO$21,IF(INDEX(INDIRECT($AI43),GO$21,MATCH($AH43,INDIRECT($AJ43),0)+1)="",GO$21,IF(INDEX(INDIRECT($AI43),GO$21,MATCH($AH43,INDIRECT($AJ43),0)+1)="Label",GO$21,IF(INDEX(INDIRECT($AI43),GO$21,MATCH($AH43,INDIRECT($AJ43),0)+1)="GLabel",GO$21,"")))),""),""),"")</f>
        <v/>
      </c>
      <c r="GP43" s="4" t="str">
        <f ca="1">IF(Sec_Formula_Indicator&gt;0,IF(LEN($AH43)&gt;0,IF(GP$21&lt;=INDEX(INDIRECT($AJ43),1,MATCH($AH43,INDIRECT($AJ43),0)+1)+1,IF(COUNTA(_xll.BDH(TKR,IFERROR(INDEX(INDIRECT($AI43),GP$21,MATCH($AH43,INDIRECT($AJ43),0)+1),""),$Q$5,"",$Q$6,"dts=h","fill=b","array=true"))&gt;1,GP$21,IF(INDEX(INDIRECT($AI43),GP$21,MATCH($AH43,INDIRECT($AJ43),0)+1)="",GP$21,IF(INDEX(INDIRECT($AI43),GP$21,MATCH($AH43,INDIRECT($AJ43),0)+1)="Label",GP$21,IF(INDEX(INDIRECT($AI43),GP$21,MATCH($AH43,INDIRECT($AJ43),0)+1)="GLabel",GP$21,"")))),""),""),"")</f>
        <v/>
      </c>
      <c r="GQ43" s="4" t="str">
        <f ca="1">IF(Sec_Formula_Indicator&gt;0,IF(LEN($AH43)&gt;0,IF(GQ$21&lt;=INDEX(INDIRECT($AJ43),1,MATCH($AH43,INDIRECT($AJ43),0)+1)+1,IF(COUNTA(_xll.BDH(TKR,IFERROR(INDEX(INDIRECT($AI43),GQ$21,MATCH($AH43,INDIRECT($AJ43),0)+1),""),$Q$5,"",$Q$6,"dts=h","fill=b","array=true"))&gt;1,GQ$21,IF(INDEX(INDIRECT($AI43),GQ$21,MATCH($AH43,INDIRECT($AJ43),0)+1)="",GQ$21,IF(INDEX(INDIRECT($AI43),GQ$21,MATCH($AH43,INDIRECT($AJ43),0)+1)="Label",GQ$21,IF(INDEX(INDIRECT($AI43),GQ$21,MATCH($AH43,INDIRECT($AJ43),0)+1)="GLabel",GQ$21,"")))),""),""),"")</f>
        <v/>
      </c>
      <c r="GR43" s="4" t="str">
        <f ca="1">IF(Sec_Formula_Indicator&gt;0,IF(LEN($AH43)&gt;0,IF(GR$21&lt;=INDEX(INDIRECT($AJ43),1,MATCH($AH43,INDIRECT($AJ43),0)+1)+1,IF(COUNTA(_xll.BDH(TKR,IFERROR(INDEX(INDIRECT($AI43),GR$21,MATCH($AH43,INDIRECT($AJ43),0)+1),""),$Q$5,"",$Q$6,"dts=h","fill=b","array=true"))&gt;1,GR$21,IF(INDEX(INDIRECT($AI43),GR$21,MATCH($AH43,INDIRECT($AJ43),0)+1)="",GR$21,IF(INDEX(INDIRECT($AI43),GR$21,MATCH($AH43,INDIRECT($AJ43),0)+1)="Label",GR$21,IF(INDEX(INDIRECT($AI43),GR$21,MATCH($AH43,INDIRECT($AJ43),0)+1)="GLabel",GR$21,"")))),""),""),"")</f>
        <v/>
      </c>
      <c r="GS43" s="4" t="str">
        <f ca="1">IF(Sec_Formula_Indicator&gt;0,IF(LEN($AH43)&gt;0,IF(GS$21&lt;=INDEX(INDIRECT($AJ43),1,MATCH($AH43,INDIRECT($AJ43),0)+1)+1,IF(COUNTA(_xll.BDH(TKR,IFERROR(INDEX(INDIRECT($AI43),GS$21,MATCH($AH43,INDIRECT($AJ43),0)+1),""),$Q$5,"",$Q$6,"dts=h","fill=b","array=true"))&gt;1,GS$21,IF(INDEX(INDIRECT($AI43),GS$21,MATCH($AH43,INDIRECT($AJ43),0)+1)="",GS$21,IF(INDEX(INDIRECT($AI43),GS$21,MATCH($AH43,INDIRECT($AJ43),0)+1)="Label",GS$21,IF(INDEX(INDIRECT($AI43),GS$21,MATCH($AH43,INDIRECT($AJ43),0)+1)="GLabel",GS$21,"")))),""),""),"")</f>
        <v/>
      </c>
      <c r="GT43" s="4" t="str">
        <f ca="1">IF(Sec_Formula_Indicator&gt;0,IF(LEN($AH43)&gt;0,IF(GT$21&lt;=INDEX(INDIRECT($AJ43),1,MATCH($AH43,INDIRECT($AJ43),0)+1)+1,IF(COUNTA(_xll.BDH(TKR,IFERROR(INDEX(INDIRECT($AI43),GT$21,MATCH($AH43,INDIRECT($AJ43),0)+1),""),$Q$5,"",$Q$6,"dts=h","fill=b","array=true"))&gt;1,GT$21,IF(INDEX(INDIRECT($AI43),GT$21,MATCH($AH43,INDIRECT($AJ43),0)+1)="",GT$21,IF(INDEX(INDIRECT($AI43),GT$21,MATCH($AH43,INDIRECT($AJ43),0)+1)="Label",GT$21,IF(INDEX(INDIRECT($AI43),GT$21,MATCH($AH43,INDIRECT($AJ43),0)+1)="GLabel",GT$21,"")))),""),""),"")</f>
        <v/>
      </c>
      <c r="GU43" s="4" t="str">
        <f ca="1">IF(Sec_Formula_Indicator&gt;0,IF(LEN($AH43)&gt;0,IF(GU$21&lt;=INDEX(INDIRECT($AJ43),1,MATCH($AH43,INDIRECT($AJ43),0)+1)+1,IF(COUNTA(_xll.BDH(TKR,IFERROR(INDEX(INDIRECT($AI43),GU$21,MATCH($AH43,INDIRECT($AJ43),0)+1),""),$Q$5,"",$Q$6,"dts=h","fill=b","array=true"))&gt;1,GU$21,IF(INDEX(INDIRECT($AI43),GU$21,MATCH($AH43,INDIRECT($AJ43),0)+1)="",GU$21,IF(INDEX(INDIRECT($AI43),GU$21,MATCH($AH43,INDIRECT($AJ43),0)+1)="Label",GU$21,IF(INDEX(INDIRECT($AI43),GU$21,MATCH($AH43,INDIRECT($AJ43),0)+1)="GLabel",GU$21,"")))),""),""),"")</f>
        <v/>
      </c>
      <c r="GV43" s="4" t="str">
        <f ca="1">IF(Sec_Formula_Indicator&gt;0,IF(LEN($AH43)&gt;0,IF(GV$21&lt;=INDEX(INDIRECT($AJ43),1,MATCH($AH43,INDIRECT($AJ43),0)+1)+1,IF(COUNTA(_xll.BDH(TKR,IFERROR(INDEX(INDIRECT($AI43),GV$21,MATCH($AH43,INDIRECT($AJ43),0)+1),""),$Q$5,"",$Q$6,"dts=h","fill=b","array=true"))&gt;1,GV$21,IF(INDEX(INDIRECT($AI43),GV$21,MATCH($AH43,INDIRECT($AJ43),0)+1)="",GV$21,IF(INDEX(INDIRECT($AI43),GV$21,MATCH($AH43,INDIRECT($AJ43),0)+1)="Label",GV$21,IF(INDEX(INDIRECT($AI43),GV$21,MATCH($AH43,INDIRECT($AJ43),0)+1)="GLabel",GV$21,"")))),""),""),"")</f>
        <v/>
      </c>
      <c r="IG43" t="str">
        <f t="shared" ca="1" si="34"/>
        <v/>
      </c>
      <c r="IH43" t="str">
        <f t="shared" ca="1" si="34"/>
        <v/>
      </c>
      <c r="II43" t="str">
        <f t="shared" ca="1" si="34"/>
        <v/>
      </c>
      <c r="IJ43" t="str">
        <f t="shared" ca="1" si="34"/>
        <v/>
      </c>
      <c r="IK43" t="str">
        <f t="shared" ca="1" si="34"/>
        <v/>
      </c>
      <c r="IL43" t="str">
        <f t="shared" ca="1" si="34"/>
        <v/>
      </c>
      <c r="IM43" t="str">
        <f t="shared" ca="1" si="34"/>
        <v/>
      </c>
      <c r="IN43" t="str">
        <f t="shared" ca="1" si="34"/>
        <v/>
      </c>
      <c r="IO43" t="str">
        <f t="shared" ca="1" si="34"/>
        <v/>
      </c>
      <c r="IP43" t="str">
        <f t="shared" ca="1" si="34"/>
        <v/>
      </c>
      <c r="IQ43" t="str">
        <f t="shared" ca="1" si="34"/>
        <v/>
      </c>
      <c r="IR43" t="str">
        <f t="shared" ca="1" si="34"/>
        <v/>
      </c>
      <c r="IS43" t="str">
        <f t="shared" ca="1" si="34"/>
        <v/>
      </c>
      <c r="IT43" t="str">
        <f t="shared" ca="1" si="34"/>
        <v/>
      </c>
      <c r="IU43" t="str">
        <f t="shared" ca="1" si="34"/>
        <v/>
      </c>
      <c r="IV43" t="str">
        <f t="shared" ca="1" si="34"/>
        <v/>
      </c>
      <c r="IW43" t="str">
        <f t="shared" ca="1" si="35"/>
        <v/>
      </c>
      <c r="IX43" t="str">
        <f t="shared" ca="1" si="35"/>
        <v/>
      </c>
      <c r="IY43" t="str">
        <f t="shared" ca="1" si="35"/>
        <v/>
      </c>
      <c r="IZ43" t="str">
        <f t="shared" ca="1" si="35"/>
        <v/>
      </c>
      <c r="JA43" t="str">
        <f t="shared" ca="1" si="35"/>
        <v/>
      </c>
      <c r="JB43" t="str">
        <f t="shared" ca="1" si="35"/>
        <v/>
      </c>
      <c r="JC43" t="str">
        <f t="shared" ca="1" si="35"/>
        <v/>
      </c>
      <c r="JD43" t="str">
        <f t="shared" ca="1" si="35"/>
        <v/>
      </c>
      <c r="JE43" t="str">
        <f t="shared" ca="1" si="35"/>
        <v/>
      </c>
      <c r="JF43" t="str">
        <f t="shared" ca="1" si="35"/>
        <v/>
      </c>
      <c r="JG43" t="str">
        <f t="shared" ca="1" si="35"/>
        <v/>
      </c>
      <c r="JH43" t="str">
        <f t="shared" ca="1" si="35"/>
        <v/>
      </c>
      <c r="JI43" t="str">
        <f t="shared" ca="1" si="35"/>
        <v/>
      </c>
      <c r="JJ43" t="str">
        <f t="shared" ca="1" si="35"/>
        <v/>
      </c>
      <c r="JK43" t="str">
        <f t="shared" ca="1" si="35"/>
        <v/>
      </c>
      <c r="JL43" t="str">
        <f t="shared" ca="1" si="35"/>
        <v/>
      </c>
      <c r="JM43" t="str">
        <f t="shared" ca="1" si="36"/>
        <v/>
      </c>
      <c r="JN43" t="str">
        <f t="shared" ca="1" si="36"/>
        <v/>
      </c>
      <c r="JO43" t="str">
        <f t="shared" ca="1" si="36"/>
        <v/>
      </c>
      <c r="JP43" t="str">
        <f t="shared" ca="1" si="36"/>
        <v/>
      </c>
      <c r="JQ43" t="str">
        <f t="shared" ca="1" si="36"/>
        <v/>
      </c>
      <c r="JR43" t="str">
        <f t="shared" ca="1" si="36"/>
        <v/>
      </c>
      <c r="JS43" t="str">
        <f t="shared" ca="1" si="36"/>
        <v/>
      </c>
      <c r="JT43" t="str">
        <f t="shared" ca="1" si="36"/>
        <v/>
      </c>
      <c r="JU43" t="str">
        <f t="shared" ca="1" si="36"/>
        <v/>
      </c>
      <c r="JV43" t="str">
        <f t="shared" ca="1" si="36"/>
        <v/>
      </c>
      <c r="JW43" t="str">
        <f t="shared" ca="1" si="36"/>
        <v/>
      </c>
      <c r="JX43" t="str">
        <f t="shared" ca="1" si="36"/>
        <v/>
      </c>
      <c r="JY43" t="str">
        <f t="shared" ca="1" si="36"/>
        <v/>
      </c>
      <c r="JZ43" t="str">
        <f t="shared" ca="1" si="36"/>
        <v/>
      </c>
      <c r="KA43" t="str">
        <f t="shared" ca="1" si="36"/>
        <v/>
      </c>
      <c r="KB43" t="str">
        <f t="shared" ca="1" si="36"/>
        <v/>
      </c>
      <c r="KC43" t="str">
        <f t="shared" ca="1" si="37"/>
        <v/>
      </c>
      <c r="KD43" t="str">
        <f t="shared" ca="1" si="37"/>
        <v/>
      </c>
      <c r="KE43" t="str">
        <f t="shared" ca="1" si="37"/>
        <v/>
      </c>
      <c r="KF43" t="str">
        <f t="shared" ca="1" si="37"/>
        <v/>
      </c>
      <c r="KG43" t="str">
        <f t="shared" ca="1" si="37"/>
        <v/>
      </c>
      <c r="KH43" t="str">
        <f t="shared" ca="1" si="37"/>
        <v/>
      </c>
      <c r="KI43" t="str">
        <f t="shared" ca="1" si="37"/>
        <v/>
      </c>
      <c r="KJ43" t="str">
        <f t="shared" ca="1" si="37"/>
        <v/>
      </c>
      <c r="KK43" t="str">
        <f t="shared" ca="1" si="37"/>
        <v/>
      </c>
      <c r="KL43" t="str">
        <f t="shared" ca="1" si="37"/>
        <v/>
      </c>
      <c r="KM43" t="str">
        <f t="shared" ca="1" si="37"/>
        <v/>
      </c>
      <c r="KN43" t="str">
        <f t="shared" ca="1" si="37"/>
        <v/>
      </c>
      <c r="KO43" t="str">
        <f t="shared" ca="1" si="37"/>
        <v/>
      </c>
      <c r="KP43" t="str">
        <f t="shared" ca="1" si="37"/>
        <v/>
      </c>
      <c r="KQ43" t="str">
        <f t="shared" ca="1" si="37"/>
        <v/>
      </c>
      <c r="KR43" t="str">
        <f t="shared" ca="1" si="37"/>
        <v/>
      </c>
      <c r="KS43" t="str">
        <f t="shared" ca="1" si="38"/>
        <v/>
      </c>
      <c r="KT43" t="str">
        <f t="shared" ca="1" si="38"/>
        <v/>
      </c>
      <c r="KU43" t="str">
        <f t="shared" ca="1" si="38"/>
        <v/>
      </c>
      <c r="KV43" t="str">
        <f t="shared" ca="1" si="38"/>
        <v/>
      </c>
      <c r="KW43" t="str">
        <f t="shared" ca="1" si="38"/>
        <v/>
      </c>
      <c r="KX43" t="str">
        <f t="shared" ca="1" si="38"/>
        <v/>
      </c>
      <c r="KY43" t="str">
        <f t="shared" ca="1" si="38"/>
        <v/>
      </c>
      <c r="KZ43" t="str">
        <f t="shared" ca="1" si="38"/>
        <v/>
      </c>
      <c r="LA43" t="str">
        <f t="shared" ca="1" si="38"/>
        <v/>
      </c>
      <c r="LB43" t="str">
        <f t="shared" ca="1" si="38"/>
        <v/>
      </c>
      <c r="LC43" t="str">
        <f t="shared" ca="1" si="38"/>
        <v/>
      </c>
      <c r="LD43" t="str">
        <f t="shared" ca="1" si="38"/>
        <v/>
      </c>
      <c r="LE43" t="str">
        <f t="shared" ca="1" si="38"/>
        <v/>
      </c>
      <c r="LF43" t="str">
        <f t="shared" ca="1" si="38"/>
        <v/>
      </c>
      <c r="LG43" t="str">
        <f t="shared" ca="1" si="38"/>
        <v/>
      </c>
      <c r="LH43" t="str">
        <f t="shared" ca="1" si="38"/>
        <v/>
      </c>
      <c r="LI43" t="str">
        <f t="shared" ca="1" si="39"/>
        <v/>
      </c>
      <c r="LJ43" t="str">
        <f t="shared" ca="1" si="39"/>
        <v/>
      </c>
      <c r="LK43" t="str">
        <f t="shared" ca="1" si="39"/>
        <v/>
      </c>
      <c r="LL43" t="str">
        <f t="shared" ca="1" si="39"/>
        <v/>
      </c>
      <c r="LM43" t="str">
        <f t="shared" ca="1" si="39"/>
        <v/>
      </c>
      <c r="LN43" t="str">
        <f t="shared" ca="1" si="39"/>
        <v/>
      </c>
      <c r="LO43" t="str">
        <f t="shared" ca="1" si="39"/>
        <v/>
      </c>
      <c r="LP43" t="str">
        <f t="shared" ca="1" si="39"/>
        <v/>
      </c>
      <c r="LQ43" t="str">
        <f t="shared" ca="1" si="39"/>
        <v/>
      </c>
      <c r="LR43" t="str">
        <f t="shared" ca="1" si="39"/>
        <v/>
      </c>
      <c r="LS43" t="str">
        <f t="shared" ca="1" si="39"/>
        <v/>
      </c>
      <c r="LT43" t="str">
        <f t="shared" ca="1" si="39"/>
        <v/>
      </c>
      <c r="LU43" t="str">
        <f t="shared" ca="1" si="39"/>
        <v/>
      </c>
      <c r="LV43" t="str">
        <f t="shared" ca="1" si="39"/>
        <v/>
      </c>
      <c r="LW43" t="str">
        <f t="shared" ca="1" si="39"/>
        <v/>
      </c>
      <c r="LX43" t="str">
        <f t="shared" ca="1" si="39"/>
        <v/>
      </c>
      <c r="LY43" t="str">
        <f t="shared" ca="1" si="40"/>
        <v/>
      </c>
      <c r="LZ43" t="str">
        <f t="shared" ca="1" si="40"/>
        <v/>
      </c>
      <c r="MA43" t="str">
        <f t="shared" ca="1" si="40"/>
        <v/>
      </c>
      <c r="MB43" t="str">
        <f t="shared" ca="1" si="40"/>
        <v/>
      </c>
      <c r="MC43" t="str">
        <f t="shared" ca="1" si="40"/>
        <v/>
      </c>
      <c r="MD43" t="str">
        <f t="shared" ca="1" si="40"/>
        <v/>
      </c>
      <c r="ME43" t="str">
        <f t="shared" ca="1" si="40"/>
        <v/>
      </c>
      <c r="MF43" t="str">
        <f t="shared" ca="1" si="40"/>
        <v/>
      </c>
      <c r="MG43" t="str">
        <f t="shared" ca="1" si="40"/>
        <v/>
      </c>
      <c r="MH43" t="str">
        <f t="shared" ca="1" si="40"/>
        <v/>
      </c>
      <c r="MI43" t="str">
        <f t="shared" ca="1" si="40"/>
        <v/>
      </c>
      <c r="MJ43" t="str">
        <f t="shared" ca="1" si="40"/>
        <v/>
      </c>
      <c r="MK43" t="str">
        <f t="shared" ca="1" si="40"/>
        <v/>
      </c>
      <c r="ML43" t="str">
        <f t="shared" ca="1" si="40"/>
        <v/>
      </c>
      <c r="MM43" t="str">
        <f t="shared" ca="1" si="40"/>
        <v/>
      </c>
      <c r="MN43" t="str">
        <f t="shared" ca="1" si="40"/>
        <v/>
      </c>
      <c r="MO43" t="str">
        <f t="shared" ca="1" si="41"/>
        <v/>
      </c>
      <c r="MP43" t="str">
        <f t="shared" ca="1" si="41"/>
        <v/>
      </c>
      <c r="MQ43" t="str">
        <f t="shared" ca="1" si="41"/>
        <v/>
      </c>
      <c r="MR43" t="str">
        <f t="shared" ca="1" si="41"/>
        <v/>
      </c>
      <c r="MS43" t="str">
        <f t="shared" ca="1" si="41"/>
        <v/>
      </c>
      <c r="MT43" t="str">
        <f t="shared" ca="1" si="41"/>
        <v/>
      </c>
      <c r="MU43" t="str">
        <f t="shared" ca="1" si="41"/>
        <v/>
      </c>
      <c r="MV43" t="str">
        <f t="shared" ca="1" si="41"/>
        <v/>
      </c>
      <c r="MW43" t="str">
        <f t="shared" ca="1" si="41"/>
        <v/>
      </c>
      <c r="MX43" t="str">
        <f t="shared" ca="1" si="41"/>
        <v/>
      </c>
      <c r="MY43" t="str">
        <f t="shared" ca="1" si="41"/>
        <v/>
      </c>
      <c r="MZ43" t="str">
        <f t="shared" ca="1" si="41"/>
        <v/>
      </c>
      <c r="NA43" t="str">
        <f t="shared" ca="1" si="41"/>
        <v/>
      </c>
      <c r="NB43" t="str">
        <f t="shared" ca="1" si="41"/>
        <v/>
      </c>
      <c r="NC43" t="str">
        <f t="shared" ca="1" si="41"/>
        <v/>
      </c>
      <c r="ND43" t="str">
        <f t="shared" ca="1" si="41"/>
        <v/>
      </c>
      <c r="NE43" t="str">
        <f t="shared" ca="1" si="42"/>
        <v/>
      </c>
      <c r="NF43" t="str">
        <f t="shared" ca="1" si="42"/>
        <v/>
      </c>
      <c r="NG43" t="str">
        <f t="shared" ca="1" si="42"/>
        <v/>
      </c>
      <c r="NH43" t="str">
        <f t="shared" ca="1" si="42"/>
        <v/>
      </c>
      <c r="NI43" t="str">
        <f t="shared" ca="1" si="42"/>
        <v/>
      </c>
      <c r="NJ43" t="str">
        <f t="shared" ca="1" si="42"/>
        <v/>
      </c>
      <c r="NK43" t="str">
        <f t="shared" ca="1" si="42"/>
        <v/>
      </c>
      <c r="NL43" t="str">
        <f t="shared" ca="1" si="42"/>
        <v/>
      </c>
      <c r="NM43" t="str">
        <f t="shared" ca="1" si="42"/>
        <v/>
      </c>
      <c r="NN43" t="str">
        <f t="shared" ca="1" si="42"/>
        <v/>
      </c>
      <c r="NO43" t="str">
        <f t="shared" ca="1" si="42"/>
        <v/>
      </c>
      <c r="NP43" t="str">
        <f t="shared" ca="1" si="42"/>
        <v/>
      </c>
      <c r="NQ43" t="str">
        <f t="shared" ca="1" si="42"/>
        <v/>
      </c>
      <c r="NR43" t="str">
        <f t="shared" ca="1" si="42"/>
        <v/>
      </c>
      <c r="NS43" t="str">
        <f t="shared" ca="1" si="42"/>
        <v/>
      </c>
      <c r="NT43" t="str">
        <f t="shared" ca="1" si="42"/>
        <v/>
      </c>
      <c r="NU43" t="str">
        <f t="shared" ca="1" si="43"/>
        <v/>
      </c>
      <c r="NV43" t="str">
        <f t="shared" ca="1" si="43"/>
        <v/>
      </c>
      <c r="NW43" t="str">
        <f t="shared" ca="1" si="43"/>
        <v/>
      </c>
      <c r="NX43" t="str">
        <f t="shared" ca="1" si="43"/>
        <v/>
      </c>
      <c r="NY43" t="str">
        <f t="shared" ca="1" si="43"/>
        <v/>
      </c>
      <c r="NZ43" t="str">
        <f t="shared" ca="1" si="43"/>
        <v/>
      </c>
      <c r="OA43" t="str">
        <f t="shared" ca="1" si="43"/>
        <v/>
      </c>
      <c r="OB43" t="str">
        <f t="shared" ca="1" si="43"/>
        <v/>
      </c>
      <c r="OC43" t="str">
        <f t="shared" ca="1" si="43"/>
        <v/>
      </c>
      <c r="OD43" t="str">
        <f t="shared" ca="1" si="43"/>
        <v/>
      </c>
      <c r="OE43" t="str">
        <f t="shared" ca="1" si="43"/>
        <v/>
      </c>
      <c r="OF43" t="str">
        <f t="shared" ca="1" si="43"/>
        <v/>
      </c>
      <c r="OG43" t="str">
        <f t="shared" ca="1" si="43"/>
        <v/>
      </c>
      <c r="OH43" t="str">
        <f t="shared" ca="1" si="43"/>
        <v/>
      </c>
      <c r="OI43" t="str">
        <f t="shared" ca="1" si="43"/>
        <v/>
      </c>
      <c r="OJ43" t="str">
        <f t="shared" ca="1" si="43"/>
        <v/>
      </c>
      <c r="OL43">
        <v>21</v>
      </c>
      <c r="OM43" s="67" t="str">
        <f ca="1">IF($OM42&lt;&gt;"",IF(COUNTIF($OM$23:$OM42,$OM42)-INDEX($AD$23:$AD$48,MATCH($OM42,$AC$23:$AC$48,0),1)=0,INDEX($AC$23:$AC$48,MATCH($OM42,$AC$23:$AC$48,0)+1,1),$OM42),"")</f>
        <v>Income Statement</v>
      </c>
      <c r="ON43">
        <f t="shared" ca="1" si="22"/>
        <v>5</v>
      </c>
      <c r="OO43" t="str">
        <f t="shared" ca="1" si="16"/>
        <v/>
      </c>
      <c r="OP43" t="str">
        <f t="shared" ca="1" si="17"/>
        <v>SGGrids</v>
      </c>
      <c r="OQ43" s="68" t="str">
        <f t="shared" ca="1" si="18"/>
        <v>SGGridNames</v>
      </c>
      <c r="OT43" t="str">
        <f ca="1">IF($OT42&lt;&gt;"",IF(COUNTIF($OT$23:$OT42,$OT42)-INDEX($AF$23:$AF$48,MATCH($OT42,$AE$23:$AE$48,0),1)=0,INDEX($AE$23:$AE$48,MATCH($OT42,$AE$23:$AE$48,0)+1,1),$OT42),"")</f>
        <v/>
      </c>
      <c r="OU43" t="str">
        <f t="shared" ca="1" si="23"/>
        <v/>
      </c>
      <c r="OV43" t="str">
        <f t="shared" ca="1" si="19"/>
        <v/>
      </c>
      <c r="OW43" t="str">
        <f t="shared" ca="1" si="20"/>
        <v/>
      </c>
      <c r="OX43" t="str">
        <f t="shared" ca="1" si="21"/>
        <v/>
      </c>
    </row>
    <row r="44" spans="4:414">
      <c r="D44" s="21"/>
      <c r="E44" s="21" t="s">
        <v>3304</v>
      </c>
      <c r="F44" s="53" t="s">
        <v>8101</v>
      </c>
      <c r="G44" s="21"/>
      <c r="H44" s="45"/>
      <c r="I44" s="53"/>
      <c r="J44" s="53" t="s">
        <v>3304</v>
      </c>
      <c r="K44" s="53"/>
      <c r="L44" s="45" t="str">
        <f ca="1">IF($O44&lt;&gt;"Key Field",IF(ISNUMBER(MATCH(OFFSET($I44,0,RIGHT($F44)-1),OFFSET($C$7,0,RIGHT($F44)-1,8,1),0)),IF(_xll.BDP(TKR,CHOOSE(RIGHT($F44,1),"BI031","BI032","BI033"),"EQY_FUNDS_SEGMENT_NUMBER",MATCH(OFFSET($I44,0,RIGHT($F44)-1),OFFSET($C$7,0,RIGHT($F44)-1,8,1),0))/100&gt;Industry!$W$7,TRUE,""),""),"")</f>
        <v/>
      </c>
      <c r="M44" s="45"/>
      <c r="N44" s="21" t="s">
        <v>3241</v>
      </c>
      <c r="O44" s="21" t="s">
        <v>8102</v>
      </c>
      <c r="P44" s="21"/>
      <c r="Q44" s="45"/>
      <c r="R44" s="21" t="s">
        <v>8124</v>
      </c>
      <c r="S44" s="21" t="s">
        <v>8536</v>
      </c>
      <c r="T44" s="21" t="s">
        <v>8543</v>
      </c>
      <c r="U44" s="45" t="str">
        <f ca="1">IF($O44&lt;&gt;"Key Field",IF(ISNUMBER(MATCH(OFFSET($R44,0,RIGHT($O44)-1),OFFSET($C$7,0,RIGHT($O44)-1,8,1),0)),IF(_xll.BDP(TKR,CHOOSE(RIGHT($O44,1),"BI031","BI032","BI033"),"EQY_FUNDS_SEGMENT_NUMBER",MATCH(OFFSET($R44,0,RIGHT($O44)-1),OFFSET($C$7,0,RIGHT($O44)-1,8,1),0))/100&gt;Industry!$W$7,TRUE,""),""),"")</f>
        <v/>
      </c>
      <c r="V44" s="72"/>
      <c r="Y44" t="str">
        <f ca="1">IFERROR(IF(OR($H44,$L44,$M44)=TRUE,COUNTIF(Y$23:Y43,"&gt;0")+1,""),"")</f>
        <v/>
      </c>
      <c r="Z44" t="str">
        <f ca="1">IFERROR(IF(OR($Q44,$U44,$V44)=TRUE,COUNTIF(Z$23:Z43,"&gt;0")+1,""),"")</f>
        <v/>
      </c>
      <c r="AA44" s="63" t="str">
        <f ca="1">IF(ISNUMBER($AK44),IF($AK44&gt;=1,COUNTIF($AK$41:$AK43,"&gt;=1")+1,""),"")</f>
        <v/>
      </c>
      <c r="AB44">
        <v>22</v>
      </c>
      <c r="AC44" s="61" t="str">
        <f t="shared" ca="1" si="0"/>
        <v/>
      </c>
      <c r="AD44" s="61" t="str">
        <f t="shared" ca="1" si="1"/>
        <v/>
      </c>
      <c r="AE44" s="63" t="str">
        <f t="shared" ca="1" si="2"/>
        <v/>
      </c>
      <c r="AF44" s="63" t="str">
        <f t="shared" ca="1" si="3"/>
        <v/>
      </c>
      <c r="AG44">
        <v>4</v>
      </c>
      <c r="AH44" t="str">
        <f t="shared" ca="1" si="30"/>
        <v/>
      </c>
      <c r="AI44" t="s">
        <v>6548</v>
      </c>
      <c r="AJ44" t="s">
        <v>6547</v>
      </c>
      <c r="AK44" t="str">
        <f t="shared" ca="1" si="31"/>
        <v/>
      </c>
      <c r="AL44" t="str">
        <f t="shared" ca="1" si="32"/>
        <v/>
      </c>
      <c r="AM44" t="str">
        <f t="shared" ca="1" si="33"/>
        <v/>
      </c>
      <c r="AN44" s="4" t="str">
        <f ca="1">IF(Sec_Formula_Indicator&gt;0,IF(LEN($AH44)&gt;0,IF(AN$21&lt;=INDEX(INDIRECT($AJ44),1,MATCH($AH44,INDIRECT($AJ44),0)+1)+1,IF(COUNTA(_xll.BDH(TKR,IFERROR(INDEX(INDIRECT($AI44),AN$21,MATCH($AH44,INDIRECT($AJ44),0)+1),""),$Q$5,"",$Q$6,"dts=h","fill=b","array=true"))&gt;1,AN$21,IF(INDEX(INDIRECT($AI44),AN$21,MATCH($AH44,INDIRECT($AJ44),0)+1)="",AN$21,IF(INDEX(INDIRECT($AI44),AN$21,MATCH($AH44,INDIRECT($AJ44),0)+1)="Label",AN$21,IF(INDEX(INDIRECT($AI44),AN$21,MATCH($AH44,INDIRECT($AJ44),0)+1)="GLabel",AN$21,"")))),""),""),"")</f>
        <v/>
      </c>
      <c r="AO44" s="4" t="str">
        <f ca="1">IF(Sec_Formula_Indicator&gt;0,IF(LEN($AH44)&gt;0,IF(AO$21&lt;=INDEX(INDIRECT($AJ44),1,MATCH($AH44,INDIRECT($AJ44),0)+1)+1,IF(COUNTA(_xll.BDH(TKR,IFERROR(INDEX(INDIRECT($AI44),AO$21,MATCH($AH44,INDIRECT($AJ44),0)+1),""),$Q$5,"",$Q$6,"dts=h","fill=b","array=true"))&gt;1,AO$21,IF(INDEX(INDIRECT($AI44),AO$21,MATCH($AH44,INDIRECT($AJ44),0)+1)="",AO$21,IF(INDEX(INDIRECT($AI44),AO$21,MATCH($AH44,INDIRECT($AJ44),0)+1)="Label",AO$21,IF(INDEX(INDIRECT($AI44),AO$21,MATCH($AH44,INDIRECT($AJ44),0)+1)="GLabel",AO$21,"")))),""),""),"")</f>
        <v/>
      </c>
      <c r="AP44" s="4" t="str">
        <f ca="1">IF(Sec_Formula_Indicator&gt;0,IF(LEN($AH44)&gt;0,IF(AP$21&lt;=INDEX(INDIRECT($AJ44),1,MATCH($AH44,INDIRECT($AJ44),0)+1)+1,IF(COUNTA(_xll.BDH(TKR,IFERROR(INDEX(INDIRECT($AI44),AP$21,MATCH($AH44,INDIRECT($AJ44),0)+1),""),$Q$5,"",$Q$6,"dts=h","fill=b","array=true"))&gt;1,AP$21,IF(INDEX(INDIRECT($AI44),AP$21,MATCH($AH44,INDIRECT($AJ44),0)+1)="",AP$21,IF(INDEX(INDIRECT($AI44),AP$21,MATCH($AH44,INDIRECT($AJ44),0)+1)="Label",AP$21,IF(INDEX(INDIRECT($AI44),AP$21,MATCH($AH44,INDIRECT($AJ44),0)+1)="GLabel",AP$21,"")))),""),""),"")</f>
        <v/>
      </c>
      <c r="AQ44" s="4" t="str">
        <f ca="1">IF(Sec_Formula_Indicator&gt;0,IF(LEN($AH44)&gt;0,IF(AQ$21&lt;=INDEX(INDIRECT($AJ44),1,MATCH($AH44,INDIRECT($AJ44),0)+1)+1,IF(COUNTA(_xll.BDH(TKR,IFERROR(INDEX(INDIRECT($AI44),AQ$21,MATCH($AH44,INDIRECT($AJ44),0)+1),""),$Q$5,"",$Q$6,"dts=h","fill=b","array=true"))&gt;1,AQ$21,IF(INDEX(INDIRECT($AI44),AQ$21,MATCH($AH44,INDIRECT($AJ44),0)+1)="",AQ$21,IF(INDEX(INDIRECT($AI44),AQ$21,MATCH($AH44,INDIRECT($AJ44),0)+1)="Label",AQ$21,IF(INDEX(INDIRECT($AI44),AQ$21,MATCH($AH44,INDIRECT($AJ44),0)+1)="GLabel",AQ$21,"")))),""),""),"")</f>
        <v/>
      </c>
      <c r="AR44" s="4" t="str">
        <f ca="1">IF(Sec_Formula_Indicator&gt;0,IF(LEN($AH44)&gt;0,IF(AR$21&lt;=INDEX(INDIRECT($AJ44),1,MATCH($AH44,INDIRECT($AJ44),0)+1)+1,IF(COUNTA(_xll.BDH(TKR,IFERROR(INDEX(INDIRECT($AI44),AR$21,MATCH($AH44,INDIRECT($AJ44),0)+1),""),$Q$5,"",$Q$6,"dts=h","fill=b","array=true"))&gt;1,AR$21,IF(INDEX(INDIRECT($AI44),AR$21,MATCH($AH44,INDIRECT($AJ44),0)+1)="",AR$21,IF(INDEX(INDIRECT($AI44),AR$21,MATCH($AH44,INDIRECT($AJ44),0)+1)="Label",AR$21,IF(INDEX(INDIRECT($AI44),AR$21,MATCH($AH44,INDIRECT($AJ44),0)+1)="GLabel",AR$21,"")))),""),""),"")</f>
        <v/>
      </c>
      <c r="AS44" s="4" t="str">
        <f ca="1">IF(Sec_Formula_Indicator&gt;0,IF(LEN($AH44)&gt;0,IF(AS$21&lt;=INDEX(INDIRECT($AJ44),1,MATCH($AH44,INDIRECT($AJ44),0)+1)+1,IF(COUNTA(_xll.BDH(TKR,IFERROR(INDEX(INDIRECT($AI44),AS$21,MATCH($AH44,INDIRECT($AJ44),0)+1),""),$Q$5,"",$Q$6,"dts=h","fill=b","array=true"))&gt;1,AS$21,IF(INDEX(INDIRECT($AI44),AS$21,MATCH($AH44,INDIRECT($AJ44),0)+1)="",AS$21,IF(INDEX(INDIRECT($AI44),AS$21,MATCH($AH44,INDIRECT($AJ44),0)+1)="Label",AS$21,IF(INDEX(INDIRECT($AI44),AS$21,MATCH($AH44,INDIRECT($AJ44),0)+1)="GLabel",AS$21,"")))),""),""),"")</f>
        <v/>
      </c>
      <c r="AT44" s="4" t="str">
        <f ca="1">IF(Sec_Formula_Indicator&gt;0,IF(LEN($AH44)&gt;0,IF(AT$21&lt;=INDEX(INDIRECT($AJ44),1,MATCH($AH44,INDIRECT($AJ44),0)+1)+1,IF(COUNTA(_xll.BDH(TKR,IFERROR(INDEX(INDIRECT($AI44),AT$21,MATCH($AH44,INDIRECT($AJ44),0)+1),""),$Q$5,"",$Q$6,"dts=h","fill=b","array=true"))&gt;1,AT$21,IF(INDEX(INDIRECT($AI44),AT$21,MATCH($AH44,INDIRECT($AJ44),0)+1)="",AT$21,IF(INDEX(INDIRECT($AI44),AT$21,MATCH($AH44,INDIRECT($AJ44),0)+1)="Label",AT$21,IF(INDEX(INDIRECT($AI44),AT$21,MATCH($AH44,INDIRECT($AJ44),0)+1)="GLabel",AT$21,"")))),""),""),"")</f>
        <v/>
      </c>
      <c r="AU44" s="4" t="str">
        <f ca="1">IF(Sec_Formula_Indicator&gt;0,IF(LEN($AH44)&gt;0,IF(AU$21&lt;=INDEX(INDIRECT($AJ44),1,MATCH($AH44,INDIRECT($AJ44),0)+1)+1,IF(COUNTA(_xll.BDH(TKR,IFERROR(INDEX(INDIRECT($AI44),AU$21,MATCH($AH44,INDIRECT($AJ44),0)+1),""),$Q$5,"",$Q$6,"dts=h","fill=b","array=true"))&gt;1,AU$21,IF(INDEX(INDIRECT($AI44),AU$21,MATCH($AH44,INDIRECT($AJ44),0)+1)="",AU$21,IF(INDEX(INDIRECT($AI44),AU$21,MATCH($AH44,INDIRECT($AJ44),0)+1)="Label",AU$21,IF(INDEX(INDIRECT($AI44),AU$21,MATCH($AH44,INDIRECT($AJ44),0)+1)="GLabel",AU$21,"")))),""),""),"")</f>
        <v/>
      </c>
      <c r="AV44" s="4" t="str">
        <f ca="1">IF(Sec_Formula_Indicator&gt;0,IF(LEN($AH44)&gt;0,IF(AV$21&lt;=INDEX(INDIRECT($AJ44),1,MATCH($AH44,INDIRECT($AJ44),0)+1)+1,IF(COUNTA(_xll.BDH(TKR,IFERROR(INDEX(INDIRECT($AI44),AV$21,MATCH($AH44,INDIRECT($AJ44),0)+1),""),$Q$5,"",$Q$6,"dts=h","fill=b","array=true"))&gt;1,AV$21,IF(INDEX(INDIRECT($AI44),AV$21,MATCH($AH44,INDIRECT($AJ44),0)+1)="",AV$21,IF(INDEX(INDIRECT($AI44),AV$21,MATCH($AH44,INDIRECT($AJ44),0)+1)="Label",AV$21,IF(INDEX(INDIRECT($AI44),AV$21,MATCH($AH44,INDIRECT($AJ44),0)+1)="GLabel",AV$21,"")))),""),""),"")</f>
        <v/>
      </c>
      <c r="AW44" s="4" t="str">
        <f ca="1">IF(Sec_Formula_Indicator&gt;0,IF(LEN($AH44)&gt;0,IF(AW$21&lt;=INDEX(INDIRECT($AJ44),1,MATCH($AH44,INDIRECT($AJ44),0)+1)+1,IF(COUNTA(_xll.BDH(TKR,IFERROR(INDEX(INDIRECT($AI44),AW$21,MATCH($AH44,INDIRECT($AJ44),0)+1),""),$Q$5,"",$Q$6,"dts=h","fill=b","array=true"))&gt;1,AW$21,IF(INDEX(INDIRECT($AI44),AW$21,MATCH($AH44,INDIRECT($AJ44),0)+1)="",AW$21,IF(INDEX(INDIRECT($AI44),AW$21,MATCH($AH44,INDIRECT($AJ44),0)+1)="Label",AW$21,IF(INDEX(INDIRECT($AI44),AW$21,MATCH($AH44,INDIRECT($AJ44),0)+1)="GLabel",AW$21,"")))),""),""),"")</f>
        <v/>
      </c>
      <c r="AX44" s="4" t="str">
        <f ca="1">IF(Sec_Formula_Indicator&gt;0,IF(LEN($AH44)&gt;0,IF(AX$21&lt;=INDEX(INDIRECT($AJ44),1,MATCH($AH44,INDIRECT($AJ44),0)+1)+1,IF(COUNTA(_xll.BDH(TKR,IFERROR(INDEX(INDIRECT($AI44),AX$21,MATCH($AH44,INDIRECT($AJ44),0)+1),""),$Q$5,"",$Q$6,"dts=h","fill=b","array=true"))&gt;1,AX$21,IF(INDEX(INDIRECT($AI44),AX$21,MATCH($AH44,INDIRECT($AJ44),0)+1)="",AX$21,IF(INDEX(INDIRECT($AI44),AX$21,MATCH($AH44,INDIRECT($AJ44),0)+1)="Label",AX$21,IF(INDEX(INDIRECT($AI44),AX$21,MATCH($AH44,INDIRECT($AJ44),0)+1)="GLabel",AX$21,"")))),""),""),"")</f>
        <v/>
      </c>
      <c r="AY44" s="4" t="str">
        <f ca="1">IF(Sec_Formula_Indicator&gt;0,IF(LEN($AH44)&gt;0,IF(AY$21&lt;=INDEX(INDIRECT($AJ44),1,MATCH($AH44,INDIRECT($AJ44),0)+1)+1,IF(COUNTA(_xll.BDH(TKR,IFERROR(INDEX(INDIRECT($AI44),AY$21,MATCH($AH44,INDIRECT($AJ44),0)+1),""),$Q$5,"",$Q$6,"dts=h","fill=b","array=true"))&gt;1,AY$21,IF(INDEX(INDIRECT($AI44),AY$21,MATCH($AH44,INDIRECT($AJ44),0)+1)="",AY$21,IF(INDEX(INDIRECT($AI44),AY$21,MATCH($AH44,INDIRECT($AJ44),0)+1)="Label",AY$21,IF(INDEX(INDIRECT($AI44),AY$21,MATCH($AH44,INDIRECT($AJ44),0)+1)="GLabel",AY$21,"")))),""),""),"")</f>
        <v/>
      </c>
      <c r="AZ44" s="4" t="str">
        <f ca="1">IF(Sec_Formula_Indicator&gt;0,IF(LEN($AH44)&gt;0,IF(AZ$21&lt;=INDEX(INDIRECT($AJ44),1,MATCH($AH44,INDIRECT($AJ44),0)+1)+1,IF(COUNTA(_xll.BDH(TKR,IFERROR(INDEX(INDIRECT($AI44),AZ$21,MATCH($AH44,INDIRECT($AJ44),0)+1),""),$Q$5,"",$Q$6,"dts=h","fill=b","array=true"))&gt;1,AZ$21,IF(INDEX(INDIRECT($AI44),AZ$21,MATCH($AH44,INDIRECT($AJ44),0)+1)="",AZ$21,IF(INDEX(INDIRECT($AI44),AZ$21,MATCH($AH44,INDIRECT($AJ44),0)+1)="Label",AZ$21,IF(INDEX(INDIRECT($AI44),AZ$21,MATCH($AH44,INDIRECT($AJ44),0)+1)="GLabel",AZ$21,"")))),""),""),"")</f>
        <v/>
      </c>
      <c r="BA44" s="4" t="str">
        <f ca="1">IF(Sec_Formula_Indicator&gt;0,IF(LEN($AH44)&gt;0,IF(BA$21&lt;=INDEX(INDIRECT($AJ44),1,MATCH($AH44,INDIRECT($AJ44),0)+1)+1,IF(COUNTA(_xll.BDH(TKR,IFERROR(INDEX(INDIRECT($AI44),BA$21,MATCH($AH44,INDIRECT($AJ44),0)+1),""),$Q$5,"",$Q$6,"dts=h","fill=b","array=true"))&gt;1,BA$21,IF(INDEX(INDIRECT($AI44),BA$21,MATCH($AH44,INDIRECT($AJ44),0)+1)="",BA$21,IF(INDEX(INDIRECT($AI44),BA$21,MATCH($AH44,INDIRECT($AJ44),0)+1)="Label",BA$21,IF(INDEX(INDIRECT($AI44),BA$21,MATCH($AH44,INDIRECT($AJ44),0)+1)="GLabel",BA$21,"")))),""),""),"")</f>
        <v/>
      </c>
      <c r="BB44" s="4" t="str">
        <f ca="1">IF(Sec_Formula_Indicator&gt;0,IF(LEN($AH44)&gt;0,IF(BB$21&lt;=INDEX(INDIRECT($AJ44),1,MATCH($AH44,INDIRECT($AJ44),0)+1)+1,IF(COUNTA(_xll.BDH(TKR,IFERROR(INDEX(INDIRECT($AI44),BB$21,MATCH($AH44,INDIRECT($AJ44),0)+1),""),$Q$5,"",$Q$6,"dts=h","fill=b","array=true"))&gt;1,BB$21,IF(INDEX(INDIRECT($AI44),BB$21,MATCH($AH44,INDIRECT($AJ44),0)+1)="",BB$21,IF(INDEX(INDIRECT($AI44),BB$21,MATCH($AH44,INDIRECT($AJ44),0)+1)="Label",BB$21,IF(INDEX(INDIRECT($AI44),BB$21,MATCH($AH44,INDIRECT($AJ44),0)+1)="GLabel",BB$21,"")))),""),""),"")</f>
        <v/>
      </c>
      <c r="BC44" s="4" t="str">
        <f ca="1">IF(Sec_Formula_Indicator&gt;0,IF(LEN($AH44)&gt;0,IF(BC$21&lt;=INDEX(INDIRECT($AJ44),1,MATCH($AH44,INDIRECT($AJ44),0)+1)+1,IF(COUNTA(_xll.BDH(TKR,IFERROR(INDEX(INDIRECT($AI44),BC$21,MATCH($AH44,INDIRECT($AJ44),0)+1),""),$Q$5,"",$Q$6,"dts=h","fill=b","array=true"))&gt;1,BC$21,IF(INDEX(INDIRECT($AI44),BC$21,MATCH($AH44,INDIRECT($AJ44),0)+1)="",BC$21,IF(INDEX(INDIRECT($AI44),BC$21,MATCH($AH44,INDIRECT($AJ44),0)+1)="Label",BC$21,IF(INDEX(INDIRECT($AI44),BC$21,MATCH($AH44,INDIRECT($AJ44),0)+1)="GLabel",BC$21,"")))),""),""),"")</f>
        <v/>
      </c>
      <c r="BD44" s="4" t="str">
        <f ca="1">IF(Sec_Formula_Indicator&gt;0,IF(LEN($AH44)&gt;0,IF(BD$21&lt;=INDEX(INDIRECT($AJ44),1,MATCH($AH44,INDIRECT($AJ44),0)+1)+1,IF(COUNTA(_xll.BDH(TKR,IFERROR(INDEX(INDIRECT($AI44),BD$21,MATCH($AH44,INDIRECT($AJ44),0)+1),""),$Q$5,"",$Q$6,"dts=h","fill=b","array=true"))&gt;1,BD$21,IF(INDEX(INDIRECT($AI44),BD$21,MATCH($AH44,INDIRECT($AJ44),0)+1)="",BD$21,IF(INDEX(INDIRECT($AI44),BD$21,MATCH($AH44,INDIRECT($AJ44),0)+1)="Label",BD$21,IF(INDEX(INDIRECT($AI44),BD$21,MATCH($AH44,INDIRECT($AJ44),0)+1)="GLabel",BD$21,"")))),""),""),"")</f>
        <v/>
      </c>
      <c r="BE44" s="4" t="str">
        <f ca="1">IF(Sec_Formula_Indicator&gt;0,IF(LEN($AH44)&gt;0,IF(BE$21&lt;=INDEX(INDIRECT($AJ44),1,MATCH($AH44,INDIRECT($AJ44),0)+1)+1,IF(COUNTA(_xll.BDH(TKR,IFERROR(INDEX(INDIRECT($AI44),BE$21,MATCH($AH44,INDIRECT($AJ44),0)+1),""),$Q$5,"",$Q$6,"dts=h","fill=b","array=true"))&gt;1,BE$21,IF(INDEX(INDIRECT($AI44),BE$21,MATCH($AH44,INDIRECT($AJ44),0)+1)="",BE$21,IF(INDEX(INDIRECT($AI44),BE$21,MATCH($AH44,INDIRECT($AJ44),0)+1)="Label",BE$21,IF(INDEX(INDIRECT($AI44),BE$21,MATCH($AH44,INDIRECT($AJ44),0)+1)="GLabel",BE$21,"")))),""),""),"")</f>
        <v/>
      </c>
      <c r="BF44" s="4" t="str">
        <f ca="1">IF(Sec_Formula_Indicator&gt;0,IF(LEN($AH44)&gt;0,IF(BF$21&lt;=INDEX(INDIRECT($AJ44),1,MATCH($AH44,INDIRECT($AJ44),0)+1)+1,IF(COUNTA(_xll.BDH(TKR,IFERROR(INDEX(INDIRECT($AI44),BF$21,MATCH($AH44,INDIRECT($AJ44),0)+1),""),$Q$5,"",$Q$6,"dts=h","fill=b","array=true"))&gt;1,BF$21,IF(INDEX(INDIRECT($AI44),BF$21,MATCH($AH44,INDIRECT($AJ44),0)+1)="",BF$21,IF(INDEX(INDIRECT($AI44),BF$21,MATCH($AH44,INDIRECT($AJ44),0)+1)="Label",BF$21,IF(INDEX(INDIRECT($AI44),BF$21,MATCH($AH44,INDIRECT($AJ44),0)+1)="GLabel",BF$21,"")))),""),""),"")</f>
        <v/>
      </c>
      <c r="BG44" s="4" t="str">
        <f ca="1">IF(Sec_Formula_Indicator&gt;0,IF(LEN($AH44)&gt;0,IF(BG$21&lt;=INDEX(INDIRECT($AJ44),1,MATCH($AH44,INDIRECT($AJ44),0)+1)+1,IF(COUNTA(_xll.BDH(TKR,IFERROR(INDEX(INDIRECT($AI44),BG$21,MATCH($AH44,INDIRECT($AJ44),0)+1),""),$Q$5,"",$Q$6,"dts=h","fill=b","array=true"))&gt;1,BG$21,IF(INDEX(INDIRECT($AI44),BG$21,MATCH($AH44,INDIRECT($AJ44),0)+1)="",BG$21,IF(INDEX(INDIRECT($AI44),BG$21,MATCH($AH44,INDIRECT($AJ44),0)+1)="Label",BG$21,IF(INDEX(INDIRECT($AI44),BG$21,MATCH($AH44,INDIRECT($AJ44),0)+1)="GLabel",BG$21,"")))),""),""),"")</f>
        <v/>
      </c>
      <c r="BH44" s="4" t="str">
        <f ca="1">IF(Sec_Formula_Indicator&gt;0,IF(LEN($AH44)&gt;0,IF(BH$21&lt;=INDEX(INDIRECT($AJ44),1,MATCH($AH44,INDIRECT($AJ44),0)+1)+1,IF(COUNTA(_xll.BDH(TKR,IFERROR(INDEX(INDIRECT($AI44),BH$21,MATCH($AH44,INDIRECT($AJ44),0)+1),""),$Q$5,"",$Q$6,"dts=h","fill=b","array=true"))&gt;1,BH$21,IF(INDEX(INDIRECT($AI44),BH$21,MATCH($AH44,INDIRECT($AJ44),0)+1)="",BH$21,IF(INDEX(INDIRECT($AI44),BH$21,MATCH($AH44,INDIRECT($AJ44),0)+1)="Label",BH$21,IF(INDEX(INDIRECT($AI44),BH$21,MATCH($AH44,INDIRECT($AJ44),0)+1)="GLabel",BH$21,"")))),""),""),"")</f>
        <v/>
      </c>
      <c r="BI44" s="4" t="str">
        <f ca="1">IF(Sec_Formula_Indicator&gt;0,IF(LEN($AH44)&gt;0,IF(BI$21&lt;=INDEX(INDIRECT($AJ44),1,MATCH($AH44,INDIRECT($AJ44),0)+1)+1,IF(COUNTA(_xll.BDH(TKR,IFERROR(INDEX(INDIRECT($AI44),BI$21,MATCH($AH44,INDIRECT($AJ44),0)+1),""),$Q$5,"",$Q$6,"dts=h","fill=b","array=true"))&gt;1,BI$21,IF(INDEX(INDIRECT($AI44),BI$21,MATCH($AH44,INDIRECT($AJ44),0)+1)="",BI$21,IF(INDEX(INDIRECT($AI44),BI$21,MATCH($AH44,INDIRECT($AJ44),0)+1)="Label",BI$21,IF(INDEX(INDIRECT($AI44),BI$21,MATCH($AH44,INDIRECT($AJ44),0)+1)="GLabel",BI$21,"")))),""),""),"")</f>
        <v/>
      </c>
      <c r="BJ44" s="4" t="str">
        <f ca="1">IF(Sec_Formula_Indicator&gt;0,IF(LEN($AH44)&gt;0,IF(BJ$21&lt;=INDEX(INDIRECT($AJ44),1,MATCH($AH44,INDIRECT($AJ44),0)+1)+1,IF(COUNTA(_xll.BDH(TKR,IFERROR(INDEX(INDIRECT($AI44),BJ$21,MATCH($AH44,INDIRECT($AJ44),0)+1),""),$Q$5,"",$Q$6,"dts=h","fill=b","array=true"))&gt;1,BJ$21,IF(INDEX(INDIRECT($AI44),BJ$21,MATCH($AH44,INDIRECT($AJ44),0)+1)="",BJ$21,IF(INDEX(INDIRECT($AI44),BJ$21,MATCH($AH44,INDIRECT($AJ44),0)+1)="Label",BJ$21,IF(INDEX(INDIRECT($AI44),BJ$21,MATCH($AH44,INDIRECT($AJ44),0)+1)="GLabel",BJ$21,"")))),""),""),"")</f>
        <v/>
      </c>
      <c r="BK44" s="4" t="str">
        <f ca="1">IF(Sec_Formula_Indicator&gt;0,IF(LEN($AH44)&gt;0,IF(BK$21&lt;=INDEX(INDIRECT($AJ44),1,MATCH($AH44,INDIRECT($AJ44),0)+1)+1,IF(COUNTA(_xll.BDH(TKR,IFERROR(INDEX(INDIRECT($AI44),BK$21,MATCH($AH44,INDIRECT($AJ44),0)+1),""),$Q$5,"",$Q$6,"dts=h","fill=b","array=true"))&gt;1,BK$21,IF(INDEX(INDIRECT($AI44),BK$21,MATCH($AH44,INDIRECT($AJ44),0)+1)="",BK$21,IF(INDEX(INDIRECT($AI44),BK$21,MATCH($AH44,INDIRECT($AJ44),0)+1)="Label",BK$21,IF(INDEX(INDIRECT($AI44),BK$21,MATCH($AH44,INDIRECT($AJ44),0)+1)="GLabel",BK$21,"")))),""),""),"")</f>
        <v/>
      </c>
      <c r="BL44" s="4" t="str">
        <f ca="1">IF(Sec_Formula_Indicator&gt;0,IF(LEN($AH44)&gt;0,IF(BL$21&lt;=INDEX(INDIRECT($AJ44),1,MATCH($AH44,INDIRECT($AJ44),0)+1)+1,IF(COUNTA(_xll.BDH(TKR,IFERROR(INDEX(INDIRECT($AI44),BL$21,MATCH($AH44,INDIRECT($AJ44),0)+1),""),$Q$5,"",$Q$6,"dts=h","fill=b","array=true"))&gt;1,BL$21,IF(INDEX(INDIRECT($AI44),BL$21,MATCH($AH44,INDIRECT($AJ44),0)+1)="",BL$21,IF(INDEX(INDIRECT($AI44),BL$21,MATCH($AH44,INDIRECT($AJ44),0)+1)="Label",BL$21,IF(INDEX(INDIRECT($AI44),BL$21,MATCH($AH44,INDIRECT($AJ44),0)+1)="GLabel",BL$21,"")))),""),""),"")</f>
        <v/>
      </c>
      <c r="BM44" s="4" t="str">
        <f ca="1">IF(Sec_Formula_Indicator&gt;0,IF(LEN($AH44)&gt;0,IF(BM$21&lt;=INDEX(INDIRECT($AJ44),1,MATCH($AH44,INDIRECT($AJ44),0)+1)+1,IF(COUNTA(_xll.BDH(TKR,IFERROR(INDEX(INDIRECT($AI44),BM$21,MATCH($AH44,INDIRECT($AJ44),0)+1),""),$Q$5,"",$Q$6,"dts=h","fill=b","array=true"))&gt;1,BM$21,IF(INDEX(INDIRECT($AI44),BM$21,MATCH($AH44,INDIRECT($AJ44),0)+1)="",BM$21,IF(INDEX(INDIRECT($AI44),BM$21,MATCH($AH44,INDIRECT($AJ44),0)+1)="Label",BM$21,IF(INDEX(INDIRECT($AI44),BM$21,MATCH($AH44,INDIRECT($AJ44),0)+1)="GLabel",BM$21,"")))),""),""),"")</f>
        <v/>
      </c>
      <c r="BN44" s="4" t="str">
        <f ca="1">IF(Sec_Formula_Indicator&gt;0,IF(LEN($AH44)&gt;0,IF(BN$21&lt;=INDEX(INDIRECT($AJ44),1,MATCH($AH44,INDIRECT($AJ44),0)+1)+1,IF(COUNTA(_xll.BDH(TKR,IFERROR(INDEX(INDIRECT($AI44),BN$21,MATCH($AH44,INDIRECT($AJ44),0)+1),""),$Q$5,"",$Q$6,"dts=h","fill=b","array=true"))&gt;1,BN$21,IF(INDEX(INDIRECT($AI44),BN$21,MATCH($AH44,INDIRECT($AJ44),0)+1)="",BN$21,IF(INDEX(INDIRECT($AI44),BN$21,MATCH($AH44,INDIRECT($AJ44),0)+1)="Label",BN$21,IF(INDEX(INDIRECT($AI44),BN$21,MATCH($AH44,INDIRECT($AJ44),0)+1)="GLabel",BN$21,"")))),""),""),"")</f>
        <v/>
      </c>
      <c r="BO44" s="4" t="str">
        <f ca="1">IF(Sec_Formula_Indicator&gt;0,IF(LEN($AH44)&gt;0,IF(BO$21&lt;=INDEX(INDIRECT($AJ44),1,MATCH($AH44,INDIRECT($AJ44),0)+1)+1,IF(COUNTA(_xll.BDH(TKR,IFERROR(INDEX(INDIRECT($AI44),BO$21,MATCH($AH44,INDIRECT($AJ44),0)+1),""),$Q$5,"",$Q$6,"dts=h","fill=b","array=true"))&gt;1,BO$21,IF(INDEX(INDIRECT($AI44),BO$21,MATCH($AH44,INDIRECT($AJ44),0)+1)="",BO$21,IF(INDEX(INDIRECT($AI44),BO$21,MATCH($AH44,INDIRECT($AJ44),0)+1)="Label",BO$21,IF(INDEX(INDIRECT($AI44),BO$21,MATCH($AH44,INDIRECT($AJ44),0)+1)="GLabel",BO$21,"")))),""),""),"")</f>
        <v/>
      </c>
      <c r="BP44" s="4" t="str">
        <f ca="1">IF(Sec_Formula_Indicator&gt;0,IF(LEN($AH44)&gt;0,IF(BP$21&lt;=INDEX(INDIRECT($AJ44),1,MATCH($AH44,INDIRECT($AJ44),0)+1)+1,IF(COUNTA(_xll.BDH(TKR,IFERROR(INDEX(INDIRECT($AI44),BP$21,MATCH($AH44,INDIRECT($AJ44),0)+1),""),$Q$5,"",$Q$6,"dts=h","fill=b","array=true"))&gt;1,BP$21,IF(INDEX(INDIRECT($AI44),BP$21,MATCH($AH44,INDIRECT($AJ44),0)+1)="",BP$21,IF(INDEX(INDIRECT($AI44),BP$21,MATCH($AH44,INDIRECT($AJ44),0)+1)="Label",BP$21,IF(INDEX(INDIRECT($AI44),BP$21,MATCH($AH44,INDIRECT($AJ44),0)+1)="GLabel",BP$21,"")))),""),""),"")</f>
        <v/>
      </c>
      <c r="BQ44" s="4" t="str">
        <f ca="1">IF(Sec_Formula_Indicator&gt;0,IF(LEN($AH44)&gt;0,IF(BQ$21&lt;=INDEX(INDIRECT($AJ44),1,MATCH($AH44,INDIRECT($AJ44),0)+1)+1,IF(COUNTA(_xll.BDH(TKR,IFERROR(INDEX(INDIRECT($AI44),BQ$21,MATCH($AH44,INDIRECT($AJ44),0)+1),""),$Q$5,"",$Q$6,"dts=h","fill=b","array=true"))&gt;1,BQ$21,IF(INDEX(INDIRECT($AI44),BQ$21,MATCH($AH44,INDIRECT($AJ44),0)+1)="",BQ$21,IF(INDEX(INDIRECT($AI44),BQ$21,MATCH($AH44,INDIRECT($AJ44),0)+1)="Label",BQ$21,IF(INDEX(INDIRECT($AI44),BQ$21,MATCH($AH44,INDIRECT($AJ44),0)+1)="GLabel",BQ$21,"")))),""),""),"")</f>
        <v/>
      </c>
      <c r="BR44" s="4" t="str">
        <f ca="1">IF(Sec_Formula_Indicator&gt;0,IF(LEN($AH44)&gt;0,IF(BR$21&lt;=INDEX(INDIRECT($AJ44),1,MATCH($AH44,INDIRECT($AJ44),0)+1)+1,IF(COUNTA(_xll.BDH(TKR,IFERROR(INDEX(INDIRECT($AI44),BR$21,MATCH($AH44,INDIRECT($AJ44),0)+1),""),$Q$5,"",$Q$6,"dts=h","fill=b","array=true"))&gt;1,BR$21,IF(INDEX(INDIRECT($AI44),BR$21,MATCH($AH44,INDIRECT($AJ44),0)+1)="",BR$21,IF(INDEX(INDIRECT($AI44),BR$21,MATCH($AH44,INDIRECT($AJ44),0)+1)="Label",BR$21,IF(INDEX(INDIRECT($AI44),BR$21,MATCH($AH44,INDIRECT($AJ44),0)+1)="GLabel",BR$21,"")))),""),""),"")</f>
        <v/>
      </c>
      <c r="BS44" s="4" t="str">
        <f ca="1">IF(Sec_Formula_Indicator&gt;0,IF(LEN($AH44)&gt;0,IF(BS$21&lt;=INDEX(INDIRECT($AJ44),1,MATCH($AH44,INDIRECT($AJ44),0)+1)+1,IF(COUNTA(_xll.BDH(TKR,IFERROR(INDEX(INDIRECT($AI44),BS$21,MATCH($AH44,INDIRECT($AJ44),0)+1),""),$Q$5,"",$Q$6,"dts=h","fill=b","array=true"))&gt;1,BS$21,IF(INDEX(INDIRECT($AI44),BS$21,MATCH($AH44,INDIRECT($AJ44),0)+1)="",BS$21,IF(INDEX(INDIRECT($AI44),BS$21,MATCH($AH44,INDIRECT($AJ44),0)+1)="Label",BS$21,IF(INDEX(INDIRECT($AI44),BS$21,MATCH($AH44,INDIRECT($AJ44),0)+1)="GLabel",BS$21,"")))),""),""),"")</f>
        <v/>
      </c>
      <c r="BT44" s="4" t="str">
        <f ca="1">IF(Sec_Formula_Indicator&gt;0,IF(LEN($AH44)&gt;0,IF(BT$21&lt;=INDEX(INDIRECT($AJ44),1,MATCH($AH44,INDIRECT($AJ44),0)+1)+1,IF(COUNTA(_xll.BDH(TKR,IFERROR(INDEX(INDIRECT($AI44),BT$21,MATCH($AH44,INDIRECT($AJ44),0)+1),""),$Q$5,"",$Q$6,"dts=h","fill=b","array=true"))&gt;1,BT$21,IF(INDEX(INDIRECT($AI44),BT$21,MATCH($AH44,INDIRECT($AJ44),0)+1)="",BT$21,IF(INDEX(INDIRECT($AI44),BT$21,MATCH($AH44,INDIRECT($AJ44),0)+1)="Label",BT$21,IF(INDEX(INDIRECT($AI44),BT$21,MATCH($AH44,INDIRECT($AJ44),0)+1)="GLabel",BT$21,"")))),""),""),"")</f>
        <v/>
      </c>
      <c r="BU44" s="4" t="str">
        <f ca="1">IF(Sec_Formula_Indicator&gt;0,IF(LEN($AH44)&gt;0,IF(BU$21&lt;=INDEX(INDIRECT($AJ44),1,MATCH($AH44,INDIRECT($AJ44),0)+1)+1,IF(COUNTA(_xll.BDH(TKR,IFERROR(INDEX(INDIRECT($AI44),BU$21,MATCH($AH44,INDIRECT($AJ44),0)+1),""),$Q$5,"",$Q$6,"dts=h","fill=b","array=true"))&gt;1,BU$21,IF(INDEX(INDIRECT($AI44),BU$21,MATCH($AH44,INDIRECT($AJ44),0)+1)="",BU$21,IF(INDEX(INDIRECT($AI44),BU$21,MATCH($AH44,INDIRECT($AJ44),0)+1)="Label",BU$21,IF(INDEX(INDIRECT($AI44),BU$21,MATCH($AH44,INDIRECT($AJ44),0)+1)="GLabel",BU$21,"")))),""),""),"")</f>
        <v/>
      </c>
      <c r="BV44" s="4" t="str">
        <f ca="1">IF(Sec_Formula_Indicator&gt;0,IF(LEN($AH44)&gt;0,IF(BV$21&lt;=INDEX(INDIRECT($AJ44),1,MATCH($AH44,INDIRECT($AJ44),0)+1)+1,IF(COUNTA(_xll.BDH(TKR,IFERROR(INDEX(INDIRECT($AI44),BV$21,MATCH($AH44,INDIRECT($AJ44),0)+1),""),$Q$5,"",$Q$6,"dts=h","fill=b","array=true"))&gt;1,BV$21,IF(INDEX(INDIRECT($AI44),BV$21,MATCH($AH44,INDIRECT($AJ44),0)+1)="",BV$21,IF(INDEX(INDIRECT($AI44),BV$21,MATCH($AH44,INDIRECT($AJ44),0)+1)="Label",BV$21,IF(INDEX(INDIRECT($AI44),BV$21,MATCH($AH44,INDIRECT($AJ44),0)+1)="GLabel",BV$21,"")))),""),""),"")</f>
        <v/>
      </c>
      <c r="BW44" s="4" t="str">
        <f ca="1">IF(Sec_Formula_Indicator&gt;0,IF(LEN($AH44)&gt;0,IF(BW$21&lt;=INDEX(INDIRECT($AJ44),1,MATCH($AH44,INDIRECT($AJ44),0)+1)+1,IF(COUNTA(_xll.BDH(TKR,IFERROR(INDEX(INDIRECT($AI44),BW$21,MATCH($AH44,INDIRECT($AJ44),0)+1),""),$Q$5,"",$Q$6,"dts=h","fill=b","array=true"))&gt;1,BW$21,IF(INDEX(INDIRECT($AI44),BW$21,MATCH($AH44,INDIRECT($AJ44),0)+1)="",BW$21,IF(INDEX(INDIRECT($AI44),BW$21,MATCH($AH44,INDIRECT($AJ44),0)+1)="Label",BW$21,IF(INDEX(INDIRECT($AI44),BW$21,MATCH($AH44,INDIRECT($AJ44),0)+1)="GLabel",BW$21,"")))),""),""),"")</f>
        <v/>
      </c>
      <c r="BX44" s="4" t="str">
        <f ca="1">IF(Sec_Formula_Indicator&gt;0,IF(LEN($AH44)&gt;0,IF(BX$21&lt;=INDEX(INDIRECT($AJ44),1,MATCH($AH44,INDIRECT($AJ44),0)+1)+1,IF(COUNTA(_xll.BDH(TKR,IFERROR(INDEX(INDIRECT($AI44),BX$21,MATCH($AH44,INDIRECT($AJ44),0)+1),""),$Q$5,"",$Q$6,"dts=h","fill=b","array=true"))&gt;1,BX$21,IF(INDEX(INDIRECT($AI44),BX$21,MATCH($AH44,INDIRECT($AJ44),0)+1)="",BX$21,IF(INDEX(INDIRECT($AI44),BX$21,MATCH($AH44,INDIRECT($AJ44),0)+1)="Label",BX$21,IF(INDEX(INDIRECT($AI44),BX$21,MATCH($AH44,INDIRECT($AJ44),0)+1)="GLabel",BX$21,"")))),""),""),"")</f>
        <v/>
      </c>
      <c r="BY44" s="4" t="str">
        <f ca="1">IF(Sec_Formula_Indicator&gt;0,IF(LEN($AH44)&gt;0,IF(BY$21&lt;=INDEX(INDIRECT($AJ44),1,MATCH($AH44,INDIRECT($AJ44),0)+1)+1,IF(COUNTA(_xll.BDH(TKR,IFERROR(INDEX(INDIRECT($AI44),BY$21,MATCH($AH44,INDIRECT($AJ44),0)+1),""),$Q$5,"",$Q$6,"dts=h","fill=b","array=true"))&gt;1,BY$21,IF(INDEX(INDIRECT($AI44),BY$21,MATCH($AH44,INDIRECT($AJ44),0)+1)="",BY$21,IF(INDEX(INDIRECT($AI44),BY$21,MATCH($AH44,INDIRECT($AJ44),0)+1)="Label",BY$21,IF(INDEX(INDIRECT($AI44),BY$21,MATCH($AH44,INDIRECT($AJ44),0)+1)="GLabel",BY$21,"")))),""),""),"")</f>
        <v/>
      </c>
      <c r="BZ44" s="4" t="str">
        <f ca="1">IF(Sec_Formula_Indicator&gt;0,IF(LEN($AH44)&gt;0,IF(BZ$21&lt;=INDEX(INDIRECT($AJ44),1,MATCH($AH44,INDIRECT($AJ44),0)+1)+1,IF(COUNTA(_xll.BDH(TKR,IFERROR(INDEX(INDIRECT($AI44),BZ$21,MATCH($AH44,INDIRECT($AJ44),0)+1),""),$Q$5,"",$Q$6,"dts=h","fill=b","array=true"))&gt;1,BZ$21,IF(INDEX(INDIRECT($AI44),BZ$21,MATCH($AH44,INDIRECT($AJ44),0)+1)="",BZ$21,IF(INDEX(INDIRECT($AI44),BZ$21,MATCH($AH44,INDIRECT($AJ44),0)+1)="Label",BZ$21,IF(INDEX(INDIRECT($AI44),BZ$21,MATCH($AH44,INDIRECT($AJ44),0)+1)="GLabel",BZ$21,"")))),""),""),"")</f>
        <v/>
      </c>
      <c r="CA44" s="4" t="str">
        <f ca="1">IF(Sec_Formula_Indicator&gt;0,IF(LEN($AH44)&gt;0,IF(CA$21&lt;=INDEX(INDIRECT($AJ44),1,MATCH($AH44,INDIRECT($AJ44),0)+1)+1,IF(COUNTA(_xll.BDH(TKR,IFERROR(INDEX(INDIRECT($AI44),CA$21,MATCH($AH44,INDIRECT($AJ44),0)+1),""),$Q$5,"",$Q$6,"dts=h","fill=b","array=true"))&gt;1,CA$21,IF(INDEX(INDIRECT($AI44),CA$21,MATCH($AH44,INDIRECT($AJ44),0)+1)="",CA$21,IF(INDEX(INDIRECT($AI44),CA$21,MATCH($AH44,INDIRECT($AJ44),0)+1)="Label",CA$21,IF(INDEX(INDIRECT($AI44),CA$21,MATCH($AH44,INDIRECT($AJ44),0)+1)="GLabel",CA$21,"")))),""),""),"")</f>
        <v/>
      </c>
      <c r="CB44" s="4" t="str">
        <f ca="1">IF(Sec_Formula_Indicator&gt;0,IF(LEN($AH44)&gt;0,IF(CB$21&lt;=INDEX(INDIRECT($AJ44),1,MATCH($AH44,INDIRECT($AJ44),0)+1)+1,IF(COUNTA(_xll.BDH(TKR,IFERROR(INDEX(INDIRECT($AI44),CB$21,MATCH($AH44,INDIRECT($AJ44),0)+1),""),$Q$5,"",$Q$6,"dts=h","fill=b","array=true"))&gt;1,CB$21,IF(INDEX(INDIRECT($AI44),CB$21,MATCH($AH44,INDIRECT($AJ44),0)+1)="",CB$21,IF(INDEX(INDIRECT($AI44),CB$21,MATCH($AH44,INDIRECT($AJ44),0)+1)="Label",CB$21,IF(INDEX(INDIRECT($AI44),CB$21,MATCH($AH44,INDIRECT($AJ44),0)+1)="GLabel",CB$21,"")))),""),""),"")</f>
        <v/>
      </c>
      <c r="CC44" s="4" t="str">
        <f ca="1">IF(Sec_Formula_Indicator&gt;0,IF(LEN($AH44)&gt;0,IF(CC$21&lt;=INDEX(INDIRECT($AJ44),1,MATCH($AH44,INDIRECT($AJ44),0)+1)+1,IF(COUNTA(_xll.BDH(TKR,IFERROR(INDEX(INDIRECT($AI44),CC$21,MATCH($AH44,INDIRECT($AJ44),0)+1),""),$Q$5,"",$Q$6,"dts=h","fill=b","array=true"))&gt;1,CC$21,IF(INDEX(INDIRECT($AI44),CC$21,MATCH($AH44,INDIRECT($AJ44),0)+1)="",CC$21,IF(INDEX(INDIRECT($AI44),CC$21,MATCH($AH44,INDIRECT($AJ44),0)+1)="Label",CC$21,IF(INDEX(INDIRECT($AI44),CC$21,MATCH($AH44,INDIRECT($AJ44),0)+1)="GLabel",CC$21,"")))),""),""),"")</f>
        <v/>
      </c>
      <c r="CD44" s="4" t="str">
        <f ca="1">IF(Sec_Formula_Indicator&gt;0,IF(LEN($AH44)&gt;0,IF(CD$21&lt;=INDEX(INDIRECT($AJ44),1,MATCH($AH44,INDIRECT($AJ44),0)+1)+1,IF(COUNTA(_xll.BDH(TKR,IFERROR(INDEX(INDIRECT($AI44),CD$21,MATCH($AH44,INDIRECT($AJ44),0)+1),""),$Q$5,"",$Q$6,"dts=h","fill=b","array=true"))&gt;1,CD$21,IF(INDEX(INDIRECT($AI44),CD$21,MATCH($AH44,INDIRECT($AJ44),0)+1)="",CD$21,IF(INDEX(INDIRECT($AI44),CD$21,MATCH($AH44,INDIRECT($AJ44),0)+1)="Label",CD$21,IF(INDEX(INDIRECT($AI44),CD$21,MATCH($AH44,INDIRECT($AJ44),0)+1)="GLabel",CD$21,"")))),""),""),"")</f>
        <v/>
      </c>
      <c r="CE44" s="4" t="str">
        <f ca="1">IF(Sec_Formula_Indicator&gt;0,IF(LEN($AH44)&gt;0,IF(CE$21&lt;=INDEX(INDIRECT($AJ44),1,MATCH($AH44,INDIRECT($AJ44),0)+1)+1,IF(COUNTA(_xll.BDH(TKR,IFERROR(INDEX(INDIRECT($AI44),CE$21,MATCH($AH44,INDIRECT($AJ44),0)+1),""),$Q$5,"",$Q$6,"dts=h","fill=b","array=true"))&gt;1,CE$21,IF(INDEX(INDIRECT($AI44),CE$21,MATCH($AH44,INDIRECT($AJ44),0)+1)="",CE$21,IF(INDEX(INDIRECT($AI44),CE$21,MATCH($AH44,INDIRECT($AJ44),0)+1)="Label",CE$21,IF(INDEX(INDIRECT($AI44),CE$21,MATCH($AH44,INDIRECT($AJ44),0)+1)="GLabel",CE$21,"")))),""),""),"")</f>
        <v/>
      </c>
      <c r="CF44" s="4" t="str">
        <f ca="1">IF(Sec_Formula_Indicator&gt;0,IF(LEN($AH44)&gt;0,IF(CF$21&lt;=INDEX(INDIRECT($AJ44),1,MATCH($AH44,INDIRECT($AJ44),0)+1)+1,IF(COUNTA(_xll.BDH(TKR,IFERROR(INDEX(INDIRECT($AI44),CF$21,MATCH($AH44,INDIRECT($AJ44),0)+1),""),$Q$5,"",$Q$6,"dts=h","fill=b","array=true"))&gt;1,CF$21,IF(INDEX(INDIRECT($AI44),CF$21,MATCH($AH44,INDIRECT($AJ44),0)+1)="",CF$21,IF(INDEX(INDIRECT($AI44),CF$21,MATCH($AH44,INDIRECT($AJ44),0)+1)="Label",CF$21,IF(INDEX(INDIRECT($AI44),CF$21,MATCH($AH44,INDIRECT($AJ44),0)+1)="GLabel",CF$21,"")))),""),""),"")</f>
        <v/>
      </c>
      <c r="CG44" s="4" t="str">
        <f ca="1">IF(Sec_Formula_Indicator&gt;0,IF(LEN($AH44)&gt;0,IF(CG$21&lt;=INDEX(INDIRECT($AJ44),1,MATCH($AH44,INDIRECT($AJ44),0)+1)+1,IF(COUNTA(_xll.BDH(TKR,IFERROR(INDEX(INDIRECT($AI44),CG$21,MATCH($AH44,INDIRECT($AJ44),0)+1),""),$Q$5,"",$Q$6,"dts=h","fill=b","array=true"))&gt;1,CG$21,IF(INDEX(INDIRECT($AI44),CG$21,MATCH($AH44,INDIRECT($AJ44),0)+1)="",CG$21,IF(INDEX(INDIRECT($AI44),CG$21,MATCH($AH44,INDIRECT($AJ44),0)+1)="Label",CG$21,IF(INDEX(INDIRECT($AI44),CG$21,MATCH($AH44,INDIRECT($AJ44),0)+1)="GLabel",CG$21,"")))),""),""),"")</f>
        <v/>
      </c>
      <c r="CH44" s="4" t="str">
        <f ca="1">IF(Sec_Formula_Indicator&gt;0,IF(LEN($AH44)&gt;0,IF(CH$21&lt;=INDEX(INDIRECT($AJ44),1,MATCH($AH44,INDIRECT($AJ44),0)+1)+1,IF(COUNTA(_xll.BDH(TKR,IFERROR(INDEX(INDIRECT($AI44),CH$21,MATCH($AH44,INDIRECT($AJ44),0)+1),""),$Q$5,"",$Q$6,"dts=h","fill=b","array=true"))&gt;1,CH$21,IF(INDEX(INDIRECT($AI44),CH$21,MATCH($AH44,INDIRECT($AJ44),0)+1)="",CH$21,IF(INDEX(INDIRECT($AI44),CH$21,MATCH($AH44,INDIRECT($AJ44),0)+1)="Label",CH$21,IF(INDEX(INDIRECT($AI44),CH$21,MATCH($AH44,INDIRECT($AJ44),0)+1)="GLabel",CH$21,"")))),""),""),"")</f>
        <v/>
      </c>
      <c r="CI44" s="4" t="str">
        <f ca="1">IF(Sec_Formula_Indicator&gt;0,IF(LEN($AH44)&gt;0,IF(CI$21&lt;=INDEX(INDIRECT($AJ44),1,MATCH($AH44,INDIRECT($AJ44),0)+1)+1,IF(COUNTA(_xll.BDH(TKR,IFERROR(INDEX(INDIRECT($AI44),CI$21,MATCH($AH44,INDIRECT($AJ44),0)+1),""),$Q$5,"",$Q$6,"dts=h","fill=b","array=true"))&gt;1,CI$21,IF(INDEX(INDIRECT($AI44),CI$21,MATCH($AH44,INDIRECT($AJ44),0)+1)="",CI$21,IF(INDEX(INDIRECT($AI44),CI$21,MATCH($AH44,INDIRECT($AJ44),0)+1)="Label",CI$21,IF(INDEX(INDIRECT($AI44),CI$21,MATCH($AH44,INDIRECT($AJ44),0)+1)="GLabel",CI$21,"")))),""),""),"")</f>
        <v/>
      </c>
      <c r="CJ44" s="4" t="str">
        <f ca="1">IF(Sec_Formula_Indicator&gt;0,IF(LEN($AH44)&gt;0,IF(CJ$21&lt;=INDEX(INDIRECT($AJ44),1,MATCH($AH44,INDIRECT($AJ44),0)+1)+1,IF(COUNTA(_xll.BDH(TKR,IFERROR(INDEX(INDIRECT($AI44),CJ$21,MATCH($AH44,INDIRECT($AJ44),0)+1),""),$Q$5,"",$Q$6,"dts=h","fill=b","array=true"))&gt;1,CJ$21,IF(INDEX(INDIRECT($AI44),CJ$21,MATCH($AH44,INDIRECT($AJ44),0)+1)="",CJ$21,IF(INDEX(INDIRECT($AI44),CJ$21,MATCH($AH44,INDIRECT($AJ44),0)+1)="Label",CJ$21,IF(INDEX(INDIRECT($AI44),CJ$21,MATCH($AH44,INDIRECT($AJ44),0)+1)="GLabel",CJ$21,"")))),""),""),"")</f>
        <v/>
      </c>
      <c r="CK44" s="4" t="str">
        <f ca="1">IF(Sec_Formula_Indicator&gt;0,IF(LEN($AH44)&gt;0,IF(CK$21&lt;=INDEX(INDIRECT($AJ44),1,MATCH($AH44,INDIRECT($AJ44),0)+1)+1,IF(COUNTA(_xll.BDH(TKR,IFERROR(INDEX(INDIRECT($AI44),CK$21,MATCH($AH44,INDIRECT($AJ44),0)+1),""),$Q$5,"",$Q$6,"dts=h","fill=b","array=true"))&gt;1,CK$21,IF(INDEX(INDIRECT($AI44),CK$21,MATCH($AH44,INDIRECT($AJ44),0)+1)="",CK$21,IF(INDEX(INDIRECT($AI44),CK$21,MATCH($AH44,INDIRECT($AJ44),0)+1)="Label",CK$21,IF(INDEX(INDIRECT($AI44),CK$21,MATCH($AH44,INDIRECT($AJ44),0)+1)="GLabel",CK$21,"")))),""),""),"")</f>
        <v/>
      </c>
      <c r="CL44" s="4" t="str">
        <f ca="1">IF(Sec_Formula_Indicator&gt;0,IF(LEN($AH44)&gt;0,IF(CL$21&lt;=INDEX(INDIRECT($AJ44),1,MATCH($AH44,INDIRECT($AJ44),0)+1)+1,IF(COUNTA(_xll.BDH(TKR,IFERROR(INDEX(INDIRECT($AI44),CL$21,MATCH($AH44,INDIRECT($AJ44),0)+1),""),$Q$5,"",$Q$6,"dts=h","fill=b","array=true"))&gt;1,CL$21,IF(INDEX(INDIRECT($AI44),CL$21,MATCH($AH44,INDIRECT($AJ44),0)+1)="",CL$21,IF(INDEX(INDIRECT($AI44),CL$21,MATCH($AH44,INDIRECT($AJ44),0)+1)="Label",CL$21,IF(INDEX(INDIRECT($AI44),CL$21,MATCH($AH44,INDIRECT($AJ44),0)+1)="GLabel",CL$21,"")))),""),""),"")</f>
        <v/>
      </c>
      <c r="CM44" s="4" t="str">
        <f ca="1">IF(Sec_Formula_Indicator&gt;0,IF(LEN($AH44)&gt;0,IF(CM$21&lt;=INDEX(INDIRECT($AJ44),1,MATCH($AH44,INDIRECT($AJ44),0)+1)+1,IF(COUNTA(_xll.BDH(TKR,IFERROR(INDEX(INDIRECT($AI44),CM$21,MATCH($AH44,INDIRECT($AJ44),0)+1),""),$Q$5,"",$Q$6,"dts=h","fill=b","array=true"))&gt;1,CM$21,IF(INDEX(INDIRECT($AI44),CM$21,MATCH($AH44,INDIRECT($AJ44),0)+1)="",CM$21,IF(INDEX(INDIRECT($AI44),CM$21,MATCH($AH44,INDIRECT($AJ44),0)+1)="Label",CM$21,IF(INDEX(INDIRECT($AI44),CM$21,MATCH($AH44,INDIRECT($AJ44),0)+1)="GLabel",CM$21,"")))),""),""),"")</f>
        <v/>
      </c>
      <c r="CN44" s="4" t="str">
        <f ca="1">IF(Sec_Formula_Indicator&gt;0,IF(LEN($AH44)&gt;0,IF(CN$21&lt;=INDEX(INDIRECT($AJ44),1,MATCH($AH44,INDIRECT($AJ44),0)+1)+1,IF(COUNTA(_xll.BDH(TKR,IFERROR(INDEX(INDIRECT($AI44),CN$21,MATCH($AH44,INDIRECT($AJ44),0)+1),""),$Q$5,"",$Q$6,"dts=h","fill=b","array=true"))&gt;1,CN$21,IF(INDEX(INDIRECT($AI44),CN$21,MATCH($AH44,INDIRECT($AJ44),0)+1)="",CN$21,IF(INDEX(INDIRECT($AI44),CN$21,MATCH($AH44,INDIRECT($AJ44),0)+1)="Label",CN$21,IF(INDEX(INDIRECT($AI44),CN$21,MATCH($AH44,INDIRECT($AJ44),0)+1)="GLabel",CN$21,"")))),""),""),"")</f>
        <v/>
      </c>
      <c r="CO44" s="4" t="str">
        <f ca="1">IF(Sec_Formula_Indicator&gt;0,IF(LEN($AH44)&gt;0,IF(CO$21&lt;=INDEX(INDIRECT($AJ44),1,MATCH($AH44,INDIRECT($AJ44),0)+1)+1,IF(COUNTA(_xll.BDH(TKR,IFERROR(INDEX(INDIRECT($AI44),CO$21,MATCH($AH44,INDIRECT($AJ44),0)+1),""),$Q$5,"",$Q$6,"dts=h","fill=b","array=true"))&gt;1,CO$21,IF(INDEX(INDIRECT($AI44),CO$21,MATCH($AH44,INDIRECT($AJ44),0)+1)="",CO$21,IF(INDEX(INDIRECT($AI44),CO$21,MATCH($AH44,INDIRECT($AJ44),0)+1)="Label",CO$21,IF(INDEX(INDIRECT($AI44),CO$21,MATCH($AH44,INDIRECT($AJ44),0)+1)="GLabel",CO$21,"")))),""),""),"")</f>
        <v/>
      </c>
      <c r="CP44" s="4" t="str">
        <f ca="1">IF(Sec_Formula_Indicator&gt;0,IF(LEN($AH44)&gt;0,IF(CP$21&lt;=INDEX(INDIRECT($AJ44),1,MATCH($AH44,INDIRECT($AJ44),0)+1)+1,IF(COUNTA(_xll.BDH(TKR,IFERROR(INDEX(INDIRECT($AI44),CP$21,MATCH($AH44,INDIRECT($AJ44),0)+1),""),$Q$5,"",$Q$6,"dts=h","fill=b","array=true"))&gt;1,CP$21,IF(INDEX(INDIRECT($AI44),CP$21,MATCH($AH44,INDIRECT($AJ44),0)+1)="",CP$21,IF(INDEX(INDIRECT($AI44),CP$21,MATCH($AH44,INDIRECT($AJ44),0)+1)="Label",CP$21,IF(INDEX(INDIRECT($AI44),CP$21,MATCH($AH44,INDIRECT($AJ44),0)+1)="GLabel",CP$21,"")))),""),""),"")</f>
        <v/>
      </c>
      <c r="CQ44" s="4" t="str">
        <f ca="1">IF(Sec_Formula_Indicator&gt;0,IF(LEN($AH44)&gt;0,IF(CQ$21&lt;=INDEX(INDIRECT($AJ44),1,MATCH($AH44,INDIRECT($AJ44),0)+1)+1,IF(COUNTA(_xll.BDH(TKR,IFERROR(INDEX(INDIRECT($AI44),CQ$21,MATCH($AH44,INDIRECT($AJ44),0)+1),""),$Q$5,"",$Q$6,"dts=h","fill=b","array=true"))&gt;1,CQ$21,IF(INDEX(INDIRECT($AI44),CQ$21,MATCH($AH44,INDIRECT($AJ44),0)+1)="",CQ$21,IF(INDEX(INDIRECT($AI44),CQ$21,MATCH($AH44,INDIRECT($AJ44),0)+1)="Label",CQ$21,IF(INDEX(INDIRECT($AI44),CQ$21,MATCH($AH44,INDIRECT($AJ44),0)+1)="GLabel",CQ$21,"")))),""),""),"")</f>
        <v/>
      </c>
      <c r="CR44" s="4" t="str">
        <f ca="1">IF(Sec_Formula_Indicator&gt;0,IF(LEN($AH44)&gt;0,IF(CR$21&lt;=INDEX(INDIRECT($AJ44),1,MATCH($AH44,INDIRECT($AJ44),0)+1)+1,IF(COUNTA(_xll.BDH(TKR,IFERROR(INDEX(INDIRECT($AI44),CR$21,MATCH($AH44,INDIRECT($AJ44),0)+1),""),$Q$5,"",$Q$6,"dts=h","fill=b","array=true"))&gt;1,CR$21,IF(INDEX(INDIRECT($AI44),CR$21,MATCH($AH44,INDIRECT($AJ44),0)+1)="",CR$21,IF(INDEX(INDIRECT($AI44),CR$21,MATCH($AH44,INDIRECT($AJ44),0)+1)="Label",CR$21,IF(INDEX(INDIRECT($AI44),CR$21,MATCH($AH44,INDIRECT($AJ44),0)+1)="GLabel",CR$21,"")))),""),""),"")</f>
        <v/>
      </c>
      <c r="CS44" s="4" t="str">
        <f ca="1">IF(Sec_Formula_Indicator&gt;0,IF(LEN($AH44)&gt;0,IF(CS$21&lt;=INDEX(INDIRECT($AJ44),1,MATCH($AH44,INDIRECT($AJ44),0)+1)+1,IF(COUNTA(_xll.BDH(TKR,IFERROR(INDEX(INDIRECT($AI44),CS$21,MATCH($AH44,INDIRECT($AJ44),0)+1),""),$Q$5,"",$Q$6,"dts=h","fill=b","array=true"))&gt;1,CS$21,IF(INDEX(INDIRECT($AI44),CS$21,MATCH($AH44,INDIRECT($AJ44),0)+1)="",CS$21,IF(INDEX(INDIRECT($AI44),CS$21,MATCH($AH44,INDIRECT($AJ44),0)+1)="Label",CS$21,IF(INDEX(INDIRECT($AI44),CS$21,MATCH($AH44,INDIRECT($AJ44),0)+1)="GLabel",CS$21,"")))),""),""),"")</f>
        <v/>
      </c>
      <c r="CT44" s="4" t="str">
        <f ca="1">IF(Sec_Formula_Indicator&gt;0,IF(LEN($AH44)&gt;0,IF(CT$21&lt;=INDEX(INDIRECT($AJ44),1,MATCH($AH44,INDIRECT($AJ44),0)+1)+1,IF(COUNTA(_xll.BDH(TKR,IFERROR(INDEX(INDIRECT($AI44),CT$21,MATCH($AH44,INDIRECT($AJ44),0)+1),""),$Q$5,"",$Q$6,"dts=h","fill=b","array=true"))&gt;1,CT$21,IF(INDEX(INDIRECT($AI44),CT$21,MATCH($AH44,INDIRECT($AJ44),0)+1)="",CT$21,IF(INDEX(INDIRECT($AI44),CT$21,MATCH($AH44,INDIRECT($AJ44),0)+1)="Label",CT$21,IF(INDEX(INDIRECT($AI44),CT$21,MATCH($AH44,INDIRECT($AJ44),0)+1)="GLabel",CT$21,"")))),""),""),"")</f>
        <v/>
      </c>
      <c r="CU44" s="4" t="str">
        <f ca="1">IF(Sec_Formula_Indicator&gt;0,IF(LEN($AH44)&gt;0,IF(CU$21&lt;=INDEX(INDIRECT($AJ44),1,MATCH($AH44,INDIRECT($AJ44),0)+1)+1,IF(COUNTA(_xll.BDH(TKR,IFERROR(INDEX(INDIRECT($AI44),CU$21,MATCH($AH44,INDIRECT($AJ44),0)+1),""),$Q$5,"",$Q$6,"dts=h","fill=b","array=true"))&gt;1,CU$21,IF(INDEX(INDIRECT($AI44),CU$21,MATCH($AH44,INDIRECT($AJ44),0)+1)="",CU$21,IF(INDEX(INDIRECT($AI44),CU$21,MATCH($AH44,INDIRECT($AJ44),0)+1)="Label",CU$21,IF(INDEX(INDIRECT($AI44),CU$21,MATCH($AH44,INDIRECT($AJ44),0)+1)="GLabel",CU$21,"")))),""),""),"")</f>
        <v/>
      </c>
      <c r="CV44" s="4" t="str">
        <f ca="1">IF(Sec_Formula_Indicator&gt;0,IF(LEN($AH44)&gt;0,IF(CV$21&lt;=INDEX(INDIRECT($AJ44),1,MATCH($AH44,INDIRECT($AJ44),0)+1)+1,IF(COUNTA(_xll.BDH(TKR,IFERROR(INDEX(INDIRECT($AI44),CV$21,MATCH($AH44,INDIRECT($AJ44),0)+1),""),$Q$5,"",$Q$6,"dts=h","fill=b","array=true"))&gt;1,CV$21,IF(INDEX(INDIRECT($AI44),CV$21,MATCH($AH44,INDIRECT($AJ44),0)+1)="",CV$21,IF(INDEX(INDIRECT($AI44),CV$21,MATCH($AH44,INDIRECT($AJ44),0)+1)="Label",CV$21,IF(INDEX(INDIRECT($AI44),CV$21,MATCH($AH44,INDIRECT($AJ44),0)+1)="GLabel",CV$21,"")))),""),""),"")</f>
        <v/>
      </c>
      <c r="CW44" s="4" t="str">
        <f ca="1">IF(Sec_Formula_Indicator&gt;0,IF(LEN($AH44)&gt;0,IF(CW$21&lt;=INDEX(INDIRECT($AJ44),1,MATCH($AH44,INDIRECT($AJ44),0)+1)+1,IF(COUNTA(_xll.BDH(TKR,IFERROR(INDEX(INDIRECT($AI44),CW$21,MATCH($AH44,INDIRECT($AJ44),0)+1),""),$Q$5,"",$Q$6,"dts=h","fill=b","array=true"))&gt;1,CW$21,IF(INDEX(INDIRECT($AI44),CW$21,MATCH($AH44,INDIRECT($AJ44),0)+1)="",CW$21,IF(INDEX(INDIRECT($AI44),CW$21,MATCH($AH44,INDIRECT($AJ44),0)+1)="Label",CW$21,IF(INDEX(INDIRECT($AI44),CW$21,MATCH($AH44,INDIRECT($AJ44),0)+1)="GLabel",CW$21,"")))),""),""),"")</f>
        <v/>
      </c>
      <c r="CX44" s="4" t="str">
        <f ca="1">IF(Sec_Formula_Indicator&gt;0,IF(LEN($AH44)&gt;0,IF(CX$21&lt;=INDEX(INDIRECT($AJ44),1,MATCH($AH44,INDIRECT($AJ44),0)+1)+1,IF(COUNTA(_xll.BDH(TKR,IFERROR(INDEX(INDIRECT($AI44),CX$21,MATCH($AH44,INDIRECT($AJ44),0)+1),""),$Q$5,"",$Q$6,"dts=h","fill=b","array=true"))&gt;1,CX$21,IF(INDEX(INDIRECT($AI44),CX$21,MATCH($AH44,INDIRECT($AJ44),0)+1)="",CX$21,IF(INDEX(INDIRECT($AI44),CX$21,MATCH($AH44,INDIRECT($AJ44),0)+1)="Label",CX$21,IF(INDEX(INDIRECT($AI44),CX$21,MATCH($AH44,INDIRECT($AJ44),0)+1)="GLabel",CX$21,"")))),""),""),"")</f>
        <v/>
      </c>
      <c r="CY44" s="4" t="str">
        <f ca="1">IF(Sec_Formula_Indicator&gt;0,IF(LEN($AH44)&gt;0,IF(CY$21&lt;=INDEX(INDIRECT($AJ44),1,MATCH($AH44,INDIRECT($AJ44),0)+1)+1,IF(COUNTA(_xll.BDH(TKR,IFERROR(INDEX(INDIRECT($AI44),CY$21,MATCH($AH44,INDIRECT($AJ44),0)+1),""),$Q$5,"",$Q$6,"dts=h","fill=b","array=true"))&gt;1,CY$21,IF(INDEX(INDIRECT($AI44),CY$21,MATCH($AH44,INDIRECT($AJ44),0)+1)="",CY$21,IF(INDEX(INDIRECT($AI44),CY$21,MATCH($AH44,INDIRECT($AJ44),0)+1)="Label",CY$21,IF(INDEX(INDIRECT($AI44),CY$21,MATCH($AH44,INDIRECT($AJ44),0)+1)="GLabel",CY$21,"")))),""),""),"")</f>
        <v/>
      </c>
      <c r="CZ44" s="4" t="str">
        <f ca="1">IF(Sec_Formula_Indicator&gt;0,IF(LEN($AH44)&gt;0,IF(CZ$21&lt;=INDEX(INDIRECT($AJ44),1,MATCH($AH44,INDIRECT($AJ44),0)+1)+1,IF(COUNTA(_xll.BDH(TKR,IFERROR(INDEX(INDIRECT($AI44),CZ$21,MATCH($AH44,INDIRECT($AJ44),0)+1),""),$Q$5,"",$Q$6,"dts=h","fill=b","array=true"))&gt;1,CZ$21,IF(INDEX(INDIRECT($AI44),CZ$21,MATCH($AH44,INDIRECT($AJ44),0)+1)="",CZ$21,IF(INDEX(INDIRECT($AI44),CZ$21,MATCH($AH44,INDIRECT($AJ44),0)+1)="Label",CZ$21,IF(INDEX(INDIRECT($AI44),CZ$21,MATCH($AH44,INDIRECT($AJ44),0)+1)="GLabel",CZ$21,"")))),""),""),"")</f>
        <v/>
      </c>
      <c r="DA44" s="4" t="str">
        <f ca="1">IF(Sec_Formula_Indicator&gt;0,IF(LEN($AH44)&gt;0,IF(DA$21&lt;=INDEX(INDIRECT($AJ44),1,MATCH($AH44,INDIRECT($AJ44),0)+1)+1,IF(COUNTA(_xll.BDH(TKR,IFERROR(INDEX(INDIRECT($AI44),DA$21,MATCH($AH44,INDIRECT($AJ44),0)+1),""),$Q$5,"",$Q$6,"dts=h","fill=b","array=true"))&gt;1,DA$21,IF(INDEX(INDIRECT($AI44),DA$21,MATCH($AH44,INDIRECT($AJ44),0)+1)="",DA$21,IF(INDEX(INDIRECT($AI44),DA$21,MATCH($AH44,INDIRECT($AJ44),0)+1)="Label",DA$21,IF(INDEX(INDIRECT($AI44),DA$21,MATCH($AH44,INDIRECT($AJ44),0)+1)="GLabel",DA$21,"")))),""),""),"")</f>
        <v/>
      </c>
      <c r="DB44" s="4" t="str">
        <f ca="1">IF(Sec_Formula_Indicator&gt;0,IF(LEN($AH44)&gt;0,IF(DB$21&lt;=INDEX(INDIRECT($AJ44),1,MATCH($AH44,INDIRECT($AJ44),0)+1)+1,IF(COUNTA(_xll.BDH(TKR,IFERROR(INDEX(INDIRECT($AI44),DB$21,MATCH($AH44,INDIRECT($AJ44),0)+1),""),$Q$5,"",$Q$6,"dts=h","fill=b","array=true"))&gt;1,DB$21,IF(INDEX(INDIRECT($AI44),DB$21,MATCH($AH44,INDIRECT($AJ44),0)+1)="",DB$21,IF(INDEX(INDIRECT($AI44),DB$21,MATCH($AH44,INDIRECT($AJ44),0)+1)="Label",DB$21,IF(INDEX(INDIRECT($AI44),DB$21,MATCH($AH44,INDIRECT($AJ44),0)+1)="GLabel",DB$21,"")))),""),""),"")</f>
        <v/>
      </c>
      <c r="DC44" s="4" t="str">
        <f ca="1">IF(Sec_Formula_Indicator&gt;0,IF(LEN($AH44)&gt;0,IF(DC$21&lt;=INDEX(INDIRECT($AJ44),1,MATCH($AH44,INDIRECT($AJ44),0)+1)+1,IF(COUNTA(_xll.BDH(TKR,IFERROR(INDEX(INDIRECT($AI44),DC$21,MATCH($AH44,INDIRECT($AJ44),0)+1),""),$Q$5,"",$Q$6,"dts=h","fill=b","array=true"))&gt;1,DC$21,IF(INDEX(INDIRECT($AI44),DC$21,MATCH($AH44,INDIRECT($AJ44),0)+1)="",DC$21,IF(INDEX(INDIRECT($AI44),DC$21,MATCH($AH44,INDIRECT($AJ44),0)+1)="Label",DC$21,IF(INDEX(INDIRECT($AI44),DC$21,MATCH($AH44,INDIRECT($AJ44),0)+1)="GLabel",DC$21,"")))),""),""),"")</f>
        <v/>
      </c>
      <c r="DD44" s="4" t="str">
        <f ca="1">IF(Sec_Formula_Indicator&gt;0,IF(LEN($AH44)&gt;0,IF(DD$21&lt;=INDEX(INDIRECT($AJ44),1,MATCH($AH44,INDIRECT($AJ44),0)+1)+1,IF(COUNTA(_xll.BDH(TKR,IFERROR(INDEX(INDIRECT($AI44),DD$21,MATCH($AH44,INDIRECT($AJ44),0)+1),""),$Q$5,"",$Q$6,"dts=h","fill=b","array=true"))&gt;1,DD$21,IF(INDEX(INDIRECT($AI44),DD$21,MATCH($AH44,INDIRECT($AJ44),0)+1)="",DD$21,IF(INDEX(INDIRECT($AI44),DD$21,MATCH($AH44,INDIRECT($AJ44),0)+1)="Label",DD$21,IF(INDEX(INDIRECT($AI44),DD$21,MATCH($AH44,INDIRECT($AJ44),0)+1)="GLabel",DD$21,"")))),""),""),"")</f>
        <v/>
      </c>
      <c r="DE44" s="4" t="str">
        <f ca="1">IF(Sec_Formula_Indicator&gt;0,IF(LEN($AH44)&gt;0,IF(DE$21&lt;=INDEX(INDIRECT($AJ44),1,MATCH($AH44,INDIRECT($AJ44),0)+1)+1,IF(COUNTA(_xll.BDH(TKR,IFERROR(INDEX(INDIRECT($AI44),DE$21,MATCH($AH44,INDIRECT($AJ44),0)+1),""),$Q$5,"",$Q$6,"dts=h","fill=b","array=true"))&gt;1,DE$21,IF(INDEX(INDIRECT($AI44),DE$21,MATCH($AH44,INDIRECT($AJ44),0)+1)="",DE$21,IF(INDEX(INDIRECT($AI44),DE$21,MATCH($AH44,INDIRECT($AJ44),0)+1)="Label",DE$21,IF(INDEX(INDIRECT($AI44),DE$21,MATCH($AH44,INDIRECT($AJ44),0)+1)="GLabel",DE$21,"")))),""),""),"")</f>
        <v/>
      </c>
      <c r="DF44" s="4" t="str">
        <f ca="1">IF(Sec_Formula_Indicator&gt;0,IF(LEN($AH44)&gt;0,IF(DF$21&lt;=INDEX(INDIRECT($AJ44),1,MATCH($AH44,INDIRECT($AJ44),0)+1)+1,IF(COUNTA(_xll.BDH(TKR,IFERROR(INDEX(INDIRECT($AI44),DF$21,MATCH($AH44,INDIRECT($AJ44),0)+1),""),$Q$5,"",$Q$6,"dts=h","fill=b","array=true"))&gt;1,DF$21,IF(INDEX(INDIRECT($AI44),DF$21,MATCH($AH44,INDIRECT($AJ44),0)+1)="",DF$21,IF(INDEX(INDIRECT($AI44),DF$21,MATCH($AH44,INDIRECT($AJ44),0)+1)="Label",DF$21,IF(INDEX(INDIRECT($AI44),DF$21,MATCH($AH44,INDIRECT($AJ44),0)+1)="GLabel",DF$21,"")))),""),""),"")</f>
        <v/>
      </c>
      <c r="DG44" s="4" t="str">
        <f ca="1">IF(Sec_Formula_Indicator&gt;0,IF(LEN($AH44)&gt;0,IF(DG$21&lt;=INDEX(INDIRECT($AJ44),1,MATCH($AH44,INDIRECT($AJ44),0)+1)+1,IF(COUNTA(_xll.BDH(TKR,IFERROR(INDEX(INDIRECT($AI44),DG$21,MATCH($AH44,INDIRECT($AJ44),0)+1),""),$Q$5,"",$Q$6,"dts=h","fill=b","array=true"))&gt;1,DG$21,IF(INDEX(INDIRECT($AI44),DG$21,MATCH($AH44,INDIRECT($AJ44),0)+1)="",DG$21,IF(INDEX(INDIRECT($AI44),DG$21,MATCH($AH44,INDIRECT($AJ44),0)+1)="Label",DG$21,IF(INDEX(INDIRECT($AI44),DG$21,MATCH($AH44,INDIRECT($AJ44),0)+1)="GLabel",DG$21,"")))),""),""),"")</f>
        <v/>
      </c>
      <c r="DH44" s="4" t="str">
        <f ca="1">IF(Sec_Formula_Indicator&gt;0,IF(LEN($AH44)&gt;0,IF(DH$21&lt;=INDEX(INDIRECT($AJ44),1,MATCH($AH44,INDIRECT($AJ44),0)+1)+1,IF(COUNTA(_xll.BDH(TKR,IFERROR(INDEX(INDIRECT($AI44),DH$21,MATCH($AH44,INDIRECT($AJ44),0)+1),""),$Q$5,"",$Q$6,"dts=h","fill=b","array=true"))&gt;1,DH$21,IF(INDEX(INDIRECT($AI44),DH$21,MATCH($AH44,INDIRECT($AJ44),0)+1)="",DH$21,IF(INDEX(INDIRECT($AI44),DH$21,MATCH($AH44,INDIRECT($AJ44),0)+1)="Label",DH$21,IF(INDEX(INDIRECT($AI44),DH$21,MATCH($AH44,INDIRECT($AJ44),0)+1)="GLabel",DH$21,"")))),""),""),"")</f>
        <v/>
      </c>
      <c r="DI44" s="4" t="str">
        <f ca="1">IF(Sec_Formula_Indicator&gt;0,IF(LEN($AH44)&gt;0,IF(DI$21&lt;=INDEX(INDIRECT($AJ44),1,MATCH($AH44,INDIRECT($AJ44),0)+1)+1,IF(COUNTA(_xll.BDH(TKR,IFERROR(INDEX(INDIRECT($AI44),DI$21,MATCH($AH44,INDIRECT($AJ44),0)+1),""),$Q$5,"",$Q$6,"dts=h","fill=b","array=true"))&gt;1,DI$21,IF(INDEX(INDIRECT($AI44),DI$21,MATCH($AH44,INDIRECT($AJ44),0)+1)="",DI$21,IF(INDEX(INDIRECT($AI44),DI$21,MATCH($AH44,INDIRECT($AJ44),0)+1)="Label",DI$21,IF(INDEX(INDIRECT($AI44),DI$21,MATCH($AH44,INDIRECT($AJ44),0)+1)="GLabel",DI$21,"")))),""),""),"")</f>
        <v/>
      </c>
      <c r="DJ44" s="4" t="str">
        <f ca="1">IF(Sec_Formula_Indicator&gt;0,IF(LEN($AH44)&gt;0,IF(DJ$21&lt;=INDEX(INDIRECT($AJ44),1,MATCH($AH44,INDIRECT($AJ44),0)+1)+1,IF(COUNTA(_xll.BDH(TKR,IFERROR(INDEX(INDIRECT($AI44),DJ$21,MATCH($AH44,INDIRECT($AJ44),0)+1),""),$Q$5,"",$Q$6,"dts=h","fill=b","array=true"))&gt;1,DJ$21,IF(INDEX(INDIRECT($AI44),DJ$21,MATCH($AH44,INDIRECT($AJ44),0)+1)="",DJ$21,IF(INDEX(INDIRECT($AI44),DJ$21,MATCH($AH44,INDIRECT($AJ44),0)+1)="Label",DJ$21,IF(INDEX(INDIRECT($AI44),DJ$21,MATCH($AH44,INDIRECT($AJ44),0)+1)="GLabel",DJ$21,"")))),""),""),"")</f>
        <v/>
      </c>
      <c r="DK44" s="4" t="str">
        <f ca="1">IF(Sec_Formula_Indicator&gt;0,IF(LEN($AH44)&gt;0,IF(DK$21&lt;=INDEX(INDIRECT($AJ44),1,MATCH($AH44,INDIRECT($AJ44),0)+1)+1,IF(COUNTA(_xll.BDH(TKR,IFERROR(INDEX(INDIRECT($AI44),DK$21,MATCH($AH44,INDIRECT($AJ44),0)+1),""),$Q$5,"",$Q$6,"dts=h","fill=b","array=true"))&gt;1,DK$21,IF(INDEX(INDIRECT($AI44),DK$21,MATCH($AH44,INDIRECT($AJ44),0)+1)="",DK$21,IF(INDEX(INDIRECT($AI44),DK$21,MATCH($AH44,INDIRECT($AJ44),0)+1)="Label",DK$21,IF(INDEX(INDIRECT($AI44),DK$21,MATCH($AH44,INDIRECT($AJ44),0)+1)="GLabel",DK$21,"")))),""),""),"")</f>
        <v/>
      </c>
      <c r="DL44" s="4" t="str">
        <f ca="1">IF(Sec_Formula_Indicator&gt;0,IF(LEN($AH44)&gt;0,IF(DL$21&lt;=INDEX(INDIRECT($AJ44),1,MATCH($AH44,INDIRECT($AJ44),0)+1)+1,IF(COUNTA(_xll.BDH(TKR,IFERROR(INDEX(INDIRECT($AI44),DL$21,MATCH($AH44,INDIRECT($AJ44),0)+1),""),$Q$5,"",$Q$6,"dts=h","fill=b","array=true"))&gt;1,DL$21,IF(INDEX(INDIRECT($AI44),DL$21,MATCH($AH44,INDIRECT($AJ44),0)+1)="",DL$21,IF(INDEX(INDIRECT($AI44),DL$21,MATCH($AH44,INDIRECT($AJ44),0)+1)="Label",DL$21,IF(INDEX(INDIRECT($AI44),DL$21,MATCH($AH44,INDIRECT($AJ44),0)+1)="GLabel",DL$21,"")))),""),""),"")</f>
        <v/>
      </c>
      <c r="DM44" s="4" t="str">
        <f ca="1">IF(Sec_Formula_Indicator&gt;0,IF(LEN($AH44)&gt;0,IF(DM$21&lt;=INDEX(INDIRECT($AJ44),1,MATCH($AH44,INDIRECT($AJ44),0)+1)+1,IF(COUNTA(_xll.BDH(TKR,IFERROR(INDEX(INDIRECT($AI44),DM$21,MATCH($AH44,INDIRECT($AJ44),0)+1),""),$Q$5,"",$Q$6,"dts=h","fill=b","array=true"))&gt;1,DM$21,IF(INDEX(INDIRECT($AI44),DM$21,MATCH($AH44,INDIRECT($AJ44),0)+1)="",DM$21,IF(INDEX(INDIRECT($AI44),DM$21,MATCH($AH44,INDIRECT($AJ44),0)+1)="Label",DM$21,IF(INDEX(INDIRECT($AI44),DM$21,MATCH($AH44,INDIRECT($AJ44),0)+1)="GLabel",DM$21,"")))),""),""),"")</f>
        <v/>
      </c>
      <c r="DN44" s="4" t="str">
        <f ca="1">IF(Sec_Formula_Indicator&gt;0,IF(LEN($AH44)&gt;0,IF(DN$21&lt;=INDEX(INDIRECT($AJ44),1,MATCH($AH44,INDIRECT($AJ44),0)+1)+1,IF(COUNTA(_xll.BDH(TKR,IFERROR(INDEX(INDIRECT($AI44),DN$21,MATCH($AH44,INDIRECT($AJ44),0)+1),""),$Q$5,"",$Q$6,"dts=h","fill=b","array=true"))&gt;1,DN$21,IF(INDEX(INDIRECT($AI44),DN$21,MATCH($AH44,INDIRECT($AJ44),0)+1)="",DN$21,IF(INDEX(INDIRECT($AI44),DN$21,MATCH($AH44,INDIRECT($AJ44),0)+1)="Label",DN$21,IF(INDEX(INDIRECT($AI44),DN$21,MATCH($AH44,INDIRECT($AJ44),0)+1)="GLabel",DN$21,"")))),""),""),"")</f>
        <v/>
      </c>
      <c r="DO44" s="4" t="str">
        <f ca="1">IF(Sec_Formula_Indicator&gt;0,IF(LEN($AH44)&gt;0,IF(DO$21&lt;=INDEX(INDIRECT($AJ44),1,MATCH($AH44,INDIRECT($AJ44),0)+1)+1,IF(COUNTA(_xll.BDH(TKR,IFERROR(INDEX(INDIRECT($AI44),DO$21,MATCH($AH44,INDIRECT($AJ44),0)+1),""),$Q$5,"",$Q$6,"dts=h","fill=b","array=true"))&gt;1,DO$21,IF(INDEX(INDIRECT($AI44),DO$21,MATCH($AH44,INDIRECT($AJ44),0)+1)="",DO$21,IF(INDEX(INDIRECT($AI44),DO$21,MATCH($AH44,INDIRECT($AJ44),0)+1)="Label",DO$21,IF(INDEX(INDIRECT($AI44),DO$21,MATCH($AH44,INDIRECT($AJ44),0)+1)="GLabel",DO$21,"")))),""),""),"")</f>
        <v/>
      </c>
      <c r="DP44" s="4" t="str">
        <f ca="1">IF(Sec_Formula_Indicator&gt;0,IF(LEN($AH44)&gt;0,IF(DP$21&lt;=INDEX(INDIRECT($AJ44),1,MATCH($AH44,INDIRECT($AJ44),0)+1)+1,IF(COUNTA(_xll.BDH(TKR,IFERROR(INDEX(INDIRECT($AI44),DP$21,MATCH($AH44,INDIRECT($AJ44),0)+1),""),$Q$5,"",$Q$6,"dts=h","fill=b","array=true"))&gt;1,DP$21,IF(INDEX(INDIRECT($AI44),DP$21,MATCH($AH44,INDIRECT($AJ44),0)+1)="",DP$21,IF(INDEX(INDIRECT($AI44),DP$21,MATCH($AH44,INDIRECT($AJ44),0)+1)="Label",DP$21,IF(INDEX(INDIRECT($AI44),DP$21,MATCH($AH44,INDIRECT($AJ44),0)+1)="GLabel",DP$21,"")))),""),""),"")</f>
        <v/>
      </c>
      <c r="DQ44" s="4" t="str">
        <f ca="1">IF(Sec_Formula_Indicator&gt;0,IF(LEN($AH44)&gt;0,IF(DQ$21&lt;=INDEX(INDIRECT($AJ44),1,MATCH($AH44,INDIRECT($AJ44),0)+1)+1,IF(COUNTA(_xll.BDH(TKR,IFERROR(INDEX(INDIRECT($AI44),DQ$21,MATCH($AH44,INDIRECT($AJ44),0)+1),""),$Q$5,"",$Q$6,"dts=h","fill=b","array=true"))&gt;1,DQ$21,IF(INDEX(INDIRECT($AI44),DQ$21,MATCH($AH44,INDIRECT($AJ44),0)+1)="",DQ$21,IF(INDEX(INDIRECT($AI44),DQ$21,MATCH($AH44,INDIRECT($AJ44),0)+1)="Label",DQ$21,IF(INDEX(INDIRECT($AI44),DQ$21,MATCH($AH44,INDIRECT($AJ44),0)+1)="GLabel",DQ$21,"")))),""),""),"")</f>
        <v/>
      </c>
      <c r="DR44" s="4" t="str">
        <f ca="1">IF(Sec_Formula_Indicator&gt;0,IF(LEN($AH44)&gt;0,IF(DR$21&lt;=INDEX(INDIRECT($AJ44),1,MATCH($AH44,INDIRECT($AJ44),0)+1)+1,IF(COUNTA(_xll.BDH(TKR,IFERROR(INDEX(INDIRECT($AI44),DR$21,MATCH($AH44,INDIRECT($AJ44),0)+1),""),$Q$5,"",$Q$6,"dts=h","fill=b","array=true"))&gt;1,DR$21,IF(INDEX(INDIRECT($AI44),DR$21,MATCH($AH44,INDIRECT($AJ44),0)+1)="",DR$21,IF(INDEX(INDIRECT($AI44),DR$21,MATCH($AH44,INDIRECT($AJ44),0)+1)="Label",DR$21,IF(INDEX(INDIRECT($AI44),DR$21,MATCH($AH44,INDIRECT($AJ44),0)+1)="GLabel",DR$21,"")))),""),""),"")</f>
        <v/>
      </c>
      <c r="DS44" s="4" t="str">
        <f ca="1">IF(Sec_Formula_Indicator&gt;0,IF(LEN($AH44)&gt;0,IF(DS$21&lt;=INDEX(INDIRECT($AJ44),1,MATCH($AH44,INDIRECT($AJ44),0)+1)+1,IF(COUNTA(_xll.BDH(TKR,IFERROR(INDEX(INDIRECT($AI44),DS$21,MATCH($AH44,INDIRECT($AJ44),0)+1),""),$Q$5,"",$Q$6,"dts=h","fill=b","array=true"))&gt;1,DS$21,IF(INDEX(INDIRECT($AI44),DS$21,MATCH($AH44,INDIRECT($AJ44),0)+1)="",DS$21,IF(INDEX(INDIRECT($AI44),DS$21,MATCH($AH44,INDIRECT($AJ44),0)+1)="Label",DS$21,IF(INDEX(INDIRECT($AI44),DS$21,MATCH($AH44,INDIRECT($AJ44),0)+1)="GLabel",DS$21,"")))),""),""),"")</f>
        <v/>
      </c>
      <c r="DT44" s="4" t="str">
        <f ca="1">IF(Sec_Formula_Indicator&gt;0,IF(LEN($AH44)&gt;0,IF(DT$21&lt;=INDEX(INDIRECT($AJ44),1,MATCH($AH44,INDIRECT($AJ44),0)+1)+1,IF(COUNTA(_xll.BDH(TKR,IFERROR(INDEX(INDIRECT($AI44),DT$21,MATCH($AH44,INDIRECT($AJ44),0)+1),""),$Q$5,"",$Q$6,"dts=h","fill=b","array=true"))&gt;1,DT$21,IF(INDEX(INDIRECT($AI44),DT$21,MATCH($AH44,INDIRECT($AJ44),0)+1)="",DT$21,IF(INDEX(INDIRECT($AI44),DT$21,MATCH($AH44,INDIRECT($AJ44),0)+1)="Label",DT$21,IF(INDEX(INDIRECT($AI44),DT$21,MATCH($AH44,INDIRECT($AJ44),0)+1)="GLabel",DT$21,"")))),""),""),"")</f>
        <v/>
      </c>
      <c r="DU44" s="4" t="str">
        <f ca="1">IF(Sec_Formula_Indicator&gt;0,IF(LEN($AH44)&gt;0,IF(DU$21&lt;=INDEX(INDIRECT($AJ44),1,MATCH($AH44,INDIRECT($AJ44),0)+1)+1,IF(COUNTA(_xll.BDH(TKR,IFERROR(INDEX(INDIRECT($AI44),DU$21,MATCH($AH44,INDIRECT($AJ44),0)+1),""),$Q$5,"",$Q$6,"dts=h","fill=b","array=true"))&gt;1,DU$21,IF(INDEX(INDIRECT($AI44),DU$21,MATCH($AH44,INDIRECT($AJ44),0)+1)="",DU$21,IF(INDEX(INDIRECT($AI44),DU$21,MATCH($AH44,INDIRECT($AJ44),0)+1)="Label",DU$21,IF(INDEX(INDIRECT($AI44),DU$21,MATCH($AH44,INDIRECT($AJ44),0)+1)="GLabel",DU$21,"")))),""),""),"")</f>
        <v/>
      </c>
      <c r="DV44" s="4" t="str">
        <f ca="1">IF(Sec_Formula_Indicator&gt;0,IF(LEN($AH44)&gt;0,IF(DV$21&lt;=INDEX(INDIRECT($AJ44),1,MATCH($AH44,INDIRECT($AJ44),0)+1)+1,IF(COUNTA(_xll.BDH(TKR,IFERROR(INDEX(INDIRECT($AI44),DV$21,MATCH($AH44,INDIRECT($AJ44),0)+1),""),$Q$5,"",$Q$6,"dts=h","fill=b","array=true"))&gt;1,DV$21,IF(INDEX(INDIRECT($AI44),DV$21,MATCH($AH44,INDIRECT($AJ44),0)+1)="",DV$21,IF(INDEX(INDIRECT($AI44),DV$21,MATCH($AH44,INDIRECT($AJ44),0)+1)="Label",DV$21,IF(INDEX(INDIRECT($AI44),DV$21,MATCH($AH44,INDIRECT($AJ44),0)+1)="GLabel",DV$21,"")))),""),""),"")</f>
        <v/>
      </c>
      <c r="DW44" s="4" t="str">
        <f ca="1">IF(Sec_Formula_Indicator&gt;0,IF(LEN($AH44)&gt;0,IF(DW$21&lt;=INDEX(INDIRECT($AJ44),1,MATCH($AH44,INDIRECT($AJ44),0)+1)+1,IF(COUNTA(_xll.BDH(TKR,IFERROR(INDEX(INDIRECT($AI44),DW$21,MATCH($AH44,INDIRECT($AJ44),0)+1),""),$Q$5,"",$Q$6,"dts=h","fill=b","array=true"))&gt;1,DW$21,IF(INDEX(INDIRECT($AI44),DW$21,MATCH($AH44,INDIRECT($AJ44),0)+1)="",DW$21,IF(INDEX(INDIRECT($AI44),DW$21,MATCH($AH44,INDIRECT($AJ44),0)+1)="Label",DW$21,IF(INDEX(INDIRECT($AI44),DW$21,MATCH($AH44,INDIRECT($AJ44),0)+1)="GLabel",DW$21,"")))),""),""),"")</f>
        <v/>
      </c>
      <c r="DX44" s="4" t="str">
        <f ca="1">IF(Sec_Formula_Indicator&gt;0,IF(LEN($AH44)&gt;0,IF(DX$21&lt;=INDEX(INDIRECT($AJ44),1,MATCH($AH44,INDIRECT($AJ44),0)+1)+1,IF(COUNTA(_xll.BDH(TKR,IFERROR(INDEX(INDIRECT($AI44),DX$21,MATCH($AH44,INDIRECT($AJ44),0)+1),""),$Q$5,"",$Q$6,"dts=h","fill=b","array=true"))&gt;1,DX$21,IF(INDEX(INDIRECT($AI44),DX$21,MATCH($AH44,INDIRECT($AJ44),0)+1)="",DX$21,IF(INDEX(INDIRECT($AI44),DX$21,MATCH($AH44,INDIRECT($AJ44),0)+1)="Label",DX$21,IF(INDEX(INDIRECT($AI44),DX$21,MATCH($AH44,INDIRECT($AJ44),0)+1)="GLabel",DX$21,"")))),""),""),"")</f>
        <v/>
      </c>
      <c r="DY44" s="4" t="str">
        <f ca="1">IF(Sec_Formula_Indicator&gt;0,IF(LEN($AH44)&gt;0,IF(DY$21&lt;=INDEX(INDIRECT($AJ44),1,MATCH($AH44,INDIRECT($AJ44),0)+1)+1,IF(COUNTA(_xll.BDH(TKR,IFERROR(INDEX(INDIRECT($AI44),DY$21,MATCH($AH44,INDIRECT($AJ44),0)+1),""),$Q$5,"",$Q$6,"dts=h","fill=b","array=true"))&gt;1,DY$21,IF(INDEX(INDIRECT($AI44),DY$21,MATCH($AH44,INDIRECT($AJ44),0)+1)="",DY$21,IF(INDEX(INDIRECT($AI44),DY$21,MATCH($AH44,INDIRECT($AJ44),0)+1)="Label",DY$21,IF(INDEX(INDIRECT($AI44),DY$21,MATCH($AH44,INDIRECT($AJ44),0)+1)="GLabel",DY$21,"")))),""),""),"")</f>
        <v/>
      </c>
      <c r="DZ44" s="4" t="str">
        <f ca="1">IF(Sec_Formula_Indicator&gt;0,IF(LEN($AH44)&gt;0,IF(DZ$21&lt;=INDEX(INDIRECT($AJ44),1,MATCH($AH44,INDIRECT($AJ44),0)+1)+1,IF(COUNTA(_xll.BDH(TKR,IFERROR(INDEX(INDIRECT($AI44),DZ$21,MATCH($AH44,INDIRECT($AJ44),0)+1),""),$Q$5,"",$Q$6,"dts=h","fill=b","array=true"))&gt;1,DZ$21,IF(INDEX(INDIRECT($AI44),DZ$21,MATCH($AH44,INDIRECT($AJ44),0)+1)="",DZ$21,IF(INDEX(INDIRECT($AI44),DZ$21,MATCH($AH44,INDIRECT($AJ44),0)+1)="Label",DZ$21,IF(INDEX(INDIRECT($AI44),DZ$21,MATCH($AH44,INDIRECT($AJ44),0)+1)="GLabel",DZ$21,"")))),""),""),"")</f>
        <v/>
      </c>
      <c r="EA44" s="4" t="str">
        <f ca="1">IF(Sec_Formula_Indicator&gt;0,IF(LEN($AH44)&gt;0,IF(EA$21&lt;=INDEX(INDIRECT($AJ44),1,MATCH($AH44,INDIRECT($AJ44),0)+1)+1,IF(COUNTA(_xll.BDH(TKR,IFERROR(INDEX(INDIRECT($AI44),EA$21,MATCH($AH44,INDIRECT($AJ44),0)+1),""),$Q$5,"",$Q$6,"dts=h","fill=b","array=true"))&gt;1,EA$21,IF(INDEX(INDIRECT($AI44),EA$21,MATCH($AH44,INDIRECT($AJ44),0)+1)="",EA$21,IF(INDEX(INDIRECT($AI44),EA$21,MATCH($AH44,INDIRECT($AJ44),0)+1)="Label",EA$21,IF(INDEX(INDIRECT($AI44),EA$21,MATCH($AH44,INDIRECT($AJ44),0)+1)="GLabel",EA$21,"")))),""),""),"")</f>
        <v/>
      </c>
      <c r="EB44" s="4" t="str">
        <f ca="1">IF(Sec_Formula_Indicator&gt;0,IF(LEN($AH44)&gt;0,IF(EB$21&lt;=INDEX(INDIRECT($AJ44),1,MATCH($AH44,INDIRECT($AJ44),0)+1)+1,IF(COUNTA(_xll.BDH(TKR,IFERROR(INDEX(INDIRECT($AI44),EB$21,MATCH($AH44,INDIRECT($AJ44),0)+1),""),$Q$5,"",$Q$6,"dts=h","fill=b","array=true"))&gt;1,EB$21,IF(INDEX(INDIRECT($AI44),EB$21,MATCH($AH44,INDIRECT($AJ44),0)+1)="",EB$21,IF(INDEX(INDIRECT($AI44),EB$21,MATCH($AH44,INDIRECT($AJ44),0)+1)="Label",EB$21,IF(INDEX(INDIRECT($AI44),EB$21,MATCH($AH44,INDIRECT($AJ44),0)+1)="GLabel",EB$21,"")))),""),""),"")</f>
        <v/>
      </c>
      <c r="EC44" s="4" t="str">
        <f ca="1">IF(Sec_Formula_Indicator&gt;0,IF(LEN($AH44)&gt;0,IF(EC$21&lt;=INDEX(INDIRECT($AJ44),1,MATCH($AH44,INDIRECT($AJ44),0)+1)+1,IF(COUNTA(_xll.BDH(TKR,IFERROR(INDEX(INDIRECT($AI44),EC$21,MATCH($AH44,INDIRECT($AJ44),0)+1),""),$Q$5,"",$Q$6,"dts=h","fill=b","array=true"))&gt;1,EC$21,IF(INDEX(INDIRECT($AI44),EC$21,MATCH($AH44,INDIRECT($AJ44),0)+1)="",EC$21,IF(INDEX(INDIRECT($AI44),EC$21,MATCH($AH44,INDIRECT($AJ44),0)+1)="Label",EC$21,IF(INDEX(INDIRECT($AI44),EC$21,MATCH($AH44,INDIRECT($AJ44),0)+1)="GLabel",EC$21,"")))),""),""),"")</f>
        <v/>
      </c>
      <c r="ED44" s="4" t="str">
        <f ca="1">IF(Sec_Formula_Indicator&gt;0,IF(LEN($AH44)&gt;0,IF(ED$21&lt;=INDEX(INDIRECT($AJ44),1,MATCH($AH44,INDIRECT($AJ44),0)+1)+1,IF(COUNTA(_xll.BDH(TKR,IFERROR(INDEX(INDIRECT($AI44),ED$21,MATCH($AH44,INDIRECT($AJ44),0)+1),""),$Q$5,"",$Q$6,"dts=h","fill=b","array=true"))&gt;1,ED$21,IF(INDEX(INDIRECT($AI44),ED$21,MATCH($AH44,INDIRECT($AJ44),0)+1)="",ED$21,IF(INDEX(INDIRECT($AI44),ED$21,MATCH($AH44,INDIRECT($AJ44),0)+1)="Label",ED$21,IF(INDEX(INDIRECT($AI44),ED$21,MATCH($AH44,INDIRECT($AJ44),0)+1)="GLabel",ED$21,"")))),""),""),"")</f>
        <v/>
      </c>
      <c r="EE44" s="4" t="str">
        <f ca="1">IF(Sec_Formula_Indicator&gt;0,IF(LEN($AH44)&gt;0,IF(EE$21&lt;=INDEX(INDIRECT($AJ44),1,MATCH($AH44,INDIRECT($AJ44),0)+1)+1,IF(COUNTA(_xll.BDH(TKR,IFERROR(INDEX(INDIRECT($AI44),EE$21,MATCH($AH44,INDIRECT($AJ44),0)+1),""),$Q$5,"",$Q$6,"dts=h","fill=b","array=true"))&gt;1,EE$21,IF(INDEX(INDIRECT($AI44),EE$21,MATCH($AH44,INDIRECT($AJ44),0)+1)="",EE$21,IF(INDEX(INDIRECT($AI44),EE$21,MATCH($AH44,INDIRECT($AJ44),0)+1)="Label",EE$21,IF(INDEX(INDIRECT($AI44),EE$21,MATCH($AH44,INDIRECT($AJ44),0)+1)="GLabel",EE$21,"")))),""),""),"")</f>
        <v/>
      </c>
      <c r="EF44" s="4" t="str">
        <f ca="1">IF(Sec_Formula_Indicator&gt;0,IF(LEN($AH44)&gt;0,IF(EF$21&lt;=INDEX(INDIRECT($AJ44),1,MATCH($AH44,INDIRECT($AJ44),0)+1)+1,IF(COUNTA(_xll.BDH(TKR,IFERROR(INDEX(INDIRECT($AI44),EF$21,MATCH($AH44,INDIRECT($AJ44),0)+1),""),$Q$5,"",$Q$6,"dts=h","fill=b","array=true"))&gt;1,EF$21,IF(INDEX(INDIRECT($AI44),EF$21,MATCH($AH44,INDIRECT($AJ44),0)+1)="",EF$21,IF(INDEX(INDIRECT($AI44),EF$21,MATCH($AH44,INDIRECT($AJ44),0)+1)="Label",EF$21,IF(INDEX(INDIRECT($AI44),EF$21,MATCH($AH44,INDIRECT($AJ44),0)+1)="GLabel",EF$21,"")))),""),""),"")</f>
        <v/>
      </c>
      <c r="EG44" s="4" t="str">
        <f ca="1">IF(Sec_Formula_Indicator&gt;0,IF(LEN($AH44)&gt;0,IF(EG$21&lt;=INDEX(INDIRECT($AJ44),1,MATCH($AH44,INDIRECT($AJ44),0)+1)+1,IF(COUNTA(_xll.BDH(TKR,IFERROR(INDEX(INDIRECT($AI44),EG$21,MATCH($AH44,INDIRECT($AJ44),0)+1),""),$Q$5,"",$Q$6,"dts=h","fill=b","array=true"))&gt;1,EG$21,IF(INDEX(INDIRECT($AI44),EG$21,MATCH($AH44,INDIRECT($AJ44),0)+1)="",EG$21,IF(INDEX(INDIRECT($AI44),EG$21,MATCH($AH44,INDIRECT($AJ44),0)+1)="Label",EG$21,IF(INDEX(INDIRECT($AI44),EG$21,MATCH($AH44,INDIRECT($AJ44),0)+1)="GLabel",EG$21,"")))),""),""),"")</f>
        <v/>
      </c>
      <c r="EH44" s="4" t="str">
        <f ca="1">IF(Sec_Formula_Indicator&gt;0,IF(LEN($AH44)&gt;0,IF(EH$21&lt;=INDEX(INDIRECT($AJ44),1,MATCH($AH44,INDIRECT($AJ44),0)+1)+1,IF(COUNTA(_xll.BDH(TKR,IFERROR(INDEX(INDIRECT($AI44),EH$21,MATCH($AH44,INDIRECT($AJ44),0)+1),""),$Q$5,"",$Q$6,"dts=h","fill=b","array=true"))&gt;1,EH$21,IF(INDEX(INDIRECT($AI44),EH$21,MATCH($AH44,INDIRECT($AJ44),0)+1)="",EH$21,IF(INDEX(INDIRECT($AI44),EH$21,MATCH($AH44,INDIRECT($AJ44),0)+1)="Label",EH$21,IF(INDEX(INDIRECT($AI44),EH$21,MATCH($AH44,INDIRECT($AJ44),0)+1)="GLabel",EH$21,"")))),""),""),"")</f>
        <v/>
      </c>
      <c r="EI44" s="4" t="str">
        <f ca="1">IF(Sec_Formula_Indicator&gt;0,IF(LEN($AH44)&gt;0,IF(EI$21&lt;=INDEX(INDIRECT($AJ44),1,MATCH($AH44,INDIRECT($AJ44),0)+1)+1,IF(COUNTA(_xll.BDH(TKR,IFERROR(INDEX(INDIRECT($AI44),EI$21,MATCH($AH44,INDIRECT($AJ44),0)+1),""),$Q$5,"",$Q$6,"dts=h","fill=b","array=true"))&gt;1,EI$21,IF(INDEX(INDIRECT($AI44),EI$21,MATCH($AH44,INDIRECT($AJ44),0)+1)="",EI$21,IF(INDEX(INDIRECT($AI44),EI$21,MATCH($AH44,INDIRECT($AJ44),0)+1)="Label",EI$21,IF(INDEX(INDIRECT($AI44),EI$21,MATCH($AH44,INDIRECT($AJ44),0)+1)="GLabel",EI$21,"")))),""),""),"")</f>
        <v/>
      </c>
      <c r="EJ44" s="4" t="str">
        <f ca="1">IF(Sec_Formula_Indicator&gt;0,IF(LEN($AH44)&gt;0,IF(EJ$21&lt;=INDEX(INDIRECT($AJ44),1,MATCH($AH44,INDIRECT($AJ44),0)+1)+1,IF(COUNTA(_xll.BDH(TKR,IFERROR(INDEX(INDIRECT($AI44),EJ$21,MATCH($AH44,INDIRECT($AJ44),0)+1),""),$Q$5,"",$Q$6,"dts=h","fill=b","array=true"))&gt;1,EJ$21,IF(INDEX(INDIRECT($AI44),EJ$21,MATCH($AH44,INDIRECT($AJ44),0)+1)="",EJ$21,IF(INDEX(INDIRECT($AI44),EJ$21,MATCH($AH44,INDIRECT($AJ44),0)+1)="Label",EJ$21,IF(INDEX(INDIRECT($AI44),EJ$21,MATCH($AH44,INDIRECT($AJ44),0)+1)="GLabel",EJ$21,"")))),""),""),"")</f>
        <v/>
      </c>
      <c r="EK44" s="4" t="str">
        <f ca="1">IF(Sec_Formula_Indicator&gt;0,IF(LEN($AH44)&gt;0,IF(EK$21&lt;=INDEX(INDIRECT($AJ44),1,MATCH($AH44,INDIRECT($AJ44),0)+1)+1,IF(COUNTA(_xll.BDH(TKR,IFERROR(INDEX(INDIRECT($AI44),EK$21,MATCH($AH44,INDIRECT($AJ44),0)+1),""),$Q$5,"",$Q$6,"dts=h","fill=b","array=true"))&gt;1,EK$21,IF(INDEX(INDIRECT($AI44),EK$21,MATCH($AH44,INDIRECT($AJ44),0)+1)="",EK$21,IF(INDEX(INDIRECT($AI44),EK$21,MATCH($AH44,INDIRECT($AJ44),0)+1)="Label",EK$21,IF(INDEX(INDIRECT($AI44),EK$21,MATCH($AH44,INDIRECT($AJ44),0)+1)="GLabel",EK$21,"")))),""),""),"")</f>
        <v/>
      </c>
      <c r="EL44" s="4" t="str">
        <f ca="1">IF(Sec_Formula_Indicator&gt;0,IF(LEN($AH44)&gt;0,IF(EL$21&lt;=INDEX(INDIRECT($AJ44),1,MATCH($AH44,INDIRECT($AJ44),0)+1)+1,IF(COUNTA(_xll.BDH(TKR,IFERROR(INDEX(INDIRECT($AI44),EL$21,MATCH($AH44,INDIRECT($AJ44),0)+1),""),$Q$5,"",$Q$6,"dts=h","fill=b","array=true"))&gt;1,EL$21,IF(INDEX(INDIRECT($AI44),EL$21,MATCH($AH44,INDIRECT($AJ44),0)+1)="",EL$21,IF(INDEX(INDIRECT($AI44),EL$21,MATCH($AH44,INDIRECT($AJ44),0)+1)="Label",EL$21,IF(INDEX(INDIRECT($AI44),EL$21,MATCH($AH44,INDIRECT($AJ44),0)+1)="GLabel",EL$21,"")))),""),""),"")</f>
        <v/>
      </c>
      <c r="EM44" s="4" t="str">
        <f ca="1">IF(Sec_Formula_Indicator&gt;0,IF(LEN($AH44)&gt;0,IF(EM$21&lt;=INDEX(INDIRECT($AJ44),1,MATCH($AH44,INDIRECT($AJ44),0)+1)+1,IF(COUNTA(_xll.BDH(TKR,IFERROR(INDEX(INDIRECT($AI44),EM$21,MATCH($AH44,INDIRECT($AJ44),0)+1),""),$Q$5,"",$Q$6,"dts=h","fill=b","array=true"))&gt;1,EM$21,IF(INDEX(INDIRECT($AI44),EM$21,MATCH($AH44,INDIRECT($AJ44),0)+1)="",EM$21,IF(INDEX(INDIRECT($AI44),EM$21,MATCH($AH44,INDIRECT($AJ44),0)+1)="Label",EM$21,IF(INDEX(INDIRECT($AI44),EM$21,MATCH($AH44,INDIRECT($AJ44),0)+1)="GLabel",EM$21,"")))),""),""),"")</f>
        <v/>
      </c>
      <c r="EN44" s="4" t="str">
        <f ca="1">IF(Sec_Formula_Indicator&gt;0,IF(LEN($AH44)&gt;0,IF(EN$21&lt;=INDEX(INDIRECT($AJ44),1,MATCH($AH44,INDIRECT($AJ44),0)+1)+1,IF(COUNTA(_xll.BDH(TKR,IFERROR(INDEX(INDIRECT($AI44),EN$21,MATCH($AH44,INDIRECT($AJ44),0)+1),""),$Q$5,"",$Q$6,"dts=h","fill=b","array=true"))&gt;1,EN$21,IF(INDEX(INDIRECT($AI44),EN$21,MATCH($AH44,INDIRECT($AJ44),0)+1)="",EN$21,IF(INDEX(INDIRECT($AI44),EN$21,MATCH($AH44,INDIRECT($AJ44),0)+1)="Label",EN$21,IF(INDEX(INDIRECT($AI44),EN$21,MATCH($AH44,INDIRECT($AJ44),0)+1)="GLabel",EN$21,"")))),""),""),"")</f>
        <v/>
      </c>
      <c r="EO44" s="4" t="str">
        <f ca="1">IF(Sec_Formula_Indicator&gt;0,IF(LEN($AH44)&gt;0,IF(EO$21&lt;=INDEX(INDIRECT($AJ44),1,MATCH($AH44,INDIRECT($AJ44),0)+1)+1,IF(COUNTA(_xll.BDH(TKR,IFERROR(INDEX(INDIRECT($AI44),EO$21,MATCH($AH44,INDIRECT($AJ44),0)+1),""),$Q$5,"",$Q$6,"dts=h","fill=b","array=true"))&gt;1,EO$21,IF(INDEX(INDIRECT($AI44),EO$21,MATCH($AH44,INDIRECT($AJ44),0)+1)="",EO$21,IF(INDEX(INDIRECT($AI44),EO$21,MATCH($AH44,INDIRECT($AJ44),0)+1)="Label",EO$21,IF(INDEX(INDIRECT($AI44),EO$21,MATCH($AH44,INDIRECT($AJ44),0)+1)="GLabel",EO$21,"")))),""),""),"")</f>
        <v/>
      </c>
      <c r="EP44" s="4" t="str">
        <f ca="1">IF(Sec_Formula_Indicator&gt;0,IF(LEN($AH44)&gt;0,IF(EP$21&lt;=INDEX(INDIRECT($AJ44),1,MATCH($AH44,INDIRECT($AJ44),0)+1)+1,IF(COUNTA(_xll.BDH(TKR,IFERROR(INDEX(INDIRECT($AI44),EP$21,MATCH($AH44,INDIRECT($AJ44),0)+1),""),$Q$5,"",$Q$6,"dts=h","fill=b","array=true"))&gt;1,EP$21,IF(INDEX(INDIRECT($AI44),EP$21,MATCH($AH44,INDIRECT($AJ44),0)+1)="",EP$21,IF(INDEX(INDIRECT($AI44),EP$21,MATCH($AH44,INDIRECT($AJ44),0)+1)="Label",EP$21,IF(INDEX(INDIRECT($AI44),EP$21,MATCH($AH44,INDIRECT($AJ44),0)+1)="GLabel",EP$21,"")))),""),""),"")</f>
        <v/>
      </c>
      <c r="EQ44" s="4" t="str">
        <f ca="1">IF(Sec_Formula_Indicator&gt;0,IF(LEN($AH44)&gt;0,IF(EQ$21&lt;=INDEX(INDIRECT($AJ44),1,MATCH($AH44,INDIRECT($AJ44),0)+1)+1,IF(COUNTA(_xll.BDH(TKR,IFERROR(INDEX(INDIRECT($AI44),EQ$21,MATCH($AH44,INDIRECT($AJ44),0)+1),""),$Q$5,"",$Q$6,"dts=h","fill=b","array=true"))&gt;1,EQ$21,IF(INDEX(INDIRECT($AI44),EQ$21,MATCH($AH44,INDIRECT($AJ44),0)+1)="",EQ$21,IF(INDEX(INDIRECT($AI44),EQ$21,MATCH($AH44,INDIRECT($AJ44),0)+1)="Label",EQ$21,IF(INDEX(INDIRECT($AI44),EQ$21,MATCH($AH44,INDIRECT($AJ44),0)+1)="GLabel",EQ$21,"")))),""),""),"")</f>
        <v/>
      </c>
      <c r="ER44" s="4" t="str">
        <f ca="1">IF(Sec_Formula_Indicator&gt;0,IF(LEN($AH44)&gt;0,IF(ER$21&lt;=INDEX(INDIRECT($AJ44),1,MATCH($AH44,INDIRECT($AJ44),0)+1)+1,IF(COUNTA(_xll.BDH(TKR,IFERROR(INDEX(INDIRECT($AI44),ER$21,MATCH($AH44,INDIRECT($AJ44),0)+1),""),$Q$5,"",$Q$6,"dts=h","fill=b","array=true"))&gt;1,ER$21,IF(INDEX(INDIRECT($AI44),ER$21,MATCH($AH44,INDIRECT($AJ44),0)+1)="",ER$21,IF(INDEX(INDIRECT($AI44),ER$21,MATCH($AH44,INDIRECT($AJ44),0)+1)="Label",ER$21,IF(INDEX(INDIRECT($AI44),ER$21,MATCH($AH44,INDIRECT($AJ44),0)+1)="GLabel",ER$21,"")))),""),""),"")</f>
        <v/>
      </c>
      <c r="ES44" s="4" t="str">
        <f ca="1">IF(Sec_Formula_Indicator&gt;0,IF(LEN($AH44)&gt;0,IF(ES$21&lt;=INDEX(INDIRECT($AJ44),1,MATCH($AH44,INDIRECT($AJ44),0)+1)+1,IF(COUNTA(_xll.BDH(TKR,IFERROR(INDEX(INDIRECT($AI44),ES$21,MATCH($AH44,INDIRECT($AJ44),0)+1),""),$Q$5,"",$Q$6,"dts=h","fill=b","array=true"))&gt;1,ES$21,IF(INDEX(INDIRECT($AI44),ES$21,MATCH($AH44,INDIRECT($AJ44),0)+1)="",ES$21,IF(INDEX(INDIRECT($AI44),ES$21,MATCH($AH44,INDIRECT($AJ44),0)+1)="Label",ES$21,IF(INDEX(INDIRECT($AI44),ES$21,MATCH($AH44,INDIRECT($AJ44),0)+1)="GLabel",ES$21,"")))),""),""),"")</f>
        <v/>
      </c>
      <c r="ET44" s="4" t="str">
        <f ca="1">IF(Sec_Formula_Indicator&gt;0,IF(LEN($AH44)&gt;0,IF(ET$21&lt;=INDEX(INDIRECT($AJ44),1,MATCH($AH44,INDIRECT($AJ44),0)+1)+1,IF(COUNTA(_xll.BDH(TKR,IFERROR(INDEX(INDIRECT($AI44),ET$21,MATCH($AH44,INDIRECT($AJ44),0)+1),""),$Q$5,"",$Q$6,"dts=h","fill=b","array=true"))&gt;1,ET$21,IF(INDEX(INDIRECT($AI44),ET$21,MATCH($AH44,INDIRECT($AJ44),0)+1)="",ET$21,IF(INDEX(INDIRECT($AI44),ET$21,MATCH($AH44,INDIRECT($AJ44),0)+1)="Label",ET$21,IF(INDEX(INDIRECT($AI44),ET$21,MATCH($AH44,INDIRECT($AJ44),0)+1)="GLabel",ET$21,"")))),""),""),"")</f>
        <v/>
      </c>
      <c r="EU44" s="4" t="str">
        <f ca="1">IF(Sec_Formula_Indicator&gt;0,IF(LEN($AH44)&gt;0,IF(EU$21&lt;=INDEX(INDIRECT($AJ44),1,MATCH($AH44,INDIRECT($AJ44),0)+1)+1,IF(COUNTA(_xll.BDH(TKR,IFERROR(INDEX(INDIRECT($AI44),EU$21,MATCH($AH44,INDIRECT($AJ44),0)+1),""),$Q$5,"",$Q$6,"dts=h","fill=b","array=true"))&gt;1,EU$21,IF(INDEX(INDIRECT($AI44),EU$21,MATCH($AH44,INDIRECT($AJ44),0)+1)="",EU$21,IF(INDEX(INDIRECT($AI44),EU$21,MATCH($AH44,INDIRECT($AJ44),0)+1)="Label",EU$21,IF(INDEX(INDIRECT($AI44),EU$21,MATCH($AH44,INDIRECT($AJ44),0)+1)="GLabel",EU$21,"")))),""),""),"")</f>
        <v/>
      </c>
      <c r="EV44" s="4" t="str">
        <f ca="1">IF(Sec_Formula_Indicator&gt;0,IF(LEN($AH44)&gt;0,IF(EV$21&lt;=INDEX(INDIRECT($AJ44),1,MATCH($AH44,INDIRECT($AJ44),0)+1)+1,IF(COUNTA(_xll.BDH(TKR,IFERROR(INDEX(INDIRECT($AI44),EV$21,MATCH($AH44,INDIRECT($AJ44),0)+1),""),$Q$5,"",$Q$6,"dts=h","fill=b","array=true"))&gt;1,EV$21,IF(INDEX(INDIRECT($AI44),EV$21,MATCH($AH44,INDIRECT($AJ44),0)+1)="",EV$21,IF(INDEX(INDIRECT($AI44),EV$21,MATCH($AH44,INDIRECT($AJ44),0)+1)="Label",EV$21,IF(INDEX(INDIRECT($AI44),EV$21,MATCH($AH44,INDIRECT($AJ44),0)+1)="GLabel",EV$21,"")))),""),""),"")</f>
        <v/>
      </c>
      <c r="EW44" s="4" t="str">
        <f ca="1">IF(Sec_Formula_Indicator&gt;0,IF(LEN($AH44)&gt;0,IF(EW$21&lt;=INDEX(INDIRECT($AJ44),1,MATCH($AH44,INDIRECT($AJ44),0)+1)+1,IF(COUNTA(_xll.BDH(TKR,IFERROR(INDEX(INDIRECT($AI44),EW$21,MATCH($AH44,INDIRECT($AJ44),0)+1),""),$Q$5,"",$Q$6,"dts=h","fill=b","array=true"))&gt;1,EW$21,IF(INDEX(INDIRECT($AI44),EW$21,MATCH($AH44,INDIRECT($AJ44),0)+1)="",EW$21,IF(INDEX(INDIRECT($AI44),EW$21,MATCH($AH44,INDIRECT($AJ44),0)+1)="Label",EW$21,IF(INDEX(INDIRECT($AI44),EW$21,MATCH($AH44,INDIRECT($AJ44),0)+1)="GLabel",EW$21,"")))),""),""),"")</f>
        <v/>
      </c>
      <c r="EX44" s="4" t="str">
        <f ca="1">IF(Sec_Formula_Indicator&gt;0,IF(LEN($AH44)&gt;0,IF(EX$21&lt;=INDEX(INDIRECT($AJ44),1,MATCH($AH44,INDIRECT($AJ44),0)+1)+1,IF(COUNTA(_xll.BDH(TKR,IFERROR(INDEX(INDIRECT($AI44),EX$21,MATCH($AH44,INDIRECT($AJ44),0)+1),""),$Q$5,"",$Q$6,"dts=h","fill=b","array=true"))&gt;1,EX$21,IF(INDEX(INDIRECT($AI44),EX$21,MATCH($AH44,INDIRECT($AJ44),0)+1)="",EX$21,IF(INDEX(INDIRECT($AI44),EX$21,MATCH($AH44,INDIRECT($AJ44),0)+1)="Label",EX$21,IF(INDEX(INDIRECT($AI44),EX$21,MATCH($AH44,INDIRECT($AJ44),0)+1)="GLabel",EX$21,"")))),""),""),"")</f>
        <v/>
      </c>
      <c r="EY44" s="4" t="str">
        <f ca="1">IF(Sec_Formula_Indicator&gt;0,IF(LEN($AH44)&gt;0,IF(EY$21&lt;=INDEX(INDIRECT($AJ44),1,MATCH($AH44,INDIRECT($AJ44),0)+1)+1,IF(COUNTA(_xll.BDH(TKR,IFERROR(INDEX(INDIRECT($AI44),EY$21,MATCH($AH44,INDIRECT($AJ44),0)+1),""),$Q$5,"",$Q$6,"dts=h","fill=b","array=true"))&gt;1,EY$21,IF(INDEX(INDIRECT($AI44),EY$21,MATCH($AH44,INDIRECT($AJ44),0)+1)="",EY$21,IF(INDEX(INDIRECT($AI44),EY$21,MATCH($AH44,INDIRECT($AJ44),0)+1)="Label",EY$21,IF(INDEX(INDIRECT($AI44),EY$21,MATCH($AH44,INDIRECT($AJ44),0)+1)="GLabel",EY$21,"")))),""),""),"")</f>
        <v/>
      </c>
      <c r="EZ44" s="4" t="str">
        <f ca="1">IF(Sec_Formula_Indicator&gt;0,IF(LEN($AH44)&gt;0,IF(EZ$21&lt;=INDEX(INDIRECT($AJ44),1,MATCH($AH44,INDIRECT($AJ44),0)+1)+1,IF(COUNTA(_xll.BDH(TKR,IFERROR(INDEX(INDIRECT($AI44),EZ$21,MATCH($AH44,INDIRECT($AJ44),0)+1),""),$Q$5,"",$Q$6,"dts=h","fill=b","array=true"))&gt;1,EZ$21,IF(INDEX(INDIRECT($AI44),EZ$21,MATCH($AH44,INDIRECT($AJ44),0)+1)="",EZ$21,IF(INDEX(INDIRECT($AI44),EZ$21,MATCH($AH44,INDIRECT($AJ44),0)+1)="Label",EZ$21,IF(INDEX(INDIRECT($AI44),EZ$21,MATCH($AH44,INDIRECT($AJ44),0)+1)="GLabel",EZ$21,"")))),""),""),"")</f>
        <v/>
      </c>
      <c r="FA44" s="4" t="str">
        <f ca="1">IF(Sec_Formula_Indicator&gt;0,IF(LEN($AH44)&gt;0,IF(FA$21&lt;=INDEX(INDIRECT($AJ44),1,MATCH($AH44,INDIRECT($AJ44),0)+1)+1,IF(COUNTA(_xll.BDH(TKR,IFERROR(INDEX(INDIRECT($AI44),FA$21,MATCH($AH44,INDIRECT($AJ44),0)+1),""),$Q$5,"",$Q$6,"dts=h","fill=b","array=true"))&gt;1,FA$21,IF(INDEX(INDIRECT($AI44),FA$21,MATCH($AH44,INDIRECT($AJ44),0)+1)="",FA$21,IF(INDEX(INDIRECT($AI44),FA$21,MATCH($AH44,INDIRECT($AJ44),0)+1)="Label",FA$21,IF(INDEX(INDIRECT($AI44),FA$21,MATCH($AH44,INDIRECT($AJ44),0)+1)="GLabel",FA$21,"")))),""),""),"")</f>
        <v/>
      </c>
      <c r="FB44" s="4" t="str">
        <f ca="1">IF(Sec_Formula_Indicator&gt;0,IF(LEN($AH44)&gt;0,IF(FB$21&lt;=INDEX(INDIRECT($AJ44),1,MATCH($AH44,INDIRECT($AJ44),0)+1)+1,IF(COUNTA(_xll.BDH(TKR,IFERROR(INDEX(INDIRECT($AI44),FB$21,MATCH($AH44,INDIRECT($AJ44),0)+1),""),$Q$5,"",$Q$6,"dts=h","fill=b","array=true"))&gt;1,FB$21,IF(INDEX(INDIRECT($AI44),FB$21,MATCH($AH44,INDIRECT($AJ44),0)+1)="",FB$21,IF(INDEX(INDIRECT($AI44),FB$21,MATCH($AH44,INDIRECT($AJ44),0)+1)="Label",FB$21,IF(INDEX(INDIRECT($AI44),FB$21,MATCH($AH44,INDIRECT($AJ44),0)+1)="GLabel",FB$21,"")))),""),""),"")</f>
        <v/>
      </c>
      <c r="FC44" s="4" t="str">
        <f ca="1">IF(Sec_Formula_Indicator&gt;0,IF(LEN($AH44)&gt;0,IF(FC$21&lt;=INDEX(INDIRECT($AJ44),1,MATCH($AH44,INDIRECT($AJ44),0)+1)+1,IF(COUNTA(_xll.BDH(TKR,IFERROR(INDEX(INDIRECT($AI44),FC$21,MATCH($AH44,INDIRECT($AJ44),0)+1),""),$Q$5,"",$Q$6,"dts=h","fill=b","array=true"))&gt;1,FC$21,IF(INDEX(INDIRECT($AI44),FC$21,MATCH($AH44,INDIRECT($AJ44),0)+1)="",FC$21,IF(INDEX(INDIRECT($AI44),FC$21,MATCH($AH44,INDIRECT($AJ44),0)+1)="Label",FC$21,IF(INDEX(INDIRECT($AI44),FC$21,MATCH($AH44,INDIRECT($AJ44),0)+1)="GLabel",FC$21,"")))),""),""),"")</f>
        <v/>
      </c>
      <c r="FD44" s="4" t="str">
        <f ca="1">IF(Sec_Formula_Indicator&gt;0,IF(LEN($AH44)&gt;0,IF(FD$21&lt;=INDEX(INDIRECT($AJ44),1,MATCH($AH44,INDIRECT($AJ44),0)+1)+1,IF(COUNTA(_xll.BDH(TKR,IFERROR(INDEX(INDIRECT($AI44),FD$21,MATCH($AH44,INDIRECT($AJ44),0)+1),""),$Q$5,"",$Q$6,"dts=h","fill=b","array=true"))&gt;1,FD$21,IF(INDEX(INDIRECT($AI44),FD$21,MATCH($AH44,INDIRECT($AJ44),0)+1)="",FD$21,IF(INDEX(INDIRECT($AI44),FD$21,MATCH($AH44,INDIRECT($AJ44),0)+1)="Label",FD$21,IF(INDEX(INDIRECT($AI44),FD$21,MATCH($AH44,INDIRECT($AJ44),0)+1)="GLabel",FD$21,"")))),""),""),"")</f>
        <v/>
      </c>
      <c r="FE44" s="4" t="str">
        <f ca="1">IF(Sec_Formula_Indicator&gt;0,IF(LEN($AH44)&gt;0,IF(FE$21&lt;=INDEX(INDIRECT($AJ44),1,MATCH($AH44,INDIRECT($AJ44),0)+1)+1,IF(COUNTA(_xll.BDH(TKR,IFERROR(INDEX(INDIRECT($AI44),FE$21,MATCH($AH44,INDIRECT($AJ44),0)+1),""),$Q$5,"",$Q$6,"dts=h","fill=b","array=true"))&gt;1,FE$21,IF(INDEX(INDIRECT($AI44),FE$21,MATCH($AH44,INDIRECT($AJ44),0)+1)="",FE$21,IF(INDEX(INDIRECT($AI44),FE$21,MATCH($AH44,INDIRECT($AJ44),0)+1)="Label",FE$21,IF(INDEX(INDIRECT($AI44),FE$21,MATCH($AH44,INDIRECT($AJ44),0)+1)="GLabel",FE$21,"")))),""),""),"")</f>
        <v/>
      </c>
      <c r="FF44" s="4" t="str">
        <f ca="1">IF(Sec_Formula_Indicator&gt;0,IF(LEN($AH44)&gt;0,IF(FF$21&lt;=INDEX(INDIRECT($AJ44),1,MATCH($AH44,INDIRECT($AJ44),0)+1)+1,IF(COUNTA(_xll.BDH(TKR,IFERROR(INDEX(INDIRECT($AI44),FF$21,MATCH($AH44,INDIRECT($AJ44),0)+1),""),$Q$5,"",$Q$6,"dts=h","fill=b","array=true"))&gt;1,FF$21,IF(INDEX(INDIRECT($AI44),FF$21,MATCH($AH44,INDIRECT($AJ44),0)+1)="",FF$21,IF(INDEX(INDIRECT($AI44),FF$21,MATCH($AH44,INDIRECT($AJ44),0)+1)="Label",FF$21,IF(INDEX(INDIRECT($AI44),FF$21,MATCH($AH44,INDIRECT($AJ44),0)+1)="GLabel",FF$21,"")))),""),""),"")</f>
        <v/>
      </c>
      <c r="FG44" s="4" t="str">
        <f ca="1">IF(Sec_Formula_Indicator&gt;0,IF(LEN($AH44)&gt;0,IF(FG$21&lt;=INDEX(INDIRECT($AJ44),1,MATCH($AH44,INDIRECT($AJ44),0)+1)+1,IF(COUNTA(_xll.BDH(TKR,IFERROR(INDEX(INDIRECT($AI44),FG$21,MATCH($AH44,INDIRECT($AJ44),0)+1),""),$Q$5,"",$Q$6,"dts=h","fill=b","array=true"))&gt;1,FG$21,IF(INDEX(INDIRECT($AI44),FG$21,MATCH($AH44,INDIRECT($AJ44),0)+1)="",FG$21,IF(INDEX(INDIRECT($AI44),FG$21,MATCH($AH44,INDIRECT($AJ44),0)+1)="Label",FG$21,IF(INDEX(INDIRECT($AI44),FG$21,MATCH($AH44,INDIRECT($AJ44),0)+1)="GLabel",FG$21,"")))),""),""),"")</f>
        <v/>
      </c>
      <c r="FH44" s="4" t="str">
        <f ca="1">IF(Sec_Formula_Indicator&gt;0,IF(LEN($AH44)&gt;0,IF(FH$21&lt;=INDEX(INDIRECT($AJ44),1,MATCH($AH44,INDIRECT($AJ44),0)+1)+1,IF(COUNTA(_xll.BDH(TKR,IFERROR(INDEX(INDIRECT($AI44),FH$21,MATCH($AH44,INDIRECT($AJ44),0)+1),""),$Q$5,"",$Q$6,"dts=h","fill=b","array=true"))&gt;1,FH$21,IF(INDEX(INDIRECT($AI44),FH$21,MATCH($AH44,INDIRECT($AJ44),0)+1)="",FH$21,IF(INDEX(INDIRECT($AI44),FH$21,MATCH($AH44,INDIRECT($AJ44),0)+1)="Label",FH$21,IF(INDEX(INDIRECT($AI44),FH$21,MATCH($AH44,INDIRECT($AJ44),0)+1)="GLabel",FH$21,"")))),""),""),"")</f>
        <v/>
      </c>
      <c r="FI44" s="4" t="str">
        <f ca="1">IF(Sec_Formula_Indicator&gt;0,IF(LEN($AH44)&gt;0,IF(FI$21&lt;=INDEX(INDIRECT($AJ44),1,MATCH($AH44,INDIRECT($AJ44),0)+1)+1,IF(COUNTA(_xll.BDH(TKR,IFERROR(INDEX(INDIRECT($AI44),FI$21,MATCH($AH44,INDIRECT($AJ44),0)+1),""),$Q$5,"",$Q$6,"dts=h","fill=b","array=true"))&gt;1,FI$21,IF(INDEX(INDIRECT($AI44),FI$21,MATCH($AH44,INDIRECT($AJ44),0)+1)="",FI$21,IF(INDEX(INDIRECT($AI44),FI$21,MATCH($AH44,INDIRECT($AJ44),0)+1)="Label",FI$21,IF(INDEX(INDIRECT($AI44),FI$21,MATCH($AH44,INDIRECT($AJ44),0)+1)="GLabel",FI$21,"")))),""),""),"")</f>
        <v/>
      </c>
      <c r="FJ44" s="4" t="str">
        <f ca="1">IF(Sec_Formula_Indicator&gt;0,IF(LEN($AH44)&gt;0,IF(FJ$21&lt;=INDEX(INDIRECT($AJ44),1,MATCH($AH44,INDIRECT($AJ44),0)+1)+1,IF(COUNTA(_xll.BDH(TKR,IFERROR(INDEX(INDIRECT($AI44),FJ$21,MATCH($AH44,INDIRECT($AJ44),0)+1),""),$Q$5,"",$Q$6,"dts=h","fill=b","array=true"))&gt;1,FJ$21,IF(INDEX(INDIRECT($AI44),FJ$21,MATCH($AH44,INDIRECT($AJ44),0)+1)="",FJ$21,IF(INDEX(INDIRECT($AI44),FJ$21,MATCH($AH44,INDIRECT($AJ44),0)+1)="Label",FJ$21,IF(INDEX(INDIRECT($AI44),FJ$21,MATCH($AH44,INDIRECT($AJ44),0)+1)="GLabel",FJ$21,"")))),""),""),"")</f>
        <v/>
      </c>
      <c r="FK44" s="4" t="str">
        <f ca="1">IF(Sec_Formula_Indicator&gt;0,IF(LEN($AH44)&gt;0,IF(FK$21&lt;=INDEX(INDIRECT($AJ44),1,MATCH($AH44,INDIRECT($AJ44),0)+1)+1,IF(COUNTA(_xll.BDH(TKR,IFERROR(INDEX(INDIRECT($AI44),FK$21,MATCH($AH44,INDIRECT($AJ44),0)+1),""),$Q$5,"",$Q$6,"dts=h","fill=b","array=true"))&gt;1,FK$21,IF(INDEX(INDIRECT($AI44),FK$21,MATCH($AH44,INDIRECT($AJ44),0)+1)="",FK$21,IF(INDEX(INDIRECT($AI44),FK$21,MATCH($AH44,INDIRECT($AJ44),0)+1)="Label",FK$21,IF(INDEX(INDIRECT($AI44),FK$21,MATCH($AH44,INDIRECT($AJ44),0)+1)="GLabel",FK$21,"")))),""),""),"")</f>
        <v/>
      </c>
      <c r="FL44" s="4" t="str">
        <f ca="1">IF(Sec_Formula_Indicator&gt;0,IF(LEN($AH44)&gt;0,IF(FL$21&lt;=INDEX(INDIRECT($AJ44),1,MATCH($AH44,INDIRECT($AJ44),0)+1)+1,IF(COUNTA(_xll.BDH(TKR,IFERROR(INDEX(INDIRECT($AI44),FL$21,MATCH($AH44,INDIRECT($AJ44),0)+1),""),$Q$5,"",$Q$6,"dts=h","fill=b","array=true"))&gt;1,FL$21,IF(INDEX(INDIRECT($AI44),FL$21,MATCH($AH44,INDIRECT($AJ44),0)+1)="",FL$21,IF(INDEX(INDIRECT($AI44),FL$21,MATCH($AH44,INDIRECT($AJ44),0)+1)="Label",FL$21,IF(INDEX(INDIRECT($AI44),FL$21,MATCH($AH44,INDIRECT($AJ44),0)+1)="GLabel",FL$21,"")))),""),""),"")</f>
        <v/>
      </c>
      <c r="FM44" s="4" t="str">
        <f ca="1">IF(Sec_Formula_Indicator&gt;0,IF(LEN($AH44)&gt;0,IF(FM$21&lt;=INDEX(INDIRECT($AJ44),1,MATCH($AH44,INDIRECT($AJ44),0)+1)+1,IF(COUNTA(_xll.BDH(TKR,IFERROR(INDEX(INDIRECT($AI44),FM$21,MATCH($AH44,INDIRECT($AJ44),0)+1),""),$Q$5,"",$Q$6,"dts=h","fill=b","array=true"))&gt;1,FM$21,IF(INDEX(INDIRECT($AI44),FM$21,MATCH($AH44,INDIRECT($AJ44),0)+1)="",FM$21,IF(INDEX(INDIRECT($AI44),FM$21,MATCH($AH44,INDIRECT($AJ44),0)+1)="Label",FM$21,IF(INDEX(INDIRECT($AI44),FM$21,MATCH($AH44,INDIRECT($AJ44),0)+1)="GLabel",FM$21,"")))),""),""),"")</f>
        <v/>
      </c>
      <c r="FN44" s="4" t="str">
        <f ca="1">IF(Sec_Formula_Indicator&gt;0,IF(LEN($AH44)&gt;0,IF(FN$21&lt;=INDEX(INDIRECT($AJ44),1,MATCH($AH44,INDIRECT($AJ44),0)+1)+1,IF(COUNTA(_xll.BDH(TKR,IFERROR(INDEX(INDIRECT($AI44),FN$21,MATCH($AH44,INDIRECT($AJ44),0)+1),""),$Q$5,"",$Q$6,"dts=h","fill=b","array=true"))&gt;1,FN$21,IF(INDEX(INDIRECT($AI44),FN$21,MATCH($AH44,INDIRECT($AJ44),0)+1)="",FN$21,IF(INDEX(INDIRECT($AI44),FN$21,MATCH($AH44,INDIRECT($AJ44),0)+1)="Label",FN$21,IF(INDEX(INDIRECT($AI44),FN$21,MATCH($AH44,INDIRECT($AJ44),0)+1)="GLabel",FN$21,"")))),""),""),"")</f>
        <v/>
      </c>
      <c r="FO44" s="4" t="str">
        <f ca="1">IF(Sec_Formula_Indicator&gt;0,IF(LEN($AH44)&gt;0,IF(FO$21&lt;=INDEX(INDIRECT($AJ44),1,MATCH($AH44,INDIRECT($AJ44),0)+1)+1,IF(COUNTA(_xll.BDH(TKR,IFERROR(INDEX(INDIRECT($AI44),FO$21,MATCH($AH44,INDIRECT($AJ44),0)+1),""),$Q$5,"",$Q$6,"dts=h","fill=b","array=true"))&gt;1,FO$21,IF(INDEX(INDIRECT($AI44),FO$21,MATCH($AH44,INDIRECT($AJ44),0)+1)="",FO$21,IF(INDEX(INDIRECT($AI44),FO$21,MATCH($AH44,INDIRECT($AJ44),0)+1)="Label",FO$21,IF(INDEX(INDIRECT($AI44),FO$21,MATCH($AH44,INDIRECT($AJ44),0)+1)="GLabel",FO$21,"")))),""),""),"")</f>
        <v/>
      </c>
      <c r="FP44" s="4" t="str">
        <f ca="1">IF(Sec_Formula_Indicator&gt;0,IF(LEN($AH44)&gt;0,IF(FP$21&lt;=INDEX(INDIRECT($AJ44),1,MATCH($AH44,INDIRECT($AJ44),0)+1)+1,IF(COUNTA(_xll.BDH(TKR,IFERROR(INDEX(INDIRECT($AI44),FP$21,MATCH($AH44,INDIRECT($AJ44),0)+1),""),$Q$5,"",$Q$6,"dts=h","fill=b","array=true"))&gt;1,FP$21,IF(INDEX(INDIRECT($AI44),FP$21,MATCH($AH44,INDIRECT($AJ44),0)+1)="",FP$21,IF(INDEX(INDIRECT($AI44),FP$21,MATCH($AH44,INDIRECT($AJ44),0)+1)="Label",FP$21,IF(INDEX(INDIRECT($AI44),FP$21,MATCH($AH44,INDIRECT($AJ44),0)+1)="GLabel",FP$21,"")))),""),""),"")</f>
        <v/>
      </c>
      <c r="FQ44" s="4" t="str">
        <f ca="1">IF(Sec_Formula_Indicator&gt;0,IF(LEN($AH44)&gt;0,IF(FQ$21&lt;=INDEX(INDIRECT($AJ44),1,MATCH($AH44,INDIRECT($AJ44),0)+1)+1,IF(COUNTA(_xll.BDH(TKR,IFERROR(INDEX(INDIRECT($AI44),FQ$21,MATCH($AH44,INDIRECT($AJ44),0)+1),""),$Q$5,"",$Q$6,"dts=h","fill=b","array=true"))&gt;1,FQ$21,IF(INDEX(INDIRECT($AI44),FQ$21,MATCH($AH44,INDIRECT($AJ44),0)+1)="",FQ$21,IF(INDEX(INDIRECT($AI44),FQ$21,MATCH($AH44,INDIRECT($AJ44),0)+1)="Label",FQ$21,IF(INDEX(INDIRECT($AI44),FQ$21,MATCH($AH44,INDIRECT($AJ44),0)+1)="GLabel",FQ$21,"")))),""),""),"")</f>
        <v/>
      </c>
      <c r="FR44" s="4" t="str">
        <f ca="1">IF(Sec_Formula_Indicator&gt;0,IF(LEN($AH44)&gt;0,IF(FR$21&lt;=INDEX(INDIRECT($AJ44),1,MATCH($AH44,INDIRECT($AJ44),0)+1)+1,IF(COUNTA(_xll.BDH(TKR,IFERROR(INDEX(INDIRECT($AI44),FR$21,MATCH($AH44,INDIRECT($AJ44),0)+1),""),$Q$5,"",$Q$6,"dts=h","fill=b","array=true"))&gt;1,FR$21,IF(INDEX(INDIRECT($AI44),FR$21,MATCH($AH44,INDIRECT($AJ44),0)+1)="",FR$21,IF(INDEX(INDIRECT($AI44),FR$21,MATCH($AH44,INDIRECT($AJ44),0)+1)="Label",FR$21,IF(INDEX(INDIRECT($AI44),FR$21,MATCH($AH44,INDIRECT($AJ44),0)+1)="GLabel",FR$21,"")))),""),""),"")</f>
        <v/>
      </c>
      <c r="FS44" s="4" t="str">
        <f ca="1">IF(Sec_Formula_Indicator&gt;0,IF(LEN($AH44)&gt;0,IF(FS$21&lt;=INDEX(INDIRECT($AJ44),1,MATCH($AH44,INDIRECT($AJ44),0)+1)+1,IF(COUNTA(_xll.BDH(TKR,IFERROR(INDEX(INDIRECT($AI44),FS$21,MATCH($AH44,INDIRECT($AJ44),0)+1),""),$Q$5,"",$Q$6,"dts=h","fill=b","array=true"))&gt;1,FS$21,IF(INDEX(INDIRECT($AI44),FS$21,MATCH($AH44,INDIRECT($AJ44),0)+1)="",FS$21,IF(INDEX(INDIRECT($AI44),FS$21,MATCH($AH44,INDIRECT($AJ44),0)+1)="Label",FS$21,IF(INDEX(INDIRECT($AI44),FS$21,MATCH($AH44,INDIRECT($AJ44),0)+1)="GLabel",FS$21,"")))),""),""),"")</f>
        <v/>
      </c>
      <c r="FT44" s="4" t="str">
        <f ca="1">IF(Sec_Formula_Indicator&gt;0,IF(LEN($AH44)&gt;0,IF(FT$21&lt;=INDEX(INDIRECT($AJ44),1,MATCH($AH44,INDIRECT($AJ44),0)+1)+1,IF(COUNTA(_xll.BDH(TKR,IFERROR(INDEX(INDIRECT($AI44),FT$21,MATCH($AH44,INDIRECT($AJ44),0)+1),""),$Q$5,"",$Q$6,"dts=h","fill=b","array=true"))&gt;1,FT$21,IF(INDEX(INDIRECT($AI44),FT$21,MATCH($AH44,INDIRECT($AJ44),0)+1)="",FT$21,IF(INDEX(INDIRECT($AI44),FT$21,MATCH($AH44,INDIRECT($AJ44),0)+1)="Label",FT$21,IF(INDEX(INDIRECT($AI44),FT$21,MATCH($AH44,INDIRECT($AJ44),0)+1)="GLabel",FT$21,"")))),""),""),"")</f>
        <v/>
      </c>
      <c r="FU44" s="4" t="str">
        <f ca="1">IF(Sec_Formula_Indicator&gt;0,IF(LEN($AH44)&gt;0,IF(FU$21&lt;=INDEX(INDIRECT($AJ44),1,MATCH($AH44,INDIRECT($AJ44),0)+1)+1,IF(COUNTA(_xll.BDH(TKR,IFERROR(INDEX(INDIRECT($AI44),FU$21,MATCH($AH44,INDIRECT($AJ44),0)+1),""),$Q$5,"",$Q$6,"dts=h","fill=b","array=true"))&gt;1,FU$21,IF(INDEX(INDIRECT($AI44),FU$21,MATCH($AH44,INDIRECT($AJ44),0)+1)="",FU$21,IF(INDEX(INDIRECT($AI44),FU$21,MATCH($AH44,INDIRECT($AJ44),0)+1)="Label",FU$21,IF(INDEX(INDIRECT($AI44),FU$21,MATCH($AH44,INDIRECT($AJ44),0)+1)="GLabel",FU$21,"")))),""),""),"")</f>
        <v/>
      </c>
      <c r="FV44" s="4" t="str">
        <f ca="1">IF(Sec_Formula_Indicator&gt;0,IF(LEN($AH44)&gt;0,IF(FV$21&lt;=INDEX(INDIRECT($AJ44),1,MATCH($AH44,INDIRECT($AJ44),0)+1)+1,IF(COUNTA(_xll.BDH(TKR,IFERROR(INDEX(INDIRECT($AI44),FV$21,MATCH($AH44,INDIRECT($AJ44),0)+1),""),$Q$5,"",$Q$6,"dts=h","fill=b","array=true"))&gt;1,FV$21,IF(INDEX(INDIRECT($AI44),FV$21,MATCH($AH44,INDIRECT($AJ44),0)+1)="",FV$21,IF(INDEX(INDIRECT($AI44),FV$21,MATCH($AH44,INDIRECT($AJ44),0)+1)="Label",FV$21,IF(INDEX(INDIRECT($AI44),FV$21,MATCH($AH44,INDIRECT($AJ44),0)+1)="GLabel",FV$21,"")))),""),""),"")</f>
        <v/>
      </c>
      <c r="FW44" s="4" t="str">
        <f ca="1">IF(Sec_Formula_Indicator&gt;0,IF(LEN($AH44)&gt;0,IF(FW$21&lt;=INDEX(INDIRECT($AJ44),1,MATCH($AH44,INDIRECT($AJ44),0)+1)+1,IF(COUNTA(_xll.BDH(TKR,IFERROR(INDEX(INDIRECT($AI44),FW$21,MATCH($AH44,INDIRECT($AJ44),0)+1),""),$Q$5,"",$Q$6,"dts=h","fill=b","array=true"))&gt;1,FW$21,IF(INDEX(INDIRECT($AI44),FW$21,MATCH($AH44,INDIRECT($AJ44),0)+1)="",FW$21,IF(INDEX(INDIRECT($AI44),FW$21,MATCH($AH44,INDIRECT($AJ44),0)+1)="Label",FW$21,IF(INDEX(INDIRECT($AI44),FW$21,MATCH($AH44,INDIRECT($AJ44),0)+1)="GLabel",FW$21,"")))),""),""),"")</f>
        <v/>
      </c>
      <c r="FX44" s="4" t="str">
        <f ca="1">IF(Sec_Formula_Indicator&gt;0,IF(LEN($AH44)&gt;0,IF(FX$21&lt;=INDEX(INDIRECT($AJ44),1,MATCH($AH44,INDIRECT($AJ44),0)+1)+1,IF(COUNTA(_xll.BDH(TKR,IFERROR(INDEX(INDIRECT($AI44),FX$21,MATCH($AH44,INDIRECT($AJ44),0)+1),""),$Q$5,"",$Q$6,"dts=h","fill=b","array=true"))&gt;1,FX$21,IF(INDEX(INDIRECT($AI44),FX$21,MATCH($AH44,INDIRECT($AJ44),0)+1)="",FX$21,IF(INDEX(INDIRECT($AI44),FX$21,MATCH($AH44,INDIRECT($AJ44),0)+1)="Label",FX$21,IF(INDEX(INDIRECT($AI44),FX$21,MATCH($AH44,INDIRECT($AJ44),0)+1)="GLabel",FX$21,"")))),""),""),"")</f>
        <v/>
      </c>
      <c r="FY44" s="4" t="str">
        <f ca="1">IF(Sec_Formula_Indicator&gt;0,IF(LEN($AH44)&gt;0,IF(FY$21&lt;=INDEX(INDIRECT($AJ44),1,MATCH($AH44,INDIRECT($AJ44),0)+1)+1,IF(COUNTA(_xll.BDH(TKR,IFERROR(INDEX(INDIRECT($AI44),FY$21,MATCH($AH44,INDIRECT($AJ44),0)+1),""),$Q$5,"",$Q$6,"dts=h","fill=b","array=true"))&gt;1,FY$21,IF(INDEX(INDIRECT($AI44),FY$21,MATCH($AH44,INDIRECT($AJ44),0)+1)="",FY$21,IF(INDEX(INDIRECT($AI44),FY$21,MATCH($AH44,INDIRECT($AJ44),0)+1)="Label",FY$21,IF(INDEX(INDIRECT($AI44),FY$21,MATCH($AH44,INDIRECT($AJ44),0)+1)="GLabel",FY$21,"")))),""),""),"")</f>
        <v/>
      </c>
      <c r="FZ44" s="4" t="str">
        <f ca="1">IF(Sec_Formula_Indicator&gt;0,IF(LEN($AH44)&gt;0,IF(FZ$21&lt;=INDEX(INDIRECT($AJ44),1,MATCH($AH44,INDIRECT($AJ44),0)+1)+1,IF(COUNTA(_xll.BDH(TKR,IFERROR(INDEX(INDIRECT($AI44),FZ$21,MATCH($AH44,INDIRECT($AJ44),0)+1),""),$Q$5,"",$Q$6,"dts=h","fill=b","array=true"))&gt;1,FZ$21,IF(INDEX(INDIRECT($AI44),FZ$21,MATCH($AH44,INDIRECT($AJ44),0)+1)="",FZ$21,IF(INDEX(INDIRECT($AI44),FZ$21,MATCH($AH44,INDIRECT($AJ44),0)+1)="Label",FZ$21,IF(INDEX(INDIRECT($AI44),FZ$21,MATCH($AH44,INDIRECT($AJ44),0)+1)="GLabel",FZ$21,"")))),""),""),"")</f>
        <v/>
      </c>
      <c r="GA44" s="4" t="str">
        <f ca="1">IF(Sec_Formula_Indicator&gt;0,IF(LEN($AH44)&gt;0,IF(GA$21&lt;=INDEX(INDIRECT($AJ44),1,MATCH($AH44,INDIRECT($AJ44),0)+1)+1,IF(COUNTA(_xll.BDH(TKR,IFERROR(INDEX(INDIRECT($AI44),GA$21,MATCH($AH44,INDIRECT($AJ44),0)+1),""),$Q$5,"",$Q$6,"dts=h","fill=b","array=true"))&gt;1,GA$21,IF(INDEX(INDIRECT($AI44),GA$21,MATCH($AH44,INDIRECT($AJ44),0)+1)="",GA$21,IF(INDEX(INDIRECT($AI44),GA$21,MATCH($AH44,INDIRECT($AJ44),0)+1)="Label",GA$21,IF(INDEX(INDIRECT($AI44),GA$21,MATCH($AH44,INDIRECT($AJ44),0)+1)="GLabel",GA$21,"")))),""),""),"")</f>
        <v/>
      </c>
      <c r="GB44" s="4" t="str">
        <f ca="1">IF(Sec_Formula_Indicator&gt;0,IF(LEN($AH44)&gt;0,IF(GB$21&lt;=INDEX(INDIRECT($AJ44),1,MATCH($AH44,INDIRECT($AJ44),0)+1)+1,IF(COUNTA(_xll.BDH(TKR,IFERROR(INDEX(INDIRECT($AI44),GB$21,MATCH($AH44,INDIRECT($AJ44),0)+1),""),$Q$5,"",$Q$6,"dts=h","fill=b","array=true"))&gt;1,GB$21,IF(INDEX(INDIRECT($AI44),GB$21,MATCH($AH44,INDIRECT($AJ44),0)+1)="",GB$21,IF(INDEX(INDIRECT($AI44),GB$21,MATCH($AH44,INDIRECT($AJ44),0)+1)="Label",GB$21,IF(INDEX(INDIRECT($AI44),GB$21,MATCH($AH44,INDIRECT($AJ44),0)+1)="GLabel",GB$21,"")))),""),""),"")</f>
        <v/>
      </c>
      <c r="GC44" s="4" t="str">
        <f ca="1">IF(Sec_Formula_Indicator&gt;0,IF(LEN($AH44)&gt;0,IF(GC$21&lt;=INDEX(INDIRECT($AJ44),1,MATCH($AH44,INDIRECT($AJ44),0)+1)+1,IF(COUNTA(_xll.BDH(TKR,IFERROR(INDEX(INDIRECT($AI44),GC$21,MATCH($AH44,INDIRECT($AJ44),0)+1),""),$Q$5,"",$Q$6,"dts=h","fill=b","array=true"))&gt;1,GC$21,IF(INDEX(INDIRECT($AI44),GC$21,MATCH($AH44,INDIRECT($AJ44),0)+1)="",GC$21,IF(INDEX(INDIRECT($AI44),GC$21,MATCH($AH44,INDIRECT($AJ44),0)+1)="Label",GC$21,IF(INDEX(INDIRECT($AI44),GC$21,MATCH($AH44,INDIRECT($AJ44),0)+1)="GLabel",GC$21,"")))),""),""),"")</f>
        <v/>
      </c>
      <c r="GD44" s="4" t="str">
        <f ca="1">IF(Sec_Formula_Indicator&gt;0,IF(LEN($AH44)&gt;0,IF(GD$21&lt;=INDEX(INDIRECT($AJ44),1,MATCH($AH44,INDIRECT($AJ44),0)+1)+1,IF(COUNTA(_xll.BDH(TKR,IFERROR(INDEX(INDIRECT($AI44),GD$21,MATCH($AH44,INDIRECT($AJ44),0)+1),""),$Q$5,"",$Q$6,"dts=h","fill=b","array=true"))&gt;1,GD$21,IF(INDEX(INDIRECT($AI44),GD$21,MATCH($AH44,INDIRECT($AJ44),0)+1)="",GD$21,IF(INDEX(INDIRECT($AI44),GD$21,MATCH($AH44,INDIRECT($AJ44),0)+1)="Label",GD$21,IF(INDEX(INDIRECT($AI44),GD$21,MATCH($AH44,INDIRECT($AJ44),0)+1)="GLabel",GD$21,"")))),""),""),"")</f>
        <v/>
      </c>
      <c r="GE44" s="4" t="str">
        <f ca="1">IF(Sec_Formula_Indicator&gt;0,IF(LEN($AH44)&gt;0,IF(GE$21&lt;=INDEX(INDIRECT($AJ44),1,MATCH($AH44,INDIRECT($AJ44),0)+1)+1,IF(COUNTA(_xll.BDH(TKR,IFERROR(INDEX(INDIRECT($AI44),GE$21,MATCH($AH44,INDIRECT($AJ44),0)+1),""),$Q$5,"",$Q$6,"dts=h","fill=b","array=true"))&gt;1,GE$21,IF(INDEX(INDIRECT($AI44),GE$21,MATCH($AH44,INDIRECT($AJ44),0)+1)="",GE$21,IF(INDEX(INDIRECT($AI44),GE$21,MATCH($AH44,INDIRECT($AJ44),0)+1)="Label",GE$21,IF(INDEX(INDIRECT($AI44),GE$21,MATCH($AH44,INDIRECT($AJ44),0)+1)="GLabel",GE$21,"")))),""),""),"")</f>
        <v/>
      </c>
      <c r="GF44" s="4" t="str">
        <f ca="1">IF(Sec_Formula_Indicator&gt;0,IF(LEN($AH44)&gt;0,IF(GF$21&lt;=INDEX(INDIRECT($AJ44),1,MATCH($AH44,INDIRECT($AJ44),0)+1)+1,IF(COUNTA(_xll.BDH(TKR,IFERROR(INDEX(INDIRECT($AI44),GF$21,MATCH($AH44,INDIRECT($AJ44),0)+1),""),$Q$5,"",$Q$6,"dts=h","fill=b","array=true"))&gt;1,GF$21,IF(INDEX(INDIRECT($AI44),GF$21,MATCH($AH44,INDIRECT($AJ44),0)+1)="",GF$21,IF(INDEX(INDIRECT($AI44),GF$21,MATCH($AH44,INDIRECT($AJ44),0)+1)="Label",GF$21,IF(INDEX(INDIRECT($AI44),GF$21,MATCH($AH44,INDIRECT($AJ44),0)+1)="GLabel",GF$21,"")))),""),""),"")</f>
        <v/>
      </c>
      <c r="GG44" s="4" t="str">
        <f ca="1">IF(Sec_Formula_Indicator&gt;0,IF(LEN($AH44)&gt;0,IF(GG$21&lt;=INDEX(INDIRECT($AJ44),1,MATCH($AH44,INDIRECT($AJ44),0)+1)+1,IF(COUNTA(_xll.BDH(TKR,IFERROR(INDEX(INDIRECT($AI44),GG$21,MATCH($AH44,INDIRECT($AJ44),0)+1),""),$Q$5,"",$Q$6,"dts=h","fill=b","array=true"))&gt;1,GG$21,IF(INDEX(INDIRECT($AI44),GG$21,MATCH($AH44,INDIRECT($AJ44),0)+1)="",GG$21,IF(INDEX(INDIRECT($AI44),GG$21,MATCH($AH44,INDIRECT($AJ44),0)+1)="Label",GG$21,IF(INDEX(INDIRECT($AI44),GG$21,MATCH($AH44,INDIRECT($AJ44),0)+1)="GLabel",GG$21,"")))),""),""),"")</f>
        <v/>
      </c>
      <c r="GH44" s="4" t="str">
        <f ca="1">IF(Sec_Formula_Indicator&gt;0,IF(LEN($AH44)&gt;0,IF(GH$21&lt;=INDEX(INDIRECT($AJ44),1,MATCH($AH44,INDIRECT($AJ44),0)+1)+1,IF(COUNTA(_xll.BDH(TKR,IFERROR(INDEX(INDIRECT($AI44),GH$21,MATCH($AH44,INDIRECT($AJ44),0)+1),""),$Q$5,"",$Q$6,"dts=h","fill=b","array=true"))&gt;1,GH$21,IF(INDEX(INDIRECT($AI44),GH$21,MATCH($AH44,INDIRECT($AJ44),0)+1)="",GH$21,IF(INDEX(INDIRECT($AI44),GH$21,MATCH($AH44,INDIRECT($AJ44),0)+1)="Label",GH$21,IF(INDEX(INDIRECT($AI44),GH$21,MATCH($AH44,INDIRECT($AJ44),0)+1)="GLabel",GH$21,"")))),""),""),"")</f>
        <v/>
      </c>
      <c r="GI44" s="4" t="str">
        <f ca="1">IF(Sec_Formula_Indicator&gt;0,IF(LEN($AH44)&gt;0,IF(GI$21&lt;=INDEX(INDIRECT($AJ44),1,MATCH($AH44,INDIRECT($AJ44),0)+1)+1,IF(COUNTA(_xll.BDH(TKR,IFERROR(INDEX(INDIRECT($AI44),GI$21,MATCH($AH44,INDIRECT($AJ44),0)+1),""),$Q$5,"",$Q$6,"dts=h","fill=b","array=true"))&gt;1,GI$21,IF(INDEX(INDIRECT($AI44),GI$21,MATCH($AH44,INDIRECT($AJ44),0)+1)="",GI$21,IF(INDEX(INDIRECT($AI44),GI$21,MATCH($AH44,INDIRECT($AJ44),0)+1)="Label",GI$21,IF(INDEX(INDIRECT($AI44),GI$21,MATCH($AH44,INDIRECT($AJ44),0)+1)="GLabel",GI$21,"")))),""),""),"")</f>
        <v/>
      </c>
      <c r="GJ44" s="4" t="str">
        <f ca="1">IF(Sec_Formula_Indicator&gt;0,IF(LEN($AH44)&gt;0,IF(GJ$21&lt;=INDEX(INDIRECT($AJ44),1,MATCH($AH44,INDIRECT($AJ44),0)+1)+1,IF(COUNTA(_xll.BDH(TKR,IFERROR(INDEX(INDIRECT($AI44),GJ$21,MATCH($AH44,INDIRECT($AJ44),0)+1),""),$Q$5,"",$Q$6,"dts=h","fill=b","array=true"))&gt;1,GJ$21,IF(INDEX(INDIRECT($AI44),GJ$21,MATCH($AH44,INDIRECT($AJ44),0)+1)="",GJ$21,IF(INDEX(INDIRECT($AI44),GJ$21,MATCH($AH44,INDIRECT($AJ44),0)+1)="Label",GJ$21,IF(INDEX(INDIRECT($AI44),GJ$21,MATCH($AH44,INDIRECT($AJ44),0)+1)="GLabel",GJ$21,"")))),""),""),"")</f>
        <v/>
      </c>
      <c r="GK44" s="4" t="str">
        <f ca="1">IF(Sec_Formula_Indicator&gt;0,IF(LEN($AH44)&gt;0,IF(GK$21&lt;=INDEX(INDIRECT($AJ44),1,MATCH($AH44,INDIRECT($AJ44),0)+1)+1,IF(COUNTA(_xll.BDH(TKR,IFERROR(INDEX(INDIRECT($AI44),GK$21,MATCH($AH44,INDIRECT($AJ44),0)+1),""),$Q$5,"",$Q$6,"dts=h","fill=b","array=true"))&gt;1,GK$21,IF(INDEX(INDIRECT($AI44),GK$21,MATCH($AH44,INDIRECT($AJ44),0)+1)="",GK$21,IF(INDEX(INDIRECT($AI44),GK$21,MATCH($AH44,INDIRECT($AJ44),0)+1)="Label",GK$21,IF(INDEX(INDIRECT($AI44),GK$21,MATCH($AH44,INDIRECT($AJ44),0)+1)="GLabel",GK$21,"")))),""),""),"")</f>
        <v/>
      </c>
      <c r="GL44" s="4" t="str">
        <f ca="1">IF(Sec_Formula_Indicator&gt;0,IF(LEN($AH44)&gt;0,IF(GL$21&lt;=INDEX(INDIRECT($AJ44),1,MATCH($AH44,INDIRECT($AJ44),0)+1)+1,IF(COUNTA(_xll.BDH(TKR,IFERROR(INDEX(INDIRECT($AI44),GL$21,MATCH($AH44,INDIRECT($AJ44),0)+1),""),$Q$5,"",$Q$6,"dts=h","fill=b","array=true"))&gt;1,GL$21,IF(INDEX(INDIRECT($AI44),GL$21,MATCH($AH44,INDIRECT($AJ44),0)+1)="",GL$21,IF(INDEX(INDIRECT($AI44),GL$21,MATCH($AH44,INDIRECT($AJ44),0)+1)="Label",GL$21,IF(INDEX(INDIRECT($AI44),GL$21,MATCH($AH44,INDIRECT($AJ44),0)+1)="GLabel",GL$21,"")))),""),""),"")</f>
        <v/>
      </c>
      <c r="GM44" s="4" t="str">
        <f ca="1">IF(Sec_Formula_Indicator&gt;0,IF(LEN($AH44)&gt;0,IF(GM$21&lt;=INDEX(INDIRECT($AJ44),1,MATCH($AH44,INDIRECT($AJ44),0)+1)+1,IF(COUNTA(_xll.BDH(TKR,IFERROR(INDEX(INDIRECT($AI44),GM$21,MATCH($AH44,INDIRECT($AJ44),0)+1),""),$Q$5,"",$Q$6,"dts=h","fill=b","array=true"))&gt;1,GM$21,IF(INDEX(INDIRECT($AI44),GM$21,MATCH($AH44,INDIRECT($AJ44),0)+1)="",GM$21,IF(INDEX(INDIRECT($AI44),GM$21,MATCH($AH44,INDIRECT($AJ44),0)+1)="Label",GM$21,IF(INDEX(INDIRECT($AI44),GM$21,MATCH($AH44,INDIRECT($AJ44),0)+1)="GLabel",GM$21,"")))),""),""),"")</f>
        <v/>
      </c>
      <c r="GN44" s="4" t="str">
        <f ca="1">IF(Sec_Formula_Indicator&gt;0,IF(LEN($AH44)&gt;0,IF(GN$21&lt;=INDEX(INDIRECT($AJ44),1,MATCH($AH44,INDIRECT($AJ44),0)+1)+1,IF(COUNTA(_xll.BDH(TKR,IFERROR(INDEX(INDIRECT($AI44),GN$21,MATCH($AH44,INDIRECT($AJ44),0)+1),""),$Q$5,"",$Q$6,"dts=h","fill=b","array=true"))&gt;1,GN$21,IF(INDEX(INDIRECT($AI44),GN$21,MATCH($AH44,INDIRECT($AJ44),0)+1)="",GN$21,IF(INDEX(INDIRECT($AI44),GN$21,MATCH($AH44,INDIRECT($AJ44),0)+1)="Label",GN$21,IF(INDEX(INDIRECT($AI44),GN$21,MATCH($AH44,INDIRECT($AJ44),0)+1)="GLabel",GN$21,"")))),""),""),"")</f>
        <v/>
      </c>
      <c r="GO44" s="4" t="str">
        <f ca="1">IF(Sec_Formula_Indicator&gt;0,IF(LEN($AH44)&gt;0,IF(GO$21&lt;=INDEX(INDIRECT($AJ44),1,MATCH($AH44,INDIRECT($AJ44),0)+1)+1,IF(COUNTA(_xll.BDH(TKR,IFERROR(INDEX(INDIRECT($AI44),GO$21,MATCH($AH44,INDIRECT($AJ44),0)+1),""),$Q$5,"",$Q$6,"dts=h","fill=b","array=true"))&gt;1,GO$21,IF(INDEX(INDIRECT($AI44),GO$21,MATCH($AH44,INDIRECT($AJ44),0)+1)="",GO$21,IF(INDEX(INDIRECT($AI44),GO$21,MATCH($AH44,INDIRECT($AJ44),0)+1)="Label",GO$21,IF(INDEX(INDIRECT($AI44),GO$21,MATCH($AH44,INDIRECT($AJ44),0)+1)="GLabel",GO$21,"")))),""),""),"")</f>
        <v/>
      </c>
      <c r="GP44" s="4" t="str">
        <f ca="1">IF(Sec_Formula_Indicator&gt;0,IF(LEN($AH44)&gt;0,IF(GP$21&lt;=INDEX(INDIRECT($AJ44),1,MATCH($AH44,INDIRECT($AJ44),0)+1)+1,IF(COUNTA(_xll.BDH(TKR,IFERROR(INDEX(INDIRECT($AI44),GP$21,MATCH($AH44,INDIRECT($AJ44),0)+1),""),$Q$5,"",$Q$6,"dts=h","fill=b","array=true"))&gt;1,GP$21,IF(INDEX(INDIRECT($AI44),GP$21,MATCH($AH44,INDIRECT($AJ44),0)+1)="",GP$21,IF(INDEX(INDIRECT($AI44),GP$21,MATCH($AH44,INDIRECT($AJ44),0)+1)="Label",GP$21,IF(INDEX(INDIRECT($AI44),GP$21,MATCH($AH44,INDIRECT($AJ44),0)+1)="GLabel",GP$21,"")))),""),""),"")</f>
        <v/>
      </c>
      <c r="GQ44" s="4" t="str">
        <f ca="1">IF(Sec_Formula_Indicator&gt;0,IF(LEN($AH44)&gt;0,IF(GQ$21&lt;=INDEX(INDIRECT($AJ44),1,MATCH($AH44,INDIRECT($AJ44),0)+1)+1,IF(COUNTA(_xll.BDH(TKR,IFERROR(INDEX(INDIRECT($AI44),GQ$21,MATCH($AH44,INDIRECT($AJ44),0)+1),""),$Q$5,"",$Q$6,"dts=h","fill=b","array=true"))&gt;1,GQ$21,IF(INDEX(INDIRECT($AI44),GQ$21,MATCH($AH44,INDIRECT($AJ44),0)+1)="",GQ$21,IF(INDEX(INDIRECT($AI44),GQ$21,MATCH($AH44,INDIRECT($AJ44),0)+1)="Label",GQ$21,IF(INDEX(INDIRECT($AI44),GQ$21,MATCH($AH44,INDIRECT($AJ44),0)+1)="GLabel",GQ$21,"")))),""),""),"")</f>
        <v/>
      </c>
      <c r="GR44" s="4" t="str">
        <f ca="1">IF(Sec_Formula_Indicator&gt;0,IF(LEN($AH44)&gt;0,IF(GR$21&lt;=INDEX(INDIRECT($AJ44),1,MATCH($AH44,INDIRECT($AJ44),0)+1)+1,IF(COUNTA(_xll.BDH(TKR,IFERROR(INDEX(INDIRECT($AI44),GR$21,MATCH($AH44,INDIRECT($AJ44),0)+1),""),$Q$5,"",$Q$6,"dts=h","fill=b","array=true"))&gt;1,GR$21,IF(INDEX(INDIRECT($AI44),GR$21,MATCH($AH44,INDIRECT($AJ44),0)+1)="",GR$21,IF(INDEX(INDIRECT($AI44),GR$21,MATCH($AH44,INDIRECT($AJ44),0)+1)="Label",GR$21,IF(INDEX(INDIRECT($AI44),GR$21,MATCH($AH44,INDIRECT($AJ44),0)+1)="GLabel",GR$21,"")))),""),""),"")</f>
        <v/>
      </c>
      <c r="GS44" s="4" t="str">
        <f ca="1">IF(Sec_Formula_Indicator&gt;0,IF(LEN($AH44)&gt;0,IF(GS$21&lt;=INDEX(INDIRECT($AJ44),1,MATCH($AH44,INDIRECT($AJ44),0)+1)+1,IF(COUNTA(_xll.BDH(TKR,IFERROR(INDEX(INDIRECT($AI44),GS$21,MATCH($AH44,INDIRECT($AJ44),0)+1),""),$Q$5,"",$Q$6,"dts=h","fill=b","array=true"))&gt;1,GS$21,IF(INDEX(INDIRECT($AI44),GS$21,MATCH($AH44,INDIRECT($AJ44),0)+1)="",GS$21,IF(INDEX(INDIRECT($AI44),GS$21,MATCH($AH44,INDIRECT($AJ44),0)+1)="Label",GS$21,IF(INDEX(INDIRECT($AI44),GS$21,MATCH($AH44,INDIRECT($AJ44),0)+1)="GLabel",GS$21,"")))),""),""),"")</f>
        <v/>
      </c>
      <c r="GT44" s="4" t="str">
        <f ca="1">IF(Sec_Formula_Indicator&gt;0,IF(LEN($AH44)&gt;0,IF(GT$21&lt;=INDEX(INDIRECT($AJ44),1,MATCH($AH44,INDIRECT($AJ44),0)+1)+1,IF(COUNTA(_xll.BDH(TKR,IFERROR(INDEX(INDIRECT($AI44),GT$21,MATCH($AH44,INDIRECT($AJ44),0)+1),""),$Q$5,"",$Q$6,"dts=h","fill=b","array=true"))&gt;1,GT$21,IF(INDEX(INDIRECT($AI44),GT$21,MATCH($AH44,INDIRECT($AJ44),0)+1)="",GT$21,IF(INDEX(INDIRECT($AI44),GT$21,MATCH($AH44,INDIRECT($AJ44),0)+1)="Label",GT$21,IF(INDEX(INDIRECT($AI44),GT$21,MATCH($AH44,INDIRECT($AJ44),0)+1)="GLabel",GT$21,"")))),""),""),"")</f>
        <v/>
      </c>
      <c r="GU44" s="4" t="str">
        <f ca="1">IF(Sec_Formula_Indicator&gt;0,IF(LEN($AH44)&gt;0,IF(GU$21&lt;=INDEX(INDIRECT($AJ44),1,MATCH($AH44,INDIRECT($AJ44),0)+1)+1,IF(COUNTA(_xll.BDH(TKR,IFERROR(INDEX(INDIRECT($AI44),GU$21,MATCH($AH44,INDIRECT($AJ44),0)+1),""),$Q$5,"",$Q$6,"dts=h","fill=b","array=true"))&gt;1,GU$21,IF(INDEX(INDIRECT($AI44),GU$21,MATCH($AH44,INDIRECT($AJ44),0)+1)="",GU$21,IF(INDEX(INDIRECT($AI44),GU$21,MATCH($AH44,INDIRECT($AJ44),0)+1)="Label",GU$21,IF(INDEX(INDIRECT($AI44),GU$21,MATCH($AH44,INDIRECT($AJ44),0)+1)="GLabel",GU$21,"")))),""),""),"")</f>
        <v/>
      </c>
      <c r="GV44" s="4" t="str">
        <f ca="1">IF(Sec_Formula_Indicator&gt;0,IF(LEN($AH44)&gt;0,IF(GV$21&lt;=INDEX(INDIRECT($AJ44),1,MATCH($AH44,INDIRECT($AJ44),0)+1)+1,IF(COUNTA(_xll.BDH(TKR,IFERROR(INDEX(INDIRECT($AI44),GV$21,MATCH($AH44,INDIRECT($AJ44),0)+1),""),$Q$5,"",$Q$6,"dts=h","fill=b","array=true"))&gt;1,GV$21,IF(INDEX(INDIRECT($AI44),GV$21,MATCH($AH44,INDIRECT($AJ44),0)+1)="",GV$21,IF(INDEX(INDIRECT($AI44),GV$21,MATCH($AH44,INDIRECT($AJ44),0)+1)="Label",GV$21,IF(INDEX(INDIRECT($AI44),GV$21,MATCH($AH44,INDIRECT($AJ44),0)+1)="GLabel",GV$21,"")))),""),""),"")</f>
        <v/>
      </c>
      <c r="IG44" t="str">
        <f t="shared" ca="1" si="34"/>
        <v/>
      </c>
      <c r="IH44" t="str">
        <f t="shared" ca="1" si="34"/>
        <v/>
      </c>
      <c r="II44" t="str">
        <f t="shared" ca="1" si="34"/>
        <v/>
      </c>
      <c r="IJ44" t="str">
        <f t="shared" ca="1" si="34"/>
        <v/>
      </c>
      <c r="IK44" t="str">
        <f t="shared" ca="1" si="34"/>
        <v/>
      </c>
      <c r="IL44" t="str">
        <f t="shared" ca="1" si="34"/>
        <v/>
      </c>
      <c r="IM44" t="str">
        <f t="shared" ca="1" si="34"/>
        <v/>
      </c>
      <c r="IN44" t="str">
        <f t="shared" ca="1" si="34"/>
        <v/>
      </c>
      <c r="IO44" t="str">
        <f t="shared" ca="1" si="34"/>
        <v/>
      </c>
      <c r="IP44" t="str">
        <f t="shared" ca="1" si="34"/>
        <v/>
      </c>
      <c r="IQ44" t="str">
        <f t="shared" ca="1" si="34"/>
        <v/>
      </c>
      <c r="IR44" t="str">
        <f t="shared" ca="1" si="34"/>
        <v/>
      </c>
      <c r="IS44" t="str">
        <f t="shared" ca="1" si="34"/>
        <v/>
      </c>
      <c r="IT44" t="str">
        <f t="shared" ca="1" si="34"/>
        <v/>
      </c>
      <c r="IU44" t="str">
        <f t="shared" ca="1" si="34"/>
        <v/>
      </c>
      <c r="IV44" t="str">
        <f t="shared" ca="1" si="34"/>
        <v/>
      </c>
      <c r="IW44" t="str">
        <f t="shared" ca="1" si="35"/>
        <v/>
      </c>
      <c r="IX44" t="str">
        <f t="shared" ca="1" si="35"/>
        <v/>
      </c>
      <c r="IY44" t="str">
        <f t="shared" ca="1" si="35"/>
        <v/>
      </c>
      <c r="IZ44" t="str">
        <f t="shared" ca="1" si="35"/>
        <v/>
      </c>
      <c r="JA44" t="str">
        <f t="shared" ca="1" si="35"/>
        <v/>
      </c>
      <c r="JB44" t="str">
        <f t="shared" ca="1" si="35"/>
        <v/>
      </c>
      <c r="JC44" t="str">
        <f t="shared" ca="1" si="35"/>
        <v/>
      </c>
      <c r="JD44" t="str">
        <f t="shared" ca="1" si="35"/>
        <v/>
      </c>
      <c r="JE44" t="str">
        <f t="shared" ca="1" si="35"/>
        <v/>
      </c>
      <c r="JF44" t="str">
        <f t="shared" ca="1" si="35"/>
        <v/>
      </c>
      <c r="JG44" t="str">
        <f t="shared" ca="1" si="35"/>
        <v/>
      </c>
      <c r="JH44" t="str">
        <f t="shared" ca="1" si="35"/>
        <v/>
      </c>
      <c r="JI44" t="str">
        <f t="shared" ca="1" si="35"/>
        <v/>
      </c>
      <c r="JJ44" t="str">
        <f t="shared" ca="1" si="35"/>
        <v/>
      </c>
      <c r="JK44" t="str">
        <f t="shared" ca="1" si="35"/>
        <v/>
      </c>
      <c r="JL44" t="str">
        <f t="shared" ca="1" si="35"/>
        <v/>
      </c>
      <c r="JM44" t="str">
        <f t="shared" ca="1" si="36"/>
        <v/>
      </c>
      <c r="JN44" t="str">
        <f t="shared" ca="1" si="36"/>
        <v/>
      </c>
      <c r="JO44" t="str">
        <f t="shared" ca="1" si="36"/>
        <v/>
      </c>
      <c r="JP44" t="str">
        <f t="shared" ca="1" si="36"/>
        <v/>
      </c>
      <c r="JQ44" t="str">
        <f t="shared" ca="1" si="36"/>
        <v/>
      </c>
      <c r="JR44" t="str">
        <f t="shared" ca="1" si="36"/>
        <v/>
      </c>
      <c r="JS44" t="str">
        <f t="shared" ca="1" si="36"/>
        <v/>
      </c>
      <c r="JT44" t="str">
        <f t="shared" ca="1" si="36"/>
        <v/>
      </c>
      <c r="JU44" t="str">
        <f t="shared" ca="1" si="36"/>
        <v/>
      </c>
      <c r="JV44" t="str">
        <f t="shared" ca="1" si="36"/>
        <v/>
      </c>
      <c r="JW44" t="str">
        <f t="shared" ca="1" si="36"/>
        <v/>
      </c>
      <c r="JX44" t="str">
        <f t="shared" ca="1" si="36"/>
        <v/>
      </c>
      <c r="JY44" t="str">
        <f t="shared" ca="1" si="36"/>
        <v/>
      </c>
      <c r="JZ44" t="str">
        <f t="shared" ca="1" si="36"/>
        <v/>
      </c>
      <c r="KA44" t="str">
        <f t="shared" ca="1" si="36"/>
        <v/>
      </c>
      <c r="KB44" t="str">
        <f t="shared" ca="1" si="36"/>
        <v/>
      </c>
      <c r="KC44" t="str">
        <f t="shared" ca="1" si="37"/>
        <v/>
      </c>
      <c r="KD44" t="str">
        <f t="shared" ca="1" si="37"/>
        <v/>
      </c>
      <c r="KE44" t="str">
        <f t="shared" ca="1" si="37"/>
        <v/>
      </c>
      <c r="KF44" t="str">
        <f t="shared" ca="1" si="37"/>
        <v/>
      </c>
      <c r="KG44" t="str">
        <f t="shared" ca="1" si="37"/>
        <v/>
      </c>
      <c r="KH44" t="str">
        <f t="shared" ca="1" si="37"/>
        <v/>
      </c>
      <c r="KI44" t="str">
        <f t="shared" ca="1" si="37"/>
        <v/>
      </c>
      <c r="KJ44" t="str">
        <f t="shared" ca="1" si="37"/>
        <v/>
      </c>
      <c r="KK44" t="str">
        <f t="shared" ca="1" si="37"/>
        <v/>
      </c>
      <c r="KL44" t="str">
        <f t="shared" ca="1" si="37"/>
        <v/>
      </c>
      <c r="KM44" t="str">
        <f t="shared" ca="1" si="37"/>
        <v/>
      </c>
      <c r="KN44" t="str">
        <f t="shared" ca="1" si="37"/>
        <v/>
      </c>
      <c r="KO44" t="str">
        <f t="shared" ca="1" si="37"/>
        <v/>
      </c>
      <c r="KP44" t="str">
        <f t="shared" ca="1" si="37"/>
        <v/>
      </c>
      <c r="KQ44" t="str">
        <f t="shared" ca="1" si="37"/>
        <v/>
      </c>
      <c r="KR44" t="str">
        <f t="shared" ca="1" si="37"/>
        <v/>
      </c>
      <c r="KS44" t="str">
        <f t="shared" ca="1" si="38"/>
        <v/>
      </c>
      <c r="KT44" t="str">
        <f t="shared" ca="1" si="38"/>
        <v/>
      </c>
      <c r="KU44" t="str">
        <f t="shared" ca="1" si="38"/>
        <v/>
      </c>
      <c r="KV44" t="str">
        <f t="shared" ca="1" si="38"/>
        <v/>
      </c>
      <c r="KW44" t="str">
        <f t="shared" ca="1" si="38"/>
        <v/>
      </c>
      <c r="KX44" t="str">
        <f t="shared" ca="1" si="38"/>
        <v/>
      </c>
      <c r="KY44" t="str">
        <f t="shared" ca="1" si="38"/>
        <v/>
      </c>
      <c r="KZ44" t="str">
        <f t="shared" ca="1" si="38"/>
        <v/>
      </c>
      <c r="LA44" t="str">
        <f t="shared" ca="1" si="38"/>
        <v/>
      </c>
      <c r="LB44" t="str">
        <f t="shared" ca="1" si="38"/>
        <v/>
      </c>
      <c r="LC44" t="str">
        <f t="shared" ca="1" si="38"/>
        <v/>
      </c>
      <c r="LD44" t="str">
        <f t="shared" ca="1" si="38"/>
        <v/>
      </c>
      <c r="LE44" t="str">
        <f t="shared" ca="1" si="38"/>
        <v/>
      </c>
      <c r="LF44" t="str">
        <f t="shared" ca="1" si="38"/>
        <v/>
      </c>
      <c r="LG44" t="str">
        <f t="shared" ca="1" si="38"/>
        <v/>
      </c>
      <c r="LH44" t="str">
        <f t="shared" ca="1" si="38"/>
        <v/>
      </c>
      <c r="LI44" t="str">
        <f t="shared" ca="1" si="39"/>
        <v/>
      </c>
      <c r="LJ44" t="str">
        <f t="shared" ca="1" si="39"/>
        <v/>
      </c>
      <c r="LK44" t="str">
        <f t="shared" ca="1" si="39"/>
        <v/>
      </c>
      <c r="LL44" t="str">
        <f t="shared" ca="1" si="39"/>
        <v/>
      </c>
      <c r="LM44" t="str">
        <f t="shared" ca="1" si="39"/>
        <v/>
      </c>
      <c r="LN44" t="str">
        <f t="shared" ca="1" si="39"/>
        <v/>
      </c>
      <c r="LO44" t="str">
        <f t="shared" ca="1" si="39"/>
        <v/>
      </c>
      <c r="LP44" t="str">
        <f t="shared" ca="1" si="39"/>
        <v/>
      </c>
      <c r="LQ44" t="str">
        <f t="shared" ca="1" si="39"/>
        <v/>
      </c>
      <c r="LR44" t="str">
        <f t="shared" ca="1" si="39"/>
        <v/>
      </c>
      <c r="LS44" t="str">
        <f t="shared" ca="1" si="39"/>
        <v/>
      </c>
      <c r="LT44" t="str">
        <f t="shared" ca="1" si="39"/>
        <v/>
      </c>
      <c r="LU44" t="str">
        <f t="shared" ca="1" si="39"/>
        <v/>
      </c>
      <c r="LV44" t="str">
        <f t="shared" ca="1" si="39"/>
        <v/>
      </c>
      <c r="LW44" t="str">
        <f t="shared" ca="1" si="39"/>
        <v/>
      </c>
      <c r="LX44" t="str">
        <f t="shared" ca="1" si="39"/>
        <v/>
      </c>
      <c r="LY44" t="str">
        <f t="shared" ca="1" si="40"/>
        <v/>
      </c>
      <c r="LZ44" t="str">
        <f t="shared" ca="1" si="40"/>
        <v/>
      </c>
      <c r="MA44" t="str">
        <f t="shared" ca="1" si="40"/>
        <v/>
      </c>
      <c r="MB44" t="str">
        <f t="shared" ca="1" si="40"/>
        <v/>
      </c>
      <c r="MC44" t="str">
        <f t="shared" ca="1" si="40"/>
        <v/>
      </c>
      <c r="MD44" t="str">
        <f t="shared" ca="1" si="40"/>
        <v/>
      </c>
      <c r="ME44" t="str">
        <f t="shared" ca="1" si="40"/>
        <v/>
      </c>
      <c r="MF44" t="str">
        <f t="shared" ca="1" si="40"/>
        <v/>
      </c>
      <c r="MG44" t="str">
        <f t="shared" ca="1" si="40"/>
        <v/>
      </c>
      <c r="MH44" t="str">
        <f t="shared" ca="1" si="40"/>
        <v/>
      </c>
      <c r="MI44" t="str">
        <f t="shared" ca="1" si="40"/>
        <v/>
      </c>
      <c r="MJ44" t="str">
        <f t="shared" ca="1" si="40"/>
        <v/>
      </c>
      <c r="MK44" t="str">
        <f t="shared" ca="1" si="40"/>
        <v/>
      </c>
      <c r="ML44" t="str">
        <f t="shared" ca="1" si="40"/>
        <v/>
      </c>
      <c r="MM44" t="str">
        <f t="shared" ca="1" si="40"/>
        <v/>
      </c>
      <c r="MN44" t="str">
        <f t="shared" ca="1" si="40"/>
        <v/>
      </c>
      <c r="MO44" t="str">
        <f t="shared" ca="1" si="41"/>
        <v/>
      </c>
      <c r="MP44" t="str">
        <f t="shared" ca="1" si="41"/>
        <v/>
      </c>
      <c r="MQ44" t="str">
        <f t="shared" ca="1" si="41"/>
        <v/>
      </c>
      <c r="MR44" t="str">
        <f t="shared" ca="1" si="41"/>
        <v/>
      </c>
      <c r="MS44" t="str">
        <f t="shared" ca="1" si="41"/>
        <v/>
      </c>
      <c r="MT44" t="str">
        <f t="shared" ca="1" si="41"/>
        <v/>
      </c>
      <c r="MU44" t="str">
        <f t="shared" ca="1" si="41"/>
        <v/>
      </c>
      <c r="MV44" t="str">
        <f t="shared" ca="1" si="41"/>
        <v/>
      </c>
      <c r="MW44" t="str">
        <f t="shared" ca="1" si="41"/>
        <v/>
      </c>
      <c r="MX44" t="str">
        <f t="shared" ca="1" si="41"/>
        <v/>
      </c>
      <c r="MY44" t="str">
        <f t="shared" ca="1" si="41"/>
        <v/>
      </c>
      <c r="MZ44" t="str">
        <f t="shared" ca="1" si="41"/>
        <v/>
      </c>
      <c r="NA44" t="str">
        <f t="shared" ca="1" si="41"/>
        <v/>
      </c>
      <c r="NB44" t="str">
        <f t="shared" ca="1" si="41"/>
        <v/>
      </c>
      <c r="NC44" t="str">
        <f t="shared" ca="1" si="41"/>
        <v/>
      </c>
      <c r="ND44" t="str">
        <f t="shared" ca="1" si="41"/>
        <v/>
      </c>
      <c r="NE44" t="str">
        <f t="shared" ca="1" si="42"/>
        <v/>
      </c>
      <c r="NF44" t="str">
        <f t="shared" ca="1" si="42"/>
        <v/>
      </c>
      <c r="NG44" t="str">
        <f t="shared" ca="1" si="42"/>
        <v/>
      </c>
      <c r="NH44" t="str">
        <f t="shared" ca="1" si="42"/>
        <v/>
      </c>
      <c r="NI44" t="str">
        <f t="shared" ca="1" si="42"/>
        <v/>
      </c>
      <c r="NJ44" t="str">
        <f t="shared" ca="1" si="42"/>
        <v/>
      </c>
      <c r="NK44" t="str">
        <f t="shared" ca="1" si="42"/>
        <v/>
      </c>
      <c r="NL44" t="str">
        <f t="shared" ca="1" si="42"/>
        <v/>
      </c>
      <c r="NM44" t="str">
        <f t="shared" ca="1" si="42"/>
        <v/>
      </c>
      <c r="NN44" t="str">
        <f t="shared" ca="1" si="42"/>
        <v/>
      </c>
      <c r="NO44" t="str">
        <f t="shared" ca="1" si="42"/>
        <v/>
      </c>
      <c r="NP44" t="str">
        <f t="shared" ca="1" si="42"/>
        <v/>
      </c>
      <c r="NQ44" t="str">
        <f t="shared" ca="1" si="42"/>
        <v/>
      </c>
      <c r="NR44" t="str">
        <f t="shared" ca="1" si="42"/>
        <v/>
      </c>
      <c r="NS44" t="str">
        <f t="shared" ca="1" si="42"/>
        <v/>
      </c>
      <c r="NT44" t="str">
        <f t="shared" ca="1" si="42"/>
        <v/>
      </c>
      <c r="NU44" t="str">
        <f t="shared" ca="1" si="43"/>
        <v/>
      </c>
      <c r="NV44" t="str">
        <f t="shared" ca="1" si="43"/>
        <v/>
      </c>
      <c r="NW44" t="str">
        <f t="shared" ca="1" si="43"/>
        <v/>
      </c>
      <c r="NX44" t="str">
        <f t="shared" ca="1" si="43"/>
        <v/>
      </c>
      <c r="NY44" t="str">
        <f t="shared" ca="1" si="43"/>
        <v/>
      </c>
      <c r="NZ44" t="str">
        <f t="shared" ca="1" si="43"/>
        <v/>
      </c>
      <c r="OA44" t="str">
        <f t="shared" ca="1" si="43"/>
        <v/>
      </c>
      <c r="OB44" t="str">
        <f t="shared" ca="1" si="43"/>
        <v/>
      </c>
      <c r="OC44" t="str">
        <f t="shared" ca="1" si="43"/>
        <v/>
      </c>
      <c r="OD44" t="str">
        <f t="shared" ca="1" si="43"/>
        <v/>
      </c>
      <c r="OE44" t="str">
        <f t="shared" ca="1" si="43"/>
        <v/>
      </c>
      <c r="OF44" t="str">
        <f t="shared" ca="1" si="43"/>
        <v/>
      </c>
      <c r="OG44" t="str">
        <f t="shared" ca="1" si="43"/>
        <v/>
      </c>
      <c r="OH44" t="str">
        <f t="shared" ca="1" si="43"/>
        <v/>
      </c>
      <c r="OI44" t="str">
        <f t="shared" ca="1" si="43"/>
        <v/>
      </c>
      <c r="OJ44" t="str">
        <f t="shared" ca="1" si="43"/>
        <v/>
      </c>
      <c r="OL44">
        <v>22</v>
      </c>
      <c r="OM44" s="67" t="str">
        <f ca="1">IF($OM43&lt;&gt;"",IF(COUNTIF($OM$23:$OM43,$OM43)-INDEX($AD$23:$AD$48,MATCH($OM43,$AC$23:$AC$48,0),1)=0,INDEX($AC$23:$AC$48,MATCH($OM43,$AC$23:$AC$48,0)+1,1),$OM43),"")</f>
        <v>Income Statement</v>
      </c>
      <c r="ON44">
        <f t="shared" ca="1" si="22"/>
        <v>4</v>
      </c>
      <c r="OO44" t="str">
        <f t="shared" ca="1" si="16"/>
        <v/>
      </c>
      <c r="OP44" t="str">
        <f t="shared" ca="1" si="17"/>
        <v>SGGrids</v>
      </c>
      <c r="OQ44" s="68" t="str">
        <f t="shared" ca="1" si="18"/>
        <v>SGGridNames</v>
      </c>
      <c r="OT44" t="str">
        <f ca="1">IF($OT43&lt;&gt;"",IF(COUNTIF($OT$23:$OT43,$OT43)-INDEX($AF$23:$AF$48,MATCH($OT43,$AE$23:$AE$48,0),1)=0,INDEX($AE$23:$AE$48,MATCH($OT43,$AE$23:$AE$48,0)+1,1),$OT43),"")</f>
        <v/>
      </c>
      <c r="OU44" t="str">
        <f t="shared" ca="1" si="23"/>
        <v/>
      </c>
      <c r="OV44" t="str">
        <f t="shared" ca="1" si="19"/>
        <v/>
      </c>
      <c r="OW44" t="str">
        <f t="shared" ca="1" si="20"/>
        <v/>
      </c>
      <c r="OX44" t="str">
        <f t="shared" ca="1" si="21"/>
        <v/>
      </c>
    </row>
    <row r="45" spans="4:414">
      <c r="D45" s="21"/>
      <c r="E45" s="21" t="s">
        <v>3335</v>
      </c>
      <c r="F45" s="53" t="s">
        <v>8101</v>
      </c>
      <c r="G45" s="21"/>
      <c r="H45" s="45"/>
      <c r="I45" s="53"/>
      <c r="J45" s="53" t="s">
        <v>8110</v>
      </c>
      <c r="K45" s="53"/>
      <c r="L45" s="45" t="str">
        <f ca="1">IF($O45&lt;&gt;"Key Field",IF(ISNUMBER(MATCH(OFFSET($I45,0,RIGHT($F45)-1),OFFSET($C$7,0,RIGHT($F45)-1,8,1),0)),IF(_xll.BDP(TKR,CHOOSE(RIGHT($F45,1),"BI031","BI032","BI033"),"EQY_FUNDS_SEGMENT_NUMBER",MATCH(OFFSET($I45,0,RIGHT($F45)-1),OFFSET($C$7,0,RIGHT($F45)-1,8,1),0))/100&gt;Industry!$W$7,TRUE,""),""),"")</f>
        <v/>
      </c>
      <c r="M45" s="45"/>
      <c r="N45" s="21" t="s">
        <v>3241</v>
      </c>
      <c r="O45" s="21" t="s">
        <v>8102</v>
      </c>
      <c r="P45" s="21"/>
      <c r="Q45" s="45"/>
      <c r="R45" s="21" t="s">
        <v>8124</v>
      </c>
      <c r="S45" s="21" t="s">
        <v>8125</v>
      </c>
      <c r="T45" s="21" t="s">
        <v>8542</v>
      </c>
      <c r="U45" s="45" t="str">
        <f ca="1">IF($O45&lt;&gt;"Key Field",IF(ISNUMBER(MATCH(OFFSET($R45,0,RIGHT($O45)-1),OFFSET($C$7,0,RIGHT($O45)-1,8,1),0)),IF(_xll.BDP(TKR,CHOOSE(RIGHT($O45,1),"BI031","BI032","BI033"),"EQY_FUNDS_SEGMENT_NUMBER",MATCH(OFFSET($R45,0,RIGHT($O45)-1),OFFSET($C$7,0,RIGHT($O45)-1,8,1),0))/100&gt;Industry!$W$7,TRUE,""),""),"")</f>
        <v/>
      </c>
      <c r="V45" s="72"/>
      <c r="Y45" t="str">
        <f ca="1">IFERROR(IF(OR($H45,$L45,$M45)=TRUE,COUNTIF(Y$23:Y44,"&gt;0")+1,""),"")</f>
        <v/>
      </c>
      <c r="Z45" t="str">
        <f ca="1">IFERROR(IF(OR($Q45,$U45,$V45)=TRUE,COUNTIF(Z$23:Z44,"&gt;0")+1,""),"")</f>
        <v/>
      </c>
      <c r="AA45" s="63" t="str">
        <f ca="1">IF(ISNUMBER($AK45),IF($AK45&gt;=1,COUNTIF($AK$41:$AK44,"&gt;=1")+1,""),"")</f>
        <v/>
      </c>
      <c r="AB45">
        <v>23</v>
      </c>
      <c r="AC45" s="61" t="str">
        <f t="shared" ca="1" si="0"/>
        <v/>
      </c>
      <c r="AD45" s="61" t="str">
        <f t="shared" ca="1" si="1"/>
        <v/>
      </c>
      <c r="AE45" s="63" t="str">
        <f t="shared" ca="1" si="2"/>
        <v/>
      </c>
      <c r="AF45" s="63" t="str">
        <f t="shared" ca="1" si="3"/>
        <v/>
      </c>
      <c r="AG45">
        <v>5</v>
      </c>
      <c r="AH45" t="str">
        <f t="shared" ca="1" si="30"/>
        <v/>
      </c>
      <c r="AI45" t="s">
        <v>6548</v>
      </c>
      <c r="AJ45" t="s">
        <v>6547</v>
      </c>
      <c r="AK45" t="str">
        <f t="shared" ca="1" si="31"/>
        <v/>
      </c>
      <c r="AL45" t="str">
        <f t="shared" ca="1" si="32"/>
        <v/>
      </c>
      <c r="AM45" t="str">
        <f t="shared" ca="1" si="33"/>
        <v/>
      </c>
      <c r="AN45" s="4" t="str">
        <f ca="1">IF(Sec_Formula_Indicator&gt;0,IF(LEN($AH45)&gt;0,IF(AN$21&lt;=INDEX(INDIRECT($AJ45),1,MATCH($AH45,INDIRECT($AJ45),0)+1)+1,IF(COUNTA(_xll.BDH(TKR,IFERROR(INDEX(INDIRECT($AI45),AN$21,MATCH($AH45,INDIRECT($AJ45),0)+1),""),$Q$5,"",$Q$6,"dts=h","fill=b","array=true"))&gt;1,AN$21,IF(INDEX(INDIRECT($AI45),AN$21,MATCH($AH45,INDIRECT($AJ45),0)+1)="",AN$21,IF(INDEX(INDIRECT($AI45),AN$21,MATCH($AH45,INDIRECT($AJ45),0)+1)="Label",AN$21,IF(INDEX(INDIRECT($AI45),AN$21,MATCH($AH45,INDIRECT($AJ45),0)+1)="GLabel",AN$21,"")))),""),""),"")</f>
        <v/>
      </c>
      <c r="AO45" s="4" t="str">
        <f ca="1">IF(Sec_Formula_Indicator&gt;0,IF(LEN($AH45)&gt;0,IF(AO$21&lt;=INDEX(INDIRECT($AJ45),1,MATCH($AH45,INDIRECT($AJ45),0)+1)+1,IF(COUNTA(_xll.BDH(TKR,IFERROR(INDEX(INDIRECT($AI45),AO$21,MATCH($AH45,INDIRECT($AJ45),0)+1),""),$Q$5,"",$Q$6,"dts=h","fill=b","array=true"))&gt;1,AO$21,IF(INDEX(INDIRECT($AI45),AO$21,MATCH($AH45,INDIRECT($AJ45),0)+1)="",AO$21,IF(INDEX(INDIRECT($AI45),AO$21,MATCH($AH45,INDIRECT($AJ45),0)+1)="Label",AO$21,IF(INDEX(INDIRECT($AI45),AO$21,MATCH($AH45,INDIRECT($AJ45),0)+1)="GLabel",AO$21,"")))),""),""),"")</f>
        <v/>
      </c>
      <c r="AP45" s="4" t="str">
        <f ca="1">IF(Sec_Formula_Indicator&gt;0,IF(LEN($AH45)&gt;0,IF(AP$21&lt;=INDEX(INDIRECT($AJ45),1,MATCH($AH45,INDIRECT($AJ45),0)+1)+1,IF(COUNTA(_xll.BDH(TKR,IFERROR(INDEX(INDIRECT($AI45),AP$21,MATCH($AH45,INDIRECT($AJ45),0)+1),""),$Q$5,"",$Q$6,"dts=h","fill=b","array=true"))&gt;1,AP$21,IF(INDEX(INDIRECT($AI45),AP$21,MATCH($AH45,INDIRECT($AJ45),0)+1)="",AP$21,IF(INDEX(INDIRECT($AI45),AP$21,MATCH($AH45,INDIRECT($AJ45),0)+1)="Label",AP$21,IF(INDEX(INDIRECT($AI45),AP$21,MATCH($AH45,INDIRECT($AJ45),0)+1)="GLabel",AP$21,"")))),""),""),"")</f>
        <v/>
      </c>
      <c r="AQ45" s="4" t="str">
        <f ca="1">IF(Sec_Formula_Indicator&gt;0,IF(LEN($AH45)&gt;0,IF(AQ$21&lt;=INDEX(INDIRECT($AJ45),1,MATCH($AH45,INDIRECT($AJ45),0)+1)+1,IF(COUNTA(_xll.BDH(TKR,IFERROR(INDEX(INDIRECT($AI45),AQ$21,MATCH($AH45,INDIRECT($AJ45),0)+1),""),$Q$5,"",$Q$6,"dts=h","fill=b","array=true"))&gt;1,AQ$21,IF(INDEX(INDIRECT($AI45),AQ$21,MATCH($AH45,INDIRECT($AJ45),0)+1)="",AQ$21,IF(INDEX(INDIRECT($AI45),AQ$21,MATCH($AH45,INDIRECT($AJ45),0)+1)="Label",AQ$21,IF(INDEX(INDIRECT($AI45),AQ$21,MATCH($AH45,INDIRECT($AJ45),0)+1)="GLabel",AQ$21,"")))),""),""),"")</f>
        <v/>
      </c>
      <c r="AR45" s="4" t="str">
        <f ca="1">IF(Sec_Formula_Indicator&gt;0,IF(LEN($AH45)&gt;0,IF(AR$21&lt;=INDEX(INDIRECT($AJ45),1,MATCH($AH45,INDIRECT($AJ45),0)+1)+1,IF(COUNTA(_xll.BDH(TKR,IFERROR(INDEX(INDIRECT($AI45),AR$21,MATCH($AH45,INDIRECT($AJ45),0)+1),""),$Q$5,"",$Q$6,"dts=h","fill=b","array=true"))&gt;1,AR$21,IF(INDEX(INDIRECT($AI45),AR$21,MATCH($AH45,INDIRECT($AJ45),0)+1)="",AR$21,IF(INDEX(INDIRECT($AI45),AR$21,MATCH($AH45,INDIRECT($AJ45),0)+1)="Label",AR$21,IF(INDEX(INDIRECT($AI45),AR$21,MATCH($AH45,INDIRECT($AJ45),0)+1)="GLabel",AR$21,"")))),""),""),"")</f>
        <v/>
      </c>
      <c r="AS45" s="4" t="str">
        <f ca="1">IF(Sec_Formula_Indicator&gt;0,IF(LEN($AH45)&gt;0,IF(AS$21&lt;=INDEX(INDIRECT($AJ45),1,MATCH($AH45,INDIRECT($AJ45),0)+1)+1,IF(COUNTA(_xll.BDH(TKR,IFERROR(INDEX(INDIRECT($AI45),AS$21,MATCH($AH45,INDIRECT($AJ45),0)+1),""),$Q$5,"",$Q$6,"dts=h","fill=b","array=true"))&gt;1,AS$21,IF(INDEX(INDIRECT($AI45),AS$21,MATCH($AH45,INDIRECT($AJ45),0)+1)="",AS$21,IF(INDEX(INDIRECT($AI45),AS$21,MATCH($AH45,INDIRECT($AJ45),0)+1)="Label",AS$21,IF(INDEX(INDIRECT($AI45),AS$21,MATCH($AH45,INDIRECT($AJ45),0)+1)="GLabel",AS$21,"")))),""),""),"")</f>
        <v/>
      </c>
      <c r="AT45" s="4" t="str">
        <f ca="1">IF(Sec_Formula_Indicator&gt;0,IF(LEN($AH45)&gt;0,IF(AT$21&lt;=INDEX(INDIRECT($AJ45),1,MATCH($AH45,INDIRECT($AJ45),0)+1)+1,IF(COUNTA(_xll.BDH(TKR,IFERROR(INDEX(INDIRECT($AI45),AT$21,MATCH($AH45,INDIRECT($AJ45),0)+1),""),$Q$5,"",$Q$6,"dts=h","fill=b","array=true"))&gt;1,AT$21,IF(INDEX(INDIRECT($AI45),AT$21,MATCH($AH45,INDIRECT($AJ45),0)+1)="",AT$21,IF(INDEX(INDIRECT($AI45),AT$21,MATCH($AH45,INDIRECT($AJ45),0)+1)="Label",AT$21,IF(INDEX(INDIRECT($AI45),AT$21,MATCH($AH45,INDIRECT($AJ45),0)+1)="GLabel",AT$21,"")))),""),""),"")</f>
        <v/>
      </c>
      <c r="AU45" s="4" t="str">
        <f ca="1">IF(Sec_Formula_Indicator&gt;0,IF(LEN($AH45)&gt;0,IF(AU$21&lt;=INDEX(INDIRECT($AJ45),1,MATCH($AH45,INDIRECT($AJ45),0)+1)+1,IF(COUNTA(_xll.BDH(TKR,IFERROR(INDEX(INDIRECT($AI45),AU$21,MATCH($AH45,INDIRECT($AJ45),0)+1),""),$Q$5,"",$Q$6,"dts=h","fill=b","array=true"))&gt;1,AU$21,IF(INDEX(INDIRECT($AI45),AU$21,MATCH($AH45,INDIRECT($AJ45),0)+1)="",AU$21,IF(INDEX(INDIRECT($AI45),AU$21,MATCH($AH45,INDIRECT($AJ45),0)+1)="Label",AU$21,IF(INDEX(INDIRECT($AI45),AU$21,MATCH($AH45,INDIRECT($AJ45),0)+1)="GLabel",AU$21,"")))),""),""),"")</f>
        <v/>
      </c>
      <c r="AV45" s="4" t="str">
        <f ca="1">IF(Sec_Formula_Indicator&gt;0,IF(LEN($AH45)&gt;0,IF(AV$21&lt;=INDEX(INDIRECT($AJ45),1,MATCH($AH45,INDIRECT($AJ45),0)+1)+1,IF(COUNTA(_xll.BDH(TKR,IFERROR(INDEX(INDIRECT($AI45),AV$21,MATCH($AH45,INDIRECT($AJ45),0)+1),""),$Q$5,"",$Q$6,"dts=h","fill=b","array=true"))&gt;1,AV$21,IF(INDEX(INDIRECT($AI45),AV$21,MATCH($AH45,INDIRECT($AJ45),0)+1)="",AV$21,IF(INDEX(INDIRECT($AI45),AV$21,MATCH($AH45,INDIRECT($AJ45),0)+1)="Label",AV$21,IF(INDEX(INDIRECT($AI45),AV$21,MATCH($AH45,INDIRECT($AJ45),0)+1)="GLabel",AV$21,"")))),""),""),"")</f>
        <v/>
      </c>
      <c r="AW45" s="4" t="str">
        <f ca="1">IF(Sec_Formula_Indicator&gt;0,IF(LEN($AH45)&gt;0,IF(AW$21&lt;=INDEX(INDIRECT($AJ45),1,MATCH($AH45,INDIRECT($AJ45),0)+1)+1,IF(COUNTA(_xll.BDH(TKR,IFERROR(INDEX(INDIRECT($AI45),AW$21,MATCH($AH45,INDIRECT($AJ45),0)+1),""),$Q$5,"",$Q$6,"dts=h","fill=b","array=true"))&gt;1,AW$21,IF(INDEX(INDIRECT($AI45),AW$21,MATCH($AH45,INDIRECT($AJ45),0)+1)="",AW$21,IF(INDEX(INDIRECT($AI45),AW$21,MATCH($AH45,INDIRECT($AJ45),0)+1)="Label",AW$21,IF(INDEX(INDIRECT($AI45),AW$21,MATCH($AH45,INDIRECT($AJ45),0)+1)="GLabel",AW$21,"")))),""),""),"")</f>
        <v/>
      </c>
      <c r="AX45" s="4" t="str">
        <f ca="1">IF(Sec_Formula_Indicator&gt;0,IF(LEN($AH45)&gt;0,IF(AX$21&lt;=INDEX(INDIRECT($AJ45),1,MATCH($AH45,INDIRECT($AJ45),0)+1)+1,IF(COUNTA(_xll.BDH(TKR,IFERROR(INDEX(INDIRECT($AI45),AX$21,MATCH($AH45,INDIRECT($AJ45),0)+1),""),$Q$5,"",$Q$6,"dts=h","fill=b","array=true"))&gt;1,AX$21,IF(INDEX(INDIRECT($AI45),AX$21,MATCH($AH45,INDIRECT($AJ45),0)+1)="",AX$21,IF(INDEX(INDIRECT($AI45),AX$21,MATCH($AH45,INDIRECT($AJ45),0)+1)="Label",AX$21,IF(INDEX(INDIRECT($AI45),AX$21,MATCH($AH45,INDIRECT($AJ45),0)+1)="GLabel",AX$21,"")))),""),""),"")</f>
        <v/>
      </c>
      <c r="AY45" s="4" t="str">
        <f ca="1">IF(Sec_Formula_Indicator&gt;0,IF(LEN($AH45)&gt;0,IF(AY$21&lt;=INDEX(INDIRECT($AJ45),1,MATCH($AH45,INDIRECT($AJ45),0)+1)+1,IF(COUNTA(_xll.BDH(TKR,IFERROR(INDEX(INDIRECT($AI45),AY$21,MATCH($AH45,INDIRECT($AJ45),0)+1),""),$Q$5,"",$Q$6,"dts=h","fill=b","array=true"))&gt;1,AY$21,IF(INDEX(INDIRECT($AI45),AY$21,MATCH($AH45,INDIRECT($AJ45),0)+1)="",AY$21,IF(INDEX(INDIRECT($AI45),AY$21,MATCH($AH45,INDIRECT($AJ45),0)+1)="Label",AY$21,IF(INDEX(INDIRECT($AI45),AY$21,MATCH($AH45,INDIRECT($AJ45),0)+1)="GLabel",AY$21,"")))),""),""),"")</f>
        <v/>
      </c>
      <c r="AZ45" s="4" t="str">
        <f ca="1">IF(Sec_Formula_Indicator&gt;0,IF(LEN($AH45)&gt;0,IF(AZ$21&lt;=INDEX(INDIRECT($AJ45),1,MATCH($AH45,INDIRECT($AJ45),0)+1)+1,IF(COUNTA(_xll.BDH(TKR,IFERROR(INDEX(INDIRECT($AI45),AZ$21,MATCH($AH45,INDIRECT($AJ45),0)+1),""),$Q$5,"",$Q$6,"dts=h","fill=b","array=true"))&gt;1,AZ$21,IF(INDEX(INDIRECT($AI45),AZ$21,MATCH($AH45,INDIRECT($AJ45),0)+1)="",AZ$21,IF(INDEX(INDIRECT($AI45),AZ$21,MATCH($AH45,INDIRECT($AJ45),0)+1)="Label",AZ$21,IF(INDEX(INDIRECT($AI45),AZ$21,MATCH($AH45,INDIRECT($AJ45),0)+1)="GLabel",AZ$21,"")))),""),""),"")</f>
        <v/>
      </c>
      <c r="BA45" s="4" t="str">
        <f ca="1">IF(Sec_Formula_Indicator&gt;0,IF(LEN($AH45)&gt;0,IF(BA$21&lt;=INDEX(INDIRECT($AJ45),1,MATCH($AH45,INDIRECT($AJ45),0)+1)+1,IF(COUNTA(_xll.BDH(TKR,IFERROR(INDEX(INDIRECT($AI45),BA$21,MATCH($AH45,INDIRECT($AJ45),0)+1),""),$Q$5,"",$Q$6,"dts=h","fill=b","array=true"))&gt;1,BA$21,IF(INDEX(INDIRECT($AI45),BA$21,MATCH($AH45,INDIRECT($AJ45),0)+1)="",BA$21,IF(INDEX(INDIRECT($AI45),BA$21,MATCH($AH45,INDIRECT($AJ45),0)+1)="Label",BA$21,IF(INDEX(INDIRECT($AI45),BA$21,MATCH($AH45,INDIRECT($AJ45),0)+1)="GLabel",BA$21,"")))),""),""),"")</f>
        <v/>
      </c>
      <c r="BB45" s="4" t="str">
        <f ca="1">IF(Sec_Formula_Indicator&gt;0,IF(LEN($AH45)&gt;0,IF(BB$21&lt;=INDEX(INDIRECT($AJ45),1,MATCH($AH45,INDIRECT($AJ45),0)+1)+1,IF(COUNTA(_xll.BDH(TKR,IFERROR(INDEX(INDIRECT($AI45),BB$21,MATCH($AH45,INDIRECT($AJ45),0)+1),""),$Q$5,"",$Q$6,"dts=h","fill=b","array=true"))&gt;1,BB$21,IF(INDEX(INDIRECT($AI45),BB$21,MATCH($AH45,INDIRECT($AJ45),0)+1)="",BB$21,IF(INDEX(INDIRECT($AI45),BB$21,MATCH($AH45,INDIRECT($AJ45),0)+1)="Label",BB$21,IF(INDEX(INDIRECT($AI45),BB$21,MATCH($AH45,INDIRECT($AJ45),0)+1)="GLabel",BB$21,"")))),""),""),"")</f>
        <v/>
      </c>
      <c r="BC45" s="4" t="str">
        <f ca="1">IF(Sec_Formula_Indicator&gt;0,IF(LEN($AH45)&gt;0,IF(BC$21&lt;=INDEX(INDIRECT($AJ45),1,MATCH($AH45,INDIRECT($AJ45),0)+1)+1,IF(COUNTA(_xll.BDH(TKR,IFERROR(INDEX(INDIRECT($AI45),BC$21,MATCH($AH45,INDIRECT($AJ45),0)+1),""),$Q$5,"",$Q$6,"dts=h","fill=b","array=true"))&gt;1,BC$21,IF(INDEX(INDIRECT($AI45),BC$21,MATCH($AH45,INDIRECT($AJ45),0)+1)="",BC$21,IF(INDEX(INDIRECT($AI45),BC$21,MATCH($AH45,INDIRECT($AJ45),0)+1)="Label",BC$21,IF(INDEX(INDIRECT($AI45),BC$21,MATCH($AH45,INDIRECT($AJ45),0)+1)="GLabel",BC$21,"")))),""),""),"")</f>
        <v/>
      </c>
      <c r="BD45" s="4" t="str">
        <f ca="1">IF(Sec_Formula_Indicator&gt;0,IF(LEN($AH45)&gt;0,IF(BD$21&lt;=INDEX(INDIRECT($AJ45),1,MATCH($AH45,INDIRECT($AJ45),0)+1)+1,IF(COUNTA(_xll.BDH(TKR,IFERROR(INDEX(INDIRECT($AI45),BD$21,MATCH($AH45,INDIRECT($AJ45),0)+1),""),$Q$5,"",$Q$6,"dts=h","fill=b","array=true"))&gt;1,BD$21,IF(INDEX(INDIRECT($AI45),BD$21,MATCH($AH45,INDIRECT($AJ45),0)+1)="",BD$21,IF(INDEX(INDIRECT($AI45),BD$21,MATCH($AH45,INDIRECT($AJ45),0)+1)="Label",BD$21,IF(INDEX(INDIRECT($AI45),BD$21,MATCH($AH45,INDIRECT($AJ45),0)+1)="GLabel",BD$21,"")))),""),""),"")</f>
        <v/>
      </c>
      <c r="BE45" s="4" t="str">
        <f ca="1">IF(Sec_Formula_Indicator&gt;0,IF(LEN($AH45)&gt;0,IF(BE$21&lt;=INDEX(INDIRECT($AJ45),1,MATCH($AH45,INDIRECT($AJ45),0)+1)+1,IF(COUNTA(_xll.BDH(TKR,IFERROR(INDEX(INDIRECT($AI45),BE$21,MATCH($AH45,INDIRECT($AJ45),0)+1),""),$Q$5,"",$Q$6,"dts=h","fill=b","array=true"))&gt;1,BE$21,IF(INDEX(INDIRECT($AI45),BE$21,MATCH($AH45,INDIRECT($AJ45),0)+1)="",BE$21,IF(INDEX(INDIRECT($AI45),BE$21,MATCH($AH45,INDIRECT($AJ45),0)+1)="Label",BE$21,IF(INDEX(INDIRECT($AI45),BE$21,MATCH($AH45,INDIRECT($AJ45),0)+1)="GLabel",BE$21,"")))),""),""),"")</f>
        <v/>
      </c>
      <c r="BF45" s="4" t="str">
        <f ca="1">IF(Sec_Formula_Indicator&gt;0,IF(LEN($AH45)&gt;0,IF(BF$21&lt;=INDEX(INDIRECT($AJ45),1,MATCH($AH45,INDIRECT($AJ45),0)+1)+1,IF(COUNTA(_xll.BDH(TKR,IFERROR(INDEX(INDIRECT($AI45),BF$21,MATCH($AH45,INDIRECT($AJ45),0)+1),""),$Q$5,"",$Q$6,"dts=h","fill=b","array=true"))&gt;1,BF$21,IF(INDEX(INDIRECT($AI45),BF$21,MATCH($AH45,INDIRECT($AJ45),0)+1)="",BF$21,IF(INDEX(INDIRECT($AI45),BF$21,MATCH($AH45,INDIRECT($AJ45),0)+1)="Label",BF$21,IF(INDEX(INDIRECT($AI45),BF$21,MATCH($AH45,INDIRECT($AJ45),0)+1)="GLabel",BF$21,"")))),""),""),"")</f>
        <v/>
      </c>
      <c r="BG45" s="4" t="str">
        <f ca="1">IF(Sec_Formula_Indicator&gt;0,IF(LEN($AH45)&gt;0,IF(BG$21&lt;=INDEX(INDIRECT($AJ45),1,MATCH($AH45,INDIRECT($AJ45),0)+1)+1,IF(COUNTA(_xll.BDH(TKR,IFERROR(INDEX(INDIRECT($AI45),BG$21,MATCH($AH45,INDIRECT($AJ45),0)+1),""),$Q$5,"",$Q$6,"dts=h","fill=b","array=true"))&gt;1,BG$21,IF(INDEX(INDIRECT($AI45),BG$21,MATCH($AH45,INDIRECT($AJ45),0)+1)="",BG$21,IF(INDEX(INDIRECT($AI45),BG$21,MATCH($AH45,INDIRECT($AJ45),0)+1)="Label",BG$21,IF(INDEX(INDIRECT($AI45),BG$21,MATCH($AH45,INDIRECT($AJ45),0)+1)="GLabel",BG$21,"")))),""),""),"")</f>
        <v/>
      </c>
      <c r="BH45" s="4" t="str">
        <f ca="1">IF(Sec_Formula_Indicator&gt;0,IF(LEN($AH45)&gt;0,IF(BH$21&lt;=INDEX(INDIRECT($AJ45),1,MATCH($AH45,INDIRECT($AJ45),0)+1)+1,IF(COUNTA(_xll.BDH(TKR,IFERROR(INDEX(INDIRECT($AI45),BH$21,MATCH($AH45,INDIRECT($AJ45),0)+1),""),$Q$5,"",$Q$6,"dts=h","fill=b","array=true"))&gt;1,BH$21,IF(INDEX(INDIRECT($AI45),BH$21,MATCH($AH45,INDIRECT($AJ45),0)+1)="",BH$21,IF(INDEX(INDIRECT($AI45),BH$21,MATCH($AH45,INDIRECT($AJ45),0)+1)="Label",BH$21,IF(INDEX(INDIRECT($AI45),BH$21,MATCH($AH45,INDIRECT($AJ45),0)+1)="GLabel",BH$21,"")))),""),""),"")</f>
        <v/>
      </c>
      <c r="BI45" s="4" t="str">
        <f ca="1">IF(Sec_Formula_Indicator&gt;0,IF(LEN($AH45)&gt;0,IF(BI$21&lt;=INDEX(INDIRECT($AJ45),1,MATCH($AH45,INDIRECT($AJ45),0)+1)+1,IF(COUNTA(_xll.BDH(TKR,IFERROR(INDEX(INDIRECT($AI45),BI$21,MATCH($AH45,INDIRECT($AJ45),0)+1),""),$Q$5,"",$Q$6,"dts=h","fill=b","array=true"))&gt;1,BI$21,IF(INDEX(INDIRECT($AI45),BI$21,MATCH($AH45,INDIRECT($AJ45),0)+1)="",BI$21,IF(INDEX(INDIRECT($AI45),BI$21,MATCH($AH45,INDIRECT($AJ45),0)+1)="Label",BI$21,IF(INDEX(INDIRECT($AI45),BI$21,MATCH($AH45,INDIRECT($AJ45),0)+1)="GLabel",BI$21,"")))),""),""),"")</f>
        <v/>
      </c>
      <c r="BJ45" s="4" t="str">
        <f ca="1">IF(Sec_Formula_Indicator&gt;0,IF(LEN($AH45)&gt;0,IF(BJ$21&lt;=INDEX(INDIRECT($AJ45),1,MATCH($AH45,INDIRECT($AJ45),0)+1)+1,IF(COUNTA(_xll.BDH(TKR,IFERROR(INDEX(INDIRECT($AI45),BJ$21,MATCH($AH45,INDIRECT($AJ45),0)+1),""),$Q$5,"",$Q$6,"dts=h","fill=b","array=true"))&gt;1,BJ$21,IF(INDEX(INDIRECT($AI45),BJ$21,MATCH($AH45,INDIRECT($AJ45),0)+1)="",BJ$21,IF(INDEX(INDIRECT($AI45),BJ$21,MATCH($AH45,INDIRECT($AJ45),0)+1)="Label",BJ$21,IF(INDEX(INDIRECT($AI45),BJ$21,MATCH($AH45,INDIRECT($AJ45),0)+1)="GLabel",BJ$21,"")))),""),""),"")</f>
        <v/>
      </c>
      <c r="BK45" s="4" t="str">
        <f ca="1">IF(Sec_Formula_Indicator&gt;0,IF(LEN($AH45)&gt;0,IF(BK$21&lt;=INDEX(INDIRECT($AJ45),1,MATCH($AH45,INDIRECT($AJ45),0)+1)+1,IF(COUNTA(_xll.BDH(TKR,IFERROR(INDEX(INDIRECT($AI45),BK$21,MATCH($AH45,INDIRECT($AJ45),0)+1),""),$Q$5,"",$Q$6,"dts=h","fill=b","array=true"))&gt;1,BK$21,IF(INDEX(INDIRECT($AI45),BK$21,MATCH($AH45,INDIRECT($AJ45),0)+1)="",BK$21,IF(INDEX(INDIRECT($AI45),BK$21,MATCH($AH45,INDIRECT($AJ45),0)+1)="Label",BK$21,IF(INDEX(INDIRECT($AI45),BK$21,MATCH($AH45,INDIRECT($AJ45),0)+1)="GLabel",BK$21,"")))),""),""),"")</f>
        <v/>
      </c>
      <c r="BL45" s="4" t="str">
        <f ca="1">IF(Sec_Formula_Indicator&gt;0,IF(LEN($AH45)&gt;0,IF(BL$21&lt;=INDEX(INDIRECT($AJ45),1,MATCH($AH45,INDIRECT($AJ45),0)+1)+1,IF(COUNTA(_xll.BDH(TKR,IFERROR(INDEX(INDIRECT($AI45),BL$21,MATCH($AH45,INDIRECT($AJ45),0)+1),""),$Q$5,"",$Q$6,"dts=h","fill=b","array=true"))&gt;1,BL$21,IF(INDEX(INDIRECT($AI45),BL$21,MATCH($AH45,INDIRECT($AJ45),0)+1)="",BL$21,IF(INDEX(INDIRECT($AI45),BL$21,MATCH($AH45,INDIRECT($AJ45),0)+1)="Label",BL$21,IF(INDEX(INDIRECT($AI45),BL$21,MATCH($AH45,INDIRECT($AJ45),0)+1)="GLabel",BL$21,"")))),""),""),"")</f>
        <v/>
      </c>
      <c r="BM45" s="4" t="str">
        <f ca="1">IF(Sec_Formula_Indicator&gt;0,IF(LEN($AH45)&gt;0,IF(BM$21&lt;=INDEX(INDIRECT($AJ45),1,MATCH($AH45,INDIRECT($AJ45),0)+1)+1,IF(COUNTA(_xll.BDH(TKR,IFERROR(INDEX(INDIRECT($AI45),BM$21,MATCH($AH45,INDIRECT($AJ45),0)+1),""),$Q$5,"",$Q$6,"dts=h","fill=b","array=true"))&gt;1,BM$21,IF(INDEX(INDIRECT($AI45),BM$21,MATCH($AH45,INDIRECT($AJ45),0)+1)="",BM$21,IF(INDEX(INDIRECT($AI45),BM$21,MATCH($AH45,INDIRECT($AJ45),0)+1)="Label",BM$21,IF(INDEX(INDIRECT($AI45),BM$21,MATCH($AH45,INDIRECT($AJ45),0)+1)="GLabel",BM$21,"")))),""),""),"")</f>
        <v/>
      </c>
      <c r="BN45" s="4" t="str">
        <f ca="1">IF(Sec_Formula_Indicator&gt;0,IF(LEN($AH45)&gt;0,IF(BN$21&lt;=INDEX(INDIRECT($AJ45),1,MATCH($AH45,INDIRECT($AJ45),0)+1)+1,IF(COUNTA(_xll.BDH(TKR,IFERROR(INDEX(INDIRECT($AI45),BN$21,MATCH($AH45,INDIRECT($AJ45),0)+1),""),$Q$5,"",$Q$6,"dts=h","fill=b","array=true"))&gt;1,BN$21,IF(INDEX(INDIRECT($AI45),BN$21,MATCH($AH45,INDIRECT($AJ45),0)+1)="",BN$21,IF(INDEX(INDIRECT($AI45),BN$21,MATCH($AH45,INDIRECT($AJ45),0)+1)="Label",BN$21,IF(INDEX(INDIRECT($AI45),BN$21,MATCH($AH45,INDIRECT($AJ45),0)+1)="GLabel",BN$21,"")))),""),""),"")</f>
        <v/>
      </c>
      <c r="BO45" s="4" t="str">
        <f ca="1">IF(Sec_Formula_Indicator&gt;0,IF(LEN($AH45)&gt;0,IF(BO$21&lt;=INDEX(INDIRECT($AJ45),1,MATCH($AH45,INDIRECT($AJ45),0)+1)+1,IF(COUNTA(_xll.BDH(TKR,IFERROR(INDEX(INDIRECT($AI45),BO$21,MATCH($AH45,INDIRECT($AJ45),0)+1),""),$Q$5,"",$Q$6,"dts=h","fill=b","array=true"))&gt;1,BO$21,IF(INDEX(INDIRECT($AI45),BO$21,MATCH($AH45,INDIRECT($AJ45),0)+1)="",BO$21,IF(INDEX(INDIRECT($AI45),BO$21,MATCH($AH45,INDIRECT($AJ45),0)+1)="Label",BO$21,IF(INDEX(INDIRECT($AI45),BO$21,MATCH($AH45,INDIRECT($AJ45),0)+1)="GLabel",BO$21,"")))),""),""),"")</f>
        <v/>
      </c>
      <c r="BP45" s="4" t="str">
        <f ca="1">IF(Sec_Formula_Indicator&gt;0,IF(LEN($AH45)&gt;0,IF(BP$21&lt;=INDEX(INDIRECT($AJ45),1,MATCH($AH45,INDIRECT($AJ45),0)+1)+1,IF(COUNTA(_xll.BDH(TKR,IFERROR(INDEX(INDIRECT($AI45),BP$21,MATCH($AH45,INDIRECT($AJ45),0)+1),""),$Q$5,"",$Q$6,"dts=h","fill=b","array=true"))&gt;1,BP$21,IF(INDEX(INDIRECT($AI45),BP$21,MATCH($AH45,INDIRECT($AJ45),0)+1)="",BP$21,IF(INDEX(INDIRECT($AI45),BP$21,MATCH($AH45,INDIRECT($AJ45),0)+1)="Label",BP$21,IF(INDEX(INDIRECT($AI45),BP$21,MATCH($AH45,INDIRECT($AJ45),0)+1)="GLabel",BP$21,"")))),""),""),"")</f>
        <v/>
      </c>
      <c r="BQ45" s="4" t="str">
        <f ca="1">IF(Sec_Formula_Indicator&gt;0,IF(LEN($AH45)&gt;0,IF(BQ$21&lt;=INDEX(INDIRECT($AJ45),1,MATCH($AH45,INDIRECT($AJ45),0)+1)+1,IF(COUNTA(_xll.BDH(TKR,IFERROR(INDEX(INDIRECT($AI45),BQ$21,MATCH($AH45,INDIRECT($AJ45),0)+1),""),$Q$5,"",$Q$6,"dts=h","fill=b","array=true"))&gt;1,BQ$21,IF(INDEX(INDIRECT($AI45),BQ$21,MATCH($AH45,INDIRECT($AJ45),0)+1)="",BQ$21,IF(INDEX(INDIRECT($AI45),BQ$21,MATCH($AH45,INDIRECT($AJ45),0)+1)="Label",BQ$21,IF(INDEX(INDIRECT($AI45),BQ$21,MATCH($AH45,INDIRECT($AJ45),0)+1)="GLabel",BQ$21,"")))),""),""),"")</f>
        <v/>
      </c>
      <c r="BR45" s="4" t="str">
        <f ca="1">IF(Sec_Formula_Indicator&gt;0,IF(LEN($AH45)&gt;0,IF(BR$21&lt;=INDEX(INDIRECT($AJ45),1,MATCH($AH45,INDIRECT($AJ45),0)+1)+1,IF(COUNTA(_xll.BDH(TKR,IFERROR(INDEX(INDIRECT($AI45),BR$21,MATCH($AH45,INDIRECT($AJ45),0)+1),""),$Q$5,"",$Q$6,"dts=h","fill=b","array=true"))&gt;1,BR$21,IF(INDEX(INDIRECT($AI45),BR$21,MATCH($AH45,INDIRECT($AJ45),0)+1)="",BR$21,IF(INDEX(INDIRECT($AI45),BR$21,MATCH($AH45,INDIRECT($AJ45),0)+1)="Label",BR$21,IF(INDEX(INDIRECT($AI45),BR$21,MATCH($AH45,INDIRECT($AJ45),0)+1)="GLabel",BR$21,"")))),""),""),"")</f>
        <v/>
      </c>
      <c r="BS45" s="4" t="str">
        <f ca="1">IF(Sec_Formula_Indicator&gt;0,IF(LEN($AH45)&gt;0,IF(BS$21&lt;=INDEX(INDIRECT($AJ45),1,MATCH($AH45,INDIRECT($AJ45),0)+1)+1,IF(COUNTA(_xll.BDH(TKR,IFERROR(INDEX(INDIRECT($AI45),BS$21,MATCH($AH45,INDIRECT($AJ45),0)+1),""),$Q$5,"",$Q$6,"dts=h","fill=b","array=true"))&gt;1,BS$21,IF(INDEX(INDIRECT($AI45),BS$21,MATCH($AH45,INDIRECT($AJ45),0)+1)="",BS$21,IF(INDEX(INDIRECT($AI45),BS$21,MATCH($AH45,INDIRECT($AJ45),0)+1)="Label",BS$21,IF(INDEX(INDIRECT($AI45),BS$21,MATCH($AH45,INDIRECT($AJ45),0)+1)="GLabel",BS$21,"")))),""),""),"")</f>
        <v/>
      </c>
      <c r="BT45" s="4" t="str">
        <f ca="1">IF(Sec_Formula_Indicator&gt;0,IF(LEN($AH45)&gt;0,IF(BT$21&lt;=INDEX(INDIRECT($AJ45),1,MATCH($AH45,INDIRECT($AJ45),0)+1)+1,IF(COUNTA(_xll.BDH(TKR,IFERROR(INDEX(INDIRECT($AI45),BT$21,MATCH($AH45,INDIRECT($AJ45),0)+1),""),$Q$5,"",$Q$6,"dts=h","fill=b","array=true"))&gt;1,BT$21,IF(INDEX(INDIRECT($AI45),BT$21,MATCH($AH45,INDIRECT($AJ45),0)+1)="",BT$21,IF(INDEX(INDIRECT($AI45),BT$21,MATCH($AH45,INDIRECT($AJ45),0)+1)="Label",BT$21,IF(INDEX(INDIRECT($AI45),BT$21,MATCH($AH45,INDIRECT($AJ45),0)+1)="GLabel",BT$21,"")))),""),""),"")</f>
        <v/>
      </c>
      <c r="BU45" s="4" t="str">
        <f ca="1">IF(Sec_Formula_Indicator&gt;0,IF(LEN($AH45)&gt;0,IF(BU$21&lt;=INDEX(INDIRECT($AJ45),1,MATCH($AH45,INDIRECT($AJ45),0)+1)+1,IF(COUNTA(_xll.BDH(TKR,IFERROR(INDEX(INDIRECT($AI45),BU$21,MATCH($AH45,INDIRECT($AJ45),0)+1),""),$Q$5,"",$Q$6,"dts=h","fill=b","array=true"))&gt;1,BU$21,IF(INDEX(INDIRECT($AI45),BU$21,MATCH($AH45,INDIRECT($AJ45),0)+1)="",BU$21,IF(INDEX(INDIRECT($AI45),BU$21,MATCH($AH45,INDIRECT($AJ45),0)+1)="Label",BU$21,IF(INDEX(INDIRECT($AI45),BU$21,MATCH($AH45,INDIRECT($AJ45),0)+1)="GLabel",BU$21,"")))),""),""),"")</f>
        <v/>
      </c>
      <c r="BV45" s="4" t="str">
        <f ca="1">IF(Sec_Formula_Indicator&gt;0,IF(LEN($AH45)&gt;0,IF(BV$21&lt;=INDEX(INDIRECT($AJ45),1,MATCH($AH45,INDIRECT($AJ45),0)+1)+1,IF(COUNTA(_xll.BDH(TKR,IFERROR(INDEX(INDIRECT($AI45),BV$21,MATCH($AH45,INDIRECT($AJ45),0)+1),""),$Q$5,"",$Q$6,"dts=h","fill=b","array=true"))&gt;1,BV$21,IF(INDEX(INDIRECT($AI45),BV$21,MATCH($AH45,INDIRECT($AJ45),0)+1)="",BV$21,IF(INDEX(INDIRECT($AI45),BV$21,MATCH($AH45,INDIRECT($AJ45),0)+1)="Label",BV$21,IF(INDEX(INDIRECT($AI45),BV$21,MATCH($AH45,INDIRECT($AJ45),0)+1)="GLabel",BV$21,"")))),""),""),"")</f>
        <v/>
      </c>
      <c r="BW45" s="4" t="str">
        <f ca="1">IF(Sec_Formula_Indicator&gt;0,IF(LEN($AH45)&gt;0,IF(BW$21&lt;=INDEX(INDIRECT($AJ45),1,MATCH($AH45,INDIRECT($AJ45),0)+1)+1,IF(COUNTA(_xll.BDH(TKR,IFERROR(INDEX(INDIRECT($AI45),BW$21,MATCH($AH45,INDIRECT($AJ45),0)+1),""),$Q$5,"",$Q$6,"dts=h","fill=b","array=true"))&gt;1,BW$21,IF(INDEX(INDIRECT($AI45),BW$21,MATCH($AH45,INDIRECT($AJ45),0)+1)="",BW$21,IF(INDEX(INDIRECT($AI45),BW$21,MATCH($AH45,INDIRECT($AJ45),0)+1)="Label",BW$21,IF(INDEX(INDIRECT($AI45),BW$21,MATCH($AH45,INDIRECT($AJ45),0)+1)="GLabel",BW$21,"")))),""),""),"")</f>
        <v/>
      </c>
      <c r="BX45" s="4" t="str">
        <f ca="1">IF(Sec_Formula_Indicator&gt;0,IF(LEN($AH45)&gt;0,IF(BX$21&lt;=INDEX(INDIRECT($AJ45),1,MATCH($AH45,INDIRECT($AJ45),0)+1)+1,IF(COUNTA(_xll.BDH(TKR,IFERROR(INDEX(INDIRECT($AI45),BX$21,MATCH($AH45,INDIRECT($AJ45),0)+1),""),$Q$5,"",$Q$6,"dts=h","fill=b","array=true"))&gt;1,BX$21,IF(INDEX(INDIRECT($AI45),BX$21,MATCH($AH45,INDIRECT($AJ45),0)+1)="",BX$21,IF(INDEX(INDIRECT($AI45),BX$21,MATCH($AH45,INDIRECT($AJ45),0)+1)="Label",BX$21,IF(INDEX(INDIRECT($AI45),BX$21,MATCH($AH45,INDIRECT($AJ45),0)+1)="GLabel",BX$21,"")))),""),""),"")</f>
        <v/>
      </c>
      <c r="BY45" s="4" t="str">
        <f ca="1">IF(Sec_Formula_Indicator&gt;0,IF(LEN($AH45)&gt;0,IF(BY$21&lt;=INDEX(INDIRECT($AJ45),1,MATCH($AH45,INDIRECT($AJ45),0)+1)+1,IF(COUNTA(_xll.BDH(TKR,IFERROR(INDEX(INDIRECT($AI45),BY$21,MATCH($AH45,INDIRECT($AJ45),0)+1),""),$Q$5,"",$Q$6,"dts=h","fill=b","array=true"))&gt;1,BY$21,IF(INDEX(INDIRECT($AI45),BY$21,MATCH($AH45,INDIRECT($AJ45),0)+1)="",BY$21,IF(INDEX(INDIRECT($AI45),BY$21,MATCH($AH45,INDIRECT($AJ45),0)+1)="Label",BY$21,IF(INDEX(INDIRECT($AI45),BY$21,MATCH($AH45,INDIRECT($AJ45),0)+1)="GLabel",BY$21,"")))),""),""),"")</f>
        <v/>
      </c>
      <c r="BZ45" s="4" t="str">
        <f ca="1">IF(Sec_Formula_Indicator&gt;0,IF(LEN($AH45)&gt;0,IF(BZ$21&lt;=INDEX(INDIRECT($AJ45),1,MATCH($AH45,INDIRECT($AJ45),0)+1)+1,IF(COUNTA(_xll.BDH(TKR,IFERROR(INDEX(INDIRECT($AI45),BZ$21,MATCH($AH45,INDIRECT($AJ45),0)+1),""),$Q$5,"",$Q$6,"dts=h","fill=b","array=true"))&gt;1,BZ$21,IF(INDEX(INDIRECT($AI45),BZ$21,MATCH($AH45,INDIRECT($AJ45),0)+1)="",BZ$21,IF(INDEX(INDIRECT($AI45),BZ$21,MATCH($AH45,INDIRECT($AJ45),0)+1)="Label",BZ$21,IF(INDEX(INDIRECT($AI45),BZ$21,MATCH($AH45,INDIRECT($AJ45),0)+1)="GLabel",BZ$21,"")))),""),""),"")</f>
        <v/>
      </c>
      <c r="CA45" s="4" t="str">
        <f ca="1">IF(Sec_Formula_Indicator&gt;0,IF(LEN($AH45)&gt;0,IF(CA$21&lt;=INDEX(INDIRECT($AJ45),1,MATCH($AH45,INDIRECT($AJ45),0)+1)+1,IF(COUNTA(_xll.BDH(TKR,IFERROR(INDEX(INDIRECT($AI45),CA$21,MATCH($AH45,INDIRECT($AJ45),0)+1),""),$Q$5,"",$Q$6,"dts=h","fill=b","array=true"))&gt;1,CA$21,IF(INDEX(INDIRECT($AI45),CA$21,MATCH($AH45,INDIRECT($AJ45),0)+1)="",CA$21,IF(INDEX(INDIRECT($AI45),CA$21,MATCH($AH45,INDIRECT($AJ45),0)+1)="Label",CA$21,IF(INDEX(INDIRECT($AI45),CA$21,MATCH($AH45,INDIRECT($AJ45),0)+1)="GLabel",CA$21,"")))),""),""),"")</f>
        <v/>
      </c>
      <c r="CB45" s="4" t="str">
        <f ca="1">IF(Sec_Formula_Indicator&gt;0,IF(LEN($AH45)&gt;0,IF(CB$21&lt;=INDEX(INDIRECT($AJ45),1,MATCH($AH45,INDIRECT($AJ45),0)+1)+1,IF(COUNTA(_xll.BDH(TKR,IFERROR(INDEX(INDIRECT($AI45),CB$21,MATCH($AH45,INDIRECT($AJ45),0)+1),""),$Q$5,"",$Q$6,"dts=h","fill=b","array=true"))&gt;1,CB$21,IF(INDEX(INDIRECT($AI45),CB$21,MATCH($AH45,INDIRECT($AJ45),0)+1)="",CB$21,IF(INDEX(INDIRECT($AI45),CB$21,MATCH($AH45,INDIRECT($AJ45),0)+1)="Label",CB$21,IF(INDEX(INDIRECT($AI45),CB$21,MATCH($AH45,INDIRECT($AJ45),0)+1)="GLabel",CB$21,"")))),""),""),"")</f>
        <v/>
      </c>
      <c r="CC45" s="4" t="str">
        <f ca="1">IF(Sec_Formula_Indicator&gt;0,IF(LEN($AH45)&gt;0,IF(CC$21&lt;=INDEX(INDIRECT($AJ45),1,MATCH($AH45,INDIRECT($AJ45),0)+1)+1,IF(COUNTA(_xll.BDH(TKR,IFERROR(INDEX(INDIRECT($AI45),CC$21,MATCH($AH45,INDIRECT($AJ45),0)+1),""),$Q$5,"",$Q$6,"dts=h","fill=b","array=true"))&gt;1,CC$21,IF(INDEX(INDIRECT($AI45),CC$21,MATCH($AH45,INDIRECT($AJ45),0)+1)="",CC$21,IF(INDEX(INDIRECT($AI45),CC$21,MATCH($AH45,INDIRECT($AJ45),0)+1)="Label",CC$21,IF(INDEX(INDIRECT($AI45),CC$21,MATCH($AH45,INDIRECT($AJ45),0)+1)="GLabel",CC$21,"")))),""),""),"")</f>
        <v/>
      </c>
      <c r="CD45" s="4" t="str">
        <f ca="1">IF(Sec_Formula_Indicator&gt;0,IF(LEN($AH45)&gt;0,IF(CD$21&lt;=INDEX(INDIRECT($AJ45),1,MATCH($AH45,INDIRECT($AJ45),0)+1)+1,IF(COUNTA(_xll.BDH(TKR,IFERROR(INDEX(INDIRECT($AI45),CD$21,MATCH($AH45,INDIRECT($AJ45),0)+1),""),$Q$5,"",$Q$6,"dts=h","fill=b","array=true"))&gt;1,CD$21,IF(INDEX(INDIRECT($AI45),CD$21,MATCH($AH45,INDIRECT($AJ45),0)+1)="",CD$21,IF(INDEX(INDIRECT($AI45),CD$21,MATCH($AH45,INDIRECT($AJ45),0)+1)="Label",CD$21,IF(INDEX(INDIRECT($AI45),CD$21,MATCH($AH45,INDIRECT($AJ45),0)+1)="GLabel",CD$21,"")))),""),""),"")</f>
        <v/>
      </c>
      <c r="CE45" s="4" t="str">
        <f ca="1">IF(Sec_Formula_Indicator&gt;0,IF(LEN($AH45)&gt;0,IF(CE$21&lt;=INDEX(INDIRECT($AJ45),1,MATCH($AH45,INDIRECT($AJ45),0)+1)+1,IF(COUNTA(_xll.BDH(TKR,IFERROR(INDEX(INDIRECT($AI45),CE$21,MATCH($AH45,INDIRECT($AJ45),0)+1),""),$Q$5,"",$Q$6,"dts=h","fill=b","array=true"))&gt;1,CE$21,IF(INDEX(INDIRECT($AI45),CE$21,MATCH($AH45,INDIRECT($AJ45),0)+1)="",CE$21,IF(INDEX(INDIRECT($AI45),CE$21,MATCH($AH45,INDIRECT($AJ45),0)+1)="Label",CE$21,IF(INDEX(INDIRECT($AI45),CE$21,MATCH($AH45,INDIRECT($AJ45),0)+1)="GLabel",CE$21,"")))),""),""),"")</f>
        <v/>
      </c>
      <c r="CF45" s="4" t="str">
        <f ca="1">IF(Sec_Formula_Indicator&gt;0,IF(LEN($AH45)&gt;0,IF(CF$21&lt;=INDEX(INDIRECT($AJ45),1,MATCH($AH45,INDIRECT($AJ45),0)+1)+1,IF(COUNTA(_xll.BDH(TKR,IFERROR(INDEX(INDIRECT($AI45),CF$21,MATCH($AH45,INDIRECT($AJ45),0)+1),""),$Q$5,"",$Q$6,"dts=h","fill=b","array=true"))&gt;1,CF$21,IF(INDEX(INDIRECT($AI45),CF$21,MATCH($AH45,INDIRECT($AJ45),0)+1)="",CF$21,IF(INDEX(INDIRECT($AI45),CF$21,MATCH($AH45,INDIRECT($AJ45),0)+1)="Label",CF$21,IF(INDEX(INDIRECT($AI45),CF$21,MATCH($AH45,INDIRECT($AJ45),0)+1)="GLabel",CF$21,"")))),""),""),"")</f>
        <v/>
      </c>
      <c r="CG45" s="4" t="str">
        <f ca="1">IF(Sec_Formula_Indicator&gt;0,IF(LEN($AH45)&gt;0,IF(CG$21&lt;=INDEX(INDIRECT($AJ45),1,MATCH($AH45,INDIRECT($AJ45),0)+1)+1,IF(COUNTA(_xll.BDH(TKR,IFERROR(INDEX(INDIRECT($AI45),CG$21,MATCH($AH45,INDIRECT($AJ45),0)+1),""),$Q$5,"",$Q$6,"dts=h","fill=b","array=true"))&gt;1,CG$21,IF(INDEX(INDIRECT($AI45),CG$21,MATCH($AH45,INDIRECT($AJ45),0)+1)="",CG$21,IF(INDEX(INDIRECT($AI45),CG$21,MATCH($AH45,INDIRECT($AJ45),0)+1)="Label",CG$21,IF(INDEX(INDIRECT($AI45),CG$21,MATCH($AH45,INDIRECT($AJ45),0)+1)="GLabel",CG$21,"")))),""),""),"")</f>
        <v/>
      </c>
      <c r="CH45" s="4" t="str">
        <f ca="1">IF(Sec_Formula_Indicator&gt;0,IF(LEN($AH45)&gt;0,IF(CH$21&lt;=INDEX(INDIRECT($AJ45),1,MATCH($AH45,INDIRECT($AJ45),0)+1)+1,IF(COUNTA(_xll.BDH(TKR,IFERROR(INDEX(INDIRECT($AI45),CH$21,MATCH($AH45,INDIRECT($AJ45),0)+1),""),$Q$5,"",$Q$6,"dts=h","fill=b","array=true"))&gt;1,CH$21,IF(INDEX(INDIRECT($AI45),CH$21,MATCH($AH45,INDIRECT($AJ45),0)+1)="",CH$21,IF(INDEX(INDIRECT($AI45),CH$21,MATCH($AH45,INDIRECT($AJ45),0)+1)="Label",CH$21,IF(INDEX(INDIRECT($AI45),CH$21,MATCH($AH45,INDIRECT($AJ45),0)+1)="GLabel",CH$21,"")))),""),""),"")</f>
        <v/>
      </c>
      <c r="CI45" s="4" t="str">
        <f ca="1">IF(Sec_Formula_Indicator&gt;0,IF(LEN($AH45)&gt;0,IF(CI$21&lt;=INDEX(INDIRECT($AJ45),1,MATCH($AH45,INDIRECT($AJ45),0)+1)+1,IF(COUNTA(_xll.BDH(TKR,IFERROR(INDEX(INDIRECT($AI45),CI$21,MATCH($AH45,INDIRECT($AJ45),0)+1),""),$Q$5,"",$Q$6,"dts=h","fill=b","array=true"))&gt;1,CI$21,IF(INDEX(INDIRECT($AI45),CI$21,MATCH($AH45,INDIRECT($AJ45),0)+1)="",CI$21,IF(INDEX(INDIRECT($AI45),CI$21,MATCH($AH45,INDIRECT($AJ45),0)+1)="Label",CI$21,IF(INDEX(INDIRECT($AI45),CI$21,MATCH($AH45,INDIRECT($AJ45),0)+1)="GLabel",CI$21,"")))),""),""),"")</f>
        <v/>
      </c>
      <c r="CJ45" s="4" t="str">
        <f ca="1">IF(Sec_Formula_Indicator&gt;0,IF(LEN($AH45)&gt;0,IF(CJ$21&lt;=INDEX(INDIRECT($AJ45),1,MATCH($AH45,INDIRECT($AJ45),0)+1)+1,IF(COUNTA(_xll.BDH(TKR,IFERROR(INDEX(INDIRECT($AI45),CJ$21,MATCH($AH45,INDIRECT($AJ45),0)+1),""),$Q$5,"",$Q$6,"dts=h","fill=b","array=true"))&gt;1,CJ$21,IF(INDEX(INDIRECT($AI45),CJ$21,MATCH($AH45,INDIRECT($AJ45),0)+1)="",CJ$21,IF(INDEX(INDIRECT($AI45),CJ$21,MATCH($AH45,INDIRECT($AJ45),0)+1)="Label",CJ$21,IF(INDEX(INDIRECT($AI45),CJ$21,MATCH($AH45,INDIRECT($AJ45),0)+1)="GLabel",CJ$21,"")))),""),""),"")</f>
        <v/>
      </c>
      <c r="CK45" s="4" t="str">
        <f ca="1">IF(Sec_Formula_Indicator&gt;0,IF(LEN($AH45)&gt;0,IF(CK$21&lt;=INDEX(INDIRECT($AJ45),1,MATCH($AH45,INDIRECT($AJ45),0)+1)+1,IF(COUNTA(_xll.BDH(TKR,IFERROR(INDEX(INDIRECT($AI45),CK$21,MATCH($AH45,INDIRECT($AJ45),0)+1),""),$Q$5,"",$Q$6,"dts=h","fill=b","array=true"))&gt;1,CK$21,IF(INDEX(INDIRECT($AI45),CK$21,MATCH($AH45,INDIRECT($AJ45),0)+1)="",CK$21,IF(INDEX(INDIRECT($AI45),CK$21,MATCH($AH45,INDIRECT($AJ45),0)+1)="Label",CK$21,IF(INDEX(INDIRECT($AI45),CK$21,MATCH($AH45,INDIRECT($AJ45),0)+1)="GLabel",CK$21,"")))),""),""),"")</f>
        <v/>
      </c>
      <c r="CL45" s="4" t="str">
        <f ca="1">IF(Sec_Formula_Indicator&gt;0,IF(LEN($AH45)&gt;0,IF(CL$21&lt;=INDEX(INDIRECT($AJ45),1,MATCH($AH45,INDIRECT($AJ45),0)+1)+1,IF(COUNTA(_xll.BDH(TKR,IFERROR(INDEX(INDIRECT($AI45),CL$21,MATCH($AH45,INDIRECT($AJ45),0)+1),""),$Q$5,"",$Q$6,"dts=h","fill=b","array=true"))&gt;1,CL$21,IF(INDEX(INDIRECT($AI45),CL$21,MATCH($AH45,INDIRECT($AJ45),0)+1)="",CL$21,IF(INDEX(INDIRECT($AI45),CL$21,MATCH($AH45,INDIRECT($AJ45),0)+1)="Label",CL$21,IF(INDEX(INDIRECT($AI45),CL$21,MATCH($AH45,INDIRECT($AJ45),0)+1)="GLabel",CL$21,"")))),""),""),"")</f>
        <v/>
      </c>
      <c r="CM45" s="4" t="str">
        <f ca="1">IF(Sec_Formula_Indicator&gt;0,IF(LEN($AH45)&gt;0,IF(CM$21&lt;=INDEX(INDIRECT($AJ45),1,MATCH($AH45,INDIRECT($AJ45),0)+1)+1,IF(COUNTA(_xll.BDH(TKR,IFERROR(INDEX(INDIRECT($AI45),CM$21,MATCH($AH45,INDIRECT($AJ45),0)+1),""),$Q$5,"",$Q$6,"dts=h","fill=b","array=true"))&gt;1,CM$21,IF(INDEX(INDIRECT($AI45),CM$21,MATCH($AH45,INDIRECT($AJ45),0)+1)="",CM$21,IF(INDEX(INDIRECT($AI45),CM$21,MATCH($AH45,INDIRECT($AJ45),0)+1)="Label",CM$21,IF(INDEX(INDIRECT($AI45),CM$21,MATCH($AH45,INDIRECT($AJ45),0)+1)="GLabel",CM$21,"")))),""),""),"")</f>
        <v/>
      </c>
      <c r="CN45" s="4" t="str">
        <f ca="1">IF(Sec_Formula_Indicator&gt;0,IF(LEN($AH45)&gt;0,IF(CN$21&lt;=INDEX(INDIRECT($AJ45),1,MATCH($AH45,INDIRECT($AJ45),0)+1)+1,IF(COUNTA(_xll.BDH(TKR,IFERROR(INDEX(INDIRECT($AI45),CN$21,MATCH($AH45,INDIRECT($AJ45),0)+1),""),$Q$5,"",$Q$6,"dts=h","fill=b","array=true"))&gt;1,CN$21,IF(INDEX(INDIRECT($AI45),CN$21,MATCH($AH45,INDIRECT($AJ45),0)+1)="",CN$21,IF(INDEX(INDIRECT($AI45),CN$21,MATCH($AH45,INDIRECT($AJ45),0)+1)="Label",CN$21,IF(INDEX(INDIRECT($AI45),CN$21,MATCH($AH45,INDIRECT($AJ45),0)+1)="GLabel",CN$21,"")))),""),""),"")</f>
        <v/>
      </c>
      <c r="CO45" s="4" t="str">
        <f ca="1">IF(Sec_Formula_Indicator&gt;0,IF(LEN($AH45)&gt;0,IF(CO$21&lt;=INDEX(INDIRECT($AJ45),1,MATCH($AH45,INDIRECT($AJ45),0)+1)+1,IF(COUNTA(_xll.BDH(TKR,IFERROR(INDEX(INDIRECT($AI45),CO$21,MATCH($AH45,INDIRECT($AJ45),0)+1),""),$Q$5,"",$Q$6,"dts=h","fill=b","array=true"))&gt;1,CO$21,IF(INDEX(INDIRECT($AI45),CO$21,MATCH($AH45,INDIRECT($AJ45),0)+1)="",CO$21,IF(INDEX(INDIRECT($AI45),CO$21,MATCH($AH45,INDIRECT($AJ45),0)+1)="Label",CO$21,IF(INDEX(INDIRECT($AI45),CO$21,MATCH($AH45,INDIRECT($AJ45),0)+1)="GLabel",CO$21,"")))),""),""),"")</f>
        <v/>
      </c>
      <c r="CP45" s="4" t="str">
        <f ca="1">IF(Sec_Formula_Indicator&gt;0,IF(LEN($AH45)&gt;0,IF(CP$21&lt;=INDEX(INDIRECT($AJ45),1,MATCH($AH45,INDIRECT($AJ45),0)+1)+1,IF(COUNTA(_xll.BDH(TKR,IFERROR(INDEX(INDIRECT($AI45),CP$21,MATCH($AH45,INDIRECT($AJ45),0)+1),""),$Q$5,"",$Q$6,"dts=h","fill=b","array=true"))&gt;1,CP$21,IF(INDEX(INDIRECT($AI45),CP$21,MATCH($AH45,INDIRECT($AJ45),0)+1)="",CP$21,IF(INDEX(INDIRECT($AI45),CP$21,MATCH($AH45,INDIRECT($AJ45),0)+1)="Label",CP$21,IF(INDEX(INDIRECT($AI45),CP$21,MATCH($AH45,INDIRECT($AJ45),0)+1)="GLabel",CP$21,"")))),""),""),"")</f>
        <v/>
      </c>
      <c r="CQ45" s="4" t="str">
        <f ca="1">IF(Sec_Formula_Indicator&gt;0,IF(LEN($AH45)&gt;0,IF(CQ$21&lt;=INDEX(INDIRECT($AJ45),1,MATCH($AH45,INDIRECT($AJ45),0)+1)+1,IF(COUNTA(_xll.BDH(TKR,IFERROR(INDEX(INDIRECT($AI45),CQ$21,MATCH($AH45,INDIRECT($AJ45),0)+1),""),$Q$5,"",$Q$6,"dts=h","fill=b","array=true"))&gt;1,CQ$21,IF(INDEX(INDIRECT($AI45),CQ$21,MATCH($AH45,INDIRECT($AJ45),0)+1)="",CQ$21,IF(INDEX(INDIRECT($AI45),CQ$21,MATCH($AH45,INDIRECT($AJ45),0)+1)="Label",CQ$21,IF(INDEX(INDIRECT($AI45),CQ$21,MATCH($AH45,INDIRECT($AJ45),0)+1)="GLabel",CQ$21,"")))),""),""),"")</f>
        <v/>
      </c>
      <c r="CR45" s="4" t="str">
        <f ca="1">IF(Sec_Formula_Indicator&gt;0,IF(LEN($AH45)&gt;0,IF(CR$21&lt;=INDEX(INDIRECT($AJ45),1,MATCH($AH45,INDIRECT($AJ45),0)+1)+1,IF(COUNTA(_xll.BDH(TKR,IFERROR(INDEX(INDIRECT($AI45),CR$21,MATCH($AH45,INDIRECT($AJ45),0)+1),""),$Q$5,"",$Q$6,"dts=h","fill=b","array=true"))&gt;1,CR$21,IF(INDEX(INDIRECT($AI45),CR$21,MATCH($AH45,INDIRECT($AJ45),0)+1)="",CR$21,IF(INDEX(INDIRECT($AI45),CR$21,MATCH($AH45,INDIRECT($AJ45),0)+1)="Label",CR$21,IF(INDEX(INDIRECT($AI45),CR$21,MATCH($AH45,INDIRECT($AJ45),0)+1)="GLabel",CR$21,"")))),""),""),"")</f>
        <v/>
      </c>
      <c r="CS45" s="4" t="str">
        <f ca="1">IF(Sec_Formula_Indicator&gt;0,IF(LEN($AH45)&gt;0,IF(CS$21&lt;=INDEX(INDIRECT($AJ45),1,MATCH($AH45,INDIRECT($AJ45),0)+1)+1,IF(COUNTA(_xll.BDH(TKR,IFERROR(INDEX(INDIRECT($AI45),CS$21,MATCH($AH45,INDIRECT($AJ45),0)+1),""),$Q$5,"",$Q$6,"dts=h","fill=b","array=true"))&gt;1,CS$21,IF(INDEX(INDIRECT($AI45),CS$21,MATCH($AH45,INDIRECT($AJ45),0)+1)="",CS$21,IF(INDEX(INDIRECT($AI45),CS$21,MATCH($AH45,INDIRECT($AJ45),0)+1)="Label",CS$21,IF(INDEX(INDIRECT($AI45),CS$21,MATCH($AH45,INDIRECT($AJ45),0)+1)="GLabel",CS$21,"")))),""),""),"")</f>
        <v/>
      </c>
      <c r="CT45" s="4" t="str">
        <f ca="1">IF(Sec_Formula_Indicator&gt;0,IF(LEN($AH45)&gt;0,IF(CT$21&lt;=INDEX(INDIRECT($AJ45),1,MATCH($AH45,INDIRECT($AJ45),0)+1)+1,IF(COUNTA(_xll.BDH(TKR,IFERROR(INDEX(INDIRECT($AI45),CT$21,MATCH($AH45,INDIRECT($AJ45),0)+1),""),$Q$5,"",$Q$6,"dts=h","fill=b","array=true"))&gt;1,CT$21,IF(INDEX(INDIRECT($AI45),CT$21,MATCH($AH45,INDIRECT($AJ45),0)+1)="",CT$21,IF(INDEX(INDIRECT($AI45),CT$21,MATCH($AH45,INDIRECT($AJ45),0)+1)="Label",CT$21,IF(INDEX(INDIRECT($AI45),CT$21,MATCH($AH45,INDIRECT($AJ45),0)+1)="GLabel",CT$21,"")))),""),""),"")</f>
        <v/>
      </c>
      <c r="CU45" s="4" t="str">
        <f ca="1">IF(Sec_Formula_Indicator&gt;0,IF(LEN($AH45)&gt;0,IF(CU$21&lt;=INDEX(INDIRECT($AJ45),1,MATCH($AH45,INDIRECT($AJ45),0)+1)+1,IF(COUNTA(_xll.BDH(TKR,IFERROR(INDEX(INDIRECT($AI45),CU$21,MATCH($AH45,INDIRECT($AJ45),0)+1),""),$Q$5,"",$Q$6,"dts=h","fill=b","array=true"))&gt;1,CU$21,IF(INDEX(INDIRECT($AI45),CU$21,MATCH($AH45,INDIRECT($AJ45),0)+1)="",CU$21,IF(INDEX(INDIRECT($AI45),CU$21,MATCH($AH45,INDIRECT($AJ45),0)+1)="Label",CU$21,IF(INDEX(INDIRECT($AI45),CU$21,MATCH($AH45,INDIRECT($AJ45),0)+1)="GLabel",CU$21,"")))),""),""),"")</f>
        <v/>
      </c>
      <c r="CV45" s="4" t="str">
        <f ca="1">IF(Sec_Formula_Indicator&gt;0,IF(LEN($AH45)&gt;0,IF(CV$21&lt;=INDEX(INDIRECT($AJ45),1,MATCH($AH45,INDIRECT($AJ45),0)+1)+1,IF(COUNTA(_xll.BDH(TKR,IFERROR(INDEX(INDIRECT($AI45),CV$21,MATCH($AH45,INDIRECT($AJ45),0)+1),""),$Q$5,"",$Q$6,"dts=h","fill=b","array=true"))&gt;1,CV$21,IF(INDEX(INDIRECT($AI45),CV$21,MATCH($AH45,INDIRECT($AJ45),0)+1)="",CV$21,IF(INDEX(INDIRECT($AI45),CV$21,MATCH($AH45,INDIRECT($AJ45),0)+1)="Label",CV$21,IF(INDEX(INDIRECT($AI45),CV$21,MATCH($AH45,INDIRECT($AJ45),0)+1)="GLabel",CV$21,"")))),""),""),"")</f>
        <v/>
      </c>
      <c r="CW45" s="4" t="str">
        <f ca="1">IF(Sec_Formula_Indicator&gt;0,IF(LEN($AH45)&gt;0,IF(CW$21&lt;=INDEX(INDIRECT($AJ45),1,MATCH($AH45,INDIRECT($AJ45),0)+1)+1,IF(COUNTA(_xll.BDH(TKR,IFERROR(INDEX(INDIRECT($AI45),CW$21,MATCH($AH45,INDIRECT($AJ45),0)+1),""),$Q$5,"",$Q$6,"dts=h","fill=b","array=true"))&gt;1,CW$21,IF(INDEX(INDIRECT($AI45),CW$21,MATCH($AH45,INDIRECT($AJ45),0)+1)="",CW$21,IF(INDEX(INDIRECT($AI45),CW$21,MATCH($AH45,INDIRECT($AJ45),0)+1)="Label",CW$21,IF(INDEX(INDIRECT($AI45),CW$21,MATCH($AH45,INDIRECT($AJ45),0)+1)="GLabel",CW$21,"")))),""),""),"")</f>
        <v/>
      </c>
      <c r="CX45" s="4" t="str">
        <f ca="1">IF(Sec_Formula_Indicator&gt;0,IF(LEN($AH45)&gt;0,IF(CX$21&lt;=INDEX(INDIRECT($AJ45),1,MATCH($AH45,INDIRECT($AJ45),0)+1)+1,IF(COUNTA(_xll.BDH(TKR,IFERROR(INDEX(INDIRECT($AI45),CX$21,MATCH($AH45,INDIRECT($AJ45),0)+1),""),$Q$5,"",$Q$6,"dts=h","fill=b","array=true"))&gt;1,CX$21,IF(INDEX(INDIRECT($AI45),CX$21,MATCH($AH45,INDIRECT($AJ45),0)+1)="",CX$21,IF(INDEX(INDIRECT($AI45),CX$21,MATCH($AH45,INDIRECT($AJ45),0)+1)="Label",CX$21,IF(INDEX(INDIRECT($AI45),CX$21,MATCH($AH45,INDIRECT($AJ45),0)+1)="GLabel",CX$21,"")))),""),""),"")</f>
        <v/>
      </c>
      <c r="CY45" s="4" t="str">
        <f ca="1">IF(Sec_Formula_Indicator&gt;0,IF(LEN($AH45)&gt;0,IF(CY$21&lt;=INDEX(INDIRECT($AJ45),1,MATCH($AH45,INDIRECT($AJ45),0)+1)+1,IF(COUNTA(_xll.BDH(TKR,IFERROR(INDEX(INDIRECT($AI45),CY$21,MATCH($AH45,INDIRECT($AJ45),0)+1),""),$Q$5,"",$Q$6,"dts=h","fill=b","array=true"))&gt;1,CY$21,IF(INDEX(INDIRECT($AI45),CY$21,MATCH($AH45,INDIRECT($AJ45),0)+1)="",CY$21,IF(INDEX(INDIRECT($AI45),CY$21,MATCH($AH45,INDIRECT($AJ45),0)+1)="Label",CY$21,IF(INDEX(INDIRECT($AI45),CY$21,MATCH($AH45,INDIRECT($AJ45),0)+1)="GLabel",CY$21,"")))),""),""),"")</f>
        <v/>
      </c>
      <c r="CZ45" s="4" t="str">
        <f ca="1">IF(Sec_Formula_Indicator&gt;0,IF(LEN($AH45)&gt;0,IF(CZ$21&lt;=INDEX(INDIRECT($AJ45),1,MATCH($AH45,INDIRECT($AJ45),0)+1)+1,IF(COUNTA(_xll.BDH(TKR,IFERROR(INDEX(INDIRECT($AI45),CZ$21,MATCH($AH45,INDIRECT($AJ45),0)+1),""),$Q$5,"",$Q$6,"dts=h","fill=b","array=true"))&gt;1,CZ$21,IF(INDEX(INDIRECT($AI45),CZ$21,MATCH($AH45,INDIRECT($AJ45),0)+1)="",CZ$21,IF(INDEX(INDIRECT($AI45),CZ$21,MATCH($AH45,INDIRECT($AJ45),0)+1)="Label",CZ$21,IF(INDEX(INDIRECT($AI45),CZ$21,MATCH($AH45,INDIRECT($AJ45),0)+1)="GLabel",CZ$21,"")))),""),""),"")</f>
        <v/>
      </c>
      <c r="DA45" s="4" t="str">
        <f ca="1">IF(Sec_Formula_Indicator&gt;0,IF(LEN($AH45)&gt;0,IF(DA$21&lt;=INDEX(INDIRECT($AJ45),1,MATCH($AH45,INDIRECT($AJ45),0)+1)+1,IF(COUNTA(_xll.BDH(TKR,IFERROR(INDEX(INDIRECT($AI45),DA$21,MATCH($AH45,INDIRECT($AJ45),0)+1),""),$Q$5,"",$Q$6,"dts=h","fill=b","array=true"))&gt;1,DA$21,IF(INDEX(INDIRECT($AI45),DA$21,MATCH($AH45,INDIRECT($AJ45),0)+1)="",DA$21,IF(INDEX(INDIRECT($AI45),DA$21,MATCH($AH45,INDIRECT($AJ45),0)+1)="Label",DA$21,IF(INDEX(INDIRECT($AI45),DA$21,MATCH($AH45,INDIRECT($AJ45),0)+1)="GLabel",DA$21,"")))),""),""),"")</f>
        <v/>
      </c>
      <c r="DB45" s="4" t="str">
        <f ca="1">IF(Sec_Formula_Indicator&gt;0,IF(LEN($AH45)&gt;0,IF(DB$21&lt;=INDEX(INDIRECT($AJ45),1,MATCH($AH45,INDIRECT($AJ45),0)+1)+1,IF(COUNTA(_xll.BDH(TKR,IFERROR(INDEX(INDIRECT($AI45),DB$21,MATCH($AH45,INDIRECT($AJ45),0)+1),""),$Q$5,"",$Q$6,"dts=h","fill=b","array=true"))&gt;1,DB$21,IF(INDEX(INDIRECT($AI45),DB$21,MATCH($AH45,INDIRECT($AJ45),0)+1)="",DB$21,IF(INDEX(INDIRECT($AI45),DB$21,MATCH($AH45,INDIRECT($AJ45),0)+1)="Label",DB$21,IF(INDEX(INDIRECT($AI45),DB$21,MATCH($AH45,INDIRECT($AJ45),0)+1)="GLabel",DB$21,"")))),""),""),"")</f>
        <v/>
      </c>
      <c r="DC45" s="4" t="str">
        <f ca="1">IF(Sec_Formula_Indicator&gt;0,IF(LEN($AH45)&gt;0,IF(DC$21&lt;=INDEX(INDIRECT($AJ45),1,MATCH($AH45,INDIRECT($AJ45),0)+1)+1,IF(COUNTA(_xll.BDH(TKR,IFERROR(INDEX(INDIRECT($AI45),DC$21,MATCH($AH45,INDIRECT($AJ45),0)+1),""),$Q$5,"",$Q$6,"dts=h","fill=b","array=true"))&gt;1,DC$21,IF(INDEX(INDIRECT($AI45),DC$21,MATCH($AH45,INDIRECT($AJ45),0)+1)="",DC$21,IF(INDEX(INDIRECT($AI45),DC$21,MATCH($AH45,INDIRECT($AJ45),0)+1)="Label",DC$21,IF(INDEX(INDIRECT($AI45),DC$21,MATCH($AH45,INDIRECT($AJ45),0)+1)="GLabel",DC$21,"")))),""),""),"")</f>
        <v/>
      </c>
      <c r="DD45" s="4" t="str">
        <f ca="1">IF(Sec_Formula_Indicator&gt;0,IF(LEN($AH45)&gt;0,IF(DD$21&lt;=INDEX(INDIRECT($AJ45),1,MATCH($AH45,INDIRECT($AJ45),0)+1)+1,IF(COUNTA(_xll.BDH(TKR,IFERROR(INDEX(INDIRECT($AI45),DD$21,MATCH($AH45,INDIRECT($AJ45),0)+1),""),$Q$5,"",$Q$6,"dts=h","fill=b","array=true"))&gt;1,DD$21,IF(INDEX(INDIRECT($AI45),DD$21,MATCH($AH45,INDIRECT($AJ45),0)+1)="",DD$21,IF(INDEX(INDIRECT($AI45),DD$21,MATCH($AH45,INDIRECT($AJ45),0)+1)="Label",DD$21,IF(INDEX(INDIRECT($AI45),DD$21,MATCH($AH45,INDIRECT($AJ45),0)+1)="GLabel",DD$21,"")))),""),""),"")</f>
        <v/>
      </c>
      <c r="DE45" s="4" t="str">
        <f ca="1">IF(Sec_Formula_Indicator&gt;0,IF(LEN($AH45)&gt;0,IF(DE$21&lt;=INDEX(INDIRECT($AJ45),1,MATCH($AH45,INDIRECT($AJ45),0)+1)+1,IF(COUNTA(_xll.BDH(TKR,IFERROR(INDEX(INDIRECT($AI45),DE$21,MATCH($AH45,INDIRECT($AJ45),0)+1),""),$Q$5,"",$Q$6,"dts=h","fill=b","array=true"))&gt;1,DE$21,IF(INDEX(INDIRECT($AI45),DE$21,MATCH($AH45,INDIRECT($AJ45),0)+1)="",DE$21,IF(INDEX(INDIRECT($AI45),DE$21,MATCH($AH45,INDIRECT($AJ45),0)+1)="Label",DE$21,IF(INDEX(INDIRECT($AI45),DE$21,MATCH($AH45,INDIRECT($AJ45),0)+1)="GLabel",DE$21,"")))),""),""),"")</f>
        <v/>
      </c>
      <c r="DF45" s="4" t="str">
        <f ca="1">IF(Sec_Formula_Indicator&gt;0,IF(LEN($AH45)&gt;0,IF(DF$21&lt;=INDEX(INDIRECT($AJ45),1,MATCH($AH45,INDIRECT($AJ45),0)+1)+1,IF(COUNTA(_xll.BDH(TKR,IFERROR(INDEX(INDIRECT($AI45),DF$21,MATCH($AH45,INDIRECT($AJ45),0)+1),""),$Q$5,"",$Q$6,"dts=h","fill=b","array=true"))&gt;1,DF$21,IF(INDEX(INDIRECT($AI45),DF$21,MATCH($AH45,INDIRECT($AJ45),0)+1)="",DF$21,IF(INDEX(INDIRECT($AI45),DF$21,MATCH($AH45,INDIRECT($AJ45),0)+1)="Label",DF$21,IF(INDEX(INDIRECT($AI45),DF$21,MATCH($AH45,INDIRECT($AJ45),0)+1)="GLabel",DF$21,"")))),""),""),"")</f>
        <v/>
      </c>
      <c r="DG45" s="4" t="str">
        <f ca="1">IF(Sec_Formula_Indicator&gt;0,IF(LEN($AH45)&gt;0,IF(DG$21&lt;=INDEX(INDIRECT($AJ45),1,MATCH($AH45,INDIRECT($AJ45),0)+1)+1,IF(COUNTA(_xll.BDH(TKR,IFERROR(INDEX(INDIRECT($AI45),DG$21,MATCH($AH45,INDIRECT($AJ45),0)+1),""),$Q$5,"",$Q$6,"dts=h","fill=b","array=true"))&gt;1,DG$21,IF(INDEX(INDIRECT($AI45),DG$21,MATCH($AH45,INDIRECT($AJ45),0)+1)="",DG$21,IF(INDEX(INDIRECT($AI45),DG$21,MATCH($AH45,INDIRECT($AJ45),0)+1)="Label",DG$21,IF(INDEX(INDIRECT($AI45),DG$21,MATCH($AH45,INDIRECT($AJ45),0)+1)="GLabel",DG$21,"")))),""),""),"")</f>
        <v/>
      </c>
      <c r="DH45" s="4" t="str">
        <f ca="1">IF(Sec_Formula_Indicator&gt;0,IF(LEN($AH45)&gt;0,IF(DH$21&lt;=INDEX(INDIRECT($AJ45),1,MATCH($AH45,INDIRECT($AJ45),0)+1)+1,IF(COUNTA(_xll.BDH(TKR,IFERROR(INDEX(INDIRECT($AI45),DH$21,MATCH($AH45,INDIRECT($AJ45),0)+1),""),$Q$5,"",$Q$6,"dts=h","fill=b","array=true"))&gt;1,DH$21,IF(INDEX(INDIRECT($AI45),DH$21,MATCH($AH45,INDIRECT($AJ45),0)+1)="",DH$21,IF(INDEX(INDIRECT($AI45),DH$21,MATCH($AH45,INDIRECT($AJ45),0)+1)="Label",DH$21,IF(INDEX(INDIRECT($AI45),DH$21,MATCH($AH45,INDIRECT($AJ45),0)+1)="GLabel",DH$21,"")))),""),""),"")</f>
        <v/>
      </c>
      <c r="DI45" s="4" t="str">
        <f ca="1">IF(Sec_Formula_Indicator&gt;0,IF(LEN($AH45)&gt;0,IF(DI$21&lt;=INDEX(INDIRECT($AJ45),1,MATCH($AH45,INDIRECT($AJ45),0)+1)+1,IF(COUNTA(_xll.BDH(TKR,IFERROR(INDEX(INDIRECT($AI45),DI$21,MATCH($AH45,INDIRECT($AJ45),0)+1),""),$Q$5,"",$Q$6,"dts=h","fill=b","array=true"))&gt;1,DI$21,IF(INDEX(INDIRECT($AI45),DI$21,MATCH($AH45,INDIRECT($AJ45),0)+1)="",DI$21,IF(INDEX(INDIRECT($AI45),DI$21,MATCH($AH45,INDIRECT($AJ45),0)+1)="Label",DI$21,IF(INDEX(INDIRECT($AI45),DI$21,MATCH($AH45,INDIRECT($AJ45),0)+1)="GLabel",DI$21,"")))),""),""),"")</f>
        <v/>
      </c>
      <c r="DJ45" s="4" t="str">
        <f ca="1">IF(Sec_Formula_Indicator&gt;0,IF(LEN($AH45)&gt;0,IF(DJ$21&lt;=INDEX(INDIRECT($AJ45),1,MATCH($AH45,INDIRECT($AJ45),0)+1)+1,IF(COUNTA(_xll.BDH(TKR,IFERROR(INDEX(INDIRECT($AI45),DJ$21,MATCH($AH45,INDIRECT($AJ45),0)+1),""),$Q$5,"",$Q$6,"dts=h","fill=b","array=true"))&gt;1,DJ$21,IF(INDEX(INDIRECT($AI45),DJ$21,MATCH($AH45,INDIRECT($AJ45),0)+1)="",DJ$21,IF(INDEX(INDIRECT($AI45),DJ$21,MATCH($AH45,INDIRECT($AJ45),0)+1)="Label",DJ$21,IF(INDEX(INDIRECT($AI45),DJ$21,MATCH($AH45,INDIRECT($AJ45),0)+1)="GLabel",DJ$21,"")))),""),""),"")</f>
        <v/>
      </c>
      <c r="DK45" s="4" t="str">
        <f ca="1">IF(Sec_Formula_Indicator&gt;0,IF(LEN($AH45)&gt;0,IF(DK$21&lt;=INDEX(INDIRECT($AJ45),1,MATCH($AH45,INDIRECT($AJ45),0)+1)+1,IF(COUNTA(_xll.BDH(TKR,IFERROR(INDEX(INDIRECT($AI45),DK$21,MATCH($AH45,INDIRECT($AJ45),0)+1),""),$Q$5,"",$Q$6,"dts=h","fill=b","array=true"))&gt;1,DK$21,IF(INDEX(INDIRECT($AI45),DK$21,MATCH($AH45,INDIRECT($AJ45),0)+1)="",DK$21,IF(INDEX(INDIRECT($AI45),DK$21,MATCH($AH45,INDIRECT($AJ45),0)+1)="Label",DK$21,IF(INDEX(INDIRECT($AI45),DK$21,MATCH($AH45,INDIRECT($AJ45),0)+1)="GLabel",DK$21,"")))),""),""),"")</f>
        <v/>
      </c>
      <c r="DL45" s="4" t="str">
        <f ca="1">IF(Sec_Formula_Indicator&gt;0,IF(LEN($AH45)&gt;0,IF(DL$21&lt;=INDEX(INDIRECT($AJ45),1,MATCH($AH45,INDIRECT($AJ45),0)+1)+1,IF(COUNTA(_xll.BDH(TKR,IFERROR(INDEX(INDIRECT($AI45),DL$21,MATCH($AH45,INDIRECT($AJ45),0)+1),""),$Q$5,"",$Q$6,"dts=h","fill=b","array=true"))&gt;1,DL$21,IF(INDEX(INDIRECT($AI45),DL$21,MATCH($AH45,INDIRECT($AJ45),0)+1)="",DL$21,IF(INDEX(INDIRECT($AI45),DL$21,MATCH($AH45,INDIRECT($AJ45),0)+1)="Label",DL$21,IF(INDEX(INDIRECT($AI45),DL$21,MATCH($AH45,INDIRECT($AJ45),0)+1)="GLabel",DL$21,"")))),""),""),"")</f>
        <v/>
      </c>
      <c r="DM45" s="4" t="str">
        <f ca="1">IF(Sec_Formula_Indicator&gt;0,IF(LEN($AH45)&gt;0,IF(DM$21&lt;=INDEX(INDIRECT($AJ45),1,MATCH($AH45,INDIRECT($AJ45),0)+1)+1,IF(COUNTA(_xll.BDH(TKR,IFERROR(INDEX(INDIRECT($AI45),DM$21,MATCH($AH45,INDIRECT($AJ45),0)+1),""),$Q$5,"",$Q$6,"dts=h","fill=b","array=true"))&gt;1,DM$21,IF(INDEX(INDIRECT($AI45),DM$21,MATCH($AH45,INDIRECT($AJ45),0)+1)="",DM$21,IF(INDEX(INDIRECT($AI45),DM$21,MATCH($AH45,INDIRECT($AJ45),0)+1)="Label",DM$21,IF(INDEX(INDIRECT($AI45),DM$21,MATCH($AH45,INDIRECT($AJ45),0)+1)="GLabel",DM$21,"")))),""),""),"")</f>
        <v/>
      </c>
      <c r="DN45" s="4" t="str">
        <f ca="1">IF(Sec_Formula_Indicator&gt;0,IF(LEN($AH45)&gt;0,IF(DN$21&lt;=INDEX(INDIRECT($AJ45),1,MATCH($AH45,INDIRECT($AJ45),0)+1)+1,IF(COUNTA(_xll.BDH(TKR,IFERROR(INDEX(INDIRECT($AI45),DN$21,MATCH($AH45,INDIRECT($AJ45),0)+1),""),$Q$5,"",$Q$6,"dts=h","fill=b","array=true"))&gt;1,DN$21,IF(INDEX(INDIRECT($AI45),DN$21,MATCH($AH45,INDIRECT($AJ45),0)+1)="",DN$21,IF(INDEX(INDIRECT($AI45),DN$21,MATCH($AH45,INDIRECT($AJ45),0)+1)="Label",DN$21,IF(INDEX(INDIRECT($AI45),DN$21,MATCH($AH45,INDIRECT($AJ45),0)+1)="GLabel",DN$21,"")))),""),""),"")</f>
        <v/>
      </c>
      <c r="DO45" s="4" t="str">
        <f ca="1">IF(Sec_Formula_Indicator&gt;0,IF(LEN($AH45)&gt;0,IF(DO$21&lt;=INDEX(INDIRECT($AJ45),1,MATCH($AH45,INDIRECT($AJ45),0)+1)+1,IF(COUNTA(_xll.BDH(TKR,IFERROR(INDEX(INDIRECT($AI45),DO$21,MATCH($AH45,INDIRECT($AJ45),0)+1),""),$Q$5,"",$Q$6,"dts=h","fill=b","array=true"))&gt;1,DO$21,IF(INDEX(INDIRECT($AI45),DO$21,MATCH($AH45,INDIRECT($AJ45),0)+1)="",DO$21,IF(INDEX(INDIRECT($AI45),DO$21,MATCH($AH45,INDIRECT($AJ45),0)+1)="Label",DO$21,IF(INDEX(INDIRECT($AI45),DO$21,MATCH($AH45,INDIRECT($AJ45),0)+1)="GLabel",DO$21,"")))),""),""),"")</f>
        <v/>
      </c>
      <c r="DP45" s="4" t="str">
        <f ca="1">IF(Sec_Formula_Indicator&gt;0,IF(LEN($AH45)&gt;0,IF(DP$21&lt;=INDEX(INDIRECT($AJ45),1,MATCH($AH45,INDIRECT($AJ45),0)+1)+1,IF(COUNTA(_xll.BDH(TKR,IFERROR(INDEX(INDIRECT($AI45),DP$21,MATCH($AH45,INDIRECT($AJ45),0)+1),""),$Q$5,"",$Q$6,"dts=h","fill=b","array=true"))&gt;1,DP$21,IF(INDEX(INDIRECT($AI45),DP$21,MATCH($AH45,INDIRECT($AJ45),0)+1)="",DP$21,IF(INDEX(INDIRECT($AI45),DP$21,MATCH($AH45,INDIRECT($AJ45),0)+1)="Label",DP$21,IF(INDEX(INDIRECT($AI45),DP$21,MATCH($AH45,INDIRECT($AJ45),0)+1)="GLabel",DP$21,"")))),""),""),"")</f>
        <v/>
      </c>
      <c r="DQ45" s="4" t="str">
        <f ca="1">IF(Sec_Formula_Indicator&gt;0,IF(LEN($AH45)&gt;0,IF(DQ$21&lt;=INDEX(INDIRECT($AJ45),1,MATCH($AH45,INDIRECT($AJ45),0)+1)+1,IF(COUNTA(_xll.BDH(TKR,IFERROR(INDEX(INDIRECT($AI45),DQ$21,MATCH($AH45,INDIRECT($AJ45),0)+1),""),$Q$5,"",$Q$6,"dts=h","fill=b","array=true"))&gt;1,DQ$21,IF(INDEX(INDIRECT($AI45),DQ$21,MATCH($AH45,INDIRECT($AJ45),0)+1)="",DQ$21,IF(INDEX(INDIRECT($AI45),DQ$21,MATCH($AH45,INDIRECT($AJ45),0)+1)="Label",DQ$21,IF(INDEX(INDIRECT($AI45),DQ$21,MATCH($AH45,INDIRECT($AJ45),0)+1)="GLabel",DQ$21,"")))),""),""),"")</f>
        <v/>
      </c>
      <c r="DR45" s="4" t="str">
        <f ca="1">IF(Sec_Formula_Indicator&gt;0,IF(LEN($AH45)&gt;0,IF(DR$21&lt;=INDEX(INDIRECT($AJ45),1,MATCH($AH45,INDIRECT($AJ45),0)+1)+1,IF(COUNTA(_xll.BDH(TKR,IFERROR(INDEX(INDIRECT($AI45),DR$21,MATCH($AH45,INDIRECT($AJ45),0)+1),""),$Q$5,"",$Q$6,"dts=h","fill=b","array=true"))&gt;1,DR$21,IF(INDEX(INDIRECT($AI45),DR$21,MATCH($AH45,INDIRECT($AJ45),0)+1)="",DR$21,IF(INDEX(INDIRECT($AI45),DR$21,MATCH($AH45,INDIRECT($AJ45),0)+1)="Label",DR$21,IF(INDEX(INDIRECT($AI45),DR$21,MATCH($AH45,INDIRECT($AJ45),0)+1)="GLabel",DR$21,"")))),""),""),"")</f>
        <v/>
      </c>
      <c r="DS45" s="4" t="str">
        <f ca="1">IF(Sec_Formula_Indicator&gt;0,IF(LEN($AH45)&gt;0,IF(DS$21&lt;=INDEX(INDIRECT($AJ45),1,MATCH($AH45,INDIRECT($AJ45),0)+1)+1,IF(COUNTA(_xll.BDH(TKR,IFERROR(INDEX(INDIRECT($AI45),DS$21,MATCH($AH45,INDIRECT($AJ45),0)+1),""),$Q$5,"",$Q$6,"dts=h","fill=b","array=true"))&gt;1,DS$21,IF(INDEX(INDIRECT($AI45),DS$21,MATCH($AH45,INDIRECT($AJ45),0)+1)="",DS$21,IF(INDEX(INDIRECT($AI45),DS$21,MATCH($AH45,INDIRECT($AJ45),0)+1)="Label",DS$21,IF(INDEX(INDIRECT($AI45),DS$21,MATCH($AH45,INDIRECT($AJ45),0)+1)="GLabel",DS$21,"")))),""),""),"")</f>
        <v/>
      </c>
      <c r="DT45" s="4" t="str">
        <f ca="1">IF(Sec_Formula_Indicator&gt;0,IF(LEN($AH45)&gt;0,IF(DT$21&lt;=INDEX(INDIRECT($AJ45),1,MATCH($AH45,INDIRECT($AJ45),0)+1)+1,IF(COUNTA(_xll.BDH(TKR,IFERROR(INDEX(INDIRECT($AI45),DT$21,MATCH($AH45,INDIRECT($AJ45),0)+1),""),$Q$5,"",$Q$6,"dts=h","fill=b","array=true"))&gt;1,DT$21,IF(INDEX(INDIRECT($AI45),DT$21,MATCH($AH45,INDIRECT($AJ45),0)+1)="",DT$21,IF(INDEX(INDIRECT($AI45),DT$21,MATCH($AH45,INDIRECT($AJ45),0)+1)="Label",DT$21,IF(INDEX(INDIRECT($AI45),DT$21,MATCH($AH45,INDIRECT($AJ45),0)+1)="GLabel",DT$21,"")))),""),""),"")</f>
        <v/>
      </c>
      <c r="DU45" s="4" t="str">
        <f ca="1">IF(Sec_Formula_Indicator&gt;0,IF(LEN($AH45)&gt;0,IF(DU$21&lt;=INDEX(INDIRECT($AJ45),1,MATCH($AH45,INDIRECT($AJ45),0)+1)+1,IF(COUNTA(_xll.BDH(TKR,IFERROR(INDEX(INDIRECT($AI45),DU$21,MATCH($AH45,INDIRECT($AJ45),0)+1),""),$Q$5,"",$Q$6,"dts=h","fill=b","array=true"))&gt;1,DU$21,IF(INDEX(INDIRECT($AI45),DU$21,MATCH($AH45,INDIRECT($AJ45),0)+1)="",DU$21,IF(INDEX(INDIRECT($AI45),DU$21,MATCH($AH45,INDIRECT($AJ45),0)+1)="Label",DU$21,IF(INDEX(INDIRECT($AI45),DU$21,MATCH($AH45,INDIRECT($AJ45),0)+1)="GLabel",DU$21,"")))),""),""),"")</f>
        <v/>
      </c>
      <c r="DV45" s="4" t="str">
        <f ca="1">IF(Sec_Formula_Indicator&gt;0,IF(LEN($AH45)&gt;0,IF(DV$21&lt;=INDEX(INDIRECT($AJ45),1,MATCH($AH45,INDIRECT($AJ45),0)+1)+1,IF(COUNTA(_xll.BDH(TKR,IFERROR(INDEX(INDIRECT($AI45),DV$21,MATCH($AH45,INDIRECT($AJ45),0)+1),""),$Q$5,"",$Q$6,"dts=h","fill=b","array=true"))&gt;1,DV$21,IF(INDEX(INDIRECT($AI45),DV$21,MATCH($AH45,INDIRECT($AJ45),0)+1)="",DV$21,IF(INDEX(INDIRECT($AI45),DV$21,MATCH($AH45,INDIRECT($AJ45),0)+1)="Label",DV$21,IF(INDEX(INDIRECT($AI45),DV$21,MATCH($AH45,INDIRECT($AJ45),0)+1)="GLabel",DV$21,"")))),""),""),"")</f>
        <v/>
      </c>
      <c r="DW45" s="4" t="str">
        <f ca="1">IF(Sec_Formula_Indicator&gt;0,IF(LEN($AH45)&gt;0,IF(DW$21&lt;=INDEX(INDIRECT($AJ45),1,MATCH($AH45,INDIRECT($AJ45),0)+1)+1,IF(COUNTA(_xll.BDH(TKR,IFERROR(INDEX(INDIRECT($AI45),DW$21,MATCH($AH45,INDIRECT($AJ45),0)+1),""),$Q$5,"",$Q$6,"dts=h","fill=b","array=true"))&gt;1,DW$21,IF(INDEX(INDIRECT($AI45),DW$21,MATCH($AH45,INDIRECT($AJ45),0)+1)="",DW$21,IF(INDEX(INDIRECT($AI45),DW$21,MATCH($AH45,INDIRECT($AJ45),0)+1)="Label",DW$21,IF(INDEX(INDIRECT($AI45),DW$21,MATCH($AH45,INDIRECT($AJ45),0)+1)="GLabel",DW$21,"")))),""),""),"")</f>
        <v/>
      </c>
      <c r="DX45" s="4" t="str">
        <f ca="1">IF(Sec_Formula_Indicator&gt;0,IF(LEN($AH45)&gt;0,IF(DX$21&lt;=INDEX(INDIRECT($AJ45),1,MATCH($AH45,INDIRECT($AJ45),0)+1)+1,IF(COUNTA(_xll.BDH(TKR,IFERROR(INDEX(INDIRECT($AI45),DX$21,MATCH($AH45,INDIRECT($AJ45),0)+1),""),$Q$5,"",$Q$6,"dts=h","fill=b","array=true"))&gt;1,DX$21,IF(INDEX(INDIRECT($AI45),DX$21,MATCH($AH45,INDIRECT($AJ45),0)+1)="",DX$21,IF(INDEX(INDIRECT($AI45),DX$21,MATCH($AH45,INDIRECT($AJ45),0)+1)="Label",DX$21,IF(INDEX(INDIRECT($AI45),DX$21,MATCH($AH45,INDIRECT($AJ45),0)+1)="GLabel",DX$21,"")))),""),""),"")</f>
        <v/>
      </c>
      <c r="DY45" s="4" t="str">
        <f ca="1">IF(Sec_Formula_Indicator&gt;0,IF(LEN($AH45)&gt;0,IF(DY$21&lt;=INDEX(INDIRECT($AJ45),1,MATCH($AH45,INDIRECT($AJ45),0)+1)+1,IF(COUNTA(_xll.BDH(TKR,IFERROR(INDEX(INDIRECT($AI45),DY$21,MATCH($AH45,INDIRECT($AJ45),0)+1),""),$Q$5,"",$Q$6,"dts=h","fill=b","array=true"))&gt;1,DY$21,IF(INDEX(INDIRECT($AI45),DY$21,MATCH($AH45,INDIRECT($AJ45),0)+1)="",DY$21,IF(INDEX(INDIRECT($AI45),DY$21,MATCH($AH45,INDIRECT($AJ45),0)+1)="Label",DY$21,IF(INDEX(INDIRECT($AI45),DY$21,MATCH($AH45,INDIRECT($AJ45),0)+1)="GLabel",DY$21,"")))),""),""),"")</f>
        <v/>
      </c>
      <c r="DZ45" s="4" t="str">
        <f ca="1">IF(Sec_Formula_Indicator&gt;0,IF(LEN($AH45)&gt;0,IF(DZ$21&lt;=INDEX(INDIRECT($AJ45),1,MATCH($AH45,INDIRECT($AJ45),0)+1)+1,IF(COUNTA(_xll.BDH(TKR,IFERROR(INDEX(INDIRECT($AI45),DZ$21,MATCH($AH45,INDIRECT($AJ45),0)+1),""),$Q$5,"",$Q$6,"dts=h","fill=b","array=true"))&gt;1,DZ$21,IF(INDEX(INDIRECT($AI45),DZ$21,MATCH($AH45,INDIRECT($AJ45),0)+1)="",DZ$21,IF(INDEX(INDIRECT($AI45),DZ$21,MATCH($AH45,INDIRECT($AJ45),0)+1)="Label",DZ$21,IF(INDEX(INDIRECT($AI45),DZ$21,MATCH($AH45,INDIRECT($AJ45),0)+1)="GLabel",DZ$21,"")))),""),""),"")</f>
        <v/>
      </c>
      <c r="EA45" s="4" t="str">
        <f ca="1">IF(Sec_Formula_Indicator&gt;0,IF(LEN($AH45)&gt;0,IF(EA$21&lt;=INDEX(INDIRECT($AJ45),1,MATCH($AH45,INDIRECT($AJ45),0)+1)+1,IF(COUNTA(_xll.BDH(TKR,IFERROR(INDEX(INDIRECT($AI45),EA$21,MATCH($AH45,INDIRECT($AJ45),0)+1),""),$Q$5,"",$Q$6,"dts=h","fill=b","array=true"))&gt;1,EA$21,IF(INDEX(INDIRECT($AI45),EA$21,MATCH($AH45,INDIRECT($AJ45),0)+1)="",EA$21,IF(INDEX(INDIRECT($AI45),EA$21,MATCH($AH45,INDIRECT($AJ45),0)+1)="Label",EA$21,IF(INDEX(INDIRECT($AI45),EA$21,MATCH($AH45,INDIRECT($AJ45),0)+1)="GLabel",EA$21,"")))),""),""),"")</f>
        <v/>
      </c>
      <c r="EB45" s="4" t="str">
        <f ca="1">IF(Sec_Formula_Indicator&gt;0,IF(LEN($AH45)&gt;0,IF(EB$21&lt;=INDEX(INDIRECT($AJ45),1,MATCH($AH45,INDIRECT($AJ45),0)+1)+1,IF(COUNTA(_xll.BDH(TKR,IFERROR(INDEX(INDIRECT($AI45),EB$21,MATCH($AH45,INDIRECT($AJ45),0)+1),""),$Q$5,"",$Q$6,"dts=h","fill=b","array=true"))&gt;1,EB$21,IF(INDEX(INDIRECT($AI45),EB$21,MATCH($AH45,INDIRECT($AJ45),0)+1)="",EB$21,IF(INDEX(INDIRECT($AI45),EB$21,MATCH($AH45,INDIRECT($AJ45),0)+1)="Label",EB$21,IF(INDEX(INDIRECT($AI45),EB$21,MATCH($AH45,INDIRECT($AJ45),0)+1)="GLabel",EB$21,"")))),""),""),"")</f>
        <v/>
      </c>
      <c r="EC45" s="4" t="str">
        <f ca="1">IF(Sec_Formula_Indicator&gt;0,IF(LEN($AH45)&gt;0,IF(EC$21&lt;=INDEX(INDIRECT($AJ45),1,MATCH($AH45,INDIRECT($AJ45),0)+1)+1,IF(COUNTA(_xll.BDH(TKR,IFERROR(INDEX(INDIRECT($AI45),EC$21,MATCH($AH45,INDIRECT($AJ45),0)+1),""),$Q$5,"",$Q$6,"dts=h","fill=b","array=true"))&gt;1,EC$21,IF(INDEX(INDIRECT($AI45),EC$21,MATCH($AH45,INDIRECT($AJ45),0)+1)="",EC$21,IF(INDEX(INDIRECT($AI45),EC$21,MATCH($AH45,INDIRECT($AJ45),0)+1)="Label",EC$21,IF(INDEX(INDIRECT($AI45),EC$21,MATCH($AH45,INDIRECT($AJ45),0)+1)="GLabel",EC$21,"")))),""),""),"")</f>
        <v/>
      </c>
      <c r="ED45" s="4" t="str">
        <f ca="1">IF(Sec_Formula_Indicator&gt;0,IF(LEN($AH45)&gt;0,IF(ED$21&lt;=INDEX(INDIRECT($AJ45),1,MATCH($AH45,INDIRECT($AJ45),0)+1)+1,IF(COUNTA(_xll.BDH(TKR,IFERROR(INDEX(INDIRECT($AI45),ED$21,MATCH($AH45,INDIRECT($AJ45),0)+1),""),$Q$5,"",$Q$6,"dts=h","fill=b","array=true"))&gt;1,ED$21,IF(INDEX(INDIRECT($AI45),ED$21,MATCH($AH45,INDIRECT($AJ45),0)+1)="",ED$21,IF(INDEX(INDIRECT($AI45),ED$21,MATCH($AH45,INDIRECT($AJ45),0)+1)="Label",ED$21,IF(INDEX(INDIRECT($AI45),ED$21,MATCH($AH45,INDIRECT($AJ45),0)+1)="GLabel",ED$21,"")))),""),""),"")</f>
        <v/>
      </c>
      <c r="EE45" s="4" t="str">
        <f ca="1">IF(Sec_Formula_Indicator&gt;0,IF(LEN($AH45)&gt;0,IF(EE$21&lt;=INDEX(INDIRECT($AJ45),1,MATCH($AH45,INDIRECT($AJ45),0)+1)+1,IF(COUNTA(_xll.BDH(TKR,IFERROR(INDEX(INDIRECT($AI45),EE$21,MATCH($AH45,INDIRECT($AJ45),0)+1),""),$Q$5,"",$Q$6,"dts=h","fill=b","array=true"))&gt;1,EE$21,IF(INDEX(INDIRECT($AI45),EE$21,MATCH($AH45,INDIRECT($AJ45),0)+1)="",EE$21,IF(INDEX(INDIRECT($AI45),EE$21,MATCH($AH45,INDIRECT($AJ45),0)+1)="Label",EE$21,IF(INDEX(INDIRECT($AI45),EE$21,MATCH($AH45,INDIRECT($AJ45),0)+1)="GLabel",EE$21,"")))),""),""),"")</f>
        <v/>
      </c>
      <c r="EF45" s="4" t="str">
        <f ca="1">IF(Sec_Formula_Indicator&gt;0,IF(LEN($AH45)&gt;0,IF(EF$21&lt;=INDEX(INDIRECT($AJ45),1,MATCH($AH45,INDIRECT($AJ45),0)+1)+1,IF(COUNTA(_xll.BDH(TKR,IFERROR(INDEX(INDIRECT($AI45),EF$21,MATCH($AH45,INDIRECT($AJ45),0)+1),""),$Q$5,"",$Q$6,"dts=h","fill=b","array=true"))&gt;1,EF$21,IF(INDEX(INDIRECT($AI45),EF$21,MATCH($AH45,INDIRECT($AJ45),0)+1)="",EF$21,IF(INDEX(INDIRECT($AI45),EF$21,MATCH($AH45,INDIRECT($AJ45),0)+1)="Label",EF$21,IF(INDEX(INDIRECT($AI45),EF$21,MATCH($AH45,INDIRECT($AJ45),0)+1)="GLabel",EF$21,"")))),""),""),"")</f>
        <v/>
      </c>
      <c r="EG45" s="4" t="str">
        <f ca="1">IF(Sec_Formula_Indicator&gt;0,IF(LEN($AH45)&gt;0,IF(EG$21&lt;=INDEX(INDIRECT($AJ45),1,MATCH($AH45,INDIRECT($AJ45),0)+1)+1,IF(COUNTA(_xll.BDH(TKR,IFERROR(INDEX(INDIRECT($AI45),EG$21,MATCH($AH45,INDIRECT($AJ45),0)+1),""),$Q$5,"",$Q$6,"dts=h","fill=b","array=true"))&gt;1,EG$21,IF(INDEX(INDIRECT($AI45),EG$21,MATCH($AH45,INDIRECT($AJ45),0)+1)="",EG$21,IF(INDEX(INDIRECT($AI45),EG$21,MATCH($AH45,INDIRECT($AJ45),0)+1)="Label",EG$21,IF(INDEX(INDIRECT($AI45),EG$21,MATCH($AH45,INDIRECT($AJ45),0)+1)="GLabel",EG$21,"")))),""),""),"")</f>
        <v/>
      </c>
      <c r="EH45" s="4" t="str">
        <f ca="1">IF(Sec_Formula_Indicator&gt;0,IF(LEN($AH45)&gt;0,IF(EH$21&lt;=INDEX(INDIRECT($AJ45),1,MATCH($AH45,INDIRECT($AJ45),0)+1)+1,IF(COUNTA(_xll.BDH(TKR,IFERROR(INDEX(INDIRECT($AI45),EH$21,MATCH($AH45,INDIRECT($AJ45),0)+1),""),$Q$5,"",$Q$6,"dts=h","fill=b","array=true"))&gt;1,EH$21,IF(INDEX(INDIRECT($AI45),EH$21,MATCH($AH45,INDIRECT($AJ45),0)+1)="",EH$21,IF(INDEX(INDIRECT($AI45),EH$21,MATCH($AH45,INDIRECT($AJ45),0)+1)="Label",EH$21,IF(INDEX(INDIRECT($AI45),EH$21,MATCH($AH45,INDIRECT($AJ45),0)+1)="GLabel",EH$21,"")))),""),""),"")</f>
        <v/>
      </c>
      <c r="EI45" s="4" t="str">
        <f ca="1">IF(Sec_Formula_Indicator&gt;0,IF(LEN($AH45)&gt;0,IF(EI$21&lt;=INDEX(INDIRECT($AJ45),1,MATCH($AH45,INDIRECT($AJ45),0)+1)+1,IF(COUNTA(_xll.BDH(TKR,IFERROR(INDEX(INDIRECT($AI45),EI$21,MATCH($AH45,INDIRECT($AJ45),0)+1),""),$Q$5,"",$Q$6,"dts=h","fill=b","array=true"))&gt;1,EI$21,IF(INDEX(INDIRECT($AI45),EI$21,MATCH($AH45,INDIRECT($AJ45),0)+1)="",EI$21,IF(INDEX(INDIRECT($AI45),EI$21,MATCH($AH45,INDIRECT($AJ45),0)+1)="Label",EI$21,IF(INDEX(INDIRECT($AI45),EI$21,MATCH($AH45,INDIRECT($AJ45),0)+1)="GLabel",EI$21,"")))),""),""),"")</f>
        <v/>
      </c>
      <c r="EJ45" s="4" t="str">
        <f ca="1">IF(Sec_Formula_Indicator&gt;0,IF(LEN($AH45)&gt;0,IF(EJ$21&lt;=INDEX(INDIRECT($AJ45),1,MATCH($AH45,INDIRECT($AJ45),0)+1)+1,IF(COUNTA(_xll.BDH(TKR,IFERROR(INDEX(INDIRECT($AI45),EJ$21,MATCH($AH45,INDIRECT($AJ45),0)+1),""),$Q$5,"",$Q$6,"dts=h","fill=b","array=true"))&gt;1,EJ$21,IF(INDEX(INDIRECT($AI45),EJ$21,MATCH($AH45,INDIRECT($AJ45),0)+1)="",EJ$21,IF(INDEX(INDIRECT($AI45),EJ$21,MATCH($AH45,INDIRECT($AJ45),0)+1)="Label",EJ$21,IF(INDEX(INDIRECT($AI45),EJ$21,MATCH($AH45,INDIRECT($AJ45),0)+1)="GLabel",EJ$21,"")))),""),""),"")</f>
        <v/>
      </c>
      <c r="EK45" s="4" t="str">
        <f ca="1">IF(Sec_Formula_Indicator&gt;0,IF(LEN($AH45)&gt;0,IF(EK$21&lt;=INDEX(INDIRECT($AJ45),1,MATCH($AH45,INDIRECT($AJ45),0)+1)+1,IF(COUNTA(_xll.BDH(TKR,IFERROR(INDEX(INDIRECT($AI45),EK$21,MATCH($AH45,INDIRECT($AJ45),0)+1),""),$Q$5,"",$Q$6,"dts=h","fill=b","array=true"))&gt;1,EK$21,IF(INDEX(INDIRECT($AI45),EK$21,MATCH($AH45,INDIRECT($AJ45),0)+1)="",EK$21,IF(INDEX(INDIRECT($AI45),EK$21,MATCH($AH45,INDIRECT($AJ45),0)+1)="Label",EK$21,IF(INDEX(INDIRECT($AI45),EK$21,MATCH($AH45,INDIRECT($AJ45),0)+1)="GLabel",EK$21,"")))),""),""),"")</f>
        <v/>
      </c>
      <c r="EL45" s="4" t="str">
        <f ca="1">IF(Sec_Formula_Indicator&gt;0,IF(LEN($AH45)&gt;0,IF(EL$21&lt;=INDEX(INDIRECT($AJ45),1,MATCH($AH45,INDIRECT($AJ45),0)+1)+1,IF(COUNTA(_xll.BDH(TKR,IFERROR(INDEX(INDIRECT($AI45),EL$21,MATCH($AH45,INDIRECT($AJ45),0)+1),""),$Q$5,"",$Q$6,"dts=h","fill=b","array=true"))&gt;1,EL$21,IF(INDEX(INDIRECT($AI45),EL$21,MATCH($AH45,INDIRECT($AJ45),0)+1)="",EL$21,IF(INDEX(INDIRECT($AI45),EL$21,MATCH($AH45,INDIRECT($AJ45),0)+1)="Label",EL$21,IF(INDEX(INDIRECT($AI45),EL$21,MATCH($AH45,INDIRECT($AJ45),0)+1)="GLabel",EL$21,"")))),""),""),"")</f>
        <v/>
      </c>
      <c r="EM45" s="4" t="str">
        <f ca="1">IF(Sec_Formula_Indicator&gt;0,IF(LEN($AH45)&gt;0,IF(EM$21&lt;=INDEX(INDIRECT($AJ45),1,MATCH($AH45,INDIRECT($AJ45),0)+1)+1,IF(COUNTA(_xll.BDH(TKR,IFERROR(INDEX(INDIRECT($AI45),EM$21,MATCH($AH45,INDIRECT($AJ45),0)+1),""),$Q$5,"",$Q$6,"dts=h","fill=b","array=true"))&gt;1,EM$21,IF(INDEX(INDIRECT($AI45),EM$21,MATCH($AH45,INDIRECT($AJ45),0)+1)="",EM$21,IF(INDEX(INDIRECT($AI45),EM$21,MATCH($AH45,INDIRECT($AJ45),0)+1)="Label",EM$21,IF(INDEX(INDIRECT($AI45),EM$21,MATCH($AH45,INDIRECT($AJ45),0)+1)="GLabel",EM$21,"")))),""),""),"")</f>
        <v/>
      </c>
      <c r="EN45" s="4" t="str">
        <f ca="1">IF(Sec_Formula_Indicator&gt;0,IF(LEN($AH45)&gt;0,IF(EN$21&lt;=INDEX(INDIRECT($AJ45),1,MATCH($AH45,INDIRECT($AJ45),0)+1)+1,IF(COUNTA(_xll.BDH(TKR,IFERROR(INDEX(INDIRECT($AI45),EN$21,MATCH($AH45,INDIRECT($AJ45),0)+1),""),$Q$5,"",$Q$6,"dts=h","fill=b","array=true"))&gt;1,EN$21,IF(INDEX(INDIRECT($AI45),EN$21,MATCH($AH45,INDIRECT($AJ45),0)+1)="",EN$21,IF(INDEX(INDIRECT($AI45),EN$21,MATCH($AH45,INDIRECT($AJ45),0)+1)="Label",EN$21,IF(INDEX(INDIRECT($AI45),EN$21,MATCH($AH45,INDIRECT($AJ45),0)+1)="GLabel",EN$21,"")))),""),""),"")</f>
        <v/>
      </c>
      <c r="EO45" s="4" t="str">
        <f ca="1">IF(Sec_Formula_Indicator&gt;0,IF(LEN($AH45)&gt;0,IF(EO$21&lt;=INDEX(INDIRECT($AJ45),1,MATCH($AH45,INDIRECT($AJ45),0)+1)+1,IF(COUNTA(_xll.BDH(TKR,IFERROR(INDEX(INDIRECT($AI45),EO$21,MATCH($AH45,INDIRECT($AJ45),0)+1),""),$Q$5,"",$Q$6,"dts=h","fill=b","array=true"))&gt;1,EO$21,IF(INDEX(INDIRECT($AI45),EO$21,MATCH($AH45,INDIRECT($AJ45),0)+1)="",EO$21,IF(INDEX(INDIRECT($AI45),EO$21,MATCH($AH45,INDIRECT($AJ45),0)+1)="Label",EO$21,IF(INDEX(INDIRECT($AI45),EO$21,MATCH($AH45,INDIRECT($AJ45),0)+1)="GLabel",EO$21,"")))),""),""),"")</f>
        <v/>
      </c>
      <c r="EP45" s="4" t="str">
        <f ca="1">IF(Sec_Formula_Indicator&gt;0,IF(LEN($AH45)&gt;0,IF(EP$21&lt;=INDEX(INDIRECT($AJ45),1,MATCH($AH45,INDIRECT($AJ45),0)+1)+1,IF(COUNTA(_xll.BDH(TKR,IFERROR(INDEX(INDIRECT($AI45),EP$21,MATCH($AH45,INDIRECT($AJ45),0)+1),""),$Q$5,"",$Q$6,"dts=h","fill=b","array=true"))&gt;1,EP$21,IF(INDEX(INDIRECT($AI45),EP$21,MATCH($AH45,INDIRECT($AJ45),0)+1)="",EP$21,IF(INDEX(INDIRECT($AI45),EP$21,MATCH($AH45,INDIRECT($AJ45),0)+1)="Label",EP$21,IF(INDEX(INDIRECT($AI45),EP$21,MATCH($AH45,INDIRECT($AJ45),0)+1)="GLabel",EP$21,"")))),""),""),"")</f>
        <v/>
      </c>
      <c r="EQ45" s="4" t="str">
        <f ca="1">IF(Sec_Formula_Indicator&gt;0,IF(LEN($AH45)&gt;0,IF(EQ$21&lt;=INDEX(INDIRECT($AJ45),1,MATCH($AH45,INDIRECT($AJ45),0)+1)+1,IF(COUNTA(_xll.BDH(TKR,IFERROR(INDEX(INDIRECT($AI45),EQ$21,MATCH($AH45,INDIRECT($AJ45),0)+1),""),$Q$5,"",$Q$6,"dts=h","fill=b","array=true"))&gt;1,EQ$21,IF(INDEX(INDIRECT($AI45),EQ$21,MATCH($AH45,INDIRECT($AJ45),0)+1)="",EQ$21,IF(INDEX(INDIRECT($AI45),EQ$21,MATCH($AH45,INDIRECT($AJ45),0)+1)="Label",EQ$21,IF(INDEX(INDIRECT($AI45),EQ$21,MATCH($AH45,INDIRECT($AJ45),0)+1)="GLabel",EQ$21,"")))),""),""),"")</f>
        <v/>
      </c>
      <c r="ER45" s="4" t="str">
        <f ca="1">IF(Sec_Formula_Indicator&gt;0,IF(LEN($AH45)&gt;0,IF(ER$21&lt;=INDEX(INDIRECT($AJ45),1,MATCH($AH45,INDIRECT($AJ45),0)+1)+1,IF(COUNTA(_xll.BDH(TKR,IFERROR(INDEX(INDIRECT($AI45),ER$21,MATCH($AH45,INDIRECT($AJ45),0)+1),""),$Q$5,"",$Q$6,"dts=h","fill=b","array=true"))&gt;1,ER$21,IF(INDEX(INDIRECT($AI45),ER$21,MATCH($AH45,INDIRECT($AJ45),0)+1)="",ER$21,IF(INDEX(INDIRECT($AI45),ER$21,MATCH($AH45,INDIRECT($AJ45),0)+1)="Label",ER$21,IF(INDEX(INDIRECT($AI45),ER$21,MATCH($AH45,INDIRECT($AJ45),0)+1)="GLabel",ER$21,"")))),""),""),"")</f>
        <v/>
      </c>
      <c r="ES45" s="4" t="str">
        <f ca="1">IF(Sec_Formula_Indicator&gt;0,IF(LEN($AH45)&gt;0,IF(ES$21&lt;=INDEX(INDIRECT($AJ45),1,MATCH($AH45,INDIRECT($AJ45),0)+1)+1,IF(COUNTA(_xll.BDH(TKR,IFERROR(INDEX(INDIRECT($AI45),ES$21,MATCH($AH45,INDIRECT($AJ45),0)+1),""),$Q$5,"",$Q$6,"dts=h","fill=b","array=true"))&gt;1,ES$21,IF(INDEX(INDIRECT($AI45),ES$21,MATCH($AH45,INDIRECT($AJ45),0)+1)="",ES$21,IF(INDEX(INDIRECT($AI45),ES$21,MATCH($AH45,INDIRECT($AJ45),0)+1)="Label",ES$21,IF(INDEX(INDIRECT($AI45),ES$21,MATCH($AH45,INDIRECT($AJ45),0)+1)="GLabel",ES$21,"")))),""),""),"")</f>
        <v/>
      </c>
      <c r="ET45" s="4" t="str">
        <f ca="1">IF(Sec_Formula_Indicator&gt;0,IF(LEN($AH45)&gt;0,IF(ET$21&lt;=INDEX(INDIRECT($AJ45),1,MATCH($AH45,INDIRECT($AJ45),0)+1)+1,IF(COUNTA(_xll.BDH(TKR,IFERROR(INDEX(INDIRECT($AI45),ET$21,MATCH($AH45,INDIRECT($AJ45),0)+1),""),$Q$5,"",$Q$6,"dts=h","fill=b","array=true"))&gt;1,ET$21,IF(INDEX(INDIRECT($AI45),ET$21,MATCH($AH45,INDIRECT($AJ45),0)+1)="",ET$21,IF(INDEX(INDIRECT($AI45),ET$21,MATCH($AH45,INDIRECT($AJ45),0)+1)="Label",ET$21,IF(INDEX(INDIRECT($AI45),ET$21,MATCH($AH45,INDIRECT($AJ45),0)+1)="GLabel",ET$21,"")))),""),""),"")</f>
        <v/>
      </c>
      <c r="EU45" s="4" t="str">
        <f ca="1">IF(Sec_Formula_Indicator&gt;0,IF(LEN($AH45)&gt;0,IF(EU$21&lt;=INDEX(INDIRECT($AJ45),1,MATCH($AH45,INDIRECT($AJ45),0)+1)+1,IF(COUNTA(_xll.BDH(TKR,IFERROR(INDEX(INDIRECT($AI45),EU$21,MATCH($AH45,INDIRECT($AJ45),0)+1),""),$Q$5,"",$Q$6,"dts=h","fill=b","array=true"))&gt;1,EU$21,IF(INDEX(INDIRECT($AI45),EU$21,MATCH($AH45,INDIRECT($AJ45),0)+1)="",EU$21,IF(INDEX(INDIRECT($AI45),EU$21,MATCH($AH45,INDIRECT($AJ45),0)+1)="Label",EU$21,IF(INDEX(INDIRECT($AI45),EU$21,MATCH($AH45,INDIRECT($AJ45),0)+1)="GLabel",EU$21,"")))),""),""),"")</f>
        <v/>
      </c>
      <c r="EV45" s="4" t="str">
        <f ca="1">IF(Sec_Formula_Indicator&gt;0,IF(LEN($AH45)&gt;0,IF(EV$21&lt;=INDEX(INDIRECT($AJ45),1,MATCH($AH45,INDIRECT($AJ45),0)+1)+1,IF(COUNTA(_xll.BDH(TKR,IFERROR(INDEX(INDIRECT($AI45),EV$21,MATCH($AH45,INDIRECT($AJ45),0)+1),""),$Q$5,"",$Q$6,"dts=h","fill=b","array=true"))&gt;1,EV$21,IF(INDEX(INDIRECT($AI45),EV$21,MATCH($AH45,INDIRECT($AJ45),0)+1)="",EV$21,IF(INDEX(INDIRECT($AI45),EV$21,MATCH($AH45,INDIRECT($AJ45),0)+1)="Label",EV$21,IF(INDEX(INDIRECT($AI45),EV$21,MATCH($AH45,INDIRECT($AJ45),0)+1)="GLabel",EV$21,"")))),""),""),"")</f>
        <v/>
      </c>
      <c r="EW45" s="4" t="str">
        <f ca="1">IF(Sec_Formula_Indicator&gt;0,IF(LEN($AH45)&gt;0,IF(EW$21&lt;=INDEX(INDIRECT($AJ45),1,MATCH($AH45,INDIRECT($AJ45),0)+1)+1,IF(COUNTA(_xll.BDH(TKR,IFERROR(INDEX(INDIRECT($AI45),EW$21,MATCH($AH45,INDIRECT($AJ45),0)+1),""),$Q$5,"",$Q$6,"dts=h","fill=b","array=true"))&gt;1,EW$21,IF(INDEX(INDIRECT($AI45),EW$21,MATCH($AH45,INDIRECT($AJ45),0)+1)="",EW$21,IF(INDEX(INDIRECT($AI45),EW$21,MATCH($AH45,INDIRECT($AJ45),0)+1)="Label",EW$21,IF(INDEX(INDIRECT($AI45),EW$21,MATCH($AH45,INDIRECT($AJ45),0)+1)="GLabel",EW$21,"")))),""),""),"")</f>
        <v/>
      </c>
      <c r="EX45" s="4" t="str">
        <f ca="1">IF(Sec_Formula_Indicator&gt;0,IF(LEN($AH45)&gt;0,IF(EX$21&lt;=INDEX(INDIRECT($AJ45),1,MATCH($AH45,INDIRECT($AJ45),0)+1)+1,IF(COUNTA(_xll.BDH(TKR,IFERROR(INDEX(INDIRECT($AI45),EX$21,MATCH($AH45,INDIRECT($AJ45),0)+1),""),$Q$5,"",$Q$6,"dts=h","fill=b","array=true"))&gt;1,EX$21,IF(INDEX(INDIRECT($AI45),EX$21,MATCH($AH45,INDIRECT($AJ45),0)+1)="",EX$21,IF(INDEX(INDIRECT($AI45),EX$21,MATCH($AH45,INDIRECT($AJ45),0)+1)="Label",EX$21,IF(INDEX(INDIRECT($AI45),EX$21,MATCH($AH45,INDIRECT($AJ45),0)+1)="GLabel",EX$21,"")))),""),""),"")</f>
        <v/>
      </c>
      <c r="EY45" s="4" t="str">
        <f ca="1">IF(Sec_Formula_Indicator&gt;0,IF(LEN($AH45)&gt;0,IF(EY$21&lt;=INDEX(INDIRECT($AJ45),1,MATCH($AH45,INDIRECT($AJ45),0)+1)+1,IF(COUNTA(_xll.BDH(TKR,IFERROR(INDEX(INDIRECT($AI45),EY$21,MATCH($AH45,INDIRECT($AJ45),0)+1),""),$Q$5,"",$Q$6,"dts=h","fill=b","array=true"))&gt;1,EY$21,IF(INDEX(INDIRECT($AI45),EY$21,MATCH($AH45,INDIRECT($AJ45),0)+1)="",EY$21,IF(INDEX(INDIRECT($AI45),EY$21,MATCH($AH45,INDIRECT($AJ45),0)+1)="Label",EY$21,IF(INDEX(INDIRECT($AI45),EY$21,MATCH($AH45,INDIRECT($AJ45),0)+1)="GLabel",EY$21,"")))),""),""),"")</f>
        <v/>
      </c>
      <c r="EZ45" s="4" t="str">
        <f ca="1">IF(Sec_Formula_Indicator&gt;0,IF(LEN($AH45)&gt;0,IF(EZ$21&lt;=INDEX(INDIRECT($AJ45),1,MATCH($AH45,INDIRECT($AJ45),0)+1)+1,IF(COUNTA(_xll.BDH(TKR,IFERROR(INDEX(INDIRECT($AI45),EZ$21,MATCH($AH45,INDIRECT($AJ45),0)+1),""),$Q$5,"",$Q$6,"dts=h","fill=b","array=true"))&gt;1,EZ$21,IF(INDEX(INDIRECT($AI45),EZ$21,MATCH($AH45,INDIRECT($AJ45),0)+1)="",EZ$21,IF(INDEX(INDIRECT($AI45),EZ$21,MATCH($AH45,INDIRECT($AJ45),0)+1)="Label",EZ$21,IF(INDEX(INDIRECT($AI45),EZ$21,MATCH($AH45,INDIRECT($AJ45),0)+1)="GLabel",EZ$21,"")))),""),""),"")</f>
        <v/>
      </c>
      <c r="FA45" s="4" t="str">
        <f ca="1">IF(Sec_Formula_Indicator&gt;0,IF(LEN($AH45)&gt;0,IF(FA$21&lt;=INDEX(INDIRECT($AJ45),1,MATCH($AH45,INDIRECT($AJ45),0)+1)+1,IF(COUNTA(_xll.BDH(TKR,IFERROR(INDEX(INDIRECT($AI45),FA$21,MATCH($AH45,INDIRECT($AJ45),0)+1),""),$Q$5,"",$Q$6,"dts=h","fill=b","array=true"))&gt;1,FA$21,IF(INDEX(INDIRECT($AI45),FA$21,MATCH($AH45,INDIRECT($AJ45),0)+1)="",FA$21,IF(INDEX(INDIRECT($AI45),FA$21,MATCH($AH45,INDIRECT($AJ45),0)+1)="Label",FA$21,IF(INDEX(INDIRECT($AI45),FA$21,MATCH($AH45,INDIRECT($AJ45),0)+1)="GLabel",FA$21,"")))),""),""),"")</f>
        <v/>
      </c>
      <c r="FB45" s="4" t="str">
        <f ca="1">IF(Sec_Formula_Indicator&gt;0,IF(LEN($AH45)&gt;0,IF(FB$21&lt;=INDEX(INDIRECT($AJ45),1,MATCH($AH45,INDIRECT($AJ45),0)+1)+1,IF(COUNTA(_xll.BDH(TKR,IFERROR(INDEX(INDIRECT($AI45),FB$21,MATCH($AH45,INDIRECT($AJ45),0)+1),""),$Q$5,"",$Q$6,"dts=h","fill=b","array=true"))&gt;1,FB$21,IF(INDEX(INDIRECT($AI45),FB$21,MATCH($AH45,INDIRECT($AJ45),0)+1)="",FB$21,IF(INDEX(INDIRECT($AI45),FB$21,MATCH($AH45,INDIRECT($AJ45),0)+1)="Label",FB$21,IF(INDEX(INDIRECT($AI45),FB$21,MATCH($AH45,INDIRECT($AJ45),0)+1)="GLabel",FB$21,"")))),""),""),"")</f>
        <v/>
      </c>
      <c r="FC45" s="4" t="str">
        <f ca="1">IF(Sec_Formula_Indicator&gt;0,IF(LEN($AH45)&gt;0,IF(FC$21&lt;=INDEX(INDIRECT($AJ45),1,MATCH($AH45,INDIRECT($AJ45),0)+1)+1,IF(COUNTA(_xll.BDH(TKR,IFERROR(INDEX(INDIRECT($AI45),FC$21,MATCH($AH45,INDIRECT($AJ45),0)+1),""),$Q$5,"",$Q$6,"dts=h","fill=b","array=true"))&gt;1,FC$21,IF(INDEX(INDIRECT($AI45),FC$21,MATCH($AH45,INDIRECT($AJ45),0)+1)="",FC$21,IF(INDEX(INDIRECT($AI45),FC$21,MATCH($AH45,INDIRECT($AJ45),0)+1)="Label",FC$21,IF(INDEX(INDIRECT($AI45),FC$21,MATCH($AH45,INDIRECT($AJ45),0)+1)="GLabel",FC$21,"")))),""),""),"")</f>
        <v/>
      </c>
      <c r="FD45" s="4" t="str">
        <f ca="1">IF(Sec_Formula_Indicator&gt;0,IF(LEN($AH45)&gt;0,IF(FD$21&lt;=INDEX(INDIRECT($AJ45),1,MATCH($AH45,INDIRECT($AJ45),0)+1)+1,IF(COUNTA(_xll.BDH(TKR,IFERROR(INDEX(INDIRECT($AI45),FD$21,MATCH($AH45,INDIRECT($AJ45),0)+1),""),$Q$5,"",$Q$6,"dts=h","fill=b","array=true"))&gt;1,FD$21,IF(INDEX(INDIRECT($AI45),FD$21,MATCH($AH45,INDIRECT($AJ45),0)+1)="",FD$21,IF(INDEX(INDIRECT($AI45),FD$21,MATCH($AH45,INDIRECT($AJ45),0)+1)="Label",FD$21,IF(INDEX(INDIRECT($AI45),FD$21,MATCH($AH45,INDIRECT($AJ45),0)+1)="GLabel",FD$21,"")))),""),""),"")</f>
        <v/>
      </c>
      <c r="FE45" s="4" t="str">
        <f ca="1">IF(Sec_Formula_Indicator&gt;0,IF(LEN($AH45)&gt;0,IF(FE$21&lt;=INDEX(INDIRECT($AJ45),1,MATCH($AH45,INDIRECT($AJ45),0)+1)+1,IF(COUNTA(_xll.BDH(TKR,IFERROR(INDEX(INDIRECT($AI45),FE$21,MATCH($AH45,INDIRECT($AJ45),0)+1),""),$Q$5,"",$Q$6,"dts=h","fill=b","array=true"))&gt;1,FE$21,IF(INDEX(INDIRECT($AI45),FE$21,MATCH($AH45,INDIRECT($AJ45),0)+1)="",FE$21,IF(INDEX(INDIRECT($AI45),FE$21,MATCH($AH45,INDIRECT($AJ45),0)+1)="Label",FE$21,IF(INDEX(INDIRECT($AI45),FE$21,MATCH($AH45,INDIRECT($AJ45),0)+1)="GLabel",FE$21,"")))),""),""),"")</f>
        <v/>
      </c>
      <c r="FF45" s="4" t="str">
        <f ca="1">IF(Sec_Formula_Indicator&gt;0,IF(LEN($AH45)&gt;0,IF(FF$21&lt;=INDEX(INDIRECT($AJ45),1,MATCH($AH45,INDIRECT($AJ45),0)+1)+1,IF(COUNTA(_xll.BDH(TKR,IFERROR(INDEX(INDIRECT($AI45),FF$21,MATCH($AH45,INDIRECT($AJ45),0)+1),""),$Q$5,"",$Q$6,"dts=h","fill=b","array=true"))&gt;1,FF$21,IF(INDEX(INDIRECT($AI45),FF$21,MATCH($AH45,INDIRECT($AJ45),0)+1)="",FF$21,IF(INDEX(INDIRECT($AI45),FF$21,MATCH($AH45,INDIRECT($AJ45),0)+1)="Label",FF$21,IF(INDEX(INDIRECT($AI45),FF$21,MATCH($AH45,INDIRECT($AJ45),0)+1)="GLabel",FF$21,"")))),""),""),"")</f>
        <v/>
      </c>
      <c r="FG45" s="4" t="str">
        <f ca="1">IF(Sec_Formula_Indicator&gt;0,IF(LEN($AH45)&gt;0,IF(FG$21&lt;=INDEX(INDIRECT($AJ45),1,MATCH($AH45,INDIRECT($AJ45),0)+1)+1,IF(COUNTA(_xll.BDH(TKR,IFERROR(INDEX(INDIRECT($AI45),FG$21,MATCH($AH45,INDIRECT($AJ45),0)+1),""),$Q$5,"",$Q$6,"dts=h","fill=b","array=true"))&gt;1,FG$21,IF(INDEX(INDIRECT($AI45),FG$21,MATCH($AH45,INDIRECT($AJ45),0)+1)="",FG$21,IF(INDEX(INDIRECT($AI45),FG$21,MATCH($AH45,INDIRECT($AJ45),0)+1)="Label",FG$21,IF(INDEX(INDIRECT($AI45),FG$21,MATCH($AH45,INDIRECT($AJ45),0)+1)="GLabel",FG$21,"")))),""),""),"")</f>
        <v/>
      </c>
      <c r="FH45" s="4" t="str">
        <f ca="1">IF(Sec_Formula_Indicator&gt;0,IF(LEN($AH45)&gt;0,IF(FH$21&lt;=INDEX(INDIRECT($AJ45),1,MATCH($AH45,INDIRECT($AJ45),0)+1)+1,IF(COUNTA(_xll.BDH(TKR,IFERROR(INDEX(INDIRECT($AI45),FH$21,MATCH($AH45,INDIRECT($AJ45),0)+1),""),$Q$5,"",$Q$6,"dts=h","fill=b","array=true"))&gt;1,FH$21,IF(INDEX(INDIRECT($AI45),FH$21,MATCH($AH45,INDIRECT($AJ45),0)+1)="",FH$21,IF(INDEX(INDIRECT($AI45),FH$21,MATCH($AH45,INDIRECT($AJ45),0)+1)="Label",FH$21,IF(INDEX(INDIRECT($AI45),FH$21,MATCH($AH45,INDIRECT($AJ45),0)+1)="GLabel",FH$21,"")))),""),""),"")</f>
        <v/>
      </c>
      <c r="FI45" s="4" t="str">
        <f ca="1">IF(Sec_Formula_Indicator&gt;0,IF(LEN($AH45)&gt;0,IF(FI$21&lt;=INDEX(INDIRECT($AJ45),1,MATCH($AH45,INDIRECT($AJ45),0)+1)+1,IF(COUNTA(_xll.BDH(TKR,IFERROR(INDEX(INDIRECT($AI45),FI$21,MATCH($AH45,INDIRECT($AJ45),0)+1),""),$Q$5,"",$Q$6,"dts=h","fill=b","array=true"))&gt;1,FI$21,IF(INDEX(INDIRECT($AI45),FI$21,MATCH($AH45,INDIRECT($AJ45),0)+1)="",FI$21,IF(INDEX(INDIRECT($AI45),FI$21,MATCH($AH45,INDIRECT($AJ45),0)+1)="Label",FI$21,IF(INDEX(INDIRECT($AI45),FI$21,MATCH($AH45,INDIRECT($AJ45),0)+1)="GLabel",FI$21,"")))),""),""),"")</f>
        <v/>
      </c>
      <c r="FJ45" s="4" t="str">
        <f ca="1">IF(Sec_Formula_Indicator&gt;0,IF(LEN($AH45)&gt;0,IF(FJ$21&lt;=INDEX(INDIRECT($AJ45),1,MATCH($AH45,INDIRECT($AJ45),0)+1)+1,IF(COUNTA(_xll.BDH(TKR,IFERROR(INDEX(INDIRECT($AI45),FJ$21,MATCH($AH45,INDIRECT($AJ45),0)+1),""),$Q$5,"",$Q$6,"dts=h","fill=b","array=true"))&gt;1,FJ$21,IF(INDEX(INDIRECT($AI45),FJ$21,MATCH($AH45,INDIRECT($AJ45),0)+1)="",FJ$21,IF(INDEX(INDIRECT($AI45),FJ$21,MATCH($AH45,INDIRECT($AJ45),0)+1)="Label",FJ$21,IF(INDEX(INDIRECT($AI45),FJ$21,MATCH($AH45,INDIRECT($AJ45),0)+1)="GLabel",FJ$21,"")))),""),""),"")</f>
        <v/>
      </c>
      <c r="FK45" s="4" t="str">
        <f ca="1">IF(Sec_Formula_Indicator&gt;0,IF(LEN($AH45)&gt;0,IF(FK$21&lt;=INDEX(INDIRECT($AJ45),1,MATCH($AH45,INDIRECT($AJ45),0)+1)+1,IF(COUNTA(_xll.BDH(TKR,IFERROR(INDEX(INDIRECT($AI45),FK$21,MATCH($AH45,INDIRECT($AJ45),0)+1),""),$Q$5,"",$Q$6,"dts=h","fill=b","array=true"))&gt;1,FK$21,IF(INDEX(INDIRECT($AI45),FK$21,MATCH($AH45,INDIRECT($AJ45),0)+1)="",FK$21,IF(INDEX(INDIRECT($AI45),FK$21,MATCH($AH45,INDIRECT($AJ45),0)+1)="Label",FK$21,IF(INDEX(INDIRECT($AI45),FK$21,MATCH($AH45,INDIRECT($AJ45),0)+1)="GLabel",FK$21,"")))),""),""),"")</f>
        <v/>
      </c>
      <c r="FL45" s="4" t="str">
        <f ca="1">IF(Sec_Formula_Indicator&gt;0,IF(LEN($AH45)&gt;0,IF(FL$21&lt;=INDEX(INDIRECT($AJ45),1,MATCH($AH45,INDIRECT($AJ45),0)+1)+1,IF(COUNTA(_xll.BDH(TKR,IFERROR(INDEX(INDIRECT($AI45),FL$21,MATCH($AH45,INDIRECT($AJ45),0)+1),""),$Q$5,"",$Q$6,"dts=h","fill=b","array=true"))&gt;1,FL$21,IF(INDEX(INDIRECT($AI45),FL$21,MATCH($AH45,INDIRECT($AJ45),0)+1)="",FL$21,IF(INDEX(INDIRECT($AI45),FL$21,MATCH($AH45,INDIRECT($AJ45),0)+1)="Label",FL$21,IF(INDEX(INDIRECT($AI45),FL$21,MATCH($AH45,INDIRECT($AJ45),0)+1)="GLabel",FL$21,"")))),""),""),"")</f>
        <v/>
      </c>
      <c r="FM45" s="4" t="str">
        <f ca="1">IF(Sec_Formula_Indicator&gt;0,IF(LEN($AH45)&gt;0,IF(FM$21&lt;=INDEX(INDIRECT($AJ45),1,MATCH($AH45,INDIRECT($AJ45),0)+1)+1,IF(COUNTA(_xll.BDH(TKR,IFERROR(INDEX(INDIRECT($AI45),FM$21,MATCH($AH45,INDIRECT($AJ45),0)+1),""),$Q$5,"",$Q$6,"dts=h","fill=b","array=true"))&gt;1,FM$21,IF(INDEX(INDIRECT($AI45),FM$21,MATCH($AH45,INDIRECT($AJ45),0)+1)="",FM$21,IF(INDEX(INDIRECT($AI45),FM$21,MATCH($AH45,INDIRECT($AJ45),0)+1)="Label",FM$21,IF(INDEX(INDIRECT($AI45),FM$21,MATCH($AH45,INDIRECT($AJ45),0)+1)="GLabel",FM$21,"")))),""),""),"")</f>
        <v/>
      </c>
      <c r="FN45" s="4" t="str">
        <f ca="1">IF(Sec_Formula_Indicator&gt;0,IF(LEN($AH45)&gt;0,IF(FN$21&lt;=INDEX(INDIRECT($AJ45),1,MATCH($AH45,INDIRECT($AJ45),0)+1)+1,IF(COUNTA(_xll.BDH(TKR,IFERROR(INDEX(INDIRECT($AI45),FN$21,MATCH($AH45,INDIRECT($AJ45),0)+1),""),$Q$5,"",$Q$6,"dts=h","fill=b","array=true"))&gt;1,FN$21,IF(INDEX(INDIRECT($AI45),FN$21,MATCH($AH45,INDIRECT($AJ45),0)+1)="",FN$21,IF(INDEX(INDIRECT($AI45),FN$21,MATCH($AH45,INDIRECT($AJ45),0)+1)="Label",FN$21,IF(INDEX(INDIRECT($AI45),FN$21,MATCH($AH45,INDIRECT($AJ45),0)+1)="GLabel",FN$21,"")))),""),""),"")</f>
        <v/>
      </c>
      <c r="FO45" s="4" t="str">
        <f ca="1">IF(Sec_Formula_Indicator&gt;0,IF(LEN($AH45)&gt;0,IF(FO$21&lt;=INDEX(INDIRECT($AJ45),1,MATCH($AH45,INDIRECT($AJ45),0)+1)+1,IF(COUNTA(_xll.BDH(TKR,IFERROR(INDEX(INDIRECT($AI45),FO$21,MATCH($AH45,INDIRECT($AJ45),0)+1),""),$Q$5,"",$Q$6,"dts=h","fill=b","array=true"))&gt;1,FO$21,IF(INDEX(INDIRECT($AI45),FO$21,MATCH($AH45,INDIRECT($AJ45),0)+1)="",FO$21,IF(INDEX(INDIRECT($AI45),FO$21,MATCH($AH45,INDIRECT($AJ45),0)+1)="Label",FO$21,IF(INDEX(INDIRECT($AI45),FO$21,MATCH($AH45,INDIRECT($AJ45),0)+1)="GLabel",FO$21,"")))),""),""),"")</f>
        <v/>
      </c>
      <c r="FP45" s="4" t="str">
        <f ca="1">IF(Sec_Formula_Indicator&gt;0,IF(LEN($AH45)&gt;0,IF(FP$21&lt;=INDEX(INDIRECT($AJ45),1,MATCH($AH45,INDIRECT($AJ45),0)+1)+1,IF(COUNTA(_xll.BDH(TKR,IFERROR(INDEX(INDIRECT($AI45),FP$21,MATCH($AH45,INDIRECT($AJ45),0)+1),""),$Q$5,"",$Q$6,"dts=h","fill=b","array=true"))&gt;1,FP$21,IF(INDEX(INDIRECT($AI45),FP$21,MATCH($AH45,INDIRECT($AJ45),0)+1)="",FP$21,IF(INDEX(INDIRECT($AI45),FP$21,MATCH($AH45,INDIRECT($AJ45),0)+1)="Label",FP$21,IF(INDEX(INDIRECT($AI45),FP$21,MATCH($AH45,INDIRECT($AJ45),0)+1)="GLabel",FP$21,"")))),""),""),"")</f>
        <v/>
      </c>
      <c r="FQ45" s="4" t="str">
        <f ca="1">IF(Sec_Formula_Indicator&gt;0,IF(LEN($AH45)&gt;0,IF(FQ$21&lt;=INDEX(INDIRECT($AJ45),1,MATCH($AH45,INDIRECT($AJ45),0)+1)+1,IF(COUNTA(_xll.BDH(TKR,IFERROR(INDEX(INDIRECT($AI45),FQ$21,MATCH($AH45,INDIRECT($AJ45),0)+1),""),$Q$5,"",$Q$6,"dts=h","fill=b","array=true"))&gt;1,FQ$21,IF(INDEX(INDIRECT($AI45),FQ$21,MATCH($AH45,INDIRECT($AJ45),0)+1)="",FQ$21,IF(INDEX(INDIRECT($AI45),FQ$21,MATCH($AH45,INDIRECT($AJ45),0)+1)="Label",FQ$21,IF(INDEX(INDIRECT($AI45),FQ$21,MATCH($AH45,INDIRECT($AJ45),0)+1)="GLabel",FQ$21,"")))),""),""),"")</f>
        <v/>
      </c>
      <c r="FR45" s="4" t="str">
        <f ca="1">IF(Sec_Formula_Indicator&gt;0,IF(LEN($AH45)&gt;0,IF(FR$21&lt;=INDEX(INDIRECT($AJ45),1,MATCH($AH45,INDIRECT($AJ45),0)+1)+1,IF(COUNTA(_xll.BDH(TKR,IFERROR(INDEX(INDIRECT($AI45),FR$21,MATCH($AH45,INDIRECT($AJ45),0)+1),""),$Q$5,"",$Q$6,"dts=h","fill=b","array=true"))&gt;1,FR$21,IF(INDEX(INDIRECT($AI45),FR$21,MATCH($AH45,INDIRECT($AJ45),0)+1)="",FR$21,IF(INDEX(INDIRECT($AI45),FR$21,MATCH($AH45,INDIRECT($AJ45),0)+1)="Label",FR$21,IF(INDEX(INDIRECT($AI45),FR$21,MATCH($AH45,INDIRECT($AJ45),0)+1)="GLabel",FR$21,"")))),""),""),"")</f>
        <v/>
      </c>
      <c r="FS45" s="4" t="str">
        <f ca="1">IF(Sec_Formula_Indicator&gt;0,IF(LEN($AH45)&gt;0,IF(FS$21&lt;=INDEX(INDIRECT($AJ45),1,MATCH($AH45,INDIRECT($AJ45),0)+1)+1,IF(COUNTA(_xll.BDH(TKR,IFERROR(INDEX(INDIRECT($AI45),FS$21,MATCH($AH45,INDIRECT($AJ45),0)+1),""),$Q$5,"",$Q$6,"dts=h","fill=b","array=true"))&gt;1,FS$21,IF(INDEX(INDIRECT($AI45),FS$21,MATCH($AH45,INDIRECT($AJ45),0)+1)="",FS$21,IF(INDEX(INDIRECT($AI45),FS$21,MATCH($AH45,INDIRECT($AJ45),0)+1)="Label",FS$21,IF(INDEX(INDIRECT($AI45),FS$21,MATCH($AH45,INDIRECT($AJ45),0)+1)="GLabel",FS$21,"")))),""),""),"")</f>
        <v/>
      </c>
      <c r="FT45" s="4" t="str">
        <f ca="1">IF(Sec_Formula_Indicator&gt;0,IF(LEN($AH45)&gt;0,IF(FT$21&lt;=INDEX(INDIRECT($AJ45),1,MATCH($AH45,INDIRECT($AJ45),0)+1)+1,IF(COUNTA(_xll.BDH(TKR,IFERROR(INDEX(INDIRECT($AI45),FT$21,MATCH($AH45,INDIRECT($AJ45),0)+1),""),$Q$5,"",$Q$6,"dts=h","fill=b","array=true"))&gt;1,FT$21,IF(INDEX(INDIRECT($AI45),FT$21,MATCH($AH45,INDIRECT($AJ45),0)+1)="",FT$21,IF(INDEX(INDIRECT($AI45),FT$21,MATCH($AH45,INDIRECT($AJ45),0)+1)="Label",FT$21,IF(INDEX(INDIRECT($AI45),FT$21,MATCH($AH45,INDIRECT($AJ45),0)+1)="GLabel",FT$21,"")))),""),""),"")</f>
        <v/>
      </c>
      <c r="FU45" s="4" t="str">
        <f ca="1">IF(Sec_Formula_Indicator&gt;0,IF(LEN($AH45)&gt;0,IF(FU$21&lt;=INDEX(INDIRECT($AJ45),1,MATCH($AH45,INDIRECT($AJ45),0)+1)+1,IF(COUNTA(_xll.BDH(TKR,IFERROR(INDEX(INDIRECT($AI45),FU$21,MATCH($AH45,INDIRECT($AJ45),0)+1),""),$Q$5,"",$Q$6,"dts=h","fill=b","array=true"))&gt;1,FU$21,IF(INDEX(INDIRECT($AI45),FU$21,MATCH($AH45,INDIRECT($AJ45),0)+1)="",FU$21,IF(INDEX(INDIRECT($AI45),FU$21,MATCH($AH45,INDIRECT($AJ45),0)+1)="Label",FU$21,IF(INDEX(INDIRECT($AI45),FU$21,MATCH($AH45,INDIRECT($AJ45),0)+1)="GLabel",FU$21,"")))),""),""),"")</f>
        <v/>
      </c>
      <c r="FV45" s="4" t="str">
        <f ca="1">IF(Sec_Formula_Indicator&gt;0,IF(LEN($AH45)&gt;0,IF(FV$21&lt;=INDEX(INDIRECT($AJ45),1,MATCH($AH45,INDIRECT($AJ45),0)+1)+1,IF(COUNTA(_xll.BDH(TKR,IFERROR(INDEX(INDIRECT($AI45),FV$21,MATCH($AH45,INDIRECT($AJ45),0)+1),""),$Q$5,"",$Q$6,"dts=h","fill=b","array=true"))&gt;1,FV$21,IF(INDEX(INDIRECT($AI45),FV$21,MATCH($AH45,INDIRECT($AJ45),0)+1)="",FV$21,IF(INDEX(INDIRECT($AI45),FV$21,MATCH($AH45,INDIRECT($AJ45),0)+1)="Label",FV$21,IF(INDEX(INDIRECT($AI45),FV$21,MATCH($AH45,INDIRECT($AJ45),0)+1)="GLabel",FV$21,"")))),""),""),"")</f>
        <v/>
      </c>
      <c r="FW45" s="4" t="str">
        <f ca="1">IF(Sec_Formula_Indicator&gt;0,IF(LEN($AH45)&gt;0,IF(FW$21&lt;=INDEX(INDIRECT($AJ45),1,MATCH($AH45,INDIRECT($AJ45),0)+1)+1,IF(COUNTA(_xll.BDH(TKR,IFERROR(INDEX(INDIRECT($AI45),FW$21,MATCH($AH45,INDIRECT($AJ45),0)+1),""),$Q$5,"",$Q$6,"dts=h","fill=b","array=true"))&gt;1,FW$21,IF(INDEX(INDIRECT($AI45),FW$21,MATCH($AH45,INDIRECT($AJ45),0)+1)="",FW$21,IF(INDEX(INDIRECT($AI45),FW$21,MATCH($AH45,INDIRECT($AJ45),0)+1)="Label",FW$21,IF(INDEX(INDIRECT($AI45),FW$21,MATCH($AH45,INDIRECT($AJ45),0)+1)="GLabel",FW$21,"")))),""),""),"")</f>
        <v/>
      </c>
      <c r="FX45" s="4" t="str">
        <f ca="1">IF(Sec_Formula_Indicator&gt;0,IF(LEN($AH45)&gt;0,IF(FX$21&lt;=INDEX(INDIRECT($AJ45),1,MATCH($AH45,INDIRECT($AJ45),0)+1)+1,IF(COUNTA(_xll.BDH(TKR,IFERROR(INDEX(INDIRECT($AI45),FX$21,MATCH($AH45,INDIRECT($AJ45),0)+1),""),$Q$5,"",$Q$6,"dts=h","fill=b","array=true"))&gt;1,FX$21,IF(INDEX(INDIRECT($AI45),FX$21,MATCH($AH45,INDIRECT($AJ45),0)+1)="",FX$21,IF(INDEX(INDIRECT($AI45),FX$21,MATCH($AH45,INDIRECT($AJ45),0)+1)="Label",FX$21,IF(INDEX(INDIRECT($AI45),FX$21,MATCH($AH45,INDIRECT($AJ45),0)+1)="GLabel",FX$21,"")))),""),""),"")</f>
        <v/>
      </c>
      <c r="FY45" s="4" t="str">
        <f ca="1">IF(Sec_Formula_Indicator&gt;0,IF(LEN($AH45)&gt;0,IF(FY$21&lt;=INDEX(INDIRECT($AJ45),1,MATCH($AH45,INDIRECT($AJ45),0)+1)+1,IF(COUNTA(_xll.BDH(TKR,IFERROR(INDEX(INDIRECT($AI45),FY$21,MATCH($AH45,INDIRECT($AJ45),0)+1),""),$Q$5,"",$Q$6,"dts=h","fill=b","array=true"))&gt;1,FY$21,IF(INDEX(INDIRECT($AI45),FY$21,MATCH($AH45,INDIRECT($AJ45),0)+1)="",FY$21,IF(INDEX(INDIRECT($AI45),FY$21,MATCH($AH45,INDIRECT($AJ45),0)+1)="Label",FY$21,IF(INDEX(INDIRECT($AI45),FY$21,MATCH($AH45,INDIRECT($AJ45),0)+1)="GLabel",FY$21,"")))),""),""),"")</f>
        <v/>
      </c>
      <c r="FZ45" s="4" t="str">
        <f ca="1">IF(Sec_Formula_Indicator&gt;0,IF(LEN($AH45)&gt;0,IF(FZ$21&lt;=INDEX(INDIRECT($AJ45),1,MATCH($AH45,INDIRECT($AJ45),0)+1)+1,IF(COUNTA(_xll.BDH(TKR,IFERROR(INDEX(INDIRECT($AI45),FZ$21,MATCH($AH45,INDIRECT($AJ45),0)+1),""),$Q$5,"",$Q$6,"dts=h","fill=b","array=true"))&gt;1,FZ$21,IF(INDEX(INDIRECT($AI45),FZ$21,MATCH($AH45,INDIRECT($AJ45),0)+1)="",FZ$21,IF(INDEX(INDIRECT($AI45),FZ$21,MATCH($AH45,INDIRECT($AJ45),0)+1)="Label",FZ$21,IF(INDEX(INDIRECT($AI45),FZ$21,MATCH($AH45,INDIRECT($AJ45),0)+1)="GLabel",FZ$21,"")))),""),""),"")</f>
        <v/>
      </c>
      <c r="GA45" s="4" t="str">
        <f ca="1">IF(Sec_Formula_Indicator&gt;0,IF(LEN($AH45)&gt;0,IF(GA$21&lt;=INDEX(INDIRECT($AJ45),1,MATCH($AH45,INDIRECT($AJ45),0)+1)+1,IF(COUNTA(_xll.BDH(TKR,IFERROR(INDEX(INDIRECT($AI45),GA$21,MATCH($AH45,INDIRECT($AJ45),0)+1),""),$Q$5,"",$Q$6,"dts=h","fill=b","array=true"))&gt;1,GA$21,IF(INDEX(INDIRECT($AI45),GA$21,MATCH($AH45,INDIRECT($AJ45),0)+1)="",GA$21,IF(INDEX(INDIRECT($AI45),GA$21,MATCH($AH45,INDIRECT($AJ45),0)+1)="Label",GA$21,IF(INDEX(INDIRECT($AI45),GA$21,MATCH($AH45,INDIRECT($AJ45),0)+1)="GLabel",GA$21,"")))),""),""),"")</f>
        <v/>
      </c>
      <c r="GB45" s="4" t="str">
        <f ca="1">IF(Sec_Formula_Indicator&gt;0,IF(LEN($AH45)&gt;0,IF(GB$21&lt;=INDEX(INDIRECT($AJ45),1,MATCH($AH45,INDIRECT($AJ45),0)+1)+1,IF(COUNTA(_xll.BDH(TKR,IFERROR(INDEX(INDIRECT($AI45),GB$21,MATCH($AH45,INDIRECT($AJ45),0)+1),""),$Q$5,"",$Q$6,"dts=h","fill=b","array=true"))&gt;1,GB$21,IF(INDEX(INDIRECT($AI45),GB$21,MATCH($AH45,INDIRECT($AJ45),0)+1)="",GB$21,IF(INDEX(INDIRECT($AI45),GB$21,MATCH($AH45,INDIRECT($AJ45),0)+1)="Label",GB$21,IF(INDEX(INDIRECT($AI45),GB$21,MATCH($AH45,INDIRECT($AJ45),0)+1)="GLabel",GB$21,"")))),""),""),"")</f>
        <v/>
      </c>
      <c r="GC45" s="4" t="str">
        <f ca="1">IF(Sec_Formula_Indicator&gt;0,IF(LEN($AH45)&gt;0,IF(GC$21&lt;=INDEX(INDIRECT($AJ45),1,MATCH($AH45,INDIRECT($AJ45),0)+1)+1,IF(COUNTA(_xll.BDH(TKR,IFERROR(INDEX(INDIRECT($AI45),GC$21,MATCH($AH45,INDIRECT($AJ45),0)+1),""),$Q$5,"",$Q$6,"dts=h","fill=b","array=true"))&gt;1,GC$21,IF(INDEX(INDIRECT($AI45),GC$21,MATCH($AH45,INDIRECT($AJ45),0)+1)="",GC$21,IF(INDEX(INDIRECT($AI45),GC$21,MATCH($AH45,INDIRECT($AJ45),0)+1)="Label",GC$21,IF(INDEX(INDIRECT($AI45),GC$21,MATCH($AH45,INDIRECT($AJ45),0)+1)="GLabel",GC$21,"")))),""),""),"")</f>
        <v/>
      </c>
      <c r="GD45" s="4" t="str">
        <f ca="1">IF(Sec_Formula_Indicator&gt;0,IF(LEN($AH45)&gt;0,IF(GD$21&lt;=INDEX(INDIRECT($AJ45),1,MATCH($AH45,INDIRECT($AJ45),0)+1)+1,IF(COUNTA(_xll.BDH(TKR,IFERROR(INDEX(INDIRECT($AI45),GD$21,MATCH($AH45,INDIRECT($AJ45),0)+1),""),$Q$5,"",$Q$6,"dts=h","fill=b","array=true"))&gt;1,GD$21,IF(INDEX(INDIRECT($AI45),GD$21,MATCH($AH45,INDIRECT($AJ45),0)+1)="",GD$21,IF(INDEX(INDIRECT($AI45),GD$21,MATCH($AH45,INDIRECT($AJ45),0)+1)="Label",GD$21,IF(INDEX(INDIRECT($AI45),GD$21,MATCH($AH45,INDIRECT($AJ45),0)+1)="GLabel",GD$21,"")))),""),""),"")</f>
        <v/>
      </c>
      <c r="GE45" s="4" t="str">
        <f ca="1">IF(Sec_Formula_Indicator&gt;0,IF(LEN($AH45)&gt;0,IF(GE$21&lt;=INDEX(INDIRECT($AJ45),1,MATCH($AH45,INDIRECT($AJ45),0)+1)+1,IF(COUNTA(_xll.BDH(TKR,IFERROR(INDEX(INDIRECT($AI45),GE$21,MATCH($AH45,INDIRECT($AJ45),0)+1),""),$Q$5,"",$Q$6,"dts=h","fill=b","array=true"))&gt;1,GE$21,IF(INDEX(INDIRECT($AI45),GE$21,MATCH($AH45,INDIRECT($AJ45),0)+1)="",GE$21,IF(INDEX(INDIRECT($AI45),GE$21,MATCH($AH45,INDIRECT($AJ45),0)+1)="Label",GE$21,IF(INDEX(INDIRECT($AI45),GE$21,MATCH($AH45,INDIRECT($AJ45),0)+1)="GLabel",GE$21,"")))),""),""),"")</f>
        <v/>
      </c>
      <c r="GF45" s="4" t="str">
        <f ca="1">IF(Sec_Formula_Indicator&gt;0,IF(LEN($AH45)&gt;0,IF(GF$21&lt;=INDEX(INDIRECT($AJ45),1,MATCH($AH45,INDIRECT($AJ45),0)+1)+1,IF(COUNTA(_xll.BDH(TKR,IFERROR(INDEX(INDIRECT($AI45),GF$21,MATCH($AH45,INDIRECT($AJ45),0)+1),""),$Q$5,"",$Q$6,"dts=h","fill=b","array=true"))&gt;1,GF$21,IF(INDEX(INDIRECT($AI45),GF$21,MATCH($AH45,INDIRECT($AJ45),0)+1)="",GF$21,IF(INDEX(INDIRECT($AI45),GF$21,MATCH($AH45,INDIRECT($AJ45),0)+1)="Label",GF$21,IF(INDEX(INDIRECT($AI45),GF$21,MATCH($AH45,INDIRECT($AJ45),0)+1)="GLabel",GF$21,"")))),""),""),"")</f>
        <v/>
      </c>
      <c r="GG45" s="4" t="str">
        <f ca="1">IF(Sec_Formula_Indicator&gt;0,IF(LEN($AH45)&gt;0,IF(GG$21&lt;=INDEX(INDIRECT($AJ45),1,MATCH($AH45,INDIRECT($AJ45),0)+1)+1,IF(COUNTA(_xll.BDH(TKR,IFERROR(INDEX(INDIRECT($AI45),GG$21,MATCH($AH45,INDIRECT($AJ45),0)+1),""),$Q$5,"",$Q$6,"dts=h","fill=b","array=true"))&gt;1,GG$21,IF(INDEX(INDIRECT($AI45),GG$21,MATCH($AH45,INDIRECT($AJ45),0)+1)="",GG$21,IF(INDEX(INDIRECT($AI45),GG$21,MATCH($AH45,INDIRECT($AJ45),0)+1)="Label",GG$21,IF(INDEX(INDIRECT($AI45),GG$21,MATCH($AH45,INDIRECT($AJ45),0)+1)="GLabel",GG$21,"")))),""),""),"")</f>
        <v/>
      </c>
      <c r="GH45" s="4" t="str">
        <f ca="1">IF(Sec_Formula_Indicator&gt;0,IF(LEN($AH45)&gt;0,IF(GH$21&lt;=INDEX(INDIRECT($AJ45),1,MATCH($AH45,INDIRECT($AJ45),0)+1)+1,IF(COUNTA(_xll.BDH(TKR,IFERROR(INDEX(INDIRECT($AI45),GH$21,MATCH($AH45,INDIRECT($AJ45),0)+1),""),$Q$5,"",$Q$6,"dts=h","fill=b","array=true"))&gt;1,GH$21,IF(INDEX(INDIRECT($AI45),GH$21,MATCH($AH45,INDIRECT($AJ45),0)+1)="",GH$21,IF(INDEX(INDIRECT($AI45),GH$21,MATCH($AH45,INDIRECT($AJ45),0)+1)="Label",GH$21,IF(INDEX(INDIRECT($AI45),GH$21,MATCH($AH45,INDIRECT($AJ45),0)+1)="GLabel",GH$21,"")))),""),""),"")</f>
        <v/>
      </c>
      <c r="GI45" s="4" t="str">
        <f ca="1">IF(Sec_Formula_Indicator&gt;0,IF(LEN($AH45)&gt;0,IF(GI$21&lt;=INDEX(INDIRECT($AJ45),1,MATCH($AH45,INDIRECT($AJ45),0)+1)+1,IF(COUNTA(_xll.BDH(TKR,IFERROR(INDEX(INDIRECT($AI45),GI$21,MATCH($AH45,INDIRECT($AJ45),0)+1),""),$Q$5,"",$Q$6,"dts=h","fill=b","array=true"))&gt;1,GI$21,IF(INDEX(INDIRECT($AI45),GI$21,MATCH($AH45,INDIRECT($AJ45),0)+1)="",GI$21,IF(INDEX(INDIRECT($AI45),GI$21,MATCH($AH45,INDIRECT($AJ45),0)+1)="Label",GI$21,IF(INDEX(INDIRECT($AI45),GI$21,MATCH($AH45,INDIRECT($AJ45),0)+1)="GLabel",GI$21,"")))),""),""),"")</f>
        <v/>
      </c>
      <c r="GJ45" s="4" t="str">
        <f ca="1">IF(Sec_Formula_Indicator&gt;0,IF(LEN($AH45)&gt;0,IF(GJ$21&lt;=INDEX(INDIRECT($AJ45),1,MATCH($AH45,INDIRECT($AJ45),0)+1)+1,IF(COUNTA(_xll.BDH(TKR,IFERROR(INDEX(INDIRECT($AI45),GJ$21,MATCH($AH45,INDIRECT($AJ45),0)+1),""),$Q$5,"",$Q$6,"dts=h","fill=b","array=true"))&gt;1,GJ$21,IF(INDEX(INDIRECT($AI45),GJ$21,MATCH($AH45,INDIRECT($AJ45),0)+1)="",GJ$21,IF(INDEX(INDIRECT($AI45),GJ$21,MATCH($AH45,INDIRECT($AJ45),0)+1)="Label",GJ$21,IF(INDEX(INDIRECT($AI45),GJ$21,MATCH($AH45,INDIRECT($AJ45),0)+1)="GLabel",GJ$21,"")))),""),""),"")</f>
        <v/>
      </c>
      <c r="GK45" s="4" t="str">
        <f ca="1">IF(Sec_Formula_Indicator&gt;0,IF(LEN($AH45)&gt;0,IF(GK$21&lt;=INDEX(INDIRECT($AJ45),1,MATCH($AH45,INDIRECT($AJ45),0)+1)+1,IF(COUNTA(_xll.BDH(TKR,IFERROR(INDEX(INDIRECT($AI45),GK$21,MATCH($AH45,INDIRECT($AJ45),0)+1),""),$Q$5,"",$Q$6,"dts=h","fill=b","array=true"))&gt;1,GK$21,IF(INDEX(INDIRECT($AI45),GK$21,MATCH($AH45,INDIRECT($AJ45),0)+1)="",GK$21,IF(INDEX(INDIRECT($AI45),GK$21,MATCH($AH45,INDIRECT($AJ45),0)+1)="Label",GK$21,IF(INDEX(INDIRECT($AI45),GK$21,MATCH($AH45,INDIRECT($AJ45),0)+1)="GLabel",GK$21,"")))),""),""),"")</f>
        <v/>
      </c>
      <c r="GL45" s="4" t="str">
        <f ca="1">IF(Sec_Formula_Indicator&gt;0,IF(LEN($AH45)&gt;0,IF(GL$21&lt;=INDEX(INDIRECT($AJ45),1,MATCH($AH45,INDIRECT($AJ45),0)+1)+1,IF(COUNTA(_xll.BDH(TKR,IFERROR(INDEX(INDIRECT($AI45),GL$21,MATCH($AH45,INDIRECT($AJ45),0)+1),""),$Q$5,"",$Q$6,"dts=h","fill=b","array=true"))&gt;1,GL$21,IF(INDEX(INDIRECT($AI45),GL$21,MATCH($AH45,INDIRECT($AJ45),0)+1)="",GL$21,IF(INDEX(INDIRECT($AI45),GL$21,MATCH($AH45,INDIRECT($AJ45),0)+1)="Label",GL$21,IF(INDEX(INDIRECT($AI45),GL$21,MATCH($AH45,INDIRECT($AJ45),0)+1)="GLabel",GL$21,"")))),""),""),"")</f>
        <v/>
      </c>
      <c r="GM45" s="4" t="str">
        <f ca="1">IF(Sec_Formula_Indicator&gt;0,IF(LEN($AH45)&gt;0,IF(GM$21&lt;=INDEX(INDIRECT($AJ45),1,MATCH($AH45,INDIRECT($AJ45),0)+1)+1,IF(COUNTA(_xll.BDH(TKR,IFERROR(INDEX(INDIRECT($AI45),GM$21,MATCH($AH45,INDIRECT($AJ45),0)+1),""),$Q$5,"",$Q$6,"dts=h","fill=b","array=true"))&gt;1,GM$21,IF(INDEX(INDIRECT($AI45),GM$21,MATCH($AH45,INDIRECT($AJ45),0)+1)="",GM$21,IF(INDEX(INDIRECT($AI45),GM$21,MATCH($AH45,INDIRECT($AJ45),0)+1)="Label",GM$21,IF(INDEX(INDIRECT($AI45),GM$21,MATCH($AH45,INDIRECT($AJ45),0)+1)="GLabel",GM$21,"")))),""),""),"")</f>
        <v/>
      </c>
      <c r="GN45" s="4" t="str">
        <f ca="1">IF(Sec_Formula_Indicator&gt;0,IF(LEN($AH45)&gt;0,IF(GN$21&lt;=INDEX(INDIRECT($AJ45),1,MATCH($AH45,INDIRECT($AJ45),0)+1)+1,IF(COUNTA(_xll.BDH(TKR,IFERROR(INDEX(INDIRECT($AI45),GN$21,MATCH($AH45,INDIRECT($AJ45),0)+1),""),$Q$5,"",$Q$6,"dts=h","fill=b","array=true"))&gt;1,GN$21,IF(INDEX(INDIRECT($AI45),GN$21,MATCH($AH45,INDIRECT($AJ45),0)+1)="",GN$21,IF(INDEX(INDIRECT($AI45),GN$21,MATCH($AH45,INDIRECT($AJ45),0)+1)="Label",GN$21,IF(INDEX(INDIRECT($AI45),GN$21,MATCH($AH45,INDIRECT($AJ45),0)+1)="GLabel",GN$21,"")))),""),""),"")</f>
        <v/>
      </c>
      <c r="GO45" s="4" t="str">
        <f ca="1">IF(Sec_Formula_Indicator&gt;0,IF(LEN($AH45)&gt;0,IF(GO$21&lt;=INDEX(INDIRECT($AJ45),1,MATCH($AH45,INDIRECT($AJ45),0)+1)+1,IF(COUNTA(_xll.BDH(TKR,IFERROR(INDEX(INDIRECT($AI45),GO$21,MATCH($AH45,INDIRECT($AJ45),0)+1),""),$Q$5,"",$Q$6,"dts=h","fill=b","array=true"))&gt;1,GO$21,IF(INDEX(INDIRECT($AI45),GO$21,MATCH($AH45,INDIRECT($AJ45),0)+1)="",GO$21,IF(INDEX(INDIRECT($AI45),GO$21,MATCH($AH45,INDIRECT($AJ45),0)+1)="Label",GO$21,IF(INDEX(INDIRECT($AI45),GO$21,MATCH($AH45,INDIRECT($AJ45),0)+1)="GLabel",GO$21,"")))),""),""),"")</f>
        <v/>
      </c>
      <c r="GP45" s="4" t="str">
        <f ca="1">IF(Sec_Formula_Indicator&gt;0,IF(LEN($AH45)&gt;0,IF(GP$21&lt;=INDEX(INDIRECT($AJ45),1,MATCH($AH45,INDIRECT($AJ45),0)+1)+1,IF(COUNTA(_xll.BDH(TKR,IFERROR(INDEX(INDIRECT($AI45),GP$21,MATCH($AH45,INDIRECT($AJ45),0)+1),""),$Q$5,"",$Q$6,"dts=h","fill=b","array=true"))&gt;1,GP$21,IF(INDEX(INDIRECT($AI45),GP$21,MATCH($AH45,INDIRECT($AJ45),0)+1)="",GP$21,IF(INDEX(INDIRECT($AI45),GP$21,MATCH($AH45,INDIRECT($AJ45),0)+1)="Label",GP$21,IF(INDEX(INDIRECT($AI45),GP$21,MATCH($AH45,INDIRECT($AJ45),0)+1)="GLabel",GP$21,"")))),""),""),"")</f>
        <v/>
      </c>
      <c r="GQ45" s="4" t="str">
        <f ca="1">IF(Sec_Formula_Indicator&gt;0,IF(LEN($AH45)&gt;0,IF(GQ$21&lt;=INDEX(INDIRECT($AJ45),1,MATCH($AH45,INDIRECT($AJ45),0)+1)+1,IF(COUNTA(_xll.BDH(TKR,IFERROR(INDEX(INDIRECT($AI45),GQ$21,MATCH($AH45,INDIRECT($AJ45),0)+1),""),$Q$5,"",$Q$6,"dts=h","fill=b","array=true"))&gt;1,GQ$21,IF(INDEX(INDIRECT($AI45),GQ$21,MATCH($AH45,INDIRECT($AJ45),0)+1)="",GQ$21,IF(INDEX(INDIRECT($AI45),GQ$21,MATCH($AH45,INDIRECT($AJ45),0)+1)="Label",GQ$21,IF(INDEX(INDIRECT($AI45),GQ$21,MATCH($AH45,INDIRECT($AJ45),0)+1)="GLabel",GQ$21,"")))),""),""),"")</f>
        <v/>
      </c>
      <c r="GR45" s="4" t="str">
        <f ca="1">IF(Sec_Formula_Indicator&gt;0,IF(LEN($AH45)&gt;0,IF(GR$21&lt;=INDEX(INDIRECT($AJ45),1,MATCH($AH45,INDIRECT($AJ45),0)+1)+1,IF(COUNTA(_xll.BDH(TKR,IFERROR(INDEX(INDIRECT($AI45),GR$21,MATCH($AH45,INDIRECT($AJ45),0)+1),""),$Q$5,"",$Q$6,"dts=h","fill=b","array=true"))&gt;1,GR$21,IF(INDEX(INDIRECT($AI45),GR$21,MATCH($AH45,INDIRECT($AJ45),0)+1)="",GR$21,IF(INDEX(INDIRECT($AI45),GR$21,MATCH($AH45,INDIRECT($AJ45),0)+1)="Label",GR$21,IF(INDEX(INDIRECT($AI45),GR$21,MATCH($AH45,INDIRECT($AJ45),0)+1)="GLabel",GR$21,"")))),""),""),"")</f>
        <v/>
      </c>
      <c r="GS45" s="4" t="str">
        <f ca="1">IF(Sec_Formula_Indicator&gt;0,IF(LEN($AH45)&gt;0,IF(GS$21&lt;=INDEX(INDIRECT($AJ45),1,MATCH($AH45,INDIRECT($AJ45),0)+1)+1,IF(COUNTA(_xll.BDH(TKR,IFERROR(INDEX(INDIRECT($AI45),GS$21,MATCH($AH45,INDIRECT($AJ45),0)+1),""),$Q$5,"",$Q$6,"dts=h","fill=b","array=true"))&gt;1,GS$21,IF(INDEX(INDIRECT($AI45),GS$21,MATCH($AH45,INDIRECT($AJ45),0)+1)="",GS$21,IF(INDEX(INDIRECT($AI45),GS$21,MATCH($AH45,INDIRECT($AJ45),0)+1)="Label",GS$21,IF(INDEX(INDIRECT($AI45),GS$21,MATCH($AH45,INDIRECT($AJ45),0)+1)="GLabel",GS$21,"")))),""),""),"")</f>
        <v/>
      </c>
      <c r="GT45" s="4" t="str">
        <f ca="1">IF(Sec_Formula_Indicator&gt;0,IF(LEN($AH45)&gt;0,IF(GT$21&lt;=INDEX(INDIRECT($AJ45),1,MATCH($AH45,INDIRECT($AJ45),0)+1)+1,IF(COUNTA(_xll.BDH(TKR,IFERROR(INDEX(INDIRECT($AI45),GT$21,MATCH($AH45,INDIRECT($AJ45),0)+1),""),$Q$5,"",$Q$6,"dts=h","fill=b","array=true"))&gt;1,GT$21,IF(INDEX(INDIRECT($AI45),GT$21,MATCH($AH45,INDIRECT($AJ45),0)+1)="",GT$21,IF(INDEX(INDIRECT($AI45),GT$21,MATCH($AH45,INDIRECT($AJ45),0)+1)="Label",GT$21,IF(INDEX(INDIRECT($AI45),GT$21,MATCH($AH45,INDIRECT($AJ45),0)+1)="GLabel",GT$21,"")))),""),""),"")</f>
        <v/>
      </c>
      <c r="GU45" s="4" t="str">
        <f ca="1">IF(Sec_Formula_Indicator&gt;0,IF(LEN($AH45)&gt;0,IF(GU$21&lt;=INDEX(INDIRECT($AJ45),1,MATCH($AH45,INDIRECT($AJ45),0)+1)+1,IF(COUNTA(_xll.BDH(TKR,IFERROR(INDEX(INDIRECT($AI45),GU$21,MATCH($AH45,INDIRECT($AJ45),0)+1),""),$Q$5,"",$Q$6,"dts=h","fill=b","array=true"))&gt;1,GU$21,IF(INDEX(INDIRECT($AI45),GU$21,MATCH($AH45,INDIRECT($AJ45),0)+1)="",GU$21,IF(INDEX(INDIRECT($AI45),GU$21,MATCH($AH45,INDIRECT($AJ45),0)+1)="Label",GU$21,IF(INDEX(INDIRECT($AI45),GU$21,MATCH($AH45,INDIRECT($AJ45),0)+1)="GLabel",GU$21,"")))),""),""),"")</f>
        <v/>
      </c>
      <c r="GV45" s="4" t="str">
        <f ca="1">IF(Sec_Formula_Indicator&gt;0,IF(LEN($AH45)&gt;0,IF(GV$21&lt;=INDEX(INDIRECT($AJ45),1,MATCH($AH45,INDIRECT($AJ45),0)+1)+1,IF(COUNTA(_xll.BDH(TKR,IFERROR(INDEX(INDIRECT($AI45),GV$21,MATCH($AH45,INDIRECT($AJ45),0)+1),""),$Q$5,"",$Q$6,"dts=h","fill=b","array=true"))&gt;1,GV$21,IF(INDEX(INDIRECT($AI45),GV$21,MATCH($AH45,INDIRECT($AJ45),0)+1)="",GV$21,IF(INDEX(INDIRECT($AI45),GV$21,MATCH($AH45,INDIRECT($AJ45),0)+1)="Label",GV$21,IF(INDEX(INDIRECT($AI45),GV$21,MATCH($AH45,INDIRECT($AJ45),0)+1)="GLabel",GV$21,"")))),""),""),"")</f>
        <v/>
      </c>
      <c r="IG45" t="str">
        <f t="shared" ca="1" si="34"/>
        <v/>
      </c>
      <c r="IH45" t="str">
        <f t="shared" ca="1" si="34"/>
        <v/>
      </c>
      <c r="II45" t="str">
        <f t="shared" ca="1" si="34"/>
        <v/>
      </c>
      <c r="IJ45" t="str">
        <f t="shared" ca="1" si="34"/>
        <v/>
      </c>
      <c r="IK45" t="str">
        <f t="shared" ca="1" si="34"/>
        <v/>
      </c>
      <c r="IL45" t="str">
        <f t="shared" ca="1" si="34"/>
        <v/>
      </c>
      <c r="IM45" t="str">
        <f t="shared" ca="1" si="34"/>
        <v/>
      </c>
      <c r="IN45" t="str">
        <f t="shared" ca="1" si="34"/>
        <v/>
      </c>
      <c r="IO45" t="str">
        <f t="shared" ca="1" si="34"/>
        <v/>
      </c>
      <c r="IP45" t="str">
        <f t="shared" ca="1" si="34"/>
        <v/>
      </c>
      <c r="IQ45" t="str">
        <f t="shared" ca="1" si="34"/>
        <v/>
      </c>
      <c r="IR45" t="str">
        <f t="shared" ca="1" si="34"/>
        <v/>
      </c>
      <c r="IS45" t="str">
        <f t="shared" ca="1" si="34"/>
        <v/>
      </c>
      <c r="IT45" t="str">
        <f t="shared" ca="1" si="34"/>
        <v/>
      </c>
      <c r="IU45" t="str">
        <f t="shared" ca="1" si="34"/>
        <v/>
      </c>
      <c r="IV45" t="str">
        <f t="shared" ca="1" si="34"/>
        <v/>
      </c>
      <c r="IW45" t="str">
        <f t="shared" ca="1" si="35"/>
        <v/>
      </c>
      <c r="IX45" t="str">
        <f t="shared" ca="1" si="35"/>
        <v/>
      </c>
      <c r="IY45" t="str">
        <f t="shared" ca="1" si="35"/>
        <v/>
      </c>
      <c r="IZ45" t="str">
        <f t="shared" ca="1" si="35"/>
        <v/>
      </c>
      <c r="JA45" t="str">
        <f t="shared" ca="1" si="35"/>
        <v/>
      </c>
      <c r="JB45" t="str">
        <f t="shared" ca="1" si="35"/>
        <v/>
      </c>
      <c r="JC45" t="str">
        <f t="shared" ca="1" si="35"/>
        <v/>
      </c>
      <c r="JD45" t="str">
        <f t="shared" ca="1" si="35"/>
        <v/>
      </c>
      <c r="JE45" t="str">
        <f t="shared" ca="1" si="35"/>
        <v/>
      </c>
      <c r="JF45" t="str">
        <f t="shared" ca="1" si="35"/>
        <v/>
      </c>
      <c r="JG45" t="str">
        <f t="shared" ca="1" si="35"/>
        <v/>
      </c>
      <c r="JH45" t="str">
        <f t="shared" ca="1" si="35"/>
        <v/>
      </c>
      <c r="JI45" t="str">
        <f t="shared" ca="1" si="35"/>
        <v/>
      </c>
      <c r="JJ45" t="str">
        <f t="shared" ca="1" si="35"/>
        <v/>
      </c>
      <c r="JK45" t="str">
        <f t="shared" ca="1" si="35"/>
        <v/>
      </c>
      <c r="JL45" t="str">
        <f t="shared" ca="1" si="35"/>
        <v/>
      </c>
      <c r="JM45" t="str">
        <f t="shared" ca="1" si="36"/>
        <v/>
      </c>
      <c r="JN45" t="str">
        <f t="shared" ca="1" si="36"/>
        <v/>
      </c>
      <c r="JO45" t="str">
        <f t="shared" ca="1" si="36"/>
        <v/>
      </c>
      <c r="JP45" t="str">
        <f t="shared" ca="1" si="36"/>
        <v/>
      </c>
      <c r="JQ45" t="str">
        <f t="shared" ca="1" si="36"/>
        <v/>
      </c>
      <c r="JR45" t="str">
        <f t="shared" ca="1" si="36"/>
        <v/>
      </c>
      <c r="JS45" t="str">
        <f t="shared" ca="1" si="36"/>
        <v/>
      </c>
      <c r="JT45" t="str">
        <f t="shared" ca="1" si="36"/>
        <v/>
      </c>
      <c r="JU45" t="str">
        <f t="shared" ca="1" si="36"/>
        <v/>
      </c>
      <c r="JV45" t="str">
        <f t="shared" ca="1" si="36"/>
        <v/>
      </c>
      <c r="JW45" t="str">
        <f t="shared" ca="1" si="36"/>
        <v/>
      </c>
      <c r="JX45" t="str">
        <f t="shared" ca="1" si="36"/>
        <v/>
      </c>
      <c r="JY45" t="str">
        <f t="shared" ca="1" si="36"/>
        <v/>
      </c>
      <c r="JZ45" t="str">
        <f t="shared" ca="1" si="36"/>
        <v/>
      </c>
      <c r="KA45" t="str">
        <f t="shared" ca="1" si="36"/>
        <v/>
      </c>
      <c r="KB45" t="str">
        <f t="shared" ca="1" si="36"/>
        <v/>
      </c>
      <c r="KC45" t="str">
        <f t="shared" ca="1" si="37"/>
        <v/>
      </c>
      <c r="KD45" t="str">
        <f t="shared" ca="1" si="37"/>
        <v/>
      </c>
      <c r="KE45" t="str">
        <f t="shared" ca="1" si="37"/>
        <v/>
      </c>
      <c r="KF45" t="str">
        <f t="shared" ca="1" si="37"/>
        <v/>
      </c>
      <c r="KG45" t="str">
        <f t="shared" ca="1" si="37"/>
        <v/>
      </c>
      <c r="KH45" t="str">
        <f t="shared" ca="1" si="37"/>
        <v/>
      </c>
      <c r="KI45" t="str">
        <f t="shared" ca="1" si="37"/>
        <v/>
      </c>
      <c r="KJ45" t="str">
        <f t="shared" ca="1" si="37"/>
        <v/>
      </c>
      <c r="KK45" t="str">
        <f t="shared" ca="1" si="37"/>
        <v/>
      </c>
      <c r="KL45" t="str">
        <f t="shared" ca="1" si="37"/>
        <v/>
      </c>
      <c r="KM45" t="str">
        <f t="shared" ca="1" si="37"/>
        <v/>
      </c>
      <c r="KN45" t="str">
        <f t="shared" ca="1" si="37"/>
        <v/>
      </c>
      <c r="KO45" t="str">
        <f t="shared" ca="1" si="37"/>
        <v/>
      </c>
      <c r="KP45" t="str">
        <f t="shared" ca="1" si="37"/>
        <v/>
      </c>
      <c r="KQ45" t="str">
        <f t="shared" ca="1" si="37"/>
        <v/>
      </c>
      <c r="KR45" t="str">
        <f t="shared" ca="1" si="37"/>
        <v/>
      </c>
      <c r="KS45" t="str">
        <f t="shared" ca="1" si="38"/>
        <v/>
      </c>
      <c r="KT45" t="str">
        <f t="shared" ca="1" si="38"/>
        <v/>
      </c>
      <c r="KU45" t="str">
        <f t="shared" ca="1" si="38"/>
        <v/>
      </c>
      <c r="KV45" t="str">
        <f t="shared" ca="1" si="38"/>
        <v/>
      </c>
      <c r="KW45" t="str">
        <f t="shared" ca="1" si="38"/>
        <v/>
      </c>
      <c r="KX45" t="str">
        <f t="shared" ca="1" si="38"/>
        <v/>
      </c>
      <c r="KY45" t="str">
        <f t="shared" ca="1" si="38"/>
        <v/>
      </c>
      <c r="KZ45" t="str">
        <f t="shared" ca="1" si="38"/>
        <v/>
      </c>
      <c r="LA45" t="str">
        <f t="shared" ca="1" si="38"/>
        <v/>
      </c>
      <c r="LB45" t="str">
        <f t="shared" ca="1" si="38"/>
        <v/>
      </c>
      <c r="LC45" t="str">
        <f t="shared" ca="1" si="38"/>
        <v/>
      </c>
      <c r="LD45" t="str">
        <f t="shared" ca="1" si="38"/>
        <v/>
      </c>
      <c r="LE45" t="str">
        <f t="shared" ca="1" si="38"/>
        <v/>
      </c>
      <c r="LF45" t="str">
        <f t="shared" ca="1" si="38"/>
        <v/>
      </c>
      <c r="LG45" t="str">
        <f t="shared" ca="1" si="38"/>
        <v/>
      </c>
      <c r="LH45" t="str">
        <f t="shared" ca="1" si="38"/>
        <v/>
      </c>
      <c r="LI45" t="str">
        <f t="shared" ca="1" si="39"/>
        <v/>
      </c>
      <c r="LJ45" t="str">
        <f t="shared" ca="1" si="39"/>
        <v/>
      </c>
      <c r="LK45" t="str">
        <f t="shared" ca="1" si="39"/>
        <v/>
      </c>
      <c r="LL45" t="str">
        <f t="shared" ca="1" si="39"/>
        <v/>
      </c>
      <c r="LM45" t="str">
        <f t="shared" ca="1" si="39"/>
        <v/>
      </c>
      <c r="LN45" t="str">
        <f t="shared" ca="1" si="39"/>
        <v/>
      </c>
      <c r="LO45" t="str">
        <f t="shared" ca="1" si="39"/>
        <v/>
      </c>
      <c r="LP45" t="str">
        <f t="shared" ca="1" si="39"/>
        <v/>
      </c>
      <c r="LQ45" t="str">
        <f t="shared" ca="1" si="39"/>
        <v/>
      </c>
      <c r="LR45" t="str">
        <f t="shared" ca="1" si="39"/>
        <v/>
      </c>
      <c r="LS45" t="str">
        <f t="shared" ca="1" si="39"/>
        <v/>
      </c>
      <c r="LT45" t="str">
        <f t="shared" ca="1" si="39"/>
        <v/>
      </c>
      <c r="LU45" t="str">
        <f t="shared" ca="1" si="39"/>
        <v/>
      </c>
      <c r="LV45" t="str">
        <f t="shared" ca="1" si="39"/>
        <v/>
      </c>
      <c r="LW45" t="str">
        <f t="shared" ca="1" si="39"/>
        <v/>
      </c>
      <c r="LX45" t="str">
        <f t="shared" ca="1" si="39"/>
        <v/>
      </c>
      <c r="LY45" t="str">
        <f t="shared" ca="1" si="40"/>
        <v/>
      </c>
      <c r="LZ45" t="str">
        <f t="shared" ca="1" si="40"/>
        <v/>
      </c>
      <c r="MA45" t="str">
        <f t="shared" ca="1" si="40"/>
        <v/>
      </c>
      <c r="MB45" t="str">
        <f t="shared" ca="1" si="40"/>
        <v/>
      </c>
      <c r="MC45" t="str">
        <f t="shared" ca="1" si="40"/>
        <v/>
      </c>
      <c r="MD45" t="str">
        <f t="shared" ca="1" si="40"/>
        <v/>
      </c>
      <c r="ME45" t="str">
        <f t="shared" ca="1" si="40"/>
        <v/>
      </c>
      <c r="MF45" t="str">
        <f t="shared" ca="1" si="40"/>
        <v/>
      </c>
      <c r="MG45" t="str">
        <f t="shared" ca="1" si="40"/>
        <v/>
      </c>
      <c r="MH45" t="str">
        <f t="shared" ca="1" si="40"/>
        <v/>
      </c>
      <c r="MI45" t="str">
        <f t="shared" ca="1" si="40"/>
        <v/>
      </c>
      <c r="MJ45" t="str">
        <f t="shared" ca="1" si="40"/>
        <v/>
      </c>
      <c r="MK45" t="str">
        <f t="shared" ca="1" si="40"/>
        <v/>
      </c>
      <c r="ML45" t="str">
        <f t="shared" ca="1" si="40"/>
        <v/>
      </c>
      <c r="MM45" t="str">
        <f t="shared" ca="1" si="40"/>
        <v/>
      </c>
      <c r="MN45" t="str">
        <f t="shared" ca="1" si="40"/>
        <v/>
      </c>
      <c r="MO45" t="str">
        <f t="shared" ca="1" si="41"/>
        <v/>
      </c>
      <c r="MP45" t="str">
        <f t="shared" ca="1" si="41"/>
        <v/>
      </c>
      <c r="MQ45" t="str">
        <f t="shared" ca="1" si="41"/>
        <v/>
      </c>
      <c r="MR45" t="str">
        <f t="shared" ca="1" si="41"/>
        <v/>
      </c>
      <c r="MS45" t="str">
        <f t="shared" ca="1" si="41"/>
        <v/>
      </c>
      <c r="MT45" t="str">
        <f t="shared" ca="1" si="41"/>
        <v/>
      </c>
      <c r="MU45" t="str">
        <f t="shared" ca="1" si="41"/>
        <v/>
      </c>
      <c r="MV45" t="str">
        <f t="shared" ca="1" si="41"/>
        <v/>
      </c>
      <c r="MW45" t="str">
        <f t="shared" ca="1" si="41"/>
        <v/>
      </c>
      <c r="MX45" t="str">
        <f t="shared" ca="1" si="41"/>
        <v/>
      </c>
      <c r="MY45" t="str">
        <f t="shared" ca="1" si="41"/>
        <v/>
      </c>
      <c r="MZ45" t="str">
        <f t="shared" ca="1" si="41"/>
        <v/>
      </c>
      <c r="NA45" t="str">
        <f t="shared" ca="1" si="41"/>
        <v/>
      </c>
      <c r="NB45" t="str">
        <f t="shared" ca="1" si="41"/>
        <v/>
      </c>
      <c r="NC45" t="str">
        <f t="shared" ca="1" si="41"/>
        <v/>
      </c>
      <c r="ND45" t="str">
        <f t="shared" ca="1" si="41"/>
        <v/>
      </c>
      <c r="NE45" t="str">
        <f t="shared" ca="1" si="42"/>
        <v/>
      </c>
      <c r="NF45" t="str">
        <f t="shared" ca="1" si="42"/>
        <v/>
      </c>
      <c r="NG45" t="str">
        <f t="shared" ca="1" si="42"/>
        <v/>
      </c>
      <c r="NH45" t="str">
        <f t="shared" ca="1" si="42"/>
        <v/>
      </c>
      <c r="NI45" t="str">
        <f t="shared" ca="1" si="42"/>
        <v/>
      </c>
      <c r="NJ45" t="str">
        <f t="shared" ca="1" si="42"/>
        <v/>
      </c>
      <c r="NK45" t="str">
        <f t="shared" ca="1" si="42"/>
        <v/>
      </c>
      <c r="NL45" t="str">
        <f t="shared" ca="1" si="42"/>
        <v/>
      </c>
      <c r="NM45" t="str">
        <f t="shared" ca="1" si="42"/>
        <v/>
      </c>
      <c r="NN45" t="str">
        <f t="shared" ca="1" si="42"/>
        <v/>
      </c>
      <c r="NO45" t="str">
        <f t="shared" ca="1" si="42"/>
        <v/>
      </c>
      <c r="NP45" t="str">
        <f t="shared" ca="1" si="42"/>
        <v/>
      </c>
      <c r="NQ45" t="str">
        <f t="shared" ca="1" si="42"/>
        <v/>
      </c>
      <c r="NR45" t="str">
        <f t="shared" ca="1" si="42"/>
        <v/>
      </c>
      <c r="NS45" t="str">
        <f t="shared" ca="1" si="42"/>
        <v/>
      </c>
      <c r="NT45" t="str">
        <f t="shared" ca="1" si="42"/>
        <v/>
      </c>
      <c r="NU45" t="str">
        <f t="shared" ca="1" si="43"/>
        <v/>
      </c>
      <c r="NV45" t="str">
        <f t="shared" ca="1" si="43"/>
        <v/>
      </c>
      <c r="NW45" t="str">
        <f t="shared" ca="1" si="43"/>
        <v/>
      </c>
      <c r="NX45" t="str">
        <f t="shared" ca="1" si="43"/>
        <v/>
      </c>
      <c r="NY45" t="str">
        <f t="shared" ca="1" si="43"/>
        <v/>
      </c>
      <c r="NZ45" t="str">
        <f t="shared" ca="1" si="43"/>
        <v/>
      </c>
      <c r="OA45" t="str">
        <f t="shared" ca="1" si="43"/>
        <v/>
      </c>
      <c r="OB45" t="str">
        <f t="shared" ca="1" si="43"/>
        <v/>
      </c>
      <c r="OC45" t="str">
        <f t="shared" ca="1" si="43"/>
        <v/>
      </c>
      <c r="OD45" t="str">
        <f t="shared" ca="1" si="43"/>
        <v/>
      </c>
      <c r="OE45" t="str">
        <f t="shared" ca="1" si="43"/>
        <v/>
      </c>
      <c r="OF45" t="str">
        <f t="shared" ca="1" si="43"/>
        <v/>
      </c>
      <c r="OG45" t="str">
        <f t="shared" ca="1" si="43"/>
        <v/>
      </c>
      <c r="OH45" t="str">
        <f t="shared" ca="1" si="43"/>
        <v/>
      </c>
      <c r="OI45" t="str">
        <f t="shared" ca="1" si="43"/>
        <v/>
      </c>
      <c r="OJ45" t="str">
        <f t="shared" ca="1" si="43"/>
        <v/>
      </c>
      <c r="OL45">
        <v>23</v>
      </c>
      <c r="OM45" s="67" t="str">
        <f ca="1">IF($OM44&lt;&gt;"",IF(COUNTIF($OM$23:$OM44,$OM44)-INDEX($AD$23:$AD$48,MATCH($OM44,$AC$23:$AC$48,0),1)=0,INDEX($AC$23:$AC$48,MATCH($OM44,$AC$23:$AC$48,0)+1,1),$OM44),"")</f>
        <v>Income Statement</v>
      </c>
      <c r="ON45">
        <f t="shared" ca="1" si="22"/>
        <v>3</v>
      </c>
      <c r="OO45" t="str">
        <f t="shared" ca="1" si="16"/>
        <v/>
      </c>
      <c r="OP45" t="str">
        <f t="shared" ca="1" si="17"/>
        <v>SGGrids</v>
      </c>
      <c r="OQ45" s="68" t="str">
        <f t="shared" ca="1" si="18"/>
        <v>SGGridNames</v>
      </c>
      <c r="OT45" t="str">
        <f ca="1">IF($OT44&lt;&gt;"",IF(COUNTIF($OT$23:$OT44,$OT44)-INDEX($AF$23:$AF$48,MATCH($OT44,$AE$23:$AE$48,0),1)=0,INDEX($AE$23:$AE$48,MATCH($OT44,$AE$23:$AE$48,0)+1,1),$OT44),"")</f>
        <v/>
      </c>
      <c r="OU45" t="str">
        <f t="shared" ca="1" si="23"/>
        <v/>
      </c>
      <c r="OV45" t="str">
        <f t="shared" ca="1" si="19"/>
        <v/>
      </c>
      <c r="OW45" t="str">
        <f t="shared" ca="1" si="20"/>
        <v/>
      </c>
      <c r="OX45" t="str">
        <f t="shared" ca="1" si="21"/>
        <v/>
      </c>
    </row>
    <row r="46" spans="4:414">
      <c r="D46" s="21"/>
      <c r="E46" s="21" t="s">
        <v>3281</v>
      </c>
      <c r="F46" s="53" t="s">
        <v>8100</v>
      </c>
      <c r="G46" s="21"/>
      <c r="H46" s="45"/>
      <c r="I46" s="53" t="s">
        <v>3349</v>
      </c>
      <c r="J46" s="53"/>
      <c r="K46" s="53"/>
      <c r="L46" s="45" t="str">
        <f ca="1">IF($O46&lt;&gt;"Key Field",IF(ISNUMBER(MATCH(OFFSET($I46,0,RIGHT($F46)-1),OFFSET($C$7,0,RIGHT($F46)-1,8,1),0)),IF(_xll.BDP(TKR,CHOOSE(RIGHT($F46,1),"BI031","BI032","BI033"),"EQY_FUNDS_SEGMENT_NUMBER",MATCH(OFFSET($I46,0,RIGHT($F46)-1),OFFSET($C$7,0,RIGHT($F46)-1,8,1),0))/100&gt;Industry!$W$7,TRUE,""),""),"")</f>
        <v/>
      </c>
      <c r="M46" s="45"/>
      <c r="N46" s="21" t="s">
        <v>3230</v>
      </c>
      <c r="O46" s="21" t="s">
        <v>8101</v>
      </c>
      <c r="P46" s="21" t="s">
        <v>3291</v>
      </c>
      <c r="Q46" s="45"/>
      <c r="R46" s="21" t="s">
        <v>8124</v>
      </c>
      <c r="S46" s="21" t="s">
        <v>8536</v>
      </c>
      <c r="T46" s="21" t="s">
        <v>8537</v>
      </c>
      <c r="U46" s="45" t="str">
        <f ca="1">IF($O46&lt;&gt;"Key Field",IF(ISNUMBER(MATCH(OFFSET($R46,0,RIGHT($O46)-1),OFFSET($C$7,0,RIGHT($O46)-1,8,1),0)),IF(_xll.BDP(TKR,CHOOSE(RIGHT($O46,1),"BI031","BI032","BI033"),"EQY_FUNDS_SEGMENT_NUMBER",MATCH(OFFSET($R46,0,RIGHT($O46)-1),OFFSET($C$7,0,RIGHT($O46)-1,8,1),0))/100&gt;Industry!$W$7,TRUE,""),""),"")</f>
        <v/>
      </c>
      <c r="V46" s="72"/>
      <c r="Y46" t="str">
        <f ca="1">IFERROR(IF(OR($H46,$L46,$M46)=TRUE,COUNTIF(Y$23:Y45,"&gt;0")+1,""),"")</f>
        <v/>
      </c>
      <c r="Z46" t="str">
        <f ca="1">IFERROR(IF(OR($Q46,$U46,$V46)=TRUE,COUNTIF(Z$23:Z45,"&gt;0")+1,""),"")</f>
        <v/>
      </c>
      <c r="AA46" s="63" t="str">
        <f ca="1">IF(ISNUMBER($AK46),IF($AK46&gt;=1,COUNTIF($AK$41:$AK45,"&gt;=1")+1,""),"")</f>
        <v/>
      </c>
      <c r="AB46">
        <v>24</v>
      </c>
      <c r="AC46" s="61" t="str">
        <f t="shared" ca="1" si="0"/>
        <v/>
      </c>
      <c r="AD46" s="61" t="str">
        <f t="shared" ca="1" si="1"/>
        <v/>
      </c>
      <c r="AE46" s="63" t="str">
        <f t="shared" ca="1" si="2"/>
        <v/>
      </c>
      <c r="AF46" s="63" t="str">
        <f t="shared" ca="1" si="3"/>
        <v/>
      </c>
      <c r="AG46">
        <v>6</v>
      </c>
      <c r="AH46" t="str">
        <f t="shared" ca="1" si="30"/>
        <v/>
      </c>
      <c r="AI46" t="s">
        <v>6548</v>
      </c>
      <c r="AJ46" t="s">
        <v>6547</v>
      </c>
      <c r="AK46" t="str">
        <f t="shared" ca="1" si="31"/>
        <v/>
      </c>
      <c r="AL46" t="str">
        <f t="shared" ca="1" si="32"/>
        <v/>
      </c>
      <c r="AM46" t="str">
        <f t="shared" ca="1" si="33"/>
        <v/>
      </c>
      <c r="AN46" s="4" t="str">
        <f ca="1">IF(Sec_Formula_Indicator&gt;0,IF(LEN($AH46)&gt;0,IF(AN$21&lt;=INDEX(INDIRECT($AJ46),1,MATCH($AH46,INDIRECT($AJ46),0)+1)+1,IF(COUNTA(_xll.BDH(TKR,IFERROR(INDEX(INDIRECT($AI46),AN$21,MATCH($AH46,INDIRECT($AJ46),0)+1),""),$Q$5,"",$Q$6,"dts=h","fill=b","array=true"))&gt;1,AN$21,IF(INDEX(INDIRECT($AI46),AN$21,MATCH($AH46,INDIRECT($AJ46),0)+1)="",AN$21,IF(INDEX(INDIRECT($AI46),AN$21,MATCH($AH46,INDIRECT($AJ46),0)+1)="Label",AN$21,IF(INDEX(INDIRECT($AI46),AN$21,MATCH($AH46,INDIRECT($AJ46),0)+1)="GLabel",AN$21,"")))),""),""),"")</f>
        <v/>
      </c>
      <c r="AO46" s="4" t="str">
        <f ca="1">IF(Sec_Formula_Indicator&gt;0,IF(LEN($AH46)&gt;0,IF(AO$21&lt;=INDEX(INDIRECT($AJ46),1,MATCH($AH46,INDIRECT($AJ46),0)+1)+1,IF(COUNTA(_xll.BDH(TKR,IFERROR(INDEX(INDIRECT($AI46),AO$21,MATCH($AH46,INDIRECT($AJ46),0)+1),""),$Q$5,"",$Q$6,"dts=h","fill=b","array=true"))&gt;1,AO$21,IF(INDEX(INDIRECT($AI46),AO$21,MATCH($AH46,INDIRECT($AJ46),0)+1)="",AO$21,IF(INDEX(INDIRECT($AI46),AO$21,MATCH($AH46,INDIRECT($AJ46),0)+1)="Label",AO$21,IF(INDEX(INDIRECT($AI46),AO$21,MATCH($AH46,INDIRECT($AJ46),0)+1)="GLabel",AO$21,"")))),""),""),"")</f>
        <v/>
      </c>
      <c r="AP46" s="4" t="str">
        <f ca="1">IF(Sec_Formula_Indicator&gt;0,IF(LEN($AH46)&gt;0,IF(AP$21&lt;=INDEX(INDIRECT($AJ46),1,MATCH($AH46,INDIRECT($AJ46),0)+1)+1,IF(COUNTA(_xll.BDH(TKR,IFERROR(INDEX(INDIRECT($AI46),AP$21,MATCH($AH46,INDIRECT($AJ46),0)+1),""),$Q$5,"",$Q$6,"dts=h","fill=b","array=true"))&gt;1,AP$21,IF(INDEX(INDIRECT($AI46),AP$21,MATCH($AH46,INDIRECT($AJ46),0)+1)="",AP$21,IF(INDEX(INDIRECT($AI46),AP$21,MATCH($AH46,INDIRECT($AJ46),0)+1)="Label",AP$21,IF(INDEX(INDIRECT($AI46),AP$21,MATCH($AH46,INDIRECT($AJ46),0)+1)="GLabel",AP$21,"")))),""),""),"")</f>
        <v/>
      </c>
      <c r="AQ46" s="4" t="str">
        <f ca="1">IF(Sec_Formula_Indicator&gt;0,IF(LEN($AH46)&gt;0,IF(AQ$21&lt;=INDEX(INDIRECT($AJ46),1,MATCH($AH46,INDIRECT($AJ46),0)+1)+1,IF(COUNTA(_xll.BDH(TKR,IFERROR(INDEX(INDIRECT($AI46),AQ$21,MATCH($AH46,INDIRECT($AJ46),0)+1),""),$Q$5,"",$Q$6,"dts=h","fill=b","array=true"))&gt;1,AQ$21,IF(INDEX(INDIRECT($AI46),AQ$21,MATCH($AH46,INDIRECT($AJ46),0)+1)="",AQ$21,IF(INDEX(INDIRECT($AI46),AQ$21,MATCH($AH46,INDIRECT($AJ46),0)+1)="Label",AQ$21,IF(INDEX(INDIRECT($AI46),AQ$21,MATCH($AH46,INDIRECT($AJ46),0)+1)="GLabel",AQ$21,"")))),""),""),"")</f>
        <v/>
      </c>
      <c r="AR46" s="4" t="str">
        <f ca="1">IF(Sec_Formula_Indicator&gt;0,IF(LEN($AH46)&gt;0,IF(AR$21&lt;=INDEX(INDIRECT($AJ46),1,MATCH($AH46,INDIRECT($AJ46),0)+1)+1,IF(COUNTA(_xll.BDH(TKR,IFERROR(INDEX(INDIRECT($AI46),AR$21,MATCH($AH46,INDIRECT($AJ46),0)+1),""),$Q$5,"",$Q$6,"dts=h","fill=b","array=true"))&gt;1,AR$21,IF(INDEX(INDIRECT($AI46),AR$21,MATCH($AH46,INDIRECT($AJ46),0)+1)="",AR$21,IF(INDEX(INDIRECT($AI46),AR$21,MATCH($AH46,INDIRECT($AJ46),0)+1)="Label",AR$21,IF(INDEX(INDIRECT($AI46),AR$21,MATCH($AH46,INDIRECT($AJ46),0)+1)="GLabel",AR$21,"")))),""),""),"")</f>
        <v/>
      </c>
      <c r="AS46" s="4" t="str">
        <f ca="1">IF(Sec_Formula_Indicator&gt;0,IF(LEN($AH46)&gt;0,IF(AS$21&lt;=INDEX(INDIRECT($AJ46),1,MATCH($AH46,INDIRECT($AJ46),0)+1)+1,IF(COUNTA(_xll.BDH(TKR,IFERROR(INDEX(INDIRECT($AI46),AS$21,MATCH($AH46,INDIRECT($AJ46),0)+1),""),$Q$5,"",$Q$6,"dts=h","fill=b","array=true"))&gt;1,AS$21,IF(INDEX(INDIRECT($AI46),AS$21,MATCH($AH46,INDIRECT($AJ46),0)+1)="",AS$21,IF(INDEX(INDIRECT($AI46),AS$21,MATCH($AH46,INDIRECT($AJ46),0)+1)="Label",AS$21,IF(INDEX(INDIRECT($AI46),AS$21,MATCH($AH46,INDIRECT($AJ46),0)+1)="GLabel",AS$21,"")))),""),""),"")</f>
        <v/>
      </c>
      <c r="AT46" s="4" t="str">
        <f ca="1">IF(Sec_Formula_Indicator&gt;0,IF(LEN($AH46)&gt;0,IF(AT$21&lt;=INDEX(INDIRECT($AJ46),1,MATCH($AH46,INDIRECT($AJ46),0)+1)+1,IF(COUNTA(_xll.BDH(TKR,IFERROR(INDEX(INDIRECT($AI46),AT$21,MATCH($AH46,INDIRECT($AJ46),0)+1),""),$Q$5,"",$Q$6,"dts=h","fill=b","array=true"))&gt;1,AT$21,IF(INDEX(INDIRECT($AI46),AT$21,MATCH($AH46,INDIRECT($AJ46),0)+1)="",AT$21,IF(INDEX(INDIRECT($AI46),AT$21,MATCH($AH46,INDIRECT($AJ46),0)+1)="Label",AT$21,IF(INDEX(INDIRECT($AI46),AT$21,MATCH($AH46,INDIRECT($AJ46),0)+1)="GLabel",AT$21,"")))),""),""),"")</f>
        <v/>
      </c>
      <c r="AU46" s="4" t="str">
        <f ca="1">IF(Sec_Formula_Indicator&gt;0,IF(LEN($AH46)&gt;0,IF(AU$21&lt;=INDEX(INDIRECT($AJ46),1,MATCH($AH46,INDIRECT($AJ46),0)+1)+1,IF(COUNTA(_xll.BDH(TKR,IFERROR(INDEX(INDIRECT($AI46),AU$21,MATCH($AH46,INDIRECT($AJ46),0)+1),""),$Q$5,"",$Q$6,"dts=h","fill=b","array=true"))&gt;1,AU$21,IF(INDEX(INDIRECT($AI46),AU$21,MATCH($AH46,INDIRECT($AJ46),0)+1)="",AU$21,IF(INDEX(INDIRECT($AI46),AU$21,MATCH($AH46,INDIRECT($AJ46),0)+1)="Label",AU$21,IF(INDEX(INDIRECT($AI46),AU$21,MATCH($AH46,INDIRECT($AJ46),0)+1)="GLabel",AU$21,"")))),""),""),"")</f>
        <v/>
      </c>
      <c r="AV46" s="4" t="str">
        <f ca="1">IF(Sec_Formula_Indicator&gt;0,IF(LEN($AH46)&gt;0,IF(AV$21&lt;=INDEX(INDIRECT($AJ46),1,MATCH($AH46,INDIRECT($AJ46),0)+1)+1,IF(COUNTA(_xll.BDH(TKR,IFERROR(INDEX(INDIRECT($AI46),AV$21,MATCH($AH46,INDIRECT($AJ46),0)+1),""),$Q$5,"",$Q$6,"dts=h","fill=b","array=true"))&gt;1,AV$21,IF(INDEX(INDIRECT($AI46),AV$21,MATCH($AH46,INDIRECT($AJ46),0)+1)="",AV$21,IF(INDEX(INDIRECT($AI46),AV$21,MATCH($AH46,INDIRECT($AJ46),0)+1)="Label",AV$21,IF(INDEX(INDIRECT($AI46),AV$21,MATCH($AH46,INDIRECT($AJ46),0)+1)="GLabel",AV$21,"")))),""),""),"")</f>
        <v/>
      </c>
      <c r="AW46" s="4" t="str">
        <f ca="1">IF(Sec_Formula_Indicator&gt;0,IF(LEN($AH46)&gt;0,IF(AW$21&lt;=INDEX(INDIRECT($AJ46),1,MATCH($AH46,INDIRECT($AJ46),0)+1)+1,IF(COUNTA(_xll.BDH(TKR,IFERROR(INDEX(INDIRECT($AI46),AW$21,MATCH($AH46,INDIRECT($AJ46),0)+1),""),$Q$5,"",$Q$6,"dts=h","fill=b","array=true"))&gt;1,AW$21,IF(INDEX(INDIRECT($AI46),AW$21,MATCH($AH46,INDIRECT($AJ46),0)+1)="",AW$21,IF(INDEX(INDIRECT($AI46),AW$21,MATCH($AH46,INDIRECT($AJ46),0)+1)="Label",AW$21,IF(INDEX(INDIRECT($AI46),AW$21,MATCH($AH46,INDIRECT($AJ46),0)+1)="GLabel",AW$21,"")))),""),""),"")</f>
        <v/>
      </c>
      <c r="AX46" s="4" t="str">
        <f ca="1">IF(Sec_Formula_Indicator&gt;0,IF(LEN($AH46)&gt;0,IF(AX$21&lt;=INDEX(INDIRECT($AJ46),1,MATCH($AH46,INDIRECT($AJ46),0)+1)+1,IF(COUNTA(_xll.BDH(TKR,IFERROR(INDEX(INDIRECT($AI46),AX$21,MATCH($AH46,INDIRECT($AJ46),0)+1),""),$Q$5,"",$Q$6,"dts=h","fill=b","array=true"))&gt;1,AX$21,IF(INDEX(INDIRECT($AI46),AX$21,MATCH($AH46,INDIRECT($AJ46),0)+1)="",AX$21,IF(INDEX(INDIRECT($AI46),AX$21,MATCH($AH46,INDIRECT($AJ46),0)+1)="Label",AX$21,IF(INDEX(INDIRECT($AI46),AX$21,MATCH($AH46,INDIRECT($AJ46),0)+1)="GLabel",AX$21,"")))),""),""),"")</f>
        <v/>
      </c>
      <c r="AY46" s="4" t="str">
        <f ca="1">IF(Sec_Formula_Indicator&gt;0,IF(LEN($AH46)&gt;0,IF(AY$21&lt;=INDEX(INDIRECT($AJ46),1,MATCH($AH46,INDIRECT($AJ46),0)+1)+1,IF(COUNTA(_xll.BDH(TKR,IFERROR(INDEX(INDIRECT($AI46),AY$21,MATCH($AH46,INDIRECT($AJ46),0)+1),""),$Q$5,"",$Q$6,"dts=h","fill=b","array=true"))&gt;1,AY$21,IF(INDEX(INDIRECT($AI46),AY$21,MATCH($AH46,INDIRECT($AJ46),0)+1)="",AY$21,IF(INDEX(INDIRECT($AI46),AY$21,MATCH($AH46,INDIRECT($AJ46),0)+1)="Label",AY$21,IF(INDEX(INDIRECT($AI46),AY$21,MATCH($AH46,INDIRECT($AJ46),0)+1)="GLabel",AY$21,"")))),""),""),"")</f>
        <v/>
      </c>
      <c r="AZ46" s="4" t="str">
        <f ca="1">IF(Sec_Formula_Indicator&gt;0,IF(LEN($AH46)&gt;0,IF(AZ$21&lt;=INDEX(INDIRECT($AJ46),1,MATCH($AH46,INDIRECT($AJ46),0)+1)+1,IF(COUNTA(_xll.BDH(TKR,IFERROR(INDEX(INDIRECT($AI46),AZ$21,MATCH($AH46,INDIRECT($AJ46),0)+1),""),$Q$5,"",$Q$6,"dts=h","fill=b","array=true"))&gt;1,AZ$21,IF(INDEX(INDIRECT($AI46),AZ$21,MATCH($AH46,INDIRECT($AJ46),0)+1)="",AZ$21,IF(INDEX(INDIRECT($AI46),AZ$21,MATCH($AH46,INDIRECT($AJ46),0)+1)="Label",AZ$21,IF(INDEX(INDIRECT($AI46),AZ$21,MATCH($AH46,INDIRECT($AJ46),0)+1)="GLabel",AZ$21,"")))),""),""),"")</f>
        <v/>
      </c>
      <c r="BA46" s="4" t="str">
        <f ca="1">IF(Sec_Formula_Indicator&gt;0,IF(LEN($AH46)&gt;0,IF(BA$21&lt;=INDEX(INDIRECT($AJ46),1,MATCH($AH46,INDIRECT($AJ46),0)+1)+1,IF(COUNTA(_xll.BDH(TKR,IFERROR(INDEX(INDIRECT($AI46),BA$21,MATCH($AH46,INDIRECT($AJ46),0)+1),""),$Q$5,"",$Q$6,"dts=h","fill=b","array=true"))&gt;1,BA$21,IF(INDEX(INDIRECT($AI46),BA$21,MATCH($AH46,INDIRECT($AJ46),0)+1)="",BA$21,IF(INDEX(INDIRECT($AI46),BA$21,MATCH($AH46,INDIRECT($AJ46),0)+1)="Label",BA$21,IF(INDEX(INDIRECT($AI46),BA$21,MATCH($AH46,INDIRECT($AJ46),0)+1)="GLabel",BA$21,"")))),""),""),"")</f>
        <v/>
      </c>
      <c r="BB46" s="4" t="str">
        <f ca="1">IF(Sec_Formula_Indicator&gt;0,IF(LEN($AH46)&gt;0,IF(BB$21&lt;=INDEX(INDIRECT($AJ46),1,MATCH($AH46,INDIRECT($AJ46),0)+1)+1,IF(COUNTA(_xll.BDH(TKR,IFERROR(INDEX(INDIRECT($AI46),BB$21,MATCH($AH46,INDIRECT($AJ46),0)+1),""),$Q$5,"",$Q$6,"dts=h","fill=b","array=true"))&gt;1,BB$21,IF(INDEX(INDIRECT($AI46),BB$21,MATCH($AH46,INDIRECT($AJ46),0)+1)="",BB$21,IF(INDEX(INDIRECT($AI46),BB$21,MATCH($AH46,INDIRECT($AJ46),0)+1)="Label",BB$21,IF(INDEX(INDIRECT($AI46),BB$21,MATCH($AH46,INDIRECT($AJ46),0)+1)="GLabel",BB$21,"")))),""),""),"")</f>
        <v/>
      </c>
      <c r="BC46" s="4" t="str">
        <f ca="1">IF(Sec_Formula_Indicator&gt;0,IF(LEN($AH46)&gt;0,IF(BC$21&lt;=INDEX(INDIRECT($AJ46),1,MATCH($AH46,INDIRECT($AJ46),0)+1)+1,IF(COUNTA(_xll.BDH(TKR,IFERROR(INDEX(INDIRECT($AI46),BC$21,MATCH($AH46,INDIRECT($AJ46),0)+1),""),$Q$5,"",$Q$6,"dts=h","fill=b","array=true"))&gt;1,BC$21,IF(INDEX(INDIRECT($AI46),BC$21,MATCH($AH46,INDIRECT($AJ46),0)+1)="",BC$21,IF(INDEX(INDIRECT($AI46),BC$21,MATCH($AH46,INDIRECT($AJ46),0)+1)="Label",BC$21,IF(INDEX(INDIRECT($AI46),BC$21,MATCH($AH46,INDIRECT($AJ46),0)+1)="GLabel",BC$21,"")))),""),""),"")</f>
        <v/>
      </c>
      <c r="BD46" s="4" t="str">
        <f ca="1">IF(Sec_Formula_Indicator&gt;0,IF(LEN($AH46)&gt;0,IF(BD$21&lt;=INDEX(INDIRECT($AJ46),1,MATCH($AH46,INDIRECT($AJ46),0)+1)+1,IF(COUNTA(_xll.BDH(TKR,IFERROR(INDEX(INDIRECT($AI46),BD$21,MATCH($AH46,INDIRECT($AJ46),0)+1),""),$Q$5,"",$Q$6,"dts=h","fill=b","array=true"))&gt;1,BD$21,IF(INDEX(INDIRECT($AI46),BD$21,MATCH($AH46,INDIRECT($AJ46),0)+1)="",BD$21,IF(INDEX(INDIRECT($AI46),BD$21,MATCH($AH46,INDIRECT($AJ46),0)+1)="Label",BD$21,IF(INDEX(INDIRECT($AI46),BD$21,MATCH($AH46,INDIRECT($AJ46),0)+1)="GLabel",BD$21,"")))),""),""),"")</f>
        <v/>
      </c>
      <c r="BE46" s="4" t="str">
        <f ca="1">IF(Sec_Formula_Indicator&gt;0,IF(LEN($AH46)&gt;0,IF(BE$21&lt;=INDEX(INDIRECT($AJ46),1,MATCH($AH46,INDIRECT($AJ46),0)+1)+1,IF(COUNTA(_xll.BDH(TKR,IFERROR(INDEX(INDIRECT($AI46),BE$21,MATCH($AH46,INDIRECT($AJ46),0)+1),""),$Q$5,"",$Q$6,"dts=h","fill=b","array=true"))&gt;1,BE$21,IF(INDEX(INDIRECT($AI46),BE$21,MATCH($AH46,INDIRECT($AJ46),0)+1)="",BE$21,IF(INDEX(INDIRECT($AI46),BE$21,MATCH($AH46,INDIRECT($AJ46),0)+1)="Label",BE$21,IF(INDEX(INDIRECT($AI46),BE$21,MATCH($AH46,INDIRECT($AJ46),0)+1)="GLabel",BE$21,"")))),""),""),"")</f>
        <v/>
      </c>
      <c r="BF46" s="4" t="str">
        <f ca="1">IF(Sec_Formula_Indicator&gt;0,IF(LEN($AH46)&gt;0,IF(BF$21&lt;=INDEX(INDIRECT($AJ46),1,MATCH($AH46,INDIRECT($AJ46),0)+1)+1,IF(COUNTA(_xll.BDH(TKR,IFERROR(INDEX(INDIRECT($AI46),BF$21,MATCH($AH46,INDIRECT($AJ46),0)+1),""),$Q$5,"",$Q$6,"dts=h","fill=b","array=true"))&gt;1,BF$21,IF(INDEX(INDIRECT($AI46),BF$21,MATCH($AH46,INDIRECT($AJ46),0)+1)="",BF$21,IF(INDEX(INDIRECT($AI46),BF$21,MATCH($AH46,INDIRECT($AJ46),0)+1)="Label",BF$21,IF(INDEX(INDIRECT($AI46),BF$21,MATCH($AH46,INDIRECT($AJ46),0)+1)="GLabel",BF$21,"")))),""),""),"")</f>
        <v/>
      </c>
      <c r="BG46" s="4" t="str">
        <f ca="1">IF(Sec_Formula_Indicator&gt;0,IF(LEN($AH46)&gt;0,IF(BG$21&lt;=INDEX(INDIRECT($AJ46),1,MATCH($AH46,INDIRECT($AJ46),0)+1)+1,IF(COUNTA(_xll.BDH(TKR,IFERROR(INDEX(INDIRECT($AI46),BG$21,MATCH($AH46,INDIRECT($AJ46),0)+1),""),$Q$5,"",$Q$6,"dts=h","fill=b","array=true"))&gt;1,BG$21,IF(INDEX(INDIRECT($AI46),BG$21,MATCH($AH46,INDIRECT($AJ46),0)+1)="",BG$21,IF(INDEX(INDIRECT($AI46),BG$21,MATCH($AH46,INDIRECT($AJ46),0)+1)="Label",BG$21,IF(INDEX(INDIRECT($AI46),BG$21,MATCH($AH46,INDIRECT($AJ46),0)+1)="GLabel",BG$21,"")))),""),""),"")</f>
        <v/>
      </c>
      <c r="BH46" s="4" t="str">
        <f ca="1">IF(Sec_Formula_Indicator&gt;0,IF(LEN($AH46)&gt;0,IF(BH$21&lt;=INDEX(INDIRECT($AJ46),1,MATCH($AH46,INDIRECT($AJ46),0)+1)+1,IF(COUNTA(_xll.BDH(TKR,IFERROR(INDEX(INDIRECT($AI46),BH$21,MATCH($AH46,INDIRECT($AJ46),0)+1),""),$Q$5,"",$Q$6,"dts=h","fill=b","array=true"))&gt;1,BH$21,IF(INDEX(INDIRECT($AI46),BH$21,MATCH($AH46,INDIRECT($AJ46),0)+1)="",BH$21,IF(INDEX(INDIRECT($AI46),BH$21,MATCH($AH46,INDIRECT($AJ46),0)+1)="Label",BH$21,IF(INDEX(INDIRECT($AI46),BH$21,MATCH($AH46,INDIRECT($AJ46),0)+1)="GLabel",BH$21,"")))),""),""),"")</f>
        <v/>
      </c>
      <c r="BI46" s="4" t="str">
        <f ca="1">IF(Sec_Formula_Indicator&gt;0,IF(LEN($AH46)&gt;0,IF(BI$21&lt;=INDEX(INDIRECT($AJ46),1,MATCH($AH46,INDIRECT($AJ46),0)+1)+1,IF(COUNTA(_xll.BDH(TKR,IFERROR(INDEX(INDIRECT($AI46),BI$21,MATCH($AH46,INDIRECT($AJ46),0)+1),""),$Q$5,"",$Q$6,"dts=h","fill=b","array=true"))&gt;1,BI$21,IF(INDEX(INDIRECT($AI46),BI$21,MATCH($AH46,INDIRECT($AJ46),0)+1)="",BI$21,IF(INDEX(INDIRECT($AI46),BI$21,MATCH($AH46,INDIRECT($AJ46),0)+1)="Label",BI$21,IF(INDEX(INDIRECT($AI46),BI$21,MATCH($AH46,INDIRECT($AJ46),0)+1)="GLabel",BI$21,"")))),""),""),"")</f>
        <v/>
      </c>
      <c r="BJ46" s="4" t="str">
        <f ca="1">IF(Sec_Formula_Indicator&gt;0,IF(LEN($AH46)&gt;0,IF(BJ$21&lt;=INDEX(INDIRECT($AJ46),1,MATCH($AH46,INDIRECT($AJ46),0)+1)+1,IF(COUNTA(_xll.BDH(TKR,IFERROR(INDEX(INDIRECT($AI46),BJ$21,MATCH($AH46,INDIRECT($AJ46),0)+1),""),$Q$5,"",$Q$6,"dts=h","fill=b","array=true"))&gt;1,BJ$21,IF(INDEX(INDIRECT($AI46),BJ$21,MATCH($AH46,INDIRECT($AJ46),0)+1)="",BJ$21,IF(INDEX(INDIRECT($AI46),BJ$21,MATCH($AH46,INDIRECT($AJ46),0)+1)="Label",BJ$21,IF(INDEX(INDIRECT($AI46),BJ$21,MATCH($AH46,INDIRECT($AJ46),0)+1)="GLabel",BJ$21,"")))),""),""),"")</f>
        <v/>
      </c>
      <c r="BK46" s="4" t="str">
        <f ca="1">IF(Sec_Formula_Indicator&gt;0,IF(LEN($AH46)&gt;0,IF(BK$21&lt;=INDEX(INDIRECT($AJ46),1,MATCH($AH46,INDIRECT($AJ46),0)+1)+1,IF(COUNTA(_xll.BDH(TKR,IFERROR(INDEX(INDIRECT($AI46),BK$21,MATCH($AH46,INDIRECT($AJ46),0)+1),""),$Q$5,"",$Q$6,"dts=h","fill=b","array=true"))&gt;1,BK$21,IF(INDEX(INDIRECT($AI46),BK$21,MATCH($AH46,INDIRECT($AJ46),0)+1)="",BK$21,IF(INDEX(INDIRECT($AI46),BK$21,MATCH($AH46,INDIRECT($AJ46),0)+1)="Label",BK$21,IF(INDEX(INDIRECT($AI46),BK$21,MATCH($AH46,INDIRECT($AJ46),0)+1)="GLabel",BK$21,"")))),""),""),"")</f>
        <v/>
      </c>
      <c r="BL46" s="4" t="str">
        <f ca="1">IF(Sec_Formula_Indicator&gt;0,IF(LEN($AH46)&gt;0,IF(BL$21&lt;=INDEX(INDIRECT($AJ46),1,MATCH($AH46,INDIRECT($AJ46),0)+1)+1,IF(COUNTA(_xll.BDH(TKR,IFERROR(INDEX(INDIRECT($AI46),BL$21,MATCH($AH46,INDIRECT($AJ46),0)+1),""),$Q$5,"",$Q$6,"dts=h","fill=b","array=true"))&gt;1,BL$21,IF(INDEX(INDIRECT($AI46),BL$21,MATCH($AH46,INDIRECT($AJ46),0)+1)="",BL$21,IF(INDEX(INDIRECT($AI46),BL$21,MATCH($AH46,INDIRECT($AJ46),0)+1)="Label",BL$21,IF(INDEX(INDIRECT($AI46),BL$21,MATCH($AH46,INDIRECT($AJ46),0)+1)="GLabel",BL$21,"")))),""),""),"")</f>
        <v/>
      </c>
      <c r="BM46" s="4" t="str">
        <f ca="1">IF(Sec_Formula_Indicator&gt;0,IF(LEN($AH46)&gt;0,IF(BM$21&lt;=INDEX(INDIRECT($AJ46),1,MATCH($AH46,INDIRECT($AJ46),0)+1)+1,IF(COUNTA(_xll.BDH(TKR,IFERROR(INDEX(INDIRECT($AI46),BM$21,MATCH($AH46,INDIRECT($AJ46),0)+1),""),$Q$5,"",$Q$6,"dts=h","fill=b","array=true"))&gt;1,BM$21,IF(INDEX(INDIRECT($AI46),BM$21,MATCH($AH46,INDIRECT($AJ46),0)+1)="",BM$21,IF(INDEX(INDIRECT($AI46),BM$21,MATCH($AH46,INDIRECT($AJ46),0)+1)="Label",BM$21,IF(INDEX(INDIRECT($AI46),BM$21,MATCH($AH46,INDIRECT($AJ46),0)+1)="GLabel",BM$21,"")))),""),""),"")</f>
        <v/>
      </c>
      <c r="BN46" s="4" t="str">
        <f ca="1">IF(Sec_Formula_Indicator&gt;0,IF(LEN($AH46)&gt;0,IF(BN$21&lt;=INDEX(INDIRECT($AJ46),1,MATCH($AH46,INDIRECT($AJ46),0)+1)+1,IF(COUNTA(_xll.BDH(TKR,IFERROR(INDEX(INDIRECT($AI46),BN$21,MATCH($AH46,INDIRECT($AJ46),0)+1),""),$Q$5,"",$Q$6,"dts=h","fill=b","array=true"))&gt;1,BN$21,IF(INDEX(INDIRECT($AI46),BN$21,MATCH($AH46,INDIRECT($AJ46),0)+1)="",BN$21,IF(INDEX(INDIRECT($AI46),BN$21,MATCH($AH46,INDIRECT($AJ46),0)+1)="Label",BN$21,IF(INDEX(INDIRECT($AI46),BN$21,MATCH($AH46,INDIRECT($AJ46),0)+1)="GLabel",BN$21,"")))),""),""),"")</f>
        <v/>
      </c>
      <c r="BO46" s="4" t="str">
        <f ca="1">IF(Sec_Formula_Indicator&gt;0,IF(LEN($AH46)&gt;0,IF(BO$21&lt;=INDEX(INDIRECT($AJ46),1,MATCH($AH46,INDIRECT($AJ46),0)+1)+1,IF(COUNTA(_xll.BDH(TKR,IFERROR(INDEX(INDIRECT($AI46),BO$21,MATCH($AH46,INDIRECT($AJ46),0)+1),""),$Q$5,"",$Q$6,"dts=h","fill=b","array=true"))&gt;1,BO$21,IF(INDEX(INDIRECT($AI46),BO$21,MATCH($AH46,INDIRECT($AJ46),0)+1)="",BO$21,IF(INDEX(INDIRECT($AI46),BO$21,MATCH($AH46,INDIRECT($AJ46),0)+1)="Label",BO$21,IF(INDEX(INDIRECT($AI46),BO$21,MATCH($AH46,INDIRECT($AJ46),0)+1)="GLabel",BO$21,"")))),""),""),"")</f>
        <v/>
      </c>
      <c r="BP46" s="4" t="str">
        <f ca="1">IF(Sec_Formula_Indicator&gt;0,IF(LEN($AH46)&gt;0,IF(BP$21&lt;=INDEX(INDIRECT($AJ46),1,MATCH($AH46,INDIRECT($AJ46),0)+1)+1,IF(COUNTA(_xll.BDH(TKR,IFERROR(INDEX(INDIRECT($AI46),BP$21,MATCH($AH46,INDIRECT($AJ46),0)+1),""),$Q$5,"",$Q$6,"dts=h","fill=b","array=true"))&gt;1,BP$21,IF(INDEX(INDIRECT($AI46),BP$21,MATCH($AH46,INDIRECT($AJ46),0)+1)="",BP$21,IF(INDEX(INDIRECT($AI46),BP$21,MATCH($AH46,INDIRECT($AJ46),0)+1)="Label",BP$21,IF(INDEX(INDIRECT($AI46),BP$21,MATCH($AH46,INDIRECT($AJ46),0)+1)="GLabel",BP$21,"")))),""),""),"")</f>
        <v/>
      </c>
      <c r="BQ46" s="4" t="str">
        <f ca="1">IF(Sec_Formula_Indicator&gt;0,IF(LEN($AH46)&gt;0,IF(BQ$21&lt;=INDEX(INDIRECT($AJ46),1,MATCH($AH46,INDIRECT($AJ46),0)+1)+1,IF(COUNTA(_xll.BDH(TKR,IFERROR(INDEX(INDIRECT($AI46),BQ$21,MATCH($AH46,INDIRECT($AJ46),0)+1),""),$Q$5,"",$Q$6,"dts=h","fill=b","array=true"))&gt;1,BQ$21,IF(INDEX(INDIRECT($AI46),BQ$21,MATCH($AH46,INDIRECT($AJ46),0)+1)="",BQ$21,IF(INDEX(INDIRECT($AI46),BQ$21,MATCH($AH46,INDIRECT($AJ46),0)+1)="Label",BQ$21,IF(INDEX(INDIRECT($AI46),BQ$21,MATCH($AH46,INDIRECT($AJ46),0)+1)="GLabel",BQ$21,"")))),""),""),"")</f>
        <v/>
      </c>
      <c r="BR46" s="4" t="str">
        <f ca="1">IF(Sec_Formula_Indicator&gt;0,IF(LEN($AH46)&gt;0,IF(BR$21&lt;=INDEX(INDIRECT($AJ46),1,MATCH($AH46,INDIRECT($AJ46),0)+1)+1,IF(COUNTA(_xll.BDH(TKR,IFERROR(INDEX(INDIRECT($AI46),BR$21,MATCH($AH46,INDIRECT($AJ46),0)+1),""),$Q$5,"",$Q$6,"dts=h","fill=b","array=true"))&gt;1,BR$21,IF(INDEX(INDIRECT($AI46),BR$21,MATCH($AH46,INDIRECT($AJ46),0)+1)="",BR$21,IF(INDEX(INDIRECT($AI46),BR$21,MATCH($AH46,INDIRECT($AJ46),0)+1)="Label",BR$21,IF(INDEX(INDIRECT($AI46),BR$21,MATCH($AH46,INDIRECT($AJ46),0)+1)="GLabel",BR$21,"")))),""),""),"")</f>
        <v/>
      </c>
      <c r="BS46" s="4" t="str">
        <f ca="1">IF(Sec_Formula_Indicator&gt;0,IF(LEN($AH46)&gt;0,IF(BS$21&lt;=INDEX(INDIRECT($AJ46),1,MATCH($AH46,INDIRECT($AJ46),0)+1)+1,IF(COUNTA(_xll.BDH(TKR,IFERROR(INDEX(INDIRECT($AI46),BS$21,MATCH($AH46,INDIRECT($AJ46),0)+1),""),$Q$5,"",$Q$6,"dts=h","fill=b","array=true"))&gt;1,BS$21,IF(INDEX(INDIRECT($AI46),BS$21,MATCH($AH46,INDIRECT($AJ46),0)+1)="",BS$21,IF(INDEX(INDIRECT($AI46),BS$21,MATCH($AH46,INDIRECT($AJ46),0)+1)="Label",BS$21,IF(INDEX(INDIRECT($AI46),BS$21,MATCH($AH46,INDIRECT($AJ46),0)+1)="GLabel",BS$21,"")))),""),""),"")</f>
        <v/>
      </c>
      <c r="BT46" s="4" t="str">
        <f ca="1">IF(Sec_Formula_Indicator&gt;0,IF(LEN($AH46)&gt;0,IF(BT$21&lt;=INDEX(INDIRECT($AJ46),1,MATCH($AH46,INDIRECT($AJ46),0)+1)+1,IF(COUNTA(_xll.BDH(TKR,IFERROR(INDEX(INDIRECT($AI46),BT$21,MATCH($AH46,INDIRECT($AJ46),0)+1),""),$Q$5,"",$Q$6,"dts=h","fill=b","array=true"))&gt;1,BT$21,IF(INDEX(INDIRECT($AI46),BT$21,MATCH($AH46,INDIRECT($AJ46),0)+1)="",BT$21,IF(INDEX(INDIRECT($AI46),BT$21,MATCH($AH46,INDIRECT($AJ46),0)+1)="Label",BT$21,IF(INDEX(INDIRECT($AI46),BT$21,MATCH($AH46,INDIRECT($AJ46),0)+1)="GLabel",BT$21,"")))),""),""),"")</f>
        <v/>
      </c>
      <c r="BU46" s="4" t="str">
        <f ca="1">IF(Sec_Formula_Indicator&gt;0,IF(LEN($AH46)&gt;0,IF(BU$21&lt;=INDEX(INDIRECT($AJ46),1,MATCH($AH46,INDIRECT($AJ46),0)+1)+1,IF(COUNTA(_xll.BDH(TKR,IFERROR(INDEX(INDIRECT($AI46),BU$21,MATCH($AH46,INDIRECT($AJ46),0)+1),""),$Q$5,"",$Q$6,"dts=h","fill=b","array=true"))&gt;1,BU$21,IF(INDEX(INDIRECT($AI46),BU$21,MATCH($AH46,INDIRECT($AJ46),0)+1)="",BU$21,IF(INDEX(INDIRECT($AI46),BU$21,MATCH($AH46,INDIRECT($AJ46),0)+1)="Label",BU$21,IF(INDEX(INDIRECT($AI46),BU$21,MATCH($AH46,INDIRECT($AJ46),0)+1)="GLabel",BU$21,"")))),""),""),"")</f>
        <v/>
      </c>
      <c r="BV46" s="4" t="str">
        <f ca="1">IF(Sec_Formula_Indicator&gt;0,IF(LEN($AH46)&gt;0,IF(BV$21&lt;=INDEX(INDIRECT($AJ46),1,MATCH($AH46,INDIRECT($AJ46),0)+1)+1,IF(COUNTA(_xll.BDH(TKR,IFERROR(INDEX(INDIRECT($AI46),BV$21,MATCH($AH46,INDIRECT($AJ46),0)+1),""),$Q$5,"",$Q$6,"dts=h","fill=b","array=true"))&gt;1,BV$21,IF(INDEX(INDIRECT($AI46),BV$21,MATCH($AH46,INDIRECT($AJ46),0)+1)="",BV$21,IF(INDEX(INDIRECT($AI46),BV$21,MATCH($AH46,INDIRECT($AJ46),0)+1)="Label",BV$21,IF(INDEX(INDIRECT($AI46),BV$21,MATCH($AH46,INDIRECT($AJ46),0)+1)="GLabel",BV$21,"")))),""),""),"")</f>
        <v/>
      </c>
      <c r="BW46" s="4" t="str">
        <f ca="1">IF(Sec_Formula_Indicator&gt;0,IF(LEN($AH46)&gt;0,IF(BW$21&lt;=INDEX(INDIRECT($AJ46),1,MATCH($AH46,INDIRECT($AJ46),0)+1)+1,IF(COUNTA(_xll.BDH(TKR,IFERROR(INDEX(INDIRECT($AI46),BW$21,MATCH($AH46,INDIRECT($AJ46),0)+1),""),$Q$5,"",$Q$6,"dts=h","fill=b","array=true"))&gt;1,BW$21,IF(INDEX(INDIRECT($AI46),BW$21,MATCH($AH46,INDIRECT($AJ46),0)+1)="",BW$21,IF(INDEX(INDIRECT($AI46),BW$21,MATCH($AH46,INDIRECT($AJ46),0)+1)="Label",BW$21,IF(INDEX(INDIRECT($AI46),BW$21,MATCH($AH46,INDIRECT($AJ46),0)+1)="GLabel",BW$21,"")))),""),""),"")</f>
        <v/>
      </c>
      <c r="BX46" s="4" t="str">
        <f ca="1">IF(Sec_Formula_Indicator&gt;0,IF(LEN($AH46)&gt;0,IF(BX$21&lt;=INDEX(INDIRECT($AJ46),1,MATCH($AH46,INDIRECT($AJ46),0)+1)+1,IF(COUNTA(_xll.BDH(TKR,IFERROR(INDEX(INDIRECT($AI46),BX$21,MATCH($AH46,INDIRECT($AJ46),0)+1),""),$Q$5,"",$Q$6,"dts=h","fill=b","array=true"))&gt;1,BX$21,IF(INDEX(INDIRECT($AI46),BX$21,MATCH($AH46,INDIRECT($AJ46),0)+1)="",BX$21,IF(INDEX(INDIRECT($AI46),BX$21,MATCH($AH46,INDIRECT($AJ46),0)+1)="Label",BX$21,IF(INDEX(INDIRECT($AI46),BX$21,MATCH($AH46,INDIRECT($AJ46),0)+1)="GLabel",BX$21,"")))),""),""),"")</f>
        <v/>
      </c>
      <c r="BY46" s="4" t="str">
        <f ca="1">IF(Sec_Formula_Indicator&gt;0,IF(LEN($AH46)&gt;0,IF(BY$21&lt;=INDEX(INDIRECT($AJ46),1,MATCH($AH46,INDIRECT($AJ46),0)+1)+1,IF(COUNTA(_xll.BDH(TKR,IFERROR(INDEX(INDIRECT($AI46),BY$21,MATCH($AH46,INDIRECT($AJ46),0)+1),""),$Q$5,"",$Q$6,"dts=h","fill=b","array=true"))&gt;1,BY$21,IF(INDEX(INDIRECT($AI46),BY$21,MATCH($AH46,INDIRECT($AJ46),0)+1)="",BY$21,IF(INDEX(INDIRECT($AI46),BY$21,MATCH($AH46,INDIRECT($AJ46),0)+1)="Label",BY$21,IF(INDEX(INDIRECT($AI46),BY$21,MATCH($AH46,INDIRECT($AJ46),0)+1)="GLabel",BY$21,"")))),""),""),"")</f>
        <v/>
      </c>
      <c r="BZ46" s="4" t="str">
        <f ca="1">IF(Sec_Formula_Indicator&gt;0,IF(LEN($AH46)&gt;0,IF(BZ$21&lt;=INDEX(INDIRECT($AJ46),1,MATCH($AH46,INDIRECT($AJ46),0)+1)+1,IF(COUNTA(_xll.BDH(TKR,IFERROR(INDEX(INDIRECT($AI46),BZ$21,MATCH($AH46,INDIRECT($AJ46),0)+1),""),$Q$5,"",$Q$6,"dts=h","fill=b","array=true"))&gt;1,BZ$21,IF(INDEX(INDIRECT($AI46),BZ$21,MATCH($AH46,INDIRECT($AJ46),0)+1)="",BZ$21,IF(INDEX(INDIRECT($AI46),BZ$21,MATCH($AH46,INDIRECT($AJ46),0)+1)="Label",BZ$21,IF(INDEX(INDIRECT($AI46),BZ$21,MATCH($AH46,INDIRECT($AJ46),0)+1)="GLabel",BZ$21,"")))),""),""),"")</f>
        <v/>
      </c>
      <c r="CA46" s="4" t="str">
        <f ca="1">IF(Sec_Formula_Indicator&gt;0,IF(LEN($AH46)&gt;0,IF(CA$21&lt;=INDEX(INDIRECT($AJ46),1,MATCH($AH46,INDIRECT($AJ46),0)+1)+1,IF(COUNTA(_xll.BDH(TKR,IFERROR(INDEX(INDIRECT($AI46),CA$21,MATCH($AH46,INDIRECT($AJ46),0)+1),""),$Q$5,"",$Q$6,"dts=h","fill=b","array=true"))&gt;1,CA$21,IF(INDEX(INDIRECT($AI46),CA$21,MATCH($AH46,INDIRECT($AJ46),0)+1)="",CA$21,IF(INDEX(INDIRECT($AI46),CA$21,MATCH($AH46,INDIRECT($AJ46),0)+1)="Label",CA$21,IF(INDEX(INDIRECT($AI46),CA$21,MATCH($AH46,INDIRECT($AJ46),0)+1)="GLabel",CA$21,"")))),""),""),"")</f>
        <v/>
      </c>
      <c r="CB46" s="4" t="str">
        <f ca="1">IF(Sec_Formula_Indicator&gt;0,IF(LEN($AH46)&gt;0,IF(CB$21&lt;=INDEX(INDIRECT($AJ46),1,MATCH($AH46,INDIRECT($AJ46),0)+1)+1,IF(COUNTA(_xll.BDH(TKR,IFERROR(INDEX(INDIRECT($AI46),CB$21,MATCH($AH46,INDIRECT($AJ46),0)+1),""),$Q$5,"",$Q$6,"dts=h","fill=b","array=true"))&gt;1,CB$21,IF(INDEX(INDIRECT($AI46),CB$21,MATCH($AH46,INDIRECT($AJ46),0)+1)="",CB$21,IF(INDEX(INDIRECT($AI46),CB$21,MATCH($AH46,INDIRECT($AJ46),0)+1)="Label",CB$21,IF(INDEX(INDIRECT($AI46),CB$21,MATCH($AH46,INDIRECT($AJ46),0)+1)="GLabel",CB$21,"")))),""),""),"")</f>
        <v/>
      </c>
      <c r="CC46" s="4" t="str">
        <f ca="1">IF(Sec_Formula_Indicator&gt;0,IF(LEN($AH46)&gt;0,IF(CC$21&lt;=INDEX(INDIRECT($AJ46),1,MATCH($AH46,INDIRECT($AJ46),0)+1)+1,IF(COUNTA(_xll.BDH(TKR,IFERROR(INDEX(INDIRECT($AI46),CC$21,MATCH($AH46,INDIRECT($AJ46),0)+1),""),$Q$5,"",$Q$6,"dts=h","fill=b","array=true"))&gt;1,CC$21,IF(INDEX(INDIRECT($AI46),CC$21,MATCH($AH46,INDIRECT($AJ46),0)+1)="",CC$21,IF(INDEX(INDIRECT($AI46),CC$21,MATCH($AH46,INDIRECT($AJ46),0)+1)="Label",CC$21,IF(INDEX(INDIRECT($AI46),CC$21,MATCH($AH46,INDIRECT($AJ46),0)+1)="GLabel",CC$21,"")))),""),""),"")</f>
        <v/>
      </c>
      <c r="CD46" s="4" t="str">
        <f ca="1">IF(Sec_Formula_Indicator&gt;0,IF(LEN($AH46)&gt;0,IF(CD$21&lt;=INDEX(INDIRECT($AJ46),1,MATCH($AH46,INDIRECT($AJ46),0)+1)+1,IF(COUNTA(_xll.BDH(TKR,IFERROR(INDEX(INDIRECT($AI46),CD$21,MATCH($AH46,INDIRECT($AJ46),0)+1),""),$Q$5,"",$Q$6,"dts=h","fill=b","array=true"))&gt;1,CD$21,IF(INDEX(INDIRECT($AI46),CD$21,MATCH($AH46,INDIRECT($AJ46),0)+1)="",CD$21,IF(INDEX(INDIRECT($AI46),CD$21,MATCH($AH46,INDIRECT($AJ46),0)+1)="Label",CD$21,IF(INDEX(INDIRECT($AI46),CD$21,MATCH($AH46,INDIRECT($AJ46),0)+1)="GLabel",CD$21,"")))),""),""),"")</f>
        <v/>
      </c>
      <c r="CE46" s="4" t="str">
        <f ca="1">IF(Sec_Formula_Indicator&gt;0,IF(LEN($AH46)&gt;0,IF(CE$21&lt;=INDEX(INDIRECT($AJ46),1,MATCH($AH46,INDIRECT($AJ46),0)+1)+1,IF(COUNTA(_xll.BDH(TKR,IFERROR(INDEX(INDIRECT($AI46),CE$21,MATCH($AH46,INDIRECT($AJ46),0)+1),""),$Q$5,"",$Q$6,"dts=h","fill=b","array=true"))&gt;1,CE$21,IF(INDEX(INDIRECT($AI46),CE$21,MATCH($AH46,INDIRECT($AJ46),0)+1)="",CE$21,IF(INDEX(INDIRECT($AI46),CE$21,MATCH($AH46,INDIRECT($AJ46),0)+1)="Label",CE$21,IF(INDEX(INDIRECT($AI46),CE$21,MATCH($AH46,INDIRECT($AJ46),0)+1)="GLabel",CE$21,"")))),""),""),"")</f>
        <v/>
      </c>
      <c r="CF46" s="4" t="str">
        <f ca="1">IF(Sec_Formula_Indicator&gt;0,IF(LEN($AH46)&gt;0,IF(CF$21&lt;=INDEX(INDIRECT($AJ46),1,MATCH($AH46,INDIRECT($AJ46),0)+1)+1,IF(COUNTA(_xll.BDH(TKR,IFERROR(INDEX(INDIRECT($AI46),CF$21,MATCH($AH46,INDIRECT($AJ46),0)+1),""),$Q$5,"",$Q$6,"dts=h","fill=b","array=true"))&gt;1,CF$21,IF(INDEX(INDIRECT($AI46),CF$21,MATCH($AH46,INDIRECT($AJ46),0)+1)="",CF$21,IF(INDEX(INDIRECT($AI46),CF$21,MATCH($AH46,INDIRECT($AJ46),0)+1)="Label",CF$21,IF(INDEX(INDIRECT($AI46),CF$21,MATCH($AH46,INDIRECT($AJ46),0)+1)="GLabel",CF$21,"")))),""),""),"")</f>
        <v/>
      </c>
      <c r="CG46" s="4" t="str">
        <f ca="1">IF(Sec_Formula_Indicator&gt;0,IF(LEN($AH46)&gt;0,IF(CG$21&lt;=INDEX(INDIRECT($AJ46),1,MATCH($AH46,INDIRECT($AJ46),0)+1)+1,IF(COUNTA(_xll.BDH(TKR,IFERROR(INDEX(INDIRECT($AI46),CG$21,MATCH($AH46,INDIRECT($AJ46),0)+1),""),$Q$5,"",$Q$6,"dts=h","fill=b","array=true"))&gt;1,CG$21,IF(INDEX(INDIRECT($AI46),CG$21,MATCH($AH46,INDIRECT($AJ46),0)+1)="",CG$21,IF(INDEX(INDIRECT($AI46),CG$21,MATCH($AH46,INDIRECT($AJ46),0)+1)="Label",CG$21,IF(INDEX(INDIRECT($AI46),CG$21,MATCH($AH46,INDIRECT($AJ46),0)+1)="GLabel",CG$21,"")))),""),""),"")</f>
        <v/>
      </c>
      <c r="CH46" s="4" t="str">
        <f ca="1">IF(Sec_Formula_Indicator&gt;0,IF(LEN($AH46)&gt;0,IF(CH$21&lt;=INDEX(INDIRECT($AJ46),1,MATCH($AH46,INDIRECT($AJ46),0)+1)+1,IF(COUNTA(_xll.BDH(TKR,IFERROR(INDEX(INDIRECT($AI46),CH$21,MATCH($AH46,INDIRECT($AJ46),0)+1),""),$Q$5,"",$Q$6,"dts=h","fill=b","array=true"))&gt;1,CH$21,IF(INDEX(INDIRECT($AI46),CH$21,MATCH($AH46,INDIRECT($AJ46),0)+1)="",CH$21,IF(INDEX(INDIRECT($AI46),CH$21,MATCH($AH46,INDIRECT($AJ46),0)+1)="Label",CH$21,IF(INDEX(INDIRECT($AI46),CH$21,MATCH($AH46,INDIRECT($AJ46),0)+1)="GLabel",CH$21,"")))),""),""),"")</f>
        <v/>
      </c>
      <c r="CI46" s="4" t="str">
        <f ca="1">IF(Sec_Formula_Indicator&gt;0,IF(LEN($AH46)&gt;0,IF(CI$21&lt;=INDEX(INDIRECT($AJ46),1,MATCH($AH46,INDIRECT($AJ46),0)+1)+1,IF(COUNTA(_xll.BDH(TKR,IFERROR(INDEX(INDIRECT($AI46),CI$21,MATCH($AH46,INDIRECT($AJ46),0)+1),""),$Q$5,"",$Q$6,"dts=h","fill=b","array=true"))&gt;1,CI$21,IF(INDEX(INDIRECT($AI46),CI$21,MATCH($AH46,INDIRECT($AJ46),0)+1)="",CI$21,IF(INDEX(INDIRECT($AI46),CI$21,MATCH($AH46,INDIRECT($AJ46),0)+1)="Label",CI$21,IF(INDEX(INDIRECT($AI46),CI$21,MATCH($AH46,INDIRECT($AJ46),0)+1)="GLabel",CI$21,"")))),""),""),"")</f>
        <v/>
      </c>
      <c r="CJ46" s="4" t="str">
        <f ca="1">IF(Sec_Formula_Indicator&gt;0,IF(LEN($AH46)&gt;0,IF(CJ$21&lt;=INDEX(INDIRECT($AJ46),1,MATCH($AH46,INDIRECT($AJ46),0)+1)+1,IF(COUNTA(_xll.BDH(TKR,IFERROR(INDEX(INDIRECT($AI46),CJ$21,MATCH($AH46,INDIRECT($AJ46),0)+1),""),$Q$5,"",$Q$6,"dts=h","fill=b","array=true"))&gt;1,CJ$21,IF(INDEX(INDIRECT($AI46),CJ$21,MATCH($AH46,INDIRECT($AJ46),0)+1)="",CJ$21,IF(INDEX(INDIRECT($AI46),CJ$21,MATCH($AH46,INDIRECT($AJ46),0)+1)="Label",CJ$21,IF(INDEX(INDIRECT($AI46),CJ$21,MATCH($AH46,INDIRECT($AJ46),0)+1)="GLabel",CJ$21,"")))),""),""),"")</f>
        <v/>
      </c>
      <c r="CK46" s="4" t="str">
        <f ca="1">IF(Sec_Formula_Indicator&gt;0,IF(LEN($AH46)&gt;0,IF(CK$21&lt;=INDEX(INDIRECT($AJ46),1,MATCH($AH46,INDIRECT($AJ46),0)+1)+1,IF(COUNTA(_xll.BDH(TKR,IFERROR(INDEX(INDIRECT($AI46),CK$21,MATCH($AH46,INDIRECT($AJ46),0)+1),""),$Q$5,"",$Q$6,"dts=h","fill=b","array=true"))&gt;1,CK$21,IF(INDEX(INDIRECT($AI46),CK$21,MATCH($AH46,INDIRECT($AJ46),0)+1)="",CK$21,IF(INDEX(INDIRECT($AI46),CK$21,MATCH($AH46,INDIRECT($AJ46),0)+1)="Label",CK$21,IF(INDEX(INDIRECT($AI46),CK$21,MATCH($AH46,INDIRECT($AJ46),0)+1)="GLabel",CK$21,"")))),""),""),"")</f>
        <v/>
      </c>
      <c r="CL46" s="4" t="str">
        <f ca="1">IF(Sec_Formula_Indicator&gt;0,IF(LEN($AH46)&gt;0,IF(CL$21&lt;=INDEX(INDIRECT($AJ46),1,MATCH($AH46,INDIRECT($AJ46),0)+1)+1,IF(COUNTA(_xll.BDH(TKR,IFERROR(INDEX(INDIRECT($AI46),CL$21,MATCH($AH46,INDIRECT($AJ46),0)+1),""),$Q$5,"",$Q$6,"dts=h","fill=b","array=true"))&gt;1,CL$21,IF(INDEX(INDIRECT($AI46),CL$21,MATCH($AH46,INDIRECT($AJ46),0)+1)="",CL$21,IF(INDEX(INDIRECT($AI46),CL$21,MATCH($AH46,INDIRECT($AJ46),0)+1)="Label",CL$21,IF(INDEX(INDIRECT($AI46),CL$21,MATCH($AH46,INDIRECT($AJ46),0)+1)="GLabel",CL$21,"")))),""),""),"")</f>
        <v/>
      </c>
      <c r="CM46" s="4" t="str">
        <f ca="1">IF(Sec_Formula_Indicator&gt;0,IF(LEN($AH46)&gt;0,IF(CM$21&lt;=INDEX(INDIRECT($AJ46),1,MATCH($AH46,INDIRECT($AJ46),0)+1)+1,IF(COUNTA(_xll.BDH(TKR,IFERROR(INDEX(INDIRECT($AI46),CM$21,MATCH($AH46,INDIRECT($AJ46),0)+1),""),$Q$5,"",$Q$6,"dts=h","fill=b","array=true"))&gt;1,CM$21,IF(INDEX(INDIRECT($AI46),CM$21,MATCH($AH46,INDIRECT($AJ46),0)+1)="",CM$21,IF(INDEX(INDIRECT($AI46),CM$21,MATCH($AH46,INDIRECT($AJ46),0)+1)="Label",CM$21,IF(INDEX(INDIRECT($AI46),CM$21,MATCH($AH46,INDIRECT($AJ46),0)+1)="GLabel",CM$21,"")))),""),""),"")</f>
        <v/>
      </c>
      <c r="CN46" s="4" t="str">
        <f ca="1">IF(Sec_Formula_Indicator&gt;0,IF(LEN($AH46)&gt;0,IF(CN$21&lt;=INDEX(INDIRECT($AJ46),1,MATCH($AH46,INDIRECT($AJ46),0)+1)+1,IF(COUNTA(_xll.BDH(TKR,IFERROR(INDEX(INDIRECT($AI46),CN$21,MATCH($AH46,INDIRECT($AJ46),0)+1),""),$Q$5,"",$Q$6,"dts=h","fill=b","array=true"))&gt;1,CN$21,IF(INDEX(INDIRECT($AI46),CN$21,MATCH($AH46,INDIRECT($AJ46),0)+1)="",CN$21,IF(INDEX(INDIRECT($AI46),CN$21,MATCH($AH46,INDIRECT($AJ46),0)+1)="Label",CN$21,IF(INDEX(INDIRECT($AI46),CN$21,MATCH($AH46,INDIRECT($AJ46),0)+1)="GLabel",CN$21,"")))),""),""),"")</f>
        <v/>
      </c>
      <c r="CO46" s="4" t="str">
        <f ca="1">IF(Sec_Formula_Indicator&gt;0,IF(LEN($AH46)&gt;0,IF(CO$21&lt;=INDEX(INDIRECT($AJ46),1,MATCH($AH46,INDIRECT($AJ46),0)+1)+1,IF(COUNTA(_xll.BDH(TKR,IFERROR(INDEX(INDIRECT($AI46),CO$21,MATCH($AH46,INDIRECT($AJ46),0)+1),""),$Q$5,"",$Q$6,"dts=h","fill=b","array=true"))&gt;1,CO$21,IF(INDEX(INDIRECT($AI46),CO$21,MATCH($AH46,INDIRECT($AJ46),0)+1)="",CO$21,IF(INDEX(INDIRECT($AI46),CO$21,MATCH($AH46,INDIRECT($AJ46),0)+1)="Label",CO$21,IF(INDEX(INDIRECT($AI46),CO$21,MATCH($AH46,INDIRECT($AJ46),0)+1)="GLabel",CO$21,"")))),""),""),"")</f>
        <v/>
      </c>
      <c r="CP46" s="4" t="str">
        <f ca="1">IF(Sec_Formula_Indicator&gt;0,IF(LEN($AH46)&gt;0,IF(CP$21&lt;=INDEX(INDIRECT($AJ46),1,MATCH($AH46,INDIRECT($AJ46),0)+1)+1,IF(COUNTA(_xll.BDH(TKR,IFERROR(INDEX(INDIRECT($AI46),CP$21,MATCH($AH46,INDIRECT($AJ46),0)+1),""),$Q$5,"",$Q$6,"dts=h","fill=b","array=true"))&gt;1,CP$21,IF(INDEX(INDIRECT($AI46),CP$21,MATCH($AH46,INDIRECT($AJ46),0)+1)="",CP$21,IF(INDEX(INDIRECT($AI46),CP$21,MATCH($AH46,INDIRECT($AJ46),0)+1)="Label",CP$21,IF(INDEX(INDIRECT($AI46),CP$21,MATCH($AH46,INDIRECT($AJ46),0)+1)="GLabel",CP$21,"")))),""),""),"")</f>
        <v/>
      </c>
      <c r="CQ46" s="4" t="str">
        <f ca="1">IF(Sec_Formula_Indicator&gt;0,IF(LEN($AH46)&gt;0,IF(CQ$21&lt;=INDEX(INDIRECT($AJ46),1,MATCH($AH46,INDIRECT($AJ46),0)+1)+1,IF(COUNTA(_xll.BDH(TKR,IFERROR(INDEX(INDIRECT($AI46),CQ$21,MATCH($AH46,INDIRECT($AJ46),0)+1),""),$Q$5,"",$Q$6,"dts=h","fill=b","array=true"))&gt;1,CQ$21,IF(INDEX(INDIRECT($AI46),CQ$21,MATCH($AH46,INDIRECT($AJ46),0)+1)="",CQ$21,IF(INDEX(INDIRECT($AI46),CQ$21,MATCH($AH46,INDIRECT($AJ46),0)+1)="Label",CQ$21,IF(INDEX(INDIRECT($AI46),CQ$21,MATCH($AH46,INDIRECT($AJ46),0)+1)="GLabel",CQ$21,"")))),""),""),"")</f>
        <v/>
      </c>
      <c r="CR46" s="4" t="str">
        <f ca="1">IF(Sec_Formula_Indicator&gt;0,IF(LEN($AH46)&gt;0,IF(CR$21&lt;=INDEX(INDIRECT($AJ46),1,MATCH($AH46,INDIRECT($AJ46),0)+1)+1,IF(COUNTA(_xll.BDH(TKR,IFERROR(INDEX(INDIRECT($AI46),CR$21,MATCH($AH46,INDIRECT($AJ46),0)+1),""),$Q$5,"",$Q$6,"dts=h","fill=b","array=true"))&gt;1,CR$21,IF(INDEX(INDIRECT($AI46),CR$21,MATCH($AH46,INDIRECT($AJ46),0)+1)="",CR$21,IF(INDEX(INDIRECT($AI46),CR$21,MATCH($AH46,INDIRECT($AJ46),0)+1)="Label",CR$21,IF(INDEX(INDIRECT($AI46),CR$21,MATCH($AH46,INDIRECT($AJ46),0)+1)="GLabel",CR$21,"")))),""),""),"")</f>
        <v/>
      </c>
      <c r="CS46" s="4" t="str">
        <f ca="1">IF(Sec_Formula_Indicator&gt;0,IF(LEN($AH46)&gt;0,IF(CS$21&lt;=INDEX(INDIRECT($AJ46),1,MATCH($AH46,INDIRECT($AJ46),0)+1)+1,IF(COUNTA(_xll.BDH(TKR,IFERROR(INDEX(INDIRECT($AI46),CS$21,MATCH($AH46,INDIRECT($AJ46),0)+1),""),$Q$5,"",$Q$6,"dts=h","fill=b","array=true"))&gt;1,CS$21,IF(INDEX(INDIRECT($AI46),CS$21,MATCH($AH46,INDIRECT($AJ46),0)+1)="",CS$21,IF(INDEX(INDIRECT($AI46),CS$21,MATCH($AH46,INDIRECT($AJ46),0)+1)="Label",CS$21,IF(INDEX(INDIRECT($AI46),CS$21,MATCH($AH46,INDIRECT($AJ46),0)+1)="GLabel",CS$21,"")))),""),""),"")</f>
        <v/>
      </c>
      <c r="CT46" s="4" t="str">
        <f ca="1">IF(Sec_Formula_Indicator&gt;0,IF(LEN($AH46)&gt;0,IF(CT$21&lt;=INDEX(INDIRECT($AJ46),1,MATCH($AH46,INDIRECT($AJ46),0)+1)+1,IF(COUNTA(_xll.BDH(TKR,IFERROR(INDEX(INDIRECT($AI46),CT$21,MATCH($AH46,INDIRECT($AJ46),0)+1),""),$Q$5,"",$Q$6,"dts=h","fill=b","array=true"))&gt;1,CT$21,IF(INDEX(INDIRECT($AI46),CT$21,MATCH($AH46,INDIRECT($AJ46),0)+1)="",CT$21,IF(INDEX(INDIRECT($AI46),CT$21,MATCH($AH46,INDIRECT($AJ46),0)+1)="Label",CT$21,IF(INDEX(INDIRECT($AI46),CT$21,MATCH($AH46,INDIRECT($AJ46),0)+1)="GLabel",CT$21,"")))),""),""),"")</f>
        <v/>
      </c>
      <c r="CU46" s="4" t="str">
        <f ca="1">IF(Sec_Formula_Indicator&gt;0,IF(LEN($AH46)&gt;0,IF(CU$21&lt;=INDEX(INDIRECT($AJ46),1,MATCH($AH46,INDIRECT($AJ46),0)+1)+1,IF(COUNTA(_xll.BDH(TKR,IFERROR(INDEX(INDIRECT($AI46),CU$21,MATCH($AH46,INDIRECT($AJ46),0)+1),""),$Q$5,"",$Q$6,"dts=h","fill=b","array=true"))&gt;1,CU$21,IF(INDEX(INDIRECT($AI46),CU$21,MATCH($AH46,INDIRECT($AJ46),0)+1)="",CU$21,IF(INDEX(INDIRECT($AI46),CU$21,MATCH($AH46,INDIRECT($AJ46),0)+1)="Label",CU$21,IF(INDEX(INDIRECT($AI46),CU$21,MATCH($AH46,INDIRECT($AJ46),0)+1)="GLabel",CU$21,"")))),""),""),"")</f>
        <v/>
      </c>
      <c r="CV46" s="4" t="str">
        <f ca="1">IF(Sec_Formula_Indicator&gt;0,IF(LEN($AH46)&gt;0,IF(CV$21&lt;=INDEX(INDIRECT($AJ46),1,MATCH($AH46,INDIRECT($AJ46),0)+1)+1,IF(COUNTA(_xll.BDH(TKR,IFERROR(INDEX(INDIRECT($AI46),CV$21,MATCH($AH46,INDIRECT($AJ46),0)+1),""),$Q$5,"",$Q$6,"dts=h","fill=b","array=true"))&gt;1,CV$21,IF(INDEX(INDIRECT($AI46),CV$21,MATCH($AH46,INDIRECT($AJ46),0)+1)="",CV$21,IF(INDEX(INDIRECT($AI46),CV$21,MATCH($AH46,INDIRECT($AJ46),0)+1)="Label",CV$21,IF(INDEX(INDIRECT($AI46),CV$21,MATCH($AH46,INDIRECT($AJ46),0)+1)="GLabel",CV$21,"")))),""),""),"")</f>
        <v/>
      </c>
      <c r="CW46" s="4" t="str">
        <f ca="1">IF(Sec_Formula_Indicator&gt;0,IF(LEN($AH46)&gt;0,IF(CW$21&lt;=INDEX(INDIRECT($AJ46),1,MATCH($AH46,INDIRECT($AJ46),0)+1)+1,IF(COUNTA(_xll.BDH(TKR,IFERROR(INDEX(INDIRECT($AI46),CW$21,MATCH($AH46,INDIRECT($AJ46),0)+1),""),$Q$5,"",$Q$6,"dts=h","fill=b","array=true"))&gt;1,CW$21,IF(INDEX(INDIRECT($AI46),CW$21,MATCH($AH46,INDIRECT($AJ46),0)+1)="",CW$21,IF(INDEX(INDIRECT($AI46),CW$21,MATCH($AH46,INDIRECT($AJ46),0)+1)="Label",CW$21,IF(INDEX(INDIRECT($AI46),CW$21,MATCH($AH46,INDIRECT($AJ46),0)+1)="GLabel",CW$21,"")))),""),""),"")</f>
        <v/>
      </c>
      <c r="CX46" s="4" t="str">
        <f ca="1">IF(Sec_Formula_Indicator&gt;0,IF(LEN($AH46)&gt;0,IF(CX$21&lt;=INDEX(INDIRECT($AJ46),1,MATCH($AH46,INDIRECT($AJ46),0)+1)+1,IF(COUNTA(_xll.BDH(TKR,IFERROR(INDEX(INDIRECT($AI46),CX$21,MATCH($AH46,INDIRECT($AJ46),0)+1),""),$Q$5,"",$Q$6,"dts=h","fill=b","array=true"))&gt;1,CX$21,IF(INDEX(INDIRECT($AI46),CX$21,MATCH($AH46,INDIRECT($AJ46),0)+1)="",CX$21,IF(INDEX(INDIRECT($AI46),CX$21,MATCH($AH46,INDIRECT($AJ46),0)+1)="Label",CX$21,IF(INDEX(INDIRECT($AI46),CX$21,MATCH($AH46,INDIRECT($AJ46),0)+1)="GLabel",CX$21,"")))),""),""),"")</f>
        <v/>
      </c>
      <c r="CY46" s="4" t="str">
        <f ca="1">IF(Sec_Formula_Indicator&gt;0,IF(LEN($AH46)&gt;0,IF(CY$21&lt;=INDEX(INDIRECT($AJ46),1,MATCH($AH46,INDIRECT($AJ46),0)+1)+1,IF(COUNTA(_xll.BDH(TKR,IFERROR(INDEX(INDIRECT($AI46),CY$21,MATCH($AH46,INDIRECT($AJ46),0)+1),""),$Q$5,"",$Q$6,"dts=h","fill=b","array=true"))&gt;1,CY$21,IF(INDEX(INDIRECT($AI46),CY$21,MATCH($AH46,INDIRECT($AJ46),0)+1)="",CY$21,IF(INDEX(INDIRECT($AI46),CY$21,MATCH($AH46,INDIRECT($AJ46),0)+1)="Label",CY$21,IF(INDEX(INDIRECT($AI46),CY$21,MATCH($AH46,INDIRECT($AJ46),0)+1)="GLabel",CY$21,"")))),""),""),"")</f>
        <v/>
      </c>
      <c r="CZ46" s="4" t="str">
        <f ca="1">IF(Sec_Formula_Indicator&gt;0,IF(LEN($AH46)&gt;0,IF(CZ$21&lt;=INDEX(INDIRECT($AJ46),1,MATCH($AH46,INDIRECT($AJ46),0)+1)+1,IF(COUNTA(_xll.BDH(TKR,IFERROR(INDEX(INDIRECT($AI46),CZ$21,MATCH($AH46,INDIRECT($AJ46),0)+1),""),$Q$5,"",$Q$6,"dts=h","fill=b","array=true"))&gt;1,CZ$21,IF(INDEX(INDIRECT($AI46),CZ$21,MATCH($AH46,INDIRECT($AJ46),0)+1)="",CZ$21,IF(INDEX(INDIRECT($AI46),CZ$21,MATCH($AH46,INDIRECT($AJ46),0)+1)="Label",CZ$21,IF(INDEX(INDIRECT($AI46),CZ$21,MATCH($AH46,INDIRECT($AJ46),0)+1)="GLabel",CZ$21,"")))),""),""),"")</f>
        <v/>
      </c>
      <c r="DA46" s="4" t="str">
        <f ca="1">IF(Sec_Formula_Indicator&gt;0,IF(LEN($AH46)&gt;0,IF(DA$21&lt;=INDEX(INDIRECT($AJ46),1,MATCH($AH46,INDIRECT($AJ46),0)+1)+1,IF(COUNTA(_xll.BDH(TKR,IFERROR(INDEX(INDIRECT($AI46),DA$21,MATCH($AH46,INDIRECT($AJ46),0)+1),""),$Q$5,"",$Q$6,"dts=h","fill=b","array=true"))&gt;1,DA$21,IF(INDEX(INDIRECT($AI46),DA$21,MATCH($AH46,INDIRECT($AJ46),0)+1)="",DA$21,IF(INDEX(INDIRECT($AI46),DA$21,MATCH($AH46,INDIRECT($AJ46),0)+1)="Label",DA$21,IF(INDEX(INDIRECT($AI46),DA$21,MATCH($AH46,INDIRECT($AJ46),0)+1)="GLabel",DA$21,"")))),""),""),"")</f>
        <v/>
      </c>
      <c r="DB46" s="4" t="str">
        <f ca="1">IF(Sec_Formula_Indicator&gt;0,IF(LEN($AH46)&gt;0,IF(DB$21&lt;=INDEX(INDIRECT($AJ46),1,MATCH($AH46,INDIRECT($AJ46),0)+1)+1,IF(COUNTA(_xll.BDH(TKR,IFERROR(INDEX(INDIRECT($AI46),DB$21,MATCH($AH46,INDIRECT($AJ46),0)+1),""),$Q$5,"",$Q$6,"dts=h","fill=b","array=true"))&gt;1,DB$21,IF(INDEX(INDIRECT($AI46),DB$21,MATCH($AH46,INDIRECT($AJ46),0)+1)="",DB$21,IF(INDEX(INDIRECT($AI46),DB$21,MATCH($AH46,INDIRECT($AJ46),0)+1)="Label",DB$21,IF(INDEX(INDIRECT($AI46),DB$21,MATCH($AH46,INDIRECT($AJ46),0)+1)="GLabel",DB$21,"")))),""),""),"")</f>
        <v/>
      </c>
      <c r="DC46" s="4" t="str">
        <f ca="1">IF(Sec_Formula_Indicator&gt;0,IF(LEN($AH46)&gt;0,IF(DC$21&lt;=INDEX(INDIRECT($AJ46),1,MATCH($AH46,INDIRECT($AJ46),0)+1)+1,IF(COUNTA(_xll.BDH(TKR,IFERROR(INDEX(INDIRECT($AI46),DC$21,MATCH($AH46,INDIRECT($AJ46),0)+1),""),$Q$5,"",$Q$6,"dts=h","fill=b","array=true"))&gt;1,DC$21,IF(INDEX(INDIRECT($AI46),DC$21,MATCH($AH46,INDIRECT($AJ46),0)+1)="",DC$21,IF(INDEX(INDIRECT($AI46),DC$21,MATCH($AH46,INDIRECT($AJ46),0)+1)="Label",DC$21,IF(INDEX(INDIRECT($AI46),DC$21,MATCH($AH46,INDIRECT($AJ46),0)+1)="GLabel",DC$21,"")))),""),""),"")</f>
        <v/>
      </c>
      <c r="DD46" s="4" t="str">
        <f ca="1">IF(Sec_Formula_Indicator&gt;0,IF(LEN($AH46)&gt;0,IF(DD$21&lt;=INDEX(INDIRECT($AJ46),1,MATCH($AH46,INDIRECT($AJ46),0)+1)+1,IF(COUNTA(_xll.BDH(TKR,IFERROR(INDEX(INDIRECT($AI46),DD$21,MATCH($AH46,INDIRECT($AJ46),0)+1),""),$Q$5,"",$Q$6,"dts=h","fill=b","array=true"))&gt;1,DD$21,IF(INDEX(INDIRECT($AI46),DD$21,MATCH($AH46,INDIRECT($AJ46),0)+1)="",DD$21,IF(INDEX(INDIRECT($AI46),DD$21,MATCH($AH46,INDIRECT($AJ46),0)+1)="Label",DD$21,IF(INDEX(INDIRECT($AI46),DD$21,MATCH($AH46,INDIRECT($AJ46),0)+1)="GLabel",DD$21,"")))),""),""),"")</f>
        <v/>
      </c>
      <c r="DE46" s="4" t="str">
        <f ca="1">IF(Sec_Formula_Indicator&gt;0,IF(LEN($AH46)&gt;0,IF(DE$21&lt;=INDEX(INDIRECT($AJ46),1,MATCH($AH46,INDIRECT($AJ46),0)+1)+1,IF(COUNTA(_xll.BDH(TKR,IFERROR(INDEX(INDIRECT($AI46),DE$21,MATCH($AH46,INDIRECT($AJ46),0)+1),""),$Q$5,"",$Q$6,"dts=h","fill=b","array=true"))&gt;1,DE$21,IF(INDEX(INDIRECT($AI46),DE$21,MATCH($AH46,INDIRECT($AJ46),0)+1)="",DE$21,IF(INDEX(INDIRECT($AI46),DE$21,MATCH($AH46,INDIRECT($AJ46),0)+1)="Label",DE$21,IF(INDEX(INDIRECT($AI46),DE$21,MATCH($AH46,INDIRECT($AJ46),0)+1)="GLabel",DE$21,"")))),""),""),"")</f>
        <v/>
      </c>
      <c r="DF46" s="4" t="str">
        <f ca="1">IF(Sec_Formula_Indicator&gt;0,IF(LEN($AH46)&gt;0,IF(DF$21&lt;=INDEX(INDIRECT($AJ46),1,MATCH($AH46,INDIRECT($AJ46),0)+1)+1,IF(COUNTA(_xll.BDH(TKR,IFERROR(INDEX(INDIRECT($AI46),DF$21,MATCH($AH46,INDIRECT($AJ46),0)+1),""),$Q$5,"",$Q$6,"dts=h","fill=b","array=true"))&gt;1,DF$21,IF(INDEX(INDIRECT($AI46),DF$21,MATCH($AH46,INDIRECT($AJ46),0)+1)="",DF$21,IF(INDEX(INDIRECT($AI46),DF$21,MATCH($AH46,INDIRECT($AJ46),0)+1)="Label",DF$21,IF(INDEX(INDIRECT($AI46),DF$21,MATCH($AH46,INDIRECT($AJ46),0)+1)="GLabel",DF$21,"")))),""),""),"")</f>
        <v/>
      </c>
      <c r="DG46" s="4" t="str">
        <f ca="1">IF(Sec_Formula_Indicator&gt;0,IF(LEN($AH46)&gt;0,IF(DG$21&lt;=INDEX(INDIRECT($AJ46),1,MATCH($AH46,INDIRECT($AJ46),0)+1)+1,IF(COUNTA(_xll.BDH(TKR,IFERROR(INDEX(INDIRECT($AI46),DG$21,MATCH($AH46,INDIRECT($AJ46),0)+1),""),$Q$5,"",$Q$6,"dts=h","fill=b","array=true"))&gt;1,DG$21,IF(INDEX(INDIRECT($AI46),DG$21,MATCH($AH46,INDIRECT($AJ46),0)+1)="",DG$21,IF(INDEX(INDIRECT($AI46),DG$21,MATCH($AH46,INDIRECT($AJ46),0)+1)="Label",DG$21,IF(INDEX(INDIRECT($AI46),DG$21,MATCH($AH46,INDIRECT($AJ46),0)+1)="GLabel",DG$21,"")))),""),""),"")</f>
        <v/>
      </c>
      <c r="DH46" s="4" t="str">
        <f ca="1">IF(Sec_Formula_Indicator&gt;0,IF(LEN($AH46)&gt;0,IF(DH$21&lt;=INDEX(INDIRECT($AJ46),1,MATCH($AH46,INDIRECT($AJ46),0)+1)+1,IF(COUNTA(_xll.BDH(TKR,IFERROR(INDEX(INDIRECT($AI46),DH$21,MATCH($AH46,INDIRECT($AJ46),0)+1),""),$Q$5,"",$Q$6,"dts=h","fill=b","array=true"))&gt;1,DH$21,IF(INDEX(INDIRECT($AI46),DH$21,MATCH($AH46,INDIRECT($AJ46),0)+1)="",DH$21,IF(INDEX(INDIRECT($AI46),DH$21,MATCH($AH46,INDIRECT($AJ46),0)+1)="Label",DH$21,IF(INDEX(INDIRECT($AI46),DH$21,MATCH($AH46,INDIRECT($AJ46),0)+1)="GLabel",DH$21,"")))),""),""),"")</f>
        <v/>
      </c>
      <c r="DI46" s="4" t="str">
        <f ca="1">IF(Sec_Formula_Indicator&gt;0,IF(LEN($AH46)&gt;0,IF(DI$21&lt;=INDEX(INDIRECT($AJ46),1,MATCH($AH46,INDIRECT($AJ46),0)+1)+1,IF(COUNTA(_xll.BDH(TKR,IFERROR(INDEX(INDIRECT($AI46),DI$21,MATCH($AH46,INDIRECT($AJ46),0)+1),""),$Q$5,"",$Q$6,"dts=h","fill=b","array=true"))&gt;1,DI$21,IF(INDEX(INDIRECT($AI46),DI$21,MATCH($AH46,INDIRECT($AJ46),0)+1)="",DI$21,IF(INDEX(INDIRECT($AI46),DI$21,MATCH($AH46,INDIRECT($AJ46),0)+1)="Label",DI$21,IF(INDEX(INDIRECT($AI46),DI$21,MATCH($AH46,INDIRECT($AJ46),0)+1)="GLabel",DI$21,"")))),""),""),"")</f>
        <v/>
      </c>
      <c r="DJ46" s="4" t="str">
        <f ca="1">IF(Sec_Formula_Indicator&gt;0,IF(LEN($AH46)&gt;0,IF(DJ$21&lt;=INDEX(INDIRECT($AJ46),1,MATCH($AH46,INDIRECT($AJ46),0)+1)+1,IF(COUNTA(_xll.BDH(TKR,IFERROR(INDEX(INDIRECT($AI46),DJ$21,MATCH($AH46,INDIRECT($AJ46),0)+1),""),$Q$5,"",$Q$6,"dts=h","fill=b","array=true"))&gt;1,DJ$21,IF(INDEX(INDIRECT($AI46),DJ$21,MATCH($AH46,INDIRECT($AJ46),0)+1)="",DJ$21,IF(INDEX(INDIRECT($AI46),DJ$21,MATCH($AH46,INDIRECT($AJ46),0)+1)="Label",DJ$21,IF(INDEX(INDIRECT($AI46),DJ$21,MATCH($AH46,INDIRECT($AJ46),0)+1)="GLabel",DJ$21,"")))),""),""),"")</f>
        <v/>
      </c>
      <c r="DK46" s="4" t="str">
        <f ca="1">IF(Sec_Formula_Indicator&gt;0,IF(LEN($AH46)&gt;0,IF(DK$21&lt;=INDEX(INDIRECT($AJ46),1,MATCH($AH46,INDIRECT($AJ46),0)+1)+1,IF(COUNTA(_xll.BDH(TKR,IFERROR(INDEX(INDIRECT($AI46),DK$21,MATCH($AH46,INDIRECT($AJ46),0)+1),""),$Q$5,"",$Q$6,"dts=h","fill=b","array=true"))&gt;1,DK$21,IF(INDEX(INDIRECT($AI46),DK$21,MATCH($AH46,INDIRECT($AJ46),0)+1)="",DK$21,IF(INDEX(INDIRECT($AI46),DK$21,MATCH($AH46,INDIRECT($AJ46),0)+1)="Label",DK$21,IF(INDEX(INDIRECT($AI46),DK$21,MATCH($AH46,INDIRECT($AJ46),0)+1)="GLabel",DK$21,"")))),""),""),"")</f>
        <v/>
      </c>
      <c r="DL46" s="4" t="str">
        <f ca="1">IF(Sec_Formula_Indicator&gt;0,IF(LEN($AH46)&gt;0,IF(DL$21&lt;=INDEX(INDIRECT($AJ46),1,MATCH($AH46,INDIRECT($AJ46),0)+1)+1,IF(COUNTA(_xll.BDH(TKR,IFERROR(INDEX(INDIRECT($AI46),DL$21,MATCH($AH46,INDIRECT($AJ46),0)+1),""),$Q$5,"",$Q$6,"dts=h","fill=b","array=true"))&gt;1,DL$21,IF(INDEX(INDIRECT($AI46),DL$21,MATCH($AH46,INDIRECT($AJ46),0)+1)="",DL$21,IF(INDEX(INDIRECT($AI46),DL$21,MATCH($AH46,INDIRECT($AJ46),0)+1)="Label",DL$21,IF(INDEX(INDIRECT($AI46),DL$21,MATCH($AH46,INDIRECT($AJ46),0)+1)="GLabel",DL$21,"")))),""),""),"")</f>
        <v/>
      </c>
      <c r="DM46" s="4" t="str">
        <f ca="1">IF(Sec_Formula_Indicator&gt;0,IF(LEN($AH46)&gt;0,IF(DM$21&lt;=INDEX(INDIRECT($AJ46),1,MATCH($AH46,INDIRECT($AJ46),0)+1)+1,IF(COUNTA(_xll.BDH(TKR,IFERROR(INDEX(INDIRECT($AI46),DM$21,MATCH($AH46,INDIRECT($AJ46),0)+1),""),$Q$5,"",$Q$6,"dts=h","fill=b","array=true"))&gt;1,DM$21,IF(INDEX(INDIRECT($AI46),DM$21,MATCH($AH46,INDIRECT($AJ46),0)+1)="",DM$21,IF(INDEX(INDIRECT($AI46),DM$21,MATCH($AH46,INDIRECT($AJ46),0)+1)="Label",DM$21,IF(INDEX(INDIRECT($AI46),DM$21,MATCH($AH46,INDIRECT($AJ46),0)+1)="GLabel",DM$21,"")))),""),""),"")</f>
        <v/>
      </c>
      <c r="DN46" s="4" t="str">
        <f ca="1">IF(Sec_Formula_Indicator&gt;0,IF(LEN($AH46)&gt;0,IF(DN$21&lt;=INDEX(INDIRECT($AJ46),1,MATCH($AH46,INDIRECT($AJ46),0)+1)+1,IF(COUNTA(_xll.BDH(TKR,IFERROR(INDEX(INDIRECT($AI46),DN$21,MATCH($AH46,INDIRECT($AJ46),0)+1),""),$Q$5,"",$Q$6,"dts=h","fill=b","array=true"))&gt;1,DN$21,IF(INDEX(INDIRECT($AI46),DN$21,MATCH($AH46,INDIRECT($AJ46),0)+1)="",DN$21,IF(INDEX(INDIRECT($AI46),DN$21,MATCH($AH46,INDIRECT($AJ46),0)+1)="Label",DN$21,IF(INDEX(INDIRECT($AI46),DN$21,MATCH($AH46,INDIRECT($AJ46),0)+1)="GLabel",DN$21,"")))),""),""),"")</f>
        <v/>
      </c>
      <c r="DO46" s="4" t="str">
        <f ca="1">IF(Sec_Formula_Indicator&gt;0,IF(LEN($AH46)&gt;0,IF(DO$21&lt;=INDEX(INDIRECT($AJ46),1,MATCH($AH46,INDIRECT($AJ46),0)+1)+1,IF(COUNTA(_xll.BDH(TKR,IFERROR(INDEX(INDIRECT($AI46),DO$21,MATCH($AH46,INDIRECT($AJ46),0)+1),""),$Q$5,"",$Q$6,"dts=h","fill=b","array=true"))&gt;1,DO$21,IF(INDEX(INDIRECT($AI46),DO$21,MATCH($AH46,INDIRECT($AJ46),0)+1)="",DO$21,IF(INDEX(INDIRECT($AI46),DO$21,MATCH($AH46,INDIRECT($AJ46),0)+1)="Label",DO$21,IF(INDEX(INDIRECT($AI46),DO$21,MATCH($AH46,INDIRECT($AJ46),0)+1)="GLabel",DO$21,"")))),""),""),"")</f>
        <v/>
      </c>
      <c r="DP46" s="4" t="str">
        <f ca="1">IF(Sec_Formula_Indicator&gt;0,IF(LEN($AH46)&gt;0,IF(DP$21&lt;=INDEX(INDIRECT($AJ46),1,MATCH($AH46,INDIRECT($AJ46),0)+1)+1,IF(COUNTA(_xll.BDH(TKR,IFERROR(INDEX(INDIRECT($AI46),DP$21,MATCH($AH46,INDIRECT($AJ46),0)+1),""),$Q$5,"",$Q$6,"dts=h","fill=b","array=true"))&gt;1,DP$21,IF(INDEX(INDIRECT($AI46),DP$21,MATCH($AH46,INDIRECT($AJ46),0)+1)="",DP$21,IF(INDEX(INDIRECT($AI46),DP$21,MATCH($AH46,INDIRECT($AJ46),0)+1)="Label",DP$21,IF(INDEX(INDIRECT($AI46),DP$21,MATCH($AH46,INDIRECT($AJ46),0)+1)="GLabel",DP$21,"")))),""),""),"")</f>
        <v/>
      </c>
      <c r="DQ46" s="4" t="str">
        <f ca="1">IF(Sec_Formula_Indicator&gt;0,IF(LEN($AH46)&gt;0,IF(DQ$21&lt;=INDEX(INDIRECT($AJ46),1,MATCH($AH46,INDIRECT($AJ46),0)+1)+1,IF(COUNTA(_xll.BDH(TKR,IFERROR(INDEX(INDIRECT($AI46),DQ$21,MATCH($AH46,INDIRECT($AJ46),0)+1),""),$Q$5,"",$Q$6,"dts=h","fill=b","array=true"))&gt;1,DQ$21,IF(INDEX(INDIRECT($AI46),DQ$21,MATCH($AH46,INDIRECT($AJ46),0)+1)="",DQ$21,IF(INDEX(INDIRECT($AI46),DQ$21,MATCH($AH46,INDIRECT($AJ46),0)+1)="Label",DQ$21,IF(INDEX(INDIRECT($AI46),DQ$21,MATCH($AH46,INDIRECT($AJ46),0)+1)="GLabel",DQ$21,"")))),""),""),"")</f>
        <v/>
      </c>
      <c r="DR46" s="4" t="str">
        <f ca="1">IF(Sec_Formula_Indicator&gt;0,IF(LEN($AH46)&gt;0,IF(DR$21&lt;=INDEX(INDIRECT($AJ46),1,MATCH($AH46,INDIRECT($AJ46),0)+1)+1,IF(COUNTA(_xll.BDH(TKR,IFERROR(INDEX(INDIRECT($AI46),DR$21,MATCH($AH46,INDIRECT($AJ46),0)+1),""),$Q$5,"",$Q$6,"dts=h","fill=b","array=true"))&gt;1,DR$21,IF(INDEX(INDIRECT($AI46),DR$21,MATCH($AH46,INDIRECT($AJ46),0)+1)="",DR$21,IF(INDEX(INDIRECT($AI46),DR$21,MATCH($AH46,INDIRECT($AJ46),0)+1)="Label",DR$21,IF(INDEX(INDIRECT($AI46),DR$21,MATCH($AH46,INDIRECT($AJ46),0)+1)="GLabel",DR$21,"")))),""),""),"")</f>
        <v/>
      </c>
      <c r="DS46" s="4" t="str">
        <f ca="1">IF(Sec_Formula_Indicator&gt;0,IF(LEN($AH46)&gt;0,IF(DS$21&lt;=INDEX(INDIRECT($AJ46),1,MATCH($AH46,INDIRECT($AJ46),0)+1)+1,IF(COUNTA(_xll.BDH(TKR,IFERROR(INDEX(INDIRECT($AI46),DS$21,MATCH($AH46,INDIRECT($AJ46),0)+1),""),$Q$5,"",$Q$6,"dts=h","fill=b","array=true"))&gt;1,DS$21,IF(INDEX(INDIRECT($AI46),DS$21,MATCH($AH46,INDIRECT($AJ46),0)+1)="",DS$21,IF(INDEX(INDIRECT($AI46),DS$21,MATCH($AH46,INDIRECT($AJ46),0)+1)="Label",DS$21,IF(INDEX(INDIRECT($AI46),DS$21,MATCH($AH46,INDIRECT($AJ46),0)+1)="GLabel",DS$21,"")))),""),""),"")</f>
        <v/>
      </c>
      <c r="DT46" s="4" t="str">
        <f ca="1">IF(Sec_Formula_Indicator&gt;0,IF(LEN($AH46)&gt;0,IF(DT$21&lt;=INDEX(INDIRECT($AJ46),1,MATCH($AH46,INDIRECT($AJ46),0)+1)+1,IF(COUNTA(_xll.BDH(TKR,IFERROR(INDEX(INDIRECT($AI46),DT$21,MATCH($AH46,INDIRECT($AJ46),0)+1),""),$Q$5,"",$Q$6,"dts=h","fill=b","array=true"))&gt;1,DT$21,IF(INDEX(INDIRECT($AI46),DT$21,MATCH($AH46,INDIRECT($AJ46),0)+1)="",DT$21,IF(INDEX(INDIRECT($AI46),DT$21,MATCH($AH46,INDIRECT($AJ46),0)+1)="Label",DT$21,IF(INDEX(INDIRECT($AI46),DT$21,MATCH($AH46,INDIRECT($AJ46),0)+1)="GLabel",DT$21,"")))),""),""),"")</f>
        <v/>
      </c>
      <c r="DU46" s="4" t="str">
        <f ca="1">IF(Sec_Formula_Indicator&gt;0,IF(LEN($AH46)&gt;0,IF(DU$21&lt;=INDEX(INDIRECT($AJ46),1,MATCH($AH46,INDIRECT($AJ46),0)+1)+1,IF(COUNTA(_xll.BDH(TKR,IFERROR(INDEX(INDIRECT($AI46),DU$21,MATCH($AH46,INDIRECT($AJ46),0)+1),""),$Q$5,"",$Q$6,"dts=h","fill=b","array=true"))&gt;1,DU$21,IF(INDEX(INDIRECT($AI46),DU$21,MATCH($AH46,INDIRECT($AJ46),0)+1)="",DU$21,IF(INDEX(INDIRECT($AI46),DU$21,MATCH($AH46,INDIRECT($AJ46),0)+1)="Label",DU$21,IF(INDEX(INDIRECT($AI46),DU$21,MATCH($AH46,INDIRECT($AJ46),0)+1)="GLabel",DU$21,"")))),""),""),"")</f>
        <v/>
      </c>
      <c r="DV46" s="4" t="str">
        <f ca="1">IF(Sec_Formula_Indicator&gt;0,IF(LEN($AH46)&gt;0,IF(DV$21&lt;=INDEX(INDIRECT($AJ46),1,MATCH($AH46,INDIRECT($AJ46),0)+1)+1,IF(COUNTA(_xll.BDH(TKR,IFERROR(INDEX(INDIRECT($AI46),DV$21,MATCH($AH46,INDIRECT($AJ46),0)+1),""),$Q$5,"",$Q$6,"dts=h","fill=b","array=true"))&gt;1,DV$21,IF(INDEX(INDIRECT($AI46),DV$21,MATCH($AH46,INDIRECT($AJ46),0)+1)="",DV$21,IF(INDEX(INDIRECT($AI46),DV$21,MATCH($AH46,INDIRECT($AJ46),0)+1)="Label",DV$21,IF(INDEX(INDIRECT($AI46),DV$21,MATCH($AH46,INDIRECT($AJ46),0)+1)="GLabel",DV$21,"")))),""),""),"")</f>
        <v/>
      </c>
      <c r="DW46" s="4" t="str">
        <f ca="1">IF(Sec_Formula_Indicator&gt;0,IF(LEN($AH46)&gt;0,IF(DW$21&lt;=INDEX(INDIRECT($AJ46),1,MATCH($AH46,INDIRECT($AJ46),0)+1)+1,IF(COUNTA(_xll.BDH(TKR,IFERROR(INDEX(INDIRECT($AI46),DW$21,MATCH($AH46,INDIRECT($AJ46),0)+1),""),$Q$5,"",$Q$6,"dts=h","fill=b","array=true"))&gt;1,DW$21,IF(INDEX(INDIRECT($AI46),DW$21,MATCH($AH46,INDIRECT($AJ46),0)+1)="",DW$21,IF(INDEX(INDIRECT($AI46),DW$21,MATCH($AH46,INDIRECT($AJ46),0)+1)="Label",DW$21,IF(INDEX(INDIRECT($AI46),DW$21,MATCH($AH46,INDIRECT($AJ46),0)+1)="GLabel",DW$21,"")))),""),""),"")</f>
        <v/>
      </c>
      <c r="DX46" s="4" t="str">
        <f ca="1">IF(Sec_Formula_Indicator&gt;0,IF(LEN($AH46)&gt;0,IF(DX$21&lt;=INDEX(INDIRECT($AJ46),1,MATCH($AH46,INDIRECT($AJ46),0)+1)+1,IF(COUNTA(_xll.BDH(TKR,IFERROR(INDEX(INDIRECT($AI46),DX$21,MATCH($AH46,INDIRECT($AJ46),0)+1),""),$Q$5,"",$Q$6,"dts=h","fill=b","array=true"))&gt;1,DX$21,IF(INDEX(INDIRECT($AI46),DX$21,MATCH($AH46,INDIRECT($AJ46),0)+1)="",DX$21,IF(INDEX(INDIRECT($AI46),DX$21,MATCH($AH46,INDIRECT($AJ46),0)+1)="Label",DX$21,IF(INDEX(INDIRECT($AI46),DX$21,MATCH($AH46,INDIRECT($AJ46),0)+1)="GLabel",DX$21,"")))),""),""),"")</f>
        <v/>
      </c>
      <c r="DY46" s="4" t="str">
        <f ca="1">IF(Sec_Formula_Indicator&gt;0,IF(LEN($AH46)&gt;0,IF(DY$21&lt;=INDEX(INDIRECT($AJ46),1,MATCH($AH46,INDIRECT($AJ46),0)+1)+1,IF(COUNTA(_xll.BDH(TKR,IFERROR(INDEX(INDIRECT($AI46),DY$21,MATCH($AH46,INDIRECT($AJ46),0)+1),""),$Q$5,"",$Q$6,"dts=h","fill=b","array=true"))&gt;1,DY$21,IF(INDEX(INDIRECT($AI46),DY$21,MATCH($AH46,INDIRECT($AJ46),0)+1)="",DY$21,IF(INDEX(INDIRECT($AI46),DY$21,MATCH($AH46,INDIRECT($AJ46),0)+1)="Label",DY$21,IF(INDEX(INDIRECT($AI46),DY$21,MATCH($AH46,INDIRECT($AJ46),0)+1)="GLabel",DY$21,"")))),""),""),"")</f>
        <v/>
      </c>
      <c r="DZ46" s="4" t="str">
        <f ca="1">IF(Sec_Formula_Indicator&gt;0,IF(LEN($AH46)&gt;0,IF(DZ$21&lt;=INDEX(INDIRECT($AJ46),1,MATCH($AH46,INDIRECT($AJ46),0)+1)+1,IF(COUNTA(_xll.BDH(TKR,IFERROR(INDEX(INDIRECT($AI46),DZ$21,MATCH($AH46,INDIRECT($AJ46),0)+1),""),$Q$5,"",$Q$6,"dts=h","fill=b","array=true"))&gt;1,DZ$21,IF(INDEX(INDIRECT($AI46),DZ$21,MATCH($AH46,INDIRECT($AJ46),0)+1)="",DZ$21,IF(INDEX(INDIRECT($AI46),DZ$21,MATCH($AH46,INDIRECT($AJ46),0)+1)="Label",DZ$21,IF(INDEX(INDIRECT($AI46),DZ$21,MATCH($AH46,INDIRECT($AJ46),0)+1)="GLabel",DZ$21,"")))),""),""),"")</f>
        <v/>
      </c>
      <c r="EA46" s="4" t="str">
        <f ca="1">IF(Sec_Formula_Indicator&gt;0,IF(LEN($AH46)&gt;0,IF(EA$21&lt;=INDEX(INDIRECT($AJ46),1,MATCH($AH46,INDIRECT($AJ46),0)+1)+1,IF(COUNTA(_xll.BDH(TKR,IFERROR(INDEX(INDIRECT($AI46),EA$21,MATCH($AH46,INDIRECT($AJ46),0)+1),""),$Q$5,"",$Q$6,"dts=h","fill=b","array=true"))&gt;1,EA$21,IF(INDEX(INDIRECT($AI46),EA$21,MATCH($AH46,INDIRECT($AJ46),0)+1)="",EA$21,IF(INDEX(INDIRECT($AI46),EA$21,MATCH($AH46,INDIRECT($AJ46),0)+1)="Label",EA$21,IF(INDEX(INDIRECT($AI46),EA$21,MATCH($AH46,INDIRECT($AJ46),0)+1)="GLabel",EA$21,"")))),""),""),"")</f>
        <v/>
      </c>
      <c r="EB46" s="4" t="str">
        <f ca="1">IF(Sec_Formula_Indicator&gt;0,IF(LEN($AH46)&gt;0,IF(EB$21&lt;=INDEX(INDIRECT($AJ46),1,MATCH($AH46,INDIRECT($AJ46),0)+1)+1,IF(COUNTA(_xll.BDH(TKR,IFERROR(INDEX(INDIRECT($AI46),EB$21,MATCH($AH46,INDIRECT($AJ46),0)+1),""),$Q$5,"",$Q$6,"dts=h","fill=b","array=true"))&gt;1,EB$21,IF(INDEX(INDIRECT($AI46),EB$21,MATCH($AH46,INDIRECT($AJ46),0)+1)="",EB$21,IF(INDEX(INDIRECT($AI46),EB$21,MATCH($AH46,INDIRECT($AJ46),0)+1)="Label",EB$21,IF(INDEX(INDIRECT($AI46),EB$21,MATCH($AH46,INDIRECT($AJ46),0)+1)="GLabel",EB$21,"")))),""),""),"")</f>
        <v/>
      </c>
      <c r="EC46" s="4" t="str">
        <f ca="1">IF(Sec_Formula_Indicator&gt;0,IF(LEN($AH46)&gt;0,IF(EC$21&lt;=INDEX(INDIRECT($AJ46),1,MATCH($AH46,INDIRECT($AJ46),0)+1)+1,IF(COUNTA(_xll.BDH(TKR,IFERROR(INDEX(INDIRECT($AI46),EC$21,MATCH($AH46,INDIRECT($AJ46),0)+1),""),$Q$5,"",$Q$6,"dts=h","fill=b","array=true"))&gt;1,EC$21,IF(INDEX(INDIRECT($AI46),EC$21,MATCH($AH46,INDIRECT($AJ46),0)+1)="",EC$21,IF(INDEX(INDIRECT($AI46),EC$21,MATCH($AH46,INDIRECT($AJ46),0)+1)="Label",EC$21,IF(INDEX(INDIRECT($AI46),EC$21,MATCH($AH46,INDIRECT($AJ46),0)+1)="GLabel",EC$21,"")))),""),""),"")</f>
        <v/>
      </c>
      <c r="ED46" s="4" t="str">
        <f ca="1">IF(Sec_Formula_Indicator&gt;0,IF(LEN($AH46)&gt;0,IF(ED$21&lt;=INDEX(INDIRECT($AJ46),1,MATCH($AH46,INDIRECT($AJ46),0)+1)+1,IF(COUNTA(_xll.BDH(TKR,IFERROR(INDEX(INDIRECT($AI46),ED$21,MATCH($AH46,INDIRECT($AJ46),0)+1),""),$Q$5,"",$Q$6,"dts=h","fill=b","array=true"))&gt;1,ED$21,IF(INDEX(INDIRECT($AI46),ED$21,MATCH($AH46,INDIRECT($AJ46),0)+1)="",ED$21,IF(INDEX(INDIRECT($AI46),ED$21,MATCH($AH46,INDIRECT($AJ46),0)+1)="Label",ED$21,IF(INDEX(INDIRECT($AI46),ED$21,MATCH($AH46,INDIRECT($AJ46),0)+1)="GLabel",ED$21,"")))),""),""),"")</f>
        <v/>
      </c>
      <c r="EE46" s="4" t="str">
        <f ca="1">IF(Sec_Formula_Indicator&gt;0,IF(LEN($AH46)&gt;0,IF(EE$21&lt;=INDEX(INDIRECT($AJ46),1,MATCH($AH46,INDIRECT($AJ46),0)+1)+1,IF(COUNTA(_xll.BDH(TKR,IFERROR(INDEX(INDIRECT($AI46),EE$21,MATCH($AH46,INDIRECT($AJ46),0)+1),""),$Q$5,"",$Q$6,"dts=h","fill=b","array=true"))&gt;1,EE$21,IF(INDEX(INDIRECT($AI46),EE$21,MATCH($AH46,INDIRECT($AJ46),0)+1)="",EE$21,IF(INDEX(INDIRECT($AI46),EE$21,MATCH($AH46,INDIRECT($AJ46),0)+1)="Label",EE$21,IF(INDEX(INDIRECT($AI46),EE$21,MATCH($AH46,INDIRECT($AJ46),0)+1)="GLabel",EE$21,"")))),""),""),"")</f>
        <v/>
      </c>
      <c r="EF46" s="4" t="str">
        <f ca="1">IF(Sec_Formula_Indicator&gt;0,IF(LEN($AH46)&gt;0,IF(EF$21&lt;=INDEX(INDIRECT($AJ46),1,MATCH($AH46,INDIRECT($AJ46),0)+1)+1,IF(COUNTA(_xll.BDH(TKR,IFERROR(INDEX(INDIRECT($AI46),EF$21,MATCH($AH46,INDIRECT($AJ46),0)+1),""),$Q$5,"",$Q$6,"dts=h","fill=b","array=true"))&gt;1,EF$21,IF(INDEX(INDIRECT($AI46),EF$21,MATCH($AH46,INDIRECT($AJ46),0)+1)="",EF$21,IF(INDEX(INDIRECT($AI46),EF$21,MATCH($AH46,INDIRECT($AJ46),0)+1)="Label",EF$21,IF(INDEX(INDIRECT($AI46),EF$21,MATCH($AH46,INDIRECT($AJ46),0)+1)="GLabel",EF$21,"")))),""),""),"")</f>
        <v/>
      </c>
      <c r="EG46" s="4" t="str">
        <f ca="1">IF(Sec_Formula_Indicator&gt;0,IF(LEN($AH46)&gt;0,IF(EG$21&lt;=INDEX(INDIRECT($AJ46),1,MATCH($AH46,INDIRECT($AJ46),0)+1)+1,IF(COUNTA(_xll.BDH(TKR,IFERROR(INDEX(INDIRECT($AI46),EG$21,MATCH($AH46,INDIRECT($AJ46),0)+1),""),$Q$5,"",$Q$6,"dts=h","fill=b","array=true"))&gt;1,EG$21,IF(INDEX(INDIRECT($AI46),EG$21,MATCH($AH46,INDIRECT($AJ46),0)+1)="",EG$21,IF(INDEX(INDIRECT($AI46),EG$21,MATCH($AH46,INDIRECT($AJ46),0)+1)="Label",EG$21,IF(INDEX(INDIRECT($AI46),EG$21,MATCH($AH46,INDIRECT($AJ46),0)+1)="GLabel",EG$21,"")))),""),""),"")</f>
        <v/>
      </c>
      <c r="EH46" s="4" t="str">
        <f ca="1">IF(Sec_Formula_Indicator&gt;0,IF(LEN($AH46)&gt;0,IF(EH$21&lt;=INDEX(INDIRECT($AJ46),1,MATCH($AH46,INDIRECT($AJ46),0)+1)+1,IF(COUNTA(_xll.BDH(TKR,IFERROR(INDEX(INDIRECT($AI46),EH$21,MATCH($AH46,INDIRECT($AJ46),0)+1),""),$Q$5,"",$Q$6,"dts=h","fill=b","array=true"))&gt;1,EH$21,IF(INDEX(INDIRECT($AI46),EH$21,MATCH($AH46,INDIRECT($AJ46),0)+1)="",EH$21,IF(INDEX(INDIRECT($AI46),EH$21,MATCH($AH46,INDIRECT($AJ46),0)+1)="Label",EH$21,IF(INDEX(INDIRECT($AI46),EH$21,MATCH($AH46,INDIRECT($AJ46),0)+1)="GLabel",EH$21,"")))),""),""),"")</f>
        <v/>
      </c>
      <c r="EI46" s="4" t="str">
        <f ca="1">IF(Sec_Formula_Indicator&gt;0,IF(LEN($AH46)&gt;0,IF(EI$21&lt;=INDEX(INDIRECT($AJ46),1,MATCH($AH46,INDIRECT($AJ46),0)+1)+1,IF(COUNTA(_xll.BDH(TKR,IFERROR(INDEX(INDIRECT($AI46),EI$21,MATCH($AH46,INDIRECT($AJ46),0)+1),""),$Q$5,"",$Q$6,"dts=h","fill=b","array=true"))&gt;1,EI$21,IF(INDEX(INDIRECT($AI46),EI$21,MATCH($AH46,INDIRECT($AJ46),0)+1)="",EI$21,IF(INDEX(INDIRECT($AI46),EI$21,MATCH($AH46,INDIRECT($AJ46),0)+1)="Label",EI$21,IF(INDEX(INDIRECT($AI46),EI$21,MATCH($AH46,INDIRECT($AJ46),0)+1)="GLabel",EI$21,"")))),""),""),"")</f>
        <v/>
      </c>
      <c r="EJ46" s="4" t="str">
        <f ca="1">IF(Sec_Formula_Indicator&gt;0,IF(LEN($AH46)&gt;0,IF(EJ$21&lt;=INDEX(INDIRECT($AJ46),1,MATCH($AH46,INDIRECT($AJ46),0)+1)+1,IF(COUNTA(_xll.BDH(TKR,IFERROR(INDEX(INDIRECT($AI46),EJ$21,MATCH($AH46,INDIRECT($AJ46),0)+1),""),$Q$5,"",$Q$6,"dts=h","fill=b","array=true"))&gt;1,EJ$21,IF(INDEX(INDIRECT($AI46),EJ$21,MATCH($AH46,INDIRECT($AJ46),0)+1)="",EJ$21,IF(INDEX(INDIRECT($AI46),EJ$21,MATCH($AH46,INDIRECT($AJ46),0)+1)="Label",EJ$21,IF(INDEX(INDIRECT($AI46),EJ$21,MATCH($AH46,INDIRECT($AJ46),0)+1)="GLabel",EJ$21,"")))),""),""),"")</f>
        <v/>
      </c>
      <c r="EK46" s="4" t="str">
        <f ca="1">IF(Sec_Formula_Indicator&gt;0,IF(LEN($AH46)&gt;0,IF(EK$21&lt;=INDEX(INDIRECT($AJ46),1,MATCH($AH46,INDIRECT($AJ46),0)+1)+1,IF(COUNTA(_xll.BDH(TKR,IFERROR(INDEX(INDIRECT($AI46),EK$21,MATCH($AH46,INDIRECT($AJ46),0)+1),""),$Q$5,"",$Q$6,"dts=h","fill=b","array=true"))&gt;1,EK$21,IF(INDEX(INDIRECT($AI46),EK$21,MATCH($AH46,INDIRECT($AJ46),0)+1)="",EK$21,IF(INDEX(INDIRECT($AI46),EK$21,MATCH($AH46,INDIRECT($AJ46),0)+1)="Label",EK$21,IF(INDEX(INDIRECT($AI46),EK$21,MATCH($AH46,INDIRECT($AJ46),0)+1)="GLabel",EK$21,"")))),""),""),"")</f>
        <v/>
      </c>
      <c r="EL46" s="4" t="str">
        <f ca="1">IF(Sec_Formula_Indicator&gt;0,IF(LEN($AH46)&gt;0,IF(EL$21&lt;=INDEX(INDIRECT($AJ46),1,MATCH($AH46,INDIRECT($AJ46),0)+1)+1,IF(COUNTA(_xll.BDH(TKR,IFERROR(INDEX(INDIRECT($AI46),EL$21,MATCH($AH46,INDIRECT($AJ46),0)+1),""),$Q$5,"",$Q$6,"dts=h","fill=b","array=true"))&gt;1,EL$21,IF(INDEX(INDIRECT($AI46),EL$21,MATCH($AH46,INDIRECT($AJ46),0)+1)="",EL$21,IF(INDEX(INDIRECT($AI46),EL$21,MATCH($AH46,INDIRECT($AJ46),0)+1)="Label",EL$21,IF(INDEX(INDIRECT($AI46),EL$21,MATCH($AH46,INDIRECT($AJ46),0)+1)="GLabel",EL$21,"")))),""),""),"")</f>
        <v/>
      </c>
      <c r="EM46" s="4" t="str">
        <f ca="1">IF(Sec_Formula_Indicator&gt;0,IF(LEN($AH46)&gt;0,IF(EM$21&lt;=INDEX(INDIRECT($AJ46),1,MATCH($AH46,INDIRECT($AJ46),0)+1)+1,IF(COUNTA(_xll.BDH(TKR,IFERROR(INDEX(INDIRECT($AI46),EM$21,MATCH($AH46,INDIRECT($AJ46),0)+1),""),$Q$5,"",$Q$6,"dts=h","fill=b","array=true"))&gt;1,EM$21,IF(INDEX(INDIRECT($AI46),EM$21,MATCH($AH46,INDIRECT($AJ46),0)+1)="",EM$21,IF(INDEX(INDIRECT($AI46),EM$21,MATCH($AH46,INDIRECT($AJ46),0)+1)="Label",EM$21,IF(INDEX(INDIRECT($AI46),EM$21,MATCH($AH46,INDIRECT($AJ46),0)+1)="GLabel",EM$21,"")))),""),""),"")</f>
        <v/>
      </c>
      <c r="EN46" s="4" t="str">
        <f ca="1">IF(Sec_Formula_Indicator&gt;0,IF(LEN($AH46)&gt;0,IF(EN$21&lt;=INDEX(INDIRECT($AJ46),1,MATCH($AH46,INDIRECT($AJ46),0)+1)+1,IF(COUNTA(_xll.BDH(TKR,IFERROR(INDEX(INDIRECT($AI46),EN$21,MATCH($AH46,INDIRECT($AJ46),0)+1),""),$Q$5,"",$Q$6,"dts=h","fill=b","array=true"))&gt;1,EN$21,IF(INDEX(INDIRECT($AI46),EN$21,MATCH($AH46,INDIRECT($AJ46),0)+1)="",EN$21,IF(INDEX(INDIRECT($AI46),EN$21,MATCH($AH46,INDIRECT($AJ46),0)+1)="Label",EN$21,IF(INDEX(INDIRECT($AI46),EN$21,MATCH($AH46,INDIRECT($AJ46),0)+1)="GLabel",EN$21,"")))),""),""),"")</f>
        <v/>
      </c>
      <c r="EO46" s="4" t="str">
        <f ca="1">IF(Sec_Formula_Indicator&gt;0,IF(LEN($AH46)&gt;0,IF(EO$21&lt;=INDEX(INDIRECT($AJ46),1,MATCH($AH46,INDIRECT($AJ46),0)+1)+1,IF(COUNTA(_xll.BDH(TKR,IFERROR(INDEX(INDIRECT($AI46),EO$21,MATCH($AH46,INDIRECT($AJ46),0)+1),""),$Q$5,"",$Q$6,"dts=h","fill=b","array=true"))&gt;1,EO$21,IF(INDEX(INDIRECT($AI46),EO$21,MATCH($AH46,INDIRECT($AJ46),0)+1)="",EO$21,IF(INDEX(INDIRECT($AI46),EO$21,MATCH($AH46,INDIRECT($AJ46),0)+1)="Label",EO$21,IF(INDEX(INDIRECT($AI46),EO$21,MATCH($AH46,INDIRECT($AJ46),0)+1)="GLabel",EO$21,"")))),""),""),"")</f>
        <v/>
      </c>
      <c r="EP46" s="4" t="str">
        <f ca="1">IF(Sec_Formula_Indicator&gt;0,IF(LEN($AH46)&gt;0,IF(EP$21&lt;=INDEX(INDIRECT($AJ46),1,MATCH($AH46,INDIRECT($AJ46),0)+1)+1,IF(COUNTA(_xll.BDH(TKR,IFERROR(INDEX(INDIRECT($AI46),EP$21,MATCH($AH46,INDIRECT($AJ46),0)+1),""),$Q$5,"",$Q$6,"dts=h","fill=b","array=true"))&gt;1,EP$21,IF(INDEX(INDIRECT($AI46),EP$21,MATCH($AH46,INDIRECT($AJ46),0)+1)="",EP$21,IF(INDEX(INDIRECT($AI46),EP$21,MATCH($AH46,INDIRECT($AJ46),0)+1)="Label",EP$21,IF(INDEX(INDIRECT($AI46),EP$21,MATCH($AH46,INDIRECT($AJ46),0)+1)="GLabel",EP$21,"")))),""),""),"")</f>
        <v/>
      </c>
      <c r="EQ46" s="4" t="str">
        <f ca="1">IF(Sec_Formula_Indicator&gt;0,IF(LEN($AH46)&gt;0,IF(EQ$21&lt;=INDEX(INDIRECT($AJ46),1,MATCH($AH46,INDIRECT($AJ46),0)+1)+1,IF(COUNTA(_xll.BDH(TKR,IFERROR(INDEX(INDIRECT($AI46),EQ$21,MATCH($AH46,INDIRECT($AJ46),0)+1),""),$Q$5,"",$Q$6,"dts=h","fill=b","array=true"))&gt;1,EQ$21,IF(INDEX(INDIRECT($AI46),EQ$21,MATCH($AH46,INDIRECT($AJ46),0)+1)="",EQ$21,IF(INDEX(INDIRECT($AI46),EQ$21,MATCH($AH46,INDIRECT($AJ46),0)+1)="Label",EQ$21,IF(INDEX(INDIRECT($AI46),EQ$21,MATCH($AH46,INDIRECT($AJ46),0)+1)="GLabel",EQ$21,"")))),""),""),"")</f>
        <v/>
      </c>
      <c r="ER46" s="4" t="str">
        <f ca="1">IF(Sec_Formula_Indicator&gt;0,IF(LEN($AH46)&gt;0,IF(ER$21&lt;=INDEX(INDIRECT($AJ46),1,MATCH($AH46,INDIRECT($AJ46),0)+1)+1,IF(COUNTA(_xll.BDH(TKR,IFERROR(INDEX(INDIRECT($AI46),ER$21,MATCH($AH46,INDIRECT($AJ46),0)+1),""),$Q$5,"",$Q$6,"dts=h","fill=b","array=true"))&gt;1,ER$21,IF(INDEX(INDIRECT($AI46),ER$21,MATCH($AH46,INDIRECT($AJ46),0)+1)="",ER$21,IF(INDEX(INDIRECT($AI46),ER$21,MATCH($AH46,INDIRECT($AJ46),0)+1)="Label",ER$21,IF(INDEX(INDIRECT($AI46),ER$21,MATCH($AH46,INDIRECT($AJ46),0)+1)="GLabel",ER$21,"")))),""),""),"")</f>
        <v/>
      </c>
      <c r="ES46" s="4" t="str">
        <f ca="1">IF(Sec_Formula_Indicator&gt;0,IF(LEN($AH46)&gt;0,IF(ES$21&lt;=INDEX(INDIRECT($AJ46),1,MATCH($AH46,INDIRECT($AJ46),0)+1)+1,IF(COUNTA(_xll.BDH(TKR,IFERROR(INDEX(INDIRECT($AI46),ES$21,MATCH($AH46,INDIRECT($AJ46),0)+1),""),$Q$5,"",$Q$6,"dts=h","fill=b","array=true"))&gt;1,ES$21,IF(INDEX(INDIRECT($AI46),ES$21,MATCH($AH46,INDIRECT($AJ46),0)+1)="",ES$21,IF(INDEX(INDIRECT($AI46),ES$21,MATCH($AH46,INDIRECT($AJ46),0)+1)="Label",ES$21,IF(INDEX(INDIRECT($AI46),ES$21,MATCH($AH46,INDIRECT($AJ46),0)+1)="GLabel",ES$21,"")))),""),""),"")</f>
        <v/>
      </c>
      <c r="ET46" s="4" t="str">
        <f ca="1">IF(Sec_Formula_Indicator&gt;0,IF(LEN($AH46)&gt;0,IF(ET$21&lt;=INDEX(INDIRECT($AJ46),1,MATCH($AH46,INDIRECT($AJ46),0)+1)+1,IF(COUNTA(_xll.BDH(TKR,IFERROR(INDEX(INDIRECT($AI46),ET$21,MATCH($AH46,INDIRECT($AJ46),0)+1),""),$Q$5,"",$Q$6,"dts=h","fill=b","array=true"))&gt;1,ET$21,IF(INDEX(INDIRECT($AI46),ET$21,MATCH($AH46,INDIRECT($AJ46),0)+1)="",ET$21,IF(INDEX(INDIRECT($AI46),ET$21,MATCH($AH46,INDIRECT($AJ46),0)+1)="Label",ET$21,IF(INDEX(INDIRECT($AI46),ET$21,MATCH($AH46,INDIRECT($AJ46),0)+1)="GLabel",ET$21,"")))),""),""),"")</f>
        <v/>
      </c>
      <c r="EU46" s="4" t="str">
        <f ca="1">IF(Sec_Formula_Indicator&gt;0,IF(LEN($AH46)&gt;0,IF(EU$21&lt;=INDEX(INDIRECT($AJ46),1,MATCH($AH46,INDIRECT($AJ46),0)+1)+1,IF(COUNTA(_xll.BDH(TKR,IFERROR(INDEX(INDIRECT($AI46),EU$21,MATCH($AH46,INDIRECT($AJ46),0)+1),""),$Q$5,"",$Q$6,"dts=h","fill=b","array=true"))&gt;1,EU$21,IF(INDEX(INDIRECT($AI46),EU$21,MATCH($AH46,INDIRECT($AJ46),0)+1)="",EU$21,IF(INDEX(INDIRECT($AI46),EU$21,MATCH($AH46,INDIRECT($AJ46),0)+1)="Label",EU$21,IF(INDEX(INDIRECT($AI46),EU$21,MATCH($AH46,INDIRECT($AJ46),0)+1)="GLabel",EU$21,"")))),""),""),"")</f>
        <v/>
      </c>
      <c r="EV46" s="4" t="str">
        <f ca="1">IF(Sec_Formula_Indicator&gt;0,IF(LEN($AH46)&gt;0,IF(EV$21&lt;=INDEX(INDIRECT($AJ46),1,MATCH($AH46,INDIRECT($AJ46),0)+1)+1,IF(COUNTA(_xll.BDH(TKR,IFERROR(INDEX(INDIRECT($AI46),EV$21,MATCH($AH46,INDIRECT($AJ46),0)+1),""),$Q$5,"",$Q$6,"dts=h","fill=b","array=true"))&gt;1,EV$21,IF(INDEX(INDIRECT($AI46),EV$21,MATCH($AH46,INDIRECT($AJ46),0)+1)="",EV$21,IF(INDEX(INDIRECT($AI46),EV$21,MATCH($AH46,INDIRECT($AJ46),0)+1)="Label",EV$21,IF(INDEX(INDIRECT($AI46),EV$21,MATCH($AH46,INDIRECT($AJ46),0)+1)="GLabel",EV$21,"")))),""),""),"")</f>
        <v/>
      </c>
      <c r="EW46" s="4" t="str">
        <f ca="1">IF(Sec_Formula_Indicator&gt;0,IF(LEN($AH46)&gt;0,IF(EW$21&lt;=INDEX(INDIRECT($AJ46),1,MATCH($AH46,INDIRECT($AJ46),0)+1)+1,IF(COUNTA(_xll.BDH(TKR,IFERROR(INDEX(INDIRECT($AI46),EW$21,MATCH($AH46,INDIRECT($AJ46),0)+1),""),$Q$5,"",$Q$6,"dts=h","fill=b","array=true"))&gt;1,EW$21,IF(INDEX(INDIRECT($AI46),EW$21,MATCH($AH46,INDIRECT($AJ46),0)+1)="",EW$21,IF(INDEX(INDIRECT($AI46),EW$21,MATCH($AH46,INDIRECT($AJ46),0)+1)="Label",EW$21,IF(INDEX(INDIRECT($AI46),EW$21,MATCH($AH46,INDIRECT($AJ46),0)+1)="GLabel",EW$21,"")))),""),""),"")</f>
        <v/>
      </c>
      <c r="EX46" s="4" t="str">
        <f ca="1">IF(Sec_Formula_Indicator&gt;0,IF(LEN($AH46)&gt;0,IF(EX$21&lt;=INDEX(INDIRECT($AJ46),1,MATCH($AH46,INDIRECT($AJ46),0)+1)+1,IF(COUNTA(_xll.BDH(TKR,IFERROR(INDEX(INDIRECT($AI46),EX$21,MATCH($AH46,INDIRECT($AJ46),0)+1),""),$Q$5,"",$Q$6,"dts=h","fill=b","array=true"))&gt;1,EX$21,IF(INDEX(INDIRECT($AI46),EX$21,MATCH($AH46,INDIRECT($AJ46),0)+1)="",EX$21,IF(INDEX(INDIRECT($AI46),EX$21,MATCH($AH46,INDIRECT($AJ46),0)+1)="Label",EX$21,IF(INDEX(INDIRECT($AI46),EX$21,MATCH($AH46,INDIRECT($AJ46),0)+1)="GLabel",EX$21,"")))),""),""),"")</f>
        <v/>
      </c>
      <c r="EY46" s="4" t="str">
        <f ca="1">IF(Sec_Formula_Indicator&gt;0,IF(LEN($AH46)&gt;0,IF(EY$21&lt;=INDEX(INDIRECT($AJ46),1,MATCH($AH46,INDIRECT($AJ46),0)+1)+1,IF(COUNTA(_xll.BDH(TKR,IFERROR(INDEX(INDIRECT($AI46),EY$21,MATCH($AH46,INDIRECT($AJ46),0)+1),""),$Q$5,"",$Q$6,"dts=h","fill=b","array=true"))&gt;1,EY$21,IF(INDEX(INDIRECT($AI46),EY$21,MATCH($AH46,INDIRECT($AJ46),0)+1)="",EY$21,IF(INDEX(INDIRECT($AI46),EY$21,MATCH($AH46,INDIRECT($AJ46),0)+1)="Label",EY$21,IF(INDEX(INDIRECT($AI46),EY$21,MATCH($AH46,INDIRECT($AJ46),0)+1)="GLabel",EY$21,"")))),""),""),"")</f>
        <v/>
      </c>
      <c r="EZ46" s="4" t="str">
        <f ca="1">IF(Sec_Formula_Indicator&gt;0,IF(LEN($AH46)&gt;0,IF(EZ$21&lt;=INDEX(INDIRECT($AJ46),1,MATCH($AH46,INDIRECT($AJ46),0)+1)+1,IF(COUNTA(_xll.BDH(TKR,IFERROR(INDEX(INDIRECT($AI46),EZ$21,MATCH($AH46,INDIRECT($AJ46),0)+1),""),$Q$5,"",$Q$6,"dts=h","fill=b","array=true"))&gt;1,EZ$21,IF(INDEX(INDIRECT($AI46),EZ$21,MATCH($AH46,INDIRECT($AJ46),0)+1)="",EZ$21,IF(INDEX(INDIRECT($AI46),EZ$21,MATCH($AH46,INDIRECT($AJ46),0)+1)="Label",EZ$21,IF(INDEX(INDIRECT($AI46),EZ$21,MATCH($AH46,INDIRECT($AJ46),0)+1)="GLabel",EZ$21,"")))),""),""),"")</f>
        <v/>
      </c>
      <c r="FA46" s="4" t="str">
        <f ca="1">IF(Sec_Formula_Indicator&gt;0,IF(LEN($AH46)&gt;0,IF(FA$21&lt;=INDEX(INDIRECT($AJ46),1,MATCH($AH46,INDIRECT($AJ46),0)+1)+1,IF(COUNTA(_xll.BDH(TKR,IFERROR(INDEX(INDIRECT($AI46),FA$21,MATCH($AH46,INDIRECT($AJ46),0)+1),""),$Q$5,"",$Q$6,"dts=h","fill=b","array=true"))&gt;1,FA$21,IF(INDEX(INDIRECT($AI46),FA$21,MATCH($AH46,INDIRECT($AJ46),0)+1)="",FA$21,IF(INDEX(INDIRECT($AI46),FA$21,MATCH($AH46,INDIRECT($AJ46),0)+1)="Label",FA$21,IF(INDEX(INDIRECT($AI46),FA$21,MATCH($AH46,INDIRECT($AJ46),0)+1)="GLabel",FA$21,"")))),""),""),"")</f>
        <v/>
      </c>
      <c r="FB46" s="4" t="str">
        <f ca="1">IF(Sec_Formula_Indicator&gt;0,IF(LEN($AH46)&gt;0,IF(FB$21&lt;=INDEX(INDIRECT($AJ46),1,MATCH($AH46,INDIRECT($AJ46),0)+1)+1,IF(COUNTA(_xll.BDH(TKR,IFERROR(INDEX(INDIRECT($AI46),FB$21,MATCH($AH46,INDIRECT($AJ46),0)+1),""),$Q$5,"",$Q$6,"dts=h","fill=b","array=true"))&gt;1,FB$21,IF(INDEX(INDIRECT($AI46),FB$21,MATCH($AH46,INDIRECT($AJ46),0)+1)="",FB$21,IF(INDEX(INDIRECT($AI46),FB$21,MATCH($AH46,INDIRECT($AJ46),0)+1)="Label",FB$21,IF(INDEX(INDIRECT($AI46),FB$21,MATCH($AH46,INDIRECT($AJ46),0)+1)="GLabel",FB$21,"")))),""),""),"")</f>
        <v/>
      </c>
      <c r="FC46" s="4" t="str">
        <f ca="1">IF(Sec_Formula_Indicator&gt;0,IF(LEN($AH46)&gt;0,IF(FC$21&lt;=INDEX(INDIRECT($AJ46),1,MATCH($AH46,INDIRECT($AJ46),0)+1)+1,IF(COUNTA(_xll.BDH(TKR,IFERROR(INDEX(INDIRECT($AI46),FC$21,MATCH($AH46,INDIRECT($AJ46),0)+1),""),$Q$5,"",$Q$6,"dts=h","fill=b","array=true"))&gt;1,FC$21,IF(INDEX(INDIRECT($AI46),FC$21,MATCH($AH46,INDIRECT($AJ46),0)+1)="",FC$21,IF(INDEX(INDIRECT($AI46),FC$21,MATCH($AH46,INDIRECT($AJ46),0)+1)="Label",FC$21,IF(INDEX(INDIRECT($AI46),FC$21,MATCH($AH46,INDIRECT($AJ46),0)+1)="GLabel",FC$21,"")))),""),""),"")</f>
        <v/>
      </c>
      <c r="FD46" s="4" t="str">
        <f ca="1">IF(Sec_Formula_Indicator&gt;0,IF(LEN($AH46)&gt;0,IF(FD$21&lt;=INDEX(INDIRECT($AJ46),1,MATCH($AH46,INDIRECT($AJ46),0)+1)+1,IF(COUNTA(_xll.BDH(TKR,IFERROR(INDEX(INDIRECT($AI46),FD$21,MATCH($AH46,INDIRECT($AJ46),0)+1),""),$Q$5,"",$Q$6,"dts=h","fill=b","array=true"))&gt;1,FD$21,IF(INDEX(INDIRECT($AI46),FD$21,MATCH($AH46,INDIRECT($AJ46),0)+1)="",FD$21,IF(INDEX(INDIRECT($AI46),FD$21,MATCH($AH46,INDIRECT($AJ46),0)+1)="Label",FD$21,IF(INDEX(INDIRECT($AI46),FD$21,MATCH($AH46,INDIRECT($AJ46),0)+1)="GLabel",FD$21,"")))),""),""),"")</f>
        <v/>
      </c>
      <c r="FE46" s="4" t="str">
        <f ca="1">IF(Sec_Formula_Indicator&gt;0,IF(LEN($AH46)&gt;0,IF(FE$21&lt;=INDEX(INDIRECT($AJ46),1,MATCH($AH46,INDIRECT($AJ46),0)+1)+1,IF(COUNTA(_xll.BDH(TKR,IFERROR(INDEX(INDIRECT($AI46),FE$21,MATCH($AH46,INDIRECT($AJ46),0)+1),""),$Q$5,"",$Q$6,"dts=h","fill=b","array=true"))&gt;1,FE$21,IF(INDEX(INDIRECT($AI46),FE$21,MATCH($AH46,INDIRECT($AJ46),0)+1)="",FE$21,IF(INDEX(INDIRECT($AI46),FE$21,MATCH($AH46,INDIRECT($AJ46),0)+1)="Label",FE$21,IF(INDEX(INDIRECT($AI46),FE$21,MATCH($AH46,INDIRECT($AJ46),0)+1)="GLabel",FE$21,"")))),""),""),"")</f>
        <v/>
      </c>
      <c r="FF46" s="4" t="str">
        <f ca="1">IF(Sec_Formula_Indicator&gt;0,IF(LEN($AH46)&gt;0,IF(FF$21&lt;=INDEX(INDIRECT($AJ46),1,MATCH($AH46,INDIRECT($AJ46),0)+1)+1,IF(COUNTA(_xll.BDH(TKR,IFERROR(INDEX(INDIRECT($AI46),FF$21,MATCH($AH46,INDIRECT($AJ46),0)+1),""),$Q$5,"",$Q$6,"dts=h","fill=b","array=true"))&gt;1,FF$21,IF(INDEX(INDIRECT($AI46),FF$21,MATCH($AH46,INDIRECT($AJ46),0)+1)="",FF$21,IF(INDEX(INDIRECT($AI46),FF$21,MATCH($AH46,INDIRECT($AJ46),0)+1)="Label",FF$21,IF(INDEX(INDIRECT($AI46),FF$21,MATCH($AH46,INDIRECT($AJ46),0)+1)="GLabel",FF$21,"")))),""),""),"")</f>
        <v/>
      </c>
      <c r="FG46" s="4" t="str">
        <f ca="1">IF(Sec_Formula_Indicator&gt;0,IF(LEN($AH46)&gt;0,IF(FG$21&lt;=INDEX(INDIRECT($AJ46),1,MATCH($AH46,INDIRECT($AJ46),0)+1)+1,IF(COUNTA(_xll.BDH(TKR,IFERROR(INDEX(INDIRECT($AI46),FG$21,MATCH($AH46,INDIRECT($AJ46),0)+1),""),$Q$5,"",$Q$6,"dts=h","fill=b","array=true"))&gt;1,FG$21,IF(INDEX(INDIRECT($AI46),FG$21,MATCH($AH46,INDIRECT($AJ46),0)+1)="",FG$21,IF(INDEX(INDIRECT($AI46),FG$21,MATCH($AH46,INDIRECT($AJ46),0)+1)="Label",FG$21,IF(INDEX(INDIRECT($AI46),FG$21,MATCH($AH46,INDIRECT($AJ46),0)+1)="GLabel",FG$21,"")))),""),""),"")</f>
        <v/>
      </c>
      <c r="FH46" s="4" t="str">
        <f ca="1">IF(Sec_Formula_Indicator&gt;0,IF(LEN($AH46)&gt;0,IF(FH$21&lt;=INDEX(INDIRECT($AJ46),1,MATCH($AH46,INDIRECT($AJ46),0)+1)+1,IF(COUNTA(_xll.BDH(TKR,IFERROR(INDEX(INDIRECT($AI46),FH$21,MATCH($AH46,INDIRECT($AJ46),0)+1),""),$Q$5,"",$Q$6,"dts=h","fill=b","array=true"))&gt;1,FH$21,IF(INDEX(INDIRECT($AI46),FH$21,MATCH($AH46,INDIRECT($AJ46),0)+1)="",FH$21,IF(INDEX(INDIRECT($AI46),FH$21,MATCH($AH46,INDIRECT($AJ46),0)+1)="Label",FH$21,IF(INDEX(INDIRECT($AI46),FH$21,MATCH($AH46,INDIRECT($AJ46),0)+1)="GLabel",FH$21,"")))),""),""),"")</f>
        <v/>
      </c>
      <c r="FI46" s="4" t="str">
        <f ca="1">IF(Sec_Formula_Indicator&gt;0,IF(LEN($AH46)&gt;0,IF(FI$21&lt;=INDEX(INDIRECT($AJ46),1,MATCH($AH46,INDIRECT($AJ46),0)+1)+1,IF(COUNTA(_xll.BDH(TKR,IFERROR(INDEX(INDIRECT($AI46),FI$21,MATCH($AH46,INDIRECT($AJ46),0)+1),""),$Q$5,"",$Q$6,"dts=h","fill=b","array=true"))&gt;1,FI$21,IF(INDEX(INDIRECT($AI46),FI$21,MATCH($AH46,INDIRECT($AJ46),0)+1)="",FI$21,IF(INDEX(INDIRECT($AI46),FI$21,MATCH($AH46,INDIRECT($AJ46),0)+1)="Label",FI$21,IF(INDEX(INDIRECT($AI46),FI$21,MATCH($AH46,INDIRECT($AJ46),0)+1)="GLabel",FI$21,"")))),""),""),"")</f>
        <v/>
      </c>
      <c r="FJ46" s="4" t="str">
        <f ca="1">IF(Sec_Formula_Indicator&gt;0,IF(LEN($AH46)&gt;0,IF(FJ$21&lt;=INDEX(INDIRECT($AJ46),1,MATCH($AH46,INDIRECT($AJ46),0)+1)+1,IF(COUNTA(_xll.BDH(TKR,IFERROR(INDEX(INDIRECT($AI46),FJ$21,MATCH($AH46,INDIRECT($AJ46),0)+1),""),$Q$5,"",$Q$6,"dts=h","fill=b","array=true"))&gt;1,FJ$21,IF(INDEX(INDIRECT($AI46),FJ$21,MATCH($AH46,INDIRECT($AJ46),0)+1)="",FJ$21,IF(INDEX(INDIRECT($AI46),FJ$21,MATCH($AH46,INDIRECT($AJ46),0)+1)="Label",FJ$21,IF(INDEX(INDIRECT($AI46),FJ$21,MATCH($AH46,INDIRECT($AJ46),0)+1)="GLabel",FJ$21,"")))),""),""),"")</f>
        <v/>
      </c>
      <c r="FK46" s="4" t="str">
        <f ca="1">IF(Sec_Formula_Indicator&gt;0,IF(LEN($AH46)&gt;0,IF(FK$21&lt;=INDEX(INDIRECT($AJ46),1,MATCH($AH46,INDIRECT($AJ46),0)+1)+1,IF(COUNTA(_xll.BDH(TKR,IFERROR(INDEX(INDIRECT($AI46),FK$21,MATCH($AH46,INDIRECT($AJ46),0)+1),""),$Q$5,"",$Q$6,"dts=h","fill=b","array=true"))&gt;1,FK$21,IF(INDEX(INDIRECT($AI46),FK$21,MATCH($AH46,INDIRECT($AJ46),0)+1)="",FK$21,IF(INDEX(INDIRECT($AI46),FK$21,MATCH($AH46,INDIRECT($AJ46),0)+1)="Label",FK$21,IF(INDEX(INDIRECT($AI46),FK$21,MATCH($AH46,INDIRECT($AJ46),0)+1)="GLabel",FK$21,"")))),""),""),"")</f>
        <v/>
      </c>
      <c r="FL46" s="4" t="str">
        <f ca="1">IF(Sec_Formula_Indicator&gt;0,IF(LEN($AH46)&gt;0,IF(FL$21&lt;=INDEX(INDIRECT($AJ46),1,MATCH($AH46,INDIRECT($AJ46),0)+1)+1,IF(COUNTA(_xll.BDH(TKR,IFERROR(INDEX(INDIRECT($AI46),FL$21,MATCH($AH46,INDIRECT($AJ46),0)+1),""),$Q$5,"",$Q$6,"dts=h","fill=b","array=true"))&gt;1,FL$21,IF(INDEX(INDIRECT($AI46),FL$21,MATCH($AH46,INDIRECT($AJ46),0)+1)="",FL$21,IF(INDEX(INDIRECT($AI46),FL$21,MATCH($AH46,INDIRECT($AJ46),0)+1)="Label",FL$21,IF(INDEX(INDIRECT($AI46),FL$21,MATCH($AH46,INDIRECT($AJ46),0)+1)="GLabel",FL$21,"")))),""),""),"")</f>
        <v/>
      </c>
      <c r="FM46" s="4" t="str">
        <f ca="1">IF(Sec_Formula_Indicator&gt;0,IF(LEN($AH46)&gt;0,IF(FM$21&lt;=INDEX(INDIRECT($AJ46),1,MATCH($AH46,INDIRECT($AJ46),0)+1)+1,IF(COUNTA(_xll.BDH(TKR,IFERROR(INDEX(INDIRECT($AI46),FM$21,MATCH($AH46,INDIRECT($AJ46),0)+1),""),$Q$5,"",$Q$6,"dts=h","fill=b","array=true"))&gt;1,FM$21,IF(INDEX(INDIRECT($AI46),FM$21,MATCH($AH46,INDIRECT($AJ46),0)+1)="",FM$21,IF(INDEX(INDIRECT($AI46),FM$21,MATCH($AH46,INDIRECT($AJ46),0)+1)="Label",FM$21,IF(INDEX(INDIRECT($AI46),FM$21,MATCH($AH46,INDIRECT($AJ46),0)+1)="GLabel",FM$21,"")))),""),""),"")</f>
        <v/>
      </c>
      <c r="FN46" s="4" t="str">
        <f ca="1">IF(Sec_Formula_Indicator&gt;0,IF(LEN($AH46)&gt;0,IF(FN$21&lt;=INDEX(INDIRECT($AJ46),1,MATCH($AH46,INDIRECT($AJ46),0)+1)+1,IF(COUNTA(_xll.BDH(TKR,IFERROR(INDEX(INDIRECT($AI46),FN$21,MATCH($AH46,INDIRECT($AJ46),0)+1),""),$Q$5,"",$Q$6,"dts=h","fill=b","array=true"))&gt;1,FN$21,IF(INDEX(INDIRECT($AI46),FN$21,MATCH($AH46,INDIRECT($AJ46),0)+1)="",FN$21,IF(INDEX(INDIRECT($AI46),FN$21,MATCH($AH46,INDIRECT($AJ46),0)+1)="Label",FN$21,IF(INDEX(INDIRECT($AI46),FN$21,MATCH($AH46,INDIRECT($AJ46),0)+1)="GLabel",FN$21,"")))),""),""),"")</f>
        <v/>
      </c>
      <c r="FO46" s="4" t="str">
        <f ca="1">IF(Sec_Formula_Indicator&gt;0,IF(LEN($AH46)&gt;0,IF(FO$21&lt;=INDEX(INDIRECT($AJ46),1,MATCH($AH46,INDIRECT($AJ46),0)+1)+1,IF(COUNTA(_xll.BDH(TKR,IFERROR(INDEX(INDIRECT($AI46),FO$21,MATCH($AH46,INDIRECT($AJ46),0)+1),""),$Q$5,"",$Q$6,"dts=h","fill=b","array=true"))&gt;1,FO$21,IF(INDEX(INDIRECT($AI46),FO$21,MATCH($AH46,INDIRECT($AJ46),0)+1)="",FO$21,IF(INDEX(INDIRECT($AI46),FO$21,MATCH($AH46,INDIRECT($AJ46),0)+1)="Label",FO$21,IF(INDEX(INDIRECT($AI46),FO$21,MATCH($AH46,INDIRECT($AJ46),0)+1)="GLabel",FO$21,"")))),""),""),"")</f>
        <v/>
      </c>
      <c r="FP46" s="4" t="str">
        <f ca="1">IF(Sec_Formula_Indicator&gt;0,IF(LEN($AH46)&gt;0,IF(FP$21&lt;=INDEX(INDIRECT($AJ46),1,MATCH($AH46,INDIRECT($AJ46),0)+1)+1,IF(COUNTA(_xll.BDH(TKR,IFERROR(INDEX(INDIRECT($AI46),FP$21,MATCH($AH46,INDIRECT($AJ46),0)+1),""),$Q$5,"",$Q$6,"dts=h","fill=b","array=true"))&gt;1,FP$21,IF(INDEX(INDIRECT($AI46),FP$21,MATCH($AH46,INDIRECT($AJ46),0)+1)="",FP$21,IF(INDEX(INDIRECT($AI46),FP$21,MATCH($AH46,INDIRECT($AJ46),0)+1)="Label",FP$21,IF(INDEX(INDIRECT($AI46),FP$21,MATCH($AH46,INDIRECT($AJ46),0)+1)="GLabel",FP$21,"")))),""),""),"")</f>
        <v/>
      </c>
      <c r="FQ46" s="4" t="str">
        <f ca="1">IF(Sec_Formula_Indicator&gt;0,IF(LEN($AH46)&gt;0,IF(FQ$21&lt;=INDEX(INDIRECT($AJ46),1,MATCH($AH46,INDIRECT($AJ46),0)+1)+1,IF(COUNTA(_xll.BDH(TKR,IFERROR(INDEX(INDIRECT($AI46),FQ$21,MATCH($AH46,INDIRECT($AJ46),0)+1),""),$Q$5,"",$Q$6,"dts=h","fill=b","array=true"))&gt;1,FQ$21,IF(INDEX(INDIRECT($AI46),FQ$21,MATCH($AH46,INDIRECT($AJ46),0)+1)="",FQ$21,IF(INDEX(INDIRECT($AI46),FQ$21,MATCH($AH46,INDIRECT($AJ46),0)+1)="Label",FQ$21,IF(INDEX(INDIRECT($AI46),FQ$21,MATCH($AH46,INDIRECT($AJ46),0)+1)="GLabel",FQ$21,"")))),""),""),"")</f>
        <v/>
      </c>
      <c r="FR46" s="4" t="str">
        <f ca="1">IF(Sec_Formula_Indicator&gt;0,IF(LEN($AH46)&gt;0,IF(FR$21&lt;=INDEX(INDIRECT($AJ46),1,MATCH($AH46,INDIRECT($AJ46),0)+1)+1,IF(COUNTA(_xll.BDH(TKR,IFERROR(INDEX(INDIRECT($AI46),FR$21,MATCH($AH46,INDIRECT($AJ46),0)+1),""),$Q$5,"",$Q$6,"dts=h","fill=b","array=true"))&gt;1,FR$21,IF(INDEX(INDIRECT($AI46),FR$21,MATCH($AH46,INDIRECT($AJ46),0)+1)="",FR$21,IF(INDEX(INDIRECT($AI46),FR$21,MATCH($AH46,INDIRECT($AJ46),0)+1)="Label",FR$21,IF(INDEX(INDIRECT($AI46),FR$21,MATCH($AH46,INDIRECT($AJ46),0)+1)="GLabel",FR$21,"")))),""),""),"")</f>
        <v/>
      </c>
      <c r="FS46" s="4" t="str">
        <f ca="1">IF(Sec_Formula_Indicator&gt;0,IF(LEN($AH46)&gt;0,IF(FS$21&lt;=INDEX(INDIRECT($AJ46),1,MATCH($AH46,INDIRECT($AJ46),0)+1)+1,IF(COUNTA(_xll.BDH(TKR,IFERROR(INDEX(INDIRECT($AI46),FS$21,MATCH($AH46,INDIRECT($AJ46),0)+1),""),$Q$5,"",$Q$6,"dts=h","fill=b","array=true"))&gt;1,FS$21,IF(INDEX(INDIRECT($AI46),FS$21,MATCH($AH46,INDIRECT($AJ46),0)+1)="",FS$21,IF(INDEX(INDIRECT($AI46),FS$21,MATCH($AH46,INDIRECT($AJ46),0)+1)="Label",FS$21,IF(INDEX(INDIRECT($AI46),FS$21,MATCH($AH46,INDIRECT($AJ46),0)+1)="GLabel",FS$21,"")))),""),""),"")</f>
        <v/>
      </c>
      <c r="FT46" s="4" t="str">
        <f ca="1">IF(Sec_Formula_Indicator&gt;0,IF(LEN($AH46)&gt;0,IF(FT$21&lt;=INDEX(INDIRECT($AJ46),1,MATCH($AH46,INDIRECT($AJ46),0)+1)+1,IF(COUNTA(_xll.BDH(TKR,IFERROR(INDEX(INDIRECT($AI46),FT$21,MATCH($AH46,INDIRECT($AJ46),0)+1),""),$Q$5,"",$Q$6,"dts=h","fill=b","array=true"))&gt;1,FT$21,IF(INDEX(INDIRECT($AI46),FT$21,MATCH($AH46,INDIRECT($AJ46),0)+1)="",FT$21,IF(INDEX(INDIRECT($AI46),FT$21,MATCH($AH46,INDIRECT($AJ46),0)+1)="Label",FT$21,IF(INDEX(INDIRECT($AI46),FT$21,MATCH($AH46,INDIRECT($AJ46),0)+1)="GLabel",FT$21,"")))),""),""),"")</f>
        <v/>
      </c>
      <c r="FU46" s="4" t="str">
        <f ca="1">IF(Sec_Formula_Indicator&gt;0,IF(LEN($AH46)&gt;0,IF(FU$21&lt;=INDEX(INDIRECT($AJ46),1,MATCH($AH46,INDIRECT($AJ46),0)+1)+1,IF(COUNTA(_xll.BDH(TKR,IFERROR(INDEX(INDIRECT($AI46),FU$21,MATCH($AH46,INDIRECT($AJ46),0)+1),""),$Q$5,"",$Q$6,"dts=h","fill=b","array=true"))&gt;1,FU$21,IF(INDEX(INDIRECT($AI46),FU$21,MATCH($AH46,INDIRECT($AJ46),0)+1)="",FU$21,IF(INDEX(INDIRECT($AI46),FU$21,MATCH($AH46,INDIRECT($AJ46),0)+1)="Label",FU$21,IF(INDEX(INDIRECT($AI46),FU$21,MATCH($AH46,INDIRECT($AJ46),0)+1)="GLabel",FU$21,"")))),""),""),"")</f>
        <v/>
      </c>
      <c r="FV46" s="4" t="str">
        <f ca="1">IF(Sec_Formula_Indicator&gt;0,IF(LEN($AH46)&gt;0,IF(FV$21&lt;=INDEX(INDIRECT($AJ46),1,MATCH($AH46,INDIRECT($AJ46),0)+1)+1,IF(COUNTA(_xll.BDH(TKR,IFERROR(INDEX(INDIRECT($AI46),FV$21,MATCH($AH46,INDIRECT($AJ46),0)+1),""),$Q$5,"",$Q$6,"dts=h","fill=b","array=true"))&gt;1,FV$21,IF(INDEX(INDIRECT($AI46),FV$21,MATCH($AH46,INDIRECT($AJ46),0)+1)="",FV$21,IF(INDEX(INDIRECT($AI46),FV$21,MATCH($AH46,INDIRECT($AJ46),0)+1)="Label",FV$21,IF(INDEX(INDIRECT($AI46),FV$21,MATCH($AH46,INDIRECT($AJ46),0)+1)="GLabel",FV$21,"")))),""),""),"")</f>
        <v/>
      </c>
      <c r="FW46" s="4" t="str">
        <f ca="1">IF(Sec_Formula_Indicator&gt;0,IF(LEN($AH46)&gt;0,IF(FW$21&lt;=INDEX(INDIRECT($AJ46),1,MATCH($AH46,INDIRECT($AJ46),0)+1)+1,IF(COUNTA(_xll.BDH(TKR,IFERROR(INDEX(INDIRECT($AI46),FW$21,MATCH($AH46,INDIRECT($AJ46),0)+1),""),$Q$5,"",$Q$6,"dts=h","fill=b","array=true"))&gt;1,FW$21,IF(INDEX(INDIRECT($AI46),FW$21,MATCH($AH46,INDIRECT($AJ46),0)+1)="",FW$21,IF(INDEX(INDIRECT($AI46),FW$21,MATCH($AH46,INDIRECT($AJ46),0)+1)="Label",FW$21,IF(INDEX(INDIRECT($AI46),FW$21,MATCH($AH46,INDIRECT($AJ46),0)+1)="GLabel",FW$21,"")))),""),""),"")</f>
        <v/>
      </c>
      <c r="FX46" s="4" t="str">
        <f ca="1">IF(Sec_Formula_Indicator&gt;0,IF(LEN($AH46)&gt;0,IF(FX$21&lt;=INDEX(INDIRECT($AJ46),1,MATCH($AH46,INDIRECT($AJ46),0)+1)+1,IF(COUNTA(_xll.BDH(TKR,IFERROR(INDEX(INDIRECT($AI46),FX$21,MATCH($AH46,INDIRECT($AJ46),0)+1),""),$Q$5,"",$Q$6,"dts=h","fill=b","array=true"))&gt;1,FX$21,IF(INDEX(INDIRECT($AI46),FX$21,MATCH($AH46,INDIRECT($AJ46),0)+1)="",FX$21,IF(INDEX(INDIRECT($AI46),FX$21,MATCH($AH46,INDIRECT($AJ46),0)+1)="Label",FX$21,IF(INDEX(INDIRECT($AI46),FX$21,MATCH($AH46,INDIRECT($AJ46),0)+1)="GLabel",FX$21,"")))),""),""),"")</f>
        <v/>
      </c>
      <c r="FY46" s="4" t="str">
        <f ca="1">IF(Sec_Formula_Indicator&gt;0,IF(LEN($AH46)&gt;0,IF(FY$21&lt;=INDEX(INDIRECT($AJ46),1,MATCH($AH46,INDIRECT($AJ46),0)+1)+1,IF(COUNTA(_xll.BDH(TKR,IFERROR(INDEX(INDIRECT($AI46),FY$21,MATCH($AH46,INDIRECT($AJ46),0)+1),""),$Q$5,"",$Q$6,"dts=h","fill=b","array=true"))&gt;1,FY$21,IF(INDEX(INDIRECT($AI46),FY$21,MATCH($AH46,INDIRECT($AJ46),0)+1)="",FY$21,IF(INDEX(INDIRECT($AI46),FY$21,MATCH($AH46,INDIRECT($AJ46),0)+1)="Label",FY$21,IF(INDEX(INDIRECT($AI46),FY$21,MATCH($AH46,INDIRECT($AJ46),0)+1)="GLabel",FY$21,"")))),""),""),"")</f>
        <v/>
      </c>
      <c r="FZ46" s="4" t="str">
        <f ca="1">IF(Sec_Formula_Indicator&gt;0,IF(LEN($AH46)&gt;0,IF(FZ$21&lt;=INDEX(INDIRECT($AJ46),1,MATCH($AH46,INDIRECT($AJ46),0)+1)+1,IF(COUNTA(_xll.BDH(TKR,IFERROR(INDEX(INDIRECT($AI46),FZ$21,MATCH($AH46,INDIRECT($AJ46),0)+1),""),$Q$5,"",$Q$6,"dts=h","fill=b","array=true"))&gt;1,FZ$21,IF(INDEX(INDIRECT($AI46),FZ$21,MATCH($AH46,INDIRECT($AJ46),0)+1)="",FZ$21,IF(INDEX(INDIRECT($AI46),FZ$21,MATCH($AH46,INDIRECT($AJ46),0)+1)="Label",FZ$21,IF(INDEX(INDIRECT($AI46),FZ$21,MATCH($AH46,INDIRECT($AJ46),0)+1)="GLabel",FZ$21,"")))),""),""),"")</f>
        <v/>
      </c>
      <c r="GA46" s="4" t="str">
        <f ca="1">IF(Sec_Formula_Indicator&gt;0,IF(LEN($AH46)&gt;0,IF(GA$21&lt;=INDEX(INDIRECT($AJ46),1,MATCH($AH46,INDIRECT($AJ46),0)+1)+1,IF(COUNTA(_xll.BDH(TKR,IFERROR(INDEX(INDIRECT($AI46),GA$21,MATCH($AH46,INDIRECT($AJ46),0)+1),""),$Q$5,"",$Q$6,"dts=h","fill=b","array=true"))&gt;1,GA$21,IF(INDEX(INDIRECT($AI46),GA$21,MATCH($AH46,INDIRECT($AJ46),0)+1)="",GA$21,IF(INDEX(INDIRECT($AI46),GA$21,MATCH($AH46,INDIRECT($AJ46),0)+1)="Label",GA$21,IF(INDEX(INDIRECT($AI46),GA$21,MATCH($AH46,INDIRECT($AJ46),0)+1)="GLabel",GA$21,"")))),""),""),"")</f>
        <v/>
      </c>
      <c r="GB46" s="4" t="str">
        <f ca="1">IF(Sec_Formula_Indicator&gt;0,IF(LEN($AH46)&gt;0,IF(GB$21&lt;=INDEX(INDIRECT($AJ46),1,MATCH($AH46,INDIRECT($AJ46),0)+1)+1,IF(COUNTA(_xll.BDH(TKR,IFERROR(INDEX(INDIRECT($AI46),GB$21,MATCH($AH46,INDIRECT($AJ46),0)+1),""),$Q$5,"",$Q$6,"dts=h","fill=b","array=true"))&gt;1,GB$21,IF(INDEX(INDIRECT($AI46),GB$21,MATCH($AH46,INDIRECT($AJ46),0)+1)="",GB$21,IF(INDEX(INDIRECT($AI46),GB$21,MATCH($AH46,INDIRECT($AJ46),0)+1)="Label",GB$21,IF(INDEX(INDIRECT($AI46),GB$21,MATCH($AH46,INDIRECT($AJ46),0)+1)="GLabel",GB$21,"")))),""),""),"")</f>
        <v/>
      </c>
      <c r="GC46" s="4" t="str">
        <f ca="1">IF(Sec_Formula_Indicator&gt;0,IF(LEN($AH46)&gt;0,IF(GC$21&lt;=INDEX(INDIRECT($AJ46),1,MATCH($AH46,INDIRECT($AJ46),0)+1)+1,IF(COUNTA(_xll.BDH(TKR,IFERROR(INDEX(INDIRECT($AI46),GC$21,MATCH($AH46,INDIRECT($AJ46),0)+1),""),$Q$5,"",$Q$6,"dts=h","fill=b","array=true"))&gt;1,GC$21,IF(INDEX(INDIRECT($AI46),GC$21,MATCH($AH46,INDIRECT($AJ46),0)+1)="",GC$21,IF(INDEX(INDIRECT($AI46),GC$21,MATCH($AH46,INDIRECT($AJ46),0)+1)="Label",GC$21,IF(INDEX(INDIRECT($AI46),GC$21,MATCH($AH46,INDIRECT($AJ46),0)+1)="GLabel",GC$21,"")))),""),""),"")</f>
        <v/>
      </c>
      <c r="GD46" s="4" t="str">
        <f ca="1">IF(Sec_Formula_Indicator&gt;0,IF(LEN($AH46)&gt;0,IF(GD$21&lt;=INDEX(INDIRECT($AJ46),1,MATCH($AH46,INDIRECT($AJ46),0)+1)+1,IF(COUNTA(_xll.BDH(TKR,IFERROR(INDEX(INDIRECT($AI46),GD$21,MATCH($AH46,INDIRECT($AJ46),0)+1),""),$Q$5,"",$Q$6,"dts=h","fill=b","array=true"))&gt;1,GD$21,IF(INDEX(INDIRECT($AI46),GD$21,MATCH($AH46,INDIRECT($AJ46),0)+1)="",GD$21,IF(INDEX(INDIRECT($AI46),GD$21,MATCH($AH46,INDIRECT($AJ46),0)+1)="Label",GD$21,IF(INDEX(INDIRECT($AI46),GD$21,MATCH($AH46,INDIRECT($AJ46),0)+1)="GLabel",GD$21,"")))),""),""),"")</f>
        <v/>
      </c>
      <c r="GE46" s="4" t="str">
        <f ca="1">IF(Sec_Formula_Indicator&gt;0,IF(LEN($AH46)&gt;0,IF(GE$21&lt;=INDEX(INDIRECT($AJ46),1,MATCH($AH46,INDIRECT($AJ46),0)+1)+1,IF(COUNTA(_xll.BDH(TKR,IFERROR(INDEX(INDIRECT($AI46),GE$21,MATCH($AH46,INDIRECT($AJ46),0)+1),""),$Q$5,"",$Q$6,"dts=h","fill=b","array=true"))&gt;1,GE$21,IF(INDEX(INDIRECT($AI46),GE$21,MATCH($AH46,INDIRECT($AJ46),0)+1)="",GE$21,IF(INDEX(INDIRECT($AI46),GE$21,MATCH($AH46,INDIRECT($AJ46),0)+1)="Label",GE$21,IF(INDEX(INDIRECT($AI46),GE$21,MATCH($AH46,INDIRECT($AJ46),0)+1)="GLabel",GE$21,"")))),""),""),"")</f>
        <v/>
      </c>
      <c r="GF46" s="4" t="str">
        <f ca="1">IF(Sec_Formula_Indicator&gt;0,IF(LEN($AH46)&gt;0,IF(GF$21&lt;=INDEX(INDIRECT($AJ46),1,MATCH($AH46,INDIRECT($AJ46),0)+1)+1,IF(COUNTA(_xll.BDH(TKR,IFERROR(INDEX(INDIRECT($AI46),GF$21,MATCH($AH46,INDIRECT($AJ46),0)+1),""),$Q$5,"",$Q$6,"dts=h","fill=b","array=true"))&gt;1,GF$21,IF(INDEX(INDIRECT($AI46),GF$21,MATCH($AH46,INDIRECT($AJ46),0)+1)="",GF$21,IF(INDEX(INDIRECT($AI46),GF$21,MATCH($AH46,INDIRECT($AJ46),0)+1)="Label",GF$21,IF(INDEX(INDIRECT($AI46),GF$21,MATCH($AH46,INDIRECT($AJ46),0)+1)="GLabel",GF$21,"")))),""),""),"")</f>
        <v/>
      </c>
      <c r="GG46" s="4" t="str">
        <f ca="1">IF(Sec_Formula_Indicator&gt;0,IF(LEN($AH46)&gt;0,IF(GG$21&lt;=INDEX(INDIRECT($AJ46),1,MATCH($AH46,INDIRECT($AJ46),0)+1)+1,IF(COUNTA(_xll.BDH(TKR,IFERROR(INDEX(INDIRECT($AI46),GG$21,MATCH($AH46,INDIRECT($AJ46),0)+1),""),$Q$5,"",$Q$6,"dts=h","fill=b","array=true"))&gt;1,GG$21,IF(INDEX(INDIRECT($AI46),GG$21,MATCH($AH46,INDIRECT($AJ46),0)+1)="",GG$21,IF(INDEX(INDIRECT($AI46),GG$21,MATCH($AH46,INDIRECT($AJ46),0)+1)="Label",GG$21,IF(INDEX(INDIRECT($AI46),GG$21,MATCH($AH46,INDIRECT($AJ46),0)+1)="GLabel",GG$21,"")))),""),""),"")</f>
        <v/>
      </c>
      <c r="GH46" s="4" t="str">
        <f ca="1">IF(Sec_Formula_Indicator&gt;0,IF(LEN($AH46)&gt;0,IF(GH$21&lt;=INDEX(INDIRECT($AJ46),1,MATCH($AH46,INDIRECT($AJ46),0)+1)+1,IF(COUNTA(_xll.BDH(TKR,IFERROR(INDEX(INDIRECT($AI46),GH$21,MATCH($AH46,INDIRECT($AJ46),0)+1),""),$Q$5,"",$Q$6,"dts=h","fill=b","array=true"))&gt;1,GH$21,IF(INDEX(INDIRECT($AI46),GH$21,MATCH($AH46,INDIRECT($AJ46),0)+1)="",GH$21,IF(INDEX(INDIRECT($AI46),GH$21,MATCH($AH46,INDIRECT($AJ46),0)+1)="Label",GH$21,IF(INDEX(INDIRECT($AI46),GH$21,MATCH($AH46,INDIRECT($AJ46),0)+1)="GLabel",GH$21,"")))),""),""),"")</f>
        <v/>
      </c>
      <c r="GI46" s="4" t="str">
        <f ca="1">IF(Sec_Formula_Indicator&gt;0,IF(LEN($AH46)&gt;0,IF(GI$21&lt;=INDEX(INDIRECT($AJ46),1,MATCH($AH46,INDIRECT($AJ46),0)+1)+1,IF(COUNTA(_xll.BDH(TKR,IFERROR(INDEX(INDIRECT($AI46),GI$21,MATCH($AH46,INDIRECT($AJ46),0)+1),""),$Q$5,"",$Q$6,"dts=h","fill=b","array=true"))&gt;1,GI$21,IF(INDEX(INDIRECT($AI46),GI$21,MATCH($AH46,INDIRECT($AJ46),0)+1)="",GI$21,IF(INDEX(INDIRECT($AI46),GI$21,MATCH($AH46,INDIRECT($AJ46),0)+1)="Label",GI$21,IF(INDEX(INDIRECT($AI46),GI$21,MATCH($AH46,INDIRECT($AJ46),0)+1)="GLabel",GI$21,"")))),""),""),"")</f>
        <v/>
      </c>
      <c r="GJ46" s="4" t="str">
        <f ca="1">IF(Sec_Formula_Indicator&gt;0,IF(LEN($AH46)&gt;0,IF(GJ$21&lt;=INDEX(INDIRECT($AJ46),1,MATCH($AH46,INDIRECT($AJ46),0)+1)+1,IF(COUNTA(_xll.BDH(TKR,IFERROR(INDEX(INDIRECT($AI46),GJ$21,MATCH($AH46,INDIRECT($AJ46),0)+1),""),$Q$5,"",$Q$6,"dts=h","fill=b","array=true"))&gt;1,GJ$21,IF(INDEX(INDIRECT($AI46),GJ$21,MATCH($AH46,INDIRECT($AJ46),0)+1)="",GJ$21,IF(INDEX(INDIRECT($AI46),GJ$21,MATCH($AH46,INDIRECT($AJ46),0)+1)="Label",GJ$21,IF(INDEX(INDIRECT($AI46),GJ$21,MATCH($AH46,INDIRECT($AJ46),0)+1)="GLabel",GJ$21,"")))),""),""),"")</f>
        <v/>
      </c>
      <c r="GK46" s="4" t="str">
        <f ca="1">IF(Sec_Formula_Indicator&gt;0,IF(LEN($AH46)&gt;0,IF(GK$21&lt;=INDEX(INDIRECT($AJ46),1,MATCH($AH46,INDIRECT($AJ46),0)+1)+1,IF(COUNTA(_xll.BDH(TKR,IFERROR(INDEX(INDIRECT($AI46),GK$21,MATCH($AH46,INDIRECT($AJ46),0)+1),""),$Q$5,"",$Q$6,"dts=h","fill=b","array=true"))&gt;1,GK$21,IF(INDEX(INDIRECT($AI46),GK$21,MATCH($AH46,INDIRECT($AJ46),0)+1)="",GK$21,IF(INDEX(INDIRECT($AI46),GK$21,MATCH($AH46,INDIRECT($AJ46),0)+1)="Label",GK$21,IF(INDEX(INDIRECT($AI46),GK$21,MATCH($AH46,INDIRECT($AJ46),0)+1)="GLabel",GK$21,"")))),""),""),"")</f>
        <v/>
      </c>
      <c r="GL46" s="4" t="str">
        <f ca="1">IF(Sec_Formula_Indicator&gt;0,IF(LEN($AH46)&gt;0,IF(GL$21&lt;=INDEX(INDIRECT($AJ46),1,MATCH($AH46,INDIRECT($AJ46),0)+1)+1,IF(COUNTA(_xll.BDH(TKR,IFERROR(INDEX(INDIRECT($AI46),GL$21,MATCH($AH46,INDIRECT($AJ46),0)+1),""),$Q$5,"",$Q$6,"dts=h","fill=b","array=true"))&gt;1,GL$21,IF(INDEX(INDIRECT($AI46),GL$21,MATCH($AH46,INDIRECT($AJ46),0)+1)="",GL$21,IF(INDEX(INDIRECT($AI46),GL$21,MATCH($AH46,INDIRECT($AJ46),0)+1)="Label",GL$21,IF(INDEX(INDIRECT($AI46),GL$21,MATCH($AH46,INDIRECT($AJ46),0)+1)="GLabel",GL$21,"")))),""),""),"")</f>
        <v/>
      </c>
      <c r="GM46" s="4" t="str">
        <f ca="1">IF(Sec_Formula_Indicator&gt;0,IF(LEN($AH46)&gt;0,IF(GM$21&lt;=INDEX(INDIRECT($AJ46),1,MATCH($AH46,INDIRECT($AJ46),0)+1)+1,IF(COUNTA(_xll.BDH(TKR,IFERROR(INDEX(INDIRECT($AI46),GM$21,MATCH($AH46,INDIRECT($AJ46),0)+1),""),$Q$5,"",$Q$6,"dts=h","fill=b","array=true"))&gt;1,GM$21,IF(INDEX(INDIRECT($AI46),GM$21,MATCH($AH46,INDIRECT($AJ46),0)+1)="",GM$21,IF(INDEX(INDIRECT($AI46),GM$21,MATCH($AH46,INDIRECT($AJ46),0)+1)="Label",GM$21,IF(INDEX(INDIRECT($AI46),GM$21,MATCH($AH46,INDIRECT($AJ46),0)+1)="GLabel",GM$21,"")))),""),""),"")</f>
        <v/>
      </c>
      <c r="GN46" s="4" t="str">
        <f ca="1">IF(Sec_Formula_Indicator&gt;0,IF(LEN($AH46)&gt;0,IF(GN$21&lt;=INDEX(INDIRECT($AJ46),1,MATCH($AH46,INDIRECT($AJ46),0)+1)+1,IF(COUNTA(_xll.BDH(TKR,IFERROR(INDEX(INDIRECT($AI46),GN$21,MATCH($AH46,INDIRECT($AJ46),0)+1),""),$Q$5,"",$Q$6,"dts=h","fill=b","array=true"))&gt;1,GN$21,IF(INDEX(INDIRECT($AI46),GN$21,MATCH($AH46,INDIRECT($AJ46),0)+1)="",GN$21,IF(INDEX(INDIRECT($AI46),GN$21,MATCH($AH46,INDIRECT($AJ46),0)+1)="Label",GN$21,IF(INDEX(INDIRECT($AI46),GN$21,MATCH($AH46,INDIRECT($AJ46),0)+1)="GLabel",GN$21,"")))),""),""),"")</f>
        <v/>
      </c>
      <c r="GO46" s="4" t="str">
        <f ca="1">IF(Sec_Formula_Indicator&gt;0,IF(LEN($AH46)&gt;0,IF(GO$21&lt;=INDEX(INDIRECT($AJ46),1,MATCH($AH46,INDIRECT($AJ46),0)+1)+1,IF(COUNTA(_xll.BDH(TKR,IFERROR(INDEX(INDIRECT($AI46),GO$21,MATCH($AH46,INDIRECT($AJ46),0)+1),""),$Q$5,"",$Q$6,"dts=h","fill=b","array=true"))&gt;1,GO$21,IF(INDEX(INDIRECT($AI46),GO$21,MATCH($AH46,INDIRECT($AJ46),0)+1)="",GO$21,IF(INDEX(INDIRECT($AI46),GO$21,MATCH($AH46,INDIRECT($AJ46),0)+1)="Label",GO$21,IF(INDEX(INDIRECT($AI46),GO$21,MATCH($AH46,INDIRECT($AJ46),0)+1)="GLabel",GO$21,"")))),""),""),"")</f>
        <v/>
      </c>
      <c r="GP46" s="4" t="str">
        <f ca="1">IF(Sec_Formula_Indicator&gt;0,IF(LEN($AH46)&gt;0,IF(GP$21&lt;=INDEX(INDIRECT($AJ46),1,MATCH($AH46,INDIRECT($AJ46),0)+1)+1,IF(COUNTA(_xll.BDH(TKR,IFERROR(INDEX(INDIRECT($AI46),GP$21,MATCH($AH46,INDIRECT($AJ46),0)+1),""),$Q$5,"",$Q$6,"dts=h","fill=b","array=true"))&gt;1,GP$21,IF(INDEX(INDIRECT($AI46),GP$21,MATCH($AH46,INDIRECT($AJ46),0)+1)="",GP$21,IF(INDEX(INDIRECT($AI46),GP$21,MATCH($AH46,INDIRECT($AJ46),0)+1)="Label",GP$21,IF(INDEX(INDIRECT($AI46),GP$21,MATCH($AH46,INDIRECT($AJ46),0)+1)="GLabel",GP$21,"")))),""),""),"")</f>
        <v/>
      </c>
      <c r="GQ46" s="4" t="str">
        <f ca="1">IF(Sec_Formula_Indicator&gt;0,IF(LEN($AH46)&gt;0,IF(GQ$21&lt;=INDEX(INDIRECT($AJ46),1,MATCH($AH46,INDIRECT($AJ46),0)+1)+1,IF(COUNTA(_xll.BDH(TKR,IFERROR(INDEX(INDIRECT($AI46),GQ$21,MATCH($AH46,INDIRECT($AJ46),0)+1),""),$Q$5,"",$Q$6,"dts=h","fill=b","array=true"))&gt;1,GQ$21,IF(INDEX(INDIRECT($AI46),GQ$21,MATCH($AH46,INDIRECT($AJ46),0)+1)="",GQ$21,IF(INDEX(INDIRECT($AI46),GQ$21,MATCH($AH46,INDIRECT($AJ46),0)+1)="Label",GQ$21,IF(INDEX(INDIRECT($AI46),GQ$21,MATCH($AH46,INDIRECT($AJ46),0)+1)="GLabel",GQ$21,"")))),""),""),"")</f>
        <v/>
      </c>
      <c r="GR46" s="4" t="str">
        <f ca="1">IF(Sec_Formula_Indicator&gt;0,IF(LEN($AH46)&gt;0,IF(GR$21&lt;=INDEX(INDIRECT($AJ46),1,MATCH($AH46,INDIRECT($AJ46),0)+1)+1,IF(COUNTA(_xll.BDH(TKR,IFERROR(INDEX(INDIRECT($AI46),GR$21,MATCH($AH46,INDIRECT($AJ46),0)+1),""),$Q$5,"",$Q$6,"dts=h","fill=b","array=true"))&gt;1,GR$21,IF(INDEX(INDIRECT($AI46),GR$21,MATCH($AH46,INDIRECT($AJ46),0)+1)="",GR$21,IF(INDEX(INDIRECT($AI46),GR$21,MATCH($AH46,INDIRECT($AJ46),0)+1)="Label",GR$21,IF(INDEX(INDIRECT($AI46),GR$21,MATCH($AH46,INDIRECT($AJ46),0)+1)="GLabel",GR$21,"")))),""),""),"")</f>
        <v/>
      </c>
      <c r="GS46" s="4" t="str">
        <f ca="1">IF(Sec_Formula_Indicator&gt;0,IF(LEN($AH46)&gt;0,IF(GS$21&lt;=INDEX(INDIRECT($AJ46),1,MATCH($AH46,INDIRECT($AJ46),0)+1)+1,IF(COUNTA(_xll.BDH(TKR,IFERROR(INDEX(INDIRECT($AI46),GS$21,MATCH($AH46,INDIRECT($AJ46),0)+1),""),$Q$5,"",$Q$6,"dts=h","fill=b","array=true"))&gt;1,GS$21,IF(INDEX(INDIRECT($AI46),GS$21,MATCH($AH46,INDIRECT($AJ46),0)+1)="",GS$21,IF(INDEX(INDIRECT($AI46),GS$21,MATCH($AH46,INDIRECT($AJ46),0)+1)="Label",GS$21,IF(INDEX(INDIRECT($AI46),GS$21,MATCH($AH46,INDIRECT($AJ46),0)+1)="GLabel",GS$21,"")))),""),""),"")</f>
        <v/>
      </c>
      <c r="GT46" s="4" t="str">
        <f ca="1">IF(Sec_Formula_Indicator&gt;0,IF(LEN($AH46)&gt;0,IF(GT$21&lt;=INDEX(INDIRECT($AJ46),1,MATCH($AH46,INDIRECT($AJ46),0)+1)+1,IF(COUNTA(_xll.BDH(TKR,IFERROR(INDEX(INDIRECT($AI46),GT$21,MATCH($AH46,INDIRECT($AJ46),0)+1),""),$Q$5,"",$Q$6,"dts=h","fill=b","array=true"))&gt;1,GT$21,IF(INDEX(INDIRECT($AI46),GT$21,MATCH($AH46,INDIRECT($AJ46),0)+1)="",GT$21,IF(INDEX(INDIRECT($AI46),GT$21,MATCH($AH46,INDIRECT($AJ46),0)+1)="Label",GT$21,IF(INDEX(INDIRECT($AI46),GT$21,MATCH($AH46,INDIRECT($AJ46),0)+1)="GLabel",GT$21,"")))),""),""),"")</f>
        <v/>
      </c>
      <c r="GU46" s="4" t="str">
        <f ca="1">IF(Sec_Formula_Indicator&gt;0,IF(LEN($AH46)&gt;0,IF(GU$21&lt;=INDEX(INDIRECT($AJ46),1,MATCH($AH46,INDIRECT($AJ46),0)+1)+1,IF(COUNTA(_xll.BDH(TKR,IFERROR(INDEX(INDIRECT($AI46),GU$21,MATCH($AH46,INDIRECT($AJ46),0)+1),""),$Q$5,"",$Q$6,"dts=h","fill=b","array=true"))&gt;1,GU$21,IF(INDEX(INDIRECT($AI46),GU$21,MATCH($AH46,INDIRECT($AJ46),0)+1)="",GU$21,IF(INDEX(INDIRECT($AI46),GU$21,MATCH($AH46,INDIRECT($AJ46),0)+1)="Label",GU$21,IF(INDEX(INDIRECT($AI46),GU$21,MATCH($AH46,INDIRECT($AJ46),0)+1)="GLabel",GU$21,"")))),""),""),"")</f>
        <v/>
      </c>
      <c r="GV46" s="4" t="str">
        <f ca="1">IF(Sec_Formula_Indicator&gt;0,IF(LEN($AH46)&gt;0,IF(GV$21&lt;=INDEX(INDIRECT($AJ46),1,MATCH($AH46,INDIRECT($AJ46),0)+1)+1,IF(COUNTA(_xll.BDH(TKR,IFERROR(INDEX(INDIRECT($AI46),GV$21,MATCH($AH46,INDIRECT($AJ46),0)+1),""),$Q$5,"",$Q$6,"dts=h","fill=b","array=true"))&gt;1,GV$21,IF(INDEX(INDIRECT($AI46),GV$21,MATCH($AH46,INDIRECT($AJ46),0)+1)="",GV$21,IF(INDEX(INDIRECT($AI46),GV$21,MATCH($AH46,INDIRECT($AJ46),0)+1)="Label",GV$21,IF(INDEX(INDIRECT($AI46),GV$21,MATCH($AH46,INDIRECT($AJ46),0)+1)="GLabel",GV$21,"")))),""),""),"")</f>
        <v/>
      </c>
      <c r="IG46" t="str">
        <f t="shared" ca="1" si="34"/>
        <v/>
      </c>
      <c r="IH46" t="str">
        <f t="shared" ca="1" si="34"/>
        <v/>
      </c>
      <c r="II46" t="str">
        <f t="shared" ca="1" si="34"/>
        <v/>
      </c>
      <c r="IJ46" t="str">
        <f t="shared" ca="1" si="34"/>
        <v/>
      </c>
      <c r="IK46" t="str">
        <f t="shared" ca="1" si="34"/>
        <v/>
      </c>
      <c r="IL46" t="str">
        <f t="shared" ca="1" si="34"/>
        <v/>
      </c>
      <c r="IM46" t="str">
        <f t="shared" ca="1" si="34"/>
        <v/>
      </c>
      <c r="IN46" t="str">
        <f t="shared" ca="1" si="34"/>
        <v/>
      </c>
      <c r="IO46" t="str">
        <f t="shared" ca="1" si="34"/>
        <v/>
      </c>
      <c r="IP46" t="str">
        <f t="shared" ca="1" si="34"/>
        <v/>
      </c>
      <c r="IQ46" t="str">
        <f t="shared" ca="1" si="34"/>
        <v/>
      </c>
      <c r="IR46" t="str">
        <f t="shared" ca="1" si="34"/>
        <v/>
      </c>
      <c r="IS46" t="str">
        <f t="shared" ca="1" si="34"/>
        <v/>
      </c>
      <c r="IT46" t="str">
        <f t="shared" ca="1" si="34"/>
        <v/>
      </c>
      <c r="IU46" t="str">
        <f t="shared" ca="1" si="34"/>
        <v/>
      </c>
      <c r="IV46" t="str">
        <f t="shared" ca="1" si="34"/>
        <v/>
      </c>
      <c r="IW46" t="str">
        <f t="shared" ca="1" si="35"/>
        <v/>
      </c>
      <c r="IX46" t="str">
        <f t="shared" ca="1" si="35"/>
        <v/>
      </c>
      <c r="IY46" t="str">
        <f t="shared" ca="1" si="35"/>
        <v/>
      </c>
      <c r="IZ46" t="str">
        <f t="shared" ca="1" si="35"/>
        <v/>
      </c>
      <c r="JA46" t="str">
        <f t="shared" ca="1" si="35"/>
        <v/>
      </c>
      <c r="JB46" t="str">
        <f t="shared" ca="1" si="35"/>
        <v/>
      </c>
      <c r="JC46" t="str">
        <f t="shared" ca="1" si="35"/>
        <v/>
      </c>
      <c r="JD46" t="str">
        <f t="shared" ca="1" si="35"/>
        <v/>
      </c>
      <c r="JE46" t="str">
        <f t="shared" ca="1" si="35"/>
        <v/>
      </c>
      <c r="JF46" t="str">
        <f t="shared" ca="1" si="35"/>
        <v/>
      </c>
      <c r="JG46" t="str">
        <f t="shared" ca="1" si="35"/>
        <v/>
      </c>
      <c r="JH46" t="str">
        <f t="shared" ca="1" si="35"/>
        <v/>
      </c>
      <c r="JI46" t="str">
        <f t="shared" ca="1" si="35"/>
        <v/>
      </c>
      <c r="JJ46" t="str">
        <f t="shared" ca="1" si="35"/>
        <v/>
      </c>
      <c r="JK46" t="str">
        <f t="shared" ca="1" si="35"/>
        <v/>
      </c>
      <c r="JL46" t="str">
        <f t="shared" ca="1" si="35"/>
        <v/>
      </c>
      <c r="JM46" t="str">
        <f t="shared" ca="1" si="36"/>
        <v/>
      </c>
      <c r="JN46" t="str">
        <f t="shared" ca="1" si="36"/>
        <v/>
      </c>
      <c r="JO46" t="str">
        <f t="shared" ca="1" si="36"/>
        <v/>
      </c>
      <c r="JP46" t="str">
        <f t="shared" ca="1" si="36"/>
        <v/>
      </c>
      <c r="JQ46" t="str">
        <f t="shared" ca="1" si="36"/>
        <v/>
      </c>
      <c r="JR46" t="str">
        <f t="shared" ca="1" si="36"/>
        <v/>
      </c>
      <c r="JS46" t="str">
        <f t="shared" ca="1" si="36"/>
        <v/>
      </c>
      <c r="JT46" t="str">
        <f t="shared" ca="1" si="36"/>
        <v/>
      </c>
      <c r="JU46" t="str">
        <f t="shared" ca="1" si="36"/>
        <v/>
      </c>
      <c r="JV46" t="str">
        <f t="shared" ca="1" si="36"/>
        <v/>
      </c>
      <c r="JW46" t="str">
        <f t="shared" ca="1" si="36"/>
        <v/>
      </c>
      <c r="JX46" t="str">
        <f t="shared" ca="1" si="36"/>
        <v/>
      </c>
      <c r="JY46" t="str">
        <f t="shared" ca="1" si="36"/>
        <v/>
      </c>
      <c r="JZ46" t="str">
        <f t="shared" ca="1" si="36"/>
        <v/>
      </c>
      <c r="KA46" t="str">
        <f t="shared" ca="1" si="36"/>
        <v/>
      </c>
      <c r="KB46" t="str">
        <f t="shared" ca="1" si="36"/>
        <v/>
      </c>
      <c r="KC46" t="str">
        <f t="shared" ca="1" si="37"/>
        <v/>
      </c>
      <c r="KD46" t="str">
        <f t="shared" ca="1" si="37"/>
        <v/>
      </c>
      <c r="KE46" t="str">
        <f t="shared" ca="1" si="37"/>
        <v/>
      </c>
      <c r="KF46" t="str">
        <f t="shared" ca="1" si="37"/>
        <v/>
      </c>
      <c r="KG46" t="str">
        <f t="shared" ca="1" si="37"/>
        <v/>
      </c>
      <c r="KH46" t="str">
        <f t="shared" ca="1" si="37"/>
        <v/>
      </c>
      <c r="KI46" t="str">
        <f t="shared" ca="1" si="37"/>
        <v/>
      </c>
      <c r="KJ46" t="str">
        <f t="shared" ca="1" si="37"/>
        <v/>
      </c>
      <c r="KK46" t="str">
        <f t="shared" ca="1" si="37"/>
        <v/>
      </c>
      <c r="KL46" t="str">
        <f t="shared" ca="1" si="37"/>
        <v/>
      </c>
      <c r="KM46" t="str">
        <f t="shared" ca="1" si="37"/>
        <v/>
      </c>
      <c r="KN46" t="str">
        <f t="shared" ca="1" si="37"/>
        <v/>
      </c>
      <c r="KO46" t="str">
        <f t="shared" ca="1" si="37"/>
        <v/>
      </c>
      <c r="KP46" t="str">
        <f t="shared" ca="1" si="37"/>
        <v/>
      </c>
      <c r="KQ46" t="str">
        <f t="shared" ca="1" si="37"/>
        <v/>
      </c>
      <c r="KR46" t="str">
        <f t="shared" ca="1" si="37"/>
        <v/>
      </c>
      <c r="KS46" t="str">
        <f t="shared" ca="1" si="38"/>
        <v/>
      </c>
      <c r="KT46" t="str">
        <f t="shared" ca="1" si="38"/>
        <v/>
      </c>
      <c r="KU46" t="str">
        <f t="shared" ca="1" si="38"/>
        <v/>
      </c>
      <c r="KV46" t="str">
        <f t="shared" ca="1" si="38"/>
        <v/>
      </c>
      <c r="KW46" t="str">
        <f t="shared" ca="1" si="38"/>
        <v/>
      </c>
      <c r="KX46" t="str">
        <f t="shared" ca="1" si="38"/>
        <v/>
      </c>
      <c r="KY46" t="str">
        <f t="shared" ca="1" si="38"/>
        <v/>
      </c>
      <c r="KZ46" t="str">
        <f t="shared" ca="1" si="38"/>
        <v/>
      </c>
      <c r="LA46" t="str">
        <f t="shared" ca="1" si="38"/>
        <v/>
      </c>
      <c r="LB46" t="str">
        <f t="shared" ca="1" si="38"/>
        <v/>
      </c>
      <c r="LC46" t="str">
        <f t="shared" ca="1" si="38"/>
        <v/>
      </c>
      <c r="LD46" t="str">
        <f t="shared" ca="1" si="38"/>
        <v/>
      </c>
      <c r="LE46" t="str">
        <f t="shared" ca="1" si="38"/>
        <v/>
      </c>
      <c r="LF46" t="str">
        <f t="shared" ca="1" si="38"/>
        <v/>
      </c>
      <c r="LG46" t="str">
        <f t="shared" ca="1" si="38"/>
        <v/>
      </c>
      <c r="LH46" t="str">
        <f t="shared" ca="1" si="38"/>
        <v/>
      </c>
      <c r="LI46" t="str">
        <f t="shared" ca="1" si="39"/>
        <v/>
      </c>
      <c r="LJ46" t="str">
        <f t="shared" ca="1" si="39"/>
        <v/>
      </c>
      <c r="LK46" t="str">
        <f t="shared" ca="1" si="39"/>
        <v/>
      </c>
      <c r="LL46" t="str">
        <f t="shared" ca="1" si="39"/>
        <v/>
      </c>
      <c r="LM46" t="str">
        <f t="shared" ca="1" si="39"/>
        <v/>
      </c>
      <c r="LN46" t="str">
        <f t="shared" ca="1" si="39"/>
        <v/>
      </c>
      <c r="LO46" t="str">
        <f t="shared" ca="1" si="39"/>
        <v/>
      </c>
      <c r="LP46" t="str">
        <f t="shared" ca="1" si="39"/>
        <v/>
      </c>
      <c r="LQ46" t="str">
        <f t="shared" ca="1" si="39"/>
        <v/>
      </c>
      <c r="LR46" t="str">
        <f t="shared" ca="1" si="39"/>
        <v/>
      </c>
      <c r="LS46" t="str">
        <f t="shared" ca="1" si="39"/>
        <v/>
      </c>
      <c r="LT46" t="str">
        <f t="shared" ca="1" si="39"/>
        <v/>
      </c>
      <c r="LU46" t="str">
        <f t="shared" ca="1" si="39"/>
        <v/>
      </c>
      <c r="LV46" t="str">
        <f t="shared" ca="1" si="39"/>
        <v/>
      </c>
      <c r="LW46" t="str">
        <f t="shared" ca="1" si="39"/>
        <v/>
      </c>
      <c r="LX46" t="str">
        <f t="shared" ca="1" si="39"/>
        <v/>
      </c>
      <c r="LY46" t="str">
        <f t="shared" ca="1" si="40"/>
        <v/>
      </c>
      <c r="LZ46" t="str">
        <f t="shared" ca="1" si="40"/>
        <v/>
      </c>
      <c r="MA46" t="str">
        <f t="shared" ca="1" si="40"/>
        <v/>
      </c>
      <c r="MB46" t="str">
        <f t="shared" ca="1" si="40"/>
        <v/>
      </c>
      <c r="MC46" t="str">
        <f t="shared" ca="1" si="40"/>
        <v/>
      </c>
      <c r="MD46" t="str">
        <f t="shared" ca="1" si="40"/>
        <v/>
      </c>
      <c r="ME46" t="str">
        <f t="shared" ca="1" si="40"/>
        <v/>
      </c>
      <c r="MF46" t="str">
        <f t="shared" ca="1" si="40"/>
        <v/>
      </c>
      <c r="MG46" t="str">
        <f t="shared" ca="1" si="40"/>
        <v/>
      </c>
      <c r="MH46" t="str">
        <f t="shared" ca="1" si="40"/>
        <v/>
      </c>
      <c r="MI46" t="str">
        <f t="shared" ca="1" si="40"/>
        <v/>
      </c>
      <c r="MJ46" t="str">
        <f t="shared" ca="1" si="40"/>
        <v/>
      </c>
      <c r="MK46" t="str">
        <f t="shared" ca="1" si="40"/>
        <v/>
      </c>
      <c r="ML46" t="str">
        <f t="shared" ca="1" si="40"/>
        <v/>
      </c>
      <c r="MM46" t="str">
        <f t="shared" ca="1" si="40"/>
        <v/>
      </c>
      <c r="MN46" t="str">
        <f t="shared" ca="1" si="40"/>
        <v/>
      </c>
      <c r="MO46" t="str">
        <f t="shared" ca="1" si="41"/>
        <v/>
      </c>
      <c r="MP46" t="str">
        <f t="shared" ca="1" si="41"/>
        <v/>
      </c>
      <c r="MQ46" t="str">
        <f t="shared" ca="1" si="41"/>
        <v/>
      </c>
      <c r="MR46" t="str">
        <f t="shared" ca="1" si="41"/>
        <v/>
      </c>
      <c r="MS46" t="str">
        <f t="shared" ca="1" si="41"/>
        <v/>
      </c>
      <c r="MT46" t="str">
        <f t="shared" ca="1" si="41"/>
        <v/>
      </c>
      <c r="MU46" t="str">
        <f t="shared" ca="1" si="41"/>
        <v/>
      </c>
      <c r="MV46" t="str">
        <f t="shared" ca="1" si="41"/>
        <v/>
      </c>
      <c r="MW46" t="str">
        <f t="shared" ca="1" si="41"/>
        <v/>
      </c>
      <c r="MX46" t="str">
        <f t="shared" ca="1" si="41"/>
        <v/>
      </c>
      <c r="MY46" t="str">
        <f t="shared" ca="1" si="41"/>
        <v/>
      </c>
      <c r="MZ46" t="str">
        <f t="shared" ca="1" si="41"/>
        <v/>
      </c>
      <c r="NA46" t="str">
        <f t="shared" ca="1" si="41"/>
        <v/>
      </c>
      <c r="NB46" t="str">
        <f t="shared" ca="1" si="41"/>
        <v/>
      </c>
      <c r="NC46" t="str">
        <f t="shared" ca="1" si="41"/>
        <v/>
      </c>
      <c r="ND46" t="str">
        <f t="shared" ca="1" si="41"/>
        <v/>
      </c>
      <c r="NE46" t="str">
        <f t="shared" ca="1" si="42"/>
        <v/>
      </c>
      <c r="NF46" t="str">
        <f t="shared" ca="1" si="42"/>
        <v/>
      </c>
      <c r="NG46" t="str">
        <f t="shared" ca="1" si="42"/>
        <v/>
      </c>
      <c r="NH46" t="str">
        <f t="shared" ca="1" si="42"/>
        <v/>
      </c>
      <c r="NI46" t="str">
        <f t="shared" ca="1" si="42"/>
        <v/>
      </c>
      <c r="NJ46" t="str">
        <f t="shared" ca="1" si="42"/>
        <v/>
      </c>
      <c r="NK46" t="str">
        <f t="shared" ca="1" si="42"/>
        <v/>
      </c>
      <c r="NL46" t="str">
        <f t="shared" ca="1" si="42"/>
        <v/>
      </c>
      <c r="NM46" t="str">
        <f t="shared" ca="1" si="42"/>
        <v/>
      </c>
      <c r="NN46" t="str">
        <f t="shared" ca="1" si="42"/>
        <v/>
      </c>
      <c r="NO46" t="str">
        <f t="shared" ca="1" si="42"/>
        <v/>
      </c>
      <c r="NP46" t="str">
        <f t="shared" ca="1" si="42"/>
        <v/>
      </c>
      <c r="NQ46" t="str">
        <f t="shared" ca="1" si="42"/>
        <v/>
      </c>
      <c r="NR46" t="str">
        <f t="shared" ca="1" si="42"/>
        <v/>
      </c>
      <c r="NS46" t="str">
        <f t="shared" ca="1" si="42"/>
        <v/>
      </c>
      <c r="NT46" t="str">
        <f t="shared" ca="1" si="42"/>
        <v/>
      </c>
      <c r="NU46" t="str">
        <f t="shared" ca="1" si="43"/>
        <v/>
      </c>
      <c r="NV46" t="str">
        <f t="shared" ca="1" si="43"/>
        <v/>
      </c>
      <c r="NW46" t="str">
        <f t="shared" ca="1" si="43"/>
        <v/>
      </c>
      <c r="NX46" t="str">
        <f t="shared" ca="1" si="43"/>
        <v/>
      </c>
      <c r="NY46" t="str">
        <f t="shared" ca="1" si="43"/>
        <v/>
      </c>
      <c r="NZ46" t="str">
        <f t="shared" ca="1" si="43"/>
        <v/>
      </c>
      <c r="OA46" t="str">
        <f t="shared" ca="1" si="43"/>
        <v/>
      </c>
      <c r="OB46" t="str">
        <f t="shared" ca="1" si="43"/>
        <v/>
      </c>
      <c r="OC46" t="str">
        <f t="shared" ca="1" si="43"/>
        <v/>
      </c>
      <c r="OD46" t="str">
        <f t="shared" ca="1" si="43"/>
        <v/>
      </c>
      <c r="OE46" t="str">
        <f t="shared" ca="1" si="43"/>
        <v/>
      </c>
      <c r="OF46" t="str">
        <f t="shared" ca="1" si="43"/>
        <v/>
      </c>
      <c r="OG46" t="str">
        <f t="shared" ca="1" si="43"/>
        <v/>
      </c>
      <c r="OH46" t="str">
        <f t="shared" ca="1" si="43"/>
        <v/>
      </c>
      <c r="OI46" t="str">
        <f t="shared" ca="1" si="43"/>
        <v/>
      </c>
      <c r="OJ46" t="str">
        <f t="shared" ca="1" si="43"/>
        <v/>
      </c>
      <c r="OL46">
        <v>24</v>
      </c>
      <c r="OM46" s="67" t="str">
        <f ca="1">IF($OM45&lt;&gt;"",IF(COUNTIF($OM$23:$OM45,$OM45)-INDEX($AD$23:$AD$48,MATCH($OM45,$AC$23:$AC$48,0),1)=0,INDEX($AC$23:$AC$48,MATCH($OM45,$AC$23:$AC$48,0)+1,1),$OM45),"")</f>
        <v>Income Statement</v>
      </c>
      <c r="ON46">
        <f t="shared" ca="1" si="22"/>
        <v>2</v>
      </c>
      <c r="OO46" t="str">
        <f t="shared" ca="1" si="16"/>
        <v/>
      </c>
      <c r="OP46" t="str">
        <f t="shared" ca="1" si="17"/>
        <v>SGGrids</v>
      </c>
      <c r="OQ46" s="68" t="str">
        <f t="shared" ca="1" si="18"/>
        <v>SGGridNames</v>
      </c>
      <c r="OT46" t="str">
        <f ca="1">IF($OT45&lt;&gt;"",IF(COUNTIF($OT$23:$OT45,$OT45)-INDEX($AF$23:$AF$48,MATCH($OT45,$AE$23:$AE$48,0),1)=0,INDEX($AE$23:$AE$48,MATCH($OT45,$AE$23:$AE$48,0)+1,1),$OT45),"")</f>
        <v/>
      </c>
      <c r="OU46" t="str">
        <f t="shared" ca="1" si="23"/>
        <v/>
      </c>
      <c r="OV46" t="str">
        <f t="shared" ca="1" si="19"/>
        <v/>
      </c>
      <c r="OW46" t="str">
        <f t="shared" ca="1" si="20"/>
        <v/>
      </c>
      <c r="OX46" t="str">
        <f t="shared" ca="1" si="21"/>
        <v/>
      </c>
    </row>
    <row r="47" spans="4:414">
      <c r="D47" s="21"/>
      <c r="E47" s="21" t="s">
        <v>3263</v>
      </c>
      <c r="F47" s="53" t="s">
        <v>8101</v>
      </c>
      <c r="G47" s="21"/>
      <c r="H47" s="45"/>
      <c r="I47" s="53"/>
      <c r="J47" s="53" t="s">
        <v>8556</v>
      </c>
      <c r="K47" s="53"/>
      <c r="L47" s="45" t="str">
        <f ca="1">IF($O47&lt;&gt;"Key Field",IF(ISNUMBER(MATCH(OFFSET($I47,0,RIGHT($F47)-1),OFFSET($C$7,0,RIGHT($F47)-1,8,1),0)),IF(_xll.BDP(TKR,CHOOSE(RIGHT($F47,1),"BI031","BI032","BI033"),"EQY_FUNDS_SEGMENT_NUMBER",MATCH(OFFSET($I47,0,RIGHT($F47)-1),OFFSET($C$7,0,RIGHT($F47)-1,8,1),0))/100&gt;Industry!$W$7,TRUE,""),""),"")</f>
        <v/>
      </c>
      <c r="M47" s="45"/>
      <c r="N47" s="21" t="s">
        <v>3252</v>
      </c>
      <c r="O47" s="21" t="s">
        <v>8102</v>
      </c>
      <c r="P47" s="21"/>
      <c r="Q47" s="45"/>
      <c r="R47" s="21" t="s">
        <v>8124</v>
      </c>
      <c r="S47" s="21" t="s">
        <v>8536</v>
      </c>
      <c r="T47" s="21" t="s">
        <v>8543</v>
      </c>
      <c r="U47" s="45" t="str">
        <f ca="1">IF($O47&lt;&gt;"Key Field",IF(ISNUMBER(MATCH(OFFSET($R47,0,RIGHT($O47)-1),OFFSET($C$7,0,RIGHT($O47)-1,8,1),0)),IF(_xll.BDP(TKR,CHOOSE(RIGHT($O47,1),"BI031","BI032","BI033"),"EQY_FUNDS_SEGMENT_NUMBER",MATCH(OFFSET($R47,0,RIGHT($O47)-1),OFFSET($C$7,0,RIGHT($O47)-1,8,1),0))/100&gt;Industry!$W$7,TRUE,""),""),"")</f>
        <v/>
      </c>
      <c r="V47" s="72"/>
      <c r="Y47" t="str">
        <f ca="1">IFERROR(IF(OR($H47,$L47,$M47)=TRUE,COUNTIF(Y$23:Y46,"&gt;0")+1,""),"")</f>
        <v/>
      </c>
      <c r="Z47" t="str">
        <f ca="1">IFERROR(IF(OR($Q47,$U47,$V47)=TRUE,COUNTIF(Z$23:Z46,"&gt;0")+1,""),"")</f>
        <v/>
      </c>
      <c r="AA47" s="63" t="str">
        <f ca="1">IF(ISNUMBER($AK47),IF($AK47&gt;=1,COUNTIF($AK$41:$AK46,"&gt;=1")+1,""),"")</f>
        <v/>
      </c>
      <c r="AB47">
        <v>25</v>
      </c>
      <c r="AC47" s="61" t="str">
        <f t="shared" ca="1" si="0"/>
        <v/>
      </c>
      <c r="AD47" s="61" t="str">
        <f t="shared" ca="1" si="1"/>
        <v/>
      </c>
      <c r="AE47" s="63" t="str">
        <f t="shared" ca="1" si="2"/>
        <v/>
      </c>
      <c r="AF47" s="63" t="str">
        <f t="shared" ca="1" si="3"/>
        <v/>
      </c>
      <c r="AG47">
        <v>7</v>
      </c>
      <c r="AH47" t="str">
        <f t="shared" ca="1" si="30"/>
        <v/>
      </c>
      <c r="AI47" t="s">
        <v>6548</v>
      </c>
      <c r="AJ47" t="s">
        <v>6547</v>
      </c>
      <c r="AK47" t="str">
        <f t="shared" ca="1" si="31"/>
        <v/>
      </c>
      <c r="AL47" t="str">
        <f t="shared" ca="1" si="32"/>
        <v/>
      </c>
      <c r="AM47" t="str">
        <f t="shared" ca="1" si="33"/>
        <v/>
      </c>
      <c r="AN47" s="4" t="str">
        <f ca="1">IF(Sec_Formula_Indicator&gt;0,IF(LEN($AH47)&gt;0,IF(AN$21&lt;=INDEX(INDIRECT($AJ47),1,MATCH($AH47,INDIRECT($AJ47),0)+1)+1,IF(COUNTA(_xll.BDH(TKR,IFERROR(INDEX(INDIRECT($AI47),AN$21,MATCH($AH47,INDIRECT($AJ47),0)+1),""),$Q$5,"",$Q$6,"dts=h","fill=b","array=true"))&gt;1,AN$21,IF(INDEX(INDIRECT($AI47),AN$21,MATCH($AH47,INDIRECT($AJ47),0)+1)="",AN$21,IF(INDEX(INDIRECT($AI47),AN$21,MATCH($AH47,INDIRECT($AJ47),0)+1)="Label",AN$21,IF(INDEX(INDIRECT($AI47),AN$21,MATCH($AH47,INDIRECT($AJ47),0)+1)="GLabel",AN$21,"")))),""),""),"")</f>
        <v/>
      </c>
      <c r="AO47" s="4" t="str">
        <f ca="1">IF(Sec_Formula_Indicator&gt;0,IF(LEN($AH47)&gt;0,IF(AO$21&lt;=INDEX(INDIRECT($AJ47),1,MATCH($AH47,INDIRECT($AJ47),0)+1)+1,IF(COUNTA(_xll.BDH(TKR,IFERROR(INDEX(INDIRECT($AI47),AO$21,MATCH($AH47,INDIRECT($AJ47),0)+1),""),$Q$5,"",$Q$6,"dts=h","fill=b","array=true"))&gt;1,AO$21,IF(INDEX(INDIRECT($AI47),AO$21,MATCH($AH47,INDIRECT($AJ47),0)+1)="",AO$21,IF(INDEX(INDIRECT($AI47),AO$21,MATCH($AH47,INDIRECT($AJ47),0)+1)="Label",AO$21,IF(INDEX(INDIRECT($AI47),AO$21,MATCH($AH47,INDIRECT($AJ47),0)+1)="GLabel",AO$21,"")))),""),""),"")</f>
        <v/>
      </c>
      <c r="AP47" s="4" t="str">
        <f ca="1">IF(Sec_Formula_Indicator&gt;0,IF(LEN($AH47)&gt;0,IF(AP$21&lt;=INDEX(INDIRECT($AJ47),1,MATCH($AH47,INDIRECT($AJ47),0)+1)+1,IF(COUNTA(_xll.BDH(TKR,IFERROR(INDEX(INDIRECT($AI47),AP$21,MATCH($AH47,INDIRECT($AJ47),0)+1),""),$Q$5,"",$Q$6,"dts=h","fill=b","array=true"))&gt;1,AP$21,IF(INDEX(INDIRECT($AI47),AP$21,MATCH($AH47,INDIRECT($AJ47),0)+1)="",AP$21,IF(INDEX(INDIRECT($AI47),AP$21,MATCH($AH47,INDIRECT($AJ47),0)+1)="Label",AP$21,IF(INDEX(INDIRECT($AI47),AP$21,MATCH($AH47,INDIRECT($AJ47),0)+1)="GLabel",AP$21,"")))),""),""),"")</f>
        <v/>
      </c>
      <c r="AQ47" s="4" t="str">
        <f ca="1">IF(Sec_Formula_Indicator&gt;0,IF(LEN($AH47)&gt;0,IF(AQ$21&lt;=INDEX(INDIRECT($AJ47),1,MATCH($AH47,INDIRECT($AJ47),0)+1)+1,IF(COUNTA(_xll.BDH(TKR,IFERROR(INDEX(INDIRECT($AI47),AQ$21,MATCH($AH47,INDIRECT($AJ47),0)+1),""),$Q$5,"",$Q$6,"dts=h","fill=b","array=true"))&gt;1,AQ$21,IF(INDEX(INDIRECT($AI47),AQ$21,MATCH($AH47,INDIRECT($AJ47),0)+1)="",AQ$21,IF(INDEX(INDIRECT($AI47),AQ$21,MATCH($AH47,INDIRECT($AJ47),0)+1)="Label",AQ$21,IF(INDEX(INDIRECT($AI47),AQ$21,MATCH($AH47,INDIRECT($AJ47),0)+1)="GLabel",AQ$21,"")))),""),""),"")</f>
        <v/>
      </c>
      <c r="AR47" s="4" t="str">
        <f ca="1">IF(Sec_Formula_Indicator&gt;0,IF(LEN($AH47)&gt;0,IF(AR$21&lt;=INDEX(INDIRECT($AJ47),1,MATCH($AH47,INDIRECT($AJ47),0)+1)+1,IF(COUNTA(_xll.BDH(TKR,IFERROR(INDEX(INDIRECT($AI47),AR$21,MATCH($AH47,INDIRECT($AJ47),0)+1),""),$Q$5,"",$Q$6,"dts=h","fill=b","array=true"))&gt;1,AR$21,IF(INDEX(INDIRECT($AI47),AR$21,MATCH($AH47,INDIRECT($AJ47),0)+1)="",AR$21,IF(INDEX(INDIRECT($AI47),AR$21,MATCH($AH47,INDIRECT($AJ47),0)+1)="Label",AR$21,IF(INDEX(INDIRECT($AI47),AR$21,MATCH($AH47,INDIRECT($AJ47),0)+1)="GLabel",AR$21,"")))),""),""),"")</f>
        <v/>
      </c>
      <c r="AS47" s="4" t="str">
        <f ca="1">IF(Sec_Formula_Indicator&gt;0,IF(LEN($AH47)&gt;0,IF(AS$21&lt;=INDEX(INDIRECT($AJ47),1,MATCH($AH47,INDIRECT($AJ47),0)+1)+1,IF(COUNTA(_xll.BDH(TKR,IFERROR(INDEX(INDIRECT($AI47),AS$21,MATCH($AH47,INDIRECT($AJ47),0)+1),""),$Q$5,"",$Q$6,"dts=h","fill=b","array=true"))&gt;1,AS$21,IF(INDEX(INDIRECT($AI47),AS$21,MATCH($AH47,INDIRECT($AJ47),0)+1)="",AS$21,IF(INDEX(INDIRECT($AI47),AS$21,MATCH($AH47,INDIRECT($AJ47),0)+1)="Label",AS$21,IF(INDEX(INDIRECT($AI47),AS$21,MATCH($AH47,INDIRECT($AJ47),0)+1)="GLabel",AS$21,"")))),""),""),"")</f>
        <v/>
      </c>
      <c r="AT47" s="4" t="str">
        <f ca="1">IF(Sec_Formula_Indicator&gt;0,IF(LEN($AH47)&gt;0,IF(AT$21&lt;=INDEX(INDIRECT($AJ47),1,MATCH($AH47,INDIRECT($AJ47),0)+1)+1,IF(COUNTA(_xll.BDH(TKR,IFERROR(INDEX(INDIRECT($AI47),AT$21,MATCH($AH47,INDIRECT($AJ47),0)+1),""),$Q$5,"",$Q$6,"dts=h","fill=b","array=true"))&gt;1,AT$21,IF(INDEX(INDIRECT($AI47),AT$21,MATCH($AH47,INDIRECT($AJ47),0)+1)="",AT$21,IF(INDEX(INDIRECT($AI47),AT$21,MATCH($AH47,INDIRECT($AJ47),0)+1)="Label",AT$21,IF(INDEX(INDIRECT($AI47),AT$21,MATCH($AH47,INDIRECT($AJ47),0)+1)="GLabel",AT$21,"")))),""),""),"")</f>
        <v/>
      </c>
      <c r="AU47" s="4" t="str">
        <f ca="1">IF(Sec_Formula_Indicator&gt;0,IF(LEN($AH47)&gt;0,IF(AU$21&lt;=INDEX(INDIRECT($AJ47),1,MATCH($AH47,INDIRECT($AJ47),0)+1)+1,IF(COUNTA(_xll.BDH(TKR,IFERROR(INDEX(INDIRECT($AI47),AU$21,MATCH($AH47,INDIRECT($AJ47),0)+1),""),$Q$5,"",$Q$6,"dts=h","fill=b","array=true"))&gt;1,AU$21,IF(INDEX(INDIRECT($AI47),AU$21,MATCH($AH47,INDIRECT($AJ47),0)+1)="",AU$21,IF(INDEX(INDIRECT($AI47),AU$21,MATCH($AH47,INDIRECT($AJ47),0)+1)="Label",AU$21,IF(INDEX(INDIRECT($AI47),AU$21,MATCH($AH47,INDIRECT($AJ47),0)+1)="GLabel",AU$21,"")))),""),""),"")</f>
        <v/>
      </c>
      <c r="AV47" s="4" t="str">
        <f ca="1">IF(Sec_Formula_Indicator&gt;0,IF(LEN($AH47)&gt;0,IF(AV$21&lt;=INDEX(INDIRECT($AJ47),1,MATCH($AH47,INDIRECT($AJ47),0)+1)+1,IF(COUNTA(_xll.BDH(TKR,IFERROR(INDEX(INDIRECT($AI47),AV$21,MATCH($AH47,INDIRECT($AJ47),0)+1),""),$Q$5,"",$Q$6,"dts=h","fill=b","array=true"))&gt;1,AV$21,IF(INDEX(INDIRECT($AI47),AV$21,MATCH($AH47,INDIRECT($AJ47),0)+1)="",AV$21,IF(INDEX(INDIRECT($AI47),AV$21,MATCH($AH47,INDIRECT($AJ47),0)+1)="Label",AV$21,IF(INDEX(INDIRECT($AI47),AV$21,MATCH($AH47,INDIRECT($AJ47),0)+1)="GLabel",AV$21,"")))),""),""),"")</f>
        <v/>
      </c>
      <c r="AW47" s="4" t="str">
        <f ca="1">IF(Sec_Formula_Indicator&gt;0,IF(LEN($AH47)&gt;0,IF(AW$21&lt;=INDEX(INDIRECT($AJ47),1,MATCH($AH47,INDIRECT($AJ47),0)+1)+1,IF(COUNTA(_xll.BDH(TKR,IFERROR(INDEX(INDIRECT($AI47),AW$21,MATCH($AH47,INDIRECT($AJ47),0)+1),""),$Q$5,"",$Q$6,"dts=h","fill=b","array=true"))&gt;1,AW$21,IF(INDEX(INDIRECT($AI47),AW$21,MATCH($AH47,INDIRECT($AJ47),0)+1)="",AW$21,IF(INDEX(INDIRECT($AI47),AW$21,MATCH($AH47,INDIRECT($AJ47),0)+1)="Label",AW$21,IF(INDEX(INDIRECT($AI47),AW$21,MATCH($AH47,INDIRECT($AJ47),0)+1)="GLabel",AW$21,"")))),""),""),"")</f>
        <v/>
      </c>
      <c r="AX47" s="4" t="str">
        <f ca="1">IF(Sec_Formula_Indicator&gt;0,IF(LEN($AH47)&gt;0,IF(AX$21&lt;=INDEX(INDIRECT($AJ47),1,MATCH($AH47,INDIRECT($AJ47),0)+1)+1,IF(COUNTA(_xll.BDH(TKR,IFERROR(INDEX(INDIRECT($AI47),AX$21,MATCH($AH47,INDIRECT($AJ47),0)+1),""),$Q$5,"",$Q$6,"dts=h","fill=b","array=true"))&gt;1,AX$21,IF(INDEX(INDIRECT($AI47),AX$21,MATCH($AH47,INDIRECT($AJ47),0)+1)="",AX$21,IF(INDEX(INDIRECT($AI47),AX$21,MATCH($AH47,INDIRECT($AJ47),0)+1)="Label",AX$21,IF(INDEX(INDIRECT($AI47),AX$21,MATCH($AH47,INDIRECT($AJ47),0)+1)="GLabel",AX$21,"")))),""),""),"")</f>
        <v/>
      </c>
      <c r="AY47" s="4" t="str">
        <f ca="1">IF(Sec_Formula_Indicator&gt;0,IF(LEN($AH47)&gt;0,IF(AY$21&lt;=INDEX(INDIRECT($AJ47),1,MATCH($AH47,INDIRECT($AJ47),0)+1)+1,IF(COUNTA(_xll.BDH(TKR,IFERROR(INDEX(INDIRECT($AI47),AY$21,MATCH($AH47,INDIRECT($AJ47),0)+1),""),$Q$5,"",$Q$6,"dts=h","fill=b","array=true"))&gt;1,AY$21,IF(INDEX(INDIRECT($AI47),AY$21,MATCH($AH47,INDIRECT($AJ47),0)+1)="",AY$21,IF(INDEX(INDIRECT($AI47),AY$21,MATCH($AH47,INDIRECT($AJ47),0)+1)="Label",AY$21,IF(INDEX(INDIRECT($AI47),AY$21,MATCH($AH47,INDIRECT($AJ47),0)+1)="GLabel",AY$21,"")))),""),""),"")</f>
        <v/>
      </c>
      <c r="AZ47" s="4" t="str">
        <f ca="1">IF(Sec_Formula_Indicator&gt;0,IF(LEN($AH47)&gt;0,IF(AZ$21&lt;=INDEX(INDIRECT($AJ47),1,MATCH($AH47,INDIRECT($AJ47),0)+1)+1,IF(COUNTA(_xll.BDH(TKR,IFERROR(INDEX(INDIRECT($AI47),AZ$21,MATCH($AH47,INDIRECT($AJ47),0)+1),""),$Q$5,"",$Q$6,"dts=h","fill=b","array=true"))&gt;1,AZ$21,IF(INDEX(INDIRECT($AI47),AZ$21,MATCH($AH47,INDIRECT($AJ47),0)+1)="",AZ$21,IF(INDEX(INDIRECT($AI47),AZ$21,MATCH($AH47,INDIRECT($AJ47),0)+1)="Label",AZ$21,IF(INDEX(INDIRECT($AI47),AZ$21,MATCH($AH47,INDIRECT($AJ47),0)+1)="GLabel",AZ$21,"")))),""),""),"")</f>
        <v/>
      </c>
      <c r="BA47" s="4" t="str">
        <f ca="1">IF(Sec_Formula_Indicator&gt;0,IF(LEN($AH47)&gt;0,IF(BA$21&lt;=INDEX(INDIRECT($AJ47),1,MATCH($AH47,INDIRECT($AJ47),0)+1)+1,IF(COUNTA(_xll.BDH(TKR,IFERROR(INDEX(INDIRECT($AI47),BA$21,MATCH($AH47,INDIRECT($AJ47),0)+1),""),$Q$5,"",$Q$6,"dts=h","fill=b","array=true"))&gt;1,BA$21,IF(INDEX(INDIRECT($AI47),BA$21,MATCH($AH47,INDIRECT($AJ47),0)+1)="",BA$21,IF(INDEX(INDIRECT($AI47),BA$21,MATCH($AH47,INDIRECT($AJ47),0)+1)="Label",BA$21,IF(INDEX(INDIRECT($AI47),BA$21,MATCH($AH47,INDIRECT($AJ47),0)+1)="GLabel",BA$21,"")))),""),""),"")</f>
        <v/>
      </c>
      <c r="BB47" s="4" t="str">
        <f ca="1">IF(Sec_Formula_Indicator&gt;0,IF(LEN($AH47)&gt;0,IF(BB$21&lt;=INDEX(INDIRECT($AJ47),1,MATCH($AH47,INDIRECT($AJ47),0)+1)+1,IF(COUNTA(_xll.BDH(TKR,IFERROR(INDEX(INDIRECT($AI47),BB$21,MATCH($AH47,INDIRECT($AJ47),0)+1),""),$Q$5,"",$Q$6,"dts=h","fill=b","array=true"))&gt;1,BB$21,IF(INDEX(INDIRECT($AI47),BB$21,MATCH($AH47,INDIRECT($AJ47),0)+1)="",BB$21,IF(INDEX(INDIRECT($AI47),BB$21,MATCH($AH47,INDIRECT($AJ47),0)+1)="Label",BB$21,IF(INDEX(INDIRECT($AI47),BB$21,MATCH($AH47,INDIRECT($AJ47),0)+1)="GLabel",BB$21,"")))),""),""),"")</f>
        <v/>
      </c>
      <c r="BC47" s="4" t="str">
        <f ca="1">IF(Sec_Formula_Indicator&gt;0,IF(LEN($AH47)&gt;0,IF(BC$21&lt;=INDEX(INDIRECT($AJ47),1,MATCH($AH47,INDIRECT($AJ47),0)+1)+1,IF(COUNTA(_xll.BDH(TKR,IFERROR(INDEX(INDIRECT($AI47),BC$21,MATCH($AH47,INDIRECT($AJ47),0)+1),""),$Q$5,"",$Q$6,"dts=h","fill=b","array=true"))&gt;1,BC$21,IF(INDEX(INDIRECT($AI47),BC$21,MATCH($AH47,INDIRECT($AJ47),0)+1)="",BC$21,IF(INDEX(INDIRECT($AI47),BC$21,MATCH($AH47,INDIRECT($AJ47),0)+1)="Label",BC$21,IF(INDEX(INDIRECT($AI47),BC$21,MATCH($AH47,INDIRECT($AJ47),0)+1)="GLabel",BC$21,"")))),""),""),"")</f>
        <v/>
      </c>
      <c r="BD47" s="4" t="str">
        <f ca="1">IF(Sec_Formula_Indicator&gt;0,IF(LEN($AH47)&gt;0,IF(BD$21&lt;=INDEX(INDIRECT($AJ47),1,MATCH($AH47,INDIRECT($AJ47),0)+1)+1,IF(COUNTA(_xll.BDH(TKR,IFERROR(INDEX(INDIRECT($AI47),BD$21,MATCH($AH47,INDIRECT($AJ47),0)+1),""),$Q$5,"",$Q$6,"dts=h","fill=b","array=true"))&gt;1,BD$21,IF(INDEX(INDIRECT($AI47),BD$21,MATCH($AH47,INDIRECT($AJ47),0)+1)="",BD$21,IF(INDEX(INDIRECT($AI47),BD$21,MATCH($AH47,INDIRECT($AJ47),0)+1)="Label",BD$21,IF(INDEX(INDIRECT($AI47),BD$21,MATCH($AH47,INDIRECT($AJ47),0)+1)="GLabel",BD$21,"")))),""),""),"")</f>
        <v/>
      </c>
      <c r="BE47" s="4" t="str">
        <f ca="1">IF(Sec_Formula_Indicator&gt;0,IF(LEN($AH47)&gt;0,IF(BE$21&lt;=INDEX(INDIRECT($AJ47),1,MATCH($AH47,INDIRECT($AJ47),0)+1)+1,IF(COUNTA(_xll.BDH(TKR,IFERROR(INDEX(INDIRECT($AI47),BE$21,MATCH($AH47,INDIRECT($AJ47),0)+1),""),$Q$5,"",$Q$6,"dts=h","fill=b","array=true"))&gt;1,BE$21,IF(INDEX(INDIRECT($AI47),BE$21,MATCH($AH47,INDIRECT($AJ47),0)+1)="",BE$21,IF(INDEX(INDIRECT($AI47),BE$21,MATCH($AH47,INDIRECT($AJ47),0)+1)="Label",BE$21,IF(INDEX(INDIRECT($AI47),BE$21,MATCH($AH47,INDIRECT($AJ47),0)+1)="GLabel",BE$21,"")))),""),""),"")</f>
        <v/>
      </c>
      <c r="BF47" s="4" t="str">
        <f ca="1">IF(Sec_Formula_Indicator&gt;0,IF(LEN($AH47)&gt;0,IF(BF$21&lt;=INDEX(INDIRECT($AJ47),1,MATCH($AH47,INDIRECT($AJ47),0)+1)+1,IF(COUNTA(_xll.BDH(TKR,IFERROR(INDEX(INDIRECT($AI47),BF$21,MATCH($AH47,INDIRECT($AJ47),0)+1),""),$Q$5,"",$Q$6,"dts=h","fill=b","array=true"))&gt;1,BF$21,IF(INDEX(INDIRECT($AI47),BF$21,MATCH($AH47,INDIRECT($AJ47),0)+1)="",BF$21,IF(INDEX(INDIRECT($AI47),BF$21,MATCH($AH47,INDIRECT($AJ47),0)+1)="Label",BF$21,IF(INDEX(INDIRECT($AI47),BF$21,MATCH($AH47,INDIRECT($AJ47),0)+1)="GLabel",BF$21,"")))),""),""),"")</f>
        <v/>
      </c>
      <c r="BG47" s="4" t="str">
        <f ca="1">IF(Sec_Formula_Indicator&gt;0,IF(LEN($AH47)&gt;0,IF(BG$21&lt;=INDEX(INDIRECT($AJ47),1,MATCH($AH47,INDIRECT($AJ47),0)+1)+1,IF(COUNTA(_xll.BDH(TKR,IFERROR(INDEX(INDIRECT($AI47),BG$21,MATCH($AH47,INDIRECT($AJ47),0)+1),""),$Q$5,"",$Q$6,"dts=h","fill=b","array=true"))&gt;1,BG$21,IF(INDEX(INDIRECT($AI47),BG$21,MATCH($AH47,INDIRECT($AJ47),0)+1)="",BG$21,IF(INDEX(INDIRECT($AI47),BG$21,MATCH($AH47,INDIRECT($AJ47),0)+1)="Label",BG$21,IF(INDEX(INDIRECT($AI47),BG$21,MATCH($AH47,INDIRECT($AJ47),0)+1)="GLabel",BG$21,"")))),""),""),"")</f>
        <v/>
      </c>
      <c r="BH47" s="4" t="str">
        <f ca="1">IF(Sec_Formula_Indicator&gt;0,IF(LEN($AH47)&gt;0,IF(BH$21&lt;=INDEX(INDIRECT($AJ47),1,MATCH($AH47,INDIRECT($AJ47),0)+1)+1,IF(COUNTA(_xll.BDH(TKR,IFERROR(INDEX(INDIRECT($AI47),BH$21,MATCH($AH47,INDIRECT($AJ47),0)+1),""),$Q$5,"",$Q$6,"dts=h","fill=b","array=true"))&gt;1,BH$21,IF(INDEX(INDIRECT($AI47),BH$21,MATCH($AH47,INDIRECT($AJ47),0)+1)="",BH$21,IF(INDEX(INDIRECT($AI47),BH$21,MATCH($AH47,INDIRECT($AJ47),0)+1)="Label",BH$21,IF(INDEX(INDIRECT($AI47),BH$21,MATCH($AH47,INDIRECT($AJ47),0)+1)="GLabel",BH$21,"")))),""),""),"")</f>
        <v/>
      </c>
      <c r="BI47" s="4" t="str">
        <f ca="1">IF(Sec_Formula_Indicator&gt;0,IF(LEN($AH47)&gt;0,IF(BI$21&lt;=INDEX(INDIRECT($AJ47),1,MATCH($AH47,INDIRECT($AJ47),0)+1)+1,IF(COUNTA(_xll.BDH(TKR,IFERROR(INDEX(INDIRECT($AI47),BI$21,MATCH($AH47,INDIRECT($AJ47),0)+1),""),$Q$5,"",$Q$6,"dts=h","fill=b","array=true"))&gt;1,BI$21,IF(INDEX(INDIRECT($AI47),BI$21,MATCH($AH47,INDIRECT($AJ47),0)+1)="",BI$21,IF(INDEX(INDIRECT($AI47),BI$21,MATCH($AH47,INDIRECT($AJ47),0)+1)="Label",BI$21,IF(INDEX(INDIRECT($AI47),BI$21,MATCH($AH47,INDIRECT($AJ47),0)+1)="GLabel",BI$21,"")))),""),""),"")</f>
        <v/>
      </c>
      <c r="BJ47" s="4" t="str">
        <f ca="1">IF(Sec_Formula_Indicator&gt;0,IF(LEN($AH47)&gt;0,IF(BJ$21&lt;=INDEX(INDIRECT($AJ47),1,MATCH($AH47,INDIRECT($AJ47),0)+1)+1,IF(COUNTA(_xll.BDH(TKR,IFERROR(INDEX(INDIRECT($AI47),BJ$21,MATCH($AH47,INDIRECT($AJ47),0)+1),""),$Q$5,"",$Q$6,"dts=h","fill=b","array=true"))&gt;1,BJ$21,IF(INDEX(INDIRECT($AI47),BJ$21,MATCH($AH47,INDIRECT($AJ47),0)+1)="",BJ$21,IF(INDEX(INDIRECT($AI47),BJ$21,MATCH($AH47,INDIRECT($AJ47),0)+1)="Label",BJ$21,IF(INDEX(INDIRECT($AI47),BJ$21,MATCH($AH47,INDIRECT($AJ47),0)+1)="GLabel",BJ$21,"")))),""),""),"")</f>
        <v/>
      </c>
      <c r="BK47" s="4" t="str">
        <f ca="1">IF(Sec_Formula_Indicator&gt;0,IF(LEN($AH47)&gt;0,IF(BK$21&lt;=INDEX(INDIRECT($AJ47),1,MATCH($AH47,INDIRECT($AJ47),0)+1)+1,IF(COUNTA(_xll.BDH(TKR,IFERROR(INDEX(INDIRECT($AI47),BK$21,MATCH($AH47,INDIRECT($AJ47),0)+1),""),$Q$5,"",$Q$6,"dts=h","fill=b","array=true"))&gt;1,BK$21,IF(INDEX(INDIRECT($AI47),BK$21,MATCH($AH47,INDIRECT($AJ47),0)+1)="",BK$21,IF(INDEX(INDIRECT($AI47),BK$21,MATCH($AH47,INDIRECT($AJ47),0)+1)="Label",BK$21,IF(INDEX(INDIRECT($AI47),BK$21,MATCH($AH47,INDIRECT($AJ47),0)+1)="GLabel",BK$21,"")))),""),""),"")</f>
        <v/>
      </c>
      <c r="BL47" s="4" t="str">
        <f ca="1">IF(Sec_Formula_Indicator&gt;0,IF(LEN($AH47)&gt;0,IF(BL$21&lt;=INDEX(INDIRECT($AJ47),1,MATCH($AH47,INDIRECT($AJ47),0)+1)+1,IF(COUNTA(_xll.BDH(TKR,IFERROR(INDEX(INDIRECT($AI47),BL$21,MATCH($AH47,INDIRECT($AJ47),0)+1),""),$Q$5,"",$Q$6,"dts=h","fill=b","array=true"))&gt;1,BL$21,IF(INDEX(INDIRECT($AI47),BL$21,MATCH($AH47,INDIRECT($AJ47),0)+1)="",BL$21,IF(INDEX(INDIRECT($AI47),BL$21,MATCH($AH47,INDIRECT($AJ47),0)+1)="Label",BL$21,IF(INDEX(INDIRECT($AI47),BL$21,MATCH($AH47,INDIRECT($AJ47),0)+1)="GLabel",BL$21,"")))),""),""),"")</f>
        <v/>
      </c>
      <c r="BM47" s="4" t="str">
        <f ca="1">IF(Sec_Formula_Indicator&gt;0,IF(LEN($AH47)&gt;0,IF(BM$21&lt;=INDEX(INDIRECT($AJ47),1,MATCH($AH47,INDIRECT($AJ47),0)+1)+1,IF(COUNTA(_xll.BDH(TKR,IFERROR(INDEX(INDIRECT($AI47),BM$21,MATCH($AH47,INDIRECT($AJ47),0)+1),""),$Q$5,"",$Q$6,"dts=h","fill=b","array=true"))&gt;1,BM$21,IF(INDEX(INDIRECT($AI47),BM$21,MATCH($AH47,INDIRECT($AJ47),0)+1)="",BM$21,IF(INDEX(INDIRECT($AI47),BM$21,MATCH($AH47,INDIRECT($AJ47),0)+1)="Label",BM$21,IF(INDEX(INDIRECT($AI47),BM$21,MATCH($AH47,INDIRECT($AJ47),0)+1)="GLabel",BM$21,"")))),""),""),"")</f>
        <v/>
      </c>
      <c r="BN47" s="4" t="str">
        <f ca="1">IF(Sec_Formula_Indicator&gt;0,IF(LEN($AH47)&gt;0,IF(BN$21&lt;=INDEX(INDIRECT($AJ47),1,MATCH($AH47,INDIRECT($AJ47),0)+1)+1,IF(COUNTA(_xll.BDH(TKR,IFERROR(INDEX(INDIRECT($AI47),BN$21,MATCH($AH47,INDIRECT($AJ47),0)+1),""),$Q$5,"",$Q$6,"dts=h","fill=b","array=true"))&gt;1,BN$21,IF(INDEX(INDIRECT($AI47),BN$21,MATCH($AH47,INDIRECT($AJ47),0)+1)="",BN$21,IF(INDEX(INDIRECT($AI47),BN$21,MATCH($AH47,INDIRECT($AJ47),0)+1)="Label",BN$21,IF(INDEX(INDIRECT($AI47),BN$21,MATCH($AH47,INDIRECT($AJ47),0)+1)="GLabel",BN$21,"")))),""),""),"")</f>
        <v/>
      </c>
      <c r="BO47" s="4" t="str">
        <f ca="1">IF(Sec_Formula_Indicator&gt;0,IF(LEN($AH47)&gt;0,IF(BO$21&lt;=INDEX(INDIRECT($AJ47),1,MATCH($AH47,INDIRECT($AJ47),0)+1)+1,IF(COUNTA(_xll.BDH(TKR,IFERROR(INDEX(INDIRECT($AI47),BO$21,MATCH($AH47,INDIRECT($AJ47),0)+1),""),$Q$5,"",$Q$6,"dts=h","fill=b","array=true"))&gt;1,BO$21,IF(INDEX(INDIRECT($AI47),BO$21,MATCH($AH47,INDIRECT($AJ47),0)+1)="",BO$21,IF(INDEX(INDIRECT($AI47),BO$21,MATCH($AH47,INDIRECT($AJ47),0)+1)="Label",BO$21,IF(INDEX(INDIRECT($AI47),BO$21,MATCH($AH47,INDIRECT($AJ47),0)+1)="GLabel",BO$21,"")))),""),""),"")</f>
        <v/>
      </c>
      <c r="BP47" s="4" t="str">
        <f ca="1">IF(Sec_Formula_Indicator&gt;0,IF(LEN($AH47)&gt;0,IF(BP$21&lt;=INDEX(INDIRECT($AJ47),1,MATCH($AH47,INDIRECT($AJ47),0)+1)+1,IF(COUNTA(_xll.BDH(TKR,IFERROR(INDEX(INDIRECT($AI47),BP$21,MATCH($AH47,INDIRECT($AJ47),0)+1),""),$Q$5,"",$Q$6,"dts=h","fill=b","array=true"))&gt;1,BP$21,IF(INDEX(INDIRECT($AI47),BP$21,MATCH($AH47,INDIRECT($AJ47),0)+1)="",BP$21,IF(INDEX(INDIRECT($AI47),BP$21,MATCH($AH47,INDIRECT($AJ47),0)+1)="Label",BP$21,IF(INDEX(INDIRECT($AI47),BP$21,MATCH($AH47,INDIRECT($AJ47),0)+1)="GLabel",BP$21,"")))),""),""),"")</f>
        <v/>
      </c>
      <c r="BQ47" s="4" t="str">
        <f ca="1">IF(Sec_Formula_Indicator&gt;0,IF(LEN($AH47)&gt;0,IF(BQ$21&lt;=INDEX(INDIRECT($AJ47),1,MATCH($AH47,INDIRECT($AJ47),0)+1)+1,IF(COUNTA(_xll.BDH(TKR,IFERROR(INDEX(INDIRECT($AI47),BQ$21,MATCH($AH47,INDIRECT($AJ47),0)+1),""),$Q$5,"",$Q$6,"dts=h","fill=b","array=true"))&gt;1,BQ$21,IF(INDEX(INDIRECT($AI47),BQ$21,MATCH($AH47,INDIRECT($AJ47),0)+1)="",BQ$21,IF(INDEX(INDIRECT($AI47),BQ$21,MATCH($AH47,INDIRECT($AJ47),0)+1)="Label",BQ$21,IF(INDEX(INDIRECT($AI47),BQ$21,MATCH($AH47,INDIRECT($AJ47),0)+1)="GLabel",BQ$21,"")))),""),""),"")</f>
        <v/>
      </c>
      <c r="BR47" s="4" t="str">
        <f ca="1">IF(Sec_Formula_Indicator&gt;0,IF(LEN($AH47)&gt;0,IF(BR$21&lt;=INDEX(INDIRECT($AJ47),1,MATCH($AH47,INDIRECT($AJ47),0)+1)+1,IF(COUNTA(_xll.BDH(TKR,IFERROR(INDEX(INDIRECT($AI47),BR$21,MATCH($AH47,INDIRECT($AJ47),0)+1),""),$Q$5,"",$Q$6,"dts=h","fill=b","array=true"))&gt;1,BR$21,IF(INDEX(INDIRECT($AI47),BR$21,MATCH($AH47,INDIRECT($AJ47),0)+1)="",BR$21,IF(INDEX(INDIRECT($AI47),BR$21,MATCH($AH47,INDIRECT($AJ47),0)+1)="Label",BR$21,IF(INDEX(INDIRECT($AI47),BR$21,MATCH($AH47,INDIRECT($AJ47),0)+1)="GLabel",BR$21,"")))),""),""),"")</f>
        <v/>
      </c>
      <c r="BS47" s="4" t="str">
        <f ca="1">IF(Sec_Formula_Indicator&gt;0,IF(LEN($AH47)&gt;0,IF(BS$21&lt;=INDEX(INDIRECT($AJ47),1,MATCH($AH47,INDIRECT($AJ47),0)+1)+1,IF(COUNTA(_xll.BDH(TKR,IFERROR(INDEX(INDIRECT($AI47),BS$21,MATCH($AH47,INDIRECT($AJ47),0)+1),""),$Q$5,"",$Q$6,"dts=h","fill=b","array=true"))&gt;1,BS$21,IF(INDEX(INDIRECT($AI47),BS$21,MATCH($AH47,INDIRECT($AJ47),0)+1)="",BS$21,IF(INDEX(INDIRECT($AI47),BS$21,MATCH($AH47,INDIRECT($AJ47),0)+1)="Label",BS$21,IF(INDEX(INDIRECT($AI47),BS$21,MATCH($AH47,INDIRECT($AJ47),0)+1)="GLabel",BS$21,"")))),""),""),"")</f>
        <v/>
      </c>
      <c r="BT47" s="4" t="str">
        <f ca="1">IF(Sec_Formula_Indicator&gt;0,IF(LEN($AH47)&gt;0,IF(BT$21&lt;=INDEX(INDIRECT($AJ47),1,MATCH($AH47,INDIRECT($AJ47),0)+1)+1,IF(COUNTA(_xll.BDH(TKR,IFERROR(INDEX(INDIRECT($AI47),BT$21,MATCH($AH47,INDIRECT($AJ47),0)+1),""),$Q$5,"",$Q$6,"dts=h","fill=b","array=true"))&gt;1,BT$21,IF(INDEX(INDIRECT($AI47),BT$21,MATCH($AH47,INDIRECT($AJ47),0)+1)="",BT$21,IF(INDEX(INDIRECT($AI47),BT$21,MATCH($AH47,INDIRECT($AJ47),0)+1)="Label",BT$21,IF(INDEX(INDIRECT($AI47),BT$21,MATCH($AH47,INDIRECT($AJ47),0)+1)="GLabel",BT$21,"")))),""),""),"")</f>
        <v/>
      </c>
      <c r="BU47" s="4" t="str">
        <f ca="1">IF(Sec_Formula_Indicator&gt;0,IF(LEN($AH47)&gt;0,IF(BU$21&lt;=INDEX(INDIRECT($AJ47),1,MATCH($AH47,INDIRECT($AJ47),0)+1)+1,IF(COUNTA(_xll.BDH(TKR,IFERROR(INDEX(INDIRECT($AI47),BU$21,MATCH($AH47,INDIRECT($AJ47),0)+1),""),$Q$5,"",$Q$6,"dts=h","fill=b","array=true"))&gt;1,BU$21,IF(INDEX(INDIRECT($AI47),BU$21,MATCH($AH47,INDIRECT($AJ47),0)+1)="",BU$21,IF(INDEX(INDIRECT($AI47),BU$21,MATCH($AH47,INDIRECT($AJ47),0)+1)="Label",BU$21,IF(INDEX(INDIRECT($AI47),BU$21,MATCH($AH47,INDIRECT($AJ47),0)+1)="GLabel",BU$21,"")))),""),""),"")</f>
        <v/>
      </c>
      <c r="BV47" s="4" t="str">
        <f ca="1">IF(Sec_Formula_Indicator&gt;0,IF(LEN($AH47)&gt;0,IF(BV$21&lt;=INDEX(INDIRECT($AJ47),1,MATCH($AH47,INDIRECT($AJ47),0)+1)+1,IF(COUNTA(_xll.BDH(TKR,IFERROR(INDEX(INDIRECT($AI47),BV$21,MATCH($AH47,INDIRECT($AJ47),0)+1),""),$Q$5,"",$Q$6,"dts=h","fill=b","array=true"))&gt;1,BV$21,IF(INDEX(INDIRECT($AI47),BV$21,MATCH($AH47,INDIRECT($AJ47),0)+1)="",BV$21,IF(INDEX(INDIRECT($AI47),BV$21,MATCH($AH47,INDIRECT($AJ47),0)+1)="Label",BV$21,IF(INDEX(INDIRECT($AI47),BV$21,MATCH($AH47,INDIRECT($AJ47),0)+1)="GLabel",BV$21,"")))),""),""),"")</f>
        <v/>
      </c>
      <c r="BW47" s="4" t="str">
        <f ca="1">IF(Sec_Formula_Indicator&gt;0,IF(LEN($AH47)&gt;0,IF(BW$21&lt;=INDEX(INDIRECT($AJ47),1,MATCH($AH47,INDIRECT($AJ47),0)+1)+1,IF(COUNTA(_xll.BDH(TKR,IFERROR(INDEX(INDIRECT($AI47),BW$21,MATCH($AH47,INDIRECT($AJ47),0)+1),""),$Q$5,"",$Q$6,"dts=h","fill=b","array=true"))&gt;1,BW$21,IF(INDEX(INDIRECT($AI47),BW$21,MATCH($AH47,INDIRECT($AJ47),0)+1)="",BW$21,IF(INDEX(INDIRECT($AI47),BW$21,MATCH($AH47,INDIRECT($AJ47),0)+1)="Label",BW$21,IF(INDEX(INDIRECT($AI47),BW$21,MATCH($AH47,INDIRECT($AJ47),0)+1)="GLabel",BW$21,"")))),""),""),"")</f>
        <v/>
      </c>
      <c r="BX47" s="4" t="str">
        <f ca="1">IF(Sec_Formula_Indicator&gt;0,IF(LEN($AH47)&gt;0,IF(BX$21&lt;=INDEX(INDIRECT($AJ47),1,MATCH($AH47,INDIRECT($AJ47),0)+1)+1,IF(COUNTA(_xll.BDH(TKR,IFERROR(INDEX(INDIRECT($AI47),BX$21,MATCH($AH47,INDIRECT($AJ47),0)+1),""),$Q$5,"",$Q$6,"dts=h","fill=b","array=true"))&gt;1,BX$21,IF(INDEX(INDIRECT($AI47),BX$21,MATCH($AH47,INDIRECT($AJ47),0)+1)="",BX$21,IF(INDEX(INDIRECT($AI47),BX$21,MATCH($AH47,INDIRECT($AJ47),0)+1)="Label",BX$21,IF(INDEX(INDIRECT($AI47),BX$21,MATCH($AH47,INDIRECT($AJ47),0)+1)="GLabel",BX$21,"")))),""),""),"")</f>
        <v/>
      </c>
      <c r="BY47" s="4" t="str">
        <f ca="1">IF(Sec_Formula_Indicator&gt;0,IF(LEN($AH47)&gt;0,IF(BY$21&lt;=INDEX(INDIRECT($AJ47),1,MATCH($AH47,INDIRECT($AJ47),0)+1)+1,IF(COUNTA(_xll.BDH(TKR,IFERROR(INDEX(INDIRECT($AI47),BY$21,MATCH($AH47,INDIRECT($AJ47),0)+1),""),$Q$5,"",$Q$6,"dts=h","fill=b","array=true"))&gt;1,BY$21,IF(INDEX(INDIRECT($AI47),BY$21,MATCH($AH47,INDIRECT($AJ47),0)+1)="",BY$21,IF(INDEX(INDIRECT($AI47),BY$21,MATCH($AH47,INDIRECT($AJ47),0)+1)="Label",BY$21,IF(INDEX(INDIRECT($AI47),BY$21,MATCH($AH47,INDIRECT($AJ47),0)+1)="GLabel",BY$21,"")))),""),""),"")</f>
        <v/>
      </c>
      <c r="BZ47" s="4" t="str">
        <f ca="1">IF(Sec_Formula_Indicator&gt;0,IF(LEN($AH47)&gt;0,IF(BZ$21&lt;=INDEX(INDIRECT($AJ47),1,MATCH($AH47,INDIRECT($AJ47),0)+1)+1,IF(COUNTA(_xll.BDH(TKR,IFERROR(INDEX(INDIRECT($AI47),BZ$21,MATCH($AH47,INDIRECT($AJ47),0)+1),""),$Q$5,"",$Q$6,"dts=h","fill=b","array=true"))&gt;1,BZ$21,IF(INDEX(INDIRECT($AI47),BZ$21,MATCH($AH47,INDIRECT($AJ47),0)+1)="",BZ$21,IF(INDEX(INDIRECT($AI47),BZ$21,MATCH($AH47,INDIRECT($AJ47),0)+1)="Label",BZ$21,IF(INDEX(INDIRECT($AI47),BZ$21,MATCH($AH47,INDIRECT($AJ47),0)+1)="GLabel",BZ$21,"")))),""),""),"")</f>
        <v/>
      </c>
      <c r="CA47" s="4" t="str">
        <f ca="1">IF(Sec_Formula_Indicator&gt;0,IF(LEN($AH47)&gt;0,IF(CA$21&lt;=INDEX(INDIRECT($AJ47),1,MATCH($AH47,INDIRECT($AJ47),0)+1)+1,IF(COUNTA(_xll.BDH(TKR,IFERROR(INDEX(INDIRECT($AI47),CA$21,MATCH($AH47,INDIRECT($AJ47),0)+1),""),$Q$5,"",$Q$6,"dts=h","fill=b","array=true"))&gt;1,CA$21,IF(INDEX(INDIRECT($AI47),CA$21,MATCH($AH47,INDIRECT($AJ47),0)+1)="",CA$21,IF(INDEX(INDIRECT($AI47),CA$21,MATCH($AH47,INDIRECT($AJ47),0)+1)="Label",CA$21,IF(INDEX(INDIRECT($AI47),CA$21,MATCH($AH47,INDIRECT($AJ47),0)+1)="GLabel",CA$21,"")))),""),""),"")</f>
        <v/>
      </c>
      <c r="CB47" s="4" t="str">
        <f ca="1">IF(Sec_Formula_Indicator&gt;0,IF(LEN($AH47)&gt;0,IF(CB$21&lt;=INDEX(INDIRECT($AJ47),1,MATCH($AH47,INDIRECT($AJ47),0)+1)+1,IF(COUNTA(_xll.BDH(TKR,IFERROR(INDEX(INDIRECT($AI47),CB$21,MATCH($AH47,INDIRECT($AJ47),0)+1),""),$Q$5,"",$Q$6,"dts=h","fill=b","array=true"))&gt;1,CB$21,IF(INDEX(INDIRECT($AI47),CB$21,MATCH($AH47,INDIRECT($AJ47),0)+1)="",CB$21,IF(INDEX(INDIRECT($AI47),CB$21,MATCH($AH47,INDIRECT($AJ47),0)+1)="Label",CB$21,IF(INDEX(INDIRECT($AI47),CB$21,MATCH($AH47,INDIRECT($AJ47),0)+1)="GLabel",CB$21,"")))),""),""),"")</f>
        <v/>
      </c>
      <c r="CC47" s="4" t="str">
        <f ca="1">IF(Sec_Formula_Indicator&gt;0,IF(LEN($AH47)&gt;0,IF(CC$21&lt;=INDEX(INDIRECT($AJ47),1,MATCH($AH47,INDIRECT($AJ47),0)+1)+1,IF(COUNTA(_xll.BDH(TKR,IFERROR(INDEX(INDIRECT($AI47),CC$21,MATCH($AH47,INDIRECT($AJ47),0)+1),""),$Q$5,"",$Q$6,"dts=h","fill=b","array=true"))&gt;1,CC$21,IF(INDEX(INDIRECT($AI47),CC$21,MATCH($AH47,INDIRECT($AJ47),0)+1)="",CC$21,IF(INDEX(INDIRECT($AI47),CC$21,MATCH($AH47,INDIRECT($AJ47),0)+1)="Label",CC$21,IF(INDEX(INDIRECT($AI47),CC$21,MATCH($AH47,INDIRECT($AJ47),0)+1)="GLabel",CC$21,"")))),""),""),"")</f>
        <v/>
      </c>
      <c r="CD47" s="4" t="str">
        <f ca="1">IF(Sec_Formula_Indicator&gt;0,IF(LEN($AH47)&gt;0,IF(CD$21&lt;=INDEX(INDIRECT($AJ47),1,MATCH($AH47,INDIRECT($AJ47),0)+1)+1,IF(COUNTA(_xll.BDH(TKR,IFERROR(INDEX(INDIRECT($AI47),CD$21,MATCH($AH47,INDIRECT($AJ47),0)+1),""),$Q$5,"",$Q$6,"dts=h","fill=b","array=true"))&gt;1,CD$21,IF(INDEX(INDIRECT($AI47),CD$21,MATCH($AH47,INDIRECT($AJ47),0)+1)="",CD$21,IF(INDEX(INDIRECT($AI47),CD$21,MATCH($AH47,INDIRECT($AJ47),0)+1)="Label",CD$21,IF(INDEX(INDIRECT($AI47),CD$21,MATCH($AH47,INDIRECT($AJ47),0)+1)="GLabel",CD$21,"")))),""),""),"")</f>
        <v/>
      </c>
      <c r="CE47" s="4" t="str">
        <f ca="1">IF(Sec_Formula_Indicator&gt;0,IF(LEN($AH47)&gt;0,IF(CE$21&lt;=INDEX(INDIRECT($AJ47),1,MATCH($AH47,INDIRECT($AJ47),0)+1)+1,IF(COUNTA(_xll.BDH(TKR,IFERROR(INDEX(INDIRECT($AI47),CE$21,MATCH($AH47,INDIRECT($AJ47),0)+1),""),$Q$5,"",$Q$6,"dts=h","fill=b","array=true"))&gt;1,CE$21,IF(INDEX(INDIRECT($AI47),CE$21,MATCH($AH47,INDIRECT($AJ47),0)+1)="",CE$21,IF(INDEX(INDIRECT($AI47),CE$21,MATCH($AH47,INDIRECT($AJ47),0)+1)="Label",CE$21,IF(INDEX(INDIRECT($AI47),CE$21,MATCH($AH47,INDIRECT($AJ47),0)+1)="GLabel",CE$21,"")))),""),""),"")</f>
        <v/>
      </c>
      <c r="CF47" s="4" t="str">
        <f ca="1">IF(Sec_Formula_Indicator&gt;0,IF(LEN($AH47)&gt;0,IF(CF$21&lt;=INDEX(INDIRECT($AJ47),1,MATCH($AH47,INDIRECT($AJ47),0)+1)+1,IF(COUNTA(_xll.BDH(TKR,IFERROR(INDEX(INDIRECT($AI47),CF$21,MATCH($AH47,INDIRECT($AJ47),0)+1),""),$Q$5,"",$Q$6,"dts=h","fill=b","array=true"))&gt;1,CF$21,IF(INDEX(INDIRECT($AI47),CF$21,MATCH($AH47,INDIRECT($AJ47),0)+1)="",CF$21,IF(INDEX(INDIRECT($AI47),CF$21,MATCH($AH47,INDIRECT($AJ47),0)+1)="Label",CF$21,IF(INDEX(INDIRECT($AI47),CF$21,MATCH($AH47,INDIRECT($AJ47),0)+1)="GLabel",CF$21,"")))),""),""),"")</f>
        <v/>
      </c>
      <c r="CG47" s="4" t="str">
        <f ca="1">IF(Sec_Formula_Indicator&gt;0,IF(LEN($AH47)&gt;0,IF(CG$21&lt;=INDEX(INDIRECT($AJ47),1,MATCH($AH47,INDIRECT($AJ47),0)+1)+1,IF(COUNTA(_xll.BDH(TKR,IFERROR(INDEX(INDIRECT($AI47),CG$21,MATCH($AH47,INDIRECT($AJ47),0)+1),""),$Q$5,"",$Q$6,"dts=h","fill=b","array=true"))&gt;1,CG$21,IF(INDEX(INDIRECT($AI47),CG$21,MATCH($AH47,INDIRECT($AJ47),0)+1)="",CG$21,IF(INDEX(INDIRECT($AI47),CG$21,MATCH($AH47,INDIRECT($AJ47),0)+1)="Label",CG$21,IF(INDEX(INDIRECT($AI47),CG$21,MATCH($AH47,INDIRECT($AJ47),0)+1)="GLabel",CG$21,"")))),""),""),"")</f>
        <v/>
      </c>
      <c r="CH47" s="4" t="str">
        <f ca="1">IF(Sec_Formula_Indicator&gt;0,IF(LEN($AH47)&gt;0,IF(CH$21&lt;=INDEX(INDIRECT($AJ47),1,MATCH($AH47,INDIRECT($AJ47),0)+1)+1,IF(COUNTA(_xll.BDH(TKR,IFERROR(INDEX(INDIRECT($AI47),CH$21,MATCH($AH47,INDIRECT($AJ47),0)+1),""),$Q$5,"",$Q$6,"dts=h","fill=b","array=true"))&gt;1,CH$21,IF(INDEX(INDIRECT($AI47),CH$21,MATCH($AH47,INDIRECT($AJ47),0)+1)="",CH$21,IF(INDEX(INDIRECT($AI47),CH$21,MATCH($AH47,INDIRECT($AJ47),0)+1)="Label",CH$21,IF(INDEX(INDIRECT($AI47),CH$21,MATCH($AH47,INDIRECT($AJ47),0)+1)="GLabel",CH$21,"")))),""),""),"")</f>
        <v/>
      </c>
      <c r="CI47" s="4" t="str">
        <f ca="1">IF(Sec_Formula_Indicator&gt;0,IF(LEN($AH47)&gt;0,IF(CI$21&lt;=INDEX(INDIRECT($AJ47),1,MATCH($AH47,INDIRECT($AJ47),0)+1)+1,IF(COUNTA(_xll.BDH(TKR,IFERROR(INDEX(INDIRECT($AI47),CI$21,MATCH($AH47,INDIRECT($AJ47),0)+1),""),$Q$5,"",$Q$6,"dts=h","fill=b","array=true"))&gt;1,CI$21,IF(INDEX(INDIRECT($AI47),CI$21,MATCH($AH47,INDIRECT($AJ47),0)+1)="",CI$21,IF(INDEX(INDIRECT($AI47),CI$21,MATCH($AH47,INDIRECT($AJ47),0)+1)="Label",CI$21,IF(INDEX(INDIRECT($AI47),CI$21,MATCH($AH47,INDIRECT($AJ47),0)+1)="GLabel",CI$21,"")))),""),""),"")</f>
        <v/>
      </c>
      <c r="CJ47" s="4" t="str">
        <f ca="1">IF(Sec_Formula_Indicator&gt;0,IF(LEN($AH47)&gt;0,IF(CJ$21&lt;=INDEX(INDIRECT($AJ47),1,MATCH($AH47,INDIRECT($AJ47),0)+1)+1,IF(COUNTA(_xll.BDH(TKR,IFERROR(INDEX(INDIRECT($AI47),CJ$21,MATCH($AH47,INDIRECT($AJ47),0)+1),""),$Q$5,"",$Q$6,"dts=h","fill=b","array=true"))&gt;1,CJ$21,IF(INDEX(INDIRECT($AI47),CJ$21,MATCH($AH47,INDIRECT($AJ47),0)+1)="",CJ$21,IF(INDEX(INDIRECT($AI47),CJ$21,MATCH($AH47,INDIRECT($AJ47),0)+1)="Label",CJ$21,IF(INDEX(INDIRECT($AI47),CJ$21,MATCH($AH47,INDIRECT($AJ47),0)+1)="GLabel",CJ$21,"")))),""),""),"")</f>
        <v/>
      </c>
      <c r="CK47" s="4" t="str">
        <f ca="1">IF(Sec_Formula_Indicator&gt;0,IF(LEN($AH47)&gt;0,IF(CK$21&lt;=INDEX(INDIRECT($AJ47),1,MATCH($AH47,INDIRECT($AJ47),0)+1)+1,IF(COUNTA(_xll.BDH(TKR,IFERROR(INDEX(INDIRECT($AI47),CK$21,MATCH($AH47,INDIRECT($AJ47),0)+1),""),$Q$5,"",$Q$6,"dts=h","fill=b","array=true"))&gt;1,CK$21,IF(INDEX(INDIRECT($AI47),CK$21,MATCH($AH47,INDIRECT($AJ47),0)+1)="",CK$21,IF(INDEX(INDIRECT($AI47),CK$21,MATCH($AH47,INDIRECT($AJ47),0)+1)="Label",CK$21,IF(INDEX(INDIRECT($AI47),CK$21,MATCH($AH47,INDIRECT($AJ47),0)+1)="GLabel",CK$21,"")))),""),""),"")</f>
        <v/>
      </c>
      <c r="CL47" s="4" t="str">
        <f ca="1">IF(Sec_Formula_Indicator&gt;0,IF(LEN($AH47)&gt;0,IF(CL$21&lt;=INDEX(INDIRECT($AJ47),1,MATCH($AH47,INDIRECT($AJ47),0)+1)+1,IF(COUNTA(_xll.BDH(TKR,IFERROR(INDEX(INDIRECT($AI47),CL$21,MATCH($AH47,INDIRECT($AJ47),0)+1),""),$Q$5,"",$Q$6,"dts=h","fill=b","array=true"))&gt;1,CL$21,IF(INDEX(INDIRECT($AI47),CL$21,MATCH($AH47,INDIRECT($AJ47),0)+1)="",CL$21,IF(INDEX(INDIRECT($AI47),CL$21,MATCH($AH47,INDIRECT($AJ47),0)+1)="Label",CL$21,IF(INDEX(INDIRECT($AI47),CL$21,MATCH($AH47,INDIRECT($AJ47),0)+1)="GLabel",CL$21,"")))),""),""),"")</f>
        <v/>
      </c>
      <c r="CM47" s="4" t="str">
        <f ca="1">IF(Sec_Formula_Indicator&gt;0,IF(LEN($AH47)&gt;0,IF(CM$21&lt;=INDEX(INDIRECT($AJ47),1,MATCH($AH47,INDIRECT($AJ47),0)+1)+1,IF(COUNTA(_xll.BDH(TKR,IFERROR(INDEX(INDIRECT($AI47),CM$21,MATCH($AH47,INDIRECT($AJ47),0)+1),""),$Q$5,"",$Q$6,"dts=h","fill=b","array=true"))&gt;1,CM$21,IF(INDEX(INDIRECT($AI47),CM$21,MATCH($AH47,INDIRECT($AJ47),0)+1)="",CM$21,IF(INDEX(INDIRECT($AI47),CM$21,MATCH($AH47,INDIRECT($AJ47),0)+1)="Label",CM$21,IF(INDEX(INDIRECT($AI47),CM$21,MATCH($AH47,INDIRECT($AJ47),0)+1)="GLabel",CM$21,"")))),""),""),"")</f>
        <v/>
      </c>
      <c r="CN47" s="4" t="str">
        <f ca="1">IF(Sec_Formula_Indicator&gt;0,IF(LEN($AH47)&gt;0,IF(CN$21&lt;=INDEX(INDIRECT($AJ47),1,MATCH($AH47,INDIRECT($AJ47),0)+1)+1,IF(COUNTA(_xll.BDH(TKR,IFERROR(INDEX(INDIRECT($AI47),CN$21,MATCH($AH47,INDIRECT($AJ47),0)+1),""),$Q$5,"",$Q$6,"dts=h","fill=b","array=true"))&gt;1,CN$21,IF(INDEX(INDIRECT($AI47),CN$21,MATCH($AH47,INDIRECT($AJ47),0)+1)="",CN$21,IF(INDEX(INDIRECT($AI47),CN$21,MATCH($AH47,INDIRECT($AJ47),0)+1)="Label",CN$21,IF(INDEX(INDIRECT($AI47),CN$21,MATCH($AH47,INDIRECT($AJ47),0)+1)="GLabel",CN$21,"")))),""),""),"")</f>
        <v/>
      </c>
      <c r="CO47" s="4" t="str">
        <f ca="1">IF(Sec_Formula_Indicator&gt;0,IF(LEN($AH47)&gt;0,IF(CO$21&lt;=INDEX(INDIRECT($AJ47),1,MATCH($AH47,INDIRECT($AJ47),0)+1)+1,IF(COUNTA(_xll.BDH(TKR,IFERROR(INDEX(INDIRECT($AI47),CO$21,MATCH($AH47,INDIRECT($AJ47),0)+1),""),$Q$5,"",$Q$6,"dts=h","fill=b","array=true"))&gt;1,CO$21,IF(INDEX(INDIRECT($AI47),CO$21,MATCH($AH47,INDIRECT($AJ47),0)+1)="",CO$21,IF(INDEX(INDIRECT($AI47),CO$21,MATCH($AH47,INDIRECT($AJ47),0)+1)="Label",CO$21,IF(INDEX(INDIRECT($AI47),CO$21,MATCH($AH47,INDIRECT($AJ47),0)+1)="GLabel",CO$21,"")))),""),""),"")</f>
        <v/>
      </c>
      <c r="CP47" s="4" t="str">
        <f ca="1">IF(Sec_Formula_Indicator&gt;0,IF(LEN($AH47)&gt;0,IF(CP$21&lt;=INDEX(INDIRECT($AJ47),1,MATCH($AH47,INDIRECT($AJ47),0)+1)+1,IF(COUNTA(_xll.BDH(TKR,IFERROR(INDEX(INDIRECT($AI47),CP$21,MATCH($AH47,INDIRECT($AJ47),0)+1),""),$Q$5,"",$Q$6,"dts=h","fill=b","array=true"))&gt;1,CP$21,IF(INDEX(INDIRECT($AI47),CP$21,MATCH($AH47,INDIRECT($AJ47),0)+1)="",CP$21,IF(INDEX(INDIRECT($AI47),CP$21,MATCH($AH47,INDIRECT($AJ47),0)+1)="Label",CP$21,IF(INDEX(INDIRECT($AI47),CP$21,MATCH($AH47,INDIRECT($AJ47),0)+1)="GLabel",CP$21,"")))),""),""),"")</f>
        <v/>
      </c>
      <c r="CQ47" s="4" t="str">
        <f ca="1">IF(Sec_Formula_Indicator&gt;0,IF(LEN($AH47)&gt;0,IF(CQ$21&lt;=INDEX(INDIRECT($AJ47),1,MATCH($AH47,INDIRECT($AJ47),0)+1)+1,IF(COUNTA(_xll.BDH(TKR,IFERROR(INDEX(INDIRECT($AI47),CQ$21,MATCH($AH47,INDIRECT($AJ47),0)+1),""),$Q$5,"",$Q$6,"dts=h","fill=b","array=true"))&gt;1,CQ$21,IF(INDEX(INDIRECT($AI47),CQ$21,MATCH($AH47,INDIRECT($AJ47),0)+1)="",CQ$21,IF(INDEX(INDIRECT($AI47),CQ$21,MATCH($AH47,INDIRECT($AJ47),0)+1)="Label",CQ$21,IF(INDEX(INDIRECT($AI47),CQ$21,MATCH($AH47,INDIRECT($AJ47),0)+1)="GLabel",CQ$21,"")))),""),""),"")</f>
        <v/>
      </c>
      <c r="CR47" s="4" t="str">
        <f ca="1">IF(Sec_Formula_Indicator&gt;0,IF(LEN($AH47)&gt;0,IF(CR$21&lt;=INDEX(INDIRECT($AJ47),1,MATCH($AH47,INDIRECT($AJ47),0)+1)+1,IF(COUNTA(_xll.BDH(TKR,IFERROR(INDEX(INDIRECT($AI47),CR$21,MATCH($AH47,INDIRECT($AJ47),0)+1),""),$Q$5,"",$Q$6,"dts=h","fill=b","array=true"))&gt;1,CR$21,IF(INDEX(INDIRECT($AI47),CR$21,MATCH($AH47,INDIRECT($AJ47),0)+1)="",CR$21,IF(INDEX(INDIRECT($AI47),CR$21,MATCH($AH47,INDIRECT($AJ47),0)+1)="Label",CR$21,IF(INDEX(INDIRECT($AI47),CR$21,MATCH($AH47,INDIRECT($AJ47),0)+1)="GLabel",CR$21,"")))),""),""),"")</f>
        <v/>
      </c>
      <c r="CS47" s="4" t="str">
        <f ca="1">IF(Sec_Formula_Indicator&gt;0,IF(LEN($AH47)&gt;0,IF(CS$21&lt;=INDEX(INDIRECT($AJ47),1,MATCH($AH47,INDIRECT($AJ47),0)+1)+1,IF(COUNTA(_xll.BDH(TKR,IFERROR(INDEX(INDIRECT($AI47),CS$21,MATCH($AH47,INDIRECT($AJ47),0)+1),""),$Q$5,"",$Q$6,"dts=h","fill=b","array=true"))&gt;1,CS$21,IF(INDEX(INDIRECT($AI47),CS$21,MATCH($AH47,INDIRECT($AJ47),0)+1)="",CS$21,IF(INDEX(INDIRECT($AI47),CS$21,MATCH($AH47,INDIRECT($AJ47),0)+1)="Label",CS$21,IF(INDEX(INDIRECT($AI47),CS$21,MATCH($AH47,INDIRECT($AJ47),0)+1)="GLabel",CS$21,"")))),""),""),"")</f>
        <v/>
      </c>
      <c r="CT47" s="4" t="str">
        <f ca="1">IF(Sec_Formula_Indicator&gt;0,IF(LEN($AH47)&gt;0,IF(CT$21&lt;=INDEX(INDIRECT($AJ47),1,MATCH($AH47,INDIRECT($AJ47),0)+1)+1,IF(COUNTA(_xll.BDH(TKR,IFERROR(INDEX(INDIRECT($AI47),CT$21,MATCH($AH47,INDIRECT($AJ47),0)+1),""),$Q$5,"",$Q$6,"dts=h","fill=b","array=true"))&gt;1,CT$21,IF(INDEX(INDIRECT($AI47),CT$21,MATCH($AH47,INDIRECT($AJ47),0)+1)="",CT$21,IF(INDEX(INDIRECT($AI47),CT$21,MATCH($AH47,INDIRECT($AJ47),0)+1)="Label",CT$21,IF(INDEX(INDIRECT($AI47),CT$21,MATCH($AH47,INDIRECT($AJ47),0)+1)="GLabel",CT$21,"")))),""),""),"")</f>
        <v/>
      </c>
      <c r="CU47" s="4" t="str">
        <f ca="1">IF(Sec_Formula_Indicator&gt;0,IF(LEN($AH47)&gt;0,IF(CU$21&lt;=INDEX(INDIRECT($AJ47),1,MATCH($AH47,INDIRECT($AJ47),0)+1)+1,IF(COUNTA(_xll.BDH(TKR,IFERROR(INDEX(INDIRECT($AI47),CU$21,MATCH($AH47,INDIRECT($AJ47),0)+1),""),$Q$5,"",$Q$6,"dts=h","fill=b","array=true"))&gt;1,CU$21,IF(INDEX(INDIRECT($AI47),CU$21,MATCH($AH47,INDIRECT($AJ47),0)+1)="",CU$21,IF(INDEX(INDIRECT($AI47),CU$21,MATCH($AH47,INDIRECT($AJ47),0)+1)="Label",CU$21,IF(INDEX(INDIRECT($AI47),CU$21,MATCH($AH47,INDIRECT($AJ47),0)+1)="GLabel",CU$21,"")))),""),""),"")</f>
        <v/>
      </c>
      <c r="CV47" s="4" t="str">
        <f ca="1">IF(Sec_Formula_Indicator&gt;0,IF(LEN($AH47)&gt;0,IF(CV$21&lt;=INDEX(INDIRECT($AJ47),1,MATCH($AH47,INDIRECT($AJ47),0)+1)+1,IF(COUNTA(_xll.BDH(TKR,IFERROR(INDEX(INDIRECT($AI47),CV$21,MATCH($AH47,INDIRECT($AJ47),0)+1),""),$Q$5,"",$Q$6,"dts=h","fill=b","array=true"))&gt;1,CV$21,IF(INDEX(INDIRECT($AI47),CV$21,MATCH($AH47,INDIRECT($AJ47),0)+1)="",CV$21,IF(INDEX(INDIRECT($AI47),CV$21,MATCH($AH47,INDIRECT($AJ47),0)+1)="Label",CV$21,IF(INDEX(INDIRECT($AI47),CV$21,MATCH($AH47,INDIRECT($AJ47),0)+1)="GLabel",CV$21,"")))),""),""),"")</f>
        <v/>
      </c>
      <c r="CW47" s="4" t="str">
        <f ca="1">IF(Sec_Formula_Indicator&gt;0,IF(LEN($AH47)&gt;0,IF(CW$21&lt;=INDEX(INDIRECT($AJ47),1,MATCH($AH47,INDIRECT($AJ47),0)+1)+1,IF(COUNTA(_xll.BDH(TKR,IFERROR(INDEX(INDIRECT($AI47),CW$21,MATCH($AH47,INDIRECT($AJ47),0)+1),""),$Q$5,"",$Q$6,"dts=h","fill=b","array=true"))&gt;1,CW$21,IF(INDEX(INDIRECT($AI47),CW$21,MATCH($AH47,INDIRECT($AJ47),0)+1)="",CW$21,IF(INDEX(INDIRECT($AI47),CW$21,MATCH($AH47,INDIRECT($AJ47),0)+1)="Label",CW$21,IF(INDEX(INDIRECT($AI47),CW$21,MATCH($AH47,INDIRECT($AJ47),0)+1)="GLabel",CW$21,"")))),""),""),"")</f>
        <v/>
      </c>
      <c r="CX47" s="4" t="str">
        <f ca="1">IF(Sec_Formula_Indicator&gt;0,IF(LEN($AH47)&gt;0,IF(CX$21&lt;=INDEX(INDIRECT($AJ47),1,MATCH($AH47,INDIRECT($AJ47),0)+1)+1,IF(COUNTA(_xll.BDH(TKR,IFERROR(INDEX(INDIRECT($AI47),CX$21,MATCH($AH47,INDIRECT($AJ47),0)+1),""),$Q$5,"",$Q$6,"dts=h","fill=b","array=true"))&gt;1,CX$21,IF(INDEX(INDIRECT($AI47),CX$21,MATCH($AH47,INDIRECT($AJ47),0)+1)="",CX$21,IF(INDEX(INDIRECT($AI47),CX$21,MATCH($AH47,INDIRECT($AJ47),0)+1)="Label",CX$21,IF(INDEX(INDIRECT($AI47),CX$21,MATCH($AH47,INDIRECT($AJ47),0)+1)="GLabel",CX$21,"")))),""),""),"")</f>
        <v/>
      </c>
      <c r="CY47" s="4" t="str">
        <f ca="1">IF(Sec_Formula_Indicator&gt;0,IF(LEN($AH47)&gt;0,IF(CY$21&lt;=INDEX(INDIRECT($AJ47),1,MATCH($AH47,INDIRECT($AJ47),0)+1)+1,IF(COUNTA(_xll.BDH(TKR,IFERROR(INDEX(INDIRECT($AI47),CY$21,MATCH($AH47,INDIRECT($AJ47),0)+1),""),$Q$5,"",$Q$6,"dts=h","fill=b","array=true"))&gt;1,CY$21,IF(INDEX(INDIRECT($AI47),CY$21,MATCH($AH47,INDIRECT($AJ47),0)+1)="",CY$21,IF(INDEX(INDIRECT($AI47),CY$21,MATCH($AH47,INDIRECT($AJ47),0)+1)="Label",CY$21,IF(INDEX(INDIRECT($AI47),CY$21,MATCH($AH47,INDIRECT($AJ47),0)+1)="GLabel",CY$21,"")))),""),""),"")</f>
        <v/>
      </c>
      <c r="CZ47" s="4" t="str">
        <f ca="1">IF(Sec_Formula_Indicator&gt;0,IF(LEN($AH47)&gt;0,IF(CZ$21&lt;=INDEX(INDIRECT($AJ47),1,MATCH($AH47,INDIRECT($AJ47),0)+1)+1,IF(COUNTA(_xll.BDH(TKR,IFERROR(INDEX(INDIRECT($AI47),CZ$21,MATCH($AH47,INDIRECT($AJ47),0)+1),""),$Q$5,"",$Q$6,"dts=h","fill=b","array=true"))&gt;1,CZ$21,IF(INDEX(INDIRECT($AI47),CZ$21,MATCH($AH47,INDIRECT($AJ47),0)+1)="",CZ$21,IF(INDEX(INDIRECT($AI47),CZ$21,MATCH($AH47,INDIRECT($AJ47),0)+1)="Label",CZ$21,IF(INDEX(INDIRECT($AI47),CZ$21,MATCH($AH47,INDIRECT($AJ47),0)+1)="GLabel",CZ$21,"")))),""),""),"")</f>
        <v/>
      </c>
      <c r="DA47" s="4" t="str">
        <f ca="1">IF(Sec_Formula_Indicator&gt;0,IF(LEN($AH47)&gt;0,IF(DA$21&lt;=INDEX(INDIRECT($AJ47),1,MATCH($AH47,INDIRECT($AJ47),0)+1)+1,IF(COUNTA(_xll.BDH(TKR,IFERROR(INDEX(INDIRECT($AI47),DA$21,MATCH($AH47,INDIRECT($AJ47),0)+1),""),$Q$5,"",$Q$6,"dts=h","fill=b","array=true"))&gt;1,DA$21,IF(INDEX(INDIRECT($AI47),DA$21,MATCH($AH47,INDIRECT($AJ47),0)+1)="",DA$21,IF(INDEX(INDIRECT($AI47),DA$21,MATCH($AH47,INDIRECT($AJ47),0)+1)="Label",DA$21,IF(INDEX(INDIRECT($AI47),DA$21,MATCH($AH47,INDIRECT($AJ47),0)+1)="GLabel",DA$21,"")))),""),""),"")</f>
        <v/>
      </c>
      <c r="DB47" s="4" t="str">
        <f ca="1">IF(Sec_Formula_Indicator&gt;0,IF(LEN($AH47)&gt;0,IF(DB$21&lt;=INDEX(INDIRECT($AJ47),1,MATCH($AH47,INDIRECT($AJ47),0)+1)+1,IF(COUNTA(_xll.BDH(TKR,IFERROR(INDEX(INDIRECT($AI47),DB$21,MATCH($AH47,INDIRECT($AJ47),0)+1),""),$Q$5,"",$Q$6,"dts=h","fill=b","array=true"))&gt;1,DB$21,IF(INDEX(INDIRECT($AI47),DB$21,MATCH($AH47,INDIRECT($AJ47),0)+1)="",DB$21,IF(INDEX(INDIRECT($AI47),DB$21,MATCH($AH47,INDIRECT($AJ47),0)+1)="Label",DB$21,IF(INDEX(INDIRECT($AI47),DB$21,MATCH($AH47,INDIRECT($AJ47),0)+1)="GLabel",DB$21,"")))),""),""),"")</f>
        <v/>
      </c>
      <c r="DC47" s="4" t="str">
        <f ca="1">IF(Sec_Formula_Indicator&gt;0,IF(LEN($AH47)&gt;0,IF(DC$21&lt;=INDEX(INDIRECT($AJ47),1,MATCH($AH47,INDIRECT($AJ47),0)+1)+1,IF(COUNTA(_xll.BDH(TKR,IFERROR(INDEX(INDIRECT($AI47),DC$21,MATCH($AH47,INDIRECT($AJ47),0)+1),""),$Q$5,"",$Q$6,"dts=h","fill=b","array=true"))&gt;1,DC$21,IF(INDEX(INDIRECT($AI47),DC$21,MATCH($AH47,INDIRECT($AJ47),0)+1)="",DC$21,IF(INDEX(INDIRECT($AI47),DC$21,MATCH($AH47,INDIRECT($AJ47),0)+1)="Label",DC$21,IF(INDEX(INDIRECT($AI47),DC$21,MATCH($AH47,INDIRECT($AJ47),0)+1)="GLabel",DC$21,"")))),""),""),"")</f>
        <v/>
      </c>
      <c r="DD47" s="4" t="str">
        <f ca="1">IF(Sec_Formula_Indicator&gt;0,IF(LEN($AH47)&gt;0,IF(DD$21&lt;=INDEX(INDIRECT($AJ47),1,MATCH($AH47,INDIRECT($AJ47),0)+1)+1,IF(COUNTA(_xll.BDH(TKR,IFERROR(INDEX(INDIRECT($AI47),DD$21,MATCH($AH47,INDIRECT($AJ47),0)+1),""),$Q$5,"",$Q$6,"dts=h","fill=b","array=true"))&gt;1,DD$21,IF(INDEX(INDIRECT($AI47),DD$21,MATCH($AH47,INDIRECT($AJ47),0)+1)="",DD$21,IF(INDEX(INDIRECT($AI47),DD$21,MATCH($AH47,INDIRECT($AJ47),0)+1)="Label",DD$21,IF(INDEX(INDIRECT($AI47),DD$21,MATCH($AH47,INDIRECT($AJ47),0)+1)="GLabel",DD$21,"")))),""),""),"")</f>
        <v/>
      </c>
      <c r="DE47" s="4" t="str">
        <f ca="1">IF(Sec_Formula_Indicator&gt;0,IF(LEN($AH47)&gt;0,IF(DE$21&lt;=INDEX(INDIRECT($AJ47),1,MATCH($AH47,INDIRECT($AJ47),0)+1)+1,IF(COUNTA(_xll.BDH(TKR,IFERROR(INDEX(INDIRECT($AI47),DE$21,MATCH($AH47,INDIRECT($AJ47),0)+1),""),$Q$5,"",$Q$6,"dts=h","fill=b","array=true"))&gt;1,DE$21,IF(INDEX(INDIRECT($AI47),DE$21,MATCH($AH47,INDIRECT($AJ47),0)+1)="",DE$21,IF(INDEX(INDIRECT($AI47),DE$21,MATCH($AH47,INDIRECT($AJ47),0)+1)="Label",DE$21,IF(INDEX(INDIRECT($AI47),DE$21,MATCH($AH47,INDIRECT($AJ47),0)+1)="GLabel",DE$21,"")))),""),""),"")</f>
        <v/>
      </c>
      <c r="DF47" s="4" t="str">
        <f ca="1">IF(Sec_Formula_Indicator&gt;0,IF(LEN($AH47)&gt;0,IF(DF$21&lt;=INDEX(INDIRECT($AJ47),1,MATCH($AH47,INDIRECT($AJ47),0)+1)+1,IF(COUNTA(_xll.BDH(TKR,IFERROR(INDEX(INDIRECT($AI47),DF$21,MATCH($AH47,INDIRECT($AJ47),0)+1),""),$Q$5,"",$Q$6,"dts=h","fill=b","array=true"))&gt;1,DF$21,IF(INDEX(INDIRECT($AI47),DF$21,MATCH($AH47,INDIRECT($AJ47),0)+1)="",DF$21,IF(INDEX(INDIRECT($AI47),DF$21,MATCH($AH47,INDIRECT($AJ47),0)+1)="Label",DF$21,IF(INDEX(INDIRECT($AI47),DF$21,MATCH($AH47,INDIRECT($AJ47),0)+1)="GLabel",DF$21,"")))),""),""),"")</f>
        <v/>
      </c>
      <c r="DG47" s="4" t="str">
        <f ca="1">IF(Sec_Formula_Indicator&gt;0,IF(LEN($AH47)&gt;0,IF(DG$21&lt;=INDEX(INDIRECT($AJ47),1,MATCH($AH47,INDIRECT($AJ47),0)+1)+1,IF(COUNTA(_xll.BDH(TKR,IFERROR(INDEX(INDIRECT($AI47),DG$21,MATCH($AH47,INDIRECT($AJ47),0)+1),""),$Q$5,"",$Q$6,"dts=h","fill=b","array=true"))&gt;1,DG$21,IF(INDEX(INDIRECT($AI47),DG$21,MATCH($AH47,INDIRECT($AJ47),0)+1)="",DG$21,IF(INDEX(INDIRECT($AI47),DG$21,MATCH($AH47,INDIRECT($AJ47),0)+1)="Label",DG$21,IF(INDEX(INDIRECT($AI47),DG$21,MATCH($AH47,INDIRECT($AJ47),0)+1)="GLabel",DG$21,"")))),""),""),"")</f>
        <v/>
      </c>
      <c r="DH47" s="4" t="str">
        <f ca="1">IF(Sec_Formula_Indicator&gt;0,IF(LEN($AH47)&gt;0,IF(DH$21&lt;=INDEX(INDIRECT($AJ47),1,MATCH($AH47,INDIRECT($AJ47),0)+1)+1,IF(COUNTA(_xll.BDH(TKR,IFERROR(INDEX(INDIRECT($AI47),DH$21,MATCH($AH47,INDIRECT($AJ47),0)+1),""),$Q$5,"",$Q$6,"dts=h","fill=b","array=true"))&gt;1,DH$21,IF(INDEX(INDIRECT($AI47),DH$21,MATCH($AH47,INDIRECT($AJ47),0)+1)="",DH$21,IF(INDEX(INDIRECT($AI47),DH$21,MATCH($AH47,INDIRECT($AJ47),0)+1)="Label",DH$21,IF(INDEX(INDIRECT($AI47),DH$21,MATCH($AH47,INDIRECT($AJ47),0)+1)="GLabel",DH$21,"")))),""),""),"")</f>
        <v/>
      </c>
      <c r="DI47" s="4" t="str">
        <f ca="1">IF(Sec_Formula_Indicator&gt;0,IF(LEN($AH47)&gt;0,IF(DI$21&lt;=INDEX(INDIRECT($AJ47),1,MATCH($AH47,INDIRECT($AJ47),0)+1)+1,IF(COUNTA(_xll.BDH(TKR,IFERROR(INDEX(INDIRECT($AI47),DI$21,MATCH($AH47,INDIRECT($AJ47),0)+1),""),$Q$5,"",$Q$6,"dts=h","fill=b","array=true"))&gt;1,DI$21,IF(INDEX(INDIRECT($AI47),DI$21,MATCH($AH47,INDIRECT($AJ47),0)+1)="",DI$21,IF(INDEX(INDIRECT($AI47),DI$21,MATCH($AH47,INDIRECT($AJ47),0)+1)="Label",DI$21,IF(INDEX(INDIRECT($AI47),DI$21,MATCH($AH47,INDIRECT($AJ47),0)+1)="GLabel",DI$21,"")))),""),""),"")</f>
        <v/>
      </c>
      <c r="DJ47" s="4" t="str">
        <f ca="1">IF(Sec_Formula_Indicator&gt;0,IF(LEN($AH47)&gt;0,IF(DJ$21&lt;=INDEX(INDIRECT($AJ47),1,MATCH($AH47,INDIRECT($AJ47),0)+1)+1,IF(COUNTA(_xll.BDH(TKR,IFERROR(INDEX(INDIRECT($AI47),DJ$21,MATCH($AH47,INDIRECT($AJ47),0)+1),""),$Q$5,"",$Q$6,"dts=h","fill=b","array=true"))&gt;1,DJ$21,IF(INDEX(INDIRECT($AI47),DJ$21,MATCH($AH47,INDIRECT($AJ47),0)+1)="",DJ$21,IF(INDEX(INDIRECT($AI47),DJ$21,MATCH($AH47,INDIRECT($AJ47),0)+1)="Label",DJ$21,IF(INDEX(INDIRECT($AI47),DJ$21,MATCH($AH47,INDIRECT($AJ47),0)+1)="GLabel",DJ$21,"")))),""),""),"")</f>
        <v/>
      </c>
      <c r="DK47" s="4" t="str">
        <f ca="1">IF(Sec_Formula_Indicator&gt;0,IF(LEN($AH47)&gt;0,IF(DK$21&lt;=INDEX(INDIRECT($AJ47),1,MATCH($AH47,INDIRECT($AJ47),0)+1)+1,IF(COUNTA(_xll.BDH(TKR,IFERROR(INDEX(INDIRECT($AI47),DK$21,MATCH($AH47,INDIRECT($AJ47),0)+1),""),$Q$5,"",$Q$6,"dts=h","fill=b","array=true"))&gt;1,DK$21,IF(INDEX(INDIRECT($AI47),DK$21,MATCH($AH47,INDIRECT($AJ47),0)+1)="",DK$21,IF(INDEX(INDIRECT($AI47),DK$21,MATCH($AH47,INDIRECT($AJ47),0)+1)="Label",DK$21,IF(INDEX(INDIRECT($AI47),DK$21,MATCH($AH47,INDIRECT($AJ47),0)+1)="GLabel",DK$21,"")))),""),""),"")</f>
        <v/>
      </c>
      <c r="DL47" s="4" t="str">
        <f ca="1">IF(Sec_Formula_Indicator&gt;0,IF(LEN($AH47)&gt;0,IF(DL$21&lt;=INDEX(INDIRECT($AJ47),1,MATCH($AH47,INDIRECT($AJ47),0)+1)+1,IF(COUNTA(_xll.BDH(TKR,IFERROR(INDEX(INDIRECT($AI47),DL$21,MATCH($AH47,INDIRECT($AJ47),0)+1),""),$Q$5,"",$Q$6,"dts=h","fill=b","array=true"))&gt;1,DL$21,IF(INDEX(INDIRECT($AI47),DL$21,MATCH($AH47,INDIRECT($AJ47),0)+1)="",DL$21,IF(INDEX(INDIRECT($AI47),DL$21,MATCH($AH47,INDIRECT($AJ47),0)+1)="Label",DL$21,IF(INDEX(INDIRECT($AI47),DL$21,MATCH($AH47,INDIRECT($AJ47),0)+1)="GLabel",DL$21,"")))),""),""),"")</f>
        <v/>
      </c>
      <c r="DM47" s="4" t="str">
        <f ca="1">IF(Sec_Formula_Indicator&gt;0,IF(LEN($AH47)&gt;0,IF(DM$21&lt;=INDEX(INDIRECT($AJ47),1,MATCH($AH47,INDIRECT($AJ47),0)+1)+1,IF(COUNTA(_xll.BDH(TKR,IFERROR(INDEX(INDIRECT($AI47),DM$21,MATCH($AH47,INDIRECT($AJ47),0)+1),""),$Q$5,"",$Q$6,"dts=h","fill=b","array=true"))&gt;1,DM$21,IF(INDEX(INDIRECT($AI47),DM$21,MATCH($AH47,INDIRECT($AJ47),0)+1)="",DM$21,IF(INDEX(INDIRECT($AI47),DM$21,MATCH($AH47,INDIRECT($AJ47),0)+1)="Label",DM$21,IF(INDEX(INDIRECT($AI47),DM$21,MATCH($AH47,INDIRECT($AJ47),0)+1)="GLabel",DM$21,"")))),""),""),"")</f>
        <v/>
      </c>
      <c r="DN47" s="4" t="str">
        <f ca="1">IF(Sec_Formula_Indicator&gt;0,IF(LEN($AH47)&gt;0,IF(DN$21&lt;=INDEX(INDIRECT($AJ47),1,MATCH($AH47,INDIRECT($AJ47),0)+1)+1,IF(COUNTA(_xll.BDH(TKR,IFERROR(INDEX(INDIRECT($AI47),DN$21,MATCH($AH47,INDIRECT($AJ47),0)+1),""),$Q$5,"",$Q$6,"dts=h","fill=b","array=true"))&gt;1,DN$21,IF(INDEX(INDIRECT($AI47),DN$21,MATCH($AH47,INDIRECT($AJ47),0)+1)="",DN$21,IF(INDEX(INDIRECT($AI47),DN$21,MATCH($AH47,INDIRECT($AJ47),0)+1)="Label",DN$21,IF(INDEX(INDIRECT($AI47),DN$21,MATCH($AH47,INDIRECT($AJ47),0)+1)="GLabel",DN$21,"")))),""),""),"")</f>
        <v/>
      </c>
      <c r="DO47" s="4" t="str">
        <f ca="1">IF(Sec_Formula_Indicator&gt;0,IF(LEN($AH47)&gt;0,IF(DO$21&lt;=INDEX(INDIRECT($AJ47),1,MATCH($AH47,INDIRECT($AJ47),0)+1)+1,IF(COUNTA(_xll.BDH(TKR,IFERROR(INDEX(INDIRECT($AI47),DO$21,MATCH($AH47,INDIRECT($AJ47),0)+1),""),$Q$5,"",$Q$6,"dts=h","fill=b","array=true"))&gt;1,DO$21,IF(INDEX(INDIRECT($AI47),DO$21,MATCH($AH47,INDIRECT($AJ47),0)+1)="",DO$21,IF(INDEX(INDIRECT($AI47),DO$21,MATCH($AH47,INDIRECT($AJ47),0)+1)="Label",DO$21,IF(INDEX(INDIRECT($AI47),DO$21,MATCH($AH47,INDIRECT($AJ47),0)+1)="GLabel",DO$21,"")))),""),""),"")</f>
        <v/>
      </c>
      <c r="DP47" s="4" t="str">
        <f ca="1">IF(Sec_Formula_Indicator&gt;0,IF(LEN($AH47)&gt;0,IF(DP$21&lt;=INDEX(INDIRECT($AJ47),1,MATCH($AH47,INDIRECT($AJ47),0)+1)+1,IF(COUNTA(_xll.BDH(TKR,IFERROR(INDEX(INDIRECT($AI47),DP$21,MATCH($AH47,INDIRECT($AJ47),0)+1),""),$Q$5,"",$Q$6,"dts=h","fill=b","array=true"))&gt;1,DP$21,IF(INDEX(INDIRECT($AI47),DP$21,MATCH($AH47,INDIRECT($AJ47),0)+1)="",DP$21,IF(INDEX(INDIRECT($AI47),DP$21,MATCH($AH47,INDIRECT($AJ47),0)+1)="Label",DP$21,IF(INDEX(INDIRECT($AI47),DP$21,MATCH($AH47,INDIRECT($AJ47),0)+1)="GLabel",DP$21,"")))),""),""),"")</f>
        <v/>
      </c>
      <c r="DQ47" s="4" t="str">
        <f ca="1">IF(Sec_Formula_Indicator&gt;0,IF(LEN($AH47)&gt;0,IF(DQ$21&lt;=INDEX(INDIRECT($AJ47),1,MATCH($AH47,INDIRECT($AJ47),0)+1)+1,IF(COUNTA(_xll.BDH(TKR,IFERROR(INDEX(INDIRECT($AI47),DQ$21,MATCH($AH47,INDIRECT($AJ47),0)+1),""),$Q$5,"",$Q$6,"dts=h","fill=b","array=true"))&gt;1,DQ$21,IF(INDEX(INDIRECT($AI47),DQ$21,MATCH($AH47,INDIRECT($AJ47),0)+1)="",DQ$21,IF(INDEX(INDIRECT($AI47),DQ$21,MATCH($AH47,INDIRECT($AJ47),0)+1)="Label",DQ$21,IF(INDEX(INDIRECT($AI47),DQ$21,MATCH($AH47,INDIRECT($AJ47),0)+1)="GLabel",DQ$21,"")))),""),""),"")</f>
        <v/>
      </c>
      <c r="DR47" s="4" t="str">
        <f ca="1">IF(Sec_Formula_Indicator&gt;0,IF(LEN($AH47)&gt;0,IF(DR$21&lt;=INDEX(INDIRECT($AJ47),1,MATCH($AH47,INDIRECT($AJ47),0)+1)+1,IF(COUNTA(_xll.BDH(TKR,IFERROR(INDEX(INDIRECT($AI47),DR$21,MATCH($AH47,INDIRECT($AJ47),0)+1),""),$Q$5,"",$Q$6,"dts=h","fill=b","array=true"))&gt;1,DR$21,IF(INDEX(INDIRECT($AI47),DR$21,MATCH($AH47,INDIRECT($AJ47),0)+1)="",DR$21,IF(INDEX(INDIRECT($AI47),DR$21,MATCH($AH47,INDIRECT($AJ47),0)+1)="Label",DR$21,IF(INDEX(INDIRECT($AI47),DR$21,MATCH($AH47,INDIRECT($AJ47),0)+1)="GLabel",DR$21,"")))),""),""),"")</f>
        <v/>
      </c>
      <c r="DS47" s="4" t="str">
        <f ca="1">IF(Sec_Formula_Indicator&gt;0,IF(LEN($AH47)&gt;0,IF(DS$21&lt;=INDEX(INDIRECT($AJ47),1,MATCH($AH47,INDIRECT($AJ47),0)+1)+1,IF(COUNTA(_xll.BDH(TKR,IFERROR(INDEX(INDIRECT($AI47),DS$21,MATCH($AH47,INDIRECT($AJ47),0)+1),""),$Q$5,"",$Q$6,"dts=h","fill=b","array=true"))&gt;1,DS$21,IF(INDEX(INDIRECT($AI47),DS$21,MATCH($AH47,INDIRECT($AJ47),0)+1)="",DS$21,IF(INDEX(INDIRECT($AI47),DS$21,MATCH($AH47,INDIRECT($AJ47),0)+1)="Label",DS$21,IF(INDEX(INDIRECT($AI47),DS$21,MATCH($AH47,INDIRECT($AJ47),0)+1)="GLabel",DS$21,"")))),""),""),"")</f>
        <v/>
      </c>
      <c r="DT47" s="4" t="str">
        <f ca="1">IF(Sec_Formula_Indicator&gt;0,IF(LEN($AH47)&gt;0,IF(DT$21&lt;=INDEX(INDIRECT($AJ47),1,MATCH($AH47,INDIRECT($AJ47),0)+1)+1,IF(COUNTA(_xll.BDH(TKR,IFERROR(INDEX(INDIRECT($AI47),DT$21,MATCH($AH47,INDIRECT($AJ47),0)+1),""),$Q$5,"",$Q$6,"dts=h","fill=b","array=true"))&gt;1,DT$21,IF(INDEX(INDIRECT($AI47),DT$21,MATCH($AH47,INDIRECT($AJ47),0)+1)="",DT$21,IF(INDEX(INDIRECT($AI47),DT$21,MATCH($AH47,INDIRECT($AJ47),0)+1)="Label",DT$21,IF(INDEX(INDIRECT($AI47),DT$21,MATCH($AH47,INDIRECT($AJ47),0)+1)="GLabel",DT$21,"")))),""),""),"")</f>
        <v/>
      </c>
      <c r="DU47" s="4" t="str">
        <f ca="1">IF(Sec_Formula_Indicator&gt;0,IF(LEN($AH47)&gt;0,IF(DU$21&lt;=INDEX(INDIRECT($AJ47),1,MATCH($AH47,INDIRECT($AJ47),0)+1)+1,IF(COUNTA(_xll.BDH(TKR,IFERROR(INDEX(INDIRECT($AI47),DU$21,MATCH($AH47,INDIRECT($AJ47),0)+1),""),$Q$5,"",$Q$6,"dts=h","fill=b","array=true"))&gt;1,DU$21,IF(INDEX(INDIRECT($AI47),DU$21,MATCH($AH47,INDIRECT($AJ47),0)+1)="",DU$21,IF(INDEX(INDIRECT($AI47),DU$21,MATCH($AH47,INDIRECT($AJ47),0)+1)="Label",DU$21,IF(INDEX(INDIRECT($AI47),DU$21,MATCH($AH47,INDIRECT($AJ47),0)+1)="GLabel",DU$21,"")))),""),""),"")</f>
        <v/>
      </c>
      <c r="DV47" s="4" t="str">
        <f ca="1">IF(Sec_Formula_Indicator&gt;0,IF(LEN($AH47)&gt;0,IF(DV$21&lt;=INDEX(INDIRECT($AJ47),1,MATCH($AH47,INDIRECT($AJ47),0)+1)+1,IF(COUNTA(_xll.BDH(TKR,IFERROR(INDEX(INDIRECT($AI47),DV$21,MATCH($AH47,INDIRECT($AJ47),0)+1),""),$Q$5,"",$Q$6,"dts=h","fill=b","array=true"))&gt;1,DV$21,IF(INDEX(INDIRECT($AI47),DV$21,MATCH($AH47,INDIRECT($AJ47),0)+1)="",DV$21,IF(INDEX(INDIRECT($AI47),DV$21,MATCH($AH47,INDIRECT($AJ47),0)+1)="Label",DV$21,IF(INDEX(INDIRECT($AI47),DV$21,MATCH($AH47,INDIRECT($AJ47),0)+1)="GLabel",DV$21,"")))),""),""),"")</f>
        <v/>
      </c>
      <c r="DW47" s="4" t="str">
        <f ca="1">IF(Sec_Formula_Indicator&gt;0,IF(LEN($AH47)&gt;0,IF(DW$21&lt;=INDEX(INDIRECT($AJ47),1,MATCH($AH47,INDIRECT($AJ47),0)+1)+1,IF(COUNTA(_xll.BDH(TKR,IFERROR(INDEX(INDIRECT($AI47),DW$21,MATCH($AH47,INDIRECT($AJ47),0)+1),""),$Q$5,"",$Q$6,"dts=h","fill=b","array=true"))&gt;1,DW$21,IF(INDEX(INDIRECT($AI47),DW$21,MATCH($AH47,INDIRECT($AJ47),0)+1)="",DW$21,IF(INDEX(INDIRECT($AI47),DW$21,MATCH($AH47,INDIRECT($AJ47),0)+1)="Label",DW$21,IF(INDEX(INDIRECT($AI47),DW$21,MATCH($AH47,INDIRECT($AJ47),0)+1)="GLabel",DW$21,"")))),""),""),"")</f>
        <v/>
      </c>
      <c r="DX47" s="4" t="str">
        <f ca="1">IF(Sec_Formula_Indicator&gt;0,IF(LEN($AH47)&gt;0,IF(DX$21&lt;=INDEX(INDIRECT($AJ47),1,MATCH($AH47,INDIRECT($AJ47),0)+1)+1,IF(COUNTA(_xll.BDH(TKR,IFERROR(INDEX(INDIRECT($AI47),DX$21,MATCH($AH47,INDIRECT($AJ47),0)+1),""),$Q$5,"",$Q$6,"dts=h","fill=b","array=true"))&gt;1,DX$21,IF(INDEX(INDIRECT($AI47),DX$21,MATCH($AH47,INDIRECT($AJ47),0)+1)="",DX$21,IF(INDEX(INDIRECT($AI47),DX$21,MATCH($AH47,INDIRECT($AJ47),0)+1)="Label",DX$21,IF(INDEX(INDIRECT($AI47),DX$21,MATCH($AH47,INDIRECT($AJ47),0)+1)="GLabel",DX$21,"")))),""),""),"")</f>
        <v/>
      </c>
      <c r="DY47" s="4" t="str">
        <f ca="1">IF(Sec_Formula_Indicator&gt;0,IF(LEN($AH47)&gt;0,IF(DY$21&lt;=INDEX(INDIRECT($AJ47),1,MATCH($AH47,INDIRECT($AJ47),0)+1)+1,IF(COUNTA(_xll.BDH(TKR,IFERROR(INDEX(INDIRECT($AI47),DY$21,MATCH($AH47,INDIRECT($AJ47),0)+1),""),$Q$5,"",$Q$6,"dts=h","fill=b","array=true"))&gt;1,DY$21,IF(INDEX(INDIRECT($AI47),DY$21,MATCH($AH47,INDIRECT($AJ47),0)+1)="",DY$21,IF(INDEX(INDIRECT($AI47),DY$21,MATCH($AH47,INDIRECT($AJ47),0)+1)="Label",DY$21,IF(INDEX(INDIRECT($AI47),DY$21,MATCH($AH47,INDIRECT($AJ47),0)+1)="GLabel",DY$21,"")))),""),""),"")</f>
        <v/>
      </c>
      <c r="DZ47" s="4" t="str">
        <f ca="1">IF(Sec_Formula_Indicator&gt;0,IF(LEN($AH47)&gt;0,IF(DZ$21&lt;=INDEX(INDIRECT($AJ47),1,MATCH($AH47,INDIRECT($AJ47),0)+1)+1,IF(COUNTA(_xll.BDH(TKR,IFERROR(INDEX(INDIRECT($AI47),DZ$21,MATCH($AH47,INDIRECT($AJ47),0)+1),""),$Q$5,"",$Q$6,"dts=h","fill=b","array=true"))&gt;1,DZ$21,IF(INDEX(INDIRECT($AI47),DZ$21,MATCH($AH47,INDIRECT($AJ47),0)+1)="",DZ$21,IF(INDEX(INDIRECT($AI47),DZ$21,MATCH($AH47,INDIRECT($AJ47),0)+1)="Label",DZ$21,IF(INDEX(INDIRECT($AI47),DZ$21,MATCH($AH47,INDIRECT($AJ47),0)+1)="GLabel",DZ$21,"")))),""),""),"")</f>
        <v/>
      </c>
      <c r="EA47" s="4" t="str">
        <f ca="1">IF(Sec_Formula_Indicator&gt;0,IF(LEN($AH47)&gt;0,IF(EA$21&lt;=INDEX(INDIRECT($AJ47),1,MATCH($AH47,INDIRECT($AJ47),0)+1)+1,IF(COUNTA(_xll.BDH(TKR,IFERROR(INDEX(INDIRECT($AI47),EA$21,MATCH($AH47,INDIRECT($AJ47),0)+1),""),$Q$5,"",$Q$6,"dts=h","fill=b","array=true"))&gt;1,EA$21,IF(INDEX(INDIRECT($AI47),EA$21,MATCH($AH47,INDIRECT($AJ47),0)+1)="",EA$21,IF(INDEX(INDIRECT($AI47),EA$21,MATCH($AH47,INDIRECT($AJ47),0)+1)="Label",EA$21,IF(INDEX(INDIRECT($AI47),EA$21,MATCH($AH47,INDIRECT($AJ47),0)+1)="GLabel",EA$21,"")))),""),""),"")</f>
        <v/>
      </c>
      <c r="EB47" s="4" t="str">
        <f ca="1">IF(Sec_Formula_Indicator&gt;0,IF(LEN($AH47)&gt;0,IF(EB$21&lt;=INDEX(INDIRECT($AJ47),1,MATCH($AH47,INDIRECT($AJ47),0)+1)+1,IF(COUNTA(_xll.BDH(TKR,IFERROR(INDEX(INDIRECT($AI47),EB$21,MATCH($AH47,INDIRECT($AJ47),0)+1),""),$Q$5,"",$Q$6,"dts=h","fill=b","array=true"))&gt;1,EB$21,IF(INDEX(INDIRECT($AI47),EB$21,MATCH($AH47,INDIRECT($AJ47),0)+1)="",EB$21,IF(INDEX(INDIRECT($AI47),EB$21,MATCH($AH47,INDIRECT($AJ47),0)+1)="Label",EB$21,IF(INDEX(INDIRECT($AI47),EB$21,MATCH($AH47,INDIRECT($AJ47),0)+1)="GLabel",EB$21,"")))),""),""),"")</f>
        <v/>
      </c>
      <c r="EC47" s="4" t="str">
        <f ca="1">IF(Sec_Formula_Indicator&gt;0,IF(LEN($AH47)&gt;0,IF(EC$21&lt;=INDEX(INDIRECT($AJ47),1,MATCH($AH47,INDIRECT($AJ47),0)+1)+1,IF(COUNTA(_xll.BDH(TKR,IFERROR(INDEX(INDIRECT($AI47),EC$21,MATCH($AH47,INDIRECT($AJ47),0)+1),""),$Q$5,"",$Q$6,"dts=h","fill=b","array=true"))&gt;1,EC$21,IF(INDEX(INDIRECT($AI47),EC$21,MATCH($AH47,INDIRECT($AJ47),0)+1)="",EC$21,IF(INDEX(INDIRECT($AI47),EC$21,MATCH($AH47,INDIRECT($AJ47),0)+1)="Label",EC$21,IF(INDEX(INDIRECT($AI47),EC$21,MATCH($AH47,INDIRECT($AJ47),0)+1)="GLabel",EC$21,"")))),""),""),"")</f>
        <v/>
      </c>
      <c r="ED47" s="4" t="str">
        <f ca="1">IF(Sec_Formula_Indicator&gt;0,IF(LEN($AH47)&gt;0,IF(ED$21&lt;=INDEX(INDIRECT($AJ47),1,MATCH($AH47,INDIRECT($AJ47),0)+1)+1,IF(COUNTA(_xll.BDH(TKR,IFERROR(INDEX(INDIRECT($AI47),ED$21,MATCH($AH47,INDIRECT($AJ47),0)+1),""),$Q$5,"",$Q$6,"dts=h","fill=b","array=true"))&gt;1,ED$21,IF(INDEX(INDIRECT($AI47),ED$21,MATCH($AH47,INDIRECT($AJ47),0)+1)="",ED$21,IF(INDEX(INDIRECT($AI47),ED$21,MATCH($AH47,INDIRECT($AJ47),0)+1)="Label",ED$21,IF(INDEX(INDIRECT($AI47),ED$21,MATCH($AH47,INDIRECT($AJ47),0)+1)="GLabel",ED$21,"")))),""),""),"")</f>
        <v/>
      </c>
      <c r="EE47" s="4" t="str">
        <f ca="1">IF(Sec_Formula_Indicator&gt;0,IF(LEN($AH47)&gt;0,IF(EE$21&lt;=INDEX(INDIRECT($AJ47),1,MATCH($AH47,INDIRECT($AJ47),0)+1)+1,IF(COUNTA(_xll.BDH(TKR,IFERROR(INDEX(INDIRECT($AI47),EE$21,MATCH($AH47,INDIRECT($AJ47),0)+1),""),$Q$5,"",$Q$6,"dts=h","fill=b","array=true"))&gt;1,EE$21,IF(INDEX(INDIRECT($AI47),EE$21,MATCH($AH47,INDIRECT($AJ47),0)+1)="",EE$21,IF(INDEX(INDIRECT($AI47),EE$21,MATCH($AH47,INDIRECT($AJ47),0)+1)="Label",EE$21,IF(INDEX(INDIRECT($AI47),EE$21,MATCH($AH47,INDIRECT($AJ47),0)+1)="GLabel",EE$21,"")))),""),""),"")</f>
        <v/>
      </c>
      <c r="EF47" s="4" t="str">
        <f ca="1">IF(Sec_Formula_Indicator&gt;0,IF(LEN($AH47)&gt;0,IF(EF$21&lt;=INDEX(INDIRECT($AJ47),1,MATCH($AH47,INDIRECT($AJ47),0)+1)+1,IF(COUNTA(_xll.BDH(TKR,IFERROR(INDEX(INDIRECT($AI47),EF$21,MATCH($AH47,INDIRECT($AJ47),0)+1),""),$Q$5,"",$Q$6,"dts=h","fill=b","array=true"))&gt;1,EF$21,IF(INDEX(INDIRECT($AI47),EF$21,MATCH($AH47,INDIRECT($AJ47),0)+1)="",EF$21,IF(INDEX(INDIRECT($AI47),EF$21,MATCH($AH47,INDIRECT($AJ47),0)+1)="Label",EF$21,IF(INDEX(INDIRECT($AI47),EF$21,MATCH($AH47,INDIRECT($AJ47),0)+1)="GLabel",EF$21,"")))),""),""),"")</f>
        <v/>
      </c>
      <c r="EG47" s="4" t="str">
        <f ca="1">IF(Sec_Formula_Indicator&gt;0,IF(LEN($AH47)&gt;0,IF(EG$21&lt;=INDEX(INDIRECT($AJ47),1,MATCH($AH47,INDIRECT($AJ47),0)+1)+1,IF(COUNTA(_xll.BDH(TKR,IFERROR(INDEX(INDIRECT($AI47),EG$21,MATCH($AH47,INDIRECT($AJ47),0)+1),""),$Q$5,"",$Q$6,"dts=h","fill=b","array=true"))&gt;1,EG$21,IF(INDEX(INDIRECT($AI47),EG$21,MATCH($AH47,INDIRECT($AJ47),0)+1)="",EG$21,IF(INDEX(INDIRECT($AI47),EG$21,MATCH($AH47,INDIRECT($AJ47),0)+1)="Label",EG$21,IF(INDEX(INDIRECT($AI47),EG$21,MATCH($AH47,INDIRECT($AJ47),0)+1)="GLabel",EG$21,"")))),""),""),"")</f>
        <v/>
      </c>
      <c r="EH47" s="4" t="str">
        <f ca="1">IF(Sec_Formula_Indicator&gt;0,IF(LEN($AH47)&gt;0,IF(EH$21&lt;=INDEX(INDIRECT($AJ47),1,MATCH($AH47,INDIRECT($AJ47),0)+1)+1,IF(COUNTA(_xll.BDH(TKR,IFERROR(INDEX(INDIRECT($AI47),EH$21,MATCH($AH47,INDIRECT($AJ47),0)+1),""),$Q$5,"",$Q$6,"dts=h","fill=b","array=true"))&gt;1,EH$21,IF(INDEX(INDIRECT($AI47),EH$21,MATCH($AH47,INDIRECT($AJ47),0)+1)="",EH$21,IF(INDEX(INDIRECT($AI47),EH$21,MATCH($AH47,INDIRECT($AJ47),0)+1)="Label",EH$21,IF(INDEX(INDIRECT($AI47),EH$21,MATCH($AH47,INDIRECT($AJ47),0)+1)="GLabel",EH$21,"")))),""),""),"")</f>
        <v/>
      </c>
      <c r="EI47" s="4" t="str">
        <f ca="1">IF(Sec_Formula_Indicator&gt;0,IF(LEN($AH47)&gt;0,IF(EI$21&lt;=INDEX(INDIRECT($AJ47),1,MATCH($AH47,INDIRECT($AJ47),0)+1)+1,IF(COUNTA(_xll.BDH(TKR,IFERROR(INDEX(INDIRECT($AI47),EI$21,MATCH($AH47,INDIRECT($AJ47),0)+1),""),$Q$5,"",$Q$6,"dts=h","fill=b","array=true"))&gt;1,EI$21,IF(INDEX(INDIRECT($AI47),EI$21,MATCH($AH47,INDIRECT($AJ47),0)+1)="",EI$21,IF(INDEX(INDIRECT($AI47),EI$21,MATCH($AH47,INDIRECT($AJ47),0)+1)="Label",EI$21,IF(INDEX(INDIRECT($AI47),EI$21,MATCH($AH47,INDIRECT($AJ47),0)+1)="GLabel",EI$21,"")))),""),""),"")</f>
        <v/>
      </c>
      <c r="EJ47" s="4" t="str">
        <f ca="1">IF(Sec_Formula_Indicator&gt;0,IF(LEN($AH47)&gt;0,IF(EJ$21&lt;=INDEX(INDIRECT($AJ47),1,MATCH($AH47,INDIRECT($AJ47),0)+1)+1,IF(COUNTA(_xll.BDH(TKR,IFERROR(INDEX(INDIRECT($AI47),EJ$21,MATCH($AH47,INDIRECT($AJ47),0)+1),""),$Q$5,"",$Q$6,"dts=h","fill=b","array=true"))&gt;1,EJ$21,IF(INDEX(INDIRECT($AI47),EJ$21,MATCH($AH47,INDIRECT($AJ47),0)+1)="",EJ$21,IF(INDEX(INDIRECT($AI47),EJ$21,MATCH($AH47,INDIRECT($AJ47),0)+1)="Label",EJ$21,IF(INDEX(INDIRECT($AI47),EJ$21,MATCH($AH47,INDIRECT($AJ47),0)+1)="GLabel",EJ$21,"")))),""),""),"")</f>
        <v/>
      </c>
      <c r="EK47" s="4" t="str">
        <f ca="1">IF(Sec_Formula_Indicator&gt;0,IF(LEN($AH47)&gt;0,IF(EK$21&lt;=INDEX(INDIRECT($AJ47),1,MATCH($AH47,INDIRECT($AJ47),0)+1)+1,IF(COUNTA(_xll.BDH(TKR,IFERROR(INDEX(INDIRECT($AI47),EK$21,MATCH($AH47,INDIRECT($AJ47),0)+1),""),$Q$5,"",$Q$6,"dts=h","fill=b","array=true"))&gt;1,EK$21,IF(INDEX(INDIRECT($AI47),EK$21,MATCH($AH47,INDIRECT($AJ47),0)+1)="",EK$21,IF(INDEX(INDIRECT($AI47),EK$21,MATCH($AH47,INDIRECT($AJ47),0)+1)="Label",EK$21,IF(INDEX(INDIRECT($AI47),EK$21,MATCH($AH47,INDIRECT($AJ47),0)+1)="GLabel",EK$21,"")))),""),""),"")</f>
        <v/>
      </c>
      <c r="EL47" s="4" t="str">
        <f ca="1">IF(Sec_Formula_Indicator&gt;0,IF(LEN($AH47)&gt;0,IF(EL$21&lt;=INDEX(INDIRECT($AJ47),1,MATCH($AH47,INDIRECT($AJ47),0)+1)+1,IF(COUNTA(_xll.BDH(TKR,IFERROR(INDEX(INDIRECT($AI47),EL$21,MATCH($AH47,INDIRECT($AJ47),0)+1),""),$Q$5,"",$Q$6,"dts=h","fill=b","array=true"))&gt;1,EL$21,IF(INDEX(INDIRECT($AI47),EL$21,MATCH($AH47,INDIRECT($AJ47),0)+1)="",EL$21,IF(INDEX(INDIRECT($AI47),EL$21,MATCH($AH47,INDIRECT($AJ47),0)+1)="Label",EL$21,IF(INDEX(INDIRECT($AI47),EL$21,MATCH($AH47,INDIRECT($AJ47),0)+1)="GLabel",EL$21,"")))),""),""),"")</f>
        <v/>
      </c>
      <c r="EM47" s="4" t="str">
        <f ca="1">IF(Sec_Formula_Indicator&gt;0,IF(LEN($AH47)&gt;0,IF(EM$21&lt;=INDEX(INDIRECT($AJ47),1,MATCH($AH47,INDIRECT($AJ47),0)+1)+1,IF(COUNTA(_xll.BDH(TKR,IFERROR(INDEX(INDIRECT($AI47),EM$21,MATCH($AH47,INDIRECT($AJ47),0)+1),""),$Q$5,"",$Q$6,"dts=h","fill=b","array=true"))&gt;1,EM$21,IF(INDEX(INDIRECT($AI47),EM$21,MATCH($AH47,INDIRECT($AJ47),0)+1)="",EM$21,IF(INDEX(INDIRECT($AI47),EM$21,MATCH($AH47,INDIRECT($AJ47),0)+1)="Label",EM$21,IF(INDEX(INDIRECT($AI47),EM$21,MATCH($AH47,INDIRECT($AJ47),0)+1)="GLabel",EM$21,"")))),""),""),"")</f>
        <v/>
      </c>
      <c r="EN47" s="4" t="str">
        <f ca="1">IF(Sec_Formula_Indicator&gt;0,IF(LEN($AH47)&gt;0,IF(EN$21&lt;=INDEX(INDIRECT($AJ47),1,MATCH($AH47,INDIRECT($AJ47),0)+1)+1,IF(COUNTA(_xll.BDH(TKR,IFERROR(INDEX(INDIRECT($AI47),EN$21,MATCH($AH47,INDIRECT($AJ47),0)+1),""),$Q$5,"",$Q$6,"dts=h","fill=b","array=true"))&gt;1,EN$21,IF(INDEX(INDIRECT($AI47),EN$21,MATCH($AH47,INDIRECT($AJ47),0)+1)="",EN$21,IF(INDEX(INDIRECT($AI47),EN$21,MATCH($AH47,INDIRECT($AJ47),0)+1)="Label",EN$21,IF(INDEX(INDIRECT($AI47),EN$21,MATCH($AH47,INDIRECT($AJ47),0)+1)="GLabel",EN$21,"")))),""),""),"")</f>
        <v/>
      </c>
      <c r="EO47" s="4" t="str">
        <f ca="1">IF(Sec_Formula_Indicator&gt;0,IF(LEN($AH47)&gt;0,IF(EO$21&lt;=INDEX(INDIRECT($AJ47),1,MATCH($AH47,INDIRECT($AJ47),0)+1)+1,IF(COUNTA(_xll.BDH(TKR,IFERROR(INDEX(INDIRECT($AI47),EO$21,MATCH($AH47,INDIRECT($AJ47),0)+1),""),$Q$5,"",$Q$6,"dts=h","fill=b","array=true"))&gt;1,EO$21,IF(INDEX(INDIRECT($AI47),EO$21,MATCH($AH47,INDIRECT($AJ47),0)+1)="",EO$21,IF(INDEX(INDIRECT($AI47),EO$21,MATCH($AH47,INDIRECT($AJ47),0)+1)="Label",EO$21,IF(INDEX(INDIRECT($AI47),EO$21,MATCH($AH47,INDIRECT($AJ47),0)+1)="GLabel",EO$21,"")))),""),""),"")</f>
        <v/>
      </c>
      <c r="EP47" s="4" t="str">
        <f ca="1">IF(Sec_Formula_Indicator&gt;0,IF(LEN($AH47)&gt;0,IF(EP$21&lt;=INDEX(INDIRECT($AJ47),1,MATCH($AH47,INDIRECT($AJ47),0)+1)+1,IF(COUNTA(_xll.BDH(TKR,IFERROR(INDEX(INDIRECT($AI47),EP$21,MATCH($AH47,INDIRECT($AJ47),0)+1),""),$Q$5,"",$Q$6,"dts=h","fill=b","array=true"))&gt;1,EP$21,IF(INDEX(INDIRECT($AI47),EP$21,MATCH($AH47,INDIRECT($AJ47),0)+1)="",EP$21,IF(INDEX(INDIRECT($AI47),EP$21,MATCH($AH47,INDIRECT($AJ47),0)+1)="Label",EP$21,IF(INDEX(INDIRECT($AI47),EP$21,MATCH($AH47,INDIRECT($AJ47),0)+1)="GLabel",EP$21,"")))),""),""),"")</f>
        <v/>
      </c>
      <c r="EQ47" s="4" t="str">
        <f ca="1">IF(Sec_Formula_Indicator&gt;0,IF(LEN($AH47)&gt;0,IF(EQ$21&lt;=INDEX(INDIRECT($AJ47),1,MATCH($AH47,INDIRECT($AJ47),0)+1)+1,IF(COUNTA(_xll.BDH(TKR,IFERROR(INDEX(INDIRECT($AI47),EQ$21,MATCH($AH47,INDIRECT($AJ47),0)+1),""),$Q$5,"",$Q$6,"dts=h","fill=b","array=true"))&gt;1,EQ$21,IF(INDEX(INDIRECT($AI47),EQ$21,MATCH($AH47,INDIRECT($AJ47),0)+1)="",EQ$21,IF(INDEX(INDIRECT($AI47),EQ$21,MATCH($AH47,INDIRECT($AJ47),0)+1)="Label",EQ$21,IF(INDEX(INDIRECT($AI47),EQ$21,MATCH($AH47,INDIRECT($AJ47),0)+1)="GLabel",EQ$21,"")))),""),""),"")</f>
        <v/>
      </c>
      <c r="ER47" s="4" t="str">
        <f ca="1">IF(Sec_Formula_Indicator&gt;0,IF(LEN($AH47)&gt;0,IF(ER$21&lt;=INDEX(INDIRECT($AJ47),1,MATCH($AH47,INDIRECT($AJ47),0)+1)+1,IF(COUNTA(_xll.BDH(TKR,IFERROR(INDEX(INDIRECT($AI47),ER$21,MATCH($AH47,INDIRECT($AJ47),0)+1),""),$Q$5,"",$Q$6,"dts=h","fill=b","array=true"))&gt;1,ER$21,IF(INDEX(INDIRECT($AI47),ER$21,MATCH($AH47,INDIRECT($AJ47),0)+1)="",ER$21,IF(INDEX(INDIRECT($AI47),ER$21,MATCH($AH47,INDIRECT($AJ47),0)+1)="Label",ER$21,IF(INDEX(INDIRECT($AI47),ER$21,MATCH($AH47,INDIRECT($AJ47),0)+1)="GLabel",ER$21,"")))),""),""),"")</f>
        <v/>
      </c>
      <c r="ES47" s="4" t="str">
        <f ca="1">IF(Sec_Formula_Indicator&gt;0,IF(LEN($AH47)&gt;0,IF(ES$21&lt;=INDEX(INDIRECT($AJ47),1,MATCH($AH47,INDIRECT($AJ47),0)+1)+1,IF(COUNTA(_xll.BDH(TKR,IFERROR(INDEX(INDIRECT($AI47),ES$21,MATCH($AH47,INDIRECT($AJ47),0)+1),""),$Q$5,"",$Q$6,"dts=h","fill=b","array=true"))&gt;1,ES$21,IF(INDEX(INDIRECT($AI47),ES$21,MATCH($AH47,INDIRECT($AJ47),0)+1)="",ES$21,IF(INDEX(INDIRECT($AI47),ES$21,MATCH($AH47,INDIRECT($AJ47),0)+1)="Label",ES$21,IF(INDEX(INDIRECT($AI47),ES$21,MATCH($AH47,INDIRECT($AJ47),0)+1)="GLabel",ES$21,"")))),""),""),"")</f>
        <v/>
      </c>
      <c r="ET47" s="4" t="str">
        <f ca="1">IF(Sec_Formula_Indicator&gt;0,IF(LEN($AH47)&gt;0,IF(ET$21&lt;=INDEX(INDIRECT($AJ47),1,MATCH($AH47,INDIRECT($AJ47),0)+1)+1,IF(COUNTA(_xll.BDH(TKR,IFERROR(INDEX(INDIRECT($AI47),ET$21,MATCH($AH47,INDIRECT($AJ47),0)+1),""),$Q$5,"",$Q$6,"dts=h","fill=b","array=true"))&gt;1,ET$21,IF(INDEX(INDIRECT($AI47),ET$21,MATCH($AH47,INDIRECT($AJ47),0)+1)="",ET$21,IF(INDEX(INDIRECT($AI47),ET$21,MATCH($AH47,INDIRECT($AJ47),0)+1)="Label",ET$21,IF(INDEX(INDIRECT($AI47),ET$21,MATCH($AH47,INDIRECT($AJ47),0)+1)="GLabel",ET$21,"")))),""),""),"")</f>
        <v/>
      </c>
      <c r="EU47" s="4" t="str">
        <f ca="1">IF(Sec_Formula_Indicator&gt;0,IF(LEN($AH47)&gt;0,IF(EU$21&lt;=INDEX(INDIRECT($AJ47),1,MATCH($AH47,INDIRECT($AJ47),0)+1)+1,IF(COUNTA(_xll.BDH(TKR,IFERROR(INDEX(INDIRECT($AI47),EU$21,MATCH($AH47,INDIRECT($AJ47),0)+1),""),$Q$5,"",$Q$6,"dts=h","fill=b","array=true"))&gt;1,EU$21,IF(INDEX(INDIRECT($AI47),EU$21,MATCH($AH47,INDIRECT($AJ47),0)+1)="",EU$21,IF(INDEX(INDIRECT($AI47),EU$21,MATCH($AH47,INDIRECT($AJ47),0)+1)="Label",EU$21,IF(INDEX(INDIRECT($AI47),EU$21,MATCH($AH47,INDIRECT($AJ47),0)+1)="GLabel",EU$21,"")))),""),""),"")</f>
        <v/>
      </c>
      <c r="EV47" s="4" t="str">
        <f ca="1">IF(Sec_Formula_Indicator&gt;0,IF(LEN($AH47)&gt;0,IF(EV$21&lt;=INDEX(INDIRECT($AJ47),1,MATCH($AH47,INDIRECT($AJ47),0)+1)+1,IF(COUNTA(_xll.BDH(TKR,IFERROR(INDEX(INDIRECT($AI47),EV$21,MATCH($AH47,INDIRECT($AJ47),0)+1),""),$Q$5,"",$Q$6,"dts=h","fill=b","array=true"))&gt;1,EV$21,IF(INDEX(INDIRECT($AI47),EV$21,MATCH($AH47,INDIRECT($AJ47),0)+1)="",EV$21,IF(INDEX(INDIRECT($AI47),EV$21,MATCH($AH47,INDIRECT($AJ47),0)+1)="Label",EV$21,IF(INDEX(INDIRECT($AI47),EV$21,MATCH($AH47,INDIRECT($AJ47),0)+1)="GLabel",EV$21,"")))),""),""),"")</f>
        <v/>
      </c>
      <c r="EW47" s="4" t="str">
        <f ca="1">IF(Sec_Formula_Indicator&gt;0,IF(LEN($AH47)&gt;0,IF(EW$21&lt;=INDEX(INDIRECT($AJ47),1,MATCH($AH47,INDIRECT($AJ47),0)+1)+1,IF(COUNTA(_xll.BDH(TKR,IFERROR(INDEX(INDIRECT($AI47),EW$21,MATCH($AH47,INDIRECT($AJ47),0)+1),""),$Q$5,"",$Q$6,"dts=h","fill=b","array=true"))&gt;1,EW$21,IF(INDEX(INDIRECT($AI47),EW$21,MATCH($AH47,INDIRECT($AJ47),0)+1)="",EW$21,IF(INDEX(INDIRECT($AI47),EW$21,MATCH($AH47,INDIRECT($AJ47),0)+1)="Label",EW$21,IF(INDEX(INDIRECT($AI47),EW$21,MATCH($AH47,INDIRECT($AJ47),0)+1)="GLabel",EW$21,"")))),""),""),"")</f>
        <v/>
      </c>
      <c r="EX47" s="4" t="str">
        <f ca="1">IF(Sec_Formula_Indicator&gt;0,IF(LEN($AH47)&gt;0,IF(EX$21&lt;=INDEX(INDIRECT($AJ47),1,MATCH($AH47,INDIRECT($AJ47),0)+1)+1,IF(COUNTA(_xll.BDH(TKR,IFERROR(INDEX(INDIRECT($AI47),EX$21,MATCH($AH47,INDIRECT($AJ47),0)+1),""),$Q$5,"",$Q$6,"dts=h","fill=b","array=true"))&gt;1,EX$21,IF(INDEX(INDIRECT($AI47),EX$21,MATCH($AH47,INDIRECT($AJ47),0)+1)="",EX$21,IF(INDEX(INDIRECT($AI47),EX$21,MATCH($AH47,INDIRECT($AJ47),0)+1)="Label",EX$21,IF(INDEX(INDIRECT($AI47),EX$21,MATCH($AH47,INDIRECT($AJ47),0)+1)="GLabel",EX$21,"")))),""),""),"")</f>
        <v/>
      </c>
      <c r="EY47" s="4" t="str">
        <f ca="1">IF(Sec_Formula_Indicator&gt;0,IF(LEN($AH47)&gt;0,IF(EY$21&lt;=INDEX(INDIRECT($AJ47),1,MATCH($AH47,INDIRECT($AJ47),0)+1)+1,IF(COUNTA(_xll.BDH(TKR,IFERROR(INDEX(INDIRECT($AI47),EY$21,MATCH($AH47,INDIRECT($AJ47),0)+1),""),$Q$5,"",$Q$6,"dts=h","fill=b","array=true"))&gt;1,EY$21,IF(INDEX(INDIRECT($AI47),EY$21,MATCH($AH47,INDIRECT($AJ47),0)+1)="",EY$21,IF(INDEX(INDIRECT($AI47),EY$21,MATCH($AH47,INDIRECT($AJ47),0)+1)="Label",EY$21,IF(INDEX(INDIRECT($AI47),EY$21,MATCH($AH47,INDIRECT($AJ47),0)+1)="GLabel",EY$21,"")))),""),""),"")</f>
        <v/>
      </c>
      <c r="EZ47" s="4" t="str">
        <f ca="1">IF(Sec_Formula_Indicator&gt;0,IF(LEN($AH47)&gt;0,IF(EZ$21&lt;=INDEX(INDIRECT($AJ47),1,MATCH($AH47,INDIRECT($AJ47),0)+1)+1,IF(COUNTA(_xll.BDH(TKR,IFERROR(INDEX(INDIRECT($AI47),EZ$21,MATCH($AH47,INDIRECT($AJ47),0)+1),""),$Q$5,"",$Q$6,"dts=h","fill=b","array=true"))&gt;1,EZ$21,IF(INDEX(INDIRECT($AI47),EZ$21,MATCH($AH47,INDIRECT($AJ47),0)+1)="",EZ$21,IF(INDEX(INDIRECT($AI47),EZ$21,MATCH($AH47,INDIRECT($AJ47),0)+1)="Label",EZ$21,IF(INDEX(INDIRECT($AI47),EZ$21,MATCH($AH47,INDIRECT($AJ47),0)+1)="GLabel",EZ$21,"")))),""),""),"")</f>
        <v/>
      </c>
      <c r="FA47" s="4" t="str">
        <f ca="1">IF(Sec_Formula_Indicator&gt;0,IF(LEN($AH47)&gt;0,IF(FA$21&lt;=INDEX(INDIRECT($AJ47),1,MATCH($AH47,INDIRECT($AJ47),0)+1)+1,IF(COUNTA(_xll.BDH(TKR,IFERROR(INDEX(INDIRECT($AI47),FA$21,MATCH($AH47,INDIRECT($AJ47),0)+1),""),$Q$5,"",$Q$6,"dts=h","fill=b","array=true"))&gt;1,FA$21,IF(INDEX(INDIRECT($AI47),FA$21,MATCH($AH47,INDIRECT($AJ47),0)+1)="",FA$21,IF(INDEX(INDIRECT($AI47),FA$21,MATCH($AH47,INDIRECT($AJ47),0)+1)="Label",FA$21,IF(INDEX(INDIRECT($AI47),FA$21,MATCH($AH47,INDIRECT($AJ47),0)+1)="GLabel",FA$21,"")))),""),""),"")</f>
        <v/>
      </c>
      <c r="FB47" s="4" t="str">
        <f ca="1">IF(Sec_Formula_Indicator&gt;0,IF(LEN($AH47)&gt;0,IF(FB$21&lt;=INDEX(INDIRECT($AJ47),1,MATCH($AH47,INDIRECT($AJ47),0)+1)+1,IF(COUNTA(_xll.BDH(TKR,IFERROR(INDEX(INDIRECT($AI47),FB$21,MATCH($AH47,INDIRECT($AJ47),0)+1),""),$Q$5,"",$Q$6,"dts=h","fill=b","array=true"))&gt;1,FB$21,IF(INDEX(INDIRECT($AI47),FB$21,MATCH($AH47,INDIRECT($AJ47),0)+1)="",FB$21,IF(INDEX(INDIRECT($AI47),FB$21,MATCH($AH47,INDIRECT($AJ47),0)+1)="Label",FB$21,IF(INDEX(INDIRECT($AI47),FB$21,MATCH($AH47,INDIRECT($AJ47),0)+1)="GLabel",FB$21,"")))),""),""),"")</f>
        <v/>
      </c>
      <c r="FC47" s="4" t="str">
        <f ca="1">IF(Sec_Formula_Indicator&gt;0,IF(LEN($AH47)&gt;0,IF(FC$21&lt;=INDEX(INDIRECT($AJ47),1,MATCH($AH47,INDIRECT($AJ47),0)+1)+1,IF(COUNTA(_xll.BDH(TKR,IFERROR(INDEX(INDIRECT($AI47),FC$21,MATCH($AH47,INDIRECT($AJ47),0)+1),""),$Q$5,"",$Q$6,"dts=h","fill=b","array=true"))&gt;1,FC$21,IF(INDEX(INDIRECT($AI47),FC$21,MATCH($AH47,INDIRECT($AJ47),0)+1)="",FC$21,IF(INDEX(INDIRECT($AI47),FC$21,MATCH($AH47,INDIRECT($AJ47),0)+1)="Label",FC$21,IF(INDEX(INDIRECT($AI47),FC$21,MATCH($AH47,INDIRECT($AJ47),0)+1)="GLabel",FC$21,"")))),""),""),"")</f>
        <v/>
      </c>
      <c r="FD47" s="4" t="str">
        <f ca="1">IF(Sec_Formula_Indicator&gt;0,IF(LEN($AH47)&gt;0,IF(FD$21&lt;=INDEX(INDIRECT($AJ47),1,MATCH($AH47,INDIRECT($AJ47),0)+1)+1,IF(COUNTA(_xll.BDH(TKR,IFERROR(INDEX(INDIRECT($AI47),FD$21,MATCH($AH47,INDIRECT($AJ47),0)+1),""),$Q$5,"",$Q$6,"dts=h","fill=b","array=true"))&gt;1,FD$21,IF(INDEX(INDIRECT($AI47),FD$21,MATCH($AH47,INDIRECT($AJ47),0)+1)="",FD$21,IF(INDEX(INDIRECT($AI47),FD$21,MATCH($AH47,INDIRECT($AJ47),0)+1)="Label",FD$21,IF(INDEX(INDIRECT($AI47),FD$21,MATCH($AH47,INDIRECT($AJ47),0)+1)="GLabel",FD$21,"")))),""),""),"")</f>
        <v/>
      </c>
      <c r="FE47" s="4" t="str">
        <f ca="1">IF(Sec_Formula_Indicator&gt;0,IF(LEN($AH47)&gt;0,IF(FE$21&lt;=INDEX(INDIRECT($AJ47),1,MATCH($AH47,INDIRECT($AJ47),0)+1)+1,IF(COUNTA(_xll.BDH(TKR,IFERROR(INDEX(INDIRECT($AI47),FE$21,MATCH($AH47,INDIRECT($AJ47),0)+1),""),$Q$5,"",$Q$6,"dts=h","fill=b","array=true"))&gt;1,FE$21,IF(INDEX(INDIRECT($AI47),FE$21,MATCH($AH47,INDIRECT($AJ47),0)+1)="",FE$21,IF(INDEX(INDIRECT($AI47),FE$21,MATCH($AH47,INDIRECT($AJ47),0)+1)="Label",FE$21,IF(INDEX(INDIRECT($AI47),FE$21,MATCH($AH47,INDIRECT($AJ47),0)+1)="GLabel",FE$21,"")))),""),""),"")</f>
        <v/>
      </c>
      <c r="FF47" s="4" t="str">
        <f ca="1">IF(Sec_Formula_Indicator&gt;0,IF(LEN($AH47)&gt;0,IF(FF$21&lt;=INDEX(INDIRECT($AJ47),1,MATCH($AH47,INDIRECT($AJ47),0)+1)+1,IF(COUNTA(_xll.BDH(TKR,IFERROR(INDEX(INDIRECT($AI47),FF$21,MATCH($AH47,INDIRECT($AJ47),0)+1),""),$Q$5,"",$Q$6,"dts=h","fill=b","array=true"))&gt;1,FF$21,IF(INDEX(INDIRECT($AI47),FF$21,MATCH($AH47,INDIRECT($AJ47),0)+1)="",FF$21,IF(INDEX(INDIRECT($AI47),FF$21,MATCH($AH47,INDIRECT($AJ47),0)+1)="Label",FF$21,IF(INDEX(INDIRECT($AI47),FF$21,MATCH($AH47,INDIRECT($AJ47),0)+1)="GLabel",FF$21,"")))),""),""),"")</f>
        <v/>
      </c>
      <c r="FG47" s="4" t="str">
        <f ca="1">IF(Sec_Formula_Indicator&gt;0,IF(LEN($AH47)&gt;0,IF(FG$21&lt;=INDEX(INDIRECT($AJ47),1,MATCH($AH47,INDIRECT($AJ47),0)+1)+1,IF(COUNTA(_xll.BDH(TKR,IFERROR(INDEX(INDIRECT($AI47),FG$21,MATCH($AH47,INDIRECT($AJ47),0)+1),""),$Q$5,"",$Q$6,"dts=h","fill=b","array=true"))&gt;1,FG$21,IF(INDEX(INDIRECT($AI47),FG$21,MATCH($AH47,INDIRECT($AJ47),0)+1)="",FG$21,IF(INDEX(INDIRECT($AI47),FG$21,MATCH($AH47,INDIRECT($AJ47),0)+1)="Label",FG$21,IF(INDEX(INDIRECT($AI47),FG$21,MATCH($AH47,INDIRECT($AJ47),0)+1)="GLabel",FG$21,"")))),""),""),"")</f>
        <v/>
      </c>
      <c r="FH47" s="4" t="str">
        <f ca="1">IF(Sec_Formula_Indicator&gt;0,IF(LEN($AH47)&gt;0,IF(FH$21&lt;=INDEX(INDIRECT($AJ47),1,MATCH($AH47,INDIRECT($AJ47),0)+1)+1,IF(COUNTA(_xll.BDH(TKR,IFERROR(INDEX(INDIRECT($AI47),FH$21,MATCH($AH47,INDIRECT($AJ47),0)+1),""),$Q$5,"",$Q$6,"dts=h","fill=b","array=true"))&gt;1,FH$21,IF(INDEX(INDIRECT($AI47),FH$21,MATCH($AH47,INDIRECT($AJ47),0)+1)="",FH$21,IF(INDEX(INDIRECT($AI47),FH$21,MATCH($AH47,INDIRECT($AJ47),0)+1)="Label",FH$21,IF(INDEX(INDIRECT($AI47),FH$21,MATCH($AH47,INDIRECT($AJ47),0)+1)="GLabel",FH$21,"")))),""),""),"")</f>
        <v/>
      </c>
      <c r="FI47" s="4" t="str">
        <f ca="1">IF(Sec_Formula_Indicator&gt;0,IF(LEN($AH47)&gt;0,IF(FI$21&lt;=INDEX(INDIRECT($AJ47),1,MATCH($AH47,INDIRECT($AJ47),0)+1)+1,IF(COUNTA(_xll.BDH(TKR,IFERROR(INDEX(INDIRECT($AI47),FI$21,MATCH($AH47,INDIRECT($AJ47),0)+1),""),$Q$5,"",$Q$6,"dts=h","fill=b","array=true"))&gt;1,FI$21,IF(INDEX(INDIRECT($AI47),FI$21,MATCH($AH47,INDIRECT($AJ47),0)+1)="",FI$21,IF(INDEX(INDIRECT($AI47),FI$21,MATCH($AH47,INDIRECT($AJ47),0)+1)="Label",FI$21,IF(INDEX(INDIRECT($AI47),FI$21,MATCH($AH47,INDIRECT($AJ47),0)+1)="GLabel",FI$21,"")))),""),""),"")</f>
        <v/>
      </c>
      <c r="FJ47" s="4" t="str">
        <f ca="1">IF(Sec_Formula_Indicator&gt;0,IF(LEN($AH47)&gt;0,IF(FJ$21&lt;=INDEX(INDIRECT($AJ47),1,MATCH($AH47,INDIRECT($AJ47),0)+1)+1,IF(COUNTA(_xll.BDH(TKR,IFERROR(INDEX(INDIRECT($AI47),FJ$21,MATCH($AH47,INDIRECT($AJ47),0)+1),""),$Q$5,"",$Q$6,"dts=h","fill=b","array=true"))&gt;1,FJ$21,IF(INDEX(INDIRECT($AI47),FJ$21,MATCH($AH47,INDIRECT($AJ47),0)+1)="",FJ$21,IF(INDEX(INDIRECT($AI47),FJ$21,MATCH($AH47,INDIRECT($AJ47),0)+1)="Label",FJ$21,IF(INDEX(INDIRECT($AI47),FJ$21,MATCH($AH47,INDIRECT($AJ47),0)+1)="GLabel",FJ$21,"")))),""),""),"")</f>
        <v/>
      </c>
      <c r="FK47" s="4" t="str">
        <f ca="1">IF(Sec_Formula_Indicator&gt;0,IF(LEN($AH47)&gt;0,IF(FK$21&lt;=INDEX(INDIRECT($AJ47),1,MATCH($AH47,INDIRECT($AJ47),0)+1)+1,IF(COUNTA(_xll.BDH(TKR,IFERROR(INDEX(INDIRECT($AI47),FK$21,MATCH($AH47,INDIRECT($AJ47),0)+1),""),$Q$5,"",$Q$6,"dts=h","fill=b","array=true"))&gt;1,FK$21,IF(INDEX(INDIRECT($AI47),FK$21,MATCH($AH47,INDIRECT($AJ47),0)+1)="",FK$21,IF(INDEX(INDIRECT($AI47),FK$21,MATCH($AH47,INDIRECT($AJ47),0)+1)="Label",FK$21,IF(INDEX(INDIRECT($AI47),FK$21,MATCH($AH47,INDIRECT($AJ47),0)+1)="GLabel",FK$21,"")))),""),""),"")</f>
        <v/>
      </c>
      <c r="FL47" s="4" t="str">
        <f ca="1">IF(Sec_Formula_Indicator&gt;0,IF(LEN($AH47)&gt;0,IF(FL$21&lt;=INDEX(INDIRECT($AJ47),1,MATCH($AH47,INDIRECT($AJ47),0)+1)+1,IF(COUNTA(_xll.BDH(TKR,IFERROR(INDEX(INDIRECT($AI47),FL$21,MATCH($AH47,INDIRECT($AJ47),0)+1),""),$Q$5,"",$Q$6,"dts=h","fill=b","array=true"))&gt;1,FL$21,IF(INDEX(INDIRECT($AI47),FL$21,MATCH($AH47,INDIRECT($AJ47),0)+1)="",FL$21,IF(INDEX(INDIRECT($AI47),FL$21,MATCH($AH47,INDIRECT($AJ47),0)+1)="Label",FL$21,IF(INDEX(INDIRECT($AI47),FL$21,MATCH($AH47,INDIRECT($AJ47),0)+1)="GLabel",FL$21,"")))),""),""),"")</f>
        <v/>
      </c>
      <c r="FM47" s="4" t="str">
        <f ca="1">IF(Sec_Formula_Indicator&gt;0,IF(LEN($AH47)&gt;0,IF(FM$21&lt;=INDEX(INDIRECT($AJ47),1,MATCH($AH47,INDIRECT($AJ47),0)+1)+1,IF(COUNTA(_xll.BDH(TKR,IFERROR(INDEX(INDIRECT($AI47),FM$21,MATCH($AH47,INDIRECT($AJ47),0)+1),""),$Q$5,"",$Q$6,"dts=h","fill=b","array=true"))&gt;1,FM$21,IF(INDEX(INDIRECT($AI47),FM$21,MATCH($AH47,INDIRECT($AJ47),0)+1)="",FM$21,IF(INDEX(INDIRECT($AI47),FM$21,MATCH($AH47,INDIRECT($AJ47),0)+1)="Label",FM$21,IF(INDEX(INDIRECT($AI47),FM$21,MATCH($AH47,INDIRECT($AJ47),0)+1)="GLabel",FM$21,"")))),""),""),"")</f>
        <v/>
      </c>
      <c r="FN47" s="4" t="str">
        <f ca="1">IF(Sec_Formula_Indicator&gt;0,IF(LEN($AH47)&gt;0,IF(FN$21&lt;=INDEX(INDIRECT($AJ47),1,MATCH($AH47,INDIRECT($AJ47),0)+1)+1,IF(COUNTA(_xll.BDH(TKR,IFERROR(INDEX(INDIRECT($AI47),FN$21,MATCH($AH47,INDIRECT($AJ47),0)+1),""),$Q$5,"",$Q$6,"dts=h","fill=b","array=true"))&gt;1,FN$21,IF(INDEX(INDIRECT($AI47),FN$21,MATCH($AH47,INDIRECT($AJ47),0)+1)="",FN$21,IF(INDEX(INDIRECT($AI47),FN$21,MATCH($AH47,INDIRECT($AJ47),0)+1)="Label",FN$21,IF(INDEX(INDIRECT($AI47),FN$21,MATCH($AH47,INDIRECT($AJ47),0)+1)="GLabel",FN$21,"")))),""),""),"")</f>
        <v/>
      </c>
      <c r="FO47" s="4" t="str">
        <f ca="1">IF(Sec_Formula_Indicator&gt;0,IF(LEN($AH47)&gt;0,IF(FO$21&lt;=INDEX(INDIRECT($AJ47),1,MATCH($AH47,INDIRECT($AJ47),0)+1)+1,IF(COUNTA(_xll.BDH(TKR,IFERROR(INDEX(INDIRECT($AI47),FO$21,MATCH($AH47,INDIRECT($AJ47),0)+1),""),$Q$5,"",$Q$6,"dts=h","fill=b","array=true"))&gt;1,FO$21,IF(INDEX(INDIRECT($AI47),FO$21,MATCH($AH47,INDIRECT($AJ47),0)+1)="",FO$21,IF(INDEX(INDIRECT($AI47),FO$21,MATCH($AH47,INDIRECT($AJ47),0)+1)="Label",FO$21,IF(INDEX(INDIRECT($AI47),FO$21,MATCH($AH47,INDIRECT($AJ47),0)+1)="GLabel",FO$21,"")))),""),""),"")</f>
        <v/>
      </c>
      <c r="FP47" s="4" t="str">
        <f ca="1">IF(Sec_Formula_Indicator&gt;0,IF(LEN($AH47)&gt;0,IF(FP$21&lt;=INDEX(INDIRECT($AJ47),1,MATCH($AH47,INDIRECT($AJ47),0)+1)+1,IF(COUNTA(_xll.BDH(TKR,IFERROR(INDEX(INDIRECT($AI47),FP$21,MATCH($AH47,INDIRECT($AJ47),0)+1),""),$Q$5,"",$Q$6,"dts=h","fill=b","array=true"))&gt;1,FP$21,IF(INDEX(INDIRECT($AI47),FP$21,MATCH($AH47,INDIRECT($AJ47),0)+1)="",FP$21,IF(INDEX(INDIRECT($AI47),FP$21,MATCH($AH47,INDIRECT($AJ47),0)+1)="Label",FP$21,IF(INDEX(INDIRECT($AI47),FP$21,MATCH($AH47,INDIRECT($AJ47),0)+1)="GLabel",FP$21,"")))),""),""),"")</f>
        <v/>
      </c>
      <c r="FQ47" s="4" t="str">
        <f ca="1">IF(Sec_Formula_Indicator&gt;0,IF(LEN($AH47)&gt;0,IF(FQ$21&lt;=INDEX(INDIRECT($AJ47),1,MATCH($AH47,INDIRECT($AJ47),0)+1)+1,IF(COUNTA(_xll.BDH(TKR,IFERROR(INDEX(INDIRECT($AI47),FQ$21,MATCH($AH47,INDIRECT($AJ47),0)+1),""),$Q$5,"",$Q$6,"dts=h","fill=b","array=true"))&gt;1,FQ$21,IF(INDEX(INDIRECT($AI47),FQ$21,MATCH($AH47,INDIRECT($AJ47),0)+1)="",FQ$21,IF(INDEX(INDIRECT($AI47),FQ$21,MATCH($AH47,INDIRECT($AJ47),0)+1)="Label",FQ$21,IF(INDEX(INDIRECT($AI47),FQ$21,MATCH($AH47,INDIRECT($AJ47),0)+1)="GLabel",FQ$21,"")))),""),""),"")</f>
        <v/>
      </c>
      <c r="FR47" s="4" t="str">
        <f ca="1">IF(Sec_Formula_Indicator&gt;0,IF(LEN($AH47)&gt;0,IF(FR$21&lt;=INDEX(INDIRECT($AJ47),1,MATCH($AH47,INDIRECT($AJ47),0)+1)+1,IF(COUNTA(_xll.BDH(TKR,IFERROR(INDEX(INDIRECT($AI47),FR$21,MATCH($AH47,INDIRECT($AJ47),0)+1),""),$Q$5,"",$Q$6,"dts=h","fill=b","array=true"))&gt;1,FR$21,IF(INDEX(INDIRECT($AI47),FR$21,MATCH($AH47,INDIRECT($AJ47),0)+1)="",FR$21,IF(INDEX(INDIRECT($AI47),FR$21,MATCH($AH47,INDIRECT($AJ47),0)+1)="Label",FR$21,IF(INDEX(INDIRECT($AI47),FR$21,MATCH($AH47,INDIRECT($AJ47),0)+1)="GLabel",FR$21,"")))),""),""),"")</f>
        <v/>
      </c>
      <c r="FS47" s="4" t="str">
        <f ca="1">IF(Sec_Formula_Indicator&gt;0,IF(LEN($AH47)&gt;0,IF(FS$21&lt;=INDEX(INDIRECT($AJ47),1,MATCH($AH47,INDIRECT($AJ47),0)+1)+1,IF(COUNTA(_xll.BDH(TKR,IFERROR(INDEX(INDIRECT($AI47),FS$21,MATCH($AH47,INDIRECT($AJ47),0)+1),""),$Q$5,"",$Q$6,"dts=h","fill=b","array=true"))&gt;1,FS$21,IF(INDEX(INDIRECT($AI47),FS$21,MATCH($AH47,INDIRECT($AJ47),0)+1)="",FS$21,IF(INDEX(INDIRECT($AI47),FS$21,MATCH($AH47,INDIRECT($AJ47),0)+1)="Label",FS$21,IF(INDEX(INDIRECT($AI47),FS$21,MATCH($AH47,INDIRECT($AJ47),0)+1)="GLabel",FS$21,"")))),""),""),"")</f>
        <v/>
      </c>
      <c r="FT47" s="4" t="str">
        <f ca="1">IF(Sec_Formula_Indicator&gt;0,IF(LEN($AH47)&gt;0,IF(FT$21&lt;=INDEX(INDIRECT($AJ47),1,MATCH($AH47,INDIRECT($AJ47),0)+1)+1,IF(COUNTA(_xll.BDH(TKR,IFERROR(INDEX(INDIRECT($AI47),FT$21,MATCH($AH47,INDIRECT($AJ47),0)+1),""),$Q$5,"",$Q$6,"dts=h","fill=b","array=true"))&gt;1,FT$21,IF(INDEX(INDIRECT($AI47),FT$21,MATCH($AH47,INDIRECT($AJ47),0)+1)="",FT$21,IF(INDEX(INDIRECT($AI47),FT$21,MATCH($AH47,INDIRECT($AJ47),0)+1)="Label",FT$21,IF(INDEX(INDIRECT($AI47),FT$21,MATCH($AH47,INDIRECT($AJ47),0)+1)="GLabel",FT$21,"")))),""),""),"")</f>
        <v/>
      </c>
      <c r="FU47" s="4" t="str">
        <f ca="1">IF(Sec_Formula_Indicator&gt;0,IF(LEN($AH47)&gt;0,IF(FU$21&lt;=INDEX(INDIRECT($AJ47),1,MATCH($AH47,INDIRECT($AJ47),0)+1)+1,IF(COUNTA(_xll.BDH(TKR,IFERROR(INDEX(INDIRECT($AI47),FU$21,MATCH($AH47,INDIRECT($AJ47),0)+1),""),$Q$5,"",$Q$6,"dts=h","fill=b","array=true"))&gt;1,FU$21,IF(INDEX(INDIRECT($AI47),FU$21,MATCH($AH47,INDIRECT($AJ47),0)+1)="",FU$21,IF(INDEX(INDIRECT($AI47),FU$21,MATCH($AH47,INDIRECT($AJ47),0)+1)="Label",FU$21,IF(INDEX(INDIRECT($AI47),FU$21,MATCH($AH47,INDIRECT($AJ47),0)+1)="GLabel",FU$21,"")))),""),""),"")</f>
        <v/>
      </c>
      <c r="FV47" s="4" t="str">
        <f ca="1">IF(Sec_Formula_Indicator&gt;0,IF(LEN($AH47)&gt;0,IF(FV$21&lt;=INDEX(INDIRECT($AJ47),1,MATCH($AH47,INDIRECT($AJ47),0)+1)+1,IF(COUNTA(_xll.BDH(TKR,IFERROR(INDEX(INDIRECT($AI47),FV$21,MATCH($AH47,INDIRECT($AJ47),0)+1),""),$Q$5,"",$Q$6,"dts=h","fill=b","array=true"))&gt;1,FV$21,IF(INDEX(INDIRECT($AI47),FV$21,MATCH($AH47,INDIRECT($AJ47),0)+1)="",FV$21,IF(INDEX(INDIRECT($AI47),FV$21,MATCH($AH47,INDIRECT($AJ47),0)+1)="Label",FV$21,IF(INDEX(INDIRECT($AI47),FV$21,MATCH($AH47,INDIRECT($AJ47),0)+1)="GLabel",FV$21,"")))),""),""),"")</f>
        <v/>
      </c>
      <c r="FW47" s="4" t="str">
        <f ca="1">IF(Sec_Formula_Indicator&gt;0,IF(LEN($AH47)&gt;0,IF(FW$21&lt;=INDEX(INDIRECT($AJ47),1,MATCH($AH47,INDIRECT($AJ47),0)+1)+1,IF(COUNTA(_xll.BDH(TKR,IFERROR(INDEX(INDIRECT($AI47),FW$21,MATCH($AH47,INDIRECT($AJ47),0)+1),""),$Q$5,"",$Q$6,"dts=h","fill=b","array=true"))&gt;1,FW$21,IF(INDEX(INDIRECT($AI47),FW$21,MATCH($AH47,INDIRECT($AJ47),0)+1)="",FW$21,IF(INDEX(INDIRECT($AI47),FW$21,MATCH($AH47,INDIRECT($AJ47),0)+1)="Label",FW$21,IF(INDEX(INDIRECT($AI47),FW$21,MATCH($AH47,INDIRECT($AJ47),0)+1)="GLabel",FW$21,"")))),""),""),"")</f>
        <v/>
      </c>
      <c r="FX47" s="4" t="str">
        <f ca="1">IF(Sec_Formula_Indicator&gt;0,IF(LEN($AH47)&gt;0,IF(FX$21&lt;=INDEX(INDIRECT($AJ47),1,MATCH($AH47,INDIRECT($AJ47),0)+1)+1,IF(COUNTA(_xll.BDH(TKR,IFERROR(INDEX(INDIRECT($AI47),FX$21,MATCH($AH47,INDIRECT($AJ47),0)+1),""),$Q$5,"",$Q$6,"dts=h","fill=b","array=true"))&gt;1,FX$21,IF(INDEX(INDIRECT($AI47),FX$21,MATCH($AH47,INDIRECT($AJ47),0)+1)="",FX$21,IF(INDEX(INDIRECT($AI47),FX$21,MATCH($AH47,INDIRECT($AJ47),0)+1)="Label",FX$21,IF(INDEX(INDIRECT($AI47),FX$21,MATCH($AH47,INDIRECT($AJ47),0)+1)="GLabel",FX$21,"")))),""),""),"")</f>
        <v/>
      </c>
      <c r="FY47" s="4" t="str">
        <f ca="1">IF(Sec_Formula_Indicator&gt;0,IF(LEN($AH47)&gt;0,IF(FY$21&lt;=INDEX(INDIRECT($AJ47),1,MATCH($AH47,INDIRECT($AJ47),0)+1)+1,IF(COUNTA(_xll.BDH(TKR,IFERROR(INDEX(INDIRECT($AI47),FY$21,MATCH($AH47,INDIRECT($AJ47),0)+1),""),$Q$5,"",$Q$6,"dts=h","fill=b","array=true"))&gt;1,FY$21,IF(INDEX(INDIRECT($AI47),FY$21,MATCH($AH47,INDIRECT($AJ47),0)+1)="",FY$21,IF(INDEX(INDIRECT($AI47),FY$21,MATCH($AH47,INDIRECT($AJ47),0)+1)="Label",FY$21,IF(INDEX(INDIRECT($AI47),FY$21,MATCH($AH47,INDIRECT($AJ47),0)+1)="GLabel",FY$21,"")))),""),""),"")</f>
        <v/>
      </c>
      <c r="FZ47" s="4" t="str">
        <f ca="1">IF(Sec_Formula_Indicator&gt;0,IF(LEN($AH47)&gt;0,IF(FZ$21&lt;=INDEX(INDIRECT($AJ47),1,MATCH($AH47,INDIRECT($AJ47),0)+1)+1,IF(COUNTA(_xll.BDH(TKR,IFERROR(INDEX(INDIRECT($AI47),FZ$21,MATCH($AH47,INDIRECT($AJ47),0)+1),""),$Q$5,"",$Q$6,"dts=h","fill=b","array=true"))&gt;1,FZ$21,IF(INDEX(INDIRECT($AI47),FZ$21,MATCH($AH47,INDIRECT($AJ47),0)+1)="",FZ$21,IF(INDEX(INDIRECT($AI47),FZ$21,MATCH($AH47,INDIRECT($AJ47),0)+1)="Label",FZ$21,IF(INDEX(INDIRECT($AI47),FZ$21,MATCH($AH47,INDIRECT($AJ47),0)+1)="GLabel",FZ$21,"")))),""),""),"")</f>
        <v/>
      </c>
      <c r="GA47" s="4" t="str">
        <f ca="1">IF(Sec_Formula_Indicator&gt;0,IF(LEN($AH47)&gt;0,IF(GA$21&lt;=INDEX(INDIRECT($AJ47),1,MATCH($AH47,INDIRECT($AJ47),0)+1)+1,IF(COUNTA(_xll.BDH(TKR,IFERROR(INDEX(INDIRECT($AI47),GA$21,MATCH($AH47,INDIRECT($AJ47),0)+1),""),$Q$5,"",$Q$6,"dts=h","fill=b","array=true"))&gt;1,GA$21,IF(INDEX(INDIRECT($AI47),GA$21,MATCH($AH47,INDIRECT($AJ47),0)+1)="",GA$21,IF(INDEX(INDIRECT($AI47),GA$21,MATCH($AH47,INDIRECT($AJ47),0)+1)="Label",GA$21,IF(INDEX(INDIRECT($AI47),GA$21,MATCH($AH47,INDIRECT($AJ47),0)+1)="GLabel",GA$21,"")))),""),""),"")</f>
        <v/>
      </c>
      <c r="GB47" s="4" t="str">
        <f ca="1">IF(Sec_Formula_Indicator&gt;0,IF(LEN($AH47)&gt;0,IF(GB$21&lt;=INDEX(INDIRECT($AJ47),1,MATCH($AH47,INDIRECT($AJ47),0)+1)+1,IF(COUNTA(_xll.BDH(TKR,IFERROR(INDEX(INDIRECT($AI47),GB$21,MATCH($AH47,INDIRECT($AJ47),0)+1),""),$Q$5,"",$Q$6,"dts=h","fill=b","array=true"))&gt;1,GB$21,IF(INDEX(INDIRECT($AI47),GB$21,MATCH($AH47,INDIRECT($AJ47),0)+1)="",GB$21,IF(INDEX(INDIRECT($AI47),GB$21,MATCH($AH47,INDIRECT($AJ47),0)+1)="Label",GB$21,IF(INDEX(INDIRECT($AI47),GB$21,MATCH($AH47,INDIRECT($AJ47),0)+1)="GLabel",GB$21,"")))),""),""),"")</f>
        <v/>
      </c>
      <c r="GC47" s="4" t="str">
        <f ca="1">IF(Sec_Formula_Indicator&gt;0,IF(LEN($AH47)&gt;0,IF(GC$21&lt;=INDEX(INDIRECT($AJ47),1,MATCH($AH47,INDIRECT($AJ47),0)+1)+1,IF(COUNTA(_xll.BDH(TKR,IFERROR(INDEX(INDIRECT($AI47),GC$21,MATCH($AH47,INDIRECT($AJ47),0)+1),""),$Q$5,"",$Q$6,"dts=h","fill=b","array=true"))&gt;1,GC$21,IF(INDEX(INDIRECT($AI47),GC$21,MATCH($AH47,INDIRECT($AJ47),0)+1)="",GC$21,IF(INDEX(INDIRECT($AI47),GC$21,MATCH($AH47,INDIRECT($AJ47),0)+1)="Label",GC$21,IF(INDEX(INDIRECT($AI47),GC$21,MATCH($AH47,INDIRECT($AJ47),0)+1)="GLabel",GC$21,"")))),""),""),"")</f>
        <v/>
      </c>
      <c r="GD47" s="4" t="str">
        <f ca="1">IF(Sec_Formula_Indicator&gt;0,IF(LEN($AH47)&gt;0,IF(GD$21&lt;=INDEX(INDIRECT($AJ47),1,MATCH($AH47,INDIRECT($AJ47),0)+1)+1,IF(COUNTA(_xll.BDH(TKR,IFERROR(INDEX(INDIRECT($AI47),GD$21,MATCH($AH47,INDIRECT($AJ47),0)+1),""),$Q$5,"",$Q$6,"dts=h","fill=b","array=true"))&gt;1,GD$21,IF(INDEX(INDIRECT($AI47),GD$21,MATCH($AH47,INDIRECT($AJ47),0)+1)="",GD$21,IF(INDEX(INDIRECT($AI47),GD$21,MATCH($AH47,INDIRECT($AJ47),0)+1)="Label",GD$21,IF(INDEX(INDIRECT($AI47),GD$21,MATCH($AH47,INDIRECT($AJ47),0)+1)="GLabel",GD$21,"")))),""),""),"")</f>
        <v/>
      </c>
      <c r="GE47" s="4" t="str">
        <f ca="1">IF(Sec_Formula_Indicator&gt;0,IF(LEN($AH47)&gt;0,IF(GE$21&lt;=INDEX(INDIRECT($AJ47),1,MATCH($AH47,INDIRECT($AJ47),0)+1)+1,IF(COUNTA(_xll.BDH(TKR,IFERROR(INDEX(INDIRECT($AI47),GE$21,MATCH($AH47,INDIRECT($AJ47),0)+1),""),$Q$5,"",$Q$6,"dts=h","fill=b","array=true"))&gt;1,GE$21,IF(INDEX(INDIRECT($AI47),GE$21,MATCH($AH47,INDIRECT($AJ47),0)+1)="",GE$21,IF(INDEX(INDIRECT($AI47),GE$21,MATCH($AH47,INDIRECT($AJ47),0)+1)="Label",GE$21,IF(INDEX(INDIRECT($AI47),GE$21,MATCH($AH47,INDIRECT($AJ47),0)+1)="GLabel",GE$21,"")))),""),""),"")</f>
        <v/>
      </c>
      <c r="GF47" s="4" t="str">
        <f ca="1">IF(Sec_Formula_Indicator&gt;0,IF(LEN($AH47)&gt;0,IF(GF$21&lt;=INDEX(INDIRECT($AJ47),1,MATCH($AH47,INDIRECT($AJ47),0)+1)+1,IF(COUNTA(_xll.BDH(TKR,IFERROR(INDEX(INDIRECT($AI47),GF$21,MATCH($AH47,INDIRECT($AJ47),0)+1),""),$Q$5,"",$Q$6,"dts=h","fill=b","array=true"))&gt;1,GF$21,IF(INDEX(INDIRECT($AI47),GF$21,MATCH($AH47,INDIRECT($AJ47),0)+1)="",GF$21,IF(INDEX(INDIRECT($AI47),GF$21,MATCH($AH47,INDIRECT($AJ47),0)+1)="Label",GF$21,IF(INDEX(INDIRECT($AI47),GF$21,MATCH($AH47,INDIRECT($AJ47),0)+1)="GLabel",GF$21,"")))),""),""),"")</f>
        <v/>
      </c>
      <c r="GG47" s="4" t="str">
        <f ca="1">IF(Sec_Formula_Indicator&gt;0,IF(LEN($AH47)&gt;0,IF(GG$21&lt;=INDEX(INDIRECT($AJ47),1,MATCH($AH47,INDIRECT($AJ47),0)+1)+1,IF(COUNTA(_xll.BDH(TKR,IFERROR(INDEX(INDIRECT($AI47),GG$21,MATCH($AH47,INDIRECT($AJ47),0)+1),""),$Q$5,"",$Q$6,"dts=h","fill=b","array=true"))&gt;1,GG$21,IF(INDEX(INDIRECT($AI47),GG$21,MATCH($AH47,INDIRECT($AJ47),0)+1)="",GG$21,IF(INDEX(INDIRECT($AI47),GG$21,MATCH($AH47,INDIRECT($AJ47),0)+1)="Label",GG$21,IF(INDEX(INDIRECT($AI47),GG$21,MATCH($AH47,INDIRECT($AJ47),0)+1)="GLabel",GG$21,"")))),""),""),"")</f>
        <v/>
      </c>
      <c r="GH47" s="4" t="str">
        <f ca="1">IF(Sec_Formula_Indicator&gt;0,IF(LEN($AH47)&gt;0,IF(GH$21&lt;=INDEX(INDIRECT($AJ47),1,MATCH($AH47,INDIRECT($AJ47),0)+1)+1,IF(COUNTA(_xll.BDH(TKR,IFERROR(INDEX(INDIRECT($AI47),GH$21,MATCH($AH47,INDIRECT($AJ47),0)+1),""),$Q$5,"",$Q$6,"dts=h","fill=b","array=true"))&gt;1,GH$21,IF(INDEX(INDIRECT($AI47),GH$21,MATCH($AH47,INDIRECT($AJ47),0)+1)="",GH$21,IF(INDEX(INDIRECT($AI47),GH$21,MATCH($AH47,INDIRECT($AJ47),0)+1)="Label",GH$21,IF(INDEX(INDIRECT($AI47),GH$21,MATCH($AH47,INDIRECT($AJ47),0)+1)="GLabel",GH$21,"")))),""),""),"")</f>
        <v/>
      </c>
      <c r="GI47" s="4" t="str">
        <f ca="1">IF(Sec_Formula_Indicator&gt;0,IF(LEN($AH47)&gt;0,IF(GI$21&lt;=INDEX(INDIRECT($AJ47),1,MATCH($AH47,INDIRECT($AJ47),0)+1)+1,IF(COUNTA(_xll.BDH(TKR,IFERROR(INDEX(INDIRECT($AI47),GI$21,MATCH($AH47,INDIRECT($AJ47),0)+1),""),$Q$5,"",$Q$6,"dts=h","fill=b","array=true"))&gt;1,GI$21,IF(INDEX(INDIRECT($AI47),GI$21,MATCH($AH47,INDIRECT($AJ47),0)+1)="",GI$21,IF(INDEX(INDIRECT($AI47),GI$21,MATCH($AH47,INDIRECT($AJ47),0)+1)="Label",GI$21,IF(INDEX(INDIRECT($AI47),GI$21,MATCH($AH47,INDIRECT($AJ47),0)+1)="GLabel",GI$21,"")))),""),""),"")</f>
        <v/>
      </c>
      <c r="GJ47" s="4" t="str">
        <f ca="1">IF(Sec_Formula_Indicator&gt;0,IF(LEN($AH47)&gt;0,IF(GJ$21&lt;=INDEX(INDIRECT($AJ47),1,MATCH($AH47,INDIRECT($AJ47),0)+1)+1,IF(COUNTA(_xll.BDH(TKR,IFERROR(INDEX(INDIRECT($AI47),GJ$21,MATCH($AH47,INDIRECT($AJ47),0)+1),""),$Q$5,"",$Q$6,"dts=h","fill=b","array=true"))&gt;1,GJ$21,IF(INDEX(INDIRECT($AI47),GJ$21,MATCH($AH47,INDIRECT($AJ47),0)+1)="",GJ$21,IF(INDEX(INDIRECT($AI47),GJ$21,MATCH($AH47,INDIRECT($AJ47),0)+1)="Label",GJ$21,IF(INDEX(INDIRECT($AI47),GJ$21,MATCH($AH47,INDIRECT($AJ47),0)+1)="GLabel",GJ$21,"")))),""),""),"")</f>
        <v/>
      </c>
      <c r="GK47" s="4" t="str">
        <f ca="1">IF(Sec_Formula_Indicator&gt;0,IF(LEN($AH47)&gt;0,IF(GK$21&lt;=INDEX(INDIRECT($AJ47),1,MATCH($AH47,INDIRECT($AJ47),0)+1)+1,IF(COUNTA(_xll.BDH(TKR,IFERROR(INDEX(INDIRECT($AI47),GK$21,MATCH($AH47,INDIRECT($AJ47),0)+1),""),$Q$5,"",$Q$6,"dts=h","fill=b","array=true"))&gt;1,GK$21,IF(INDEX(INDIRECT($AI47),GK$21,MATCH($AH47,INDIRECT($AJ47),0)+1)="",GK$21,IF(INDEX(INDIRECT($AI47),GK$21,MATCH($AH47,INDIRECT($AJ47),0)+1)="Label",GK$21,IF(INDEX(INDIRECT($AI47),GK$21,MATCH($AH47,INDIRECT($AJ47),0)+1)="GLabel",GK$21,"")))),""),""),"")</f>
        <v/>
      </c>
      <c r="GL47" s="4" t="str">
        <f ca="1">IF(Sec_Formula_Indicator&gt;0,IF(LEN($AH47)&gt;0,IF(GL$21&lt;=INDEX(INDIRECT($AJ47),1,MATCH($AH47,INDIRECT($AJ47),0)+1)+1,IF(COUNTA(_xll.BDH(TKR,IFERROR(INDEX(INDIRECT($AI47),GL$21,MATCH($AH47,INDIRECT($AJ47),0)+1),""),$Q$5,"",$Q$6,"dts=h","fill=b","array=true"))&gt;1,GL$21,IF(INDEX(INDIRECT($AI47),GL$21,MATCH($AH47,INDIRECT($AJ47),0)+1)="",GL$21,IF(INDEX(INDIRECT($AI47),GL$21,MATCH($AH47,INDIRECT($AJ47),0)+1)="Label",GL$21,IF(INDEX(INDIRECT($AI47),GL$21,MATCH($AH47,INDIRECT($AJ47),0)+1)="GLabel",GL$21,"")))),""),""),"")</f>
        <v/>
      </c>
      <c r="GM47" s="4" t="str">
        <f ca="1">IF(Sec_Formula_Indicator&gt;0,IF(LEN($AH47)&gt;0,IF(GM$21&lt;=INDEX(INDIRECT($AJ47),1,MATCH($AH47,INDIRECT($AJ47),0)+1)+1,IF(COUNTA(_xll.BDH(TKR,IFERROR(INDEX(INDIRECT($AI47),GM$21,MATCH($AH47,INDIRECT($AJ47),0)+1),""),$Q$5,"",$Q$6,"dts=h","fill=b","array=true"))&gt;1,GM$21,IF(INDEX(INDIRECT($AI47),GM$21,MATCH($AH47,INDIRECT($AJ47),0)+1)="",GM$21,IF(INDEX(INDIRECT($AI47),GM$21,MATCH($AH47,INDIRECT($AJ47),0)+1)="Label",GM$21,IF(INDEX(INDIRECT($AI47),GM$21,MATCH($AH47,INDIRECT($AJ47),0)+1)="GLabel",GM$21,"")))),""),""),"")</f>
        <v/>
      </c>
      <c r="GN47" s="4" t="str">
        <f ca="1">IF(Sec_Formula_Indicator&gt;0,IF(LEN($AH47)&gt;0,IF(GN$21&lt;=INDEX(INDIRECT($AJ47),1,MATCH($AH47,INDIRECT($AJ47),0)+1)+1,IF(COUNTA(_xll.BDH(TKR,IFERROR(INDEX(INDIRECT($AI47),GN$21,MATCH($AH47,INDIRECT($AJ47),0)+1),""),$Q$5,"",$Q$6,"dts=h","fill=b","array=true"))&gt;1,GN$21,IF(INDEX(INDIRECT($AI47),GN$21,MATCH($AH47,INDIRECT($AJ47),0)+1)="",GN$21,IF(INDEX(INDIRECT($AI47),GN$21,MATCH($AH47,INDIRECT($AJ47),0)+1)="Label",GN$21,IF(INDEX(INDIRECT($AI47),GN$21,MATCH($AH47,INDIRECT($AJ47),0)+1)="GLabel",GN$21,"")))),""),""),"")</f>
        <v/>
      </c>
      <c r="GO47" s="4" t="str">
        <f ca="1">IF(Sec_Formula_Indicator&gt;0,IF(LEN($AH47)&gt;0,IF(GO$21&lt;=INDEX(INDIRECT($AJ47),1,MATCH($AH47,INDIRECT($AJ47),0)+1)+1,IF(COUNTA(_xll.BDH(TKR,IFERROR(INDEX(INDIRECT($AI47),GO$21,MATCH($AH47,INDIRECT($AJ47),0)+1),""),$Q$5,"",$Q$6,"dts=h","fill=b","array=true"))&gt;1,GO$21,IF(INDEX(INDIRECT($AI47),GO$21,MATCH($AH47,INDIRECT($AJ47),0)+1)="",GO$21,IF(INDEX(INDIRECT($AI47),GO$21,MATCH($AH47,INDIRECT($AJ47),0)+1)="Label",GO$21,IF(INDEX(INDIRECT($AI47),GO$21,MATCH($AH47,INDIRECT($AJ47),0)+1)="GLabel",GO$21,"")))),""),""),"")</f>
        <v/>
      </c>
      <c r="GP47" s="4" t="str">
        <f ca="1">IF(Sec_Formula_Indicator&gt;0,IF(LEN($AH47)&gt;0,IF(GP$21&lt;=INDEX(INDIRECT($AJ47),1,MATCH($AH47,INDIRECT($AJ47),0)+1)+1,IF(COUNTA(_xll.BDH(TKR,IFERROR(INDEX(INDIRECT($AI47),GP$21,MATCH($AH47,INDIRECT($AJ47),0)+1),""),$Q$5,"",$Q$6,"dts=h","fill=b","array=true"))&gt;1,GP$21,IF(INDEX(INDIRECT($AI47),GP$21,MATCH($AH47,INDIRECT($AJ47),0)+1)="",GP$21,IF(INDEX(INDIRECT($AI47),GP$21,MATCH($AH47,INDIRECT($AJ47),0)+1)="Label",GP$21,IF(INDEX(INDIRECT($AI47),GP$21,MATCH($AH47,INDIRECT($AJ47),0)+1)="GLabel",GP$21,"")))),""),""),"")</f>
        <v/>
      </c>
      <c r="GQ47" s="4" t="str">
        <f ca="1">IF(Sec_Formula_Indicator&gt;0,IF(LEN($AH47)&gt;0,IF(GQ$21&lt;=INDEX(INDIRECT($AJ47),1,MATCH($AH47,INDIRECT($AJ47),0)+1)+1,IF(COUNTA(_xll.BDH(TKR,IFERROR(INDEX(INDIRECT($AI47),GQ$21,MATCH($AH47,INDIRECT($AJ47),0)+1),""),$Q$5,"",$Q$6,"dts=h","fill=b","array=true"))&gt;1,GQ$21,IF(INDEX(INDIRECT($AI47),GQ$21,MATCH($AH47,INDIRECT($AJ47),0)+1)="",GQ$21,IF(INDEX(INDIRECT($AI47),GQ$21,MATCH($AH47,INDIRECT($AJ47),0)+1)="Label",GQ$21,IF(INDEX(INDIRECT($AI47),GQ$21,MATCH($AH47,INDIRECT($AJ47),0)+1)="GLabel",GQ$21,"")))),""),""),"")</f>
        <v/>
      </c>
      <c r="GR47" s="4" t="str">
        <f ca="1">IF(Sec_Formula_Indicator&gt;0,IF(LEN($AH47)&gt;0,IF(GR$21&lt;=INDEX(INDIRECT($AJ47),1,MATCH($AH47,INDIRECT($AJ47),0)+1)+1,IF(COUNTA(_xll.BDH(TKR,IFERROR(INDEX(INDIRECT($AI47),GR$21,MATCH($AH47,INDIRECT($AJ47),0)+1),""),$Q$5,"",$Q$6,"dts=h","fill=b","array=true"))&gt;1,GR$21,IF(INDEX(INDIRECT($AI47),GR$21,MATCH($AH47,INDIRECT($AJ47),0)+1)="",GR$21,IF(INDEX(INDIRECT($AI47),GR$21,MATCH($AH47,INDIRECT($AJ47),0)+1)="Label",GR$21,IF(INDEX(INDIRECT($AI47),GR$21,MATCH($AH47,INDIRECT($AJ47),0)+1)="GLabel",GR$21,"")))),""),""),"")</f>
        <v/>
      </c>
      <c r="GS47" s="4" t="str">
        <f ca="1">IF(Sec_Formula_Indicator&gt;0,IF(LEN($AH47)&gt;0,IF(GS$21&lt;=INDEX(INDIRECT($AJ47),1,MATCH($AH47,INDIRECT($AJ47),0)+1)+1,IF(COUNTA(_xll.BDH(TKR,IFERROR(INDEX(INDIRECT($AI47),GS$21,MATCH($AH47,INDIRECT($AJ47),0)+1),""),$Q$5,"",$Q$6,"dts=h","fill=b","array=true"))&gt;1,GS$21,IF(INDEX(INDIRECT($AI47),GS$21,MATCH($AH47,INDIRECT($AJ47),0)+1)="",GS$21,IF(INDEX(INDIRECT($AI47),GS$21,MATCH($AH47,INDIRECT($AJ47),0)+1)="Label",GS$21,IF(INDEX(INDIRECT($AI47),GS$21,MATCH($AH47,INDIRECT($AJ47),0)+1)="GLabel",GS$21,"")))),""),""),"")</f>
        <v/>
      </c>
      <c r="GT47" s="4" t="str">
        <f ca="1">IF(Sec_Formula_Indicator&gt;0,IF(LEN($AH47)&gt;0,IF(GT$21&lt;=INDEX(INDIRECT($AJ47),1,MATCH($AH47,INDIRECT($AJ47),0)+1)+1,IF(COUNTA(_xll.BDH(TKR,IFERROR(INDEX(INDIRECT($AI47),GT$21,MATCH($AH47,INDIRECT($AJ47),0)+1),""),$Q$5,"",$Q$6,"dts=h","fill=b","array=true"))&gt;1,GT$21,IF(INDEX(INDIRECT($AI47),GT$21,MATCH($AH47,INDIRECT($AJ47),0)+1)="",GT$21,IF(INDEX(INDIRECT($AI47),GT$21,MATCH($AH47,INDIRECT($AJ47),0)+1)="Label",GT$21,IF(INDEX(INDIRECT($AI47),GT$21,MATCH($AH47,INDIRECT($AJ47),0)+1)="GLabel",GT$21,"")))),""),""),"")</f>
        <v/>
      </c>
      <c r="GU47" s="4" t="str">
        <f ca="1">IF(Sec_Formula_Indicator&gt;0,IF(LEN($AH47)&gt;0,IF(GU$21&lt;=INDEX(INDIRECT($AJ47),1,MATCH($AH47,INDIRECT($AJ47),0)+1)+1,IF(COUNTA(_xll.BDH(TKR,IFERROR(INDEX(INDIRECT($AI47),GU$21,MATCH($AH47,INDIRECT($AJ47),0)+1),""),$Q$5,"",$Q$6,"dts=h","fill=b","array=true"))&gt;1,GU$21,IF(INDEX(INDIRECT($AI47),GU$21,MATCH($AH47,INDIRECT($AJ47),0)+1)="",GU$21,IF(INDEX(INDIRECT($AI47),GU$21,MATCH($AH47,INDIRECT($AJ47),0)+1)="Label",GU$21,IF(INDEX(INDIRECT($AI47),GU$21,MATCH($AH47,INDIRECT($AJ47),0)+1)="GLabel",GU$21,"")))),""),""),"")</f>
        <v/>
      </c>
      <c r="GV47" s="4" t="str">
        <f ca="1">IF(Sec_Formula_Indicator&gt;0,IF(LEN($AH47)&gt;0,IF(GV$21&lt;=INDEX(INDIRECT($AJ47),1,MATCH($AH47,INDIRECT($AJ47),0)+1)+1,IF(COUNTA(_xll.BDH(TKR,IFERROR(INDEX(INDIRECT($AI47),GV$21,MATCH($AH47,INDIRECT($AJ47),0)+1),""),$Q$5,"",$Q$6,"dts=h","fill=b","array=true"))&gt;1,GV$21,IF(INDEX(INDIRECT($AI47),GV$21,MATCH($AH47,INDIRECT($AJ47),0)+1)="",GV$21,IF(INDEX(INDIRECT($AI47),GV$21,MATCH($AH47,INDIRECT($AJ47),0)+1)="Label",GV$21,IF(INDEX(INDIRECT($AI47),GV$21,MATCH($AH47,INDIRECT($AJ47),0)+1)="GLabel",GV$21,"")))),""),""),"")</f>
        <v/>
      </c>
      <c r="IG47" t="str">
        <f t="shared" ca="1" si="34"/>
        <v/>
      </c>
      <c r="IH47" t="str">
        <f t="shared" ca="1" si="34"/>
        <v/>
      </c>
      <c r="II47" t="str">
        <f t="shared" ca="1" si="34"/>
        <v/>
      </c>
      <c r="IJ47" t="str">
        <f t="shared" ca="1" si="34"/>
        <v/>
      </c>
      <c r="IK47" t="str">
        <f t="shared" ca="1" si="34"/>
        <v/>
      </c>
      <c r="IL47" t="str">
        <f t="shared" ca="1" si="34"/>
        <v/>
      </c>
      <c r="IM47" t="str">
        <f t="shared" ca="1" si="34"/>
        <v/>
      </c>
      <c r="IN47" t="str">
        <f t="shared" ca="1" si="34"/>
        <v/>
      </c>
      <c r="IO47" t="str">
        <f t="shared" ca="1" si="34"/>
        <v/>
      </c>
      <c r="IP47" t="str">
        <f t="shared" ca="1" si="34"/>
        <v/>
      </c>
      <c r="IQ47" t="str">
        <f t="shared" ca="1" si="34"/>
        <v/>
      </c>
      <c r="IR47" t="str">
        <f t="shared" ca="1" si="34"/>
        <v/>
      </c>
      <c r="IS47" t="str">
        <f t="shared" ca="1" si="34"/>
        <v/>
      </c>
      <c r="IT47" t="str">
        <f t="shared" ca="1" si="34"/>
        <v/>
      </c>
      <c r="IU47" t="str">
        <f t="shared" ca="1" si="34"/>
        <v/>
      </c>
      <c r="IV47" t="str">
        <f t="shared" ca="1" si="34"/>
        <v/>
      </c>
      <c r="IW47" t="str">
        <f t="shared" ca="1" si="35"/>
        <v/>
      </c>
      <c r="IX47" t="str">
        <f t="shared" ca="1" si="35"/>
        <v/>
      </c>
      <c r="IY47" t="str">
        <f t="shared" ca="1" si="35"/>
        <v/>
      </c>
      <c r="IZ47" t="str">
        <f t="shared" ca="1" si="35"/>
        <v/>
      </c>
      <c r="JA47" t="str">
        <f t="shared" ca="1" si="35"/>
        <v/>
      </c>
      <c r="JB47" t="str">
        <f t="shared" ca="1" si="35"/>
        <v/>
      </c>
      <c r="JC47" t="str">
        <f t="shared" ca="1" si="35"/>
        <v/>
      </c>
      <c r="JD47" t="str">
        <f t="shared" ca="1" si="35"/>
        <v/>
      </c>
      <c r="JE47" t="str">
        <f t="shared" ca="1" si="35"/>
        <v/>
      </c>
      <c r="JF47" t="str">
        <f t="shared" ca="1" si="35"/>
        <v/>
      </c>
      <c r="JG47" t="str">
        <f t="shared" ca="1" si="35"/>
        <v/>
      </c>
      <c r="JH47" t="str">
        <f t="shared" ca="1" si="35"/>
        <v/>
      </c>
      <c r="JI47" t="str">
        <f t="shared" ca="1" si="35"/>
        <v/>
      </c>
      <c r="JJ47" t="str">
        <f t="shared" ca="1" si="35"/>
        <v/>
      </c>
      <c r="JK47" t="str">
        <f t="shared" ca="1" si="35"/>
        <v/>
      </c>
      <c r="JL47" t="str">
        <f t="shared" ca="1" si="35"/>
        <v/>
      </c>
      <c r="JM47" t="str">
        <f t="shared" ca="1" si="36"/>
        <v/>
      </c>
      <c r="JN47" t="str">
        <f t="shared" ca="1" si="36"/>
        <v/>
      </c>
      <c r="JO47" t="str">
        <f t="shared" ca="1" si="36"/>
        <v/>
      </c>
      <c r="JP47" t="str">
        <f t="shared" ca="1" si="36"/>
        <v/>
      </c>
      <c r="JQ47" t="str">
        <f t="shared" ca="1" si="36"/>
        <v/>
      </c>
      <c r="JR47" t="str">
        <f t="shared" ca="1" si="36"/>
        <v/>
      </c>
      <c r="JS47" t="str">
        <f t="shared" ca="1" si="36"/>
        <v/>
      </c>
      <c r="JT47" t="str">
        <f t="shared" ca="1" si="36"/>
        <v/>
      </c>
      <c r="JU47" t="str">
        <f t="shared" ca="1" si="36"/>
        <v/>
      </c>
      <c r="JV47" t="str">
        <f t="shared" ca="1" si="36"/>
        <v/>
      </c>
      <c r="JW47" t="str">
        <f t="shared" ca="1" si="36"/>
        <v/>
      </c>
      <c r="JX47" t="str">
        <f t="shared" ca="1" si="36"/>
        <v/>
      </c>
      <c r="JY47" t="str">
        <f t="shared" ca="1" si="36"/>
        <v/>
      </c>
      <c r="JZ47" t="str">
        <f t="shared" ca="1" si="36"/>
        <v/>
      </c>
      <c r="KA47" t="str">
        <f t="shared" ca="1" si="36"/>
        <v/>
      </c>
      <c r="KB47" t="str">
        <f t="shared" ca="1" si="36"/>
        <v/>
      </c>
      <c r="KC47" t="str">
        <f t="shared" ca="1" si="37"/>
        <v/>
      </c>
      <c r="KD47" t="str">
        <f t="shared" ca="1" si="37"/>
        <v/>
      </c>
      <c r="KE47" t="str">
        <f t="shared" ca="1" si="37"/>
        <v/>
      </c>
      <c r="KF47" t="str">
        <f t="shared" ca="1" si="37"/>
        <v/>
      </c>
      <c r="KG47" t="str">
        <f t="shared" ca="1" si="37"/>
        <v/>
      </c>
      <c r="KH47" t="str">
        <f t="shared" ca="1" si="37"/>
        <v/>
      </c>
      <c r="KI47" t="str">
        <f t="shared" ca="1" si="37"/>
        <v/>
      </c>
      <c r="KJ47" t="str">
        <f t="shared" ca="1" si="37"/>
        <v/>
      </c>
      <c r="KK47" t="str">
        <f t="shared" ca="1" si="37"/>
        <v/>
      </c>
      <c r="KL47" t="str">
        <f t="shared" ca="1" si="37"/>
        <v/>
      </c>
      <c r="KM47" t="str">
        <f t="shared" ca="1" si="37"/>
        <v/>
      </c>
      <c r="KN47" t="str">
        <f t="shared" ca="1" si="37"/>
        <v/>
      </c>
      <c r="KO47" t="str">
        <f t="shared" ca="1" si="37"/>
        <v/>
      </c>
      <c r="KP47" t="str">
        <f t="shared" ca="1" si="37"/>
        <v/>
      </c>
      <c r="KQ47" t="str">
        <f t="shared" ca="1" si="37"/>
        <v/>
      </c>
      <c r="KR47" t="str">
        <f t="shared" ca="1" si="37"/>
        <v/>
      </c>
      <c r="KS47" t="str">
        <f t="shared" ca="1" si="38"/>
        <v/>
      </c>
      <c r="KT47" t="str">
        <f t="shared" ca="1" si="38"/>
        <v/>
      </c>
      <c r="KU47" t="str">
        <f t="shared" ca="1" si="38"/>
        <v/>
      </c>
      <c r="KV47" t="str">
        <f t="shared" ca="1" si="38"/>
        <v/>
      </c>
      <c r="KW47" t="str">
        <f t="shared" ca="1" si="38"/>
        <v/>
      </c>
      <c r="KX47" t="str">
        <f t="shared" ca="1" si="38"/>
        <v/>
      </c>
      <c r="KY47" t="str">
        <f t="shared" ca="1" si="38"/>
        <v/>
      </c>
      <c r="KZ47" t="str">
        <f t="shared" ca="1" si="38"/>
        <v/>
      </c>
      <c r="LA47" t="str">
        <f t="shared" ca="1" si="38"/>
        <v/>
      </c>
      <c r="LB47" t="str">
        <f t="shared" ca="1" si="38"/>
        <v/>
      </c>
      <c r="LC47" t="str">
        <f t="shared" ca="1" si="38"/>
        <v/>
      </c>
      <c r="LD47" t="str">
        <f t="shared" ca="1" si="38"/>
        <v/>
      </c>
      <c r="LE47" t="str">
        <f t="shared" ca="1" si="38"/>
        <v/>
      </c>
      <c r="LF47" t="str">
        <f t="shared" ca="1" si="38"/>
        <v/>
      </c>
      <c r="LG47" t="str">
        <f t="shared" ca="1" si="38"/>
        <v/>
      </c>
      <c r="LH47" t="str">
        <f t="shared" ca="1" si="38"/>
        <v/>
      </c>
      <c r="LI47" t="str">
        <f t="shared" ca="1" si="39"/>
        <v/>
      </c>
      <c r="LJ47" t="str">
        <f t="shared" ca="1" si="39"/>
        <v/>
      </c>
      <c r="LK47" t="str">
        <f t="shared" ca="1" si="39"/>
        <v/>
      </c>
      <c r="LL47" t="str">
        <f t="shared" ca="1" si="39"/>
        <v/>
      </c>
      <c r="LM47" t="str">
        <f t="shared" ca="1" si="39"/>
        <v/>
      </c>
      <c r="LN47" t="str">
        <f t="shared" ca="1" si="39"/>
        <v/>
      </c>
      <c r="LO47" t="str">
        <f t="shared" ca="1" si="39"/>
        <v/>
      </c>
      <c r="LP47" t="str">
        <f t="shared" ca="1" si="39"/>
        <v/>
      </c>
      <c r="LQ47" t="str">
        <f t="shared" ca="1" si="39"/>
        <v/>
      </c>
      <c r="LR47" t="str">
        <f t="shared" ca="1" si="39"/>
        <v/>
      </c>
      <c r="LS47" t="str">
        <f t="shared" ca="1" si="39"/>
        <v/>
      </c>
      <c r="LT47" t="str">
        <f t="shared" ca="1" si="39"/>
        <v/>
      </c>
      <c r="LU47" t="str">
        <f t="shared" ca="1" si="39"/>
        <v/>
      </c>
      <c r="LV47" t="str">
        <f t="shared" ca="1" si="39"/>
        <v/>
      </c>
      <c r="LW47" t="str">
        <f t="shared" ca="1" si="39"/>
        <v/>
      </c>
      <c r="LX47" t="str">
        <f t="shared" ca="1" si="39"/>
        <v/>
      </c>
      <c r="LY47" t="str">
        <f t="shared" ca="1" si="40"/>
        <v/>
      </c>
      <c r="LZ47" t="str">
        <f t="shared" ca="1" si="40"/>
        <v/>
      </c>
      <c r="MA47" t="str">
        <f t="shared" ca="1" si="40"/>
        <v/>
      </c>
      <c r="MB47" t="str">
        <f t="shared" ca="1" si="40"/>
        <v/>
      </c>
      <c r="MC47" t="str">
        <f t="shared" ca="1" si="40"/>
        <v/>
      </c>
      <c r="MD47" t="str">
        <f t="shared" ca="1" si="40"/>
        <v/>
      </c>
      <c r="ME47" t="str">
        <f t="shared" ca="1" si="40"/>
        <v/>
      </c>
      <c r="MF47" t="str">
        <f t="shared" ca="1" si="40"/>
        <v/>
      </c>
      <c r="MG47" t="str">
        <f t="shared" ca="1" si="40"/>
        <v/>
      </c>
      <c r="MH47" t="str">
        <f t="shared" ca="1" si="40"/>
        <v/>
      </c>
      <c r="MI47" t="str">
        <f t="shared" ca="1" si="40"/>
        <v/>
      </c>
      <c r="MJ47" t="str">
        <f t="shared" ca="1" si="40"/>
        <v/>
      </c>
      <c r="MK47" t="str">
        <f t="shared" ca="1" si="40"/>
        <v/>
      </c>
      <c r="ML47" t="str">
        <f t="shared" ca="1" si="40"/>
        <v/>
      </c>
      <c r="MM47" t="str">
        <f t="shared" ca="1" si="40"/>
        <v/>
      </c>
      <c r="MN47" t="str">
        <f t="shared" ca="1" si="40"/>
        <v/>
      </c>
      <c r="MO47" t="str">
        <f t="shared" ca="1" si="41"/>
        <v/>
      </c>
      <c r="MP47" t="str">
        <f t="shared" ca="1" si="41"/>
        <v/>
      </c>
      <c r="MQ47" t="str">
        <f t="shared" ca="1" si="41"/>
        <v/>
      </c>
      <c r="MR47" t="str">
        <f t="shared" ca="1" si="41"/>
        <v/>
      </c>
      <c r="MS47" t="str">
        <f t="shared" ca="1" si="41"/>
        <v/>
      </c>
      <c r="MT47" t="str">
        <f t="shared" ca="1" si="41"/>
        <v/>
      </c>
      <c r="MU47" t="str">
        <f t="shared" ca="1" si="41"/>
        <v/>
      </c>
      <c r="MV47" t="str">
        <f t="shared" ca="1" si="41"/>
        <v/>
      </c>
      <c r="MW47" t="str">
        <f t="shared" ca="1" si="41"/>
        <v/>
      </c>
      <c r="MX47" t="str">
        <f t="shared" ca="1" si="41"/>
        <v/>
      </c>
      <c r="MY47" t="str">
        <f t="shared" ca="1" si="41"/>
        <v/>
      </c>
      <c r="MZ47" t="str">
        <f t="shared" ca="1" si="41"/>
        <v/>
      </c>
      <c r="NA47" t="str">
        <f t="shared" ca="1" si="41"/>
        <v/>
      </c>
      <c r="NB47" t="str">
        <f t="shared" ca="1" si="41"/>
        <v/>
      </c>
      <c r="NC47" t="str">
        <f t="shared" ca="1" si="41"/>
        <v/>
      </c>
      <c r="ND47" t="str">
        <f t="shared" ca="1" si="41"/>
        <v/>
      </c>
      <c r="NE47" t="str">
        <f t="shared" ca="1" si="42"/>
        <v/>
      </c>
      <c r="NF47" t="str">
        <f t="shared" ca="1" si="42"/>
        <v/>
      </c>
      <c r="NG47" t="str">
        <f t="shared" ca="1" si="42"/>
        <v/>
      </c>
      <c r="NH47" t="str">
        <f t="shared" ca="1" si="42"/>
        <v/>
      </c>
      <c r="NI47" t="str">
        <f t="shared" ca="1" si="42"/>
        <v/>
      </c>
      <c r="NJ47" t="str">
        <f t="shared" ca="1" si="42"/>
        <v/>
      </c>
      <c r="NK47" t="str">
        <f t="shared" ca="1" si="42"/>
        <v/>
      </c>
      <c r="NL47" t="str">
        <f t="shared" ca="1" si="42"/>
        <v/>
      </c>
      <c r="NM47" t="str">
        <f t="shared" ca="1" si="42"/>
        <v/>
      </c>
      <c r="NN47" t="str">
        <f t="shared" ca="1" si="42"/>
        <v/>
      </c>
      <c r="NO47" t="str">
        <f t="shared" ca="1" si="42"/>
        <v/>
      </c>
      <c r="NP47" t="str">
        <f t="shared" ca="1" si="42"/>
        <v/>
      </c>
      <c r="NQ47" t="str">
        <f t="shared" ca="1" si="42"/>
        <v/>
      </c>
      <c r="NR47" t="str">
        <f t="shared" ca="1" si="42"/>
        <v/>
      </c>
      <c r="NS47" t="str">
        <f t="shared" ca="1" si="42"/>
        <v/>
      </c>
      <c r="NT47" t="str">
        <f t="shared" ca="1" si="42"/>
        <v/>
      </c>
      <c r="NU47" t="str">
        <f t="shared" ca="1" si="43"/>
        <v/>
      </c>
      <c r="NV47" t="str">
        <f t="shared" ca="1" si="43"/>
        <v/>
      </c>
      <c r="NW47" t="str">
        <f t="shared" ca="1" si="43"/>
        <v/>
      </c>
      <c r="NX47" t="str">
        <f t="shared" ca="1" si="43"/>
        <v/>
      </c>
      <c r="NY47" t="str">
        <f t="shared" ca="1" si="43"/>
        <v/>
      </c>
      <c r="NZ47" t="str">
        <f t="shared" ca="1" si="43"/>
        <v/>
      </c>
      <c r="OA47" t="str">
        <f t="shared" ca="1" si="43"/>
        <v/>
      </c>
      <c r="OB47" t="str">
        <f t="shared" ca="1" si="43"/>
        <v/>
      </c>
      <c r="OC47" t="str">
        <f t="shared" ca="1" si="43"/>
        <v/>
      </c>
      <c r="OD47" t="str">
        <f t="shared" ca="1" si="43"/>
        <v/>
      </c>
      <c r="OE47" t="str">
        <f t="shared" ca="1" si="43"/>
        <v/>
      </c>
      <c r="OF47" t="str">
        <f t="shared" ca="1" si="43"/>
        <v/>
      </c>
      <c r="OG47" t="str">
        <f t="shared" ca="1" si="43"/>
        <v/>
      </c>
      <c r="OH47" t="str">
        <f t="shared" ca="1" si="43"/>
        <v/>
      </c>
      <c r="OI47" t="str">
        <f t="shared" ca="1" si="43"/>
        <v/>
      </c>
      <c r="OJ47" t="str">
        <f t="shared" ca="1" si="43"/>
        <v/>
      </c>
      <c r="OL47">
        <v>25</v>
      </c>
      <c r="OM47" s="67" t="str">
        <f ca="1">IF($OM46&lt;&gt;"",IF(COUNTIF($OM$23:$OM46,$OM46)-INDEX($AD$23:$AD$48,MATCH($OM46,$AC$23:$AC$48,0),1)=0,INDEX($AC$23:$AC$48,MATCH($OM46,$AC$23:$AC$48,0)+1,1),$OM46),"")</f>
        <v>Income Statement</v>
      </c>
      <c r="ON47">
        <f t="shared" ca="1" si="22"/>
        <v>1</v>
      </c>
      <c r="OO47" t="str">
        <f t="shared" ca="1" si="16"/>
        <v/>
      </c>
      <c r="OP47" t="str">
        <f t="shared" ca="1" si="17"/>
        <v>SGGrids</v>
      </c>
      <c r="OQ47" s="68" t="str">
        <f t="shared" ca="1" si="18"/>
        <v>SGGridNames</v>
      </c>
      <c r="OT47" t="str">
        <f ca="1">IF($OT46&lt;&gt;"",IF(COUNTIF($OT$23:$OT46,$OT46)-INDEX($AF$23:$AF$48,MATCH($OT46,$AE$23:$AE$48,0),1)=0,INDEX($AE$23:$AE$48,MATCH($OT46,$AE$23:$AE$48,0)+1,1),$OT46),"")</f>
        <v/>
      </c>
      <c r="OU47" t="str">
        <f t="shared" ca="1" si="23"/>
        <v/>
      </c>
      <c r="OV47" t="str">
        <f t="shared" ca="1" si="19"/>
        <v/>
      </c>
      <c r="OW47" t="str">
        <f t="shared" ca="1" si="20"/>
        <v/>
      </c>
      <c r="OX47" t="str">
        <f t="shared" ca="1" si="21"/>
        <v/>
      </c>
    </row>
    <row r="48" spans="4:414">
      <c r="D48" s="21"/>
      <c r="E48" s="21" t="s">
        <v>3269</v>
      </c>
      <c r="F48" s="53" t="s">
        <v>8101</v>
      </c>
      <c r="G48" s="21"/>
      <c r="H48" s="45"/>
      <c r="I48" s="53"/>
      <c r="J48" s="53" t="s">
        <v>3269</v>
      </c>
      <c r="K48" s="53"/>
      <c r="L48" s="45" t="str">
        <f ca="1">IF($O48&lt;&gt;"Key Field",IF(ISNUMBER(MATCH(OFFSET($I48,0,RIGHT($F48)-1),OFFSET($C$7,0,RIGHT($F48)-1,8,1),0)),IF(_xll.BDP(TKR,CHOOSE(RIGHT($F48,1),"BI031","BI032","BI033"),"EQY_FUNDS_SEGMENT_NUMBER",MATCH(OFFSET($I48,0,RIGHT($F48)-1),OFFSET($C$7,0,RIGHT($F48)-1,8,1),0))/100&gt;Industry!$W$7,TRUE,""),""),"")</f>
        <v/>
      </c>
      <c r="M48" s="45"/>
      <c r="N48" s="21" t="s">
        <v>3251</v>
      </c>
      <c r="O48" s="21" t="s">
        <v>8102</v>
      </c>
      <c r="P48" s="21" t="s">
        <v>3292</v>
      </c>
      <c r="Q48" s="45"/>
      <c r="R48" s="21" t="s">
        <v>8124</v>
      </c>
      <c r="S48" s="21" t="s">
        <v>8544</v>
      </c>
      <c r="T48" s="21" t="s">
        <v>8545</v>
      </c>
      <c r="U48" s="45" t="str">
        <f ca="1">IF($O48&lt;&gt;"Key Field",IF(ISNUMBER(MATCH(OFFSET($R48,0,RIGHT($O48)-1),OFFSET($C$7,0,RIGHT($O48)-1,8,1),0)),IF(_xll.BDP(TKR,CHOOSE(RIGHT($O48,1),"BI031","BI032","BI033"),"EQY_FUNDS_SEGMENT_NUMBER",MATCH(OFFSET($R48,0,RIGHT($O48)-1),OFFSET($C$7,0,RIGHT($O48)-1,8,1),0))/100&gt;Industry!$W$7,TRUE,""),""),"")</f>
        <v/>
      </c>
      <c r="V48" s="72"/>
      <c r="Y48" t="str">
        <f ca="1">IFERROR(IF(OR($H48,$L48,$M48)=TRUE,COUNTIF(Y$23:Y47,"&gt;0")+1,""),"")</f>
        <v/>
      </c>
      <c r="Z48" t="str">
        <f ca="1">IFERROR(IF(OR($Q48,$U48,$V48)=TRUE,COUNTIF(Z$23:Z47,"&gt;0")+1,""),"")</f>
        <v/>
      </c>
      <c r="AA48" s="63" t="str">
        <f ca="1">IF(ISNUMBER($AK48),IF($AK48&gt;=1,COUNTIF($AK$41:$AK47,"&gt;=1")+1,""),"")</f>
        <v/>
      </c>
      <c r="AB48">
        <v>26</v>
      </c>
      <c r="AC48" s="61" t="str">
        <f t="shared" ca="1" si="0"/>
        <v/>
      </c>
      <c r="AD48" s="61" t="str">
        <f t="shared" ca="1" si="1"/>
        <v/>
      </c>
      <c r="AE48" s="63" t="str">
        <f t="shared" ca="1" si="2"/>
        <v/>
      </c>
      <c r="AF48" s="63" t="str">
        <f t="shared" ca="1" si="3"/>
        <v/>
      </c>
      <c r="AG48">
        <v>8</v>
      </c>
      <c r="AH48" t="str">
        <f t="shared" ca="1" si="30"/>
        <v/>
      </c>
      <c r="AI48" t="s">
        <v>6548</v>
      </c>
      <c r="AJ48" t="s">
        <v>6547</v>
      </c>
      <c r="AK48" t="str">
        <f t="shared" ca="1" si="31"/>
        <v/>
      </c>
      <c r="AL48" t="str">
        <f t="shared" ca="1" si="32"/>
        <v/>
      </c>
      <c r="AM48" t="str">
        <f t="shared" ca="1" si="33"/>
        <v/>
      </c>
      <c r="AN48" s="4" t="str">
        <f ca="1">IF(Sec_Formula_Indicator&gt;0,IF(LEN($AH48)&gt;0,IF(AN$21&lt;=INDEX(INDIRECT($AJ48),1,MATCH($AH48,INDIRECT($AJ48),0)+1)+1,IF(COUNTA(_xll.BDH(TKR,IFERROR(INDEX(INDIRECT($AI48),AN$21,MATCH($AH48,INDIRECT($AJ48),0)+1),""),$Q$5,"",$Q$6,"dts=h","fill=b","array=true"))&gt;1,AN$21,IF(INDEX(INDIRECT($AI48),AN$21,MATCH($AH48,INDIRECT($AJ48),0)+1)="",AN$21,IF(INDEX(INDIRECT($AI48),AN$21,MATCH($AH48,INDIRECT($AJ48),0)+1)="Label",AN$21,IF(INDEX(INDIRECT($AI48),AN$21,MATCH($AH48,INDIRECT($AJ48),0)+1)="GLabel",AN$21,"")))),""),""),"")</f>
        <v/>
      </c>
      <c r="AO48" s="4" t="str">
        <f ca="1">IF(Sec_Formula_Indicator&gt;0,IF(LEN($AH48)&gt;0,IF(AO$21&lt;=INDEX(INDIRECT($AJ48),1,MATCH($AH48,INDIRECT($AJ48),0)+1)+1,IF(COUNTA(_xll.BDH(TKR,IFERROR(INDEX(INDIRECT($AI48),AO$21,MATCH($AH48,INDIRECT($AJ48),0)+1),""),$Q$5,"",$Q$6,"dts=h","fill=b","array=true"))&gt;1,AO$21,IF(INDEX(INDIRECT($AI48),AO$21,MATCH($AH48,INDIRECT($AJ48),0)+1)="",AO$21,IF(INDEX(INDIRECT($AI48),AO$21,MATCH($AH48,INDIRECT($AJ48),0)+1)="Label",AO$21,IF(INDEX(INDIRECT($AI48),AO$21,MATCH($AH48,INDIRECT($AJ48),0)+1)="GLabel",AO$21,"")))),""),""),"")</f>
        <v/>
      </c>
      <c r="AP48" s="4" t="str">
        <f ca="1">IF(Sec_Formula_Indicator&gt;0,IF(LEN($AH48)&gt;0,IF(AP$21&lt;=INDEX(INDIRECT($AJ48),1,MATCH($AH48,INDIRECT($AJ48),0)+1)+1,IF(COUNTA(_xll.BDH(TKR,IFERROR(INDEX(INDIRECT($AI48),AP$21,MATCH($AH48,INDIRECT($AJ48),0)+1),""),$Q$5,"",$Q$6,"dts=h","fill=b","array=true"))&gt;1,AP$21,IF(INDEX(INDIRECT($AI48),AP$21,MATCH($AH48,INDIRECT($AJ48),0)+1)="",AP$21,IF(INDEX(INDIRECT($AI48),AP$21,MATCH($AH48,INDIRECT($AJ48),0)+1)="Label",AP$21,IF(INDEX(INDIRECT($AI48),AP$21,MATCH($AH48,INDIRECT($AJ48),0)+1)="GLabel",AP$21,"")))),""),""),"")</f>
        <v/>
      </c>
      <c r="AQ48" s="4" t="str">
        <f ca="1">IF(Sec_Formula_Indicator&gt;0,IF(LEN($AH48)&gt;0,IF(AQ$21&lt;=INDEX(INDIRECT($AJ48),1,MATCH($AH48,INDIRECT($AJ48),0)+1)+1,IF(COUNTA(_xll.BDH(TKR,IFERROR(INDEX(INDIRECT($AI48),AQ$21,MATCH($AH48,INDIRECT($AJ48),0)+1),""),$Q$5,"",$Q$6,"dts=h","fill=b","array=true"))&gt;1,AQ$21,IF(INDEX(INDIRECT($AI48),AQ$21,MATCH($AH48,INDIRECT($AJ48),0)+1)="",AQ$21,IF(INDEX(INDIRECT($AI48),AQ$21,MATCH($AH48,INDIRECT($AJ48),0)+1)="Label",AQ$21,IF(INDEX(INDIRECT($AI48),AQ$21,MATCH($AH48,INDIRECT($AJ48),0)+1)="GLabel",AQ$21,"")))),""),""),"")</f>
        <v/>
      </c>
      <c r="AR48" s="4" t="str">
        <f ca="1">IF(Sec_Formula_Indicator&gt;0,IF(LEN($AH48)&gt;0,IF(AR$21&lt;=INDEX(INDIRECT($AJ48),1,MATCH($AH48,INDIRECT($AJ48),0)+1)+1,IF(COUNTA(_xll.BDH(TKR,IFERROR(INDEX(INDIRECT($AI48),AR$21,MATCH($AH48,INDIRECT($AJ48),0)+1),""),$Q$5,"",$Q$6,"dts=h","fill=b","array=true"))&gt;1,AR$21,IF(INDEX(INDIRECT($AI48),AR$21,MATCH($AH48,INDIRECT($AJ48),0)+1)="",AR$21,IF(INDEX(INDIRECT($AI48),AR$21,MATCH($AH48,INDIRECT($AJ48),0)+1)="Label",AR$21,IF(INDEX(INDIRECT($AI48),AR$21,MATCH($AH48,INDIRECT($AJ48),0)+1)="GLabel",AR$21,"")))),""),""),"")</f>
        <v/>
      </c>
      <c r="AS48" s="4" t="str">
        <f ca="1">IF(Sec_Formula_Indicator&gt;0,IF(LEN($AH48)&gt;0,IF(AS$21&lt;=INDEX(INDIRECT($AJ48),1,MATCH($AH48,INDIRECT($AJ48),0)+1)+1,IF(COUNTA(_xll.BDH(TKR,IFERROR(INDEX(INDIRECT($AI48),AS$21,MATCH($AH48,INDIRECT($AJ48),0)+1),""),$Q$5,"",$Q$6,"dts=h","fill=b","array=true"))&gt;1,AS$21,IF(INDEX(INDIRECT($AI48),AS$21,MATCH($AH48,INDIRECT($AJ48),0)+1)="",AS$21,IF(INDEX(INDIRECT($AI48),AS$21,MATCH($AH48,INDIRECT($AJ48),0)+1)="Label",AS$21,IF(INDEX(INDIRECT($AI48),AS$21,MATCH($AH48,INDIRECT($AJ48),0)+1)="GLabel",AS$21,"")))),""),""),"")</f>
        <v/>
      </c>
      <c r="AT48" s="4" t="str">
        <f ca="1">IF(Sec_Formula_Indicator&gt;0,IF(LEN($AH48)&gt;0,IF(AT$21&lt;=INDEX(INDIRECT($AJ48),1,MATCH($AH48,INDIRECT($AJ48),0)+1)+1,IF(COUNTA(_xll.BDH(TKR,IFERROR(INDEX(INDIRECT($AI48),AT$21,MATCH($AH48,INDIRECT($AJ48),0)+1),""),$Q$5,"",$Q$6,"dts=h","fill=b","array=true"))&gt;1,AT$21,IF(INDEX(INDIRECT($AI48),AT$21,MATCH($AH48,INDIRECT($AJ48),0)+1)="",AT$21,IF(INDEX(INDIRECT($AI48),AT$21,MATCH($AH48,INDIRECT($AJ48),0)+1)="Label",AT$21,IF(INDEX(INDIRECT($AI48),AT$21,MATCH($AH48,INDIRECT($AJ48),0)+1)="GLabel",AT$21,"")))),""),""),"")</f>
        <v/>
      </c>
      <c r="AU48" s="4" t="str">
        <f ca="1">IF(Sec_Formula_Indicator&gt;0,IF(LEN($AH48)&gt;0,IF(AU$21&lt;=INDEX(INDIRECT($AJ48),1,MATCH($AH48,INDIRECT($AJ48),0)+1)+1,IF(COUNTA(_xll.BDH(TKR,IFERROR(INDEX(INDIRECT($AI48),AU$21,MATCH($AH48,INDIRECT($AJ48),0)+1),""),$Q$5,"",$Q$6,"dts=h","fill=b","array=true"))&gt;1,AU$21,IF(INDEX(INDIRECT($AI48),AU$21,MATCH($AH48,INDIRECT($AJ48),0)+1)="",AU$21,IF(INDEX(INDIRECT($AI48),AU$21,MATCH($AH48,INDIRECT($AJ48),0)+1)="Label",AU$21,IF(INDEX(INDIRECT($AI48),AU$21,MATCH($AH48,INDIRECT($AJ48),0)+1)="GLabel",AU$21,"")))),""),""),"")</f>
        <v/>
      </c>
      <c r="AV48" s="4" t="str">
        <f ca="1">IF(Sec_Formula_Indicator&gt;0,IF(LEN($AH48)&gt;0,IF(AV$21&lt;=INDEX(INDIRECT($AJ48),1,MATCH($AH48,INDIRECT($AJ48),0)+1)+1,IF(COUNTA(_xll.BDH(TKR,IFERROR(INDEX(INDIRECT($AI48),AV$21,MATCH($AH48,INDIRECT($AJ48),0)+1),""),$Q$5,"",$Q$6,"dts=h","fill=b","array=true"))&gt;1,AV$21,IF(INDEX(INDIRECT($AI48),AV$21,MATCH($AH48,INDIRECT($AJ48),0)+1)="",AV$21,IF(INDEX(INDIRECT($AI48),AV$21,MATCH($AH48,INDIRECT($AJ48),0)+1)="Label",AV$21,IF(INDEX(INDIRECT($AI48),AV$21,MATCH($AH48,INDIRECT($AJ48),0)+1)="GLabel",AV$21,"")))),""),""),"")</f>
        <v/>
      </c>
      <c r="AW48" s="4" t="str">
        <f ca="1">IF(Sec_Formula_Indicator&gt;0,IF(LEN($AH48)&gt;0,IF(AW$21&lt;=INDEX(INDIRECT($AJ48),1,MATCH($AH48,INDIRECT($AJ48),0)+1)+1,IF(COUNTA(_xll.BDH(TKR,IFERROR(INDEX(INDIRECT($AI48),AW$21,MATCH($AH48,INDIRECT($AJ48),0)+1),""),$Q$5,"",$Q$6,"dts=h","fill=b","array=true"))&gt;1,AW$21,IF(INDEX(INDIRECT($AI48),AW$21,MATCH($AH48,INDIRECT($AJ48),0)+1)="",AW$21,IF(INDEX(INDIRECT($AI48),AW$21,MATCH($AH48,INDIRECT($AJ48),0)+1)="Label",AW$21,IF(INDEX(INDIRECT($AI48),AW$21,MATCH($AH48,INDIRECT($AJ48),0)+1)="GLabel",AW$21,"")))),""),""),"")</f>
        <v/>
      </c>
      <c r="AX48" s="4" t="str">
        <f ca="1">IF(Sec_Formula_Indicator&gt;0,IF(LEN($AH48)&gt;0,IF(AX$21&lt;=INDEX(INDIRECT($AJ48),1,MATCH($AH48,INDIRECT($AJ48),0)+1)+1,IF(COUNTA(_xll.BDH(TKR,IFERROR(INDEX(INDIRECT($AI48),AX$21,MATCH($AH48,INDIRECT($AJ48),0)+1),""),$Q$5,"",$Q$6,"dts=h","fill=b","array=true"))&gt;1,AX$21,IF(INDEX(INDIRECT($AI48),AX$21,MATCH($AH48,INDIRECT($AJ48),0)+1)="",AX$21,IF(INDEX(INDIRECT($AI48),AX$21,MATCH($AH48,INDIRECT($AJ48),0)+1)="Label",AX$21,IF(INDEX(INDIRECT($AI48),AX$21,MATCH($AH48,INDIRECT($AJ48),0)+1)="GLabel",AX$21,"")))),""),""),"")</f>
        <v/>
      </c>
      <c r="AY48" s="4" t="str">
        <f ca="1">IF(Sec_Formula_Indicator&gt;0,IF(LEN($AH48)&gt;0,IF(AY$21&lt;=INDEX(INDIRECT($AJ48),1,MATCH($AH48,INDIRECT($AJ48),0)+1)+1,IF(COUNTA(_xll.BDH(TKR,IFERROR(INDEX(INDIRECT($AI48),AY$21,MATCH($AH48,INDIRECT($AJ48),0)+1),""),$Q$5,"",$Q$6,"dts=h","fill=b","array=true"))&gt;1,AY$21,IF(INDEX(INDIRECT($AI48),AY$21,MATCH($AH48,INDIRECT($AJ48),0)+1)="",AY$21,IF(INDEX(INDIRECT($AI48),AY$21,MATCH($AH48,INDIRECT($AJ48),0)+1)="Label",AY$21,IF(INDEX(INDIRECT($AI48),AY$21,MATCH($AH48,INDIRECT($AJ48),0)+1)="GLabel",AY$21,"")))),""),""),"")</f>
        <v/>
      </c>
      <c r="AZ48" s="4" t="str">
        <f ca="1">IF(Sec_Formula_Indicator&gt;0,IF(LEN($AH48)&gt;0,IF(AZ$21&lt;=INDEX(INDIRECT($AJ48),1,MATCH($AH48,INDIRECT($AJ48),0)+1)+1,IF(COUNTA(_xll.BDH(TKR,IFERROR(INDEX(INDIRECT($AI48),AZ$21,MATCH($AH48,INDIRECT($AJ48),0)+1),""),$Q$5,"",$Q$6,"dts=h","fill=b","array=true"))&gt;1,AZ$21,IF(INDEX(INDIRECT($AI48),AZ$21,MATCH($AH48,INDIRECT($AJ48),0)+1)="",AZ$21,IF(INDEX(INDIRECT($AI48),AZ$21,MATCH($AH48,INDIRECT($AJ48),0)+1)="Label",AZ$21,IF(INDEX(INDIRECT($AI48),AZ$21,MATCH($AH48,INDIRECT($AJ48),0)+1)="GLabel",AZ$21,"")))),""),""),"")</f>
        <v/>
      </c>
      <c r="BA48" s="4" t="str">
        <f ca="1">IF(Sec_Formula_Indicator&gt;0,IF(LEN($AH48)&gt;0,IF(BA$21&lt;=INDEX(INDIRECT($AJ48),1,MATCH($AH48,INDIRECT($AJ48),0)+1)+1,IF(COUNTA(_xll.BDH(TKR,IFERROR(INDEX(INDIRECT($AI48),BA$21,MATCH($AH48,INDIRECT($AJ48),0)+1),""),$Q$5,"",$Q$6,"dts=h","fill=b","array=true"))&gt;1,BA$21,IF(INDEX(INDIRECT($AI48),BA$21,MATCH($AH48,INDIRECT($AJ48),0)+1)="",BA$21,IF(INDEX(INDIRECT($AI48),BA$21,MATCH($AH48,INDIRECT($AJ48),0)+1)="Label",BA$21,IF(INDEX(INDIRECT($AI48),BA$21,MATCH($AH48,INDIRECT($AJ48),0)+1)="GLabel",BA$21,"")))),""),""),"")</f>
        <v/>
      </c>
      <c r="BB48" s="4" t="str">
        <f ca="1">IF(Sec_Formula_Indicator&gt;0,IF(LEN($AH48)&gt;0,IF(BB$21&lt;=INDEX(INDIRECT($AJ48),1,MATCH($AH48,INDIRECT($AJ48),0)+1)+1,IF(COUNTA(_xll.BDH(TKR,IFERROR(INDEX(INDIRECT($AI48),BB$21,MATCH($AH48,INDIRECT($AJ48),0)+1),""),$Q$5,"",$Q$6,"dts=h","fill=b","array=true"))&gt;1,BB$21,IF(INDEX(INDIRECT($AI48),BB$21,MATCH($AH48,INDIRECT($AJ48),0)+1)="",BB$21,IF(INDEX(INDIRECT($AI48),BB$21,MATCH($AH48,INDIRECT($AJ48),0)+1)="Label",BB$21,IF(INDEX(INDIRECT($AI48),BB$21,MATCH($AH48,INDIRECT($AJ48),0)+1)="GLabel",BB$21,"")))),""),""),"")</f>
        <v/>
      </c>
      <c r="BC48" s="4" t="str">
        <f ca="1">IF(Sec_Formula_Indicator&gt;0,IF(LEN($AH48)&gt;0,IF(BC$21&lt;=INDEX(INDIRECT($AJ48),1,MATCH($AH48,INDIRECT($AJ48),0)+1)+1,IF(COUNTA(_xll.BDH(TKR,IFERROR(INDEX(INDIRECT($AI48),BC$21,MATCH($AH48,INDIRECT($AJ48),0)+1),""),$Q$5,"",$Q$6,"dts=h","fill=b","array=true"))&gt;1,BC$21,IF(INDEX(INDIRECT($AI48),BC$21,MATCH($AH48,INDIRECT($AJ48),0)+1)="",BC$21,IF(INDEX(INDIRECT($AI48),BC$21,MATCH($AH48,INDIRECT($AJ48),0)+1)="Label",BC$21,IF(INDEX(INDIRECT($AI48),BC$21,MATCH($AH48,INDIRECT($AJ48),0)+1)="GLabel",BC$21,"")))),""),""),"")</f>
        <v/>
      </c>
      <c r="BD48" s="4" t="str">
        <f ca="1">IF(Sec_Formula_Indicator&gt;0,IF(LEN($AH48)&gt;0,IF(BD$21&lt;=INDEX(INDIRECT($AJ48),1,MATCH($AH48,INDIRECT($AJ48),0)+1)+1,IF(COUNTA(_xll.BDH(TKR,IFERROR(INDEX(INDIRECT($AI48),BD$21,MATCH($AH48,INDIRECT($AJ48),0)+1),""),$Q$5,"",$Q$6,"dts=h","fill=b","array=true"))&gt;1,BD$21,IF(INDEX(INDIRECT($AI48),BD$21,MATCH($AH48,INDIRECT($AJ48),0)+1)="",BD$21,IF(INDEX(INDIRECT($AI48),BD$21,MATCH($AH48,INDIRECT($AJ48),0)+1)="Label",BD$21,IF(INDEX(INDIRECT($AI48),BD$21,MATCH($AH48,INDIRECT($AJ48),0)+1)="GLabel",BD$21,"")))),""),""),"")</f>
        <v/>
      </c>
      <c r="BE48" s="4" t="str">
        <f ca="1">IF(Sec_Formula_Indicator&gt;0,IF(LEN($AH48)&gt;0,IF(BE$21&lt;=INDEX(INDIRECT($AJ48),1,MATCH($AH48,INDIRECT($AJ48),0)+1)+1,IF(COUNTA(_xll.BDH(TKR,IFERROR(INDEX(INDIRECT($AI48),BE$21,MATCH($AH48,INDIRECT($AJ48),0)+1),""),$Q$5,"",$Q$6,"dts=h","fill=b","array=true"))&gt;1,BE$21,IF(INDEX(INDIRECT($AI48),BE$21,MATCH($AH48,INDIRECT($AJ48),0)+1)="",BE$21,IF(INDEX(INDIRECT($AI48),BE$21,MATCH($AH48,INDIRECT($AJ48),0)+1)="Label",BE$21,IF(INDEX(INDIRECT($AI48),BE$21,MATCH($AH48,INDIRECT($AJ48),0)+1)="GLabel",BE$21,"")))),""),""),"")</f>
        <v/>
      </c>
      <c r="BF48" s="4" t="str">
        <f ca="1">IF(Sec_Formula_Indicator&gt;0,IF(LEN($AH48)&gt;0,IF(BF$21&lt;=INDEX(INDIRECT($AJ48),1,MATCH($AH48,INDIRECT($AJ48),0)+1)+1,IF(COUNTA(_xll.BDH(TKR,IFERROR(INDEX(INDIRECT($AI48),BF$21,MATCH($AH48,INDIRECT($AJ48),0)+1),""),$Q$5,"",$Q$6,"dts=h","fill=b","array=true"))&gt;1,BF$21,IF(INDEX(INDIRECT($AI48),BF$21,MATCH($AH48,INDIRECT($AJ48),0)+1)="",BF$21,IF(INDEX(INDIRECT($AI48),BF$21,MATCH($AH48,INDIRECT($AJ48),0)+1)="Label",BF$21,IF(INDEX(INDIRECT($AI48),BF$21,MATCH($AH48,INDIRECT($AJ48),0)+1)="GLabel",BF$21,"")))),""),""),"")</f>
        <v/>
      </c>
      <c r="BG48" s="4" t="str">
        <f ca="1">IF(Sec_Formula_Indicator&gt;0,IF(LEN($AH48)&gt;0,IF(BG$21&lt;=INDEX(INDIRECT($AJ48),1,MATCH($AH48,INDIRECT($AJ48),0)+1)+1,IF(COUNTA(_xll.BDH(TKR,IFERROR(INDEX(INDIRECT($AI48),BG$21,MATCH($AH48,INDIRECT($AJ48),0)+1),""),$Q$5,"",$Q$6,"dts=h","fill=b","array=true"))&gt;1,BG$21,IF(INDEX(INDIRECT($AI48),BG$21,MATCH($AH48,INDIRECT($AJ48),0)+1)="",BG$21,IF(INDEX(INDIRECT($AI48),BG$21,MATCH($AH48,INDIRECT($AJ48),0)+1)="Label",BG$21,IF(INDEX(INDIRECT($AI48),BG$21,MATCH($AH48,INDIRECT($AJ48),0)+1)="GLabel",BG$21,"")))),""),""),"")</f>
        <v/>
      </c>
      <c r="BH48" s="4" t="str">
        <f ca="1">IF(Sec_Formula_Indicator&gt;0,IF(LEN($AH48)&gt;0,IF(BH$21&lt;=INDEX(INDIRECT($AJ48),1,MATCH($AH48,INDIRECT($AJ48),0)+1)+1,IF(COUNTA(_xll.BDH(TKR,IFERROR(INDEX(INDIRECT($AI48),BH$21,MATCH($AH48,INDIRECT($AJ48),0)+1),""),$Q$5,"",$Q$6,"dts=h","fill=b","array=true"))&gt;1,BH$21,IF(INDEX(INDIRECT($AI48),BH$21,MATCH($AH48,INDIRECT($AJ48),0)+1)="",BH$21,IF(INDEX(INDIRECT($AI48),BH$21,MATCH($AH48,INDIRECT($AJ48),0)+1)="Label",BH$21,IF(INDEX(INDIRECT($AI48),BH$21,MATCH($AH48,INDIRECT($AJ48),0)+1)="GLabel",BH$21,"")))),""),""),"")</f>
        <v/>
      </c>
      <c r="BI48" s="4" t="str">
        <f ca="1">IF(Sec_Formula_Indicator&gt;0,IF(LEN($AH48)&gt;0,IF(BI$21&lt;=INDEX(INDIRECT($AJ48),1,MATCH($AH48,INDIRECT($AJ48),0)+1)+1,IF(COUNTA(_xll.BDH(TKR,IFERROR(INDEX(INDIRECT($AI48),BI$21,MATCH($AH48,INDIRECT($AJ48),0)+1),""),$Q$5,"",$Q$6,"dts=h","fill=b","array=true"))&gt;1,BI$21,IF(INDEX(INDIRECT($AI48),BI$21,MATCH($AH48,INDIRECT($AJ48),0)+1)="",BI$21,IF(INDEX(INDIRECT($AI48),BI$21,MATCH($AH48,INDIRECT($AJ48),0)+1)="Label",BI$21,IF(INDEX(INDIRECT($AI48),BI$21,MATCH($AH48,INDIRECT($AJ48),0)+1)="GLabel",BI$21,"")))),""),""),"")</f>
        <v/>
      </c>
      <c r="BJ48" s="4" t="str">
        <f ca="1">IF(Sec_Formula_Indicator&gt;0,IF(LEN($AH48)&gt;0,IF(BJ$21&lt;=INDEX(INDIRECT($AJ48),1,MATCH($AH48,INDIRECT($AJ48),0)+1)+1,IF(COUNTA(_xll.BDH(TKR,IFERROR(INDEX(INDIRECT($AI48),BJ$21,MATCH($AH48,INDIRECT($AJ48),0)+1),""),$Q$5,"",$Q$6,"dts=h","fill=b","array=true"))&gt;1,BJ$21,IF(INDEX(INDIRECT($AI48),BJ$21,MATCH($AH48,INDIRECT($AJ48),0)+1)="",BJ$21,IF(INDEX(INDIRECT($AI48),BJ$21,MATCH($AH48,INDIRECT($AJ48),0)+1)="Label",BJ$21,IF(INDEX(INDIRECT($AI48),BJ$21,MATCH($AH48,INDIRECT($AJ48),0)+1)="GLabel",BJ$21,"")))),""),""),"")</f>
        <v/>
      </c>
      <c r="BK48" s="4" t="str">
        <f ca="1">IF(Sec_Formula_Indicator&gt;0,IF(LEN($AH48)&gt;0,IF(BK$21&lt;=INDEX(INDIRECT($AJ48),1,MATCH($AH48,INDIRECT($AJ48),0)+1)+1,IF(COUNTA(_xll.BDH(TKR,IFERROR(INDEX(INDIRECT($AI48),BK$21,MATCH($AH48,INDIRECT($AJ48),0)+1),""),$Q$5,"",$Q$6,"dts=h","fill=b","array=true"))&gt;1,BK$21,IF(INDEX(INDIRECT($AI48),BK$21,MATCH($AH48,INDIRECT($AJ48),0)+1)="",BK$21,IF(INDEX(INDIRECT($AI48),BK$21,MATCH($AH48,INDIRECT($AJ48),0)+1)="Label",BK$21,IF(INDEX(INDIRECT($AI48),BK$21,MATCH($AH48,INDIRECT($AJ48),0)+1)="GLabel",BK$21,"")))),""),""),"")</f>
        <v/>
      </c>
      <c r="BL48" s="4" t="str">
        <f ca="1">IF(Sec_Formula_Indicator&gt;0,IF(LEN($AH48)&gt;0,IF(BL$21&lt;=INDEX(INDIRECT($AJ48),1,MATCH($AH48,INDIRECT($AJ48),0)+1)+1,IF(COUNTA(_xll.BDH(TKR,IFERROR(INDEX(INDIRECT($AI48),BL$21,MATCH($AH48,INDIRECT($AJ48),0)+1),""),$Q$5,"",$Q$6,"dts=h","fill=b","array=true"))&gt;1,BL$21,IF(INDEX(INDIRECT($AI48),BL$21,MATCH($AH48,INDIRECT($AJ48),0)+1)="",BL$21,IF(INDEX(INDIRECT($AI48),BL$21,MATCH($AH48,INDIRECT($AJ48),0)+1)="Label",BL$21,IF(INDEX(INDIRECT($AI48),BL$21,MATCH($AH48,INDIRECT($AJ48),0)+1)="GLabel",BL$21,"")))),""),""),"")</f>
        <v/>
      </c>
      <c r="BM48" s="4" t="str">
        <f ca="1">IF(Sec_Formula_Indicator&gt;0,IF(LEN($AH48)&gt;0,IF(BM$21&lt;=INDEX(INDIRECT($AJ48),1,MATCH($AH48,INDIRECT($AJ48),0)+1)+1,IF(COUNTA(_xll.BDH(TKR,IFERROR(INDEX(INDIRECT($AI48),BM$21,MATCH($AH48,INDIRECT($AJ48),0)+1),""),$Q$5,"",$Q$6,"dts=h","fill=b","array=true"))&gt;1,BM$21,IF(INDEX(INDIRECT($AI48),BM$21,MATCH($AH48,INDIRECT($AJ48),0)+1)="",BM$21,IF(INDEX(INDIRECT($AI48),BM$21,MATCH($AH48,INDIRECT($AJ48),0)+1)="Label",BM$21,IF(INDEX(INDIRECT($AI48),BM$21,MATCH($AH48,INDIRECT($AJ48),0)+1)="GLabel",BM$21,"")))),""),""),"")</f>
        <v/>
      </c>
      <c r="BN48" s="4" t="str">
        <f ca="1">IF(Sec_Formula_Indicator&gt;0,IF(LEN($AH48)&gt;0,IF(BN$21&lt;=INDEX(INDIRECT($AJ48),1,MATCH($AH48,INDIRECT($AJ48),0)+1)+1,IF(COUNTA(_xll.BDH(TKR,IFERROR(INDEX(INDIRECT($AI48),BN$21,MATCH($AH48,INDIRECT($AJ48),0)+1),""),$Q$5,"",$Q$6,"dts=h","fill=b","array=true"))&gt;1,BN$21,IF(INDEX(INDIRECT($AI48),BN$21,MATCH($AH48,INDIRECT($AJ48),0)+1)="",BN$21,IF(INDEX(INDIRECT($AI48),BN$21,MATCH($AH48,INDIRECT($AJ48),0)+1)="Label",BN$21,IF(INDEX(INDIRECT($AI48),BN$21,MATCH($AH48,INDIRECT($AJ48),0)+1)="GLabel",BN$21,"")))),""),""),"")</f>
        <v/>
      </c>
      <c r="BO48" s="4" t="str">
        <f ca="1">IF(Sec_Formula_Indicator&gt;0,IF(LEN($AH48)&gt;0,IF(BO$21&lt;=INDEX(INDIRECT($AJ48),1,MATCH($AH48,INDIRECT($AJ48),0)+1)+1,IF(COUNTA(_xll.BDH(TKR,IFERROR(INDEX(INDIRECT($AI48),BO$21,MATCH($AH48,INDIRECT($AJ48),0)+1),""),$Q$5,"",$Q$6,"dts=h","fill=b","array=true"))&gt;1,BO$21,IF(INDEX(INDIRECT($AI48),BO$21,MATCH($AH48,INDIRECT($AJ48),0)+1)="",BO$21,IF(INDEX(INDIRECT($AI48),BO$21,MATCH($AH48,INDIRECT($AJ48),0)+1)="Label",BO$21,IF(INDEX(INDIRECT($AI48),BO$21,MATCH($AH48,INDIRECT($AJ48),0)+1)="GLabel",BO$21,"")))),""),""),"")</f>
        <v/>
      </c>
      <c r="BP48" s="4" t="str">
        <f ca="1">IF(Sec_Formula_Indicator&gt;0,IF(LEN($AH48)&gt;0,IF(BP$21&lt;=INDEX(INDIRECT($AJ48),1,MATCH($AH48,INDIRECT($AJ48),0)+1)+1,IF(COUNTA(_xll.BDH(TKR,IFERROR(INDEX(INDIRECT($AI48),BP$21,MATCH($AH48,INDIRECT($AJ48),0)+1),""),$Q$5,"",$Q$6,"dts=h","fill=b","array=true"))&gt;1,BP$21,IF(INDEX(INDIRECT($AI48),BP$21,MATCH($AH48,INDIRECT($AJ48),0)+1)="",BP$21,IF(INDEX(INDIRECT($AI48),BP$21,MATCH($AH48,INDIRECT($AJ48),0)+1)="Label",BP$21,IF(INDEX(INDIRECT($AI48),BP$21,MATCH($AH48,INDIRECT($AJ48),0)+1)="GLabel",BP$21,"")))),""),""),"")</f>
        <v/>
      </c>
      <c r="BQ48" s="4" t="str">
        <f ca="1">IF(Sec_Formula_Indicator&gt;0,IF(LEN($AH48)&gt;0,IF(BQ$21&lt;=INDEX(INDIRECT($AJ48),1,MATCH($AH48,INDIRECT($AJ48),0)+1)+1,IF(COUNTA(_xll.BDH(TKR,IFERROR(INDEX(INDIRECT($AI48),BQ$21,MATCH($AH48,INDIRECT($AJ48),0)+1),""),$Q$5,"",$Q$6,"dts=h","fill=b","array=true"))&gt;1,BQ$21,IF(INDEX(INDIRECT($AI48),BQ$21,MATCH($AH48,INDIRECT($AJ48),0)+1)="",BQ$21,IF(INDEX(INDIRECT($AI48),BQ$21,MATCH($AH48,INDIRECT($AJ48),0)+1)="Label",BQ$21,IF(INDEX(INDIRECT($AI48),BQ$21,MATCH($AH48,INDIRECT($AJ48),0)+1)="GLabel",BQ$21,"")))),""),""),"")</f>
        <v/>
      </c>
      <c r="BR48" s="4" t="str">
        <f ca="1">IF(Sec_Formula_Indicator&gt;0,IF(LEN($AH48)&gt;0,IF(BR$21&lt;=INDEX(INDIRECT($AJ48),1,MATCH($AH48,INDIRECT($AJ48),0)+1)+1,IF(COUNTA(_xll.BDH(TKR,IFERROR(INDEX(INDIRECT($AI48),BR$21,MATCH($AH48,INDIRECT($AJ48),0)+1),""),$Q$5,"",$Q$6,"dts=h","fill=b","array=true"))&gt;1,BR$21,IF(INDEX(INDIRECT($AI48),BR$21,MATCH($AH48,INDIRECT($AJ48),0)+1)="",BR$21,IF(INDEX(INDIRECT($AI48),BR$21,MATCH($AH48,INDIRECT($AJ48),0)+1)="Label",BR$21,IF(INDEX(INDIRECT($AI48),BR$21,MATCH($AH48,INDIRECT($AJ48),0)+1)="GLabel",BR$21,"")))),""),""),"")</f>
        <v/>
      </c>
      <c r="BS48" s="4" t="str">
        <f ca="1">IF(Sec_Formula_Indicator&gt;0,IF(LEN($AH48)&gt;0,IF(BS$21&lt;=INDEX(INDIRECT($AJ48),1,MATCH($AH48,INDIRECT($AJ48),0)+1)+1,IF(COUNTA(_xll.BDH(TKR,IFERROR(INDEX(INDIRECT($AI48),BS$21,MATCH($AH48,INDIRECT($AJ48),0)+1),""),$Q$5,"",$Q$6,"dts=h","fill=b","array=true"))&gt;1,BS$21,IF(INDEX(INDIRECT($AI48),BS$21,MATCH($AH48,INDIRECT($AJ48),0)+1)="",BS$21,IF(INDEX(INDIRECT($AI48),BS$21,MATCH($AH48,INDIRECT($AJ48),0)+1)="Label",BS$21,IF(INDEX(INDIRECT($AI48),BS$21,MATCH($AH48,INDIRECT($AJ48),0)+1)="GLabel",BS$21,"")))),""),""),"")</f>
        <v/>
      </c>
      <c r="BT48" s="4" t="str">
        <f ca="1">IF(Sec_Formula_Indicator&gt;0,IF(LEN($AH48)&gt;0,IF(BT$21&lt;=INDEX(INDIRECT($AJ48),1,MATCH($AH48,INDIRECT($AJ48),0)+1)+1,IF(COUNTA(_xll.BDH(TKR,IFERROR(INDEX(INDIRECT($AI48),BT$21,MATCH($AH48,INDIRECT($AJ48),0)+1),""),$Q$5,"",$Q$6,"dts=h","fill=b","array=true"))&gt;1,BT$21,IF(INDEX(INDIRECT($AI48),BT$21,MATCH($AH48,INDIRECT($AJ48),0)+1)="",BT$21,IF(INDEX(INDIRECT($AI48),BT$21,MATCH($AH48,INDIRECT($AJ48),0)+1)="Label",BT$21,IF(INDEX(INDIRECT($AI48),BT$21,MATCH($AH48,INDIRECT($AJ48),0)+1)="GLabel",BT$21,"")))),""),""),"")</f>
        <v/>
      </c>
      <c r="BU48" s="4" t="str">
        <f ca="1">IF(Sec_Formula_Indicator&gt;0,IF(LEN($AH48)&gt;0,IF(BU$21&lt;=INDEX(INDIRECT($AJ48),1,MATCH($AH48,INDIRECT($AJ48),0)+1)+1,IF(COUNTA(_xll.BDH(TKR,IFERROR(INDEX(INDIRECT($AI48),BU$21,MATCH($AH48,INDIRECT($AJ48),0)+1),""),$Q$5,"",$Q$6,"dts=h","fill=b","array=true"))&gt;1,BU$21,IF(INDEX(INDIRECT($AI48),BU$21,MATCH($AH48,INDIRECT($AJ48),0)+1)="",BU$21,IF(INDEX(INDIRECT($AI48),BU$21,MATCH($AH48,INDIRECT($AJ48),0)+1)="Label",BU$21,IF(INDEX(INDIRECT($AI48),BU$21,MATCH($AH48,INDIRECT($AJ48),0)+1)="GLabel",BU$21,"")))),""),""),"")</f>
        <v/>
      </c>
      <c r="BV48" s="4" t="str">
        <f ca="1">IF(Sec_Formula_Indicator&gt;0,IF(LEN($AH48)&gt;0,IF(BV$21&lt;=INDEX(INDIRECT($AJ48),1,MATCH($AH48,INDIRECT($AJ48),0)+1)+1,IF(COUNTA(_xll.BDH(TKR,IFERROR(INDEX(INDIRECT($AI48),BV$21,MATCH($AH48,INDIRECT($AJ48),0)+1),""),$Q$5,"",$Q$6,"dts=h","fill=b","array=true"))&gt;1,BV$21,IF(INDEX(INDIRECT($AI48),BV$21,MATCH($AH48,INDIRECT($AJ48),0)+1)="",BV$21,IF(INDEX(INDIRECT($AI48),BV$21,MATCH($AH48,INDIRECT($AJ48),0)+1)="Label",BV$21,IF(INDEX(INDIRECT($AI48),BV$21,MATCH($AH48,INDIRECT($AJ48),0)+1)="GLabel",BV$21,"")))),""),""),"")</f>
        <v/>
      </c>
      <c r="BW48" s="4" t="str">
        <f ca="1">IF(Sec_Formula_Indicator&gt;0,IF(LEN($AH48)&gt;0,IF(BW$21&lt;=INDEX(INDIRECT($AJ48),1,MATCH($AH48,INDIRECT($AJ48),0)+1)+1,IF(COUNTA(_xll.BDH(TKR,IFERROR(INDEX(INDIRECT($AI48),BW$21,MATCH($AH48,INDIRECT($AJ48),0)+1),""),$Q$5,"",$Q$6,"dts=h","fill=b","array=true"))&gt;1,BW$21,IF(INDEX(INDIRECT($AI48),BW$21,MATCH($AH48,INDIRECT($AJ48),0)+1)="",BW$21,IF(INDEX(INDIRECT($AI48),BW$21,MATCH($AH48,INDIRECT($AJ48),0)+1)="Label",BW$21,IF(INDEX(INDIRECT($AI48),BW$21,MATCH($AH48,INDIRECT($AJ48),0)+1)="GLabel",BW$21,"")))),""),""),"")</f>
        <v/>
      </c>
      <c r="BX48" s="4" t="str">
        <f ca="1">IF(Sec_Formula_Indicator&gt;0,IF(LEN($AH48)&gt;0,IF(BX$21&lt;=INDEX(INDIRECT($AJ48),1,MATCH($AH48,INDIRECT($AJ48),0)+1)+1,IF(COUNTA(_xll.BDH(TKR,IFERROR(INDEX(INDIRECT($AI48),BX$21,MATCH($AH48,INDIRECT($AJ48),0)+1),""),$Q$5,"",$Q$6,"dts=h","fill=b","array=true"))&gt;1,BX$21,IF(INDEX(INDIRECT($AI48),BX$21,MATCH($AH48,INDIRECT($AJ48),0)+1)="",BX$21,IF(INDEX(INDIRECT($AI48),BX$21,MATCH($AH48,INDIRECT($AJ48),0)+1)="Label",BX$21,IF(INDEX(INDIRECT($AI48),BX$21,MATCH($AH48,INDIRECT($AJ48),0)+1)="GLabel",BX$21,"")))),""),""),"")</f>
        <v/>
      </c>
      <c r="BY48" s="4" t="str">
        <f ca="1">IF(Sec_Formula_Indicator&gt;0,IF(LEN($AH48)&gt;0,IF(BY$21&lt;=INDEX(INDIRECT($AJ48),1,MATCH($AH48,INDIRECT($AJ48),0)+1)+1,IF(COUNTA(_xll.BDH(TKR,IFERROR(INDEX(INDIRECT($AI48),BY$21,MATCH($AH48,INDIRECT($AJ48),0)+1),""),$Q$5,"",$Q$6,"dts=h","fill=b","array=true"))&gt;1,BY$21,IF(INDEX(INDIRECT($AI48),BY$21,MATCH($AH48,INDIRECT($AJ48),0)+1)="",BY$21,IF(INDEX(INDIRECT($AI48),BY$21,MATCH($AH48,INDIRECT($AJ48),0)+1)="Label",BY$21,IF(INDEX(INDIRECT($AI48),BY$21,MATCH($AH48,INDIRECT($AJ48),0)+1)="GLabel",BY$21,"")))),""),""),"")</f>
        <v/>
      </c>
      <c r="BZ48" s="4" t="str">
        <f ca="1">IF(Sec_Formula_Indicator&gt;0,IF(LEN($AH48)&gt;0,IF(BZ$21&lt;=INDEX(INDIRECT($AJ48),1,MATCH($AH48,INDIRECT($AJ48),0)+1)+1,IF(COUNTA(_xll.BDH(TKR,IFERROR(INDEX(INDIRECT($AI48),BZ$21,MATCH($AH48,INDIRECT($AJ48),0)+1),""),$Q$5,"",$Q$6,"dts=h","fill=b","array=true"))&gt;1,BZ$21,IF(INDEX(INDIRECT($AI48),BZ$21,MATCH($AH48,INDIRECT($AJ48),0)+1)="",BZ$21,IF(INDEX(INDIRECT($AI48),BZ$21,MATCH($AH48,INDIRECT($AJ48),0)+1)="Label",BZ$21,IF(INDEX(INDIRECT($AI48),BZ$21,MATCH($AH48,INDIRECT($AJ48),0)+1)="GLabel",BZ$21,"")))),""),""),"")</f>
        <v/>
      </c>
      <c r="CA48" s="4" t="str">
        <f ca="1">IF(Sec_Formula_Indicator&gt;0,IF(LEN($AH48)&gt;0,IF(CA$21&lt;=INDEX(INDIRECT($AJ48),1,MATCH($AH48,INDIRECT($AJ48),0)+1)+1,IF(COUNTA(_xll.BDH(TKR,IFERROR(INDEX(INDIRECT($AI48),CA$21,MATCH($AH48,INDIRECT($AJ48),0)+1),""),$Q$5,"",$Q$6,"dts=h","fill=b","array=true"))&gt;1,CA$21,IF(INDEX(INDIRECT($AI48),CA$21,MATCH($AH48,INDIRECT($AJ48),0)+1)="",CA$21,IF(INDEX(INDIRECT($AI48),CA$21,MATCH($AH48,INDIRECT($AJ48),0)+1)="Label",CA$21,IF(INDEX(INDIRECT($AI48),CA$21,MATCH($AH48,INDIRECT($AJ48),0)+1)="GLabel",CA$21,"")))),""),""),"")</f>
        <v/>
      </c>
      <c r="CB48" s="4" t="str">
        <f ca="1">IF(Sec_Formula_Indicator&gt;0,IF(LEN($AH48)&gt;0,IF(CB$21&lt;=INDEX(INDIRECT($AJ48),1,MATCH($AH48,INDIRECT($AJ48),0)+1)+1,IF(COUNTA(_xll.BDH(TKR,IFERROR(INDEX(INDIRECT($AI48),CB$21,MATCH($AH48,INDIRECT($AJ48),0)+1),""),$Q$5,"",$Q$6,"dts=h","fill=b","array=true"))&gt;1,CB$21,IF(INDEX(INDIRECT($AI48),CB$21,MATCH($AH48,INDIRECT($AJ48),0)+1)="",CB$21,IF(INDEX(INDIRECT($AI48),CB$21,MATCH($AH48,INDIRECT($AJ48),0)+1)="Label",CB$21,IF(INDEX(INDIRECT($AI48),CB$21,MATCH($AH48,INDIRECT($AJ48),0)+1)="GLabel",CB$21,"")))),""),""),"")</f>
        <v/>
      </c>
      <c r="CC48" s="4" t="str">
        <f ca="1">IF(Sec_Formula_Indicator&gt;0,IF(LEN($AH48)&gt;0,IF(CC$21&lt;=INDEX(INDIRECT($AJ48),1,MATCH($AH48,INDIRECT($AJ48),0)+1)+1,IF(COUNTA(_xll.BDH(TKR,IFERROR(INDEX(INDIRECT($AI48),CC$21,MATCH($AH48,INDIRECT($AJ48),0)+1),""),$Q$5,"",$Q$6,"dts=h","fill=b","array=true"))&gt;1,CC$21,IF(INDEX(INDIRECT($AI48),CC$21,MATCH($AH48,INDIRECT($AJ48),0)+1)="",CC$21,IF(INDEX(INDIRECT($AI48),CC$21,MATCH($AH48,INDIRECT($AJ48),0)+1)="Label",CC$21,IF(INDEX(INDIRECT($AI48),CC$21,MATCH($AH48,INDIRECT($AJ48),0)+1)="GLabel",CC$21,"")))),""),""),"")</f>
        <v/>
      </c>
      <c r="CD48" s="4" t="str">
        <f ca="1">IF(Sec_Formula_Indicator&gt;0,IF(LEN($AH48)&gt;0,IF(CD$21&lt;=INDEX(INDIRECT($AJ48),1,MATCH($AH48,INDIRECT($AJ48),0)+1)+1,IF(COUNTA(_xll.BDH(TKR,IFERROR(INDEX(INDIRECT($AI48),CD$21,MATCH($AH48,INDIRECT($AJ48),0)+1),""),$Q$5,"",$Q$6,"dts=h","fill=b","array=true"))&gt;1,CD$21,IF(INDEX(INDIRECT($AI48),CD$21,MATCH($AH48,INDIRECT($AJ48),0)+1)="",CD$21,IF(INDEX(INDIRECT($AI48),CD$21,MATCH($AH48,INDIRECT($AJ48),0)+1)="Label",CD$21,IF(INDEX(INDIRECT($AI48),CD$21,MATCH($AH48,INDIRECT($AJ48),0)+1)="GLabel",CD$21,"")))),""),""),"")</f>
        <v/>
      </c>
      <c r="CE48" s="4" t="str">
        <f ca="1">IF(Sec_Formula_Indicator&gt;0,IF(LEN($AH48)&gt;0,IF(CE$21&lt;=INDEX(INDIRECT($AJ48),1,MATCH($AH48,INDIRECT($AJ48),0)+1)+1,IF(COUNTA(_xll.BDH(TKR,IFERROR(INDEX(INDIRECT($AI48),CE$21,MATCH($AH48,INDIRECT($AJ48),0)+1),""),$Q$5,"",$Q$6,"dts=h","fill=b","array=true"))&gt;1,CE$21,IF(INDEX(INDIRECT($AI48),CE$21,MATCH($AH48,INDIRECT($AJ48),0)+1)="",CE$21,IF(INDEX(INDIRECT($AI48),CE$21,MATCH($AH48,INDIRECT($AJ48),0)+1)="Label",CE$21,IF(INDEX(INDIRECT($AI48),CE$21,MATCH($AH48,INDIRECT($AJ48),0)+1)="GLabel",CE$21,"")))),""),""),"")</f>
        <v/>
      </c>
      <c r="CF48" s="4" t="str">
        <f ca="1">IF(Sec_Formula_Indicator&gt;0,IF(LEN($AH48)&gt;0,IF(CF$21&lt;=INDEX(INDIRECT($AJ48),1,MATCH($AH48,INDIRECT($AJ48),0)+1)+1,IF(COUNTA(_xll.BDH(TKR,IFERROR(INDEX(INDIRECT($AI48),CF$21,MATCH($AH48,INDIRECT($AJ48),0)+1),""),$Q$5,"",$Q$6,"dts=h","fill=b","array=true"))&gt;1,CF$21,IF(INDEX(INDIRECT($AI48),CF$21,MATCH($AH48,INDIRECT($AJ48),0)+1)="",CF$21,IF(INDEX(INDIRECT($AI48),CF$21,MATCH($AH48,INDIRECT($AJ48),0)+1)="Label",CF$21,IF(INDEX(INDIRECT($AI48),CF$21,MATCH($AH48,INDIRECT($AJ48),0)+1)="GLabel",CF$21,"")))),""),""),"")</f>
        <v/>
      </c>
      <c r="CG48" s="4" t="str">
        <f ca="1">IF(Sec_Formula_Indicator&gt;0,IF(LEN($AH48)&gt;0,IF(CG$21&lt;=INDEX(INDIRECT($AJ48),1,MATCH($AH48,INDIRECT($AJ48),0)+1)+1,IF(COUNTA(_xll.BDH(TKR,IFERROR(INDEX(INDIRECT($AI48),CG$21,MATCH($AH48,INDIRECT($AJ48),0)+1),""),$Q$5,"",$Q$6,"dts=h","fill=b","array=true"))&gt;1,CG$21,IF(INDEX(INDIRECT($AI48),CG$21,MATCH($AH48,INDIRECT($AJ48),0)+1)="",CG$21,IF(INDEX(INDIRECT($AI48),CG$21,MATCH($AH48,INDIRECT($AJ48),0)+1)="Label",CG$21,IF(INDEX(INDIRECT($AI48),CG$21,MATCH($AH48,INDIRECT($AJ48),0)+1)="GLabel",CG$21,"")))),""),""),"")</f>
        <v/>
      </c>
      <c r="CH48" s="4" t="str">
        <f ca="1">IF(Sec_Formula_Indicator&gt;0,IF(LEN($AH48)&gt;0,IF(CH$21&lt;=INDEX(INDIRECT($AJ48),1,MATCH($AH48,INDIRECT($AJ48),0)+1)+1,IF(COUNTA(_xll.BDH(TKR,IFERROR(INDEX(INDIRECT($AI48),CH$21,MATCH($AH48,INDIRECT($AJ48),0)+1),""),$Q$5,"",$Q$6,"dts=h","fill=b","array=true"))&gt;1,CH$21,IF(INDEX(INDIRECT($AI48),CH$21,MATCH($AH48,INDIRECT($AJ48),0)+1)="",CH$21,IF(INDEX(INDIRECT($AI48),CH$21,MATCH($AH48,INDIRECT($AJ48),0)+1)="Label",CH$21,IF(INDEX(INDIRECT($AI48),CH$21,MATCH($AH48,INDIRECT($AJ48),0)+1)="GLabel",CH$21,"")))),""),""),"")</f>
        <v/>
      </c>
      <c r="CI48" s="4" t="str">
        <f ca="1">IF(Sec_Formula_Indicator&gt;0,IF(LEN($AH48)&gt;0,IF(CI$21&lt;=INDEX(INDIRECT($AJ48),1,MATCH($AH48,INDIRECT($AJ48),0)+1)+1,IF(COUNTA(_xll.BDH(TKR,IFERROR(INDEX(INDIRECT($AI48),CI$21,MATCH($AH48,INDIRECT($AJ48),0)+1),""),$Q$5,"",$Q$6,"dts=h","fill=b","array=true"))&gt;1,CI$21,IF(INDEX(INDIRECT($AI48),CI$21,MATCH($AH48,INDIRECT($AJ48),0)+1)="",CI$21,IF(INDEX(INDIRECT($AI48),CI$21,MATCH($AH48,INDIRECT($AJ48),0)+1)="Label",CI$21,IF(INDEX(INDIRECT($AI48),CI$21,MATCH($AH48,INDIRECT($AJ48),0)+1)="GLabel",CI$21,"")))),""),""),"")</f>
        <v/>
      </c>
      <c r="CJ48" s="4" t="str">
        <f ca="1">IF(Sec_Formula_Indicator&gt;0,IF(LEN($AH48)&gt;0,IF(CJ$21&lt;=INDEX(INDIRECT($AJ48),1,MATCH($AH48,INDIRECT($AJ48),0)+1)+1,IF(COUNTA(_xll.BDH(TKR,IFERROR(INDEX(INDIRECT($AI48),CJ$21,MATCH($AH48,INDIRECT($AJ48),0)+1),""),$Q$5,"",$Q$6,"dts=h","fill=b","array=true"))&gt;1,CJ$21,IF(INDEX(INDIRECT($AI48),CJ$21,MATCH($AH48,INDIRECT($AJ48),0)+1)="",CJ$21,IF(INDEX(INDIRECT($AI48),CJ$21,MATCH($AH48,INDIRECT($AJ48),0)+1)="Label",CJ$21,IF(INDEX(INDIRECT($AI48),CJ$21,MATCH($AH48,INDIRECT($AJ48),0)+1)="GLabel",CJ$21,"")))),""),""),"")</f>
        <v/>
      </c>
      <c r="CK48" s="4" t="str">
        <f ca="1">IF(Sec_Formula_Indicator&gt;0,IF(LEN($AH48)&gt;0,IF(CK$21&lt;=INDEX(INDIRECT($AJ48),1,MATCH($AH48,INDIRECT($AJ48),0)+1)+1,IF(COUNTA(_xll.BDH(TKR,IFERROR(INDEX(INDIRECT($AI48),CK$21,MATCH($AH48,INDIRECT($AJ48),0)+1),""),$Q$5,"",$Q$6,"dts=h","fill=b","array=true"))&gt;1,CK$21,IF(INDEX(INDIRECT($AI48),CK$21,MATCH($AH48,INDIRECT($AJ48),0)+1)="",CK$21,IF(INDEX(INDIRECT($AI48),CK$21,MATCH($AH48,INDIRECT($AJ48),0)+1)="Label",CK$21,IF(INDEX(INDIRECT($AI48),CK$21,MATCH($AH48,INDIRECT($AJ48),0)+1)="GLabel",CK$21,"")))),""),""),"")</f>
        <v/>
      </c>
      <c r="CL48" s="4" t="str">
        <f ca="1">IF(Sec_Formula_Indicator&gt;0,IF(LEN($AH48)&gt;0,IF(CL$21&lt;=INDEX(INDIRECT($AJ48),1,MATCH($AH48,INDIRECT($AJ48),0)+1)+1,IF(COUNTA(_xll.BDH(TKR,IFERROR(INDEX(INDIRECT($AI48),CL$21,MATCH($AH48,INDIRECT($AJ48),0)+1),""),$Q$5,"",$Q$6,"dts=h","fill=b","array=true"))&gt;1,CL$21,IF(INDEX(INDIRECT($AI48),CL$21,MATCH($AH48,INDIRECT($AJ48),0)+1)="",CL$21,IF(INDEX(INDIRECT($AI48),CL$21,MATCH($AH48,INDIRECT($AJ48),0)+1)="Label",CL$21,IF(INDEX(INDIRECT($AI48),CL$21,MATCH($AH48,INDIRECT($AJ48),0)+1)="GLabel",CL$21,"")))),""),""),"")</f>
        <v/>
      </c>
      <c r="CM48" s="4" t="str">
        <f ca="1">IF(Sec_Formula_Indicator&gt;0,IF(LEN($AH48)&gt;0,IF(CM$21&lt;=INDEX(INDIRECT($AJ48),1,MATCH($AH48,INDIRECT($AJ48),0)+1)+1,IF(COUNTA(_xll.BDH(TKR,IFERROR(INDEX(INDIRECT($AI48),CM$21,MATCH($AH48,INDIRECT($AJ48),0)+1),""),$Q$5,"",$Q$6,"dts=h","fill=b","array=true"))&gt;1,CM$21,IF(INDEX(INDIRECT($AI48),CM$21,MATCH($AH48,INDIRECT($AJ48),0)+1)="",CM$21,IF(INDEX(INDIRECT($AI48),CM$21,MATCH($AH48,INDIRECT($AJ48),0)+1)="Label",CM$21,IF(INDEX(INDIRECT($AI48),CM$21,MATCH($AH48,INDIRECT($AJ48),0)+1)="GLabel",CM$21,"")))),""),""),"")</f>
        <v/>
      </c>
      <c r="CN48" s="4" t="str">
        <f ca="1">IF(Sec_Formula_Indicator&gt;0,IF(LEN($AH48)&gt;0,IF(CN$21&lt;=INDEX(INDIRECT($AJ48),1,MATCH($AH48,INDIRECT($AJ48),0)+1)+1,IF(COUNTA(_xll.BDH(TKR,IFERROR(INDEX(INDIRECT($AI48),CN$21,MATCH($AH48,INDIRECT($AJ48),0)+1),""),$Q$5,"",$Q$6,"dts=h","fill=b","array=true"))&gt;1,CN$21,IF(INDEX(INDIRECT($AI48),CN$21,MATCH($AH48,INDIRECT($AJ48),0)+1)="",CN$21,IF(INDEX(INDIRECT($AI48),CN$21,MATCH($AH48,INDIRECT($AJ48),0)+1)="Label",CN$21,IF(INDEX(INDIRECT($AI48),CN$21,MATCH($AH48,INDIRECT($AJ48),0)+1)="GLabel",CN$21,"")))),""),""),"")</f>
        <v/>
      </c>
      <c r="CO48" s="4" t="str">
        <f ca="1">IF(Sec_Formula_Indicator&gt;0,IF(LEN($AH48)&gt;0,IF(CO$21&lt;=INDEX(INDIRECT($AJ48),1,MATCH($AH48,INDIRECT($AJ48),0)+1)+1,IF(COUNTA(_xll.BDH(TKR,IFERROR(INDEX(INDIRECT($AI48),CO$21,MATCH($AH48,INDIRECT($AJ48),0)+1),""),$Q$5,"",$Q$6,"dts=h","fill=b","array=true"))&gt;1,CO$21,IF(INDEX(INDIRECT($AI48),CO$21,MATCH($AH48,INDIRECT($AJ48),0)+1)="",CO$21,IF(INDEX(INDIRECT($AI48),CO$21,MATCH($AH48,INDIRECT($AJ48),0)+1)="Label",CO$21,IF(INDEX(INDIRECT($AI48),CO$21,MATCH($AH48,INDIRECT($AJ48),0)+1)="GLabel",CO$21,"")))),""),""),"")</f>
        <v/>
      </c>
      <c r="CP48" s="4" t="str">
        <f ca="1">IF(Sec_Formula_Indicator&gt;0,IF(LEN($AH48)&gt;0,IF(CP$21&lt;=INDEX(INDIRECT($AJ48),1,MATCH($AH48,INDIRECT($AJ48),0)+1)+1,IF(COUNTA(_xll.BDH(TKR,IFERROR(INDEX(INDIRECT($AI48),CP$21,MATCH($AH48,INDIRECT($AJ48),0)+1),""),$Q$5,"",$Q$6,"dts=h","fill=b","array=true"))&gt;1,CP$21,IF(INDEX(INDIRECT($AI48),CP$21,MATCH($AH48,INDIRECT($AJ48),0)+1)="",CP$21,IF(INDEX(INDIRECT($AI48),CP$21,MATCH($AH48,INDIRECT($AJ48),0)+1)="Label",CP$21,IF(INDEX(INDIRECT($AI48),CP$21,MATCH($AH48,INDIRECT($AJ48),0)+1)="GLabel",CP$21,"")))),""),""),"")</f>
        <v/>
      </c>
      <c r="CQ48" s="4" t="str">
        <f ca="1">IF(Sec_Formula_Indicator&gt;0,IF(LEN($AH48)&gt;0,IF(CQ$21&lt;=INDEX(INDIRECT($AJ48),1,MATCH($AH48,INDIRECT($AJ48),0)+1)+1,IF(COUNTA(_xll.BDH(TKR,IFERROR(INDEX(INDIRECT($AI48),CQ$21,MATCH($AH48,INDIRECT($AJ48),0)+1),""),$Q$5,"",$Q$6,"dts=h","fill=b","array=true"))&gt;1,CQ$21,IF(INDEX(INDIRECT($AI48),CQ$21,MATCH($AH48,INDIRECT($AJ48),0)+1)="",CQ$21,IF(INDEX(INDIRECT($AI48),CQ$21,MATCH($AH48,INDIRECT($AJ48),0)+1)="Label",CQ$21,IF(INDEX(INDIRECT($AI48),CQ$21,MATCH($AH48,INDIRECT($AJ48),0)+1)="GLabel",CQ$21,"")))),""),""),"")</f>
        <v/>
      </c>
      <c r="CR48" s="4" t="str">
        <f ca="1">IF(Sec_Formula_Indicator&gt;0,IF(LEN($AH48)&gt;0,IF(CR$21&lt;=INDEX(INDIRECT($AJ48),1,MATCH($AH48,INDIRECT($AJ48),0)+1)+1,IF(COUNTA(_xll.BDH(TKR,IFERROR(INDEX(INDIRECT($AI48),CR$21,MATCH($AH48,INDIRECT($AJ48),0)+1),""),$Q$5,"",$Q$6,"dts=h","fill=b","array=true"))&gt;1,CR$21,IF(INDEX(INDIRECT($AI48),CR$21,MATCH($AH48,INDIRECT($AJ48),0)+1)="",CR$21,IF(INDEX(INDIRECT($AI48),CR$21,MATCH($AH48,INDIRECT($AJ48),0)+1)="Label",CR$21,IF(INDEX(INDIRECT($AI48),CR$21,MATCH($AH48,INDIRECT($AJ48),0)+1)="GLabel",CR$21,"")))),""),""),"")</f>
        <v/>
      </c>
      <c r="CS48" s="4" t="str">
        <f ca="1">IF(Sec_Formula_Indicator&gt;0,IF(LEN($AH48)&gt;0,IF(CS$21&lt;=INDEX(INDIRECT($AJ48),1,MATCH($AH48,INDIRECT($AJ48),0)+1)+1,IF(COUNTA(_xll.BDH(TKR,IFERROR(INDEX(INDIRECT($AI48),CS$21,MATCH($AH48,INDIRECT($AJ48),0)+1),""),$Q$5,"",$Q$6,"dts=h","fill=b","array=true"))&gt;1,CS$21,IF(INDEX(INDIRECT($AI48),CS$21,MATCH($AH48,INDIRECT($AJ48),0)+1)="",CS$21,IF(INDEX(INDIRECT($AI48),CS$21,MATCH($AH48,INDIRECT($AJ48),0)+1)="Label",CS$21,IF(INDEX(INDIRECT($AI48),CS$21,MATCH($AH48,INDIRECT($AJ48),0)+1)="GLabel",CS$21,"")))),""),""),"")</f>
        <v/>
      </c>
      <c r="CT48" s="4" t="str">
        <f ca="1">IF(Sec_Formula_Indicator&gt;0,IF(LEN($AH48)&gt;0,IF(CT$21&lt;=INDEX(INDIRECT($AJ48),1,MATCH($AH48,INDIRECT($AJ48),0)+1)+1,IF(COUNTA(_xll.BDH(TKR,IFERROR(INDEX(INDIRECT($AI48),CT$21,MATCH($AH48,INDIRECT($AJ48),0)+1),""),$Q$5,"",$Q$6,"dts=h","fill=b","array=true"))&gt;1,CT$21,IF(INDEX(INDIRECT($AI48),CT$21,MATCH($AH48,INDIRECT($AJ48),0)+1)="",CT$21,IF(INDEX(INDIRECT($AI48),CT$21,MATCH($AH48,INDIRECT($AJ48),0)+1)="Label",CT$21,IF(INDEX(INDIRECT($AI48),CT$21,MATCH($AH48,INDIRECT($AJ48),0)+1)="GLabel",CT$21,"")))),""),""),"")</f>
        <v/>
      </c>
      <c r="CU48" s="4" t="str">
        <f ca="1">IF(Sec_Formula_Indicator&gt;0,IF(LEN($AH48)&gt;0,IF(CU$21&lt;=INDEX(INDIRECT($AJ48),1,MATCH($AH48,INDIRECT($AJ48),0)+1)+1,IF(COUNTA(_xll.BDH(TKR,IFERROR(INDEX(INDIRECT($AI48),CU$21,MATCH($AH48,INDIRECT($AJ48),0)+1),""),$Q$5,"",$Q$6,"dts=h","fill=b","array=true"))&gt;1,CU$21,IF(INDEX(INDIRECT($AI48),CU$21,MATCH($AH48,INDIRECT($AJ48),0)+1)="",CU$21,IF(INDEX(INDIRECT($AI48),CU$21,MATCH($AH48,INDIRECT($AJ48),0)+1)="Label",CU$21,IF(INDEX(INDIRECT($AI48),CU$21,MATCH($AH48,INDIRECT($AJ48),0)+1)="GLabel",CU$21,"")))),""),""),"")</f>
        <v/>
      </c>
      <c r="CV48" s="4" t="str">
        <f ca="1">IF(Sec_Formula_Indicator&gt;0,IF(LEN($AH48)&gt;0,IF(CV$21&lt;=INDEX(INDIRECT($AJ48),1,MATCH($AH48,INDIRECT($AJ48),0)+1)+1,IF(COUNTA(_xll.BDH(TKR,IFERROR(INDEX(INDIRECT($AI48),CV$21,MATCH($AH48,INDIRECT($AJ48),0)+1),""),$Q$5,"",$Q$6,"dts=h","fill=b","array=true"))&gt;1,CV$21,IF(INDEX(INDIRECT($AI48),CV$21,MATCH($AH48,INDIRECT($AJ48),0)+1)="",CV$21,IF(INDEX(INDIRECT($AI48),CV$21,MATCH($AH48,INDIRECT($AJ48),0)+1)="Label",CV$21,IF(INDEX(INDIRECT($AI48),CV$21,MATCH($AH48,INDIRECT($AJ48),0)+1)="GLabel",CV$21,"")))),""),""),"")</f>
        <v/>
      </c>
      <c r="CW48" s="4" t="str">
        <f ca="1">IF(Sec_Formula_Indicator&gt;0,IF(LEN($AH48)&gt;0,IF(CW$21&lt;=INDEX(INDIRECT($AJ48),1,MATCH($AH48,INDIRECT($AJ48),0)+1)+1,IF(COUNTA(_xll.BDH(TKR,IFERROR(INDEX(INDIRECT($AI48),CW$21,MATCH($AH48,INDIRECT($AJ48),0)+1),""),$Q$5,"",$Q$6,"dts=h","fill=b","array=true"))&gt;1,CW$21,IF(INDEX(INDIRECT($AI48),CW$21,MATCH($AH48,INDIRECT($AJ48),0)+1)="",CW$21,IF(INDEX(INDIRECT($AI48),CW$21,MATCH($AH48,INDIRECT($AJ48),0)+1)="Label",CW$21,IF(INDEX(INDIRECT($AI48),CW$21,MATCH($AH48,INDIRECT($AJ48),0)+1)="GLabel",CW$21,"")))),""),""),"")</f>
        <v/>
      </c>
      <c r="CX48" s="4" t="str">
        <f ca="1">IF(Sec_Formula_Indicator&gt;0,IF(LEN($AH48)&gt;0,IF(CX$21&lt;=INDEX(INDIRECT($AJ48),1,MATCH($AH48,INDIRECT($AJ48),0)+1)+1,IF(COUNTA(_xll.BDH(TKR,IFERROR(INDEX(INDIRECT($AI48),CX$21,MATCH($AH48,INDIRECT($AJ48),0)+1),""),$Q$5,"",$Q$6,"dts=h","fill=b","array=true"))&gt;1,CX$21,IF(INDEX(INDIRECT($AI48),CX$21,MATCH($AH48,INDIRECT($AJ48),0)+1)="",CX$21,IF(INDEX(INDIRECT($AI48),CX$21,MATCH($AH48,INDIRECT($AJ48),0)+1)="Label",CX$21,IF(INDEX(INDIRECT($AI48),CX$21,MATCH($AH48,INDIRECT($AJ48),0)+1)="GLabel",CX$21,"")))),""),""),"")</f>
        <v/>
      </c>
      <c r="CY48" s="4" t="str">
        <f ca="1">IF(Sec_Formula_Indicator&gt;0,IF(LEN($AH48)&gt;0,IF(CY$21&lt;=INDEX(INDIRECT($AJ48),1,MATCH($AH48,INDIRECT($AJ48),0)+1)+1,IF(COUNTA(_xll.BDH(TKR,IFERROR(INDEX(INDIRECT($AI48),CY$21,MATCH($AH48,INDIRECT($AJ48),0)+1),""),$Q$5,"",$Q$6,"dts=h","fill=b","array=true"))&gt;1,CY$21,IF(INDEX(INDIRECT($AI48),CY$21,MATCH($AH48,INDIRECT($AJ48),0)+1)="",CY$21,IF(INDEX(INDIRECT($AI48),CY$21,MATCH($AH48,INDIRECT($AJ48),0)+1)="Label",CY$21,IF(INDEX(INDIRECT($AI48),CY$21,MATCH($AH48,INDIRECT($AJ48),0)+1)="GLabel",CY$21,"")))),""),""),"")</f>
        <v/>
      </c>
      <c r="CZ48" s="4" t="str">
        <f ca="1">IF(Sec_Formula_Indicator&gt;0,IF(LEN($AH48)&gt;0,IF(CZ$21&lt;=INDEX(INDIRECT($AJ48),1,MATCH($AH48,INDIRECT($AJ48),0)+1)+1,IF(COUNTA(_xll.BDH(TKR,IFERROR(INDEX(INDIRECT($AI48),CZ$21,MATCH($AH48,INDIRECT($AJ48),0)+1),""),$Q$5,"",$Q$6,"dts=h","fill=b","array=true"))&gt;1,CZ$21,IF(INDEX(INDIRECT($AI48),CZ$21,MATCH($AH48,INDIRECT($AJ48),0)+1)="",CZ$21,IF(INDEX(INDIRECT($AI48),CZ$21,MATCH($AH48,INDIRECT($AJ48),0)+1)="Label",CZ$21,IF(INDEX(INDIRECT($AI48),CZ$21,MATCH($AH48,INDIRECT($AJ48),0)+1)="GLabel",CZ$21,"")))),""),""),"")</f>
        <v/>
      </c>
      <c r="DA48" s="4" t="str">
        <f ca="1">IF(Sec_Formula_Indicator&gt;0,IF(LEN($AH48)&gt;0,IF(DA$21&lt;=INDEX(INDIRECT($AJ48),1,MATCH($AH48,INDIRECT($AJ48),0)+1)+1,IF(COUNTA(_xll.BDH(TKR,IFERROR(INDEX(INDIRECT($AI48),DA$21,MATCH($AH48,INDIRECT($AJ48),0)+1),""),$Q$5,"",$Q$6,"dts=h","fill=b","array=true"))&gt;1,DA$21,IF(INDEX(INDIRECT($AI48),DA$21,MATCH($AH48,INDIRECT($AJ48),0)+1)="",DA$21,IF(INDEX(INDIRECT($AI48),DA$21,MATCH($AH48,INDIRECT($AJ48),0)+1)="Label",DA$21,IF(INDEX(INDIRECT($AI48),DA$21,MATCH($AH48,INDIRECT($AJ48),0)+1)="GLabel",DA$21,"")))),""),""),"")</f>
        <v/>
      </c>
      <c r="DB48" s="4" t="str">
        <f ca="1">IF(Sec_Formula_Indicator&gt;0,IF(LEN($AH48)&gt;0,IF(DB$21&lt;=INDEX(INDIRECT($AJ48),1,MATCH($AH48,INDIRECT($AJ48),0)+1)+1,IF(COUNTA(_xll.BDH(TKR,IFERROR(INDEX(INDIRECT($AI48),DB$21,MATCH($AH48,INDIRECT($AJ48),0)+1),""),$Q$5,"",$Q$6,"dts=h","fill=b","array=true"))&gt;1,DB$21,IF(INDEX(INDIRECT($AI48),DB$21,MATCH($AH48,INDIRECT($AJ48),0)+1)="",DB$21,IF(INDEX(INDIRECT($AI48),DB$21,MATCH($AH48,INDIRECT($AJ48),0)+1)="Label",DB$21,IF(INDEX(INDIRECT($AI48),DB$21,MATCH($AH48,INDIRECT($AJ48),0)+1)="GLabel",DB$21,"")))),""),""),"")</f>
        <v/>
      </c>
      <c r="DC48" s="4" t="str">
        <f ca="1">IF(Sec_Formula_Indicator&gt;0,IF(LEN($AH48)&gt;0,IF(DC$21&lt;=INDEX(INDIRECT($AJ48),1,MATCH($AH48,INDIRECT($AJ48),0)+1)+1,IF(COUNTA(_xll.BDH(TKR,IFERROR(INDEX(INDIRECT($AI48),DC$21,MATCH($AH48,INDIRECT($AJ48),0)+1),""),$Q$5,"",$Q$6,"dts=h","fill=b","array=true"))&gt;1,DC$21,IF(INDEX(INDIRECT($AI48),DC$21,MATCH($AH48,INDIRECT($AJ48),0)+1)="",DC$21,IF(INDEX(INDIRECT($AI48),DC$21,MATCH($AH48,INDIRECT($AJ48),0)+1)="Label",DC$21,IF(INDEX(INDIRECT($AI48),DC$21,MATCH($AH48,INDIRECT($AJ48),0)+1)="GLabel",DC$21,"")))),""),""),"")</f>
        <v/>
      </c>
      <c r="DD48" s="4" t="str">
        <f ca="1">IF(Sec_Formula_Indicator&gt;0,IF(LEN($AH48)&gt;0,IF(DD$21&lt;=INDEX(INDIRECT($AJ48),1,MATCH($AH48,INDIRECT($AJ48),0)+1)+1,IF(COUNTA(_xll.BDH(TKR,IFERROR(INDEX(INDIRECT($AI48),DD$21,MATCH($AH48,INDIRECT($AJ48),0)+1),""),$Q$5,"",$Q$6,"dts=h","fill=b","array=true"))&gt;1,DD$21,IF(INDEX(INDIRECT($AI48),DD$21,MATCH($AH48,INDIRECT($AJ48),0)+1)="",DD$21,IF(INDEX(INDIRECT($AI48),DD$21,MATCH($AH48,INDIRECT($AJ48),0)+1)="Label",DD$21,IF(INDEX(INDIRECT($AI48),DD$21,MATCH($AH48,INDIRECT($AJ48),0)+1)="GLabel",DD$21,"")))),""),""),"")</f>
        <v/>
      </c>
      <c r="DE48" s="4" t="str">
        <f ca="1">IF(Sec_Formula_Indicator&gt;0,IF(LEN($AH48)&gt;0,IF(DE$21&lt;=INDEX(INDIRECT($AJ48),1,MATCH($AH48,INDIRECT($AJ48),0)+1)+1,IF(COUNTA(_xll.BDH(TKR,IFERROR(INDEX(INDIRECT($AI48),DE$21,MATCH($AH48,INDIRECT($AJ48),0)+1),""),$Q$5,"",$Q$6,"dts=h","fill=b","array=true"))&gt;1,DE$21,IF(INDEX(INDIRECT($AI48),DE$21,MATCH($AH48,INDIRECT($AJ48),0)+1)="",DE$21,IF(INDEX(INDIRECT($AI48),DE$21,MATCH($AH48,INDIRECT($AJ48),0)+1)="Label",DE$21,IF(INDEX(INDIRECT($AI48),DE$21,MATCH($AH48,INDIRECT($AJ48),0)+1)="GLabel",DE$21,"")))),""),""),"")</f>
        <v/>
      </c>
      <c r="DF48" s="4" t="str">
        <f ca="1">IF(Sec_Formula_Indicator&gt;0,IF(LEN($AH48)&gt;0,IF(DF$21&lt;=INDEX(INDIRECT($AJ48),1,MATCH($AH48,INDIRECT($AJ48),0)+1)+1,IF(COUNTA(_xll.BDH(TKR,IFERROR(INDEX(INDIRECT($AI48),DF$21,MATCH($AH48,INDIRECT($AJ48),0)+1),""),$Q$5,"",$Q$6,"dts=h","fill=b","array=true"))&gt;1,DF$21,IF(INDEX(INDIRECT($AI48),DF$21,MATCH($AH48,INDIRECT($AJ48),0)+1)="",DF$21,IF(INDEX(INDIRECT($AI48),DF$21,MATCH($AH48,INDIRECT($AJ48),0)+1)="Label",DF$21,IF(INDEX(INDIRECT($AI48),DF$21,MATCH($AH48,INDIRECT($AJ48),0)+1)="GLabel",DF$21,"")))),""),""),"")</f>
        <v/>
      </c>
      <c r="DG48" s="4" t="str">
        <f ca="1">IF(Sec_Formula_Indicator&gt;0,IF(LEN($AH48)&gt;0,IF(DG$21&lt;=INDEX(INDIRECT($AJ48),1,MATCH($AH48,INDIRECT($AJ48),0)+1)+1,IF(COUNTA(_xll.BDH(TKR,IFERROR(INDEX(INDIRECT($AI48),DG$21,MATCH($AH48,INDIRECT($AJ48),0)+1),""),$Q$5,"",$Q$6,"dts=h","fill=b","array=true"))&gt;1,DG$21,IF(INDEX(INDIRECT($AI48),DG$21,MATCH($AH48,INDIRECT($AJ48),0)+1)="",DG$21,IF(INDEX(INDIRECT($AI48),DG$21,MATCH($AH48,INDIRECT($AJ48),0)+1)="Label",DG$21,IF(INDEX(INDIRECT($AI48),DG$21,MATCH($AH48,INDIRECT($AJ48),0)+1)="GLabel",DG$21,"")))),""),""),"")</f>
        <v/>
      </c>
      <c r="DH48" s="4" t="str">
        <f ca="1">IF(Sec_Formula_Indicator&gt;0,IF(LEN($AH48)&gt;0,IF(DH$21&lt;=INDEX(INDIRECT($AJ48),1,MATCH($AH48,INDIRECT($AJ48),0)+1)+1,IF(COUNTA(_xll.BDH(TKR,IFERROR(INDEX(INDIRECT($AI48),DH$21,MATCH($AH48,INDIRECT($AJ48),0)+1),""),$Q$5,"",$Q$6,"dts=h","fill=b","array=true"))&gt;1,DH$21,IF(INDEX(INDIRECT($AI48),DH$21,MATCH($AH48,INDIRECT($AJ48),0)+1)="",DH$21,IF(INDEX(INDIRECT($AI48),DH$21,MATCH($AH48,INDIRECT($AJ48),0)+1)="Label",DH$21,IF(INDEX(INDIRECT($AI48),DH$21,MATCH($AH48,INDIRECT($AJ48),0)+1)="GLabel",DH$21,"")))),""),""),"")</f>
        <v/>
      </c>
      <c r="DI48" s="4" t="str">
        <f ca="1">IF(Sec_Formula_Indicator&gt;0,IF(LEN($AH48)&gt;0,IF(DI$21&lt;=INDEX(INDIRECT($AJ48),1,MATCH($AH48,INDIRECT($AJ48),0)+1)+1,IF(COUNTA(_xll.BDH(TKR,IFERROR(INDEX(INDIRECT($AI48),DI$21,MATCH($AH48,INDIRECT($AJ48),0)+1),""),$Q$5,"",$Q$6,"dts=h","fill=b","array=true"))&gt;1,DI$21,IF(INDEX(INDIRECT($AI48),DI$21,MATCH($AH48,INDIRECT($AJ48),0)+1)="",DI$21,IF(INDEX(INDIRECT($AI48),DI$21,MATCH($AH48,INDIRECT($AJ48),0)+1)="Label",DI$21,IF(INDEX(INDIRECT($AI48),DI$21,MATCH($AH48,INDIRECT($AJ48),0)+1)="GLabel",DI$21,"")))),""),""),"")</f>
        <v/>
      </c>
      <c r="DJ48" s="4" t="str">
        <f ca="1">IF(Sec_Formula_Indicator&gt;0,IF(LEN($AH48)&gt;0,IF(DJ$21&lt;=INDEX(INDIRECT($AJ48),1,MATCH($AH48,INDIRECT($AJ48),0)+1)+1,IF(COUNTA(_xll.BDH(TKR,IFERROR(INDEX(INDIRECT($AI48),DJ$21,MATCH($AH48,INDIRECT($AJ48),0)+1),""),$Q$5,"",$Q$6,"dts=h","fill=b","array=true"))&gt;1,DJ$21,IF(INDEX(INDIRECT($AI48),DJ$21,MATCH($AH48,INDIRECT($AJ48),0)+1)="",DJ$21,IF(INDEX(INDIRECT($AI48),DJ$21,MATCH($AH48,INDIRECT($AJ48),0)+1)="Label",DJ$21,IF(INDEX(INDIRECT($AI48),DJ$21,MATCH($AH48,INDIRECT($AJ48),0)+1)="GLabel",DJ$21,"")))),""),""),"")</f>
        <v/>
      </c>
      <c r="DK48" s="4" t="str">
        <f ca="1">IF(Sec_Formula_Indicator&gt;0,IF(LEN($AH48)&gt;0,IF(DK$21&lt;=INDEX(INDIRECT($AJ48),1,MATCH($AH48,INDIRECT($AJ48),0)+1)+1,IF(COUNTA(_xll.BDH(TKR,IFERROR(INDEX(INDIRECT($AI48),DK$21,MATCH($AH48,INDIRECT($AJ48),0)+1),""),$Q$5,"",$Q$6,"dts=h","fill=b","array=true"))&gt;1,DK$21,IF(INDEX(INDIRECT($AI48),DK$21,MATCH($AH48,INDIRECT($AJ48),0)+1)="",DK$21,IF(INDEX(INDIRECT($AI48),DK$21,MATCH($AH48,INDIRECT($AJ48),0)+1)="Label",DK$21,IF(INDEX(INDIRECT($AI48),DK$21,MATCH($AH48,INDIRECT($AJ48),0)+1)="GLabel",DK$21,"")))),""),""),"")</f>
        <v/>
      </c>
      <c r="DL48" s="4" t="str">
        <f ca="1">IF(Sec_Formula_Indicator&gt;0,IF(LEN($AH48)&gt;0,IF(DL$21&lt;=INDEX(INDIRECT($AJ48),1,MATCH($AH48,INDIRECT($AJ48),0)+1)+1,IF(COUNTA(_xll.BDH(TKR,IFERROR(INDEX(INDIRECT($AI48),DL$21,MATCH($AH48,INDIRECT($AJ48),0)+1),""),$Q$5,"",$Q$6,"dts=h","fill=b","array=true"))&gt;1,DL$21,IF(INDEX(INDIRECT($AI48),DL$21,MATCH($AH48,INDIRECT($AJ48),0)+1)="",DL$21,IF(INDEX(INDIRECT($AI48),DL$21,MATCH($AH48,INDIRECT($AJ48),0)+1)="Label",DL$21,IF(INDEX(INDIRECT($AI48),DL$21,MATCH($AH48,INDIRECT($AJ48),0)+1)="GLabel",DL$21,"")))),""),""),"")</f>
        <v/>
      </c>
      <c r="DM48" s="4" t="str">
        <f ca="1">IF(Sec_Formula_Indicator&gt;0,IF(LEN($AH48)&gt;0,IF(DM$21&lt;=INDEX(INDIRECT($AJ48),1,MATCH($AH48,INDIRECT($AJ48),0)+1)+1,IF(COUNTA(_xll.BDH(TKR,IFERROR(INDEX(INDIRECT($AI48),DM$21,MATCH($AH48,INDIRECT($AJ48),0)+1),""),$Q$5,"",$Q$6,"dts=h","fill=b","array=true"))&gt;1,DM$21,IF(INDEX(INDIRECT($AI48),DM$21,MATCH($AH48,INDIRECT($AJ48),0)+1)="",DM$21,IF(INDEX(INDIRECT($AI48),DM$21,MATCH($AH48,INDIRECT($AJ48),0)+1)="Label",DM$21,IF(INDEX(INDIRECT($AI48),DM$21,MATCH($AH48,INDIRECT($AJ48),0)+1)="GLabel",DM$21,"")))),""),""),"")</f>
        <v/>
      </c>
      <c r="DN48" s="4" t="str">
        <f ca="1">IF(Sec_Formula_Indicator&gt;0,IF(LEN($AH48)&gt;0,IF(DN$21&lt;=INDEX(INDIRECT($AJ48),1,MATCH($AH48,INDIRECT($AJ48),0)+1)+1,IF(COUNTA(_xll.BDH(TKR,IFERROR(INDEX(INDIRECT($AI48),DN$21,MATCH($AH48,INDIRECT($AJ48),0)+1),""),$Q$5,"",$Q$6,"dts=h","fill=b","array=true"))&gt;1,DN$21,IF(INDEX(INDIRECT($AI48),DN$21,MATCH($AH48,INDIRECT($AJ48),0)+1)="",DN$21,IF(INDEX(INDIRECT($AI48),DN$21,MATCH($AH48,INDIRECT($AJ48),0)+1)="Label",DN$21,IF(INDEX(INDIRECT($AI48),DN$21,MATCH($AH48,INDIRECT($AJ48),0)+1)="GLabel",DN$21,"")))),""),""),"")</f>
        <v/>
      </c>
      <c r="DO48" s="4" t="str">
        <f ca="1">IF(Sec_Formula_Indicator&gt;0,IF(LEN($AH48)&gt;0,IF(DO$21&lt;=INDEX(INDIRECT($AJ48),1,MATCH($AH48,INDIRECT($AJ48),0)+1)+1,IF(COUNTA(_xll.BDH(TKR,IFERROR(INDEX(INDIRECT($AI48),DO$21,MATCH($AH48,INDIRECT($AJ48),0)+1),""),$Q$5,"",$Q$6,"dts=h","fill=b","array=true"))&gt;1,DO$21,IF(INDEX(INDIRECT($AI48),DO$21,MATCH($AH48,INDIRECT($AJ48),0)+1)="",DO$21,IF(INDEX(INDIRECT($AI48),DO$21,MATCH($AH48,INDIRECT($AJ48),0)+1)="Label",DO$21,IF(INDEX(INDIRECT($AI48),DO$21,MATCH($AH48,INDIRECT($AJ48),0)+1)="GLabel",DO$21,"")))),""),""),"")</f>
        <v/>
      </c>
      <c r="DP48" s="4" t="str">
        <f ca="1">IF(Sec_Formula_Indicator&gt;0,IF(LEN($AH48)&gt;0,IF(DP$21&lt;=INDEX(INDIRECT($AJ48),1,MATCH($AH48,INDIRECT($AJ48),0)+1)+1,IF(COUNTA(_xll.BDH(TKR,IFERROR(INDEX(INDIRECT($AI48),DP$21,MATCH($AH48,INDIRECT($AJ48),0)+1),""),$Q$5,"",$Q$6,"dts=h","fill=b","array=true"))&gt;1,DP$21,IF(INDEX(INDIRECT($AI48),DP$21,MATCH($AH48,INDIRECT($AJ48),0)+1)="",DP$21,IF(INDEX(INDIRECT($AI48),DP$21,MATCH($AH48,INDIRECT($AJ48),0)+1)="Label",DP$21,IF(INDEX(INDIRECT($AI48),DP$21,MATCH($AH48,INDIRECT($AJ48),0)+1)="GLabel",DP$21,"")))),""),""),"")</f>
        <v/>
      </c>
      <c r="DQ48" s="4" t="str">
        <f ca="1">IF(Sec_Formula_Indicator&gt;0,IF(LEN($AH48)&gt;0,IF(DQ$21&lt;=INDEX(INDIRECT($AJ48),1,MATCH($AH48,INDIRECT($AJ48),0)+1)+1,IF(COUNTA(_xll.BDH(TKR,IFERROR(INDEX(INDIRECT($AI48),DQ$21,MATCH($AH48,INDIRECT($AJ48),0)+1),""),$Q$5,"",$Q$6,"dts=h","fill=b","array=true"))&gt;1,DQ$21,IF(INDEX(INDIRECT($AI48),DQ$21,MATCH($AH48,INDIRECT($AJ48),0)+1)="",DQ$21,IF(INDEX(INDIRECT($AI48),DQ$21,MATCH($AH48,INDIRECT($AJ48),0)+1)="Label",DQ$21,IF(INDEX(INDIRECT($AI48),DQ$21,MATCH($AH48,INDIRECT($AJ48),0)+1)="GLabel",DQ$21,"")))),""),""),"")</f>
        <v/>
      </c>
      <c r="DR48" s="4" t="str">
        <f ca="1">IF(Sec_Formula_Indicator&gt;0,IF(LEN($AH48)&gt;0,IF(DR$21&lt;=INDEX(INDIRECT($AJ48),1,MATCH($AH48,INDIRECT($AJ48),0)+1)+1,IF(COUNTA(_xll.BDH(TKR,IFERROR(INDEX(INDIRECT($AI48),DR$21,MATCH($AH48,INDIRECT($AJ48),0)+1),""),$Q$5,"",$Q$6,"dts=h","fill=b","array=true"))&gt;1,DR$21,IF(INDEX(INDIRECT($AI48),DR$21,MATCH($AH48,INDIRECT($AJ48),0)+1)="",DR$21,IF(INDEX(INDIRECT($AI48),DR$21,MATCH($AH48,INDIRECT($AJ48),0)+1)="Label",DR$21,IF(INDEX(INDIRECT($AI48),DR$21,MATCH($AH48,INDIRECT($AJ48),0)+1)="GLabel",DR$21,"")))),""),""),"")</f>
        <v/>
      </c>
      <c r="DS48" s="4" t="str">
        <f ca="1">IF(Sec_Formula_Indicator&gt;0,IF(LEN($AH48)&gt;0,IF(DS$21&lt;=INDEX(INDIRECT($AJ48),1,MATCH($AH48,INDIRECT($AJ48),0)+1)+1,IF(COUNTA(_xll.BDH(TKR,IFERROR(INDEX(INDIRECT($AI48),DS$21,MATCH($AH48,INDIRECT($AJ48),0)+1),""),$Q$5,"",$Q$6,"dts=h","fill=b","array=true"))&gt;1,DS$21,IF(INDEX(INDIRECT($AI48),DS$21,MATCH($AH48,INDIRECT($AJ48),0)+1)="",DS$21,IF(INDEX(INDIRECT($AI48),DS$21,MATCH($AH48,INDIRECT($AJ48),0)+1)="Label",DS$21,IF(INDEX(INDIRECT($AI48),DS$21,MATCH($AH48,INDIRECT($AJ48),0)+1)="GLabel",DS$21,"")))),""),""),"")</f>
        <v/>
      </c>
      <c r="DT48" s="4" t="str">
        <f ca="1">IF(Sec_Formula_Indicator&gt;0,IF(LEN($AH48)&gt;0,IF(DT$21&lt;=INDEX(INDIRECT($AJ48),1,MATCH($AH48,INDIRECT($AJ48),0)+1)+1,IF(COUNTA(_xll.BDH(TKR,IFERROR(INDEX(INDIRECT($AI48),DT$21,MATCH($AH48,INDIRECT($AJ48),0)+1),""),$Q$5,"",$Q$6,"dts=h","fill=b","array=true"))&gt;1,DT$21,IF(INDEX(INDIRECT($AI48),DT$21,MATCH($AH48,INDIRECT($AJ48),0)+1)="",DT$21,IF(INDEX(INDIRECT($AI48),DT$21,MATCH($AH48,INDIRECT($AJ48),0)+1)="Label",DT$21,IF(INDEX(INDIRECT($AI48),DT$21,MATCH($AH48,INDIRECT($AJ48),0)+1)="GLabel",DT$21,"")))),""),""),"")</f>
        <v/>
      </c>
      <c r="DU48" s="4" t="str">
        <f ca="1">IF(Sec_Formula_Indicator&gt;0,IF(LEN($AH48)&gt;0,IF(DU$21&lt;=INDEX(INDIRECT($AJ48),1,MATCH($AH48,INDIRECT($AJ48),0)+1)+1,IF(COUNTA(_xll.BDH(TKR,IFERROR(INDEX(INDIRECT($AI48),DU$21,MATCH($AH48,INDIRECT($AJ48),0)+1),""),$Q$5,"",$Q$6,"dts=h","fill=b","array=true"))&gt;1,DU$21,IF(INDEX(INDIRECT($AI48),DU$21,MATCH($AH48,INDIRECT($AJ48),0)+1)="",DU$21,IF(INDEX(INDIRECT($AI48),DU$21,MATCH($AH48,INDIRECT($AJ48),0)+1)="Label",DU$21,IF(INDEX(INDIRECT($AI48),DU$21,MATCH($AH48,INDIRECT($AJ48),0)+1)="GLabel",DU$21,"")))),""),""),"")</f>
        <v/>
      </c>
      <c r="DV48" s="4" t="str">
        <f ca="1">IF(Sec_Formula_Indicator&gt;0,IF(LEN($AH48)&gt;0,IF(DV$21&lt;=INDEX(INDIRECT($AJ48),1,MATCH($AH48,INDIRECT($AJ48),0)+1)+1,IF(COUNTA(_xll.BDH(TKR,IFERROR(INDEX(INDIRECT($AI48),DV$21,MATCH($AH48,INDIRECT($AJ48),0)+1),""),$Q$5,"",$Q$6,"dts=h","fill=b","array=true"))&gt;1,DV$21,IF(INDEX(INDIRECT($AI48),DV$21,MATCH($AH48,INDIRECT($AJ48),0)+1)="",DV$21,IF(INDEX(INDIRECT($AI48),DV$21,MATCH($AH48,INDIRECT($AJ48),0)+1)="Label",DV$21,IF(INDEX(INDIRECT($AI48),DV$21,MATCH($AH48,INDIRECT($AJ48),0)+1)="GLabel",DV$21,"")))),""),""),"")</f>
        <v/>
      </c>
      <c r="DW48" s="4" t="str">
        <f ca="1">IF(Sec_Formula_Indicator&gt;0,IF(LEN($AH48)&gt;0,IF(DW$21&lt;=INDEX(INDIRECT($AJ48),1,MATCH($AH48,INDIRECT($AJ48),0)+1)+1,IF(COUNTA(_xll.BDH(TKR,IFERROR(INDEX(INDIRECT($AI48),DW$21,MATCH($AH48,INDIRECT($AJ48),0)+1),""),$Q$5,"",$Q$6,"dts=h","fill=b","array=true"))&gt;1,DW$21,IF(INDEX(INDIRECT($AI48),DW$21,MATCH($AH48,INDIRECT($AJ48),0)+1)="",DW$21,IF(INDEX(INDIRECT($AI48),DW$21,MATCH($AH48,INDIRECT($AJ48),0)+1)="Label",DW$21,IF(INDEX(INDIRECT($AI48),DW$21,MATCH($AH48,INDIRECT($AJ48),0)+1)="GLabel",DW$21,"")))),""),""),"")</f>
        <v/>
      </c>
      <c r="DX48" s="4" t="str">
        <f ca="1">IF(Sec_Formula_Indicator&gt;0,IF(LEN($AH48)&gt;0,IF(DX$21&lt;=INDEX(INDIRECT($AJ48),1,MATCH($AH48,INDIRECT($AJ48),0)+1)+1,IF(COUNTA(_xll.BDH(TKR,IFERROR(INDEX(INDIRECT($AI48),DX$21,MATCH($AH48,INDIRECT($AJ48),0)+1),""),$Q$5,"",$Q$6,"dts=h","fill=b","array=true"))&gt;1,DX$21,IF(INDEX(INDIRECT($AI48),DX$21,MATCH($AH48,INDIRECT($AJ48),0)+1)="",DX$21,IF(INDEX(INDIRECT($AI48),DX$21,MATCH($AH48,INDIRECT($AJ48),0)+1)="Label",DX$21,IF(INDEX(INDIRECT($AI48),DX$21,MATCH($AH48,INDIRECT($AJ48),0)+1)="GLabel",DX$21,"")))),""),""),"")</f>
        <v/>
      </c>
      <c r="DY48" s="4" t="str">
        <f ca="1">IF(Sec_Formula_Indicator&gt;0,IF(LEN($AH48)&gt;0,IF(DY$21&lt;=INDEX(INDIRECT($AJ48),1,MATCH($AH48,INDIRECT($AJ48),0)+1)+1,IF(COUNTA(_xll.BDH(TKR,IFERROR(INDEX(INDIRECT($AI48),DY$21,MATCH($AH48,INDIRECT($AJ48),0)+1),""),$Q$5,"",$Q$6,"dts=h","fill=b","array=true"))&gt;1,DY$21,IF(INDEX(INDIRECT($AI48),DY$21,MATCH($AH48,INDIRECT($AJ48),0)+1)="",DY$21,IF(INDEX(INDIRECT($AI48),DY$21,MATCH($AH48,INDIRECT($AJ48),0)+1)="Label",DY$21,IF(INDEX(INDIRECT($AI48),DY$21,MATCH($AH48,INDIRECT($AJ48),0)+1)="GLabel",DY$21,"")))),""),""),"")</f>
        <v/>
      </c>
      <c r="DZ48" s="4" t="str">
        <f ca="1">IF(Sec_Formula_Indicator&gt;0,IF(LEN($AH48)&gt;0,IF(DZ$21&lt;=INDEX(INDIRECT($AJ48),1,MATCH($AH48,INDIRECT($AJ48),0)+1)+1,IF(COUNTA(_xll.BDH(TKR,IFERROR(INDEX(INDIRECT($AI48),DZ$21,MATCH($AH48,INDIRECT($AJ48),0)+1),""),$Q$5,"",$Q$6,"dts=h","fill=b","array=true"))&gt;1,DZ$21,IF(INDEX(INDIRECT($AI48),DZ$21,MATCH($AH48,INDIRECT($AJ48),0)+1)="",DZ$21,IF(INDEX(INDIRECT($AI48),DZ$21,MATCH($AH48,INDIRECT($AJ48),0)+1)="Label",DZ$21,IF(INDEX(INDIRECT($AI48),DZ$21,MATCH($AH48,INDIRECT($AJ48),0)+1)="GLabel",DZ$21,"")))),""),""),"")</f>
        <v/>
      </c>
      <c r="EA48" s="4" t="str">
        <f ca="1">IF(Sec_Formula_Indicator&gt;0,IF(LEN($AH48)&gt;0,IF(EA$21&lt;=INDEX(INDIRECT($AJ48),1,MATCH($AH48,INDIRECT($AJ48),0)+1)+1,IF(COUNTA(_xll.BDH(TKR,IFERROR(INDEX(INDIRECT($AI48),EA$21,MATCH($AH48,INDIRECT($AJ48),0)+1),""),$Q$5,"",$Q$6,"dts=h","fill=b","array=true"))&gt;1,EA$21,IF(INDEX(INDIRECT($AI48),EA$21,MATCH($AH48,INDIRECT($AJ48),0)+1)="",EA$21,IF(INDEX(INDIRECT($AI48),EA$21,MATCH($AH48,INDIRECT($AJ48),0)+1)="Label",EA$21,IF(INDEX(INDIRECT($AI48),EA$21,MATCH($AH48,INDIRECT($AJ48),0)+1)="GLabel",EA$21,"")))),""),""),"")</f>
        <v/>
      </c>
      <c r="EB48" s="4" t="str">
        <f ca="1">IF(Sec_Formula_Indicator&gt;0,IF(LEN($AH48)&gt;0,IF(EB$21&lt;=INDEX(INDIRECT($AJ48),1,MATCH($AH48,INDIRECT($AJ48),0)+1)+1,IF(COUNTA(_xll.BDH(TKR,IFERROR(INDEX(INDIRECT($AI48),EB$21,MATCH($AH48,INDIRECT($AJ48),0)+1),""),$Q$5,"",$Q$6,"dts=h","fill=b","array=true"))&gt;1,EB$21,IF(INDEX(INDIRECT($AI48),EB$21,MATCH($AH48,INDIRECT($AJ48),0)+1)="",EB$21,IF(INDEX(INDIRECT($AI48),EB$21,MATCH($AH48,INDIRECT($AJ48),0)+1)="Label",EB$21,IF(INDEX(INDIRECT($AI48),EB$21,MATCH($AH48,INDIRECT($AJ48),0)+1)="GLabel",EB$21,"")))),""),""),"")</f>
        <v/>
      </c>
      <c r="EC48" s="4" t="str">
        <f ca="1">IF(Sec_Formula_Indicator&gt;0,IF(LEN($AH48)&gt;0,IF(EC$21&lt;=INDEX(INDIRECT($AJ48),1,MATCH($AH48,INDIRECT($AJ48),0)+1)+1,IF(COUNTA(_xll.BDH(TKR,IFERROR(INDEX(INDIRECT($AI48),EC$21,MATCH($AH48,INDIRECT($AJ48),0)+1),""),$Q$5,"",$Q$6,"dts=h","fill=b","array=true"))&gt;1,EC$21,IF(INDEX(INDIRECT($AI48),EC$21,MATCH($AH48,INDIRECT($AJ48),0)+1)="",EC$21,IF(INDEX(INDIRECT($AI48),EC$21,MATCH($AH48,INDIRECT($AJ48),0)+1)="Label",EC$21,IF(INDEX(INDIRECT($AI48),EC$21,MATCH($AH48,INDIRECT($AJ48),0)+1)="GLabel",EC$21,"")))),""),""),"")</f>
        <v/>
      </c>
      <c r="ED48" s="4" t="str">
        <f ca="1">IF(Sec_Formula_Indicator&gt;0,IF(LEN($AH48)&gt;0,IF(ED$21&lt;=INDEX(INDIRECT($AJ48),1,MATCH($AH48,INDIRECT($AJ48),0)+1)+1,IF(COUNTA(_xll.BDH(TKR,IFERROR(INDEX(INDIRECT($AI48),ED$21,MATCH($AH48,INDIRECT($AJ48),0)+1),""),$Q$5,"",$Q$6,"dts=h","fill=b","array=true"))&gt;1,ED$21,IF(INDEX(INDIRECT($AI48),ED$21,MATCH($AH48,INDIRECT($AJ48),0)+1)="",ED$21,IF(INDEX(INDIRECT($AI48),ED$21,MATCH($AH48,INDIRECT($AJ48),0)+1)="Label",ED$21,IF(INDEX(INDIRECT($AI48),ED$21,MATCH($AH48,INDIRECT($AJ48),0)+1)="GLabel",ED$21,"")))),""),""),"")</f>
        <v/>
      </c>
      <c r="EE48" s="4" t="str">
        <f ca="1">IF(Sec_Formula_Indicator&gt;0,IF(LEN($AH48)&gt;0,IF(EE$21&lt;=INDEX(INDIRECT($AJ48),1,MATCH($AH48,INDIRECT($AJ48),0)+1)+1,IF(COUNTA(_xll.BDH(TKR,IFERROR(INDEX(INDIRECT($AI48),EE$21,MATCH($AH48,INDIRECT($AJ48),0)+1),""),$Q$5,"",$Q$6,"dts=h","fill=b","array=true"))&gt;1,EE$21,IF(INDEX(INDIRECT($AI48),EE$21,MATCH($AH48,INDIRECT($AJ48),0)+1)="",EE$21,IF(INDEX(INDIRECT($AI48),EE$21,MATCH($AH48,INDIRECT($AJ48),0)+1)="Label",EE$21,IF(INDEX(INDIRECT($AI48),EE$21,MATCH($AH48,INDIRECT($AJ48),0)+1)="GLabel",EE$21,"")))),""),""),"")</f>
        <v/>
      </c>
      <c r="EF48" s="4" t="str">
        <f ca="1">IF(Sec_Formula_Indicator&gt;0,IF(LEN($AH48)&gt;0,IF(EF$21&lt;=INDEX(INDIRECT($AJ48),1,MATCH($AH48,INDIRECT($AJ48),0)+1)+1,IF(COUNTA(_xll.BDH(TKR,IFERROR(INDEX(INDIRECT($AI48),EF$21,MATCH($AH48,INDIRECT($AJ48),0)+1),""),$Q$5,"",$Q$6,"dts=h","fill=b","array=true"))&gt;1,EF$21,IF(INDEX(INDIRECT($AI48),EF$21,MATCH($AH48,INDIRECT($AJ48),0)+1)="",EF$21,IF(INDEX(INDIRECT($AI48),EF$21,MATCH($AH48,INDIRECT($AJ48),0)+1)="Label",EF$21,IF(INDEX(INDIRECT($AI48),EF$21,MATCH($AH48,INDIRECT($AJ48),0)+1)="GLabel",EF$21,"")))),""),""),"")</f>
        <v/>
      </c>
      <c r="EG48" s="4" t="str">
        <f ca="1">IF(Sec_Formula_Indicator&gt;0,IF(LEN($AH48)&gt;0,IF(EG$21&lt;=INDEX(INDIRECT($AJ48),1,MATCH($AH48,INDIRECT($AJ48),0)+1)+1,IF(COUNTA(_xll.BDH(TKR,IFERROR(INDEX(INDIRECT($AI48),EG$21,MATCH($AH48,INDIRECT($AJ48),0)+1),""),$Q$5,"",$Q$6,"dts=h","fill=b","array=true"))&gt;1,EG$21,IF(INDEX(INDIRECT($AI48),EG$21,MATCH($AH48,INDIRECT($AJ48),0)+1)="",EG$21,IF(INDEX(INDIRECT($AI48),EG$21,MATCH($AH48,INDIRECT($AJ48),0)+1)="Label",EG$21,IF(INDEX(INDIRECT($AI48),EG$21,MATCH($AH48,INDIRECT($AJ48),0)+1)="GLabel",EG$21,"")))),""),""),"")</f>
        <v/>
      </c>
      <c r="EH48" s="4" t="str">
        <f ca="1">IF(Sec_Formula_Indicator&gt;0,IF(LEN($AH48)&gt;0,IF(EH$21&lt;=INDEX(INDIRECT($AJ48),1,MATCH($AH48,INDIRECT($AJ48),0)+1)+1,IF(COUNTA(_xll.BDH(TKR,IFERROR(INDEX(INDIRECT($AI48),EH$21,MATCH($AH48,INDIRECT($AJ48),0)+1),""),$Q$5,"",$Q$6,"dts=h","fill=b","array=true"))&gt;1,EH$21,IF(INDEX(INDIRECT($AI48),EH$21,MATCH($AH48,INDIRECT($AJ48),0)+1)="",EH$21,IF(INDEX(INDIRECT($AI48),EH$21,MATCH($AH48,INDIRECT($AJ48),0)+1)="Label",EH$21,IF(INDEX(INDIRECT($AI48),EH$21,MATCH($AH48,INDIRECT($AJ48),0)+1)="GLabel",EH$21,"")))),""),""),"")</f>
        <v/>
      </c>
      <c r="EI48" s="4" t="str">
        <f ca="1">IF(Sec_Formula_Indicator&gt;0,IF(LEN($AH48)&gt;0,IF(EI$21&lt;=INDEX(INDIRECT($AJ48),1,MATCH($AH48,INDIRECT($AJ48),0)+1)+1,IF(COUNTA(_xll.BDH(TKR,IFERROR(INDEX(INDIRECT($AI48),EI$21,MATCH($AH48,INDIRECT($AJ48),0)+1),""),$Q$5,"",$Q$6,"dts=h","fill=b","array=true"))&gt;1,EI$21,IF(INDEX(INDIRECT($AI48),EI$21,MATCH($AH48,INDIRECT($AJ48),0)+1)="",EI$21,IF(INDEX(INDIRECT($AI48),EI$21,MATCH($AH48,INDIRECT($AJ48),0)+1)="Label",EI$21,IF(INDEX(INDIRECT($AI48),EI$21,MATCH($AH48,INDIRECT($AJ48),0)+1)="GLabel",EI$21,"")))),""),""),"")</f>
        <v/>
      </c>
      <c r="EJ48" s="4" t="str">
        <f ca="1">IF(Sec_Formula_Indicator&gt;0,IF(LEN($AH48)&gt;0,IF(EJ$21&lt;=INDEX(INDIRECT($AJ48),1,MATCH($AH48,INDIRECT($AJ48),0)+1)+1,IF(COUNTA(_xll.BDH(TKR,IFERROR(INDEX(INDIRECT($AI48),EJ$21,MATCH($AH48,INDIRECT($AJ48),0)+1),""),$Q$5,"",$Q$6,"dts=h","fill=b","array=true"))&gt;1,EJ$21,IF(INDEX(INDIRECT($AI48),EJ$21,MATCH($AH48,INDIRECT($AJ48),0)+1)="",EJ$21,IF(INDEX(INDIRECT($AI48),EJ$21,MATCH($AH48,INDIRECT($AJ48),0)+1)="Label",EJ$21,IF(INDEX(INDIRECT($AI48),EJ$21,MATCH($AH48,INDIRECT($AJ48),0)+1)="GLabel",EJ$21,"")))),""),""),"")</f>
        <v/>
      </c>
      <c r="EK48" s="4" t="str">
        <f ca="1">IF(Sec_Formula_Indicator&gt;0,IF(LEN($AH48)&gt;0,IF(EK$21&lt;=INDEX(INDIRECT($AJ48),1,MATCH($AH48,INDIRECT($AJ48),0)+1)+1,IF(COUNTA(_xll.BDH(TKR,IFERROR(INDEX(INDIRECT($AI48),EK$21,MATCH($AH48,INDIRECT($AJ48),0)+1),""),$Q$5,"",$Q$6,"dts=h","fill=b","array=true"))&gt;1,EK$21,IF(INDEX(INDIRECT($AI48),EK$21,MATCH($AH48,INDIRECT($AJ48),0)+1)="",EK$21,IF(INDEX(INDIRECT($AI48),EK$21,MATCH($AH48,INDIRECT($AJ48),0)+1)="Label",EK$21,IF(INDEX(INDIRECT($AI48),EK$21,MATCH($AH48,INDIRECT($AJ48),0)+1)="GLabel",EK$21,"")))),""),""),"")</f>
        <v/>
      </c>
      <c r="EL48" s="4" t="str">
        <f ca="1">IF(Sec_Formula_Indicator&gt;0,IF(LEN($AH48)&gt;0,IF(EL$21&lt;=INDEX(INDIRECT($AJ48),1,MATCH($AH48,INDIRECT($AJ48),0)+1)+1,IF(COUNTA(_xll.BDH(TKR,IFERROR(INDEX(INDIRECT($AI48),EL$21,MATCH($AH48,INDIRECT($AJ48),0)+1),""),$Q$5,"",$Q$6,"dts=h","fill=b","array=true"))&gt;1,EL$21,IF(INDEX(INDIRECT($AI48),EL$21,MATCH($AH48,INDIRECT($AJ48),0)+1)="",EL$21,IF(INDEX(INDIRECT($AI48),EL$21,MATCH($AH48,INDIRECT($AJ48),0)+1)="Label",EL$21,IF(INDEX(INDIRECT($AI48),EL$21,MATCH($AH48,INDIRECT($AJ48),0)+1)="GLabel",EL$21,"")))),""),""),"")</f>
        <v/>
      </c>
      <c r="EM48" s="4" t="str">
        <f ca="1">IF(Sec_Formula_Indicator&gt;0,IF(LEN($AH48)&gt;0,IF(EM$21&lt;=INDEX(INDIRECT($AJ48),1,MATCH($AH48,INDIRECT($AJ48),0)+1)+1,IF(COUNTA(_xll.BDH(TKR,IFERROR(INDEX(INDIRECT($AI48),EM$21,MATCH($AH48,INDIRECT($AJ48),0)+1),""),$Q$5,"",$Q$6,"dts=h","fill=b","array=true"))&gt;1,EM$21,IF(INDEX(INDIRECT($AI48),EM$21,MATCH($AH48,INDIRECT($AJ48),0)+1)="",EM$21,IF(INDEX(INDIRECT($AI48),EM$21,MATCH($AH48,INDIRECT($AJ48),0)+1)="Label",EM$21,IF(INDEX(INDIRECT($AI48),EM$21,MATCH($AH48,INDIRECT($AJ48),0)+1)="GLabel",EM$21,"")))),""),""),"")</f>
        <v/>
      </c>
      <c r="EN48" s="4" t="str">
        <f ca="1">IF(Sec_Formula_Indicator&gt;0,IF(LEN($AH48)&gt;0,IF(EN$21&lt;=INDEX(INDIRECT($AJ48),1,MATCH($AH48,INDIRECT($AJ48),0)+1)+1,IF(COUNTA(_xll.BDH(TKR,IFERROR(INDEX(INDIRECT($AI48),EN$21,MATCH($AH48,INDIRECT($AJ48),0)+1),""),$Q$5,"",$Q$6,"dts=h","fill=b","array=true"))&gt;1,EN$21,IF(INDEX(INDIRECT($AI48),EN$21,MATCH($AH48,INDIRECT($AJ48),0)+1)="",EN$21,IF(INDEX(INDIRECT($AI48),EN$21,MATCH($AH48,INDIRECT($AJ48),0)+1)="Label",EN$21,IF(INDEX(INDIRECT($AI48),EN$21,MATCH($AH48,INDIRECT($AJ48),0)+1)="GLabel",EN$21,"")))),""),""),"")</f>
        <v/>
      </c>
      <c r="EO48" s="4" t="str">
        <f ca="1">IF(Sec_Formula_Indicator&gt;0,IF(LEN($AH48)&gt;0,IF(EO$21&lt;=INDEX(INDIRECT($AJ48),1,MATCH($AH48,INDIRECT($AJ48),0)+1)+1,IF(COUNTA(_xll.BDH(TKR,IFERROR(INDEX(INDIRECT($AI48),EO$21,MATCH($AH48,INDIRECT($AJ48),0)+1),""),$Q$5,"",$Q$6,"dts=h","fill=b","array=true"))&gt;1,EO$21,IF(INDEX(INDIRECT($AI48),EO$21,MATCH($AH48,INDIRECT($AJ48),0)+1)="",EO$21,IF(INDEX(INDIRECT($AI48),EO$21,MATCH($AH48,INDIRECT($AJ48),0)+1)="Label",EO$21,IF(INDEX(INDIRECT($AI48),EO$21,MATCH($AH48,INDIRECT($AJ48),0)+1)="GLabel",EO$21,"")))),""),""),"")</f>
        <v/>
      </c>
      <c r="EP48" s="4" t="str">
        <f ca="1">IF(Sec_Formula_Indicator&gt;0,IF(LEN($AH48)&gt;0,IF(EP$21&lt;=INDEX(INDIRECT($AJ48),1,MATCH($AH48,INDIRECT($AJ48),0)+1)+1,IF(COUNTA(_xll.BDH(TKR,IFERROR(INDEX(INDIRECT($AI48),EP$21,MATCH($AH48,INDIRECT($AJ48),0)+1),""),$Q$5,"",$Q$6,"dts=h","fill=b","array=true"))&gt;1,EP$21,IF(INDEX(INDIRECT($AI48),EP$21,MATCH($AH48,INDIRECT($AJ48),0)+1)="",EP$21,IF(INDEX(INDIRECT($AI48),EP$21,MATCH($AH48,INDIRECT($AJ48),0)+1)="Label",EP$21,IF(INDEX(INDIRECT($AI48),EP$21,MATCH($AH48,INDIRECT($AJ48),0)+1)="GLabel",EP$21,"")))),""),""),"")</f>
        <v/>
      </c>
      <c r="EQ48" s="4" t="str">
        <f ca="1">IF(Sec_Formula_Indicator&gt;0,IF(LEN($AH48)&gt;0,IF(EQ$21&lt;=INDEX(INDIRECT($AJ48),1,MATCH($AH48,INDIRECT($AJ48),0)+1)+1,IF(COUNTA(_xll.BDH(TKR,IFERROR(INDEX(INDIRECT($AI48),EQ$21,MATCH($AH48,INDIRECT($AJ48),0)+1),""),$Q$5,"",$Q$6,"dts=h","fill=b","array=true"))&gt;1,EQ$21,IF(INDEX(INDIRECT($AI48),EQ$21,MATCH($AH48,INDIRECT($AJ48),0)+1)="",EQ$21,IF(INDEX(INDIRECT($AI48),EQ$21,MATCH($AH48,INDIRECT($AJ48),0)+1)="Label",EQ$21,IF(INDEX(INDIRECT($AI48),EQ$21,MATCH($AH48,INDIRECT($AJ48),0)+1)="GLabel",EQ$21,"")))),""),""),"")</f>
        <v/>
      </c>
      <c r="ER48" s="4" t="str">
        <f ca="1">IF(Sec_Formula_Indicator&gt;0,IF(LEN($AH48)&gt;0,IF(ER$21&lt;=INDEX(INDIRECT($AJ48),1,MATCH($AH48,INDIRECT($AJ48),0)+1)+1,IF(COUNTA(_xll.BDH(TKR,IFERROR(INDEX(INDIRECT($AI48),ER$21,MATCH($AH48,INDIRECT($AJ48),0)+1),""),$Q$5,"",$Q$6,"dts=h","fill=b","array=true"))&gt;1,ER$21,IF(INDEX(INDIRECT($AI48),ER$21,MATCH($AH48,INDIRECT($AJ48),0)+1)="",ER$21,IF(INDEX(INDIRECT($AI48),ER$21,MATCH($AH48,INDIRECT($AJ48),0)+1)="Label",ER$21,IF(INDEX(INDIRECT($AI48),ER$21,MATCH($AH48,INDIRECT($AJ48),0)+1)="GLabel",ER$21,"")))),""),""),"")</f>
        <v/>
      </c>
      <c r="ES48" s="4" t="str">
        <f ca="1">IF(Sec_Formula_Indicator&gt;0,IF(LEN($AH48)&gt;0,IF(ES$21&lt;=INDEX(INDIRECT($AJ48),1,MATCH($AH48,INDIRECT($AJ48),0)+1)+1,IF(COUNTA(_xll.BDH(TKR,IFERROR(INDEX(INDIRECT($AI48),ES$21,MATCH($AH48,INDIRECT($AJ48),0)+1),""),$Q$5,"",$Q$6,"dts=h","fill=b","array=true"))&gt;1,ES$21,IF(INDEX(INDIRECT($AI48),ES$21,MATCH($AH48,INDIRECT($AJ48),0)+1)="",ES$21,IF(INDEX(INDIRECT($AI48),ES$21,MATCH($AH48,INDIRECT($AJ48),0)+1)="Label",ES$21,IF(INDEX(INDIRECT($AI48),ES$21,MATCH($AH48,INDIRECT($AJ48),0)+1)="GLabel",ES$21,"")))),""),""),"")</f>
        <v/>
      </c>
      <c r="ET48" s="4" t="str">
        <f ca="1">IF(Sec_Formula_Indicator&gt;0,IF(LEN($AH48)&gt;0,IF(ET$21&lt;=INDEX(INDIRECT($AJ48),1,MATCH($AH48,INDIRECT($AJ48),0)+1)+1,IF(COUNTA(_xll.BDH(TKR,IFERROR(INDEX(INDIRECT($AI48),ET$21,MATCH($AH48,INDIRECT($AJ48),0)+1),""),$Q$5,"",$Q$6,"dts=h","fill=b","array=true"))&gt;1,ET$21,IF(INDEX(INDIRECT($AI48),ET$21,MATCH($AH48,INDIRECT($AJ48),0)+1)="",ET$21,IF(INDEX(INDIRECT($AI48),ET$21,MATCH($AH48,INDIRECT($AJ48),0)+1)="Label",ET$21,IF(INDEX(INDIRECT($AI48),ET$21,MATCH($AH48,INDIRECT($AJ48),0)+1)="GLabel",ET$21,"")))),""),""),"")</f>
        <v/>
      </c>
      <c r="EU48" s="4" t="str">
        <f ca="1">IF(Sec_Formula_Indicator&gt;0,IF(LEN($AH48)&gt;0,IF(EU$21&lt;=INDEX(INDIRECT($AJ48),1,MATCH($AH48,INDIRECT($AJ48),0)+1)+1,IF(COUNTA(_xll.BDH(TKR,IFERROR(INDEX(INDIRECT($AI48),EU$21,MATCH($AH48,INDIRECT($AJ48),0)+1),""),$Q$5,"",$Q$6,"dts=h","fill=b","array=true"))&gt;1,EU$21,IF(INDEX(INDIRECT($AI48),EU$21,MATCH($AH48,INDIRECT($AJ48),0)+1)="",EU$21,IF(INDEX(INDIRECT($AI48),EU$21,MATCH($AH48,INDIRECT($AJ48),0)+1)="Label",EU$21,IF(INDEX(INDIRECT($AI48),EU$21,MATCH($AH48,INDIRECT($AJ48),0)+1)="GLabel",EU$21,"")))),""),""),"")</f>
        <v/>
      </c>
      <c r="EV48" s="4" t="str">
        <f ca="1">IF(Sec_Formula_Indicator&gt;0,IF(LEN($AH48)&gt;0,IF(EV$21&lt;=INDEX(INDIRECT($AJ48),1,MATCH($AH48,INDIRECT($AJ48),0)+1)+1,IF(COUNTA(_xll.BDH(TKR,IFERROR(INDEX(INDIRECT($AI48),EV$21,MATCH($AH48,INDIRECT($AJ48),0)+1),""),$Q$5,"",$Q$6,"dts=h","fill=b","array=true"))&gt;1,EV$21,IF(INDEX(INDIRECT($AI48),EV$21,MATCH($AH48,INDIRECT($AJ48),0)+1)="",EV$21,IF(INDEX(INDIRECT($AI48),EV$21,MATCH($AH48,INDIRECT($AJ48),0)+1)="Label",EV$21,IF(INDEX(INDIRECT($AI48),EV$21,MATCH($AH48,INDIRECT($AJ48),0)+1)="GLabel",EV$21,"")))),""),""),"")</f>
        <v/>
      </c>
      <c r="EW48" s="4" t="str">
        <f ca="1">IF(Sec_Formula_Indicator&gt;0,IF(LEN($AH48)&gt;0,IF(EW$21&lt;=INDEX(INDIRECT($AJ48),1,MATCH($AH48,INDIRECT($AJ48),0)+1)+1,IF(COUNTA(_xll.BDH(TKR,IFERROR(INDEX(INDIRECT($AI48),EW$21,MATCH($AH48,INDIRECT($AJ48),0)+1),""),$Q$5,"",$Q$6,"dts=h","fill=b","array=true"))&gt;1,EW$21,IF(INDEX(INDIRECT($AI48),EW$21,MATCH($AH48,INDIRECT($AJ48),0)+1)="",EW$21,IF(INDEX(INDIRECT($AI48),EW$21,MATCH($AH48,INDIRECT($AJ48),0)+1)="Label",EW$21,IF(INDEX(INDIRECT($AI48),EW$21,MATCH($AH48,INDIRECT($AJ48),0)+1)="GLabel",EW$21,"")))),""),""),"")</f>
        <v/>
      </c>
      <c r="EX48" s="4" t="str">
        <f ca="1">IF(Sec_Formula_Indicator&gt;0,IF(LEN($AH48)&gt;0,IF(EX$21&lt;=INDEX(INDIRECT($AJ48),1,MATCH($AH48,INDIRECT($AJ48),0)+1)+1,IF(COUNTA(_xll.BDH(TKR,IFERROR(INDEX(INDIRECT($AI48),EX$21,MATCH($AH48,INDIRECT($AJ48),0)+1),""),$Q$5,"",$Q$6,"dts=h","fill=b","array=true"))&gt;1,EX$21,IF(INDEX(INDIRECT($AI48),EX$21,MATCH($AH48,INDIRECT($AJ48),0)+1)="",EX$21,IF(INDEX(INDIRECT($AI48),EX$21,MATCH($AH48,INDIRECT($AJ48),0)+1)="Label",EX$21,IF(INDEX(INDIRECT($AI48),EX$21,MATCH($AH48,INDIRECT($AJ48),0)+1)="GLabel",EX$21,"")))),""),""),"")</f>
        <v/>
      </c>
      <c r="EY48" s="4" t="str">
        <f ca="1">IF(Sec_Formula_Indicator&gt;0,IF(LEN($AH48)&gt;0,IF(EY$21&lt;=INDEX(INDIRECT($AJ48),1,MATCH($AH48,INDIRECT($AJ48),0)+1)+1,IF(COUNTA(_xll.BDH(TKR,IFERROR(INDEX(INDIRECT($AI48),EY$21,MATCH($AH48,INDIRECT($AJ48),0)+1),""),$Q$5,"",$Q$6,"dts=h","fill=b","array=true"))&gt;1,EY$21,IF(INDEX(INDIRECT($AI48),EY$21,MATCH($AH48,INDIRECT($AJ48),0)+1)="",EY$21,IF(INDEX(INDIRECT($AI48),EY$21,MATCH($AH48,INDIRECT($AJ48),0)+1)="Label",EY$21,IF(INDEX(INDIRECT($AI48),EY$21,MATCH($AH48,INDIRECT($AJ48),0)+1)="GLabel",EY$21,"")))),""),""),"")</f>
        <v/>
      </c>
      <c r="EZ48" s="4" t="str">
        <f ca="1">IF(Sec_Formula_Indicator&gt;0,IF(LEN($AH48)&gt;0,IF(EZ$21&lt;=INDEX(INDIRECT($AJ48),1,MATCH($AH48,INDIRECT($AJ48),0)+1)+1,IF(COUNTA(_xll.BDH(TKR,IFERROR(INDEX(INDIRECT($AI48),EZ$21,MATCH($AH48,INDIRECT($AJ48),0)+1),""),$Q$5,"",$Q$6,"dts=h","fill=b","array=true"))&gt;1,EZ$21,IF(INDEX(INDIRECT($AI48),EZ$21,MATCH($AH48,INDIRECT($AJ48),0)+1)="",EZ$21,IF(INDEX(INDIRECT($AI48),EZ$21,MATCH($AH48,INDIRECT($AJ48),0)+1)="Label",EZ$21,IF(INDEX(INDIRECT($AI48),EZ$21,MATCH($AH48,INDIRECT($AJ48),0)+1)="GLabel",EZ$21,"")))),""),""),"")</f>
        <v/>
      </c>
      <c r="FA48" s="4" t="str">
        <f ca="1">IF(Sec_Formula_Indicator&gt;0,IF(LEN($AH48)&gt;0,IF(FA$21&lt;=INDEX(INDIRECT($AJ48),1,MATCH($AH48,INDIRECT($AJ48),0)+1)+1,IF(COUNTA(_xll.BDH(TKR,IFERROR(INDEX(INDIRECT($AI48),FA$21,MATCH($AH48,INDIRECT($AJ48),0)+1),""),$Q$5,"",$Q$6,"dts=h","fill=b","array=true"))&gt;1,FA$21,IF(INDEX(INDIRECT($AI48),FA$21,MATCH($AH48,INDIRECT($AJ48),0)+1)="",FA$21,IF(INDEX(INDIRECT($AI48),FA$21,MATCH($AH48,INDIRECT($AJ48),0)+1)="Label",FA$21,IF(INDEX(INDIRECT($AI48),FA$21,MATCH($AH48,INDIRECT($AJ48),0)+1)="GLabel",FA$21,"")))),""),""),"")</f>
        <v/>
      </c>
      <c r="FB48" s="4" t="str">
        <f ca="1">IF(Sec_Formula_Indicator&gt;0,IF(LEN($AH48)&gt;0,IF(FB$21&lt;=INDEX(INDIRECT($AJ48),1,MATCH($AH48,INDIRECT($AJ48),0)+1)+1,IF(COUNTA(_xll.BDH(TKR,IFERROR(INDEX(INDIRECT($AI48),FB$21,MATCH($AH48,INDIRECT($AJ48),0)+1),""),$Q$5,"",$Q$6,"dts=h","fill=b","array=true"))&gt;1,FB$21,IF(INDEX(INDIRECT($AI48),FB$21,MATCH($AH48,INDIRECT($AJ48),0)+1)="",FB$21,IF(INDEX(INDIRECT($AI48),FB$21,MATCH($AH48,INDIRECT($AJ48),0)+1)="Label",FB$21,IF(INDEX(INDIRECT($AI48),FB$21,MATCH($AH48,INDIRECT($AJ48),0)+1)="GLabel",FB$21,"")))),""),""),"")</f>
        <v/>
      </c>
      <c r="FC48" s="4" t="str">
        <f ca="1">IF(Sec_Formula_Indicator&gt;0,IF(LEN($AH48)&gt;0,IF(FC$21&lt;=INDEX(INDIRECT($AJ48),1,MATCH($AH48,INDIRECT($AJ48),0)+1)+1,IF(COUNTA(_xll.BDH(TKR,IFERROR(INDEX(INDIRECT($AI48),FC$21,MATCH($AH48,INDIRECT($AJ48),0)+1),""),$Q$5,"",$Q$6,"dts=h","fill=b","array=true"))&gt;1,FC$21,IF(INDEX(INDIRECT($AI48),FC$21,MATCH($AH48,INDIRECT($AJ48),0)+1)="",FC$21,IF(INDEX(INDIRECT($AI48),FC$21,MATCH($AH48,INDIRECT($AJ48),0)+1)="Label",FC$21,IF(INDEX(INDIRECT($AI48),FC$21,MATCH($AH48,INDIRECT($AJ48),0)+1)="GLabel",FC$21,"")))),""),""),"")</f>
        <v/>
      </c>
      <c r="FD48" s="4" t="str">
        <f ca="1">IF(Sec_Formula_Indicator&gt;0,IF(LEN($AH48)&gt;0,IF(FD$21&lt;=INDEX(INDIRECT($AJ48),1,MATCH($AH48,INDIRECT($AJ48),0)+1)+1,IF(COUNTA(_xll.BDH(TKR,IFERROR(INDEX(INDIRECT($AI48),FD$21,MATCH($AH48,INDIRECT($AJ48),0)+1),""),$Q$5,"",$Q$6,"dts=h","fill=b","array=true"))&gt;1,FD$21,IF(INDEX(INDIRECT($AI48),FD$21,MATCH($AH48,INDIRECT($AJ48),0)+1)="",FD$21,IF(INDEX(INDIRECT($AI48),FD$21,MATCH($AH48,INDIRECT($AJ48),0)+1)="Label",FD$21,IF(INDEX(INDIRECT($AI48),FD$21,MATCH($AH48,INDIRECT($AJ48),0)+1)="GLabel",FD$21,"")))),""),""),"")</f>
        <v/>
      </c>
      <c r="FE48" s="4" t="str">
        <f ca="1">IF(Sec_Formula_Indicator&gt;0,IF(LEN($AH48)&gt;0,IF(FE$21&lt;=INDEX(INDIRECT($AJ48),1,MATCH($AH48,INDIRECT($AJ48),0)+1)+1,IF(COUNTA(_xll.BDH(TKR,IFERROR(INDEX(INDIRECT($AI48),FE$21,MATCH($AH48,INDIRECT($AJ48),0)+1),""),$Q$5,"",$Q$6,"dts=h","fill=b","array=true"))&gt;1,FE$21,IF(INDEX(INDIRECT($AI48),FE$21,MATCH($AH48,INDIRECT($AJ48),0)+1)="",FE$21,IF(INDEX(INDIRECT($AI48),FE$21,MATCH($AH48,INDIRECT($AJ48),0)+1)="Label",FE$21,IF(INDEX(INDIRECT($AI48),FE$21,MATCH($AH48,INDIRECT($AJ48),0)+1)="GLabel",FE$21,"")))),""),""),"")</f>
        <v/>
      </c>
      <c r="FF48" s="4" t="str">
        <f ca="1">IF(Sec_Formula_Indicator&gt;0,IF(LEN($AH48)&gt;0,IF(FF$21&lt;=INDEX(INDIRECT($AJ48),1,MATCH($AH48,INDIRECT($AJ48),0)+1)+1,IF(COUNTA(_xll.BDH(TKR,IFERROR(INDEX(INDIRECT($AI48),FF$21,MATCH($AH48,INDIRECT($AJ48),0)+1),""),$Q$5,"",$Q$6,"dts=h","fill=b","array=true"))&gt;1,FF$21,IF(INDEX(INDIRECT($AI48),FF$21,MATCH($AH48,INDIRECT($AJ48),0)+1)="",FF$21,IF(INDEX(INDIRECT($AI48),FF$21,MATCH($AH48,INDIRECT($AJ48),0)+1)="Label",FF$21,IF(INDEX(INDIRECT($AI48),FF$21,MATCH($AH48,INDIRECT($AJ48),0)+1)="GLabel",FF$21,"")))),""),""),"")</f>
        <v/>
      </c>
      <c r="FG48" s="4" t="str">
        <f ca="1">IF(Sec_Formula_Indicator&gt;0,IF(LEN($AH48)&gt;0,IF(FG$21&lt;=INDEX(INDIRECT($AJ48),1,MATCH($AH48,INDIRECT($AJ48),0)+1)+1,IF(COUNTA(_xll.BDH(TKR,IFERROR(INDEX(INDIRECT($AI48),FG$21,MATCH($AH48,INDIRECT($AJ48),0)+1),""),$Q$5,"",$Q$6,"dts=h","fill=b","array=true"))&gt;1,FG$21,IF(INDEX(INDIRECT($AI48),FG$21,MATCH($AH48,INDIRECT($AJ48),0)+1)="",FG$21,IF(INDEX(INDIRECT($AI48),FG$21,MATCH($AH48,INDIRECT($AJ48),0)+1)="Label",FG$21,IF(INDEX(INDIRECT($AI48),FG$21,MATCH($AH48,INDIRECT($AJ48),0)+1)="GLabel",FG$21,"")))),""),""),"")</f>
        <v/>
      </c>
      <c r="FH48" s="4" t="str">
        <f ca="1">IF(Sec_Formula_Indicator&gt;0,IF(LEN($AH48)&gt;0,IF(FH$21&lt;=INDEX(INDIRECT($AJ48),1,MATCH($AH48,INDIRECT($AJ48),0)+1)+1,IF(COUNTA(_xll.BDH(TKR,IFERROR(INDEX(INDIRECT($AI48),FH$21,MATCH($AH48,INDIRECT($AJ48),0)+1),""),$Q$5,"",$Q$6,"dts=h","fill=b","array=true"))&gt;1,FH$21,IF(INDEX(INDIRECT($AI48),FH$21,MATCH($AH48,INDIRECT($AJ48),0)+1)="",FH$21,IF(INDEX(INDIRECT($AI48),FH$21,MATCH($AH48,INDIRECT($AJ48),0)+1)="Label",FH$21,IF(INDEX(INDIRECT($AI48),FH$21,MATCH($AH48,INDIRECT($AJ48),0)+1)="GLabel",FH$21,"")))),""),""),"")</f>
        <v/>
      </c>
      <c r="FI48" s="4" t="str">
        <f ca="1">IF(Sec_Formula_Indicator&gt;0,IF(LEN($AH48)&gt;0,IF(FI$21&lt;=INDEX(INDIRECT($AJ48),1,MATCH($AH48,INDIRECT($AJ48),0)+1)+1,IF(COUNTA(_xll.BDH(TKR,IFERROR(INDEX(INDIRECT($AI48),FI$21,MATCH($AH48,INDIRECT($AJ48),0)+1),""),$Q$5,"",$Q$6,"dts=h","fill=b","array=true"))&gt;1,FI$21,IF(INDEX(INDIRECT($AI48),FI$21,MATCH($AH48,INDIRECT($AJ48),0)+1)="",FI$21,IF(INDEX(INDIRECT($AI48),FI$21,MATCH($AH48,INDIRECT($AJ48),0)+1)="Label",FI$21,IF(INDEX(INDIRECT($AI48),FI$21,MATCH($AH48,INDIRECT($AJ48),0)+1)="GLabel",FI$21,"")))),""),""),"")</f>
        <v/>
      </c>
      <c r="FJ48" s="4" t="str">
        <f ca="1">IF(Sec_Formula_Indicator&gt;0,IF(LEN($AH48)&gt;0,IF(FJ$21&lt;=INDEX(INDIRECT($AJ48),1,MATCH($AH48,INDIRECT($AJ48),0)+1)+1,IF(COUNTA(_xll.BDH(TKR,IFERROR(INDEX(INDIRECT($AI48),FJ$21,MATCH($AH48,INDIRECT($AJ48),0)+1),""),$Q$5,"",$Q$6,"dts=h","fill=b","array=true"))&gt;1,FJ$21,IF(INDEX(INDIRECT($AI48),FJ$21,MATCH($AH48,INDIRECT($AJ48),0)+1)="",FJ$21,IF(INDEX(INDIRECT($AI48),FJ$21,MATCH($AH48,INDIRECT($AJ48),0)+1)="Label",FJ$21,IF(INDEX(INDIRECT($AI48),FJ$21,MATCH($AH48,INDIRECT($AJ48),0)+1)="GLabel",FJ$21,"")))),""),""),"")</f>
        <v/>
      </c>
      <c r="FK48" s="4" t="str">
        <f ca="1">IF(Sec_Formula_Indicator&gt;0,IF(LEN($AH48)&gt;0,IF(FK$21&lt;=INDEX(INDIRECT($AJ48),1,MATCH($AH48,INDIRECT($AJ48),0)+1)+1,IF(COUNTA(_xll.BDH(TKR,IFERROR(INDEX(INDIRECT($AI48),FK$21,MATCH($AH48,INDIRECT($AJ48),0)+1),""),$Q$5,"",$Q$6,"dts=h","fill=b","array=true"))&gt;1,FK$21,IF(INDEX(INDIRECT($AI48),FK$21,MATCH($AH48,INDIRECT($AJ48),0)+1)="",FK$21,IF(INDEX(INDIRECT($AI48),FK$21,MATCH($AH48,INDIRECT($AJ48),0)+1)="Label",FK$21,IF(INDEX(INDIRECT($AI48),FK$21,MATCH($AH48,INDIRECT($AJ48),0)+1)="GLabel",FK$21,"")))),""),""),"")</f>
        <v/>
      </c>
      <c r="FL48" s="4" t="str">
        <f ca="1">IF(Sec_Formula_Indicator&gt;0,IF(LEN($AH48)&gt;0,IF(FL$21&lt;=INDEX(INDIRECT($AJ48),1,MATCH($AH48,INDIRECT($AJ48),0)+1)+1,IF(COUNTA(_xll.BDH(TKR,IFERROR(INDEX(INDIRECT($AI48),FL$21,MATCH($AH48,INDIRECT($AJ48),0)+1),""),$Q$5,"",$Q$6,"dts=h","fill=b","array=true"))&gt;1,FL$21,IF(INDEX(INDIRECT($AI48),FL$21,MATCH($AH48,INDIRECT($AJ48),0)+1)="",FL$21,IF(INDEX(INDIRECT($AI48),FL$21,MATCH($AH48,INDIRECT($AJ48),0)+1)="Label",FL$21,IF(INDEX(INDIRECT($AI48),FL$21,MATCH($AH48,INDIRECT($AJ48),0)+1)="GLabel",FL$21,"")))),""),""),"")</f>
        <v/>
      </c>
      <c r="FM48" s="4" t="str">
        <f ca="1">IF(Sec_Formula_Indicator&gt;0,IF(LEN($AH48)&gt;0,IF(FM$21&lt;=INDEX(INDIRECT($AJ48),1,MATCH($AH48,INDIRECT($AJ48),0)+1)+1,IF(COUNTA(_xll.BDH(TKR,IFERROR(INDEX(INDIRECT($AI48),FM$21,MATCH($AH48,INDIRECT($AJ48),0)+1),""),$Q$5,"",$Q$6,"dts=h","fill=b","array=true"))&gt;1,FM$21,IF(INDEX(INDIRECT($AI48),FM$21,MATCH($AH48,INDIRECT($AJ48),0)+1)="",FM$21,IF(INDEX(INDIRECT($AI48),FM$21,MATCH($AH48,INDIRECT($AJ48),0)+1)="Label",FM$21,IF(INDEX(INDIRECT($AI48),FM$21,MATCH($AH48,INDIRECT($AJ48),0)+1)="GLabel",FM$21,"")))),""),""),"")</f>
        <v/>
      </c>
      <c r="FN48" s="4" t="str">
        <f ca="1">IF(Sec_Formula_Indicator&gt;0,IF(LEN($AH48)&gt;0,IF(FN$21&lt;=INDEX(INDIRECT($AJ48),1,MATCH($AH48,INDIRECT($AJ48),0)+1)+1,IF(COUNTA(_xll.BDH(TKR,IFERROR(INDEX(INDIRECT($AI48),FN$21,MATCH($AH48,INDIRECT($AJ48),0)+1),""),$Q$5,"",$Q$6,"dts=h","fill=b","array=true"))&gt;1,FN$21,IF(INDEX(INDIRECT($AI48),FN$21,MATCH($AH48,INDIRECT($AJ48),0)+1)="",FN$21,IF(INDEX(INDIRECT($AI48),FN$21,MATCH($AH48,INDIRECT($AJ48),0)+1)="Label",FN$21,IF(INDEX(INDIRECT($AI48),FN$21,MATCH($AH48,INDIRECT($AJ48),0)+1)="GLabel",FN$21,"")))),""),""),"")</f>
        <v/>
      </c>
      <c r="FO48" s="4" t="str">
        <f ca="1">IF(Sec_Formula_Indicator&gt;0,IF(LEN($AH48)&gt;0,IF(FO$21&lt;=INDEX(INDIRECT($AJ48),1,MATCH($AH48,INDIRECT($AJ48),0)+1)+1,IF(COUNTA(_xll.BDH(TKR,IFERROR(INDEX(INDIRECT($AI48),FO$21,MATCH($AH48,INDIRECT($AJ48),0)+1),""),$Q$5,"",$Q$6,"dts=h","fill=b","array=true"))&gt;1,FO$21,IF(INDEX(INDIRECT($AI48),FO$21,MATCH($AH48,INDIRECT($AJ48),0)+1)="",FO$21,IF(INDEX(INDIRECT($AI48),FO$21,MATCH($AH48,INDIRECT($AJ48),0)+1)="Label",FO$21,IF(INDEX(INDIRECT($AI48),FO$21,MATCH($AH48,INDIRECT($AJ48),0)+1)="GLabel",FO$21,"")))),""),""),"")</f>
        <v/>
      </c>
      <c r="FP48" s="4" t="str">
        <f ca="1">IF(Sec_Formula_Indicator&gt;0,IF(LEN($AH48)&gt;0,IF(FP$21&lt;=INDEX(INDIRECT($AJ48),1,MATCH($AH48,INDIRECT($AJ48),0)+1)+1,IF(COUNTA(_xll.BDH(TKR,IFERROR(INDEX(INDIRECT($AI48),FP$21,MATCH($AH48,INDIRECT($AJ48),0)+1),""),$Q$5,"",$Q$6,"dts=h","fill=b","array=true"))&gt;1,FP$21,IF(INDEX(INDIRECT($AI48),FP$21,MATCH($AH48,INDIRECT($AJ48),0)+1)="",FP$21,IF(INDEX(INDIRECT($AI48),FP$21,MATCH($AH48,INDIRECT($AJ48),0)+1)="Label",FP$21,IF(INDEX(INDIRECT($AI48),FP$21,MATCH($AH48,INDIRECT($AJ48),0)+1)="GLabel",FP$21,"")))),""),""),"")</f>
        <v/>
      </c>
      <c r="FQ48" s="4" t="str">
        <f ca="1">IF(Sec_Formula_Indicator&gt;0,IF(LEN($AH48)&gt;0,IF(FQ$21&lt;=INDEX(INDIRECT($AJ48),1,MATCH($AH48,INDIRECT($AJ48),0)+1)+1,IF(COUNTA(_xll.BDH(TKR,IFERROR(INDEX(INDIRECT($AI48),FQ$21,MATCH($AH48,INDIRECT($AJ48),0)+1),""),$Q$5,"",$Q$6,"dts=h","fill=b","array=true"))&gt;1,FQ$21,IF(INDEX(INDIRECT($AI48),FQ$21,MATCH($AH48,INDIRECT($AJ48),0)+1)="",FQ$21,IF(INDEX(INDIRECT($AI48),FQ$21,MATCH($AH48,INDIRECT($AJ48),0)+1)="Label",FQ$21,IF(INDEX(INDIRECT($AI48),FQ$21,MATCH($AH48,INDIRECT($AJ48),0)+1)="GLabel",FQ$21,"")))),""),""),"")</f>
        <v/>
      </c>
      <c r="FR48" s="4" t="str">
        <f ca="1">IF(Sec_Formula_Indicator&gt;0,IF(LEN($AH48)&gt;0,IF(FR$21&lt;=INDEX(INDIRECT($AJ48),1,MATCH($AH48,INDIRECT($AJ48),0)+1)+1,IF(COUNTA(_xll.BDH(TKR,IFERROR(INDEX(INDIRECT($AI48),FR$21,MATCH($AH48,INDIRECT($AJ48),0)+1),""),$Q$5,"",$Q$6,"dts=h","fill=b","array=true"))&gt;1,FR$21,IF(INDEX(INDIRECT($AI48),FR$21,MATCH($AH48,INDIRECT($AJ48),0)+1)="",FR$21,IF(INDEX(INDIRECT($AI48),FR$21,MATCH($AH48,INDIRECT($AJ48),0)+1)="Label",FR$21,IF(INDEX(INDIRECT($AI48),FR$21,MATCH($AH48,INDIRECT($AJ48),0)+1)="GLabel",FR$21,"")))),""),""),"")</f>
        <v/>
      </c>
      <c r="FS48" s="4" t="str">
        <f ca="1">IF(Sec_Formula_Indicator&gt;0,IF(LEN($AH48)&gt;0,IF(FS$21&lt;=INDEX(INDIRECT($AJ48),1,MATCH($AH48,INDIRECT($AJ48),0)+1)+1,IF(COUNTA(_xll.BDH(TKR,IFERROR(INDEX(INDIRECT($AI48),FS$21,MATCH($AH48,INDIRECT($AJ48),0)+1),""),$Q$5,"",$Q$6,"dts=h","fill=b","array=true"))&gt;1,FS$21,IF(INDEX(INDIRECT($AI48),FS$21,MATCH($AH48,INDIRECT($AJ48),0)+1)="",FS$21,IF(INDEX(INDIRECT($AI48),FS$21,MATCH($AH48,INDIRECT($AJ48),0)+1)="Label",FS$21,IF(INDEX(INDIRECT($AI48),FS$21,MATCH($AH48,INDIRECT($AJ48),0)+1)="GLabel",FS$21,"")))),""),""),"")</f>
        <v/>
      </c>
      <c r="FT48" s="4" t="str">
        <f ca="1">IF(Sec_Formula_Indicator&gt;0,IF(LEN($AH48)&gt;0,IF(FT$21&lt;=INDEX(INDIRECT($AJ48),1,MATCH($AH48,INDIRECT($AJ48),0)+1)+1,IF(COUNTA(_xll.BDH(TKR,IFERROR(INDEX(INDIRECT($AI48),FT$21,MATCH($AH48,INDIRECT($AJ48),0)+1),""),$Q$5,"",$Q$6,"dts=h","fill=b","array=true"))&gt;1,FT$21,IF(INDEX(INDIRECT($AI48),FT$21,MATCH($AH48,INDIRECT($AJ48),0)+1)="",FT$21,IF(INDEX(INDIRECT($AI48),FT$21,MATCH($AH48,INDIRECT($AJ48),0)+1)="Label",FT$21,IF(INDEX(INDIRECT($AI48),FT$21,MATCH($AH48,INDIRECT($AJ48),0)+1)="GLabel",FT$21,"")))),""),""),"")</f>
        <v/>
      </c>
      <c r="FU48" s="4" t="str">
        <f ca="1">IF(Sec_Formula_Indicator&gt;0,IF(LEN($AH48)&gt;0,IF(FU$21&lt;=INDEX(INDIRECT($AJ48),1,MATCH($AH48,INDIRECT($AJ48),0)+1)+1,IF(COUNTA(_xll.BDH(TKR,IFERROR(INDEX(INDIRECT($AI48),FU$21,MATCH($AH48,INDIRECT($AJ48),0)+1),""),$Q$5,"",$Q$6,"dts=h","fill=b","array=true"))&gt;1,FU$21,IF(INDEX(INDIRECT($AI48),FU$21,MATCH($AH48,INDIRECT($AJ48),0)+1)="",FU$21,IF(INDEX(INDIRECT($AI48),FU$21,MATCH($AH48,INDIRECT($AJ48),0)+1)="Label",FU$21,IF(INDEX(INDIRECT($AI48),FU$21,MATCH($AH48,INDIRECT($AJ48),0)+1)="GLabel",FU$21,"")))),""),""),"")</f>
        <v/>
      </c>
      <c r="FV48" s="4" t="str">
        <f ca="1">IF(Sec_Formula_Indicator&gt;0,IF(LEN($AH48)&gt;0,IF(FV$21&lt;=INDEX(INDIRECT($AJ48),1,MATCH($AH48,INDIRECT($AJ48),0)+1)+1,IF(COUNTA(_xll.BDH(TKR,IFERROR(INDEX(INDIRECT($AI48),FV$21,MATCH($AH48,INDIRECT($AJ48),0)+1),""),$Q$5,"",$Q$6,"dts=h","fill=b","array=true"))&gt;1,FV$21,IF(INDEX(INDIRECT($AI48),FV$21,MATCH($AH48,INDIRECT($AJ48),0)+1)="",FV$21,IF(INDEX(INDIRECT($AI48),FV$21,MATCH($AH48,INDIRECT($AJ48),0)+1)="Label",FV$21,IF(INDEX(INDIRECT($AI48),FV$21,MATCH($AH48,INDIRECT($AJ48),0)+1)="GLabel",FV$21,"")))),""),""),"")</f>
        <v/>
      </c>
      <c r="FW48" s="4" t="str">
        <f ca="1">IF(Sec_Formula_Indicator&gt;0,IF(LEN($AH48)&gt;0,IF(FW$21&lt;=INDEX(INDIRECT($AJ48),1,MATCH($AH48,INDIRECT($AJ48),0)+1)+1,IF(COUNTA(_xll.BDH(TKR,IFERROR(INDEX(INDIRECT($AI48),FW$21,MATCH($AH48,INDIRECT($AJ48),0)+1),""),$Q$5,"",$Q$6,"dts=h","fill=b","array=true"))&gt;1,FW$21,IF(INDEX(INDIRECT($AI48),FW$21,MATCH($AH48,INDIRECT($AJ48),0)+1)="",FW$21,IF(INDEX(INDIRECT($AI48),FW$21,MATCH($AH48,INDIRECT($AJ48),0)+1)="Label",FW$21,IF(INDEX(INDIRECT($AI48),FW$21,MATCH($AH48,INDIRECT($AJ48),0)+1)="GLabel",FW$21,"")))),""),""),"")</f>
        <v/>
      </c>
      <c r="FX48" s="4" t="str">
        <f ca="1">IF(Sec_Formula_Indicator&gt;0,IF(LEN($AH48)&gt;0,IF(FX$21&lt;=INDEX(INDIRECT($AJ48),1,MATCH($AH48,INDIRECT($AJ48),0)+1)+1,IF(COUNTA(_xll.BDH(TKR,IFERROR(INDEX(INDIRECT($AI48),FX$21,MATCH($AH48,INDIRECT($AJ48),0)+1),""),$Q$5,"",$Q$6,"dts=h","fill=b","array=true"))&gt;1,FX$21,IF(INDEX(INDIRECT($AI48),FX$21,MATCH($AH48,INDIRECT($AJ48),0)+1)="",FX$21,IF(INDEX(INDIRECT($AI48),FX$21,MATCH($AH48,INDIRECT($AJ48),0)+1)="Label",FX$21,IF(INDEX(INDIRECT($AI48),FX$21,MATCH($AH48,INDIRECT($AJ48),0)+1)="GLabel",FX$21,"")))),""),""),"")</f>
        <v/>
      </c>
      <c r="FY48" s="4" t="str">
        <f ca="1">IF(Sec_Formula_Indicator&gt;0,IF(LEN($AH48)&gt;0,IF(FY$21&lt;=INDEX(INDIRECT($AJ48),1,MATCH($AH48,INDIRECT($AJ48),0)+1)+1,IF(COUNTA(_xll.BDH(TKR,IFERROR(INDEX(INDIRECT($AI48),FY$21,MATCH($AH48,INDIRECT($AJ48),0)+1),""),$Q$5,"",$Q$6,"dts=h","fill=b","array=true"))&gt;1,FY$21,IF(INDEX(INDIRECT($AI48),FY$21,MATCH($AH48,INDIRECT($AJ48),0)+1)="",FY$21,IF(INDEX(INDIRECT($AI48),FY$21,MATCH($AH48,INDIRECT($AJ48),0)+1)="Label",FY$21,IF(INDEX(INDIRECT($AI48),FY$21,MATCH($AH48,INDIRECT($AJ48),0)+1)="GLabel",FY$21,"")))),""),""),"")</f>
        <v/>
      </c>
      <c r="FZ48" s="4" t="str">
        <f ca="1">IF(Sec_Formula_Indicator&gt;0,IF(LEN($AH48)&gt;0,IF(FZ$21&lt;=INDEX(INDIRECT($AJ48),1,MATCH($AH48,INDIRECT($AJ48),0)+1)+1,IF(COUNTA(_xll.BDH(TKR,IFERROR(INDEX(INDIRECT($AI48),FZ$21,MATCH($AH48,INDIRECT($AJ48),0)+1),""),$Q$5,"",$Q$6,"dts=h","fill=b","array=true"))&gt;1,FZ$21,IF(INDEX(INDIRECT($AI48),FZ$21,MATCH($AH48,INDIRECT($AJ48),0)+1)="",FZ$21,IF(INDEX(INDIRECT($AI48),FZ$21,MATCH($AH48,INDIRECT($AJ48),0)+1)="Label",FZ$21,IF(INDEX(INDIRECT($AI48),FZ$21,MATCH($AH48,INDIRECT($AJ48),0)+1)="GLabel",FZ$21,"")))),""),""),"")</f>
        <v/>
      </c>
      <c r="GA48" s="4" t="str">
        <f ca="1">IF(Sec_Formula_Indicator&gt;0,IF(LEN($AH48)&gt;0,IF(GA$21&lt;=INDEX(INDIRECT($AJ48),1,MATCH($AH48,INDIRECT($AJ48),0)+1)+1,IF(COUNTA(_xll.BDH(TKR,IFERROR(INDEX(INDIRECT($AI48),GA$21,MATCH($AH48,INDIRECT($AJ48),0)+1),""),$Q$5,"",$Q$6,"dts=h","fill=b","array=true"))&gt;1,GA$21,IF(INDEX(INDIRECT($AI48),GA$21,MATCH($AH48,INDIRECT($AJ48),0)+1)="",GA$21,IF(INDEX(INDIRECT($AI48),GA$21,MATCH($AH48,INDIRECT($AJ48),0)+1)="Label",GA$21,IF(INDEX(INDIRECT($AI48),GA$21,MATCH($AH48,INDIRECT($AJ48),0)+1)="GLabel",GA$21,"")))),""),""),"")</f>
        <v/>
      </c>
      <c r="GB48" s="4" t="str">
        <f ca="1">IF(Sec_Formula_Indicator&gt;0,IF(LEN($AH48)&gt;0,IF(GB$21&lt;=INDEX(INDIRECT($AJ48),1,MATCH($AH48,INDIRECT($AJ48),0)+1)+1,IF(COUNTA(_xll.BDH(TKR,IFERROR(INDEX(INDIRECT($AI48),GB$21,MATCH($AH48,INDIRECT($AJ48),0)+1),""),$Q$5,"",$Q$6,"dts=h","fill=b","array=true"))&gt;1,GB$21,IF(INDEX(INDIRECT($AI48),GB$21,MATCH($AH48,INDIRECT($AJ48),0)+1)="",GB$21,IF(INDEX(INDIRECT($AI48),GB$21,MATCH($AH48,INDIRECT($AJ48),0)+1)="Label",GB$21,IF(INDEX(INDIRECT($AI48),GB$21,MATCH($AH48,INDIRECT($AJ48),0)+1)="GLabel",GB$21,"")))),""),""),"")</f>
        <v/>
      </c>
      <c r="GC48" s="4" t="str">
        <f ca="1">IF(Sec_Formula_Indicator&gt;0,IF(LEN($AH48)&gt;0,IF(GC$21&lt;=INDEX(INDIRECT($AJ48),1,MATCH($AH48,INDIRECT($AJ48),0)+1)+1,IF(COUNTA(_xll.BDH(TKR,IFERROR(INDEX(INDIRECT($AI48),GC$21,MATCH($AH48,INDIRECT($AJ48),0)+1),""),$Q$5,"",$Q$6,"dts=h","fill=b","array=true"))&gt;1,GC$21,IF(INDEX(INDIRECT($AI48),GC$21,MATCH($AH48,INDIRECT($AJ48),0)+1)="",GC$21,IF(INDEX(INDIRECT($AI48),GC$21,MATCH($AH48,INDIRECT($AJ48),0)+1)="Label",GC$21,IF(INDEX(INDIRECT($AI48),GC$21,MATCH($AH48,INDIRECT($AJ48),0)+1)="GLabel",GC$21,"")))),""),""),"")</f>
        <v/>
      </c>
      <c r="GD48" s="4" t="str">
        <f ca="1">IF(Sec_Formula_Indicator&gt;0,IF(LEN($AH48)&gt;0,IF(GD$21&lt;=INDEX(INDIRECT($AJ48),1,MATCH($AH48,INDIRECT($AJ48),0)+1)+1,IF(COUNTA(_xll.BDH(TKR,IFERROR(INDEX(INDIRECT($AI48),GD$21,MATCH($AH48,INDIRECT($AJ48),0)+1),""),$Q$5,"",$Q$6,"dts=h","fill=b","array=true"))&gt;1,GD$21,IF(INDEX(INDIRECT($AI48),GD$21,MATCH($AH48,INDIRECT($AJ48),0)+1)="",GD$21,IF(INDEX(INDIRECT($AI48),GD$21,MATCH($AH48,INDIRECT($AJ48),0)+1)="Label",GD$21,IF(INDEX(INDIRECT($AI48),GD$21,MATCH($AH48,INDIRECT($AJ48),0)+1)="GLabel",GD$21,"")))),""),""),"")</f>
        <v/>
      </c>
      <c r="GE48" s="4" t="str">
        <f ca="1">IF(Sec_Formula_Indicator&gt;0,IF(LEN($AH48)&gt;0,IF(GE$21&lt;=INDEX(INDIRECT($AJ48),1,MATCH($AH48,INDIRECT($AJ48),0)+1)+1,IF(COUNTA(_xll.BDH(TKR,IFERROR(INDEX(INDIRECT($AI48),GE$21,MATCH($AH48,INDIRECT($AJ48),0)+1),""),$Q$5,"",$Q$6,"dts=h","fill=b","array=true"))&gt;1,GE$21,IF(INDEX(INDIRECT($AI48),GE$21,MATCH($AH48,INDIRECT($AJ48),0)+1)="",GE$21,IF(INDEX(INDIRECT($AI48),GE$21,MATCH($AH48,INDIRECT($AJ48),0)+1)="Label",GE$21,IF(INDEX(INDIRECT($AI48),GE$21,MATCH($AH48,INDIRECT($AJ48),0)+1)="GLabel",GE$21,"")))),""),""),"")</f>
        <v/>
      </c>
      <c r="GF48" s="4" t="str">
        <f ca="1">IF(Sec_Formula_Indicator&gt;0,IF(LEN($AH48)&gt;0,IF(GF$21&lt;=INDEX(INDIRECT($AJ48),1,MATCH($AH48,INDIRECT($AJ48),0)+1)+1,IF(COUNTA(_xll.BDH(TKR,IFERROR(INDEX(INDIRECT($AI48),GF$21,MATCH($AH48,INDIRECT($AJ48),0)+1),""),$Q$5,"",$Q$6,"dts=h","fill=b","array=true"))&gt;1,GF$21,IF(INDEX(INDIRECT($AI48),GF$21,MATCH($AH48,INDIRECT($AJ48),0)+1)="",GF$21,IF(INDEX(INDIRECT($AI48),GF$21,MATCH($AH48,INDIRECT($AJ48),0)+1)="Label",GF$21,IF(INDEX(INDIRECT($AI48),GF$21,MATCH($AH48,INDIRECT($AJ48),0)+1)="GLabel",GF$21,"")))),""),""),"")</f>
        <v/>
      </c>
      <c r="GG48" s="4" t="str">
        <f ca="1">IF(Sec_Formula_Indicator&gt;0,IF(LEN($AH48)&gt;0,IF(GG$21&lt;=INDEX(INDIRECT($AJ48),1,MATCH($AH48,INDIRECT($AJ48),0)+1)+1,IF(COUNTA(_xll.BDH(TKR,IFERROR(INDEX(INDIRECT($AI48),GG$21,MATCH($AH48,INDIRECT($AJ48),0)+1),""),$Q$5,"",$Q$6,"dts=h","fill=b","array=true"))&gt;1,GG$21,IF(INDEX(INDIRECT($AI48),GG$21,MATCH($AH48,INDIRECT($AJ48),0)+1)="",GG$21,IF(INDEX(INDIRECT($AI48),GG$21,MATCH($AH48,INDIRECT($AJ48),0)+1)="Label",GG$21,IF(INDEX(INDIRECT($AI48),GG$21,MATCH($AH48,INDIRECT($AJ48),0)+1)="GLabel",GG$21,"")))),""),""),"")</f>
        <v/>
      </c>
      <c r="GH48" s="4" t="str">
        <f ca="1">IF(Sec_Formula_Indicator&gt;0,IF(LEN($AH48)&gt;0,IF(GH$21&lt;=INDEX(INDIRECT($AJ48),1,MATCH($AH48,INDIRECT($AJ48),0)+1)+1,IF(COUNTA(_xll.BDH(TKR,IFERROR(INDEX(INDIRECT($AI48),GH$21,MATCH($AH48,INDIRECT($AJ48),0)+1),""),$Q$5,"",$Q$6,"dts=h","fill=b","array=true"))&gt;1,GH$21,IF(INDEX(INDIRECT($AI48),GH$21,MATCH($AH48,INDIRECT($AJ48),0)+1)="",GH$21,IF(INDEX(INDIRECT($AI48),GH$21,MATCH($AH48,INDIRECT($AJ48),0)+1)="Label",GH$21,IF(INDEX(INDIRECT($AI48),GH$21,MATCH($AH48,INDIRECT($AJ48),0)+1)="GLabel",GH$21,"")))),""),""),"")</f>
        <v/>
      </c>
      <c r="GI48" s="4" t="str">
        <f ca="1">IF(Sec_Formula_Indicator&gt;0,IF(LEN($AH48)&gt;0,IF(GI$21&lt;=INDEX(INDIRECT($AJ48),1,MATCH($AH48,INDIRECT($AJ48),0)+1)+1,IF(COUNTA(_xll.BDH(TKR,IFERROR(INDEX(INDIRECT($AI48),GI$21,MATCH($AH48,INDIRECT($AJ48),0)+1),""),$Q$5,"",$Q$6,"dts=h","fill=b","array=true"))&gt;1,GI$21,IF(INDEX(INDIRECT($AI48),GI$21,MATCH($AH48,INDIRECT($AJ48),0)+1)="",GI$21,IF(INDEX(INDIRECT($AI48),GI$21,MATCH($AH48,INDIRECT($AJ48),0)+1)="Label",GI$21,IF(INDEX(INDIRECT($AI48),GI$21,MATCH($AH48,INDIRECT($AJ48),0)+1)="GLabel",GI$21,"")))),""),""),"")</f>
        <v/>
      </c>
      <c r="GJ48" s="4" t="str">
        <f ca="1">IF(Sec_Formula_Indicator&gt;0,IF(LEN($AH48)&gt;0,IF(GJ$21&lt;=INDEX(INDIRECT($AJ48),1,MATCH($AH48,INDIRECT($AJ48),0)+1)+1,IF(COUNTA(_xll.BDH(TKR,IFERROR(INDEX(INDIRECT($AI48),GJ$21,MATCH($AH48,INDIRECT($AJ48),0)+1),""),$Q$5,"",$Q$6,"dts=h","fill=b","array=true"))&gt;1,GJ$21,IF(INDEX(INDIRECT($AI48),GJ$21,MATCH($AH48,INDIRECT($AJ48),0)+1)="",GJ$21,IF(INDEX(INDIRECT($AI48),GJ$21,MATCH($AH48,INDIRECT($AJ48),0)+1)="Label",GJ$21,IF(INDEX(INDIRECT($AI48),GJ$21,MATCH($AH48,INDIRECT($AJ48),0)+1)="GLabel",GJ$21,"")))),""),""),"")</f>
        <v/>
      </c>
      <c r="GK48" s="4" t="str">
        <f ca="1">IF(Sec_Formula_Indicator&gt;0,IF(LEN($AH48)&gt;0,IF(GK$21&lt;=INDEX(INDIRECT($AJ48),1,MATCH($AH48,INDIRECT($AJ48),0)+1)+1,IF(COUNTA(_xll.BDH(TKR,IFERROR(INDEX(INDIRECT($AI48),GK$21,MATCH($AH48,INDIRECT($AJ48),0)+1),""),$Q$5,"",$Q$6,"dts=h","fill=b","array=true"))&gt;1,GK$21,IF(INDEX(INDIRECT($AI48),GK$21,MATCH($AH48,INDIRECT($AJ48),0)+1)="",GK$21,IF(INDEX(INDIRECT($AI48),GK$21,MATCH($AH48,INDIRECT($AJ48),0)+1)="Label",GK$21,IF(INDEX(INDIRECT($AI48),GK$21,MATCH($AH48,INDIRECT($AJ48),0)+1)="GLabel",GK$21,"")))),""),""),"")</f>
        <v/>
      </c>
      <c r="GL48" s="4" t="str">
        <f ca="1">IF(Sec_Formula_Indicator&gt;0,IF(LEN($AH48)&gt;0,IF(GL$21&lt;=INDEX(INDIRECT($AJ48),1,MATCH($AH48,INDIRECT($AJ48),0)+1)+1,IF(COUNTA(_xll.BDH(TKR,IFERROR(INDEX(INDIRECT($AI48),GL$21,MATCH($AH48,INDIRECT($AJ48),0)+1),""),$Q$5,"",$Q$6,"dts=h","fill=b","array=true"))&gt;1,GL$21,IF(INDEX(INDIRECT($AI48),GL$21,MATCH($AH48,INDIRECT($AJ48),0)+1)="",GL$21,IF(INDEX(INDIRECT($AI48),GL$21,MATCH($AH48,INDIRECT($AJ48),0)+1)="Label",GL$21,IF(INDEX(INDIRECT($AI48),GL$21,MATCH($AH48,INDIRECT($AJ48),0)+1)="GLabel",GL$21,"")))),""),""),"")</f>
        <v/>
      </c>
      <c r="GM48" s="4" t="str">
        <f ca="1">IF(Sec_Formula_Indicator&gt;0,IF(LEN($AH48)&gt;0,IF(GM$21&lt;=INDEX(INDIRECT($AJ48),1,MATCH($AH48,INDIRECT($AJ48),0)+1)+1,IF(COUNTA(_xll.BDH(TKR,IFERROR(INDEX(INDIRECT($AI48),GM$21,MATCH($AH48,INDIRECT($AJ48),0)+1),""),$Q$5,"",$Q$6,"dts=h","fill=b","array=true"))&gt;1,GM$21,IF(INDEX(INDIRECT($AI48),GM$21,MATCH($AH48,INDIRECT($AJ48),0)+1)="",GM$21,IF(INDEX(INDIRECT($AI48),GM$21,MATCH($AH48,INDIRECT($AJ48),0)+1)="Label",GM$21,IF(INDEX(INDIRECT($AI48),GM$21,MATCH($AH48,INDIRECT($AJ48),0)+1)="GLabel",GM$21,"")))),""),""),"")</f>
        <v/>
      </c>
      <c r="GN48" s="4" t="str">
        <f ca="1">IF(Sec_Formula_Indicator&gt;0,IF(LEN($AH48)&gt;0,IF(GN$21&lt;=INDEX(INDIRECT($AJ48),1,MATCH($AH48,INDIRECT($AJ48),0)+1)+1,IF(COUNTA(_xll.BDH(TKR,IFERROR(INDEX(INDIRECT($AI48),GN$21,MATCH($AH48,INDIRECT($AJ48),0)+1),""),$Q$5,"",$Q$6,"dts=h","fill=b","array=true"))&gt;1,GN$21,IF(INDEX(INDIRECT($AI48),GN$21,MATCH($AH48,INDIRECT($AJ48),0)+1)="",GN$21,IF(INDEX(INDIRECT($AI48),GN$21,MATCH($AH48,INDIRECT($AJ48),0)+1)="Label",GN$21,IF(INDEX(INDIRECT($AI48),GN$21,MATCH($AH48,INDIRECT($AJ48),0)+1)="GLabel",GN$21,"")))),""),""),"")</f>
        <v/>
      </c>
      <c r="GO48" s="4" t="str">
        <f ca="1">IF(Sec_Formula_Indicator&gt;0,IF(LEN($AH48)&gt;0,IF(GO$21&lt;=INDEX(INDIRECT($AJ48),1,MATCH($AH48,INDIRECT($AJ48),0)+1)+1,IF(COUNTA(_xll.BDH(TKR,IFERROR(INDEX(INDIRECT($AI48),GO$21,MATCH($AH48,INDIRECT($AJ48),0)+1),""),$Q$5,"",$Q$6,"dts=h","fill=b","array=true"))&gt;1,GO$21,IF(INDEX(INDIRECT($AI48),GO$21,MATCH($AH48,INDIRECT($AJ48),0)+1)="",GO$21,IF(INDEX(INDIRECT($AI48),GO$21,MATCH($AH48,INDIRECT($AJ48),0)+1)="Label",GO$21,IF(INDEX(INDIRECT($AI48),GO$21,MATCH($AH48,INDIRECT($AJ48),0)+1)="GLabel",GO$21,"")))),""),""),"")</f>
        <v/>
      </c>
      <c r="GP48" s="4" t="str">
        <f ca="1">IF(Sec_Formula_Indicator&gt;0,IF(LEN($AH48)&gt;0,IF(GP$21&lt;=INDEX(INDIRECT($AJ48),1,MATCH($AH48,INDIRECT($AJ48),0)+1)+1,IF(COUNTA(_xll.BDH(TKR,IFERROR(INDEX(INDIRECT($AI48),GP$21,MATCH($AH48,INDIRECT($AJ48),0)+1),""),$Q$5,"",$Q$6,"dts=h","fill=b","array=true"))&gt;1,GP$21,IF(INDEX(INDIRECT($AI48),GP$21,MATCH($AH48,INDIRECT($AJ48),0)+1)="",GP$21,IF(INDEX(INDIRECT($AI48),GP$21,MATCH($AH48,INDIRECT($AJ48),0)+1)="Label",GP$21,IF(INDEX(INDIRECT($AI48),GP$21,MATCH($AH48,INDIRECT($AJ48),0)+1)="GLabel",GP$21,"")))),""),""),"")</f>
        <v/>
      </c>
      <c r="GQ48" s="4" t="str">
        <f ca="1">IF(Sec_Formula_Indicator&gt;0,IF(LEN($AH48)&gt;0,IF(GQ$21&lt;=INDEX(INDIRECT($AJ48),1,MATCH($AH48,INDIRECT($AJ48),0)+1)+1,IF(COUNTA(_xll.BDH(TKR,IFERROR(INDEX(INDIRECT($AI48),GQ$21,MATCH($AH48,INDIRECT($AJ48),0)+1),""),$Q$5,"",$Q$6,"dts=h","fill=b","array=true"))&gt;1,GQ$21,IF(INDEX(INDIRECT($AI48),GQ$21,MATCH($AH48,INDIRECT($AJ48),0)+1)="",GQ$21,IF(INDEX(INDIRECT($AI48),GQ$21,MATCH($AH48,INDIRECT($AJ48),0)+1)="Label",GQ$21,IF(INDEX(INDIRECT($AI48),GQ$21,MATCH($AH48,INDIRECT($AJ48),0)+1)="GLabel",GQ$21,"")))),""),""),"")</f>
        <v/>
      </c>
      <c r="GR48" s="4" t="str">
        <f ca="1">IF(Sec_Formula_Indicator&gt;0,IF(LEN($AH48)&gt;0,IF(GR$21&lt;=INDEX(INDIRECT($AJ48),1,MATCH($AH48,INDIRECT($AJ48),0)+1)+1,IF(COUNTA(_xll.BDH(TKR,IFERROR(INDEX(INDIRECT($AI48),GR$21,MATCH($AH48,INDIRECT($AJ48),0)+1),""),$Q$5,"",$Q$6,"dts=h","fill=b","array=true"))&gt;1,GR$21,IF(INDEX(INDIRECT($AI48),GR$21,MATCH($AH48,INDIRECT($AJ48),0)+1)="",GR$21,IF(INDEX(INDIRECT($AI48),GR$21,MATCH($AH48,INDIRECT($AJ48),0)+1)="Label",GR$21,IF(INDEX(INDIRECT($AI48),GR$21,MATCH($AH48,INDIRECT($AJ48),0)+1)="GLabel",GR$21,"")))),""),""),"")</f>
        <v/>
      </c>
      <c r="GS48" s="4" t="str">
        <f ca="1">IF(Sec_Formula_Indicator&gt;0,IF(LEN($AH48)&gt;0,IF(GS$21&lt;=INDEX(INDIRECT($AJ48),1,MATCH($AH48,INDIRECT($AJ48),0)+1)+1,IF(COUNTA(_xll.BDH(TKR,IFERROR(INDEX(INDIRECT($AI48),GS$21,MATCH($AH48,INDIRECT($AJ48),0)+1),""),$Q$5,"",$Q$6,"dts=h","fill=b","array=true"))&gt;1,GS$21,IF(INDEX(INDIRECT($AI48),GS$21,MATCH($AH48,INDIRECT($AJ48),0)+1)="",GS$21,IF(INDEX(INDIRECT($AI48),GS$21,MATCH($AH48,INDIRECT($AJ48),0)+1)="Label",GS$21,IF(INDEX(INDIRECT($AI48),GS$21,MATCH($AH48,INDIRECT($AJ48),0)+1)="GLabel",GS$21,"")))),""),""),"")</f>
        <v/>
      </c>
      <c r="GT48" s="4" t="str">
        <f ca="1">IF(Sec_Formula_Indicator&gt;0,IF(LEN($AH48)&gt;0,IF(GT$21&lt;=INDEX(INDIRECT($AJ48),1,MATCH($AH48,INDIRECT($AJ48),0)+1)+1,IF(COUNTA(_xll.BDH(TKR,IFERROR(INDEX(INDIRECT($AI48),GT$21,MATCH($AH48,INDIRECT($AJ48),0)+1),""),$Q$5,"",$Q$6,"dts=h","fill=b","array=true"))&gt;1,GT$21,IF(INDEX(INDIRECT($AI48),GT$21,MATCH($AH48,INDIRECT($AJ48),0)+1)="",GT$21,IF(INDEX(INDIRECT($AI48),GT$21,MATCH($AH48,INDIRECT($AJ48),0)+1)="Label",GT$21,IF(INDEX(INDIRECT($AI48),GT$21,MATCH($AH48,INDIRECT($AJ48),0)+1)="GLabel",GT$21,"")))),""),""),"")</f>
        <v/>
      </c>
      <c r="GU48" s="4" t="str">
        <f ca="1">IF(Sec_Formula_Indicator&gt;0,IF(LEN($AH48)&gt;0,IF(GU$21&lt;=INDEX(INDIRECT($AJ48),1,MATCH($AH48,INDIRECT($AJ48),0)+1)+1,IF(COUNTA(_xll.BDH(TKR,IFERROR(INDEX(INDIRECT($AI48),GU$21,MATCH($AH48,INDIRECT($AJ48),0)+1),""),$Q$5,"",$Q$6,"dts=h","fill=b","array=true"))&gt;1,GU$21,IF(INDEX(INDIRECT($AI48),GU$21,MATCH($AH48,INDIRECT($AJ48),0)+1)="",GU$21,IF(INDEX(INDIRECT($AI48),GU$21,MATCH($AH48,INDIRECT($AJ48),0)+1)="Label",GU$21,IF(INDEX(INDIRECT($AI48),GU$21,MATCH($AH48,INDIRECT($AJ48),0)+1)="GLabel",GU$21,"")))),""),""),"")</f>
        <v/>
      </c>
      <c r="GV48" s="4" t="str">
        <f ca="1">IF(Sec_Formula_Indicator&gt;0,IF(LEN($AH48)&gt;0,IF(GV$21&lt;=INDEX(INDIRECT($AJ48),1,MATCH($AH48,INDIRECT($AJ48),0)+1)+1,IF(COUNTA(_xll.BDH(TKR,IFERROR(INDEX(INDIRECT($AI48),GV$21,MATCH($AH48,INDIRECT($AJ48),0)+1),""),$Q$5,"",$Q$6,"dts=h","fill=b","array=true"))&gt;1,GV$21,IF(INDEX(INDIRECT($AI48),GV$21,MATCH($AH48,INDIRECT($AJ48),0)+1)="",GV$21,IF(INDEX(INDIRECT($AI48),GV$21,MATCH($AH48,INDIRECT($AJ48),0)+1)="Label",GV$21,IF(INDEX(INDIRECT($AI48),GV$21,MATCH($AH48,INDIRECT($AJ48),0)+1)="GLabel",GV$21,"")))),""),""),"")</f>
        <v/>
      </c>
      <c r="IG48" t="str">
        <f t="shared" ca="1" si="34"/>
        <v/>
      </c>
      <c r="IH48" t="str">
        <f t="shared" ca="1" si="34"/>
        <v/>
      </c>
      <c r="II48" t="str">
        <f t="shared" ca="1" si="34"/>
        <v/>
      </c>
      <c r="IJ48" t="str">
        <f t="shared" ca="1" si="34"/>
        <v/>
      </c>
      <c r="IK48" t="str">
        <f t="shared" ca="1" si="34"/>
        <v/>
      </c>
      <c r="IL48" t="str">
        <f t="shared" ca="1" si="34"/>
        <v/>
      </c>
      <c r="IM48" t="str">
        <f t="shared" ca="1" si="34"/>
        <v/>
      </c>
      <c r="IN48" t="str">
        <f t="shared" ca="1" si="34"/>
        <v/>
      </c>
      <c r="IO48" t="str">
        <f t="shared" ca="1" si="34"/>
        <v/>
      </c>
      <c r="IP48" t="str">
        <f t="shared" ca="1" si="34"/>
        <v/>
      </c>
      <c r="IQ48" t="str">
        <f t="shared" ca="1" si="34"/>
        <v/>
      </c>
      <c r="IR48" t="str">
        <f t="shared" ca="1" si="34"/>
        <v/>
      </c>
      <c r="IS48" t="str">
        <f t="shared" ca="1" si="34"/>
        <v/>
      </c>
      <c r="IT48" t="str">
        <f t="shared" ca="1" si="34"/>
        <v/>
      </c>
      <c r="IU48" t="str">
        <f t="shared" ca="1" si="34"/>
        <v/>
      </c>
      <c r="IV48" t="str">
        <f t="shared" ca="1" si="34"/>
        <v/>
      </c>
      <c r="IW48" t="str">
        <f t="shared" ca="1" si="35"/>
        <v/>
      </c>
      <c r="IX48" t="str">
        <f t="shared" ca="1" si="35"/>
        <v/>
      </c>
      <c r="IY48" t="str">
        <f t="shared" ca="1" si="35"/>
        <v/>
      </c>
      <c r="IZ48" t="str">
        <f t="shared" ca="1" si="35"/>
        <v/>
      </c>
      <c r="JA48" t="str">
        <f t="shared" ca="1" si="35"/>
        <v/>
      </c>
      <c r="JB48" t="str">
        <f t="shared" ca="1" si="35"/>
        <v/>
      </c>
      <c r="JC48" t="str">
        <f t="shared" ca="1" si="35"/>
        <v/>
      </c>
      <c r="JD48" t="str">
        <f t="shared" ca="1" si="35"/>
        <v/>
      </c>
      <c r="JE48" t="str">
        <f t="shared" ca="1" si="35"/>
        <v/>
      </c>
      <c r="JF48" t="str">
        <f t="shared" ca="1" si="35"/>
        <v/>
      </c>
      <c r="JG48" t="str">
        <f t="shared" ca="1" si="35"/>
        <v/>
      </c>
      <c r="JH48" t="str">
        <f t="shared" ca="1" si="35"/>
        <v/>
      </c>
      <c r="JI48" t="str">
        <f t="shared" ca="1" si="35"/>
        <v/>
      </c>
      <c r="JJ48" t="str">
        <f t="shared" ca="1" si="35"/>
        <v/>
      </c>
      <c r="JK48" t="str">
        <f t="shared" ca="1" si="35"/>
        <v/>
      </c>
      <c r="JL48" t="str">
        <f t="shared" ca="1" si="35"/>
        <v/>
      </c>
      <c r="JM48" t="str">
        <f t="shared" ca="1" si="36"/>
        <v/>
      </c>
      <c r="JN48" t="str">
        <f t="shared" ca="1" si="36"/>
        <v/>
      </c>
      <c r="JO48" t="str">
        <f t="shared" ca="1" si="36"/>
        <v/>
      </c>
      <c r="JP48" t="str">
        <f t="shared" ca="1" si="36"/>
        <v/>
      </c>
      <c r="JQ48" t="str">
        <f t="shared" ca="1" si="36"/>
        <v/>
      </c>
      <c r="JR48" t="str">
        <f t="shared" ca="1" si="36"/>
        <v/>
      </c>
      <c r="JS48" t="str">
        <f t="shared" ca="1" si="36"/>
        <v/>
      </c>
      <c r="JT48" t="str">
        <f t="shared" ca="1" si="36"/>
        <v/>
      </c>
      <c r="JU48" t="str">
        <f t="shared" ca="1" si="36"/>
        <v/>
      </c>
      <c r="JV48" t="str">
        <f t="shared" ca="1" si="36"/>
        <v/>
      </c>
      <c r="JW48" t="str">
        <f t="shared" ca="1" si="36"/>
        <v/>
      </c>
      <c r="JX48" t="str">
        <f t="shared" ca="1" si="36"/>
        <v/>
      </c>
      <c r="JY48" t="str">
        <f t="shared" ca="1" si="36"/>
        <v/>
      </c>
      <c r="JZ48" t="str">
        <f t="shared" ca="1" si="36"/>
        <v/>
      </c>
      <c r="KA48" t="str">
        <f t="shared" ca="1" si="36"/>
        <v/>
      </c>
      <c r="KB48" t="str">
        <f t="shared" ca="1" si="36"/>
        <v/>
      </c>
      <c r="KC48" t="str">
        <f t="shared" ca="1" si="37"/>
        <v/>
      </c>
      <c r="KD48" t="str">
        <f t="shared" ca="1" si="37"/>
        <v/>
      </c>
      <c r="KE48" t="str">
        <f t="shared" ca="1" si="37"/>
        <v/>
      </c>
      <c r="KF48" t="str">
        <f t="shared" ca="1" si="37"/>
        <v/>
      </c>
      <c r="KG48" t="str">
        <f t="shared" ca="1" si="37"/>
        <v/>
      </c>
      <c r="KH48" t="str">
        <f t="shared" ca="1" si="37"/>
        <v/>
      </c>
      <c r="KI48" t="str">
        <f t="shared" ca="1" si="37"/>
        <v/>
      </c>
      <c r="KJ48" t="str">
        <f t="shared" ca="1" si="37"/>
        <v/>
      </c>
      <c r="KK48" t="str">
        <f t="shared" ca="1" si="37"/>
        <v/>
      </c>
      <c r="KL48" t="str">
        <f t="shared" ca="1" si="37"/>
        <v/>
      </c>
      <c r="KM48" t="str">
        <f t="shared" ca="1" si="37"/>
        <v/>
      </c>
      <c r="KN48" t="str">
        <f t="shared" ca="1" si="37"/>
        <v/>
      </c>
      <c r="KO48" t="str">
        <f t="shared" ca="1" si="37"/>
        <v/>
      </c>
      <c r="KP48" t="str">
        <f t="shared" ca="1" si="37"/>
        <v/>
      </c>
      <c r="KQ48" t="str">
        <f t="shared" ca="1" si="37"/>
        <v/>
      </c>
      <c r="KR48" t="str">
        <f t="shared" ca="1" si="37"/>
        <v/>
      </c>
      <c r="KS48" t="str">
        <f t="shared" ca="1" si="38"/>
        <v/>
      </c>
      <c r="KT48" t="str">
        <f t="shared" ca="1" si="38"/>
        <v/>
      </c>
      <c r="KU48" t="str">
        <f t="shared" ca="1" si="38"/>
        <v/>
      </c>
      <c r="KV48" t="str">
        <f t="shared" ca="1" si="38"/>
        <v/>
      </c>
      <c r="KW48" t="str">
        <f t="shared" ca="1" si="38"/>
        <v/>
      </c>
      <c r="KX48" t="str">
        <f t="shared" ca="1" si="38"/>
        <v/>
      </c>
      <c r="KY48" t="str">
        <f t="shared" ca="1" si="38"/>
        <v/>
      </c>
      <c r="KZ48" t="str">
        <f t="shared" ca="1" si="38"/>
        <v/>
      </c>
      <c r="LA48" t="str">
        <f t="shared" ca="1" si="38"/>
        <v/>
      </c>
      <c r="LB48" t="str">
        <f t="shared" ca="1" si="38"/>
        <v/>
      </c>
      <c r="LC48" t="str">
        <f t="shared" ca="1" si="38"/>
        <v/>
      </c>
      <c r="LD48" t="str">
        <f t="shared" ca="1" si="38"/>
        <v/>
      </c>
      <c r="LE48" t="str">
        <f t="shared" ca="1" si="38"/>
        <v/>
      </c>
      <c r="LF48" t="str">
        <f t="shared" ca="1" si="38"/>
        <v/>
      </c>
      <c r="LG48" t="str">
        <f t="shared" ca="1" si="38"/>
        <v/>
      </c>
      <c r="LH48" t="str">
        <f t="shared" ca="1" si="38"/>
        <v/>
      </c>
      <c r="LI48" t="str">
        <f t="shared" ca="1" si="39"/>
        <v/>
      </c>
      <c r="LJ48" t="str">
        <f t="shared" ca="1" si="39"/>
        <v/>
      </c>
      <c r="LK48" t="str">
        <f t="shared" ca="1" si="39"/>
        <v/>
      </c>
      <c r="LL48" t="str">
        <f t="shared" ca="1" si="39"/>
        <v/>
      </c>
      <c r="LM48" t="str">
        <f t="shared" ca="1" si="39"/>
        <v/>
      </c>
      <c r="LN48" t="str">
        <f t="shared" ca="1" si="39"/>
        <v/>
      </c>
      <c r="LO48" t="str">
        <f t="shared" ca="1" si="39"/>
        <v/>
      </c>
      <c r="LP48" t="str">
        <f t="shared" ca="1" si="39"/>
        <v/>
      </c>
      <c r="LQ48" t="str">
        <f t="shared" ca="1" si="39"/>
        <v/>
      </c>
      <c r="LR48" t="str">
        <f t="shared" ca="1" si="39"/>
        <v/>
      </c>
      <c r="LS48" t="str">
        <f t="shared" ca="1" si="39"/>
        <v/>
      </c>
      <c r="LT48" t="str">
        <f t="shared" ca="1" si="39"/>
        <v/>
      </c>
      <c r="LU48" t="str">
        <f t="shared" ca="1" si="39"/>
        <v/>
      </c>
      <c r="LV48" t="str">
        <f t="shared" ca="1" si="39"/>
        <v/>
      </c>
      <c r="LW48" t="str">
        <f t="shared" ca="1" si="39"/>
        <v/>
      </c>
      <c r="LX48" t="str">
        <f t="shared" ca="1" si="39"/>
        <v/>
      </c>
      <c r="LY48" t="str">
        <f t="shared" ca="1" si="40"/>
        <v/>
      </c>
      <c r="LZ48" t="str">
        <f t="shared" ca="1" si="40"/>
        <v/>
      </c>
      <c r="MA48" t="str">
        <f t="shared" ca="1" si="40"/>
        <v/>
      </c>
      <c r="MB48" t="str">
        <f t="shared" ca="1" si="40"/>
        <v/>
      </c>
      <c r="MC48" t="str">
        <f t="shared" ca="1" si="40"/>
        <v/>
      </c>
      <c r="MD48" t="str">
        <f t="shared" ca="1" si="40"/>
        <v/>
      </c>
      <c r="ME48" t="str">
        <f t="shared" ca="1" si="40"/>
        <v/>
      </c>
      <c r="MF48" t="str">
        <f t="shared" ca="1" si="40"/>
        <v/>
      </c>
      <c r="MG48" t="str">
        <f t="shared" ca="1" si="40"/>
        <v/>
      </c>
      <c r="MH48" t="str">
        <f t="shared" ca="1" si="40"/>
        <v/>
      </c>
      <c r="MI48" t="str">
        <f t="shared" ca="1" si="40"/>
        <v/>
      </c>
      <c r="MJ48" t="str">
        <f t="shared" ca="1" si="40"/>
        <v/>
      </c>
      <c r="MK48" t="str">
        <f t="shared" ca="1" si="40"/>
        <v/>
      </c>
      <c r="ML48" t="str">
        <f t="shared" ca="1" si="40"/>
        <v/>
      </c>
      <c r="MM48" t="str">
        <f t="shared" ca="1" si="40"/>
        <v/>
      </c>
      <c r="MN48" t="str">
        <f t="shared" ca="1" si="40"/>
        <v/>
      </c>
      <c r="MO48" t="str">
        <f t="shared" ca="1" si="41"/>
        <v/>
      </c>
      <c r="MP48" t="str">
        <f t="shared" ca="1" si="41"/>
        <v/>
      </c>
      <c r="MQ48" t="str">
        <f t="shared" ca="1" si="41"/>
        <v/>
      </c>
      <c r="MR48" t="str">
        <f t="shared" ca="1" si="41"/>
        <v/>
      </c>
      <c r="MS48" t="str">
        <f t="shared" ca="1" si="41"/>
        <v/>
      </c>
      <c r="MT48" t="str">
        <f t="shared" ca="1" si="41"/>
        <v/>
      </c>
      <c r="MU48" t="str">
        <f t="shared" ca="1" si="41"/>
        <v/>
      </c>
      <c r="MV48" t="str">
        <f t="shared" ca="1" si="41"/>
        <v/>
      </c>
      <c r="MW48" t="str">
        <f t="shared" ca="1" si="41"/>
        <v/>
      </c>
      <c r="MX48" t="str">
        <f t="shared" ca="1" si="41"/>
        <v/>
      </c>
      <c r="MY48" t="str">
        <f t="shared" ca="1" si="41"/>
        <v/>
      </c>
      <c r="MZ48" t="str">
        <f t="shared" ca="1" si="41"/>
        <v/>
      </c>
      <c r="NA48" t="str">
        <f t="shared" ca="1" si="41"/>
        <v/>
      </c>
      <c r="NB48" t="str">
        <f t="shared" ca="1" si="41"/>
        <v/>
      </c>
      <c r="NC48" t="str">
        <f t="shared" ca="1" si="41"/>
        <v/>
      </c>
      <c r="ND48" t="str">
        <f t="shared" ca="1" si="41"/>
        <v/>
      </c>
      <c r="NE48" t="str">
        <f t="shared" ca="1" si="42"/>
        <v/>
      </c>
      <c r="NF48" t="str">
        <f t="shared" ca="1" si="42"/>
        <v/>
      </c>
      <c r="NG48" t="str">
        <f t="shared" ca="1" si="42"/>
        <v/>
      </c>
      <c r="NH48" t="str">
        <f t="shared" ca="1" si="42"/>
        <v/>
      </c>
      <c r="NI48" t="str">
        <f t="shared" ca="1" si="42"/>
        <v/>
      </c>
      <c r="NJ48" t="str">
        <f t="shared" ca="1" si="42"/>
        <v/>
      </c>
      <c r="NK48" t="str">
        <f t="shared" ca="1" si="42"/>
        <v/>
      </c>
      <c r="NL48" t="str">
        <f t="shared" ca="1" si="42"/>
        <v/>
      </c>
      <c r="NM48" t="str">
        <f t="shared" ca="1" si="42"/>
        <v/>
      </c>
      <c r="NN48" t="str">
        <f t="shared" ca="1" si="42"/>
        <v/>
      </c>
      <c r="NO48" t="str">
        <f t="shared" ca="1" si="42"/>
        <v/>
      </c>
      <c r="NP48" t="str">
        <f t="shared" ca="1" si="42"/>
        <v/>
      </c>
      <c r="NQ48" t="str">
        <f t="shared" ca="1" si="42"/>
        <v/>
      </c>
      <c r="NR48" t="str">
        <f t="shared" ca="1" si="42"/>
        <v/>
      </c>
      <c r="NS48" t="str">
        <f t="shared" ca="1" si="42"/>
        <v/>
      </c>
      <c r="NT48" t="str">
        <f t="shared" ca="1" si="42"/>
        <v/>
      </c>
      <c r="NU48" t="str">
        <f t="shared" ca="1" si="43"/>
        <v/>
      </c>
      <c r="NV48" t="str">
        <f t="shared" ca="1" si="43"/>
        <v/>
      </c>
      <c r="NW48" t="str">
        <f t="shared" ca="1" si="43"/>
        <v/>
      </c>
      <c r="NX48" t="str">
        <f t="shared" ca="1" si="43"/>
        <v/>
      </c>
      <c r="NY48" t="str">
        <f t="shared" ca="1" si="43"/>
        <v/>
      </c>
      <c r="NZ48" t="str">
        <f t="shared" ca="1" si="43"/>
        <v/>
      </c>
      <c r="OA48" t="str">
        <f t="shared" ca="1" si="43"/>
        <v/>
      </c>
      <c r="OB48" t="str">
        <f t="shared" ca="1" si="43"/>
        <v/>
      </c>
      <c r="OC48" t="str">
        <f t="shared" ca="1" si="43"/>
        <v/>
      </c>
      <c r="OD48" t="str">
        <f t="shared" ca="1" si="43"/>
        <v/>
      </c>
      <c r="OE48" t="str">
        <f t="shared" ca="1" si="43"/>
        <v/>
      </c>
      <c r="OF48" t="str">
        <f t="shared" ca="1" si="43"/>
        <v/>
      </c>
      <c r="OG48" t="str">
        <f t="shared" ca="1" si="43"/>
        <v/>
      </c>
      <c r="OH48" t="str">
        <f t="shared" ca="1" si="43"/>
        <v/>
      </c>
      <c r="OI48" t="str">
        <f t="shared" ca="1" si="43"/>
        <v/>
      </c>
      <c r="OJ48" t="str">
        <f t="shared" ca="1" si="43"/>
        <v/>
      </c>
      <c r="OL48">
        <v>26</v>
      </c>
      <c r="OM48" s="67" t="str">
        <f ca="1">IF($OM47&lt;&gt;"",IF(COUNTIF($OM$23:$OM47,$OM47)-INDEX($AD$23:$AD$48,MATCH($OM47,$AC$23:$AC$48,0),1)=0,INDEX($AC$23:$AC$48,MATCH($OM47,$AC$23:$AC$48,0)+1,1),$OM47),"")</f>
        <v>Balance Sheet</v>
      </c>
      <c r="ON48">
        <f t="shared" ca="1" si="22"/>
        <v>12</v>
      </c>
      <c r="OO48" t="str">
        <f t="shared" ca="1" si="16"/>
        <v/>
      </c>
      <c r="OP48" t="str">
        <f t="shared" ca="1" si="17"/>
        <v>SGGrids</v>
      </c>
      <c r="OQ48" s="68" t="str">
        <f t="shared" ca="1" si="18"/>
        <v>SGGridNames</v>
      </c>
      <c r="OT48" t="str">
        <f ca="1">IF($OT47&lt;&gt;"",IF(COUNTIF($OT$23:$OT47,$OT47)-INDEX($AF$23:$AF$48,MATCH($OT47,$AE$23:$AE$48,0),1)=0,INDEX($AE$23:$AE$48,MATCH($OT47,$AE$23:$AE$48,0)+1,1),$OT47),"")</f>
        <v/>
      </c>
      <c r="OU48" t="str">
        <f t="shared" ca="1" si="23"/>
        <v/>
      </c>
      <c r="OV48" t="str">
        <f t="shared" ca="1" si="19"/>
        <v/>
      </c>
      <c r="OW48" t="str">
        <f t="shared" ca="1" si="20"/>
        <v/>
      </c>
      <c r="OX48" t="str">
        <f t="shared" ca="1" si="21"/>
        <v/>
      </c>
    </row>
    <row r="49" spans="4:414">
      <c r="D49" s="21"/>
      <c r="E49" s="21" t="s">
        <v>3336</v>
      </c>
      <c r="F49" s="53" t="s">
        <v>8101</v>
      </c>
      <c r="G49" s="21"/>
      <c r="H49" s="45"/>
      <c r="I49" s="53"/>
      <c r="J49" s="53" t="s">
        <v>8556</v>
      </c>
      <c r="K49" s="53"/>
      <c r="L49" s="45" t="str">
        <f ca="1">IF($O49&lt;&gt;"Key Field",IF(ISNUMBER(MATCH(OFFSET($I49,0,RIGHT($F49)-1),OFFSET($C$7,0,RIGHT($F49)-1,8,1),0)),IF(_xll.BDP(TKR,CHOOSE(RIGHT($F49,1),"BI031","BI032","BI033"),"EQY_FUNDS_SEGMENT_NUMBER",MATCH(OFFSET($I49,0,RIGHT($F49)-1),OFFSET($C$7,0,RIGHT($F49)-1,8,1),0))/100&gt;Industry!$W$7,TRUE,""),""),"")</f>
        <v/>
      </c>
      <c r="M49" s="45"/>
      <c r="N49" s="21" t="s">
        <v>1306</v>
      </c>
      <c r="O49" s="21" t="s">
        <v>8101</v>
      </c>
      <c r="P49" s="21" t="s">
        <v>3293</v>
      </c>
      <c r="Q49" s="45"/>
      <c r="R49" s="21" t="s">
        <v>8109</v>
      </c>
      <c r="S49" s="21" t="s">
        <v>8110</v>
      </c>
      <c r="T49" s="21" t="s">
        <v>8546</v>
      </c>
      <c r="U49" s="45" t="str">
        <f ca="1">IF($O49&lt;&gt;"Key Field",IF(ISNUMBER(MATCH(OFFSET($R49,0,RIGHT($O49)-1),OFFSET($C$7,0,RIGHT($O49)-1,8,1),0)),IF(_xll.BDP(TKR,CHOOSE(RIGHT($O49,1),"BI031","BI032","BI033"),"EQY_FUNDS_SEGMENT_NUMBER",MATCH(OFFSET($R49,0,RIGHT($O49)-1),OFFSET($C$7,0,RIGHT($O49)-1,8,1),0))/100&gt;Industry!$W$7,TRUE,""),""),"")</f>
        <v/>
      </c>
      <c r="V49" s="72"/>
      <c r="Y49" t="str">
        <f ca="1">IFERROR(IF(OR($H49,$L49,$M49)=TRUE,COUNTIF(Y$23:Y48,"&gt;0")+1,""),"")</f>
        <v/>
      </c>
      <c r="Z49" t="str">
        <f ca="1">IFERROR(IF(OR($Q49,$U49,$V49)=TRUE,COUNTIF(Z$23:Z48,"&gt;0")+1,""),"")</f>
        <v/>
      </c>
      <c r="OL49">
        <v>27</v>
      </c>
      <c r="OM49" s="67"/>
      <c r="OQ49" s="68"/>
      <c r="OT49" t="str">
        <f ca="1">IF($OT48&lt;&gt;"",IF(COUNTIF($OT$23:$OT48,$OT48)-INDEX($AF$23:$AF$48,MATCH($OT48,$AE$23:$AE$48,0),1)=0,INDEX($AE$23:$AE$48,MATCH($OT48,$AE$23:$AE$48,0)+1,1),$OT48),"")</f>
        <v/>
      </c>
      <c r="OU49" t="str">
        <f t="shared" ca="1" si="23"/>
        <v/>
      </c>
      <c r="OV49" t="str">
        <f t="shared" ca="1" si="19"/>
        <v/>
      </c>
      <c r="OW49" t="str">
        <f t="shared" ca="1" si="20"/>
        <v/>
      </c>
      <c r="OX49" t="str">
        <f t="shared" ca="1" si="21"/>
        <v/>
      </c>
    </row>
    <row r="50" spans="4:414">
      <c r="D50" s="21"/>
      <c r="E50" s="21" t="s">
        <v>3337</v>
      </c>
      <c r="F50" s="53" t="s">
        <v>8100</v>
      </c>
      <c r="G50" s="21"/>
      <c r="H50" s="45"/>
      <c r="I50" s="53" t="s">
        <v>3337</v>
      </c>
      <c r="J50" s="53"/>
      <c r="K50" s="53"/>
      <c r="L50" s="45" t="str">
        <f ca="1">IF($O50&lt;&gt;"Key Field",IF(ISNUMBER(MATCH(OFFSET($I50,0,RIGHT($F50)-1),OFFSET($C$7,0,RIGHT($F50)-1,8,1),0)),IF(_xll.BDP(TKR,CHOOSE(RIGHT($F50,1),"BI031","BI032","BI033"),"EQY_FUNDS_SEGMENT_NUMBER",MATCH(OFFSET($I50,0,RIGHT($F50)-1),OFFSET($C$7,0,RIGHT($F50)-1,8,1),0))/100&gt;Industry!$W$7,TRUE,""),""),"")</f>
        <v/>
      </c>
      <c r="M50" s="45"/>
      <c r="N50" s="21" t="s">
        <v>3250</v>
      </c>
      <c r="O50" s="21" t="s">
        <v>8102</v>
      </c>
      <c r="P50" s="21" t="s">
        <v>3294</v>
      </c>
      <c r="Q50" s="45"/>
      <c r="R50" s="21" t="s">
        <v>8109</v>
      </c>
      <c r="S50" s="21" t="s">
        <v>8110</v>
      </c>
      <c r="T50" s="21" t="s">
        <v>8546</v>
      </c>
      <c r="U50" s="45" t="str">
        <f ca="1">IF($O50&lt;&gt;"Key Field",IF(ISNUMBER(MATCH(OFFSET($R50,0,RIGHT($O50)-1),OFFSET($C$7,0,RIGHT($O50)-1,8,1),0)),IF(_xll.BDP(TKR,CHOOSE(RIGHT($O50,1),"BI031","BI032","BI033"),"EQY_FUNDS_SEGMENT_NUMBER",MATCH(OFFSET($R50,0,RIGHT($O50)-1),OFFSET($C$7,0,RIGHT($O50)-1,8,1),0))/100&gt;Industry!$W$7,TRUE,""),""),"")</f>
        <v/>
      </c>
      <c r="V50" s="72"/>
      <c r="Y50" t="str">
        <f ca="1">IFERROR(IF(OR($H50,$L50,$M50)=TRUE,COUNTIF(Y$23:Y49,"&gt;0")+1,""),"")</f>
        <v/>
      </c>
      <c r="Z50" t="str">
        <f ca="1">IFERROR(IF(OR($Q50,$U50,$V50)=TRUE,COUNTIF(Z$23:Z49,"&gt;0")+1,""),"")</f>
        <v/>
      </c>
      <c r="OL50">
        <v>28</v>
      </c>
      <c r="OM50" s="67"/>
      <c r="OQ50" s="68"/>
      <c r="OT50" t="str">
        <f ca="1">IF($OT49&lt;&gt;"",IF(COUNTIF($OT$23:$OT49,$OT49)-INDEX($AF$23:$AF$48,MATCH($OT49,$AE$23:$AE$48,0),1)=0,INDEX($AE$23:$AE$48,MATCH($OT49,$AE$23:$AE$48,0)+1,1),$OT49),"")</f>
        <v/>
      </c>
      <c r="OU50" t="str">
        <f t="shared" ca="1" si="23"/>
        <v/>
      </c>
      <c r="OV50" t="str">
        <f t="shared" ca="1" si="19"/>
        <v/>
      </c>
      <c r="OW50" t="str">
        <f t="shared" ca="1" si="20"/>
        <v/>
      </c>
      <c r="OX50" t="str">
        <f t="shared" ca="1" si="21"/>
        <v/>
      </c>
    </row>
    <row r="51" spans="4:414">
      <c r="D51" s="21"/>
      <c r="E51" s="21"/>
      <c r="N51" s="21" t="s">
        <v>3250</v>
      </c>
      <c r="O51" s="21" t="s">
        <v>8102</v>
      </c>
      <c r="P51" s="21" t="s">
        <v>8895</v>
      </c>
      <c r="Q51" s="45"/>
      <c r="R51" s="21" t="s">
        <v>8109</v>
      </c>
      <c r="S51" s="21" t="s">
        <v>8110</v>
      </c>
      <c r="T51" s="21" t="s">
        <v>8111</v>
      </c>
      <c r="U51" s="45" t="str">
        <f ca="1">IF($O51&lt;&gt;"Key Field",IF(ISNUMBER(MATCH(OFFSET($R51,0,RIGHT($O51)-1),OFFSET($C$7,0,RIGHT($O51)-1,8,1),0)),IF(_xll.BDP(TKR,CHOOSE(RIGHT($O51,1),"BI031","BI032","BI033"),"EQY_FUNDS_SEGMENT_NUMBER",MATCH(OFFSET($R51,0,RIGHT($O51)-1),OFFSET($C$7,0,RIGHT($O51)-1,8,1),0))/100&gt;Industry!$W$7,TRUE,""),""),"")</f>
        <v/>
      </c>
      <c r="V51" s="72"/>
      <c r="Z51" t="str">
        <f ca="1">IFERROR(IF(OR($Q51,$U51,$V51)=TRUE,COUNTIF(Z$23:Z50,"&gt;0")+1,""),"")</f>
        <v/>
      </c>
      <c r="OL51">
        <v>29</v>
      </c>
      <c r="OM51" s="67"/>
      <c r="OQ51" s="68"/>
      <c r="OT51" t="str">
        <f ca="1">IF($OT50&lt;&gt;"",IF(COUNTIF($OT$23:$OT50,$OT50)-INDEX($AF$23:$AF$48,MATCH($OT50,$AE$23:$AE$48,0),1)=0,INDEX($AE$23:$AE$48,MATCH($OT50,$AE$23:$AE$48,0)+1,1),$OT50),"")</f>
        <v/>
      </c>
      <c r="OU51" t="str">
        <f t="shared" ca="1" si="23"/>
        <v/>
      </c>
      <c r="OV51" t="str">
        <f t="shared" ca="1" si="19"/>
        <v/>
      </c>
      <c r="OW51" t="str">
        <f t="shared" ca="1" si="20"/>
        <v/>
      </c>
      <c r="OX51" t="str">
        <f t="shared" ca="1" si="21"/>
        <v/>
      </c>
    </row>
    <row r="52" spans="4:414">
      <c r="D52" s="21"/>
      <c r="E52" s="21"/>
      <c r="N52" s="21" t="s">
        <v>3250</v>
      </c>
      <c r="O52" s="21" t="s">
        <v>8102</v>
      </c>
      <c r="P52" s="21" t="s">
        <v>8896</v>
      </c>
      <c r="Q52" s="45"/>
      <c r="R52" s="21" t="s">
        <v>8109</v>
      </c>
      <c r="S52" s="21" t="s">
        <v>8110</v>
      </c>
      <c r="T52" s="21" t="s">
        <v>8547</v>
      </c>
      <c r="U52" s="45" t="str">
        <f ca="1">IF($O52&lt;&gt;"Key Field",IF(ISNUMBER(MATCH(OFFSET($R52,0,RIGHT($O52)-1),OFFSET($C$7,0,RIGHT($O52)-1,8,1),0)),IF(_xll.BDP(TKR,CHOOSE(RIGHT($O52,1),"BI031","BI032","BI033"),"EQY_FUNDS_SEGMENT_NUMBER",MATCH(OFFSET($R52,0,RIGHT($O52)-1),OFFSET($C$7,0,RIGHT($O52)-1,8,1),0))/100&gt;Industry!$W$7,TRUE,""),""),"")</f>
        <v/>
      </c>
      <c r="V52" s="72"/>
      <c r="Z52" t="str">
        <f ca="1">IFERROR(IF(OR($Q52,$U52,$V52)=TRUE,COUNTIF(Z$23:Z51,"&gt;0")+1,""),"")</f>
        <v/>
      </c>
      <c r="OL52">
        <v>30</v>
      </c>
      <c r="OM52" s="67"/>
      <c r="OQ52" s="68"/>
      <c r="OT52" t="str">
        <f ca="1">IF($OT51&lt;&gt;"",IF(COUNTIF($OT$23:$OT51,$OT51)-INDEX($AF$23:$AF$48,MATCH($OT51,$AE$23:$AE$48,0),1)=0,INDEX($AE$23:$AE$48,MATCH($OT51,$AE$23:$AE$48,0)+1,1),$OT51),"")</f>
        <v/>
      </c>
      <c r="OU52" t="str">
        <f t="shared" ca="1" si="23"/>
        <v/>
      </c>
      <c r="OV52" t="str">
        <f t="shared" ca="1" si="19"/>
        <v/>
      </c>
      <c r="OW52" t="str">
        <f t="shared" ca="1" si="20"/>
        <v/>
      </c>
      <c r="OX52" t="str">
        <f t="shared" ca="1" si="21"/>
        <v/>
      </c>
    </row>
    <row r="53" spans="4:414">
      <c r="D53" s="21"/>
      <c r="E53" s="21"/>
      <c r="N53" s="21" t="s">
        <v>3250</v>
      </c>
      <c r="O53" s="21" t="s">
        <v>8102</v>
      </c>
      <c r="P53" s="21" t="s">
        <v>8897</v>
      </c>
      <c r="Q53" s="45"/>
      <c r="R53" s="21" t="s">
        <v>8109</v>
      </c>
      <c r="S53" s="21" t="s">
        <v>8110</v>
      </c>
      <c r="T53" s="21" t="s">
        <v>8883</v>
      </c>
      <c r="U53" s="45" t="str">
        <f ca="1">IF($O53&lt;&gt;"Key Field",IF(ISNUMBER(MATCH(OFFSET($R53,0,RIGHT($O53)-1),OFFSET($C$7,0,RIGHT($O53)-1,8,1),0)),IF(_xll.BDP(TKR,CHOOSE(RIGHT($O53,1),"BI031","BI032","BI033"),"EQY_FUNDS_SEGMENT_NUMBER",MATCH(OFFSET($R53,0,RIGHT($O53)-1),OFFSET($C$7,0,RIGHT($O53)-1,8,1),0))/100&gt;Industry!$W$7,TRUE,""),""),"")</f>
        <v/>
      </c>
      <c r="V53" s="72"/>
      <c r="Z53" t="str">
        <f ca="1">IFERROR(IF(OR($Q53,$U53,$V53)=TRUE,COUNTIF(Z$23:Z52,"&gt;0")+1,""),"")</f>
        <v/>
      </c>
      <c r="OL53">
        <v>31</v>
      </c>
      <c r="OM53" s="67"/>
      <c r="OQ53" s="68"/>
      <c r="OT53" t="str">
        <f ca="1">IF($OT52&lt;&gt;"",IF(COUNTIF($OT$23:$OT52,$OT52)-INDEX($AF$23:$AF$48,MATCH($OT52,$AE$23:$AE$48,0),1)=0,INDEX($AE$23:$AE$48,MATCH($OT52,$AE$23:$AE$48,0)+1,1),$OT52),"")</f>
        <v/>
      </c>
      <c r="OU53" t="str">
        <f t="shared" ca="1" si="23"/>
        <v/>
      </c>
      <c r="OV53" t="str">
        <f t="shared" ca="1" si="19"/>
        <v/>
      </c>
      <c r="OW53" t="str">
        <f t="shared" ca="1" si="20"/>
        <v/>
      </c>
      <c r="OX53" t="str">
        <f t="shared" ca="1" si="21"/>
        <v/>
      </c>
    </row>
    <row r="54" spans="4:414">
      <c r="D54" s="21"/>
      <c r="E54" s="21"/>
      <c r="N54" s="21" t="s">
        <v>3250</v>
      </c>
      <c r="O54" s="21" t="s">
        <v>8102</v>
      </c>
      <c r="P54" s="21" t="s">
        <v>8898</v>
      </c>
      <c r="Q54" s="45"/>
      <c r="R54" s="21" t="s">
        <v>8109</v>
      </c>
      <c r="S54" s="21" t="s">
        <v>8110</v>
      </c>
      <c r="T54" s="21" t="s">
        <v>3335</v>
      </c>
      <c r="U54" s="45" t="str">
        <f ca="1">IF($O54&lt;&gt;"Key Field",IF(ISNUMBER(MATCH(OFFSET($R54,0,RIGHT($O54)-1),OFFSET($C$7,0,RIGHT($O54)-1,8,1),0)),IF(_xll.BDP(TKR,CHOOSE(RIGHT($O54,1),"BI031","BI032","BI033"),"EQY_FUNDS_SEGMENT_NUMBER",MATCH(OFFSET($R54,0,RIGHT($O54)-1),OFFSET($C$7,0,RIGHT($O54)-1,8,1),0))/100&gt;Industry!$W$7,TRUE,""),""),"")</f>
        <v/>
      </c>
      <c r="V54" s="72"/>
      <c r="Z54" t="str">
        <f ca="1">IFERROR(IF(OR($Q54,$U54,$V54)=TRUE,COUNTIF(Z$23:Z53,"&gt;0")+1,""),"")</f>
        <v/>
      </c>
      <c r="OL54">
        <v>32</v>
      </c>
      <c r="OM54" s="67"/>
      <c r="OQ54" s="68"/>
      <c r="OT54" t="str">
        <f ca="1">IF($OT53&lt;&gt;"",IF(COUNTIF($OT$23:$OT53,$OT53)-INDEX($AF$23:$AF$48,MATCH($OT53,$AE$23:$AE$48,0),1)=0,INDEX($AE$23:$AE$48,MATCH($OT53,$AE$23:$AE$48,0)+1,1),$OT53),"")</f>
        <v/>
      </c>
      <c r="OU54" t="str">
        <f t="shared" ca="1" si="23"/>
        <v/>
      </c>
      <c r="OV54" t="str">
        <f t="shared" ca="1" si="19"/>
        <v/>
      </c>
      <c r="OW54" t="str">
        <f t="shared" ca="1" si="20"/>
        <v/>
      </c>
      <c r="OX54" t="str">
        <f t="shared" ca="1" si="21"/>
        <v/>
      </c>
    </row>
    <row r="55" spans="4:414">
      <c r="D55" s="21"/>
      <c r="E55" s="21"/>
      <c r="N55" s="21" t="s">
        <v>3250</v>
      </c>
      <c r="O55" s="21" t="s">
        <v>8102</v>
      </c>
      <c r="P55" s="21" t="s">
        <v>8899</v>
      </c>
      <c r="Q55" s="45"/>
      <c r="R55" s="21" t="s">
        <v>8109</v>
      </c>
      <c r="S55" s="21" t="s">
        <v>8110</v>
      </c>
      <c r="T55" s="21" t="s">
        <v>8557</v>
      </c>
      <c r="U55" s="45" t="str">
        <f ca="1">IF($O55&lt;&gt;"Key Field",IF(ISNUMBER(MATCH(OFFSET($R55,0,RIGHT($O55)-1),OFFSET($C$7,0,RIGHT($O55)-1,8,1),0)),IF(_xll.BDP(TKR,CHOOSE(RIGHT($O55,1),"BI031","BI032","BI033"),"EQY_FUNDS_SEGMENT_NUMBER",MATCH(OFFSET($R55,0,RIGHT($O55)-1),OFFSET($C$7,0,RIGHT($O55)-1,8,1),0))/100&gt;Industry!$W$7,TRUE,""),""),"")</f>
        <v/>
      </c>
      <c r="V55" s="72"/>
      <c r="Z55" t="str">
        <f ca="1">IFERROR(IF(OR($Q55,$U55,$V55)=TRUE,COUNTIF(Z$23:Z54,"&gt;0")+1,""),"")</f>
        <v/>
      </c>
      <c r="OL55">
        <v>33</v>
      </c>
      <c r="OM55" s="67"/>
      <c r="OQ55" s="68"/>
      <c r="OT55" t="str">
        <f ca="1">IF($OT54&lt;&gt;"",IF(COUNTIF($OT$23:$OT54,$OT54)-INDEX($AF$23:$AF$48,MATCH($OT54,$AE$23:$AE$48,0),1)=0,INDEX($AE$23:$AE$48,MATCH($OT54,$AE$23:$AE$48,0)+1,1),$OT54),"")</f>
        <v/>
      </c>
      <c r="OU55" t="str">
        <f t="shared" ca="1" si="23"/>
        <v/>
      </c>
      <c r="OV55" t="str">
        <f t="shared" ca="1" si="19"/>
        <v/>
      </c>
      <c r="OW55" t="str">
        <f t="shared" ca="1" si="20"/>
        <v/>
      </c>
      <c r="OX55" t="str">
        <f t="shared" ca="1" si="21"/>
        <v/>
      </c>
    </row>
    <row r="56" spans="4:414">
      <c r="D56" s="21"/>
      <c r="E56" s="21"/>
      <c r="N56" s="21" t="s">
        <v>3249</v>
      </c>
      <c r="O56" s="21" t="s">
        <v>8102</v>
      </c>
      <c r="P56" s="21" t="s">
        <v>3295</v>
      </c>
      <c r="Q56" s="45"/>
      <c r="R56" s="21" t="s">
        <v>8109</v>
      </c>
      <c r="S56" s="21" t="s">
        <v>8110</v>
      </c>
      <c r="T56" s="21" t="s">
        <v>8546</v>
      </c>
      <c r="U56" s="45" t="str">
        <f ca="1">IF($O56&lt;&gt;"Key Field",IF(ISNUMBER(MATCH(OFFSET($R56,0,RIGHT($O56)-1),OFFSET($C$7,0,RIGHT($O56)-1,8,1),0)),IF(_xll.BDP(TKR,CHOOSE(RIGHT($O56,1),"BI031","BI032","BI033"),"EQY_FUNDS_SEGMENT_NUMBER",MATCH(OFFSET($R56,0,RIGHT($O56)-1),OFFSET($C$7,0,RIGHT($O56)-1,8,1),0))/100&gt;Industry!$W$7,TRUE,""),""),"")</f>
        <v/>
      </c>
      <c r="V56" s="72"/>
      <c r="Z56" t="str">
        <f ca="1">IFERROR(IF(OR($Q56,$U56,$V56)=TRUE,COUNTIF(Z$23:Z55,"&gt;0")+1,""),"")</f>
        <v/>
      </c>
      <c r="OL56">
        <v>34</v>
      </c>
      <c r="OM56" s="67"/>
      <c r="OQ56" s="68"/>
      <c r="OT56" t="str">
        <f ca="1">IF($OT55&lt;&gt;"",IF(COUNTIF($OT$23:$OT55,$OT55)-INDEX($AF$23:$AF$48,MATCH($OT55,$AE$23:$AE$48,0),1)=0,INDEX($AE$23:$AE$48,MATCH($OT55,$AE$23:$AE$48,0)+1,1),$OT55),"")</f>
        <v/>
      </c>
      <c r="OU56" t="str">
        <f t="shared" ca="1" si="23"/>
        <v/>
      </c>
      <c r="OV56" t="str">
        <f t="shared" ca="1" si="19"/>
        <v/>
      </c>
      <c r="OW56" t="str">
        <f t="shared" ca="1" si="20"/>
        <v/>
      </c>
      <c r="OX56" t="str">
        <f t="shared" ca="1" si="21"/>
        <v/>
      </c>
    </row>
    <row r="57" spans="4:414">
      <c r="D57" s="21"/>
      <c r="E57" s="21"/>
      <c r="N57" s="21" t="s">
        <v>3249</v>
      </c>
      <c r="O57" s="21" t="s">
        <v>8102</v>
      </c>
      <c r="P57" s="21" t="s">
        <v>8900</v>
      </c>
      <c r="Q57" s="45"/>
      <c r="R57" s="21" t="s">
        <v>8109</v>
      </c>
      <c r="S57" s="21" t="s">
        <v>8110</v>
      </c>
      <c r="T57" s="21" t="s">
        <v>8111</v>
      </c>
      <c r="U57" s="45" t="str">
        <f ca="1">IF($O57&lt;&gt;"Key Field",IF(ISNUMBER(MATCH(OFFSET($R57,0,RIGHT($O57)-1),OFFSET($C$7,0,RIGHT($O57)-1,8,1),0)),IF(_xll.BDP(TKR,CHOOSE(RIGHT($O57,1),"BI031","BI032","BI033"),"EQY_FUNDS_SEGMENT_NUMBER",MATCH(OFFSET($R57,0,RIGHT($O57)-1),OFFSET($C$7,0,RIGHT($O57)-1,8,1),0))/100&gt;Industry!$W$7,TRUE,""),""),"")</f>
        <v/>
      </c>
      <c r="V57" s="72"/>
      <c r="Z57" t="str">
        <f ca="1">IFERROR(IF(OR($Q57,$U57,$V57)=TRUE,COUNTIF(Z$23:Z56,"&gt;0")+1,""),"")</f>
        <v/>
      </c>
      <c r="OL57">
        <v>35</v>
      </c>
      <c r="OM57" s="67"/>
      <c r="OQ57" s="68"/>
      <c r="OT57" t="str">
        <f ca="1">IF($OT56&lt;&gt;"",IF(COUNTIF($OT$23:$OT56,$OT56)-INDEX($AF$23:$AF$48,MATCH($OT56,$AE$23:$AE$48,0),1)=0,INDEX($AE$23:$AE$48,MATCH($OT56,$AE$23:$AE$48,0)+1,1),$OT56),"")</f>
        <v/>
      </c>
      <c r="OU57" t="str">
        <f t="shared" ca="1" si="23"/>
        <v/>
      </c>
      <c r="OV57" t="str">
        <f t="shared" ca="1" si="19"/>
        <v/>
      </c>
      <c r="OW57" t="str">
        <f t="shared" ca="1" si="20"/>
        <v/>
      </c>
      <c r="OX57" t="str">
        <f t="shared" ca="1" si="21"/>
        <v/>
      </c>
    </row>
    <row r="58" spans="4:414">
      <c r="D58" s="21"/>
      <c r="E58" s="21"/>
      <c r="N58" s="21" t="s">
        <v>3249</v>
      </c>
      <c r="O58" s="21" t="s">
        <v>8102</v>
      </c>
      <c r="P58" s="21" t="s">
        <v>8901</v>
      </c>
      <c r="Q58" s="45"/>
      <c r="R58" s="21" t="s">
        <v>8109</v>
      </c>
      <c r="S58" s="21" t="s">
        <v>8110</v>
      </c>
      <c r="T58" s="21" t="s">
        <v>8547</v>
      </c>
      <c r="U58" s="45" t="str">
        <f ca="1">IF($O58&lt;&gt;"Key Field",IF(ISNUMBER(MATCH(OFFSET($R58,0,RIGHT($O58)-1),OFFSET($C$7,0,RIGHT($O58)-1,8,1),0)),IF(_xll.BDP(TKR,CHOOSE(RIGHT($O58,1),"BI031","BI032","BI033"),"EQY_FUNDS_SEGMENT_NUMBER",MATCH(OFFSET($R58,0,RIGHT($O58)-1),OFFSET($C$7,0,RIGHT($O58)-1,8,1),0))/100&gt;Industry!$W$7,TRUE,""),""),"")</f>
        <v/>
      </c>
      <c r="V58" s="72"/>
      <c r="Z58" t="str">
        <f ca="1">IFERROR(IF(OR($Q58,$U58,$V58)=TRUE,COUNTIF(Z$23:Z57,"&gt;0")+1,""),"")</f>
        <v/>
      </c>
      <c r="OL58">
        <v>36</v>
      </c>
      <c r="OM58" s="67"/>
      <c r="OQ58" s="68"/>
      <c r="OT58" t="str">
        <f ca="1">IF($OT57&lt;&gt;"",IF(COUNTIF($OT$23:$OT57,$OT57)-INDEX($AF$23:$AF$48,MATCH($OT57,$AE$23:$AE$48,0),1)=0,INDEX($AE$23:$AE$48,MATCH($OT57,$AE$23:$AE$48,0)+1,1),$OT57),"")</f>
        <v/>
      </c>
      <c r="OU58" t="str">
        <f t="shared" ca="1" si="23"/>
        <v/>
      </c>
      <c r="OV58" t="str">
        <f t="shared" ca="1" si="19"/>
        <v/>
      </c>
      <c r="OW58" t="str">
        <f t="shared" ca="1" si="20"/>
        <v/>
      </c>
      <c r="OX58" t="str">
        <f t="shared" ca="1" si="21"/>
        <v/>
      </c>
    </row>
    <row r="59" spans="4:414">
      <c r="D59" s="21"/>
      <c r="E59" s="21"/>
      <c r="N59" s="21" t="s">
        <v>3249</v>
      </c>
      <c r="O59" s="21" t="s">
        <v>8102</v>
      </c>
      <c r="P59" s="21" t="s">
        <v>8902</v>
      </c>
      <c r="Q59" s="45"/>
      <c r="R59" s="21" t="s">
        <v>8109</v>
      </c>
      <c r="S59" s="21" t="s">
        <v>8110</v>
      </c>
      <c r="T59" s="21" t="s">
        <v>8883</v>
      </c>
      <c r="U59" s="45" t="str">
        <f ca="1">IF($O59&lt;&gt;"Key Field",IF(ISNUMBER(MATCH(OFFSET($R59,0,RIGHT($O59)-1),OFFSET($C$7,0,RIGHT($O59)-1,8,1),0)),IF(_xll.BDP(TKR,CHOOSE(RIGHT($O59,1),"BI031","BI032","BI033"),"EQY_FUNDS_SEGMENT_NUMBER",MATCH(OFFSET($R59,0,RIGHT($O59)-1),OFFSET($C$7,0,RIGHT($O59)-1,8,1),0))/100&gt;Industry!$W$7,TRUE,""),""),"")</f>
        <v/>
      </c>
      <c r="V59" s="72"/>
      <c r="Z59" t="str">
        <f ca="1">IFERROR(IF(OR($Q59,$U59,$V59)=TRUE,COUNTIF(Z$23:Z58,"&gt;0")+1,""),"")</f>
        <v/>
      </c>
      <c r="OL59">
        <v>37</v>
      </c>
      <c r="OM59" s="67"/>
      <c r="OQ59" s="68"/>
      <c r="OT59" t="str">
        <f ca="1">IF($OT58&lt;&gt;"",IF(COUNTIF($OT$23:$OT58,$OT58)-INDEX($AF$23:$AF$48,MATCH($OT58,$AE$23:$AE$48,0),1)=0,INDEX($AE$23:$AE$48,MATCH($OT58,$AE$23:$AE$48,0)+1,1),$OT58),"")</f>
        <v/>
      </c>
      <c r="OU59" t="str">
        <f t="shared" ca="1" si="23"/>
        <v/>
      </c>
      <c r="OV59" t="str">
        <f t="shared" ca="1" si="19"/>
        <v/>
      </c>
      <c r="OW59" t="str">
        <f t="shared" ca="1" si="20"/>
        <v/>
      </c>
      <c r="OX59" t="str">
        <f t="shared" ca="1" si="21"/>
        <v/>
      </c>
    </row>
    <row r="60" spans="4:414">
      <c r="D60" s="21"/>
      <c r="E60" s="21"/>
      <c r="N60" s="21" t="s">
        <v>3249</v>
      </c>
      <c r="O60" s="21" t="s">
        <v>8102</v>
      </c>
      <c r="P60" s="21" t="s">
        <v>8903</v>
      </c>
      <c r="Q60" s="45"/>
      <c r="R60" s="21" t="s">
        <v>8109</v>
      </c>
      <c r="S60" s="21" t="s">
        <v>8110</v>
      </c>
      <c r="T60" s="21" t="s">
        <v>3335</v>
      </c>
      <c r="U60" s="45" t="str">
        <f ca="1">IF($O60&lt;&gt;"Key Field",IF(ISNUMBER(MATCH(OFFSET($R60,0,RIGHT($O60)-1),OFFSET($C$7,0,RIGHT($O60)-1,8,1),0)),IF(_xll.BDP(TKR,CHOOSE(RIGHT($O60,1),"BI031","BI032","BI033"),"EQY_FUNDS_SEGMENT_NUMBER",MATCH(OFFSET($R60,0,RIGHT($O60)-1),OFFSET($C$7,0,RIGHT($O60)-1,8,1),0))/100&gt;Industry!$W$7,TRUE,""),""),"")</f>
        <v/>
      </c>
      <c r="V60" s="72"/>
      <c r="Z60" t="str">
        <f ca="1">IFERROR(IF(OR($Q60,$U60,$V60)=TRUE,COUNTIF(Z$23:Z59,"&gt;0")+1,""),"")</f>
        <v/>
      </c>
      <c r="OL60">
        <v>38</v>
      </c>
      <c r="OM60" s="67"/>
      <c r="OQ60" s="68"/>
      <c r="OT60" t="str">
        <f ca="1">IF($OT59&lt;&gt;"",IF(COUNTIF($OT$23:$OT59,$OT59)-INDEX($AF$23:$AF$48,MATCH($OT59,$AE$23:$AE$48,0),1)=0,INDEX($AE$23:$AE$48,MATCH($OT59,$AE$23:$AE$48,0)+1,1),$OT59),"")</f>
        <v/>
      </c>
      <c r="OU60" t="str">
        <f t="shared" ca="1" si="23"/>
        <v/>
      </c>
      <c r="OV60" t="str">
        <f t="shared" ca="1" si="19"/>
        <v/>
      </c>
      <c r="OW60" t="str">
        <f t="shared" ca="1" si="20"/>
        <v/>
      </c>
      <c r="OX60" t="str">
        <f t="shared" ca="1" si="21"/>
        <v/>
      </c>
    </row>
    <row r="61" spans="4:414">
      <c r="D61" s="21"/>
      <c r="E61" s="21"/>
      <c r="N61" s="21" t="s">
        <v>3249</v>
      </c>
      <c r="O61" s="21" t="s">
        <v>8102</v>
      </c>
      <c r="P61" s="21" t="s">
        <v>8904</v>
      </c>
      <c r="Q61" s="45"/>
      <c r="R61" s="21" t="s">
        <v>8109</v>
      </c>
      <c r="S61" s="21" t="s">
        <v>8110</v>
      </c>
      <c r="T61" s="21" t="s">
        <v>8557</v>
      </c>
      <c r="U61" s="45" t="str">
        <f ca="1">IF($O61&lt;&gt;"Key Field",IF(ISNUMBER(MATCH(OFFSET($R61,0,RIGHT($O61)-1),OFFSET($C$7,0,RIGHT($O61)-1,8,1),0)),IF(_xll.BDP(TKR,CHOOSE(RIGHT($O61,1),"BI031","BI032","BI033"),"EQY_FUNDS_SEGMENT_NUMBER",MATCH(OFFSET($R61,0,RIGHT($O61)-1),OFFSET($C$7,0,RIGHT($O61)-1,8,1),0))/100&gt;Industry!$W$7,TRUE,""),""),"")</f>
        <v/>
      </c>
      <c r="V61" s="72"/>
      <c r="Z61" t="str">
        <f ca="1">IFERROR(IF(OR($Q61,$U61,$V61)=TRUE,COUNTIF(Z$23:Z60,"&gt;0")+1,""),"")</f>
        <v/>
      </c>
      <c r="OL61">
        <v>39</v>
      </c>
      <c r="OM61" s="67"/>
      <c r="OQ61" s="68"/>
      <c r="OT61" t="str">
        <f ca="1">IF($OT60&lt;&gt;"",IF(COUNTIF($OT$23:$OT60,$OT60)-INDEX($AF$23:$AF$48,MATCH($OT60,$AE$23:$AE$48,0),1)=0,INDEX($AE$23:$AE$48,MATCH($OT60,$AE$23:$AE$48,0)+1,1),$OT60),"")</f>
        <v/>
      </c>
      <c r="OU61" t="str">
        <f t="shared" ca="1" si="23"/>
        <v/>
      </c>
      <c r="OV61" t="str">
        <f t="shared" ca="1" si="19"/>
        <v/>
      </c>
      <c r="OW61" t="str">
        <f t="shared" ca="1" si="20"/>
        <v/>
      </c>
      <c r="OX61" t="str">
        <f t="shared" ca="1" si="21"/>
        <v/>
      </c>
    </row>
    <row r="62" spans="4:414">
      <c r="D62" s="21"/>
      <c r="E62" s="21"/>
      <c r="N62" s="21" t="s">
        <v>3248</v>
      </c>
      <c r="O62" s="21" t="s">
        <v>8102</v>
      </c>
      <c r="P62" s="21" t="s">
        <v>3296</v>
      </c>
      <c r="Q62" s="45"/>
      <c r="R62" s="21" t="s">
        <v>8109</v>
      </c>
      <c r="S62" s="21" t="s">
        <v>8110</v>
      </c>
      <c r="T62" s="21" t="s">
        <v>8546</v>
      </c>
      <c r="U62" s="45" t="str">
        <f ca="1">IF($O62&lt;&gt;"Key Field",IF(ISNUMBER(MATCH(OFFSET($R62,0,RIGHT($O62)-1),OFFSET($C$7,0,RIGHT($O62)-1,8,1),0)),IF(_xll.BDP(TKR,CHOOSE(RIGHT($O62,1),"BI031","BI032","BI033"),"EQY_FUNDS_SEGMENT_NUMBER",MATCH(OFFSET($R62,0,RIGHT($O62)-1),OFFSET($C$7,0,RIGHT($O62)-1,8,1),0))/100&gt;Industry!$W$7,TRUE,""),""),"")</f>
        <v/>
      </c>
      <c r="V62" s="72"/>
      <c r="Z62" t="str">
        <f ca="1">IFERROR(IF(OR($Q62,$U62,$V62)=TRUE,COUNTIF(Z$23:Z61,"&gt;0")+1,""),"")</f>
        <v/>
      </c>
      <c r="OL62">
        <v>40</v>
      </c>
      <c r="OM62" s="67"/>
      <c r="OQ62" s="68"/>
      <c r="OT62" t="str">
        <f ca="1">IF($OT61&lt;&gt;"",IF(COUNTIF($OT$23:$OT61,$OT61)-INDEX($AF$23:$AF$48,MATCH($OT61,$AE$23:$AE$48,0),1)=0,INDEX($AE$23:$AE$48,MATCH($OT61,$AE$23:$AE$48,0)+1,1),$OT61),"")</f>
        <v/>
      </c>
      <c r="OU62" t="str">
        <f t="shared" ca="1" si="23"/>
        <v/>
      </c>
      <c r="OV62" t="str">
        <f t="shared" ca="1" si="19"/>
        <v/>
      </c>
      <c r="OW62" t="str">
        <f t="shared" ca="1" si="20"/>
        <v/>
      </c>
      <c r="OX62" t="str">
        <f t="shared" ca="1" si="21"/>
        <v/>
      </c>
    </row>
    <row r="63" spans="4:414">
      <c r="D63" s="21"/>
      <c r="E63" s="21"/>
      <c r="N63" s="21" t="s">
        <v>3248</v>
      </c>
      <c r="O63" s="21" t="s">
        <v>8102</v>
      </c>
      <c r="P63" s="21" t="s">
        <v>8905</v>
      </c>
      <c r="Q63" s="45"/>
      <c r="R63" s="21" t="s">
        <v>8109</v>
      </c>
      <c r="S63" s="21" t="s">
        <v>8110</v>
      </c>
      <c r="T63" s="21" t="s">
        <v>8111</v>
      </c>
      <c r="U63" s="45" t="str">
        <f ca="1">IF($O63&lt;&gt;"Key Field",IF(ISNUMBER(MATCH(OFFSET($R63,0,RIGHT($O63)-1),OFFSET($C$7,0,RIGHT($O63)-1,8,1),0)),IF(_xll.BDP(TKR,CHOOSE(RIGHT($O63,1),"BI031","BI032","BI033"),"EQY_FUNDS_SEGMENT_NUMBER",MATCH(OFFSET($R63,0,RIGHT($O63)-1),OFFSET($C$7,0,RIGHT($O63)-1,8,1),0))/100&gt;Industry!$W$7,TRUE,""),""),"")</f>
        <v/>
      </c>
      <c r="V63" s="72"/>
      <c r="Z63" t="str">
        <f ca="1">IFERROR(IF(OR($Q63,$U63,$V63)=TRUE,COUNTIF(Z$23:Z62,"&gt;0")+1,""),"")</f>
        <v/>
      </c>
      <c r="OL63">
        <v>41</v>
      </c>
      <c r="OM63" s="67"/>
      <c r="OQ63" s="68"/>
      <c r="OT63" t="str">
        <f ca="1">IF($OT62&lt;&gt;"",IF(COUNTIF($OT$23:$OT62,$OT62)-INDEX($AF$23:$AF$48,MATCH($OT62,$AE$23:$AE$48,0),1)=0,INDEX($AE$23:$AE$48,MATCH($OT62,$AE$23:$AE$48,0)+1,1),$OT62),"")</f>
        <v/>
      </c>
      <c r="OU63" t="str">
        <f t="shared" ca="1" si="23"/>
        <v/>
      </c>
      <c r="OV63" t="str">
        <f t="shared" ca="1" si="19"/>
        <v/>
      </c>
      <c r="OW63" t="str">
        <f t="shared" ca="1" si="20"/>
        <v/>
      </c>
      <c r="OX63" t="str">
        <f t="shared" ca="1" si="21"/>
        <v/>
      </c>
    </row>
    <row r="64" spans="4:414">
      <c r="D64" s="21"/>
      <c r="E64" s="21"/>
      <c r="N64" s="21" t="s">
        <v>3248</v>
      </c>
      <c r="O64" s="21" t="s">
        <v>8102</v>
      </c>
      <c r="P64" s="21" t="s">
        <v>8906</v>
      </c>
      <c r="Q64" s="45"/>
      <c r="R64" s="21" t="s">
        <v>8109</v>
      </c>
      <c r="S64" s="21" t="s">
        <v>8110</v>
      </c>
      <c r="T64" s="21" t="s">
        <v>8547</v>
      </c>
      <c r="U64" s="45" t="str">
        <f ca="1">IF($O64&lt;&gt;"Key Field",IF(ISNUMBER(MATCH(OFFSET($R64,0,RIGHT($O64)-1),OFFSET($C$7,0,RIGHT($O64)-1,8,1),0)),IF(_xll.BDP(TKR,CHOOSE(RIGHT($O64,1),"BI031","BI032","BI033"),"EQY_FUNDS_SEGMENT_NUMBER",MATCH(OFFSET($R64,0,RIGHT($O64)-1),OFFSET($C$7,0,RIGHT($O64)-1,8,1),0))/100&gt;Industry!$W$7,TRUE,""),""),"")</f>
        <v/>
      </c>
      <c r="V64" s="72"/>
      <c r="Z64" t="str">
        <f ca="1">IFERROR(IF(OR($Q64,$U64,$V64)=TRUE,COUNTIF(Z$23:Z63,"&gt;0")+1,""),"")</f>
        <v/>
      </c>
      <c r="OL64">
        <v>42</v>
      </c>
      <c r="OM64" s="67"/>
      <c r="OQ64" s="68"/>
      <c r="OT64" t="str">
        <f ca="1">IF($OT63&lt;&gt;"",IF(COUNTIF($OT$23:$OT63,$OT63)-INDEX($AF$23:$AF$48,MATCH($OT63,$AE$23:$AE$48,0),1)=0,INDEX($AE$23:$AE$48,MATCH($OT63,$AE$23:$AE$48,0)+1,1),$OT63),"")</f>
        <v/>
      </c>
      <c r="OU64" t="str">
        <f t="shared" ca="1" si="23"/>
        <v/>
      </c>
      <c r="OV64" t="str">
        <f t="shared" ca="1" si="19"/>
        <v/>
      </c>
      <c r="OW64" t="str">
        <f t="shared" ca="1" si="20"/>
        <v/>
      </c>
      <c r="OX64" t="str">
        <f t="shared" ca="1" si="21"/>
        <v/>
      </c>
    </row>
    <row r="65" spans="4:414">
      <c r="D65" s="21"/>
      <c r="E65" s="21"/>
      <c r="N65" s="21" t="s">
        <v>3248</v>
      </c>
      <c r="O65" s="21" t="s">
        <v>8102</v>
      </c>
      <c r="P65" s="21" t="s">
        <v>8907</v>
      </c>
      <c r="Q65" s="45"/>
      <c r="R65" s="21" t="s">
        <v>8109</v>
      </c>
      <c r="S65" s="21" t="s">
        <v>8110</v>
      </c>
      <c r="T65" s="21" t="s">
        <v>8883</v>
      </c>
      <c r="U65" s="45" t="str">
        <f ca="1">IF($O65&lt;&gt;"Key Field",IF(ISNUMBER(MATCH(OFFSET($R65,0,RIGHT($O65)-1),OFFSET($C$7,0,RIGHT($O65)-1,8,1),0)),IF(_xll.BDP(TKR,CHOOSE(RIGHT($O65,1),"BI031","BI032","BI033"),"EQY_FUNDS_SEGMENT_NUMBER",MATCH(OFFSET($R65,0,RIGHT($O65)-1),OFFSET($C$7,0,RIGHT($O65)-1,8,1),0))/100&gt;Industry!$W$7,TRUE,""),""),"")</f>
        <v/>
      </c>
      <c r="V65" s="72"/>
      <c r="Z65" t="str">
        <f ca="1">IFERROR(IF(OR($Q65,$U65,$V65)=TRUE,COUNTIF(Z$23:Z64,"&gt;0")+1,""),"")</f>
        <v/>
      </c>
      <c r="OL65">
        <v>43</v>
      </c>
      <c r="OM65" s="67"/>
      <c r="OQ65" s="68"/>
      <c r="OT65" t="str">
        <f ca="1">IF($OT64&lt;&gt;"",IF(COUNTIF($OT$23:$OT64,$OT64)-INDEX($AF$23:$AF$48,MATCH($OT64,$AE$23:$AE$48,0),1)=0,INDEX($AE$23:$AE$48,MATCH($OT64,$AE$23:$AE$48,0)+1,1),$OT64),"")</f>
        <v/>
      </c>
      <c r="OU65" t="str">
        <f t="shared" ca="1" si="23"/>
        <v/>
      </c>
      <c r="OV65" t="str">
        <f t="shared" ca="1" si="19"/>
        <v/>
      </c>
      <c r="OW65" t="str">
        <f t="shared" ca="1" si="20"/>
        <v/>
      </c>
      <c r="OX65" t="str">
        <f t="shared" ca="1" si="21"/>
        <v/>
      </c>
    </row>
    <row r="66" spans="4:414">
      <c r="D66" s="21"/>
      <c r="E66" s="21"/>
      <c r="N66" s="21" t="s">
        <v>3248</v>
      </c>
      <c r="O66" s="21" t="s">
        <v>8102</v>
      </c>
      <c r="P66" s="21" t="s">
        <v>8908</v>
      </c>
      <c r="Q66" s="45"/>
      <c r="R66" s="21" t="s">
        <v>8109</v>
      </c>
      <c r="S66" s="21" t="s">
        <v>8110</v>
      </c>
      <c r="T66" s="21" t="s">
        <v>3335</v>
      </c>
      <c r="U66" s="45" t="str">
        <f ca="1">IF($O66&lt;&gt;"Key Field",IF(ISNUMBER(MATCH(OFFSET($R66,0,RIGHT($O66)-1),OFFSET($C$7,0,RIGHT($O66)-1,8,1),0)),IF(_xll.BDP(TKR,CHOOSE(RIGHT($O66,1),"BI031","BI032","BI033"),"EQY_FUNDS_SEGMENT_NUMBER",MATCH(OFFSET($R66,0,RIGHT($O66)-1),OFFSET($C$7,0,RIGHT($O66)-1,8,1),0))/100&gt;Industry!$W$7,TRUE,""),""),"")</f>
        <v/>
      </c>
      <c r="V66" s="72"/>
      <c r="Z66" t="str">
        <f ca="1">IFERROR(IF(OR($Q66,$U66,$V66)=TRUE,COUNTIF(Z$23:Z65,"&gt;0")+1,""),"")</f>
        <v/>
      </c>
      <c r="OL66">
        <v>44</v>
      </c>
      <c r="OM66" s="67"/>
      <c r="OQ66" s="68"/>
      <c r="OT66" t="str">
        <f ca="1">IF($OT65&lt;&gt;"",IF(COUNTIF($OT$23:$OT65,$OT65)-INDEX($AF$23:$AF$48,MATCH($OT65,$AE$23:$AE$48,0),1)=0,INDEX($AE$23:$AE$48,MATCH($OT65,$AE$23:$AE$48,0)+1,1),$OT65),"")</f>
        <v/>
      </c>
      <c r="OU66" t="str">
        <f t="shared" ca="1" si="23"/>
        <v/>
      </c>
      <c r="OV66" t="str">
        <f t="shared" ca="1" si="19"/>
        <v/>
      </c>
      <c r="OW66" t="str">
        <f t="shared" ca="1" si="20"/>
        <v/>
      </c>
      <c r="OX66" t="str">
        <f t="shared" ca="1" si="21"/>
        <v/>
      </c>
    </row>
    <row r="67" spans="4:414">
      <c r="D67" s="21"/>
      <c r="E67" s="21"/>
      <c r="N67" s="21" t="s">
        <v>3248</v>
      </c>
      <c r="O67" s="21" t="s">
        <v>8102</v>
      </c>
      <c r="P67" s="21" t="s">
        <v>8909</v>
      </c>
      <c r="Q67" s="45"/>
      <c r="R67" s="21" t="s">
        <v>8109</v>
      </c>
      <c r="S67" s="21" t="s">
        <v>8110</v>
      </c>
      <c r="T67" s="21" t="s">
        <v>8557</v>
      </c>
      <c r="U67" s="45" t="str">
        <f ca="1">IF($O67&lt;&gt;"Key Field",IF(ISNUMBER(MATCH(OFFSET($R67,0,RIGHT($O67)-1),OFFSET($C$7,0,RIGHT($O67)-1,8,1),0)),IF(_xll.BDP(TKR,CHOOSE(RIGHT($O67,1),"BI031","BI032","BI033"),"EQY_FUNDS_SEGMENT_NUMBER",MATCH(OFFSET($R67,0,RIGHT($O67)-1),OFFSET($C$7,0,RIGHT($O67)-1,8,1),0))/100&gt;Industry!$W$7,TRUE,""),""),"")</f>
        <v/>
      </c>
      <c r="V67" s="72"/>
      <c r="Z67" t="str">
        <f ca="1">IFERROR(IF(OR($Q67,$U67,$V67)=TRUE,COUNTIF(Z$23:Z66,"&gt;0")+1,""),"")</f>
        <v/>
      </c>
      <c r="OL67">
        <v>45</v>
      </c>
      <c r="OM67" s="67"/>
      <c r="OQ67" s="68"/>
      <c r="OT67" t="str">
        <f ca="1">IF($OT66&lt;&gt;"",IF(COUNTIF($OT$23:$OT66,$OT66)-INDEX($AF$23:$AF$48,MATCH($OT66,$AE$23:$AE$48,0),1)=0,INDEX($AE$23:$AE$48,MATCH($OT66,$AE$23:$AE$48,0)+1,1),$OT66),"")</f>
        <v/>
      </c>
      <c r="OU67" t="str">
        <f t="shared" ca="1" si="23"/>
        <v/>
      </c>
      <c r="OV67" t="str">
        <f t="shared" ca="1" si="19"/>
        <v/>
      </c>
      <c r="OW67" t="str">
        <f t="shared" ca="1" si="20"/>
        <v/>
      </c>
      <c r="OX67" t="str">
        <f t="shared" ca="1" si="21"/>
        <v/>
      </c>
    </row>
    <row r="68" spans="4:414">
      <c r="D68" s="21"/>
      <c r="E68" s="21"/>
      <c r="N68" s="21" t="s">
        <v>3247</v>
      </c>
      <c r="O68" s="21" t="s">
        <v>8102</v>
      </c>
      <c r="P68" s="21" t="s">
        <v>3297</v>
      </c>
      <c r="Q68" s="45"/>
      <c r="R68" s="21" t="s">
        <v>8109</v>
      </c>
      <c r="S68" s="21" t="s">
        <v>8110</v>
      </c>
      <c r="T68" s="21" t="s">
        <v>8546</v>
      </c>
      <c r="U68" s="45" t="str">
        <f ca="1">IF($O68&lt;&gt;"Key Field",IF(ISNUMBER(MATCH(OFFSET($R68,0,RIGHT($O68)-1),OFFSET($C$7,0,RIGHT($O68)-1,8,1),0)),IF(_xll.BDP(TKR,CHOOSE(RIGHT($O68,1),"BI031","BI032","BI033"),"EQY_FUNDS_SEGMENT_NUMBER",MATCH(OFFSET($R68,0,RIGHT($O68)-1),OFFSET($C$7,0,RIGHT($O68)-1,8,1),0))/100&gt;Industry!$W$7,TRUE,""),""),"")</f>
        <v/>
      </c>
      <c r="V68" s="72"/>
      <c r="Z68" t="str">
        <f ca="1">IFERROR(IF(OR($Q68,$U68,$V68)=TRUE,COUNTIF(Z$23:Z67,"&gt;0")+1,""),"")</f>
        <v/>
      </c>
      <c r="OL68">
        <v>46</v>
      </c>
      <c r="OM68" s="67"/>
      <c r="OQ68" s="68"/>
      <c r="OT68" t="str">
        <f ca="1">IF($OT67&lt;&gt;"",IF(COUNTIF($OT$23:$OT67,$OT67)-INDEX($AF$23:$AF$48,MATCH($OT67,$AE$23:$AE$48,0),1)=0,INDEX($AE$23:$AE$48,MATCH($OT67,$AE$23:$AE$48,0)+1,1),$OT67),"")</f>
        <v/>
      </c>
      <c r="OU68" t="str">
        <f t="shared" ca="1" si="23"/>
        <v/>
      </c>
      <c r="OV68" t="str">
        <f t="shared" ca="1" si="19"/>
        <v/>
      </c>
      <c r="OW68" t="str">
        <f t="shared" ca="1" si="20"/>
        <v/>
      </c>
      <c r="OX68" t="str">
        <f t="shared" ca="1" si="21"/>
        <v/>
      </c>
    </row>
    <row r="69" spans="4:414">
      <c r="D69" s="21"/>
      <c r="E69" s="21"/>
      <c r="N69" s="21" t="s">
        <v>3247</v>
      </c>
      <c r="O69" s="21" t="s">
        <v>8102</v>
      </c>
      <c r="P69" s="21" t="s">
        <v>8910</v>
      </c>
      <c r="Q69" s="45"/>
      <c r="R69" s="21" t="s">
        <v>8109</v>
      </c>
      <c r="S69" s="21" t="s">
        <v>8110</v>
      </c>
      <c r="T69" s="21" t="s">
        <v>8111</v>
      </c>
      <c r="U69" s="45" t="str">
        <f ca="1">IF($O69&lt;&gt;"Key Field",IF(ISNUMBER(MATCH(OFFSET($R69,0,RIGHT($O69)-1),OFFSET($C$7,0,RIGHT($O69)-1,8,1),0)),IF(_xll.BDP(TKR,CHOOSE(RIGHT($O69,1),"BI031","BI032","BI033"),"EQY_FUNDS_SEGMENT_NUMBER",MATCH(OFFSET($R69,0,RIGHT($O69)-1),OFFSET($C$7,0,RIGHT($O69)-1,8,1),0))/100&gt;Industry!$W$7,TRUE,""),""),"")</f>
        <v/>
      </c>
      <c r="V69" s="72"/>
      <c r="Z69" t="str">
        <f ca="1">IFERROR(IF(OR($Q69,$U69,$V69)=TRUE,COUNTIF(Z$23:Z68,"&gt;0")+1,""),"")</f>
        <v/>
      </c>
      <c r="OL69">
        <v>47</v>
      </c>
      <c r="OM69" s="67"/>
      <c r="OQ69" s="68"/>
      <c r="OT69" t="str">
        <f ca="1">IF($OT68&lt;&gt;"",IF(COUNTIF($OT$23:$OT68,$OT68)-INDEX($AF$23:$AF$48,MATCH($OT68,$AE$23:$AE$48,0),1)=0,INDEX($AE$23:$AE$48,MATCH($OT68,$AE$23:$AE$48,0)+1,1),$OT68),"")</f>
        <v/>
      </c>
      <c r="OU69" t="str">
        <f t="shared" ca="1" si="23"/>
        <v/>
      </c>
      <c r="OV69" t="str">
        <f t="shared" ca="1" si="19"/>
        <v/>
      </c>
      <c r="OW69" t="str">
        <f t="shared" ca="1" si="20"/>
        <v/>
      </c>
      <c r="OX69" t="str">
        <f t="shared" ca="1" si="21"/>
        <v/>
      </c>
    </row>
    <row r="70" spans="4:414">
      <c r="D70" s="21"/>
      <c r="E70" s="21"/>
      <c r="N70" s="21" t="s">
        <v>3247</v>
      </c>
      <c r="O70" s="21" t="s">
        <v>8102</v>
      </c>
      <c r="P70" s="21" t="s">
        <v>8911</v>
      </c>
      <c r="Q70" s="45"/>
      <c r="R70" s="21" t="s">
        <v>8109</v>
      </c>
      <c r="S70" s="21" t="s">
        <v>8110</v>
      </c>
      <c r="T70" s="21" t="s">
        <v>8547</v>
      </c>
      <c r="U70" s="45" t="str">
        <f ca="1">IF($O70&lt;&gt;"Key Field",IF(ISNUMBER(MATCH(OFFSET($R70,0,RIGHT($O70)-1),OFFSET($C$7,0,RIGHT($O70)-1,8,1),0)),IF(_xll.BDP(TKR,CHOOSE(RIGHT($O70,1),"BI031","BI032","BI033"),"EQY_FUNDS_SEGMENT_NUMBER",MATCH(OFFSET($R70,0,RIGHT($O70)-1),OFFSET($C$7,0,RIGHT($O70)-1,8,1),0))/100&gt;Industry!$W$7,TRUE,""),""),"")</f>
        <v/>
      </c>
      <c r="V70" s="72"/>
      <c r="Z70" t="str">
        <f ca="1">IFERROR(IF(OR($Q70,$U70,$V70)=TRUE,COUNTIF(Z$23:Z69,"&gt;0")+1,""),"")</f>
        <v/>
      </c>
      <c r="OL70">
        <v>48</v>
      </c>
      <c r="OM70" s="67"/>
      <c r="OQ70" s="68"/>
      <c r="OT70" t="str">
        <f ca="1">IF($OT69&lt;&gt;"",IF(COUNTIF($OT$23:$OT69,$OT69)-INDEX($AF$23:$AF$48,MATCH($OT69,$AE$23:$AE$48,0),1)=0,INDEX($AE$23:$AE$48,MATCH($OT69,$AE$23:$AE$48,0)+1,1),$OT69),"")</f>
        <v/>
      </c>
      <c r="OU70" t="str">
        <f t="shared" ca="1" si="23"/>
        <v/>
      </c>
      <c r="OV70" t="str">
        <f t="shared" ca="1" si="19"/>
        <v/>
      </c>
      <c r="OW70" t="str">
        <f t="shared" ca="1" si="20"/>
        <v/>
      </c>
      <c r="OX70" t="str">
        <f t="shared" ca="1" si="21"/>
        <v/>
      </c>
    </row>
    <row r="71" spans="4:414">
      <c r="D71" s="21"/>
      <c r="E71" s="21"/>
      <c r="N71" s="21" t="s">
        <v>3247</v>
      </c>
      <c r="O71" s="21" t="s">
        <v>8102</v>
      </c>
      <c r="P71" s="21" t="s">
        <v>8912</v>
      </c>
      <c r="Q71" s="45"/>
      <c r="R71" s="21" t="s">
        <v>8109</v>
      </c>
      <c r="S71" s="21" t="s">
        <v>8110</v>
      </c>
      <c r="T71" s="21" t="s">
        <v>8883</v>
      </c>
      <c r="U71" s="45" t="str">
        <f ca="1">IF($O71&lt;&gt;"Key Field",IF(ISNUMBER(MATCH(OFFSET($R71,0,RIGHT($O71)-1),OFFSET($C$7,0,RIGHT($O71)-1,8,1),0)),IF(_xll.BDP(TKR,CHOOSE(RIGHT($O71,1),"BI031","BI032","BI033"),"EQY_FUNDS_SEGMENT_NUMBER",MATCH(OFFSET($R71,0,RIGHT($O71)-1),OFFSET($C$7,0,RIGHT($O71)-1,8,1),0))/100&gt;Industry!$W$7,TRUE,""),""),"")</f>
        <v/>
      </c>
      <c r="V71" s="72"/>
      <c r="Z71" t="str">
        <f ca="1">IFERROR(IF(OR($Q71,$U71,$V71)=TRUE,COUNTIF(Z$23:Z70,"&gt;0")+1,""),"")</f>
        <v/>
      </c>
      <c r="OL71">
        <v>49</v>
      </c>
      <c r="OM71" s="67"/>
      <c r="OQ71" s="68"/>
      <c r="OT71" t="str">
        <f ca="1">IF($OT70&lt;&gt;"",IF(COUNTIF($OT$23:$OT70,$OT70)-INDEX($AF$23:$AF$48,MATCH($OT70,$AE$23:$AE$48,0),1)=0,INDEX($AE$23:$AE$48,MATCH($OT70,$AE$23:$AE$48,0)+1,1),$OT70),"")</f>
        <v/>
      </c>
      <c r="OU71" t="str">
        <f t="shared" ca="1" si="23"/>
        <v/>
      </c>
      <c r="OV71" t="str">
        <f t="shared" ca="1" si="19"/>
        <v/>
      </c>
      <c r="OW71" t="str">
        <f t="shared" ca="1" si="20"/>
        <v/>
      </c>
      <c r="OX71" t="str">
        <f t="shared" ca="1" si="21"/>
        <v/>
      </c>
    </row>
    <row r="72" spans="4:414">
      <c r="D72" s="21"/>
      <c r="E72" s="21"/>
      <c r="N72" s="21" t="s">
        <v>3247</v>
      </c>
      <c r="O72" s="21" t="s">
        <v>8102</v>
      </c>
      <c r="P72" s="21" t="s">
        <v>8913</v>
      </c>
      <c r="Q72" s="45"/>
      <c r="R72" s="21" t="s">
        <v>8109</v>
      </c>
      <c r="S72" s="21" t="s">
        <v>8110</v>
      </c>
      <c r="T72" s="21" t="s">
        <v>3335</v>
      </c>
      <c r="U72" s="45" t="str">
        <f ca="1">IF($O72&lt;&gt;"Key Field",IF(ISNUMBER(MATCH(OFFSET($R72,0,RIGHT($O72)-1),OFFSET($C$7,0,RIGHT($O72)-1,8,1),0)),IF(_xll.BDP(TKR,CHOOSE(RIGHT($O72,1),"BI031","BI032","BI033"),"EQY_FUNDS_SEGMENT_NUMBER",MATCH(OFFSET($R72,0,RIGHT($O72)-1),OFFSET($C$7,0,RIGHT($O72)-1,8,1),0))/100&gt;Industry!$W$7,TRUE,""),""),"")</f>
        <v/>
      </c>
      <c r="V72" s="72"/>
      <c r="Z72" t="str">
        <f ca="1">IFERROR(IF(OR($Q72,$U72,$V72)=TRUE,COUNTIF(Z$23:Z71,"&gt;0")+1,""),"")</f>
        <v/>
      </c>
      <c r="OL72">
        <v>50</v>
      </c>
      <c r="OM72" s="67"/>
      <c r="OQ72" s="68"/>
      <c r="OT72" t="str">
        <f ca="1">IF($OT71&lt;&gt;"",IF(COUNTIF($OT$23:$OT71,$OT71)-INDEX($AF$23:$AF$48,MATCH($OT71,$AE$23:$AE$48,0),1)=0,INDEX($AE$23:$AE$48,MATCH($OT71,$AE$23:$AE$48,0)+1,1),$OT71),"")</f>
        <v/>
      </c>
      <c r="OU72" t="str">
        <f t="shared" ca="1" si="23"/>
        <v/>
      </c>
      <c r="OV72" t="str">
        <f t="shared" ca="1" si="19"/>
        <v/>
      </c>
      <c r="OW72" t="str">
        <f t="shared" ca="1" si="20"/>
        <v/>
      </c>
      <c r="OX72" t="str">
        <f t="shared" ca="1" si="21"/>
        <v/>
      </c>
    </row>
    <row r="73" spans="4:414" ht="16" thickBot="1">
      <c r="D73" s="21"/>
      <c r="E73" s="21"/>
      <c r="N73" s="21" t="s">
        <v>3247</v>
      </c>
      <c r="O73" s="21" t="s">
        <v>8102</v>
      </c>
      <c r="P73" s="21" t="s">
        <v>8914</v>
      </c>
      <c r="Q73" s="45"/>
      <c r="R73" s="21" t="s">
        <v>8109</v>
      </c>
      <c r="S73" s="21" t="s">
        <v>8110</v>
      </c>
      <c r="T73" s="21" t="s">
        <v>8557</v>
      </c>
      <c r="U73" s="45" t="str">
        <f ca="1">IF($O73&lt;&gt;"Key Field",IF(ISNUMBER(MATCH(OFFSET($R73,0,RIGHT($O73)-1),OFFSET($C$7,0,RIGHT($O73)-1,8,1),0)),IF(_xll.BDP(TKR,CHOOSE(RIGHT($O73,1),"BI031","BI032","BI033"),"EQY_FUNDS_SEGMENT_NUMBER",MATCH(OFFSET($R73,0,RIGHT($O73)-1),OFFSET($C$7,0,RIGHT($O73)-1,8,1),0))/100&gt;Industry!$W$7,TRUE,""),""),"")</f>
        <v/>
      </c>
      <c r="V73" s="72"/>
      <c r="Z73" t="str">
        <f ca="1">IFERROR(IF(OR($Q73,$U73,$V73)=TRUE,COUNTIF(Z$23:Z72,"&gt;0")+1,""),"")</f>
        <v/>
      </c>
      <c r="OL73">
        <v>51</v>
      </c>
      <c r="OM73" s="54"/>
      <c r="ON73" s="60"/>
      <c r="OO73" s="60"/>
      <c r="OP73" s="60"/>
      <c r="OQ73" s="58"/>
      <c r="OT73" t="str">
        <f ca="1">IF($OT72&lt;&gt;"",IF(COUNTIF($OT$23:$OT72,$OT72)-INDEX($AF$23:$AF$48,MATCH($OT72,$AE$23:$AE$48,0),1)=0,INDEX($AE$23:$AE$48,MATCH($OT72,$AE$23:$AE$48,0)+1,1),$OT72),"")</f>
        <v/>
      </c>
      <c r="OU73" t="str">
        <f t="shared" ca="1" si="23"/>
        <v/>
      </c>
      <c r="OV73" t="str">
        <f t="shared" ca="1" si="19"/>
        <v/>
      </c>
      <c r="OW73" t="str">
        <f t="shared" ca="1" si="20"/>
        <v/>
      </c>
      <c r="OX73" t="str">
        <f t="shared" ca="1" si="21"/>
        <v/>
      </c>
    </row>
    <row r="74" spans="4:414">
      <c r="D74" s="21"/>
      <c r="E74" s="21"/>
      <c r="N74" s="21" t="s">
        <v>3246</v>
      </c>
      <c r="O74" s="21" t="s">
        <v>8102</v>
      </c>
      <c r="P74" s="21" t="s">
        <v>3298</v>
      </c>
      <c r="Q74" s="45"/>
      <c r="R74" s="21" t="s">
        <v>8109</v>
      </c>
      <c r="S74" s="21" t="s">
        <v>8110</v>
      </c>
      <c r="T74" s="21" t="s">
        <v>8546</v>
      </c>
      <c r="U74" s="45" t="str">
        <f ca="1">IF($O74&lt;&gt;"Key Field",IF(ISNUMBER(MATCH(OFFSET($R74,0,RIGHT($O74)-1),OFFSET($C$7,0,RIGHT($O74)-1,8,1),0)),IF(_xll.BDP(TKR,CHOOSE(RIGHT($O74,1),"BI031","BI032","BI033"),"EQY_FUNDS_SEGMENT_NUMBER",MATCH(OFFSET($R74,0,RIGHT($O74)-1),OFFSET($C$7,0,RIGHT($O74)-1,8,1),0))/100&gt;Industry!$W$7,TRUE,""),""),"")</f>
        <v/>
      </c>
      <c r="V74" s="72"/>
      <c r="Z74" t="str">
        <f ca="1">IFERROR(IF(OR($Q74,$U74,$V74)=TRUE,COUNTIF(Z$23:Z73,"&gt;0")+1,""),"")</f>
        <v/>
      </c>
      <c r="OL74">
        <v>52</v>
      </c>
      <c r="OT74" t="str">
        <f ca="1">IF($OT73&lt;&gt;"",IF(COUNTIF($OT$23:$OT73,$OT73)-INDEX($AF$23:$AF$48,MATCH($OT73,$AE$23:$AE$48,0),1)=0,INDEX($AE$23:$AE$48,MATCH($OT73,$AE$23:$AE$48,0)+1,1),$OT73),"")</f>
        <v/>
      </c>
      <c r="OU74" t="str">
        <f t="shared" ca="1" si="23"/>
        <v/>
      </c>
      <c r="OV74" t="str">
        <f t="shared" ca="1" si="19"/>
        <v/>
      </c>
      <c r="OW74" t="str">
        <f t="shared" ca="1" si="20"/>
        <v/>
      </c>
      <c r="OX74" t="str">
        <f t="shared" ca="1" si="21"/>
        <v/>
      </c>
    </row>
    <row r="75" spans="4:414">
      <c r="D75" s="21"/>
      <c r="E75" s="21"/>
      <c r="N75" s="21" t="s">
        <v>3246</v>
      </c>
      <c r="O75" s="21" t="s">
        <v>8102</v>
      </c>
      <c r="P75" s="21" t="s">
        <v>8915</v>
      </c>
      <c r="Q75" s="45"/>
      <c r="R75" s="21" t="s">
        <v>8109</v>
      </c>
      <c r="S75" s="21" t="s">
        <v>8110</v>
      </c>
      <c r="T75" s="21" t="s">
        <v>8111</v>
      </c>
      <c r="U75" s="45" t="str">
        <f ca="1">IF($O75&lt;&gt;"Key Field",IF(ISNUMBER(MATCH(OFFSET($R75,0,RIGHT($O75)-1),OFFSET($C$7,0,RIGHT($O75)-1,8,1),0)),IF(_xll.BDP(TKR,CHOOSE(RIGHT($O75,1),"BI031","BI032","BI033"),"EQY_FUNDS_SEGMENT_NUMBER",MATCH(OFFSET($R75,0,RIGHT($O75)-1),OFFSET($C$7,0,RIGHT($O75)-1,8,1),0))/100&gt;Industry!$W$7,TRUE,""),""),"")</f>
        <v/>
      </c>
      <c r="V75" s="72"/>
      <c r="Z75" t="str">
        <f ca="1">IFERROR(IF(OR($Q75,$U75,$V75)=TRUE,COUNTIF(Z$23:Z74,"&gt;0")+1,""),"")</f>
        <v/>
      </c>
      <c r="OL75">
        <v>53</v>
      </c>
      <c r="OT75" t="str">
        <f ca="1">IF($OT74&lt;&gt;"",IF(COUNTIF($OT$23:$OT74,$OT74)-INDEX($AF$23:$AF$48,MATCH($OT74,$AE$23:$AE$48,0),1)=0,INDEX($AE$23:$AE$48,MATCH($OT74,$AE$23:$AE$48,0)+1,1),$OT74),"")</f>
        <v/>
      </c>
      <c r="OU75" t="str">
        <f t="shared" ca="1" si="23"/>
        <v/>
      </c>
      <c r="OV75" t="str">
        <f t="shared" ca="1" si="19"/>
        <v/>
      </c>
      <c r="OW75" t="str">
        <f t="shared" ca="1" si="20"/>
        <v/>
      </c>
      <c r="OX75" t="str">
        <f t="shared" ca="1" si="21"/>
        <v/>
      </c>
    </row>
    <row r="76" spans="4:414">
      <c r="D76" s="21"/>
      <c r="E76" s="21"/>
      <c r="N76" s="21" t="s">
        <v>3246</v>
      </c>
      <c r="O76" s="21" t="s">
        <v>8102</v>
      </c>
      <c r="P76" s="21" t="s">
        <v>8916</v>
      </c>
      <c r="Q76" s="45"/>
      <c r="R76" s="21" t="s">
        <v>8109</v>
      </c>
      <c r="S76" s="21" t="s">
        <v>8110</v>
      </c>
      <c r="T76" s="21" t="s">
        <v>8547</v>
      </c>
      <c r="U76" s="45" t="str">
        <f ca="1">IF($O76&lt;&gt;"Key Field",IF(ISNUMBER(MATCH(OFFSET($R76,0,RIGHT($O76)-1),OFFSET($C$7,0,RIGHT($O76)-1,8,1),0)),IF(_xll.BDP(TKR,CHOOSE(RIGHT($O76,1),"BI031","BI032","BI033"),"EQY_FUNDS_SEGMENT_NUMBER",MATCH(OFFSET($R76,0,RIGHT($O76)-1),OFFSET($C$7,0,RIGHT($O76)-1,8,1),0))/100&gt;Industry!$W$7,TRUE,""),""),"")</f>
        <v/>
      </c>
      <c r="V76" s="72"/>
      <c r="Z76" t="str">
        <f ca="1">IFERROR(IF(OR($Q76,$U76,$V76)=TRUE,COUNTIF(Z$23:Z75,"&gt;0")+1,""),"")</f>
        <v/>
      </c>
      <c r="OL76">
        <v>54</v>
      </c>
      <c r="OT76" t="str">
        <f ca="1">IF($OT75&lt;&gt;"",IF(COUNTIF($OT$23:$OT75,$OT75)-INDEX($AF$23:$AF$48,MATCH($OT75,$AE$23:$AE$48,0),1)=0,INDEX($AE$23:$AE$48,MATCH($OT75,$AE$23:$AE$48,0)+1,1),$OT75),"")</f>
        <v/>
      </c>
      <c r="OU76" t="str">
        <f t="shared" ca="1" si="23"/>
        <v/>
      </c>
      <c r="OV76" t="str">
        <f t="shared" ca="1" si="19"/>
        <v/>
      </c>
      <c r="OW76" t="str">
        <f t="shared" ca="1" si="20"/>
        <v/>
      </c>
      <c r="OX76" t="str">
        <f t="shared" ca="1" si="21"/>
        <v/>
      </c>
    </row>
    <row r="77" spans="4:414">
      <c r="D77" s="21"/>
      <c r="E77" s="21"/>
      <c r="N77" s="21" t="s">
        <v>3246</v>
      </c>
      <c r="O77" s="21" t="s">
        <v>8102</v>
      </c>
      <c r="P77" s="21" t="s">
        <v>8917</v>
      </c>
      <c r="Q77" s="45"/>
      <c r="R77" s="21" t="s">
        <v>8109</v>
      </c>
      <c r="S77" s="21" t="s">
        <v>8110</v>
      </c>
      <c r="T77" s="21" t="s">
        <v>8883</v>
      </c>
      <c r="U77" s="45" t="str">
        <f ca="1">IF($O77&lt;&gt;"Key Field",IF(ISNUMBER(MATCH(OFFSET($R77,0,RIGHT($O77)-1),OFFSET($C$7,0,RIGHT($O77)-1,8,1),0)),IF(_xll.BDP(TKR,CHOOSE(RIGHT($O77,1),"BI031","BI032","BI033"),"EQY_FUNDS_SEGMENT_NUMBER",MATCH(OFFSET($R77,0,RIGHT($O77)-1),OFFSET($C$7,0,RIGHT($O77)-1,8,1),0))/100&gt;Industry!$W$7,TRUE,""),""),"")</f>
        <v/>
      </c>
      <c r="V77" s="72"/>
      <c r="Z77" t="str">
        <f ca="1">IFERROR(IF(OR($Q77,$U77,$V77)=TRUE,COUNTIF(Z$23:Z76,"&gt;0")+1,""),"")</f>
        <v/>
      </c>
      <c r="OL77">
        <v>55</v>
      </c>
      <c r="OT77" t="str">
        <f ca="1">IF($OT76&lt;&gt;"",IF(COUNTIF($OT$23:$OT76,$OT76)-INDEX($AF$23:$AF$48,MATCH($OT76,$AE$23:$AE$48,0),1)=0,INDEX($AE$23:$AE$48,MATCH($OT76,$AE$23:$AE$48,0)+1,1),$OT76),"")</f>
        <v/>
      </c>
      <c r="OU77" t="str">
        <f t="shared" ca="1" si="23"/>
        <v/>
      </c>
      <c r="OV77" t="str">
        <f t="shared" ca="1" si="19"/>
        <v/>
      </c>
      <c r="OW77" t="str">
        <f t="shared" ca="1" si="20"/>
        <v/>
      </c>
      <c r="OX77" t="str">
        <f t="shared" ca="1" si="21"/>
        <v/>
      </c>
    </row>
    <row r="78" spans="4:414">
      <c r="D78" s="21"/>
      <c r="E78" s="21"/>
      <c r="N78" s="21" t="s">
        <v>3246</v>
      </c>
      <c r="O78" s="21" t="s">
        <v>8102</v>
      </c>
      <c r="P78" s="53" t="s">
        <v>8918</v>
      </c>
      <c r="Q78" s="45"/>
      <c r="R78" s="21" t="s">
        <v>8109</v>
      </c>
      <c r="S78" s="21" t="s">
        <v>8110</v>
      </c>
      <c r="T78" s="21" t="s">
        <v>3335</v>
      </c>
      <c r="U78" s="45" t="str">
        <f ca="1">IF($O78&lt;&gt;"Key Field",IF(ISNUMBER(MATCH(OFFSET($R78,0,RIGHT($O78)-1),OFFSET($C$7,0,RIGHT($O78)-1,8,1),0)),IF(_xll.BDP(TKR,CHOOSE(RIGHT($O78,1),"BI031","BI032","BI033"),"EQY_FUNDS_SEGMENT_NUMBER",MATCH(OFFSET($R78,0,RIGHT($O78)-1),OFFSET($C$7,0,RIGHT($O78)-1,8,1),0))/100&gt;Industry!$W$7,TRUE,""),""),"")</f>
        <v/>
      </c>
      <c r="V78" s="72"/>
      <c r="Z78" t="str">
        <f ca="1">IFERROR(IF(OR($Q78,$U78,$V78)=TRUE,COUNTIF(Z$23:Z77,"&gt;0")+1,""),"")</f>
        <v/>
      </c>
      <c r="OL78">
        <v>56</v>
      </c>
      <c r="OT78" t="str">
        <f ca="1">IF($OT77&lt;&gt;"",IF(COUNTIF($OT$23:$OT77,$OT77)-INDEX($AF$23:$AF$48,MATCH($OT77,$AE$23:$AE$48,0),1)=0,INDEX($AE$23:$AE$48,MATCH($OT77,$AE$23:$AE$48,0)+1,1),$OT77),"")</f>
        <v/>
      </c>
      <c r="OU78" t="str">
        <f t="shared" ca="1" si="23"/>
        <v/>
      </c>
      <c r="OV78" t="str">
        <f t="shared" ca="1" si="19"/>
        <v/>
      </c>
      <c r="OW78" t="str">
        <f t="shared" ca="1" si="20"/>
        <v/>
      </c>
      <c r="OX78" t="str">
        <f t="shared" ca="1" si="21"/>
        <v/>
      </c>
    </row>
    <row r="79" spans="4:414">
      <c r="D79" s="21"/>
      <c r="E79" s="21"/>
      <c r="N79" s="21" t="s">
        <v>3246</v>
      </c>
      <c r="O79" s="21" t="s">
        <v>8102</v>
      </c>
      <c r="P79" s="21" t="s">
        <v>8919</v>
      </c>
      <c r="Q79" s="45"/>
      <c r="R79" s="21" t="s">
        <v>8109</v>
      </c>
      <c r="S79" s="21" t="s">
        <v>8110</v>
      </c>
      <c r="T79" s="21" t="s">
        <v>8557</v>
      </c>
      <c r="U79" s="45" t="str">
        <f ca="1">IF($O79&lt;&gt;"Key Field",IF(ISNUMBER(MATCH(OFFSET($R79,0,RIGHT($O79)-1),OFFSET($C$7,0,RIGHT($O79)-1,8,1),0)),IF(_xll.BDP(TKR,CHOOSE(RIGHT($O79,1),"BI031","BI032","BI033"),"EQY_FUNDS_SEGMENT_NUMBER",MATCH(OFFSET($R79,0,RIGHT($O79)-1),OFFSET($C$7,0,RIGHT($O79)-1,8,1),0))/100&gt;Industry!$W$7,TRUE,""),""),"")</f>
        <v/>
      </c>
      <c r="V79" s="72"/>
      <c r="Z79" t="str">
        <f ca="1">IFERROR(IF(OR($Q79,$U79,$V79)=TRUE,COUNTIF(Z$23:Z78,"&gt;0")+1,""),"")</f>
        <v/>
      </c>
      <c r="OL79">
        <v>57</v>
      </c>
      <c r="OT79" t="str">
        <f ca="1">IF($OT78&lt;&gt;"",IF(COUNTIF($OT$23:$OT78,$OT78)-INDEX($AF$23:$AF$48,MATCH($OT78,$AE$23:$AE$48,0),1)=0,INDEX($AE$23:$AE$48,MATCH($OT78,$AE$23:$AE$48,0)+1,1),$OT78),"")</f>
        <v/>
      </c>
      <c r="OU79" t="str">
        <f t="shared" ca="1" si="23"/>
        <v/>
      </c>
      <c r="OV79" t="str">
        <f t="shared" ca="1" si="19"/>
        <v/>
      </c>
      <c r="OW79" t="str">
        <f t="shared" ca="1" si="20"/>
        <v/>
      </c>
      <c r="OX79" t="str">
        <f t="shared" ca="1" si="21"/>
        <v/>
      </c>
    </row>
    <row r="80" spans="4:414">
      <c r="D80" s="21"/>
      <c r="E80" s="21"/>
      <c r="N80" s="21" t="s">
        <v>3245</v>
      </c>
      <c r="O80" s="21" t="s">
        <v>8102</v>
      </c>
      <c r="P80" s="21" t="s">
        <v>3299</v>
      </c>
      <c r="Q80" s="45"/>
      <c r="R80" s="21" t="s">
        <v>8109</v>
      </c>
      <c r="S80" s="21" t="s">
        <v>8110</v>
      </c>
      <c r="T80" s="21" t="s">
        <v>8546</v>
      </c>
      <c r="U80" s="45" t="str">
        <f ca="1">IF($O80&lt;&gt;"Key Field",IF(ISNUMBER(MATCH(OFFSET($R80,0,RIGHT($O80)-1),OFFSET($C$7,0,RIGHT($O80)-1,8,1),0)),IF(_xll.BDP(TKR,CHOOSE(RIGHT($O80,1),"BI031","BI032","BI033"),"EQY_FUNDS_SEGMENT_NUMBER",MATCH(OFFSET($R80,0,RIGHT($O80)-1),OFFSET($C$7,0,RIGHT($O80)-1,8,1),0))/100&gt;Industry!$W$7,TRUE,""),""),"")</f>
        <v/>
      </c>
      <c r="V80" s="72"/>
      <c r="Z80" t="str">
        <f ca="1">IFERROR(IF(OR($Q80,$U80,$V80)=TRUE,COUNTIF(Z$23:Z79,"&gt;0")+1,""),"")</f>
        <v/>
      </c>
      <c r="OL80">
        <v>58</v>
      </c>
      <c r="OT80" t="str">
        <f ca="1">IF($OT79&lt;&gt;"",IF(COUNTIF($OT$23:$OT79,$OT79)-INDEX($AF$23:$AF$48,MATCH($OT79,$AE$23:$AE$48,0),1)=0,INDEX($AE$23:$AE$48,MATCH($OT79,$AE$23:$AE$48,0)+1,1),$OT79),"")</f>
        <v/>
      </c>
      <c r="OU80" t="str">
        <f t="shared" ca="1" si="23"/>
        <v/>
      </c>
      <c r="OV80" t="str">
        <f t="shared" ca="1" si="19"/>
        <v/>
      </c>
      <c r="OW80" t="str">
        <f t="shared" ca="1" si="20"/>
        <v/>
      </c>
      <c r="OX80" t="str">
        <f t="shared" ca="1" si="21"/>
        <v/>
      </c>
    </row>
    <row r="81" spans="4:414">
      <c r="D81" s="21"/>
      <c r="E81" s="21"/>
      <c r="N81" s="53" t="s">
        <v>3245</v>
      </c>
      <c r="O81" s="21" t="s">
        <v>8102</v>
      </c>
      <c r="P81" s="21" t="s">
        <v>8920</v>
      </c>
      <c r="Q81" s="45"/>
      <c r="R81" s="21" t="s">
        <v>8109</v>
      </c>
      <c r="S81" s="21" t="s">
        <v>8110</v>
      </c>
      <c r="T81" s="21" t="s">
        <v>8111</v>
      </c>
      <c r="U81" s="45" t="str">
        <f ca="1">IF($O81&lt;&gt;"Key Field",IF(ISNUMBER(MATCH(OFFSET($R81,0,RIGHT($O81)-1),OFFSET($C$7,0,RIGHT($O81)-1,8,1),0)),IF(_xll.BDP(TKR,CHOOSE(RIGHT($O81,1),"BI031","BI032","BI033"),"EQY_FUNDS_SEGMENT_NUMBER",MATCH(OFFSET($R81,0,RIGHT($O81)-1),OFFSET($C$7,0,RIGHT($O81)-1,8,1),0))/100&gt;Industry!$W$7,TRUE,""),""),"")</f>
        <v/>
      </c>
      <c r="V81" s="72"/>
      <c r="Z81" t="str">
        <f ca="1">IFERROR(IF(OR($Q81,$U81,$V81)=TRUE,COUNTIF(Z$23:Z80,"&gt;0")+1,""),"")</f>
        <v/>
      </c>
      <c r="OL81">
        <v>59</v>
      </c>
      <c r="OT81" t="str">
        <f ca="1">IF($OT80&lt;&gt;"",IF(COUNTIF($OT$23:$OT80,$OT80)-INDEX($AF$23:$AF$48,MATCH($OT80,$AE$23:$AE$48,0),1)=0,INDEX($AE$23:$AE$48,MATCH($OT80,$AE$23:$AE$48,0)+1,1),$OT80),"")</f>
        <v/>
      </c>
      <c r="OU81" t="str">
        <f t="shared" ca="1" si="23"/>
        <v/>
      </c>
      <c r="OV81" t="str">
        <f t="shared" ca="1" si="19"/>
        <v/>
      </c>
      <c r="OW81" t="str">
        <f t="shared" ca="1" si="20"/>
        <v/>
      </c>
      <c r="OX81" t="str">
        <f t="shared" ca="1" si="21"/>
        <v/>
      </c>
    </row>
    <row r="82" spans="4:414">
      <c r="D82" s="21"/>
      <c r="E82" s="21"/>
      <c r="N82" s="53" t="s">
        <v>3245</v>
      </c>
      <c r="O82" s="21" t="s">
        <v>8102</v>
      </c>
      <c r="P82" s="21" t="s">
        <v>8921</v>
      </c>
      <c r="Q82" s="45"/>
      <c r="R82" s="21" t="s">
        <v>8109</v>
      </c>
      <c r="S82" s="21" t="s">
        <v>8110</v>
      </c>
      <c r="T82" s="21" t="s">
        <v>8547</v>
      </c>
      <c r="U82" s="45" t="str">
        <f ca="1">IF($O82&lt;&gt;"Key Field",IF(ISNUMBER(MATCH(OFFSET($R82,0,RIGHT($O82)-1),OFFSET($C$7,0,RIGHT($O82)-1,8,1),0)),IF(_xll.BDP(TKR,CHOOSE(RIGHT($O82,1),"BI031","BI032","BI033"),"EQY_FUNDS_SEGMENT_NUMBER",MATCH(OFFSET($R82,0,RIGHT($O82)-1),OFFSET($C$7,0,RIGHT($O82)-1,8,1),0))/100&gt;Industry!$W$7,TRUE,""),""),"")</f>
        <v/>
      </c>
      <c r="V82" s="72"/>
      <c r="Z82" t="str">
        <f ca="1">IFERROR(IF(OR($Q82,$U82,$V82)=TRUE,COUNTIF(Z$23:Z81,"&gt;0")+1,""),"")</f>
        <v/>
      </c>
      <c r="OL82">
        <v>60</v>
      </c>
      <c r="OT82" t="str">
        <f ca="1">IF($OT81&lt;&gt;"",IF(COUNTIF($OT$23:$OT81,$OT81)-INDEX($AF$23:$AF$48,MATCH($OT81,$AE$23:$AE$48,0),1)=0,INDEX($AE$23:$AE$48,MATCH($OT81,$AE$23:$AE$48,0)+1,1),$OT81),"")</f>
        <v/>
      </c>
      <c r="OU82" t="str">
        <f t="shared" ca="1" si="23"/>
        <v/>
      </c>
      <c r="OV82" t="str">
        <f t="shared" ca="1" si="19"/>
        <v/>
      </c>
      <c r="OW82" t="str">
        <f t="shared" ca="1" si="20"/>
        <v/>
      </c>
      <c r="OX82" t="str">
        <f t="shared" ca="1" si="21"/>
        <v/>
      </c>
    </row>
    <row r="83" spans="4:414">
      <c r="D83" s="21"/>
      <c r="E83" s="21"/>
      <c r="N83" s="53" t="s">
        <v>3245</v>
      </c>
      <c r="O83" s="21" t="s">
        <v>8102</v>
      </c>
      <c r="P83" s="21" t="s">
        <v>8922</v>
      </c>
      <c r="Q83" s="45"/>
      <c r="R83" s="21" t="s">
        <v>8109</v>
      </c>
      <c r="S83" s="21" t="s">
        <v>8110</v>
      </c>
      <c r="T83" s="21" t="s">
        <v>8883</v>
      </c>
      <c r="U83" s="45" t="str">
        <f ca="1">IF($O83&lt;&gt;"Key Field",IF(ISNUMBER(MATCH(OFFSET($R83,0,RIGHT($O83)-1),OFFSET($C$7,0,RIGHT($O83)-1,8,1),0)),IF(_xll.BDP(TKR,CHOOSE(RIGHT($O83,1),"BI031","BI032","BI033"),"EQY_FUNDS_SEGMENT_NUMBER",MATCH(OFFSET($R83,0,RIGHT($O83)-1),OFFSET($C$7,0,RIGHT($O83)-1,8,1),0))/100&gt;Industry!$W$7,TRUE,""),""),"")</f>
        <v/>
      </c>
      <c r="V83" s="72"/>
      <c r="Z83" t="str">
        <f ca="1">IFERROR(IF(OR($Q83,$U83,$V83)=TRUE,COUNTIF(Z$23:Z82,"&gt;0")+1,""),"")</f>
        <v/>
      </c>
      <c r="OL83">
        <v>61</v>
      </c>
      <c r="OT83" t="str">
        <f ca="1">IF($OT82&lt;&gt;"",IF(COUNTIF($OT$23:$OT82,$OT82)-INDEX($AF$23:$AF$48,MATCH($OT82,$AE$23:$AE$48,0),1)=0,INDEX($AE$23:$AE$48,MATCH($OT82,$AE$23:$AE$48,0)+1,1),$OT82),"")</f>
        <v/>
      </c>
      <c r="OU83" t="str">
        <f t="shared" ca="1" si="23"/>
        <v/>
      </c>
      <c r="OV83" t="str">
        <f t="shared" ca="1" si="19"/>
        <v/>
      </c>
      <c r="OW83" t="str">
        <f t="shared" ca="1" si="20"/>
        <v/>
      </c>
      <c r="OX83" t="str">
        <f t="shared" ca="1" si="21"/>
        <v/>
      </c>
    </row>
    <row r="84" spans="4:414">
      <c r="D84" s="21"/>
      <c r="E84" s="21"/>
      <c r="N84" s="53" t="s">
        <v>3245</v>
      </c>
      <c r="O84" s="21" t="s">
        <v>8102</v>
      </c>
      <c r="P84" s="21" t="s">
        <v>8923</v>
      </c>
      <c r="Q84" s="45"/>
      <c r="R84" s="21" t="s">
        <v>8109</v>
      </c>
      <c r="S84" s="21" t="s">
        <v>8110</v>
      </c>
      <c r="T84" s="21" t="s">
        <v>3335</v>
      </c>
      <c r="U84" s="45" t="str">
        <f ca="1">IF($O84&lt;&gt;"Key Field",IF(ISNUMBER(MATCH(OFFSET($R84,0,RIGHT($O84)-1),OFFSET($C$7,0,RIGHT($O84)-1,8,1),0)),IF(_xll.BDP(TKR,CHOOSE(RIGHT($O84,1),"BI031","BI032","BI033"),"EQY_FUNDS_SEGMENT_NUMBER",MATCH(OFFSET($R84,0,RIGHT($O84)-1),OFFSET($C$7,0,RIGHT($O84)-1,8,1),0))/100&gt;Industry!$W$7,TRUE,""),""),"")</f>
        <v/>
      </c>
      <c r="V84" s="72"/>
      <c r="Z84" t="str">
        <f ca="1">IFERROR(IF(OR($Q84,$U84,$V84)=TRUE,COUNTIF(Z$23:Z83,"&gt;0")+1,""),"")</f>
        <v/>
      </c>
      <c r="OL84">
        <v>62</v>
      </c>
      <c r="OT84" t="str">
        <f ca="1">IF($OT83&lt;&gt;"",IF(COUNTIF($OT$23:$OT83,$OT83)-INDEX($AF$23:$AF$48,MATCH($OT83,$AE$23:$AE$48,0),1)=0,INDEX($AE$23:$AE$48,MATCH($OT83,$AE$23:$AE$48,0)+1,1),$OT83),"")</f>
        <v/>
      </c>
      <c r="OU84" t="str">
        <f t="shared" ca="1" si="23"/>
        <v/>
      </c>
      <c r="OV84" t="str">
        <f t="shared" ca="1" si="19"/>
        <v/>
      </c>
      <c r="OW84" t="str">
        <f t="shared" ca="1" si="20"/>
        <v/>
      </c>
      <c r="OX84" t="str">
        <f t="shared" ca="1" si="21"/>
        <v/>
      </c>
    </row>
    <row r="85" spans="4:414">
      <c r="D85" s="21"/>
      <c r="E85" s="21"/>
      <c r="N85" s="53" t="s">
        <v>3245</v>
      </c>
      <c r="O85" s="21" t="s">
        <v>8102</v>
      </c>
      <c r="P85" s="21" t="s">
        <v>8924</v>
      </c>
      <c r="Q85" s="45"/>
      <c r="R85" s="21" t="s">
        <v>8109</v>
      </c>
      <c r="S85" s="21" t="s">
        <v>8110</v>
      </c>
      <c r="T85" s="21" t="s">
        <v>8557</v>
      </c>
      <c r="U85" s="45" t="str">
        <f ca="1">IF($O85&lt;&gt;"Key Field",IF(ISNUMBER(MATCH(OFFSET($R85,0,RIGHT($O85)-1),OFFSET($C$7,0,RIGHT($O85)-1,8,1),0)),IF(_xll.BDP(TKR,CHOOSE(RIGHT($O85,1),"BI031","BI032","BI033"),"EQY_FUNDS_SEGMENT_NUMBER",MATCH(OFFSET($R85,0,RIGHT($O85)-1),OFFSET($C$7,0,RIGHT($O85)-1,8,1),0))/100&gt;Industry!$W$7,TRUE,""),""),"")</f>
        <v/>
      </c>
      <c r="V85" s="72"/>
      <c r="Z85" t="str">
        <f ca="1">IFERROR(IF(OR($Q85,$U85,$V85)=TRUE,COUNTIF(Z$23:Z84,"&gt;0")+1,""),"")</f>
        <v/>
      </c>
      <c r="OL85">
        <v>63</v>
      </c>
      <c r="OT85" t="str">
        <f ca="1">IF($OT84&lt;&gt;"",IF(COUNTIF($OT$23:$OT84,$OT84)-INDEX($AF$23:$AF$48,MATCH($OT84,$AE$23:$AE$48,0),1)=0,INDEX($AE$23:$AE$48,MATCH($OT84,$AE$23:$AE$48,0)+1,1),$OT84),"")</f>
        <v/>
      </c>
      <c r="OU85" t="str">
        <f t="shared" ca="1" si="23"/>
        <v/>
      </c>
      <c r="OV85" t="str">
        <f t="shared" ca="1" si="19"/>
        <v/>
      </c>
      <c r="OW85" t="str">
        <f t="shared" ca="1" si="20"/>
        <v/>
      </c>
      <c r="OX85" t="str">
        <f t="shared" ca="1" si="21"/>
        <v/>
      </c>
    </row>
    <row r="86" spans="4:414">
      <c r="D86" s="21"/>
      <c r="E86" s="21"/>
      <c r="N86" s="53" t="s">
        <v>3244</v>
      </c>
      <c r="O86" s="21" t="s">
        <v>8102</v>
      </c>
      <c r="P86" s="21" t="s">
        <v>3300</v>
      </c>
      <c r="Q86" s="45"/>
      <c r="R86" s="21" t="s">
        <v>8109</v>
      </c>
      <c r="S86" s="21" t="s">
        <v>8110</v>
      </c>
      <c r="T86" s="21" t="s">
        <v>8546</v>
      </c>
      <c r="U86" s="45" t="str">
        <f ca="1">IF($O86&lt;&gt;"Key Field",IF(ISNUMBER(MATCH(OFFSET($R86,0,RIGHT($O86)-1),OFFSET($C$7,0,RIGHT($O86)-1,8,1),0)),IF(_xll.BDP(TKR,CHOOSE(RIGHT($O86,1),"BI031","BI032","BI033"),"EQY_FUNDS_SEGMENT_NUMBER",MATCH(OFFSET($R86,0,RIGHT($O86)-1),OFFSET($C$7,0,RIGHT($O86)-1,8,1),0))/100&gt;Industry!$W$7,TRUE,""),""),"")</f>
        <v/>
      </c>
      <c r="V86" s="72"/>
      <c r="Z86" t="str">
        <f ca="1">IFERROR(IF(OR($Q86,$U86,$V86)=TRUE,COUNTIF(Z$23:Z85,"&gt;0")+1,""),"")</f>
        <v/>
      </c>
      <c r="OL86">
        <v>64</v>
      </c>
      <c r="OT86" t="str">
        <f ca="1">IF($OT85&lt;&gt;"",IF(COUNTIF($OT$23:$OT85,$OT85)-INDEX($AF$23:$AF$48,MATCH($OT85,$AE$23:$AE$48,0),1)=0,INDEX($AE$23:$AE$48,MATCH($OT85,$AE$23:$AE$48,0)+1,1),$OT85),"")</f>
        <v/>
      </c>
      <c r="OU86" t="str">
        <f t="shared" ca="1" si="23"/>
        <v/>
      </c>
      <c r="OV86" t="str">
        <f t="shared" ca="1" si="19"/>
        <v/>
      </c>
      <c r="OW86" t="str">
        <f t="shared" ca="1" si="20"/>
        <v/>
      </c>
      <c r="OX86" t="str">
        <f t="shared" ca="1" si="21"/>
        <v/>
      </c>
    </row>
    <row r="87" spans="4:414">
      <c r="D87" s="21"/>
      <c r="E87" s="21"/>
      <c r="N87" s="53" t="s">
        <v>3244</v>
      </c>
      <c r="O87" s="21" t="s">
        <v>8102</v>
      </c>
      <c r="P87" s="21" t="s">
        <v>8925</v>
      </c>
      <c r="Q87" s="45"/>
      <c r="R87" s="21" t="s">
        <v>8109</v>
      </c>
      <c r="S87" s="21" t="s">
        <v>8110</v>
      </c>
      <c r="T87" s="21" t="s">
        <v>8111</v>
      </c>
      <c r="U87" s="45" t="str">
        <f ca="1">IF($O87&lt;&gt;"Key Field",IF(ISNUMBER(MATCH(OFFSET($R87,0,RIGHT($O87)-1),OFFSET($C$7,0,RIGHT($O87)-1,8,1),0)),IF(_xll.BDP(TKR,CHOOSE(RIGHT($O87,1),"BI031","BI032","BI033"),"EQY_FUNDS_SEGMENT_NUMBER",MATCH(OFFSET($R87,0,RIGHT($O87)-1),OFFSET($C$7,0,RIGHT($O87)-1,8,1),0))/100&gt;Industry!$W$7,TRUE,""),""),"")</f>
        <v/>
      </c>
      <c r="V87" s="72"/>
      <c r="Z87" t="str">
        <f ca="1">IFERROR(IF(OR($Q87,$U87,$V87)=TRUE,COUNTIF(Z$23:Z86,"&gt;0")+1,""),"")</f>
        <v/>
      </c>
      <c r="OL87">
        <v>65</v>
      </c>
      <c r="OT87" t="str">
        <f ca="1">IF($OT86&lt;&gt;"",IF(COUNTIF($OT$23:$OT86,$OT86)-INDEX($AF$23:$AF$48,MATCH($OT86,$AE$23:$AE$48,0),1)=0,INDEX($AE$23:$AE$48,MATCH($OT86,$AE$23:$AE$48,0)+1,1),$OT86),"")</f>
        <v/>
      </c>
      <c r="OU87" t="str">
        <f t="shared" ca="1" si="23"/>
        <v/>
      </c>
      <c r="OV87" t="str">
        <f t="shared" ref="OV87:OV150" ca="1" si="44">IFERROR(INDEX($IG$41:$OJ$48,MATCH($OT87,$AH$41:$AH$48,0),$OU87),"")</f>
        <v/>
      </c>
      <c r="OW87" t="str">
        <f t="shared" ref="OW87:OW150" ca="1" si="45">IF(LEN($OT87)&gt;0,INDEX($AI$41:$AI$48,MATCH($OT87,$AH$41:$AH$48,0),1),"")</f>
        <v/>
      </c>
      <c r="OX87" t="str">
        <f t="shared" ref="OX87:OX150" ca="1" si="46">IF(LEN($OT87)&gt;0,INDEX($AJ$41:$AJ$48,MATCH($OT87,$AH$41:$AH$48,0),1),"")</f>
        <v/>
      </c>
    </row>
    <row r="88" spans="4:414">
      <c r="D88" s="21"/>
      <c r="E88" s="21"/>
      <c r="N88" s="21" t="s">
        <v>3244</v>
      </c>
      <c r="O88" s="21" t="s">
        <v>8102</v>
      </c>
      <c r="P88" s="21" t="s">
        <v>8926</v>
      </c>
      <c r="Q88" s="45"/>
      <c r="R88" s="21" t="s">
        <v>8109</v>
      </c>
      <c r="S88" s="21" t="s">
        <v>8110</v>
      </c>
      <c r="T88" s="21" t="s">
        <v>8547</v>
      </c>
      <c r="U88" s="45" t="str">
        <f ca="1">IF($O88&lt;&gt;"Key Field",IF(ISNUMBER(MATCH(OFFSET($R88,0,RIGHT($O88)-1),OFFSET($C$7,0,RIGHT($O88)-1,8,1),0)),IF(_xll.BDP(TKR,CHOOSE(RIGHT($O88,1),"BI031","BI032","BI033"),"EQY_FUNDS_SEGMENT_NUMBER",MATCH(OFFSET($R88,0,RIGHT($O88)-1),OFFSET($C$7,0,RIGHT($O88)-1,8,1),0))/100&gt;Industry!$W$7,TRUE,""),""),"")</f>
        <v/>
      </c>
      <c r="V88" s="72"/>
      <c r="Z88" t="str">
        <f ca="1">IFERROR(IF(OR($Q88,$U88,$V88)=TRUE,COUNTIF(Z$23:Z87,"&gt;0")+1,""),"")</f>
        <v/>
      </c>
      <c r="OL88">
        <v>66</v>
      </c>
      <c r="OT88" t="str">
        <f ca="1">IF($OT87&lt;&gt;"",IF(COUNTIF($OT$23:$OT87,$OT87)-INDEX($AF$23:$AF$48,MATCH($OT87,$AE$23:$AE$48,0),1)=0,INDEX($AE$23:$AE$48,MATCH($OT87,$AE$23:$AE$48,0)+1,1),$OT87),"")</f>
        <v/>
      </c>
      <c r="OU88" t="str">
        <f t="shared" ref="OU88:OU151" ca="1" si="47">IF($OT87&lt;&gt;"",IF($OT87=$OT88,$OU87+1,1),"")</f>
        <v/>
      </c>
      <c r="OV88" t="str">
        <f t="shared" ca="1" si="44"/>
        <v/>
      </c>
      <c r="OW88" t="str">
        <f t="shared" ca="1" si="45"/>
        <v/>
      </c>
      <c r="OX88" t="str">
        <f t="shared" ca="1" si="46"/>
        <v/>
      </c>
    </row>
    <row r="89" spans="4:414">
      <c r="D89" s="21"/>
      <c r="E89" s="21"/>
      <c r="N89" s="21" t="s">
        <v>3244</v>
      </c>
      <c r="O89" s="21" t="s">
        <v>8102</v>
      </c>
      <c r="P89" s="21" t="s">
        <v>8927</v>
      </c>
      <c r="Q89" s="45"/>
      <c r="R89" s="21" t="s">
        <v>8109</v>
      </c>
      <c r="S89" s="21" t="s">
        <v>8110</v>
      </c>
      <c r="T89" s="21" t="s">
        <v>8883</v>
      </c>
      <c r="U89" s="45" t="str">
        <f ca="1">IF($O89&lt;&gt;"Key Field",IF(ISNUMBER(MATCH(OFFSET($R89,0,RIGHT($O89)-1),OFFSET($C$7,0,RIGHT($O89)-1,8,1),0)),IF(_xll.BDP(TKR,CHOOSE(RIGHT($O89,1),"BI031","BI032","BI033"),"EQY_FUNDS_SEGMENT_NUMBER",MATCH(OFFSET($R89,0,RIGHT($O89)-1),OFFSET($C$7,0,RIGHT($O89)-1,8,1),0))/100&gt;Industry!$W$7,TRUE,""),""),"")</f>
        <v/>
      </c>
      <c r="V89" s="72"/>
      <c r="Z89" t="str">
        <f ca="1">IFERROR(IF(OR($Q89,$U89,$V89)=TRUE,COUNTIF(Z$23:Z88,"&gt;0")+1,""),"")</f>
        <v/>
      </c>
      <c r="OL89">
        <v>67</v>
      </c>
      <c r="OT89" t="str">
        <f ca="1">IF($OT88&lt;&gt;"",IF(COUNTIF($OT$23:$OT88,$OT88)-INDEX($AF$23:$AF$48,MATCH($OT88,$AE$23:$AE$48,0),1)=0,INDEX($AE$23:$AE$48,MATCH($OT88,$AE$23:$AE$48,0)+1,1),$OT88),"")</f>
        <v/>
      </c>
      <c r="OU89" t="str">
        <f t="shared" ca="1" si="47"/>
        <v/>
      </c>
      <c r="OV89" t="str">
        <f t="shared" ca="1" si="44"/>
        <v/>
      </c>
      <c r="OW89" t="str">
        <f t="shared" ca="1" si="45"/>
        <v/>
      </c>
      <c r="OX89" t="str">
        <f t="shared" ca="1" si="46"/>
        <v/>
      </c>
    </row>
    <row r="90" spans="4:414">
      <c r="D90" s="21"/>
      <c r="E90" s="21"/>
      <c r="N90" s="21" t="s">
        <v>3244</v>
      </c>
      <c r="O90" s="21" t="s">
        <v>8102</v>
      </c>
      <c r="P90" s="21" t="s">
        <v>8928</v>
      </c>
      <c r="Q90" s="45"/>
      <c r="R90" s="21" t="s">
        <v>8109</v>
      </c>
      <c r="S90" s="21" t="s">
        <v>8110</v>
      </c>
      <c r="T90" s="21" t="s">
        <v>3335</v>
      </c>
      <c r="U90" s="45" t="str">
        <f ca="1">IF($O90&lt;&gt;"Key Field",IF(ISNUMBER(MATCH(OFFSET($R90,0,RIGHT($O90)-1),OFFSET($C$7,0,RIGHT($O90)-1,8,1),0)),IF(_xll.BDP(TKR,CHOOSE(RIGHT($O90,1),"BI031","BI032","BI033"),"EQY_FUNDS_SEGMENT_NUMBER",MATCH(OFFSET($R90,0,RIGHT($O90)-1),OFFSET($C$7,0,RIGHT($O90)-1,8,1),0))/100&gt;Industry!$W$7,TRUE,""),""),"")</f>
        <v/>
      </c>
      <c r="V90" s="72"/>
      <c r="Z90" t="str">
        <f ca="1">IFERROR(IF(OR($Q90,$U90,$V90)=TRUE,COUNTIF(Z$23:Z89,"&gt;0")+1,""),"")</f>
        <v/>
      </c>
      <c r="OL90">
        <v>68</v>
      </c>
      <c r="OT90" t="str">
        <f ca="1">IF($OT89&lt;&gt;"",IF(COUNTIF($OT$23:$OT89,$OT89)-INDEX($AF$23:$AF$48,MATCH($OT89,$AE$23:$AE$48,0),1)=0,INDEX($AE$23:$AE$48,MATCH($OT89,$AE$23:$AE$48,0)+1,1),$OT89),"")</f>
        <v/>
      </c>
      <c r="OU90" t="str">
        <f t="shared" ca="1" si="47"/>
        <v/>
      </c>
      <c r="OV90" t="str">
        <f t="shared" ca="1" si="44"/>
        <v/>
      </c>
      <c r="OW90" t="str">
        <f t="shared" ca="1" si="45"/>
        <v/>
      </c>
      <c r="OX90" t="str">
        <f t="shared" ca="1" si="46"/>
        <v/>
      </c>
    </row>
    <row r="91" spans="4:414">
      <c r="D91" s="21"/>
      <c r="E91" s="21"/>
      <c r="N91" s="21" t="s">
        <v>3244</v>
      </c>
      <c r="O91" s="21" t="s">
        <v>8102</v>
      </c>
      <c r="P91" s="21" t="s">
        <v>8929</v>
      </c>
      <c r="Q91" s="45"/>
      <c r="R91" s="21" t="s">
        <v>8109</v>
      </c>
      <c r="S91" s="21" t="s">
        <v>8110</v>
      </c>
      <c r="T91" s="21" t="s">
        <v>8557</v>
      </c>
      <c r="U91" s="45" t="str">
        <f ca="1">IF($O91&lt;&gt;"Key Field",IF(ISNUMBER(MATCH(OFFSET($R91,0,RIGHT($O91)-1),OFFSET($C$7,0,RIGHT($O91)-1,8,1),0)),IF(_xll.BDP(TKR,CHOOSE(RIGHT($O91,1),"BI031","BI032","BI033"),"EQY_FUNDS_SEGMENT_NUMBER",MATCH(OFFSET($R91,0,RIGHT($O91)-1),OFFSET($C$7,0,RIGHT($O91)-1,8,1),0))/100&gt;Industry!$W$7,TRUE,""),""),"")</f>
        <v/>
      </c>
      <c r="V91" s="72"/>
      <c r="Z91" t="str">
        <f ca="1">IFERROR(IF(OR($Q91,$U91,$V91)=TRUE,COUNTIF(Z$23:Z90,"&gt;0")+1,""),"")</f>
        <v/>
      </c>
      <c r="OL91">
        <v>69</v>
      </c>
      <c r="OT91" t="str">
        <f ca="1">IF($OT90&lt;&gt;"",IF(COUNTIF($OT$23:$OT90,$OT90)-INDEX($AF$23:$AF$48,MATCH($OT90,$AE$23:$AE$48,0),1)=0,INDEX($AE$23:$AE$48,MATCH($OT90,$AE$23:$AE$48,0)+1,1),$OT90),"")</f>
        <v/>
      </c>
      <c r="OU91" t="str">
        <f t="shared" ca="1" si="47"/>
        <v/>
      </c>
      <c r="OV91" t="str">
        <f t="shared" ca="1" si="44"/>
        <v/>
      </c>
      <c r="OW91" t="str">
        <f t="shared" ca="1" si="45"/>
        <v/>
      </c>
      <c r="OX91" t="str">
        <f t="shared" ca="1" si="46"/>
        <v/>
      </c>
    </row>
    <row r="92" spans="4:414">
      <c r="D92" s="21"/>
      <c r="E92" s="21"/>
      <c r="N92" s="21" t="s">
        <v>3243</v>
      </c>
      <c r="O92" s="21" t="s">
        <v>8102</v>
      </c>
      <c r="P92" s="21" t="s">
        <v>3301</v>
      </c>
      <c r="Q92" s="45"/>
      <c r="R92" s="21" t="s">
        <v>8109</v>
      </c>
      <c r="S92" s="21" t="s">
        <v>8110</v>
      </c>
      <c r="T92" s="21" t="s">
        <v>8546</v>
      </c>
      <c r="U92" s="45" t="str">
        <f ca="1">IF($O92&lt;&gt;"Key Field",IF(ISNUMBER(MATCH(OFFSET($R92,0,RIGHT($O92)-1),OFFSET($C$7,0,RIGHT($O92)-1,8,1),0)),IF(_xll.BDP(TKR,CHOOSE(RIGHT($O92,1),"BI031","BI032","BI033"),"EQY_FUNDS_SEGMENT_NUMBER",MATCH(OFFSET($R92,0,RIGHT($O92)-1),OFFSET($C$7,0,RIGHT($O92)-1,8,1),0))/100&gt;Industry!$W$7,TRUE,""),""),"")</f>
        <v/>
      </c>
      <c r="V92" s="72"/>
      <c r="Z92" t="str">
        <f ca="1">IFERROR(IF(OR($Q92,$U92,$V92)=TRUE,COUNTIF(Z$23:Z91,"&gt;0")+1,""),"")</f>
        <v/>
      </c>
      <c r="OL92">
        <v>70</v>
      </c>
      <c r="OT92" t="str">
        <f ca="1">IF($OT91&lt;&gt;"",IF(COUNTIF($OT$23:$OT91,$OT91)-INDEX($AF$23:$AF$48,MATCH($OT91,$AE$23:$AE$48,0),1)=0,INDEX($AE$23:$AE$48,MATCH($OT91,$AE$23:$AE$48,0)+1,1),$OT91),"")</f>
        <v/>
      </c>
      <c r="OU92" t="str">
        <f t="shared" ca="1" si="47"/>
        <v/>
      </c>
      <c r="OV92" t="str">
        <f t="shared" ca="1" si="44"/>
        <v/>
      </c>
      <c r="OW92" t="str">
        <f t="shared" ca="1" si="45"/>
        <v/>
      </c>
      <c r="OX92" t="str">
        <f t="shared" ca="1" si="46"/>
        <v/>
      </c>
    </row>
    <row r="93" spans="4:414">
      <c r="D93" s="21"/>
      <c r="E93" s="21"/>
      <c r="N93" s="21" t="s">
        <v>3243</v>
      </c>
      <c r="O93" s="21" t="s">
        <v>8102</v>
      </c>
      <c r="P93" s="21" t="s">
        <v>8930</v>
      </c>
      <c r="Q93" s="45"/>
      <c r="R93" s="21" t="s">
        <v>8109</v>
      </c>
      <c r="S93" s="21" t="s">
        <v>8110</v>
      </c>
      <c r="T93" s="21" t="s">
        <v>8111</v>
      </c>
      <c r="U93" s="45" t="str">
        <f ca="1">IF($O93&lt;&gt;"Key Field",IF(ISNUMBER(MATCH(OFFSET($R93,0,RIGHT($O93)-1),OFFSET($C$7,0,RIGHT($O93)-1,8,1),0)),IF(_xll.BDP(TKR,CHOOSE(RIGHT($O93,1),"BI031","BI032","BI033"),"EQY_FUNDS_SEGMENT_NUMBER",MATCH(OFFSET($R93,0,RIGHT($O93)-1),OFFSET($C$7,0,RIGHT($O93)-1,8,1),0))/100&gt;Industry!$W$7,TRUE,""),""),"")</f>
        <v/>
      </c>
      <c r="V93" s="72"/>
      <c r="Z93" t="str">
        <f ca="1">IFERROR(IF(OR($Q93,$U93,$V93)=TRUE,COUNTIF(Z$23:Z92,"&gt;0")+1,""),"")</f>
        <v/>
      </c>
      <c r="OL93">
        <v>71</v>
      </c>
      <c r="OT93" t="str">
        <f ca="1">IF($OT92&lt;&gt;"",IF(COUNTIF($OT$23:$OT92,$OT92)-INDEX($AF$23:$AF$48,MATCH($OT92,$AE$23:$AE$48,0),1)=0,INDEX($AE$23:$AE$48,MATCH($OT92,$AE$23:$AE$48,0)+1,1),$OT92),"")</f>
        <v/>
      </c>
      <c r="OU93" t="str">
        <f t="shared" ca="1" si="47"/>
        <v/>
      </c>
      <c r="OV93" t="str">
        <f t="shared" ca="1" si="44"/>
        <v/>
      </c>
      <c r="OW93" t="str">
        <f t="shared" ca="1" si="45"/>
        <v/>
      </c>
      <c r="OX93" t="str">
        <f t="shared" ca="1" si="46"/>
        <v/>
      </c>
    </row>
    <row r="94" spans="4:414">
      <c r="D94" s="21"/>
      <c r="E94" s="21"/>
      <c r="N94" s="21" t="s">
        <v>3243</v>
      </c>
      <c r="O94" s="21" t="s">
        <v>8102</v>
      </c>
      <c r="P94" s="21" t="s">
        <v>8931</v>
      </c>
      <c r="Q94" s="45"/>
      <c r="R94" s="21" t="s">
        <v>8109</v>
      </c>
      <c r="S94" s="21" t="s">
        <v>8110</v>
      </c>
      <c r="T94" s="21" t="s">
        <v>8547</v>
      </c>
      <c r="U94" s="45" t="str">
        <f ca="1">IF($O94&lt;&gt;"Key Field",IF(ISNUMBER(MATCH(OFFSET($R94,0,RIGHT($O94)-1),OFFSET($C$7,0,RIGHT($O94)-1,8,1),0)),IF(_xll.BDP(TKR,CHOOSE(RIGHT($O94,1),"BI031","BI032","BI033"),"EQY_FUNDS_SEGMENT_NUMBER",MATCH(OFFSET($R94,0,RIGHT($O94)-1),OFFSET($C$7,0,RIGHT($O94)-1,8,1),0))/100&gt;Industry!$W$7,TRUE,""),""),"")</f>
        <v/>
      </c>
      <c r="V94" s="72"/>
      <c r="Z94" t="str">
        <f ca="1">IFERROR(IF(OR($Q94,$U94,$V94)=TRUE,COUNTIF(Z$23:Z93,"&gt;0")+1,""),"")</f>
        <v/>
      </c>
      <c r="OL94">
        <v>72</v>
      </c>
      <c r="OT94" t="str">
        <f ca="1">IF($OT93&lt;&gt;"",IF(COUNTIF($OT$23:$OT93,$OT93)-INDEX($AF$23:$AF$48,MATCH($OT93,$AE$23:$AE$48,0),1)=0,INDEX($AE$23:$AE$48,MATCH($OT93,$AE$23:$AE$48,0)+1,1),$OT93),"")</f>
        <v/>
      </c>
      <c r="OU94" t="str">
        <f t="shared" ca="1" si="47"/>
        <v/>
      </c>
      <c r="OV94" t="str">
        <f t="shared" ca="1" si="44"/>
        <v/>
      </c>
      <c r="OW94" t="str">
        <f t="shared" ca="1" si="45"/>
        <v/>
      </c>
      <c r="OX94" t="str">
        <f t="shared" ca="1" si="46"/>
        <v/>
      </c>
    </row>
    <row r="95" spans="4:414">
      <c r="D95" s="21"/>
      <c r="E95" s="21"/>
      <c r="N95" s="21" t="s">
        <v>3243</v>
      </c>
      <c r="O95" s="21" t="s">
        <v>8102</v>
      </c>
      <c r="P95" s="21" t="s">
        <v>8932</v>
      </c>
      <c r="Q95" s="45"/>
      <c r="R95" s="21" t="s">
        <v>8109</v>
      </c>
      <c r="S95" s="21" t="s">
        <v>8110</v>
      </c>
      <c r="T95" s="21" t="s">
        <v>8883</v>
      </c>
      <c r="U95" s="45" t="str">
        <f ca="1">IF($O95&lt;&gt;"Key Field",IF(ISNUMBER(MATCH(OFFSET($R95,0,RIGHT($O95)-1),OFFSET($C$7,0,RIGHT($O95)-1,8,1),0)),IF(_xll.BDP(TKR,CHOOSE(RIGHT($O95,1),"BI031","BI032","BI033"),"EQY_FUNDS_SEGMENT_NUMBER",MATCH(OFFSET($R95,0,RIGHT($O95)-1),OFFSET($C$7,0,RIGHT($O95)-1,8,1),0))/100&gt;Industry!$W$7,TRUE,""),""),"")</f>
        <v/>
      </c>
      <c r="V95" s="72"/>
      <c r="Z95" t="str">
        <f ca="1">IFERROR(IF(OR($Q95,$U95,$V95)=TRUE,COUNTIF(Z$23:Z94,"&gt;0")+1,""),"")</f>
        <v/>
      </c>
      <c r="OL95">
        <v>73</v>
      </c>
      <c r="OT95" t="str">
        <f ca="1">IF($OT94&lt;&gt;"",IF(COUNTIF($OT$23:$OT94,$OT94)-INDEX($AF$23:$AF$48,MATCH($OT94,$AE$23:$AE$48,0),1)=0,INDEX($AE$23:$AE$48,MATCH($OT94,$AE$23:$AE$48,0)+1,1),$OT94),"")</f>
        <v/>
      </c>
      <c r="OU95" t="str">
        <f t="shared" ca="1" si="47"/>
        <v/>
      </c>
      <c r="OV95" t="str">
        <f t="shared" ca="1" si="44"/>
        <v/>
      </c>
      <c r="OW95" t="str">
        <f t="shared" ca="1" si="45"/>
        <v/>
      </c>
      <c r="OX95" t="str">
        <f t="shared" ca="1" si="46"/>
        <v/>
      </c>
    </row>
    <row r="96" spans="4:414">
      <c r="D96" s="21"/>
      <c r="E96" s="21"/>
      <c r="N96" s="21" t="s">
        <v>3243</v>
      </c>
      <c r="O96" s="21" t="s">
        <v>8102</v>
      </c>
      <c r="P96" s="21" t="s">
        <v>8933</v>
      </c>
      <c r="Q96" s="45"/>
      <c r="R96" s="21" t="s">
        <v>8109</v>
      </c>
      <c r="S96" s="21" t="s">
        <v>8110</v>
      </c>
      <c r="T96" s="21" t="s">
        <v>3335</v>
      </c>
      <c r="U96" s="45" t="str">
        <f ca="1">IF($O96&lt;&gt;"Key Field",IF(ISNUMBER(MATCH(OFFSET($R96,0,RIGHT($O96)-1),OFFSET($C$7,0,RIGHT($O96)-1,8,1),0)),IF(_xll.BDP(TKR,CHOOSE(RIGHT($O96,1),"BI031","BI032","BI033"),"EQY_FUNDS_SEGMENT_NUMBER",MATCH(OFFSET($R96,0,RIGHT($O96)-1),OFFSET($C$7,0,RIGHT($O96)-1,8,1),0))/100&gt;Industry!$W$7,TRUE,""),""),"")</f>
        <v/>
      </c>
      <c r="V96" s="72"/>
      <c r="Z96" t="str">
        <f ca="1">IFERROR(IF(OR($Q96,$U96,$V96)=TRUE,COUNTIF(Z$23:Z95,"&gt;0")+1,""),"")</f>
        <v/>
      </c>
      <c r="OL96">
        <v>74</v>
      </c>
      <c r="OT96" t="str">
        <f ca="1">IF($OT95&lt;&gt;"",IF(COUNTIF($OT$23:$OT95,$OT95)-INDEX($AF$23:$AF$48,MATCH($OT95,$AE$23:$AE$48,0),1)=0,INDEX($AE$23:$AE$48,MATCH($OT95,$AE$23:$AE$48,0)+1,1),$OT95),"")</f>
        <v/>
      </c>
      <c r="OU96" t="str">
        <f t="shared" ca="1" si="47"/>
        <v/>
      </c>
      <c r="OV96" t="str">
        <f t="shared" ca="1" si="44"/>
        <v/>
      </c>
      <c r="OW96" t="str">
        <f t="shared" ca="1" si="45"/>
        <v/>
      </c>
      <c r="OX96" t="str">
        <f t="shared" ca="1" si="46"/>
        <v/>
      </c>
    </row>
    <row r="97" spans="4:414">
      <c r="D97" s="21"/>
      <c r="E97" s="21"/>
      <c r="N97" s="21" t="s">
        <v>3243</v>
      </c>
      <c r="O97" s="21" t="s">
        <v>8102</v>
      </c>
      <c r="P97" s="21" t="s">
        <v>8934</v>
      </c>
      <c r="Q97" s="45"/>
      <c r="R97" s="21" t="s">
        <v>8109</v>
      </c>
      <c r="S97" s="21" t="s">
        <v>8110</v>
      </c>
      <c r="T97" s="21" t="s">
        <v>8557</v>
      </c>
      <c r="U97" s="45" t="str">
        <f ca="1">IF($O97&lt;&gt;"Key Field",IF(ISNUMBER(MATCH(OFFSET($R97,0,RIGHT($O97)-1),OFFSET($C$7,0,RIGHT($O97)-1,8,1),0)),IF(_xll.BDP(TKR,CHOOSE(RIGHT($O97,1),"BI031","BI032","BI033"),"EQY_FUNDS_SEGMENT_NUMBER",MATCH(OFFSET($R97,0,RIGHT($O97)-1),OFFSET($C$7,0,RIGHT($O97)-1,8,1),0))/100&gt;Industry!$W$7,TRUE,""),""),"")</f>
        <v/>
      </c>
      <c r="V97" s="72"/>
      <c r="Z97" t="str">
        <f ca="1">IFERROR(IF(OR($Q97,$U97,$V97)=TRUE,COUNTIF(Z$23:Z96,"&gt;0")+1,""),"")</f>
        <v/>
      </c>
      <c r="OL97">
        <v>75</v>
      </c>
      <c r="OT97" t="str">
        <f ca="1">IF($OT96&lt;&gt;"",IF(COUNTIF($OT$23:$OT96,$OT96)-INDEX($AF$23:$AF$48,MATCH($OT96,$AE$23:$AE$48,0),1)=0,INDEX($AE$23:$AE$48,MATCH($OT96,$AE$23:$AE$48,0)+1,1),$OT96),"")</f>
        <v/>
      </c>
      <c r="OU97" t="str">
        <f t="shared" ca="1" si="47"/>
        <v/>
      </c>
      <c r="OV97" t="str">
        <f t="shared" ca="1" si="44"/>
        <v/>
      </c>
      <c r="OW97" t="str">
        <f t="shared" ca="1" si="45"/>
        <v/>
      </c>
      <c r="OX97" t="str">
        <f t="shared" ca="1" si="46"/>
        <v/>
      </c>
    </row>
    <row r="98" spans="4:414">
      <c r="D98" s="21"/>
      <c r="E98" s="21"/>
      <c r="N98" s="21" t="s">
        <v>3242</v>
      </c>
      <c r="O98" s="21" t="s">
        <v>8102</v>
      </c>
      <c r="P98" s="21" t="s">
        <v>3302</v>
      </c>
      <c r="Q98" s="45"/>
      <c r="R98" s="21" t="s">
        <v>8109</v>
      </c>
      <c r="S98" s="21" t="s">
        <v>8110</v>
      </c>
      <c r="T98" s="21" t="s">
        <v>8546</v>
      </c>
      <c r="U98" s="45" t="str">
        <f ca="1">IF($O98&lt;&gt;"Key Field",IF(ISNUMBER(MATCH(OFFSET($R98,0,RIGHT($O98)-1),OFFSET($C$7,0,RIGHT($O98)-1,8,1),0)),IF(_xll.BDP(TKR,CHOOSE(RIGHT($O98,1),"BI031","BI032","BI033"),"EQY_FUNDS_SEGMENT_NUMBER",MATCH(OFFSET($R98,0,RIGHT($O98)-1),OFFSET($C$7,0,RIGHT($O98)-1,8,1),0))/100&gt;Industry!$W$7,TRUE,""),""),"")</f>
        <v/>
      </c>
      <c r="V98" s="72"/>
      <c r="Z98" t="str">
        <f ca="1">IFERROR(IF(OR($Q98,$U98,$V98)=TRUE,COUNTIF(Z$23:Z97,"&gt;0")+1,""),"")</f>
        <v/>
      </c>
      <c r="OL98">
        <v>76</v>
      </c>
      <c r="OT98" t="str">
        <f ca="1">IF($OT97&lt;&gt;"",IF(COUNTIF($OT$23:$OT97,$OT97)-INDEX($AF$23:$AF$48,MATCH($OT97,$AE$23:$AE$48,0),1)=0,INDEX($AE$23:$AE$48,MATCH($OT97,$AE$23:$AE$48,0)+1,1),$OT97),"")</f>
        <v/>
      </c>
      <c r="OU98" t="str">
        <f t="shared" ca="1" si="47"/>
        <v/>
      </c>
      <c r="OV98" t="str">
        <f t="shared" ca="1" si="44"/>
        <v/>
      </c>
      <c r="OW98" t="str">
        <f t="shared" ca="1" si="45"/>
        <v/>
      </c>
      <c r="OX98" t="str">
        <f t="shared" ca="1" si="46"/>
        <v/>
      </c>
    </row>
    <row r="99" spans="4:414">
      <c r="D99" s="21"/>
      <c r="E99" s="21"/>
      <c r="N99" s="21" t="s">
        <v>3242</v>
      </c>
      <c r="O99" s="21" t="s">
        <v>8102</v>
      </c>
      <c r="P99" s="21" t="s">
        <v>8935</v>
      </c>
      <c r="Q99" s="45"/>
      <c r="R99" s="21" t="s">
        <v>8109</v>
      </c>
      <c r="S99" s="21" t="s">
        <v>8110</v>
      </c>
      <c r="T99" s="21" t="s">
        <v>8111</v>
      </c>
      <c r="U99" s="45" t="str">
        <f ca="1">IF($O99&lt;&gt;"Key Field",IF(ISNUMBER(MATCH(OFFSET($R99,0,RIGHT($O99)-1),OFFSET($C$7,0,RIGHT($O99)-1,8,1),0)),IF(_xll.BDP(TKR,CHOOSE(RIGHT($O99,1),"BI031","BI032","BI033"),"EQY_FUNDS_SEGMENT_NUMBER",MATCH(OFFSET($R99,0,RIGHT($O99)-1),OFFSET($C$7,0,RIGHT($O99)-1,8,1),0))/100&gt;Industry!$W$7,TRUE,""),""),"")</f>
        <v/>
      </c>
      <c r="V99" s="72"/>
      <c r="Z99" t="str">
        <f ca="1">IFERROR(IF(OR($Q99,$U99,$V99)=TRUE,COUNTIF(Z$23:Z98,"&gt;0")+1,""),"")</f>
        <v/>
      </c>
      <c r="OL99">
        <v>77</v>
      </c>
      <c r="OT99" t="str">
        <f ca="1">IF($OT98&lt;&gt;"",IF(COUNTIF($OT$23:$OT98,$OT98)-INDEX($AF$23:$AF$48,MATCH($OT98,$AE$23:$AE$48,0),1)=0,INDEX($AE$23:$AE$48,MATCH($OT98,$AE$23:$AE$48,0)+1,1),$OT98),"")</f>
        <v/>
      </c>
      <c r="OU99" t="str">
        <f t="shared" ca="1" si="47"/>
        <v/>
      </c>
      <c r="OV99" t="str">
        <f t="shared" ca="1" si="44"/>
        <v/>
      </c>
      <c r="OW99" t="str">
        <f t="shared" ca="1" si="45"/>
        <v/>
      </c>
      <c r="OX99" t="str">
        <f t="shared" ca="1" si="46"/>
        <v/>
      </c>
    </row>
    <row r="100" spans="4:414">
      <c r="D100" s="21"/>
      <c r="E100" s="21"/>
      <c r="N100" s="21" t="s">
        <v>3242</v>
      </c>
      <c r="O100" s="21" t="s">
        <v>8102</v>
      </c>
      <c r="P100" s="21" t="s">
        <v>8936</v>
      </c>
      <c r="Q100" s="45"/>
      <c r="R100" s="21" t="s">
        <v>8109</v>
      </c>
      <c r="S100" s="21" t="s">
        <v>8110</v>
      </c>
      <c r="T100" s="21" t="s">
        <v>8547</v>
      </c>
      <c r="U100" s="45" t="str">
        <f ca="1">IF($O100&lt;&gt;"Key Field",IF(ISNUMBER(MATCH(OFFSET($R100,0,RIGHT($O100)-1),OFFSET($C$7,0,RIGHT($O100)-1,8,1),0)),IF(_xll.BDP(TKR,CHOOSE(RIGHT($O100,1),"BI031","BI032","BI033"),"EQY_FUNDS_SEGMENT_NUMBER",MATCH(OFFSET($R100,0,RIGHT($O100)-1),OFFSET($C$7,0,RIGHT($O100)-1,8,1),0))/100&gt;Industry!$W$7,TRUE,""),""),"")</f>
        <v/>
      </c>
      <c r="V100" s="72"/>
      <c r="Z100" t="str">
        <f ca="1">IFERROR(IF(OR($Q100,$U100,$V100)=TRUE,COUNTIF(Z$23:Z99,"&gt;0")+1,""),"")</f>
        <v/>
      </c>
      <c r="OL100">
        <v>78</v>
      </c>
      <c r="OT100" t="str">
        <f ca="1">IF($OT99&lt;&gt;"",IF(COUNTIF($OT$23:$OT99,$OT99)-INDEX($AF$23:$AF$48,MATCH($OT99,$AE$23:$AE$48,0),1)=0,INDEX($AE$23:$AE$48,MATCH($OT99,$AE$23:$AE$48,0)+1,1),$OT99),"")</f>
        <v/>
      </c>
      <c r="OU100" t="str">
        <f t="shared" ca="1" si="47"/>
        <v/>
      </c>
      <c r="OV100" t="str">
        <f t="shared" ca="1" si="44"/>
        <v/>
      </c>
      <c r="OW100" t="str">
        <f t="shared" ca="1" si="45"/>
        <v/>
      </c>
      <c r="OX100" t="str">
        <f t="shared" ca="1" si="46"/>
        <v/>
      </c>
    </row>
    <row r="101" spans="4:414">
      <c r="D101" s="21"/>
      <c r="E101" s="21"/>
      <c r="N101" s="21" t="s">
        <v>3242</v>
      </c>
      <c r="O101" s="21" t="s">
        <v>8102</v>
      </c>
      <c r="P101" s="21" t="s">
        <v>8937</v>
      </c>
      <c r="Q101" s="45"/>
      <c r="R101" s="21" t="s">
        <v>8109</v>
      </c>
      <c r="S101" s="21" t="s">
        <v>8110</v>
      </c>
      <c r="T101" s="21" t="s">
        <v>8883</v>
      </c>
      <c r="U101" s="45" t="str">
        <f ca="1">IF($O101&lt;&gt;"Key Field",IF(ISNUMBER(MATCH(OFFSET($R101,0,RIGHT($O101)-1),OFFSET($C$7,0,RIGHT($O101)-1,8,1),0)),IF(_xll.BDP(TKR,CHOOSE(RIGHT($O101,1),"BI031","BI032","BI033"),"EQY_FUNDS_SEGMENT_NUMBER",MATCH(OFFSET($R101,0,RIGHT($O101)-1),OFFSET($C$7,0,RIGHT($O101)-1,8,1),0))/100&gt;Industry!$W$7,TRUE,""),""),"")</f>
        <v/>
      </c>
      <c r="V101" s="72"/>
      <c r="Z101" t="str">
        <f ca="1">IFERROR(IF(OR($Q101,$U101,$V101)=TRUE,COUNTIF(Z$23:Z100,"&gt;0")+1,""),"")</f>
        <v/>
      </c>
      <c r="OL101">
        <v>79</v>
      </c>
      <c r="OT101" t="str">
        <f ca="1">IF($OT100&lt;&gt;"",IF(COUNTIF($OT$23:$OT100,$OT100)-INDEX($AF$23:$AF$48,MATCH($OT100,$AE$23:$AE$48,0),1)=0,INDEX($AE$23:$AE$48,MATCH($OT100,$AE$23:$AE$48,0)+1,1),$OT100),"")</f>
        <v/>
      </c>
      <c r="OU101" t="str">
        <f t="shared" ca="1" si="47"/>
        <v/>
      </c>
      <c r="OV101" t="str">
        <f t="shared" ca="1" si="44"/>
        <v/>
      </c>
      <c r="OW101" t="str">
        <f t="shared" ca="1" si="45"/>
        <v/>
      </c>
      <c r="OX101" t="str">
        <f t="shared" ca="1" si="46"/>
        <v/>
      </c>
    </row>
    <row r="102" spans="4:414">
      <c r="D102" s="21"/>
      <c r="E102" s="21"/>
      <c r="N102" s="21" t="s">
        <v>3242</v>
      </c>
      <c r="O102" s="21" t="s">
        <v>8102</v>
      </c>
      <c r="P102" s="21" t="s">
        <v>8938</v>
      </c>
      <c r="Q102" s="45"/>
      <c r="R102" s="21" t="s">
        <v>8109</v>
      </c>
      <c r="S102" s="21" t="s">
        <v>8110</v>
      </c>
      <c r="T102" s="21" t="s">
        <v>3335</v>
      </c>
      <c r="U102" s="45" t="str">
        <f ca="1">IF($O102&lt;&gt;"Key Field",IF(ISNUMBER(MATCH(OFFSET($R102,0,RIGHT($O102)-1),OFFSET($C$7,0,RIGHT($O102)-1,8,1),0)),IF(_xll.BDP(TKR,CHOOSE(RIGHT($O102,1),"BI031","BI032","BI033"),"EQY_FUNDS_SEGMENT_NUMBER",MATCH(OFFSET($R102,0,RIGHT($O102)-1),OFFSET($C$7,0,RIGHT($O102)-1,8,1),0))/100&gt;Industry!$W$7,TRUE,""),""),"")</f>
        <v/>
      </c>
      <c r="V102" s="72"/>
      <c r="Z102" t="str">
        <f ca="1">IFERROR(IF(OR($Q102,$U102,$V102)=TRUE,COUNTIF(Z$23:Z101,"&gt;0")+1,""),"")</f>
        <v/>
      </c>
      <c r="OL102">
        <v>80</v>
      </c>
      <c r="OT102" t="str">
        <f ca="1">IF($OT101&lt;&gt;"",IF(COUNTIF($OT$23:$OT101,$OT101)-INDEX($AF$23:$AF$48,MATCH($OT101,$AE$23:$AE$48,0),1)=0,INDEX($AE$23:$AE$48,MATCH($OT101,$AE$23:$AE$48,0)+1,1),$OT101),"")</f>
        <v/>
      </c>
      <c r="OU102" t="str">
        <f t="shared" ca="1" si="47"/>
        <v/>
      </c>
      <c r="OV102" t="str">
        <f t="shared" ca="1" si="44"/>
        <v/>
      </c>
      <c r="OW102" t="str">
        <f t="shared" ca="1" si="45"/>
        <v/>
      </c>
      <c r="OX102" t="str">
        <f t="shared" ca="1" si="46"/>
        <v/>
      </c>
    </row>
    <row r="103" spans="4:414">
      <c r="D103" s="21"/>
      <c r="E103" s="21"/>
      <c r="N103" s="21" t="s">
        <v>3242</v>
      </c>
      <c r="O103" s="21" t="s">
        <v>8102</v>
      </c>
      <c r="P103" s="21" t="s">
        <v>8939</v>
      </c>
      <c r="Q103" s="45"/>
      <c r="R103" s="21" t="s">
        <v>8109</v>
      </c>
      <c r="S103" s="21" t="s">
        <v>8110</v>
      </c>
      <c r="T103" s="21" t="s">
        <v>8557</v>
      </c>
      <c r="U103" s="45" t="str">
        <f ca="1">IF($O103&lt;&gt;"Key Field",IF(ISNUMBER(MATCH(OFFSET($R103,0,RIGHT($O103)-1),OFFSET($C$7,0,RIGHT($O103)-1,8,1),0)),IF(_xll.BDP(TKR,CHOOSE(RIGHT($O103,1),"BI031","BI032","BI033"),"EQY_FUNDS_SEGMENT_NUMBER",MATCH(OFFSET($R103,0,RIGHT($O103)-1),OFFSET($C$7,0,RIGHT($O103)-1,8,1),0))/100&gt;Industry!$W$7,TRUE,""),""),"")</f>
        <v/>
      </c>
      <c r="V103" s="72"/>
      <c r="Z103" t="str">
        <f ca="1">IFERROR(IF(OR($Q103,$U103,$V103)=TRUE,COUNTIF(Z$23:Z102,"&gt;0")+1,""),"")</f>
        <v/>
      </c>
      <c r="OL103">
        <v>81</v>
      </c>
      <c r="OT103" t="str">
        <f ca="1">IF($OT102&lt;&gt;"",IF(COUNTIF($OT$23:$OT102,$OT102)-INDEX($AF$23:$AF$48,MATCH($OT102,$AE$23:$AE$48,0),1)=0,INDEX($AE$23:$AE$48,MATCH($OT102,$AE$23:$AE$48,0)+1,1),$OT102),"")</f>
        <v/>
      </c>
      <c r="OU103" t="str">
        <f t="shared" ca="1" si="47"/>
        <v/>
      </c>
      <c r="OV103" t="str">
        <f t="shared" ca="1" si="44"/>
        <v/>
      </c>
      <c r="OW103" t="str">
        <f t="shared" ca="1" si="45"/>
        <v/>
      </c>
      <c r="OX103" t="str">
        <f t="shared" ca="1" si="46"/>
        <v/>
      </c>
    </row>
    <row r="104" spans="4:414">
      <c r="D104" s="21"/>
      <c r="E104" s="21"/>
      <c r="N104" s="21" t="s">
        <v>3274</v>
      </c>
      <c r="O104" s="21" t="s">
        <v>8102</v>
      </c>
      <c r="P104" s="21"/>
      <c r="Q104" s="45"/>
      <c r="R104" s="21" t="s">
        <v>8109</v>
      </c>
      <c r="S104" s="21" t="s">
        <v>8110</v>
      </c>
      <c r="T104" s="21" t="s">
        <v>8547</v>
      </c>
      <c r="U104" s="45" t="str">
        <f ca="1">IF($O104&lt;&gt;"Key Field",IF(ISNUMBER(MATCH(OFFSET($R104,0,RIGHT($O104)-1),OFFSET($C$7,0,RIGHT($O104)-1,8,1),0)),IF(_xll.BDP(TKR,CHOOSE(RIGHT($O104,1),"BI031","BI032","BI033"),"EQY_FUNDS_SEGMENT_NUMBER",MATCH(OFFSET($R104,0,RIGHT($O104)-1),OFFSET($C$7,0,RIGHT($O104)-1,8,1),0))/100&gt;Industry!$W$7,TRUE,""),""),"")</f>
        <v/>
      </c>
      <c r="V104" s="72"/>
      <c r="Z104" t="str">
        <f ca="1">IFERROR(IF(OR($Q104,$U104,$V104)=TRUE,COUNTIF(Z$23:Z103,"&gt;0")+1,""),"")</f>
        <v/>
      </c>
      <c r="OL104">
        <v>82</v>
      </c>
      <c r="OT104" t="str">
        <f ca="1">IF($OT103&lt;&gt;"",IF(COUNTIF($OT$23:$OT103,$OT103)-INDEX($AF$23:$AF$48,MATCH($OT103,$AE$23:$AE$48,0),1)=0,INDEX($AE$23:$AE$48,MATCH($OT103,$AE$23:$AE$48,0)+1,1),$OT103),"")</f>
        <v/>
      </c>
      <c r="OU104" t="str">
        <f t="shared" ca="1" si="47"/>
        <v/>
      </c>
      <c r="OV104" t="str">
        <f t="shared" ca="1" si="44"/>
        <v/>
      </c>
      <c r="OW104" t="str">
        <f t="shared" ca="1" si="45"/>
        <v/>
      </c>
      <c r="OX104" t="str">
        <f t="shared" ca="1" si="46"/>
        <v/>
      </c>
    </row>
    <row r="105" spans="4:414">
      <c r="D105" s="21"/>
      <c r="E105" s="21"/>
      <c r="N105" s="21" t="s">
        <v>3274</v>
      </c>
      <c r="O105" s="21" t="s">
        <v>8102</v>
      </c>
      <c r="P105" s="21"/>
      <c r="Q105" s="45"/>
      <c r="R105" s="21" t="s">
        <v>8109</v>
      </c>
      <c r="S105" s="21" t="s">
        <v>8110</v>
      </c>
      <c r="T105" s="21" t="s">
        <v>8111</v>
      </c>
      <c r="U105" s="45" t="str">
        <f ca="1">IF($O105&lt;&gt;"Key Field",IF(ISNUMBER(MATCH(OFFSET($R105,0,RIGHT($O105)-1),OFFSET($C$7,0,RIGHT($O105)-1,8,1),0)),IF(_xll.BDP(TKR,CHOOSE(RIGHT($O105,1),"BI031","BI032","BI033"),"EQY_FUNDS_SEGMENT_NUMBER",MATCH(OFFSET($R105,0,RIGHT($O105)-1),OFFSET($C$7,0,RIGHT($O105)-1,8,1),0))/100&gt;Industry!$W$7,TRUE,""),""),"")</f>
        <v/>
      </c>
      <c r="V105" s="72"/>
      <c r="Z105" t="str">
        <f ca="1">IFERROR(IF(OR($Q105,$U105,$V105)=TRUE,COUNTIF(Z$23:Z104,"&gt;0")+1,""),"")</f>
        <v/>
      </c>
      <c r="OL105">
        <v>83</v>
      </c>
      <c r="OT105" t="str">
        <f ca="1">IF($OT104&lt;&gt;"",IF(COUNTIF($OT$23:$OT104,$OT104)-INDEX($AF$23:$AF$48,MATCH($OT104,$AE$23:$AE$48,0),1)=0,INDEX($AE$23:$AE$48,MATCH($OT104,$AE$23:$AE$48,0)+1,1),$OT104),"")</f>
        <v/>
      </c>
      <c r="OU105" t="str">
        <f t="shared" ca="1" si="47"/>
        <v/>
      </c>
      <c r="OV105" t="str">
        <f t="shared" ca="1" si="44"/>
        <v/>
      </c>
      <c r="OW105" t="str">
        <f t="shared" ca="1" si="45"/>
        <v/>
      </c>
      <c r="OX105" t="str">
        <f t="shared" ca="1" si="46"/>
        <v/>
      </c>
    </row>
    <row r="106" spans="4:414">
      <c r="D106" s="21"/>
      <c r="E106" s="21"/>
      <c r="N106" s="21" t="s">
        <v>3274</v>
      </c>
      <c r="O106" s="21" t="s">
        <v>8102</v>
      </c>
      <c r="P106" s="21"/>
      <c r="Q106" s="45"/>
      <c r="R106" s="21" t="s">
        <v>8109</v>
      </c>
      <c r="S106" s="21" t="s">
        <v>8110</v>
      </c>
      <c r="T106" s="21" t="s">
        <v>8547</v>
      </c>
      <c r="U106" s="45" t="str">
        <f ca="1">IF($O106&lt;&gt;"Key Field",IF(ISNUMBER(MATCH(OFFSET($R106,0,RIGHT($O106)-1),OFFSET($C$7,0,RIGHT($O106)-1,8,1),0)),IF(_xll.BDP(TKR,CHOOSE(RIGHT($O106,1),"BI031","BI032","BI033"),"EQY_FUNDS_SEGMENT_NUMBER",MATCH(OFFSET($R106,0,RIGHT($O106)-1),OFFSET($C$7,0,RIGHT($O106)-1,8,1),0))/100&gt;Industry!$W$7,TRUE,""),""),"")</f>
        <v/>
      </c>
      <c r="V106" s="72"/>
      <c r="Z106" t="str">
        <f ca="1">IFERROR(IF(OR($Q106,$U106,$V106)=TRUE,COUNTIF(Z$23:Z105,"&gt;0")+1,""),"")</f>
        <v/>
      </c>
      <c r="OL106">
        <v>84</v>
      </c>
      <c r="OT106" t="str">
        <f ca="1">IF($OT105&lt;&gt;"",IF(COUNTIF($OT$23:$OT105,$OT105)-INDEX($AF$23:$AF$48,MATCH($OT105,$AE$23:$AE$48,0),1)=0,INDEX($AE$23:$AE$48,MATCH($OT105,$AE$23:$AE$48,0)+1,1),$OT105),"")</f>
        <v/>
      </c>
      <c r="OU106" t="str">
        <f t="shared" ca="1" si="47"/>
        <v/>
      </c>
      <c r="OV106" t="str">
        <f t="shared" ca="1" si="44"/>
        <v/>
      </c>
      <c r="OW106" t="str">
        <f t="shared" ca="1" si="45"/>
        <v/>
      </c>
      <c r="OX106" t="str">
        <f t="shared" ca="1" si="46"/>
        <v/>
      </c>
    </row>
    <row r="107" spans="4:414">
      <c r="D107" s="21"/>
      <c r="E107" s="21"/>
      <c r="N107" s="21" t="s">
        <v>3274</v>
      </c>
      <c r="O107" s="21" t="s">
        <v>8102</v>
      </c>
      <c r="P107" s="21"/>
      <c r="Q107" s="45"/>
      <c r="R107" s="21" t="s">
        <v>8109</v>
      </c>
      <c r="S107" s="21" t="s">
        <v>8110</v>
      </c>
      <c r="T107" s="21" t="s">
        <v>8883</v>
      </c>
      <c r="U107" s="45" t="str">
        <f ca="1">IF($O107&lt;&gt;"Key Field",IF(ISNUMBER(MATCH(OFFSET($R107,0,RIGHT($O107)-1),OFFSET($C$7,0,RIGHT($O107)-1,8,1),0)),IF(_xll.BDP(TKR,CHOOSE(RIGHT($O107,1),"BI031","BI032","BI033"),"EQY_FUNDS_SEGMENT_NUMBER",MATCH(OFFSET($R107,0,RIGHT($O107)-1),OFFSET($C$7,0,RIGHT($O107)-1,8,1),0))/100&gt;Industry!$W$7,TRUE,""),""),"")</f>
        <v/>
      </c>
      <c r="V107" s="72"/>
      <c r="Z107" t="str">
        <f ca="1">IFERROR(IF(OR($Q107,$U107,$V107)=TRUE,COUNTIF(Z$23:Z106,"&gt;0")+1,""),"")</f>
        <v/>
      </c>
      <c r="OL107">
        <v>85</v>
      </c>
      <c r="OT107" t="str">
        <f ca="1">IF($OT106&lt;&gt;"",IF(COUNTIF($OT$23:$OT106,$OT106)-INDEX($AF$23:$AF$48,MATCH($OT106,$AE$23:$AE$48,0),1)=0,INDEX($AE$23:$AE$48,MATCH($OT106,$AE$23:$AE$48,0)+1,1),$OT106),"")</f>
        <v/>
      </c>
      <c r="OU107" t="str">
        <f t="shared" ca="1" si="47"/>
        <v/>
      </c>
      <c r="OV107" t="str">
        <f t="shared" ca="1" si="44"/>
        <v/>
      </c>
      <c r="OW107" t="str">
        <f t="shared" ca="1" si="45"/>
        <v/>
      </c>
      <c r="OX107" t="str">
        <f t="shared" ca="1" si="46"/>
        <v/>
      </c>
    </row>
    <row r="108" spans="4:414">
      <c r="D108" s="21"/>
      <c r="E108" s="21"/>
      <c r="N108" s="21" t="s">
        <v>3274</v>
      </c>
      <c r="O108" s="21" t="s">
        <v>8102</v>
      </c>
      <c r="P108" s="21"/>
      <c r="Q108" s="45"/>
      <c r="R108" s="21" t="s">
        <v>8109</v>
      </c>
      <c r="S108" s="21" t="s">
        <v>8110</v>
      </c>
      <c r="T108" s="21" t="s">
        <v>3335</v>
      </c>
      <c r="U108" s="45" t="str">
        <f ca="1">IF($O108&lt;&gt;"Key Field",IF(ISNUMBER(MATCH(OFFSET($R108,0,RIGHT($O108)-1),OFFSET($C$7,0,RIGHT($O108)-1,8,1),0)),IF(_xll.BDP(TKR,CHOOSE(RIGHT($O108,1),"BI031","BI032","BI033"),"EQY_FUNDS_SEGMENT_NUMBER",MATCH(OFFSET($R108,0,RIGHT($O108)-1),OFFSET($C$7,0,RIGHT($O108)-1,8,1),0))/100&gt;Industry!$W$7,TRUE,""),""),"")</f>
        <v/>
      </c>
      <c r="V108" s="72"/>
      <c r="Z108" t="str">
        <f ca="1">IFERROR(IF(OR($Q108,$U108,$V108)=TRUE,COUNTIF(Z$23:Z107,"&gt;0")+1,""),"")</f>
        <v/>
      </c>
      <c r="OL108">
        <v>86</v>
      </c>
      <c r="OT108" t="str">
        <f ca="1">IF($OT107&lt;&gt;"",IF(COUNTIF($OT$23:$OT107,$OT107)-INDEX($AF$23:$AF$48,MATCH($OT107,$AE$23:$AE$48,0),1)=0,INDEX($AE$23:$AE$48,MATCH($OT107,$AE$23:$AE$48,0)+1,1),$OT107),"")</f>
        <v/>
      </c>
      <c r="OU108" t="str">
        <f t="shared" ca="1" si="47"/>
        <v/>
      </c>
      <c r="OV108" t="str">
        <f t="shared" ca="1" si="44"/>
        <v/>
      </c>
      <c r="OW108" t="str">
        <f t="shared" ca="1" si="45"/>
        <v/>
      </c>
      <c r="OX108" t="str">
        <f t="shared" ca="1" si="46"/>
        <v/>
      </c>
    </row>
    <row r="109" spans="4:414">
      <c r="D109" s="21"/>
      <c r="E109" s="21"/>
      <c r="N109" s="21" t="s">
        <v>3274</v>
      </c>
      <c r="O109" s="21" t="s">
        <v>8102</v>
      </c>
      <c r="P109" s="21"/>
      <c r="Q109" s="45"/>
      <c r="R109" s="21" t="s">
        <v>8109</v>
      </c>
      <c r="S109" s="21" t="s">
        <v>8110</v>
      </c>
      <c r="T109" s="21" t="s">
        <v>8557</v>
      </c>
      <c r="U109" s="45" t="str">
        <f ca="1">IF($O109&lt;&gt;"Key Field",IF(ISNUMBER(MATCH(OFFSET($R109,0,RIGHT($O109)-1),OFFSET($C$7,0,RIGHT($O109)-1,8,1),0)),IF(_xll.BDP(TKR,CHOOSE(RIGHT($O109,1),"BI031","BI032","BI033"),"EQY_FUNDS_SEGMENT_NUMBER",MATCH(OFFSET($R109,0,RIGHT($O109)-1),OFFSET($C$7,0,RIGHT($O109)-1,8,1),0))/100&gt;Industry!$W$7,TRUE,""),""),"")</f>
        <v/>
      </c>
      <c r="V109" s="72"/>
      <c r="Z109" t="str">
        <f ca="1">IFERROR(IF(OR($Q109,$U109,$V109)=TRUE,COUNTIF(Z$23:Z108,"&gt;0")+1,""),"")</f>
        <v/>
      </c>
      <c r="OL109">
        <v>87</v>
      </c>
      <c r="OT109" t="str">
        <f ca="1">IF($OT108&lt;&gt;"",IF(COUNTIF($OT$23:$OT108,$OT108)-INDEX($AF$23:$AF$48,MATCH($OT108,$AE$23:$AE$48,0),1)=0,INDEX($AE$23:$AE$48,MATCH($OT108,$AE$23:$AE$48,0)+1,1),$OT108),"")</f>
        <v/>
      </c>
      <c r="OU109" t="str">
        <f t="shared" ca="1" si="47"/>
        <v/>
      </c>
      <c r="OV109" t="str">
        <f t="shared" ca="1" si="44"/>
        <v/>
      </c>
      <c r="OW109" t="str">
        <f t="shared" ca="1" si="45"/>
        <v/>
      </c>
      <c r="OX109" t="str">
        <f t="shared" ca="1" si="46"/>
        <v/>
      </c>
    </row>
    <row r="110" spans="4:414">
      <c r="D110" s="21"/>
      <c r="E110" s="21"/>
      <c r="N110" s="21" t="s">
        <v>3275</v>
      </c>
      <c r="O110" s="21" t="s">
        <v>8102</v>
      </c>
      <c r="P110" s="21" t="s">
        <v>3303</v>
      </c>
      <c r="Q110" s="45"/>
      <c r="R110" s="21" t="s">
        <v>8109</v>
      </c>
      <c r="S110" s="21" t="s">
        <v>8110</v>
      </c>
      <c r="T110" s="21" t="s">
        <v>3335</v>
      </c>
      <c r="U110" s="45" t="str">
        <f ca="1">IF($O110&lt;&gt;"Key Field",IF(ISNUMBER(MATCH(OFFSET($R110,0,RIGHT($O110)-1),OFFSET($C$7,0,RIGHT($O110)-1,8,1),0)),IF(_xll.BDP(TKR,CHOOSE(RIGHT($O110,1),"BI031","BI032","BI033"),"EQY_FUNDS_SEGMENT_NUMBER",MATCH(OFFSET($R110,0,RIGHT($O110)-1),OFFSET($C$7,0,RIGHT($O110)-1,8,1),0))/100&gt;Industry!$W$7,TRUE,""),""),"")</f>
        <v/>
      </c>
      <c r="V110" s="72"/>
      <c r="Z110" t="str">
        <f ca="1">IFERROR(IF(OR($Q110,$U110,$V110)=TRUE,COUNTIF(Z$23:Z109,"&gt;0")+1,""),"")</f>
        <v/>
      </c>
      <c r="OL110">
        <v>88</v>
      </c>
      <c r="OT110" t="str">
        <f ca="1">IF($OT109&lt;&gt;"",IF(COUNTIF($OT$23:$OT109,$OT109)-INDEX($AF$23:$AF$48,MATCH($OT109,$AE$23:$AE$48,0),1)=0,INDEX($AE$23:$AE$48,MATCH($OT109,$AE$23:$AE$48,0)+1,1),$OT109),"")</f>
        <v/>
      </c>
      <c r="OU110" t="str">
        <f t="shared" ca="1" si="47"/>
        <v/>
      </c>
      <c r="OV110" t="str">
        <f t="shared" ca="1" si="44"/>
        <v/>
      </c>
      <c r="OW110" t="str">
        <f t="shared" ca="1" si="45"/>
        <v/>
      </c>
      <c r="OX110" t="str">
        <f t="shared" ca="1" si="46"/>
        <v/>
      </c>
    </row>
    <row r="111" spans="4:414">
      <c r="D111" s="21"/>
      <c r="E111" s="21"/>
      <c r="N111" s="21" t="s">
        <v>3275</v>
      </c>
      <c r="O111" s="21" t="s">
        <v>8102</v>
      </c>
      <c r="P111" s="21" t="s">
        <v>8940</v>
      </c>
      <c r="Q111" s="45"/>
      <c r="R111" s="21" t="s">
        <v>8109</v>
      </c>
      <c r="S111" s="21" t="s">
        <v>8110</v>
      </c>
      <c r="T111" s="21" t="s">
        <v>8111</v>
      </c>
      <c r="U111" s="45" t="str">
        <f ca="1">IF($O111&lt;&gt;"Key Field",IF(ISNUMBER(MATCH(OFFSET($R111,0,RIGHT($O111)-1),OFFSET($C$7,0,RIGHT($O111)-1,8,1),0)),IF(_xll.BDP(TKR,CHOOSE(RIGHT($O111,1),"BI031","BI032","BI033"),"EQY_FUNDS_SEGMENT_NUMBER",MATCH(OFFSET($R111,0,RIGHT($O111)-1),OFFSET($C$7,0,RIGHT($O111)-1,8,1),0))/100&gt;Industry!$W$7,TRUE,""),""),"")</f>
        <v/>
      </c>
      <c r="V111" s="72"/>
      <c r="Z111" t="str">
        <f ca="1">IFERROR(IF(OR($Q111,$U111,$V111)=TRUE,COUNTIF(Z$23:Z110,"&gt;0")+1,""),"")</f>
        <v/>
      </c>
      <c r="OL111">
        <v>89</v>
      </c>
      <c r="OT111" t="str">
        <f ca="1">IF($OT110&lt;&gt;"",IF(COUNTIF($OT$23:$OT110,$OT110)-INDEX($AF$23:$AF$48,MATCH($OT110,$AE$23:$AE$48,0),1)=0,INDEX($AE$23:$AE$48,MATCH($OT110,$AE$23:$AE$48,0)+1,1),$OT110),"")</f>
        <v/>
      </c>
      <c r="OU111" t="str">
        <f t="shared" ca="1" si="47"/>
        <v/>
      </c>
      <c r="OV111" t="str">
        <f t="shared" ca="1" si="44"/>
        <v/>
      </c>
      <c r="OW111" t="str">
        <f t="shared" ca="1" si="45"/>
        <v/>
      </c>
      <c r="OX111" t="str">
        <f t="shared" ca="1" si="46"/>
        <v/>
      </c>
    </row>
    <row r="112" spans="4:414">
      <c r="D112" s="21"/>
      <c r="E112" s="21"/>
      <c r="N112" s="21" t="s">
        <v>3275</v>
      </c>
      <c r="O112" s="21" t="s">
        <v>8102</v>
      </c>
      <c r="P112" s="21" t="s">
        <v>8941</v>
      </c>
      <c r="Q112" s="45"/>
      <c r="R112" s="21" t="s">
        <v>8109</v>
      </c>
      <c r="S112" s="21" t="s">
        <v>8110</v>
      </c>
      <c r="T112" s="21" t="s">
        <v>8547</v>
      </c>
      <c r="U112" s="45" t="str">
        <f ca="1">IF($O112&lt;&gt;"Key Field",IF(ISNUMBER(MATCH(OFFSET($R112,0,RIGHT($O112)-1),OFFSET($C$7,0,RIGHT($O112)-1,8,1),0)),IF(_xll.BDP(TKR,CHOOSE(RIGHT($O112,1),"BI031","BI032","BI033"),"EQY_FUNDS_SEGMENT_NUMBER",MATCH(OFFSET($R112,0,RIGHT($O112)-1),OFFSET($C$7,0,RIGHT($O112)-1,8,1),0))/100&gt;Industry!$W$7,TRUE,""),""),"")</f>
        <v/>
      </c>
      <c r="V112" s="72"/>
      <c r="Z112" t="str">
        <f ca="1">IFERROR(IF(OR($Q112,$U112,$V112)=TRUE,COUNTIF(Z$23:Z111,"&gt;0")+1,""),"")</f>
        <v/>
      </c>
      <c r="OL112">
        <v>90</v>
      </c>
      <c r="OT112" t="str">
        <f ca="1">IF($OT111&lt;&gt;"",IF(COUNTIF($OT$23:$OT111,$OT111)-INDEX($AF$23:$AF$48,MATCH($OT111,$AE$23:$AE$48,0),1)=0,INDEX($AE$23:$AE$48,MATCH($OT111,$AE$23:$AE$48,0)+1,1),$OT111),"")</f>
        <v/>
      </c>
      <c r="OU112" t="str">
        <f t="shared" ca="1" si="47"/>
        <v/>
      </c>
      <c r="OV112" t="str">
        <f t="shared" ca="1" si="44"/>
        <v/>
      </c>
      <c r="OW112" t="str">
        <f t="shared" ca="1" si="45"/>
        <v/>
      </c>
      <c r="OX112" t="str">
        <f t="shared" ca="1" si="46"/>
        <v/>
      </c>
    </row>
    <row r="113" spans="4:414">
      <c r="D113" s="21"/>
      <c r="E113" s="21"/>
      <c r="N113" s="21" t="s">
        <v>3275</v>
      </c>
      <c r="O113" s="21" t="s">
        <v>8102</v>
      </c>
      <c r="P113" s="21" t="s">
        <v>8942</v>
      </c>
      <c r="Q113" s="45"/>
      <c r="R113" s="21" t="s">
        <v>8109</v>
      </c>
      <c r="S113" s="21" t="s">
        <v>8110</v>
      </c>
      <c r="T113" s="21" t="s">
        <v>8883</v>
      </c>
      <c r="U113" s="45" t="str">
        <f ca="1">IF($O113&lt;&gt;"Key Field",IF(ISNUMBER(MATCH(OFFSET($R113,0,RIGHT($O113)-1),OFFSET($C$7,0,RIGHT($O113)-1,8,1),0)),IF(_xll.BDP(TKR,CHOOSE(RIGHT($O113,1),"BI031","BI032","BI033"),"EQY_FUNDS_SEGMENT_NUMBER",MATCH(OFFSET($R113,0,RIGHT($O113)-1),OFFSET($C$7,0,RIGHT($O113)-1,8,1),0))/100&gt;Industry!$W$7,TRUE,""),""),"")</f>
        <v/>
      </c>
      <c r="V113" s="72"/>
      <c r="Z113" t="str">
        <f ca="1">IFERROR(IF(OR($Q113,$U113,$V113)=TRUE,COUNTIF(Z$23:Z112,"&gt;0")+1,""),"")</f>
        <v/>
      </c>
      <c r="OL113">
        <v>91</v>
      </c>
      <c r="OT113" t="str">
        <f ca="1">IF($OT112&lt;&gt;"",IF(COUNTIF($OT$23:$OT112,$OT112)-INDEX($AF$23:$AF$48,MATCH($OT112,$AE$23:$AE$48,0),1)=0,INDEX($AE$23:$AE$48,MATCH($OT112,$AE$23:$AE$48,0)+1,1),$OT112),"")</f>
        <v/>
      </c>
      <c r="OU113" t="str">
        <f t="shared" ca="1" si="47"/>
        <v/>
      </c>
      <c r="OV113" t="str">
        <f t="shared" ca="1" si="44"/>
        <v/>
      </c>
      <c r="OW113" t="str">
        <f t="shared" ca="1" si="45"/>
        <v/>
      </c>
      <c r="OX113" t="str">
        <f t="shared" ca="1" si="46"/>
        <v/>
      </c>
    </row>
    <row r="114" spans="4:414">
      <c r="D114" s="21"/>
      <c r="E114" s="21"/>
      <c r="N114" s="21" t="s">
        <v>3275</v>
      </c>
      <c r="O114" s="21" t="s">
        <v>8102</v>
      </c>
      <c r="P114" s="21" t="s">
        <v>8943</v>
      </c>
      <c r="Q114" s="45"/>
      <c r="R114" s="21" t="s">
        <v>8109</v>
      </c>
      <c r="S114" s="21" t="s">
        <v>8110</v>
      </c>
      <c r="T114" s="21" t="s">
        <v>3335</v>
      </c>
      <c r="U114" s="45" t="str">
        <f ca="1">IF($O114&lt;&gt;"Key Field",IF(ISNUMBER(MATCH(OFFSET($R114,0,RIGHT($O114)-1),OFFSET($C$7,0,RIGHT($O114)-1,8,1),0)),IF(_xll.BDP(TKR,CHOOSE(RIGHT($O114,1),"BI031","BI032","BI033"),"EQY_FUNDS_SEGMENT_NUMBER",MATCH(OFFSET($R114,0,RIGHT($O114)-1),OFFSET($C$7,0,RIGHT($O114)-1,8,1),0))/100&gt;Industry!$W$7,TRUE,""),""),"")</f>
        <v/>
      </c>
      <c r="V114" s="72"/>
      <c r="Z114" t="str">
        <f ca="1">IFERROR(IF(OR($Q114,$U114,$V114)=TRUE,COUNTIF(Z$23:Z113,"&gt;0")+1,""),"")</f>
        <v/>
      </c>
      <c r="OL114">
        <v>92</v>
      </c>
      <c r="OT114" t="str">
        <f ca="1">IF($OT113&lt;&gt;"",IF(COUNTIF($OT$23:$OT113,$OT113)-INDEX($AF$23:$AF$48,MATCH($OT113,$AE$23:$AE$48,0),1)=0,INDEX($AE$23:$AE$48,MATCH($OT113,$AE$23:$AE$48,0)+1,1),$OT113),"")</f>
        <v/>
      </c>
      <c r="OU114" t="str">
        <f t="shared" ca="1" si="47"/>
        <v/>
      </c>
      <c r="OV114" t="str">
        <f t="shared" ca="1" si="44"/>
        <v/>
      </c>
      <c r="OW114" t="str">
        <f t="shared" ca="1" si="45"/>
        <v/>
      </c>
      <c r="OX114" t="str">
        <f t="shared" ca="1" si="46"/>
        <v/>
      </c>
    </row>
    <row r="115" spans="4:414">
      <c r="D115" s="21"/>
      <c r="E115" s="21"/>
      <c r="N115" s="21" t="s">
        <v>3275</v>
      </c>
      <c r="O115" s="21" t="s">
        <v>8102</v>
      </c>
      <c r="P115" s="21" t="s">
        <v>8944</v>
      </c>
      <c r="Q115" s="45"/>
      <c r="R115" s="21" t="s">
        <v>8109</v>
      </c>
      <c r="S115" s="21" t="s">
        <v>8110</v>
      </c>
      <c r="T115" s="21" t="s">
        <v>8557</v>
      </c>
      <c r="U115" s="45" t="str">
        <f ca="1">IF($O115&lt;&gt;"Key Field",IF(ISNUMBER(MATCH(OFFSET($R115,0,RIGHT($O115)-1),OFFSET($C$7,0,RIGHT($O115)-1,8,1),0)),IF(_xll.BDP(TKR,CHOOSE(RIGHT($O115,1),"BI031","BI032","BI033"),"EQY_FUNDS_SEGMENT_NUMBER",MATCH(OFFSET($R115,0,RIGHT($O115)-1),OFFSET($C$7,0,RIGHT($O115)-1,8,1),0))/100&gt;Industry!$W$7,TRUE,""),""),"")</f>
        <v/>
      </c>
      <c r="V115" s="72"/>
      <c r="Z115" t="str">
        <f ca="1">IFERROR(IF(OR($Q115,$U115,$V115)=TRUE,COUNTIF(Z$23:Z114,"&gt;0")+1,""),"")</f>
        <v/>
      </c>
      <c r="OL115">
        <v>93</v>
      </c>
      <c r="OT115" t="str">
        <f ca="1">IF($OT114&lt;&gt;"",IF(COUNTIF($OT$23:$OT114,$OT114)-INDEX($AF$23:$AF$48,MATCH($OT114,$AE$23:$AE$48,0),1)=0,INDEX($AE$23:$AE$48,MATCH($OT114,$AE$23:$AE$48,0)+1,1),$OT114),"")</f>
        <v/>
      </c>
      <c r="OU115" t="str">
        <f t="shared" ca="1" si="47"/>
        <v/>
      </c>
      <c r="OV115" t="str">
        <f t="shared" ca="1" si="44"/>
        <v/>
      </c>
      <c r="OW115" t="str">
        <f t="shared" ca="1" si="45"/>
        <v/>
      </c>
      <c r="OX115" t="str">
        <f t="shared" ca="1" si="46"/>
        <v/>
      </c>
    </row>
    <row r="116" spans="4:414">
      <c r="D116" s="21"/>
      <c r="E116" s="21"/>
      <c r="N116" s="21" t="s">
        <v>8087</v>
      </c>
      <c r="O116" s="21" t="s">
        <v>8102</v>
      </c>
      <c r="P116" s="21"/>
      <c r="Q116" s="45"/>
      <c r="R116" s="21" t="s">
        <v>8109</v>
      </c>
      <c r="S116" s="21" t="s">
        <v>8548</v>
      </c>
      <c r="T116" s="21" t="s">
        <v>8549</v>
      </c>
      <c r="U116" s="45" t="str">
        <f ca="1">IF($O116&lt;&gt;"Key Field",IF(ISNUMBER(MATCH(OFFSET($R116,0,RIGHT($O116)-1),OFFSET($C$7,0,RIGHT($O116)-1,8,1),0)),IF(_xll.BDP(TKR,CHOOSE(RIGHT($O116,1),"BI031","BI032","BI033"),"EQY_FUNDS_SEGMENT_NUMBER",MATCH(OFFSET($R116,0,RIGHT($O116)-1),OFFSET($C$7,0,RIGHT($O116)-1,8,1),0))/100&gt;Industry!$W$7,TRUE,""),""),"")</f>
        <v/>
      </c>
      <c r="V116" s="72"/>
      <c r="Z116" t="str">
        <f ca="1">IFERROR(IF(OR($Q116,$U116,$V116)=TRUE,COUNTIF(Z$23:Z115,"&gt;0")+1,""),"")</f>
        <v/>
      </c>
      <c r="OL116">
        <v>94</v>
      </c>
      <c r="OT116" t="str">
        <f ca="1">IF($OT115&lt;&gt;"",IF(COUNTIF($OT$23:$OT115,$OT115)-INDEX($AF$23:$AF$48,MATCH($OT115,$AE$23:$AE$48,0),1)=0,INDEX($AE$23:$AE$48,MATCH($OT115,$AE$23:$AE$48,0)+1,1),$OT115),"")</f>
        <v/>
      </c>
      <c r="OU116" t="str">
        <f t="shared" ca="1" si="47"/>
        <v/>
      </c>
      <c r="OV116" t="str">
        <f t="shared" ca="1" si="44"/>
        <v/>
      </c>
      <c r="OW116" t="str">
        <f t="shared" ca="1" si="45"/>
        <v/>
      </c>
      <c r="OX116" t="str">
        <f t="shared" ca="1" si="46"/>
        <v/>
      </c>
    </row>
    <row r="117" spans="4:414">
      <c r="D117" s="21"/>
      <c r="E117" s="21"/>
      <c r="N117" s="21" t="s">
        <v>8876</v>
      </c>
      <c r="O117" s="21" t="s">
        <v>8100</v>
      </c>
      <c r="P117" s="21" t="s">
        <v>8945</v>
      </c>
      <c r="Q117" s="45"/>
      <c r="R117" s="21" t="s">
        <v>3337</v>
      </c>
      <c r="S117" s="21" t="s">
        <v>3337</v>
      </c>
      <c r="T117" s="21" t="s">
        <v>8550</v>
      </c>
      <c r="U117" s="45" t="str">
        <f ca="1">IF($O117&lt;&gt;"Key Field",IF(ISNUMBER(MATCH(OFFSET($R117,0,RIGHT($O117)-1),OFFSET($C$7,0,RIGHT($O117)-1,8,1),0)),IF(_xll.BDP(TKR,CHOOSE(RIGHT($O117,1),"BI031","BI032","BI033"),"EQY_FUNDS_SEGMENT_NUMBER",MATCH(OFFSET($R117,0,RIGHT($O117)-1),OFFSET($C$7,0,RIGHT($O117)-1,8,1),0))/100&gt;Industry!$W$7,TRUE,""),""),"")</f>
        <v/>
      </c>
      <c r="V117" s="72"/>
      <c r="Z117" t="str">
        <f ca="1">IFERROR(IF(OR($Q117,$U117,$V117)=TRUE,COUNTIF(Z$23:Z116,"&gt;0")+1,""),"")</f>
        <v/>
      </c>
      <c r="OL117">
        <v>95</v>
      </c>
      <c r="OT117" t="str">
        <f ca="1">IF($OT116&lt;&gt;"",IF(COUNTIF($OT$23:$OT116,$OT116)-INDEX($AF$23:$AF$48,MATCH($OT116,$AE$23:$AE$48,0),1)=0,INDEX($AE$23:$AE$48,MATCH($OT116,$AE$23:$AE$48,0)+1,1),$OT116),"")</f>
        <v/>
      </c>
      <c r="OU117" t="str">
        <f t="shared" ca="1" si="47"/>
        <v/>
      </c>
      <c r="OV117" t="str">
        <f t="shared" ca="1" si="44"/>
        <v/>
      </c>
      <c r="OW117" t="str">
        <f t="shared" ca="1" si="45"/>
        <v/>
      </c>
      <c r="OX117" t="str">
        <f t="shared" ca="1" si="46"/>
        <v/>
      </c>
    </row>
    <row r="118" spans="4:414">
      <c r="D118" s="21"/>
      <c r="E118" s="21"/>
      <c r="N118" s="21" t="s">
        <v>3260</v>
      </c>
      <c r="O118" s="21" t="s">
        <v>8101</v>
      </c>
      <c r="P118" s="21"/>
      <c r="Q118" s="45"/>
      <c r="R118" s="21" t="s">
        <v>3337</v>
      </c>
      <c r="S118" s="21" t="s">
        <v>3337</v>
      </c>
      <c r="T118" s="21" t="s">
        <v>8551</v>
      </c>
      <c r="U118" s="45" t="str">
        <f ca="1">IF($O118&lt;&gt;"Key Field",IF(ISNUMBER(MATCH(OFFSET($R118,0,RIGHT($O118)-1),OFFSET($C$7,0,RIGHT($O118)-1,8,1),0)),IF(_xll.BDP(TKR,CHOOSE(RIGHT($O118,1),"BI031","BI032","BI033"),"EQY_FUNDS_SEGMENT_NUMBER",MATCH(OFFSET($R118,0,RIGHT($O118)-1),OFFSET($C$7,0,RIGHT($O118)-1,8,1),0))/100&gt;Industry!$W$7,TRUE,""),""),"")</f>
        <v/>
      </c>
      <c r="V118" s="72"/>
      <c r="Z118" t="str">
        <f ca="1">IFERROR(IF(OR($Q118,$U118,$V118)=TRUE,COUNTIF(Z$23:Z117,"&gt;0")+1,""),"")</f>
        <v/>
      </c>
      <c r="OL118">
        <v>96</v>
      </c>
      <c r="OT118" t="str">
        <f ca="1">IF($OT117&lt;&gt;"",IF(COUNTIF($OT$23:$OT117,$OT117)-INDEX($AF$23:$AF$48,MATCH($OT117,$AE$23:$AE$48,0),1)=0,INDEX($AE$23:$AE$48,MATCH($OT117,$AE$23:$AE$48,0)+1,1),$OT117),"")</f>
        <v/>
      </c>
      <c r="OU118" t="str">
        <f t="shared" ca="1" si="47"/>
        <v/>
      </c>
      <c r="OV118" t="str">
        <f t="shared" ca="1" si="44"/>
        <v/>
      </c>
      <c r="OW118" t="str">
        <f t="shared" ca="1" si="45"/>
        <v/>
      </c>
      <c r="OX118" t="str">
        <f t="shared" ca="1" si="46"/>
        <v/>
      </c>
    </row>
    <row r="119" spans="4:414">
      <c r="D119" s="21"/>
      <c r="E119" s="21"/>
      <c r="N119" s="21" t="s">
        <v>3257</v>
      </c>
      <c r="O119" s="21" t="s">
        <v>8102</v>
      </c>
      <c r="P119" s="21"/>
      <c r="Q119" s="45"/>
      <c r="R119" s="21" t="s">
        <v>3349</v>
      </c>
      <c r="S119" s="21" t="s">
        <v>8552</v>
      </c>
      <c r="T119" s="21" t="s">
        <v>8553</v>
      </c>
      <c r="U119" s="45" t="str">
        <f ca="1">IF($O119&lt;&gt;"Key Field",IF(ISNUMBER(MATCH(OFFSET($R119,0,RIGHT($O119)-1),OFFSET($C$7,0,RIGHT($O119)-1,8,1),0)),IF(_xll.BDP(TKR,CHOOSE(RIGHT($O119,1),"BI031","BI032","BI033"),"EQY_FUNDS_SEGMENT_NUMBER",MATCH(OFFSET($R119,0,RIGHT($O119)-1),OFFSET($C$7,0,RIGHT($O119)-1,8,1),0))/100&gt;Industry!$W$7,TRUE,""),""),"")</f>
        <v/>
      </c>
      <c r="V119" s="72"/>
      <c r="Z119" t="str">
        <f ca="1">IFERROR(IF(OR($Q119,$U119,$V119)=TRUE,COUNTIF(Z$23:Z118,"&gt;0")+1,""),"")</f>
        <v/>
      </c>
      <c r="OL119">
        <v>97</v>
      </c>
      <c r="OT119" t="str">
        <f ca="1">IF($OT118&lt;&gt;"",IF(COUNTIF($OT$23:$OT118,$OT118)-INDEX($AF$23:$AF$48,MATCH($OT118,$AE$23:$AE$48,0),1)=0,INDEX($AE$23:$AE$48,MATCH($OT118,$AE$23:$AE$48,0)+1,1),$OT118),"")</f>
        <v/>
      </c>
      <c r="OU119" t="str">
        <f t="shared" ca="1" si="47"/>
        <v/>
      </c>
      <c r="OV119" t="str">
        <f t="shared" ca="1" si="44"/>
        <v/>
      </c>
      <c r="OW119" t="str">
        <f t="shared" ca="1" si="45"/>
        <v/>
      </c>
      <c r="OX119" t="str">
        <f t="shared" ca="1" si="46"/>
        <v/>
      </c>
    </row>
    <row r="120" spans="4:414">
      <c r="D120" s="21"/>
      <c r="E120" s="21"/>
      <c r="N120" s="21" t="s">
        <v>3304</v>
      </c>
      <c r="O120" s="21" t="s">
        <v>8101</v>
      </c>
      <c r="P120" s="21"/>
      <c r="Q120" s="45"/>
      <c r="R120" s="21" t="s">
        <v>3352</v>
      </c>
      <c r="S120" s="21" t="s">
        <v>3304</v>
      </c>
      <c r="T120" s="21" t="s">
        <v>5</v>
      </c>
      <c r="U120" s="45" t="str">
        <f ca="1">IF($O120&lt;&gt;"Key Field",IF(ISNUMBER(MATCH(OFFSET($R120,0,RIGHT($O120)-1),OFFSET($C$7,0,RIGHT($O120)-1,8,1),0)),IF(_xll.BDP(TKR,CHOOSE(RIGHT($O120,1),"BI031","BI032","BI033"),"EQY_FUNDS_SEGMENT_NUMBER",MATCH(OFFSET($R120,0,RIGHT($O120)-1),OFFSET($C$7,0,RIGHT($O120)-1,8,1),0))/100&gt;Industry!$W$7,TRUE,""),""),"")</f>
        <v/>
      </c>
      <c r="V120" s="72"/>
      <c r="Z120" t="str">
        <f ca="1">IFERROR(IF(OR($Q120,$U120,$V120)=TRUE,COUNTIF(Z$23:Z119,"&gt;0")+1,""),"")</f>
        <v/>
      </c>
      <c r="OL120">
        <v>98</v>
      </c>
      <c r="OT120" t="str">
        <f ca="1">IF($OT119&lt;&gt;"",IF(COUNTIF($OT$23:$OT119,$OT119)-INDEX($AF$23:$AF$48,MATCH($OT119,$AE$23:$AE$48,0),1)=0,INDEX($AE$23:$AE$48,MATCH($OT119,$AE$23:$AE$48,0)+1,1),$OT119),"")</f>
        <v/>
      </c>
      <c r="OU120" t="str">
        <f t="shared" ca="1" si="47"/>
        <v/>
      </c>
      <c r="OV120" t="str">
        <f t="shared" ca="1" si="44"/>
        <v/>
      </c>
      <c r="OW120" t="str">
        <f t="shared" ca="1" si="45"/>
        <v/>
      </c>
      <c r="OX120" t="str">
        <f t="shared" ca="1" si="46"/>
        <v/>
      </c>
    </row>
    <row r="121" spans="4:414">
      <c r="D121" s="21"/>
      <c r="E121" s="21"/>
      <c r="N121" s="21" t="s">
        <v>3258</v>
      </c>
      <c r="O121" s="21" t="s">
        <v>8102</v>
      </c>
      <c r="P121" s="21" t="s">
        <v>3305</v>
      </c>
      <c r="Q121" s="45"/>
      <c r="R121" s="21" t="s">
        <v>3349</v>
      </c>
      <c r="S121" s="21" t="s">
        <v>8554</v>
      </c>
      <c r="T121" s="21" t="s">
        <v>3330</v>
      </c>
      <c r="U121" s="45" t="str">
        <f ca="1">IF($O121&lt;&gt;"Key Field",IF(ISNUMBER(MATCH(OFFSET($R121,0,RIGHT($O121)-1),OFFSET($C$7,0,RIGHT($O121)-1,8,1),0)),IF(_xll.BDP(TKR,CHOOSE(RIGHT($O121,1),"BI031","BI032","BI033"),"EQY_FUNDS_SEGMENT_NUMBER",MATCH(OFFSET($R121,0,RIGHT($O121)-1),OFFSET($C$7,0,RIGHT($O121)-1,8,1),0))/100&gt;Industry!$W$7,TRUE,""),""),"")</f>
        <v/>
      </c>
      <c r="V121" s="72"/>
      <c r="Z121" t="str">
        <f ca="1">IFERROR(IF(OR($Q121,$U121,$V121)=TRUE,COUNTIF(Z$23:Z120,"&gt;0")+1,""),"")</f>
        <v/>
      </c>
      <c r="OL121">
        <v>99</v>
      </c>
      <c r="OT121" t="str">
        <f ca="1">IF($OT120&lt;&gt;"",IF(COUNTIF($OT$23:$OT120,$OT120)-INDEX($AF$23:$AF$48,MATCH($OT120,$AE$23:$AE$48,0),1)=0,INDEX($AE$23:$AE$48,MATCH($OT120,$AE$23:$AE$48,0)+1,1),$OT120),"")</f>
        <v/>
      </c>
      <c r="OU121" t="str">
        <f t="shared" ca="1" si="47"/>
        <v/>
      </c>
      <c r="OV121" t="str">
        <f t="shared" ca="1" si="44"/>
        <v/>
      </c>
      <c r="OW121" t="str">
        <f t="shared" ca="1" si="45"/>
        <v/>
      </c>
      <c r="OX121" t="str">
        <f t="shared" ca="1" si="46"/>
        <v/>
      </c>
    </row>
    <row r="122" spans="4:414">
      <c r="D122" s="21"/>
      <c r="E122" s="21"/>
      <c r="N122" s="21" t="s">
        <v>8082</v>
      </c>
      <c r="O122" s="21" t="s">
        <v>8102</v>
      </c>
      <c r="P122" s="21" t="s">
        <v>8946</v>
      </c>
      <c r="Q122" s="45"/>
      <c r="R122" s="21" t="s">
        <v>3349</v>
      </c>
      <c r="S122" s="21" t="s">
        <v>8554</v>
      </c>
      <c r="T122" s="21" t="s">
        <v>3330</v>
      </c>
      <c r="U122" s="45" t="str">
        <f ca="1">IF($O122&lt;&gt;"Key Field",IF(ISNUMBER(MATCH(OFFSET($R122,0,RIGHT($O122)-1),OFFSET($C$7,0,RIGHT($O122)-1,8,1),0)),IF(_xll.BDP(TKR,CHOOSE(RIGHT($O122,1),"BI031","BI032","BI033"),"EQY_FUNDS_SEGMENT_NUMBER",MATCH(OFFSET($R122,0,RIGHT($O122)-1),OFFSET($C$7,0,RIGHT($O122)-1,8,1),0))/100&gt;Industry!$W$7,TRUE,""),""),"")</f>
        <v/>
      </c>
      <c r="V122" s="72"/>
      <c r="Z122" t="str">
        <f ca="1">IFERROR(IF(OR($Q122,$U122,$V122)=TRUE,COUNTIF(Z$23:Z121,"&gt;0")+1,""),"")</f>
        <v/>
      </c>
      <c r="OL122">
        <v>100</v>
      </c>
      <c r="OT122" t="str">
        <f ca="1">IF($OT121&lt;&gt;"",IF(COUNTIF($OT$23:$OT121,$OT121)-INDEX($AF$23:$AF$48,MATCH($OT121,$AE$23:$AE$48,0),1)=0,INDEX($AE$23:$AE$48,MATCH($OT121,$AE$23:$AE$48,0)+1,1),$OT121),"")</f>
        <v/>
      </c>
      <c r="OU122" t="str">
        <f t="shared" ca="1" si="47"/>
        <v/>
      </c>
      <c r="OV122" t="str">
        <f t="shared" ca="1" si="44"/>
        <v/>
      </c>
      <c r="OW122" t="str">
        <f t="shared" ca="1" si="45"/>
        <v/>
      </c>
      <c r="OX122" t="str">
        <f t="shared" ca="1" si="46"/>
        <v/>
      </c>
    </row>
    <row r="123" spans="4:414">
      <c r="D123" s="21"/>
      <c r="E123" s="21"/>
      <c r="N123" s="21" t="s">
        <v>3253</v>
      </c>
      <c r="O123" s="21" t="s">
        <v>8102</v>
      </c>
      <c r="P123" s="21"/>
      <c r="Q123" s="45"/>
      <c r="R123" s="21" t="s">
        <v>3347</v>
      </c>
      <c r="S123" s="21" t="s">
        <v>3346</v>
      </c>
      <c r="T123" s="21" t="s">
        <v>8555</v>
      </c>
      <c r="U123" s="45" t="str">
        <f ca="1">IF($O123&lt;&gt;"Key Field",IF(ISNUMBER(MATCH(OFFSET($R123,0,RIGHT($O123)-1),OFFSET($C$7,0,RIGHT($O123)-1,8,1),0)),IF(_xll.BDP(TKR,CHOOSE(RIGHT($O123,1),"BI031","BI032","BI033"),"EQY_FUNDS_SEGMENT_NUMBER",MATCH(OFFSET($R123,0,RIGHT($O123)-1),OFFSET($C$7,0,RIGHT($O123)-1,8,1),0))/100&gt;Industry!$W$7,TRUE,""),""),"")</f>
        <v/>
      </c>
      <c r="V123" s="72"/>
      <c r="Z123" t="str">
        <f ca="1">IFERROR(IF(OR($Q123,$U123,$V123)=TRUE,COUNTIF(Z$23:Z122,"&gt;0")+1,""),"")</f>
        <v/>
      </c>
      <c r="OL123">
        <v>101</v>
      </c>
      <c r="OT123" t="str">
        <f ca="1">IF($OT122&lt;&gt;"",IF(COUNTIF($OT$23:$OT122,$OT122)-INDEX($AF$23:$AF$48,MATCH($OT122,$AE$23:$AE$48,0),1)=0,INDEX($AE$23:$AE$48,MATCH($OT122,$AE$23:$AE$48,0)+1,1),$OT122),"")</f>
        <v/>
      </c>
      <c r="OU123" t="str">
        <f t="shared" ca="1" si="47"/>
        <v/>
      </c>
      <c r="OV123" t="str">
        <f t="shared" ca="1" si="44"/>
        <v/>
      </c>
      <c r="OW123" t="str">
        <f t="shared" ca="1" si="45"/>
        <v/>
      </c>
      <c r="OX123" t="str">
        <f t="shared" ca="1" si="46"/>
        <v/>
      </c>
    </row>
    <row r="124" spans="4:414">
      <c r="D124" s="21"/>
      <c r="E124" s="21"/>
      <c r="N124" s="21" t="s">
        <v>3261</v>
      </c>
      <c r="O124" s="21" t="s">
        <v>8102</v>
      </c>
      <c r="P124" s="21"/>
      <c r="Q124" s="45"/>
      <c r="R124" s="21" t="s">
        <v>3347</v>
      </c>
      <c r="S124" s="21" t="s">
        <v>3346</v>
      </c>
      <c r="T124" s="21" t="s">
        <v>3261</v>
      </c>
      <c r="U124" s="45" t="str">
        <f ca="1">IF($O124&lt;&gt;"Key Field",IF(ISNUMBER(MATCH(OFFSET($R124,0,RIGHT($O124)-1),OFFSET($C$7,0,RIGHT($O124)-1,8,1),0)),IF(_xll.BDP(TKR,CHOOSE(RIGHT($O124,1),"BI031","BI032","BI033"),"EQY_FUNDS_SEGMENT_NUMBER",MATCH(OFFSET($R124,0,RIGHT($O124)-1),OFFSET($C$7,0,RIGHT($O124)-1,8,1),0))/100&gt;Industry!$W$7,TRUE,""),""),"")</f>
        <v/>
      </c>
      <c r="V124" s="72"/>
      <c r="Z124" t="str">
        <f ca="1">IFERROR(IF(OR($Q124,$U124,$V124)=TRUE,COUNTIF(Z$23:Z123,"&gt;0")+1,""),"")</f>
        <v/>
      </c>
      <c r="OL124">
        <v>102</v>
      </c>
      <c r="OT124" t="str">
        <f ca="1">IF($OT123&lt;&gt;"",IF(COUNTIF($OT$23:$OT123,$OT123)-INDEX($AF$23:$AF$48,MATCH($OT123,$AE$23:$AE$48,0),1)=0,INDEX($AE$23:$AE$48,MATCH($OT123,$AE$23:$AE$48,0)+1,1),$OT123),"")</f>
        <v/>
      </c>
      <c r="OU124" t="str">
        <f t="shared" ca="1" si="47"/>
        <v/>
      </c>
      <c r="OV124" t="str">
        <f t="shared" ca="1" si="44"/>
        <v/>
      </c>
      <c r="OW124" t="str">
        <f t="shared" ca="1" si="45"/>
        <v/>
      </c>
      <c r="OX124" t="str">
        <f t="shared" ca="1" si="46"/>
        <v/>
      </c>
    </row>
    <row r="125" spans="4:414">
      <c r="D125" s="21"/>
      <c r="E125" s="21"/>
      <c r="N125" s="21" t="s">
        <v>3259</v>
      </c>
      <c r="O125" s="21" t="s">
        <v>8102</v>
      </c>
      <c r="P125" s="21"/>
      <c r="Q125" s="45"/>
      <c r="R125" s="21" t="s">
        <v>3347</v>
      </c>
      <c r="S125" s="21" t="s">
        <v>3346</v>
      </c>
      <c r="T125" s="21" t="s">
        <v>3345</v>
      </c>
      <c r="U125" s="45" t="str">
        <f ca="1">IF($O125&lt;&gt;"Key Field",IF(ISNUMBER(MATCH(OFFSET($R125,0,RIGHT($O125)-1),OFFSET($C$7,0,RIGHT($O125)-1,8,1),0)),IF(_xll.BDP(TKR,CHOOSE(RIGHT($O125,1),"BI031","BI032","BI033"),"EQY_FUNDS_SEGMENT_NUMBER",MATCH(OFFSET($R125,0,RIGHT($O125)-1),OFFSET($C$7,0,RIGHT($O125)-1,8,1),0))/100&gt;Industry!$W$7,TRUE,""),""),"")</f>
        <v/>
      </c>
      <c r="V125" s="72"/>
      <c r="Z125" t="str">
        <f ca="1">IFERROR(IF(OR($Q125,$U125,$V125)=TRUE,COUNTIF(Z$23:Z124,"&gt;0")+1,""),"")</f>
        <v/>
      </c>
      <c r="OL125">
        <v>103</v>
      </c>
      <c r="OT125" t="str">
        <f ca="1">IF($OT124&lt;&gt;"",IF(COUNTIF($OT$23:$OT124,$OT124)-INDEX($AF$23:$AF$48,MATCH($OT124,$AE$23:$AE$48,0),1)=0,INDEX($AE$23:$AE$48,MATCH($OT124,$AE$23:$AE$48,0)+1,1),$OT124),"")</f>
        <v/>
      </c>
      <c r="OU125" t="str">
        <f t="shared" ca="1" si="47"/>
        <v/>
      </c>
      <c r="OV125" t="str">
        <f t="shared" ca="1" si="44"/>
        <v/>
      </c>
      <c r="OW125" t="str">
        <f t="shared" ca="1" si="45"/>
        <v/>
      </c>
      <c r="OX125" t="str">
        <f t="shared" ca="1" si="46"/>
        <v/>
      </c>
    </row>
    <row r="126" spans="4:414">
      <c r="D126" s="21"/>
      <c r="E126" s="21"/>
      <c r="N126" s="21" t="s">
        <v>3262</v>
      </c>
      <c r="O126" s="21" t="s">
        <v>8102</v>
      </c>
      <c r="P126" s="21" t="s">
        <v>3306</v>
      </c>
      <c r="Q126" s="45"/>
      <c r="R126" s="21" t="s">
        <v>3344</v>
      </c>
      <c r="S126" s="21" t="s">
        <v>8556</v>
      </c>
      <c r="T126" s="21" t="s">
        <v>3262</v>
      </c>
      <c r="U126" s="45" t="str">
        <f ca="1">IF($O126&lt;&gt;"Key Field",IF(ISNUMBER(MATCH(OFFSET($R126,0,RIGHT($O126)-1),OFFSET($C$7,0,RIGHT($O126)-1,8,1),0)),IF(_xll.BDP(TKR,CHOOSE(RIGHT($O126,1),"BI031","BI032","BI033"),"EQY_FUNDS_SEGMENT_NUMBER",MATCH(OFFSET($R126,0,RIGHT($O126)-1),OFFSET($C$7,0,RIGHT($O126)-1,8,1),0))/100&gt;Industry!$W$7,TRUE,""),""),"")</f>
        <v/>
      </c>
      <c r="V126" s="72"/>
      <c r="Z126" t="str">
        <f ca="1">IFERROR(IF(OR($Q126,$U126,$V126)=TRUE,COUNTIF(Z$23:Z125,"&gt;0")+1,""),"")</f>
        <v/>
      </c>
      <c r="OL126">
        <v>104</v>
      </c>
      <c r="OT126" t="str">
        <f ca="1">IF($OT125&lt;&gt;"",IF(COUNTIF($OT$23:$OT125,$OT125)-INDEX($AF$23:$AF$48,MATCH($OT125,$AE$23:$AE$48,0),1)=0,INDEX($AE$23:$AE$48,MATCH($OT125,$AE$23:$AE$48,0)+1,1),$OT125),"")</f>
        <v/>
      </c>
      <c r="OU126" t="str">
        <f t="shared" ca="1" si="47"/>
        <v/>
      </c>
      <c r="OV126" t="str">
        <f t="shared" ca="1" si="44"/>
        <v/>
      </c>
      <c r="OW126" t="str">
        <f t="shared" ca="1" si="45"/>
        <v/>
      </c>
      <c r="OX126" t="str">
        <f t="shared" ca="1" si="46"/>
        <v/>
      </c>
    </row>
    <row r="127" spans="4:414">
      <c r="D127" s="21"/>
      <c r="E127" s="21"/>
      <c r="N127" s="21" t="s">
        <v>3263</v>
      </c>
      <c r="O127" s="21" t="s">
        <v>8102</v>
      </c>
      <c r="P127" s="21"/>
      <c r="Q127" s="45"/>
      <c r="R127" s="21" t="s">
        <v>3344</v>
      </c>
      <c r="S127" s="21" t="s">
        <v>8556</v>
      </c>
      <c r="T127" s="21" t="s">
        <v>8884</v>
      </c>
      <c r="U127" s="45" t="str">
        <f ca="1">IF($O127&lt;&gt;"Key Field",IF(ISNUMBER(MATCH(OFFSET($R127,0,RIGHT($O127)-1),OFFSET($C$7,0,RIGHT($O127)-1,8,1),0)),IF(_xll.BDP(TKR,CHOOSE(RIGHT($O127,1),"BI031","BI032","BI033"),"EQY_FUNDS_SEGMENT_NUMBER",MATCH(OFFSET($R127,0,RIGHT($O127)-1),OFFSET($C$7,0,RIGHT($O127)-1,8,1),0))/100&gt;Industry!$W$7,TRUE,""),""),"")</f>
        <v/>
      </c>
      <c r="V127" s="72"/>
      <c r="Z127" t="str">
        <f ca="1">IFERROR(IF(OR($Q127,$U127,$V127)=TRUE,COUNTIF(Z$23:Z126,"&gt;0")+1,""),"")</f>
        <v/>
      </c>
      <c r="OL127">
        <v>105</v>
      </c>
      <c r="OT127" t="str">
        <f ca="1">IF($OT126&lt;&gt;"",IF(COUNTIF($OT$23:$OT126,$OT126)-INDEX($AF$23:$AF$48,MATCH($OT126,$AE$23:$AE$48,0),1)=0,INDEX($AE$23:$AE$48,MATCH($OT126,$AE$23:$AE$48,0)+1,1),$OT126),"")</f>
        <v/>
      </c>
      <c r="OU127" t="str">
        <f t="shared" ca="1" si="47"/>
        <v/>
      </c>
      <c r="OV127" t="str">
        <f t="shared" ca="1" si="44"/>
        <v/>
      </c>
      <c r="OW127" t="str">
        <f t="shared" ca="1" si="45"/>
        <v/>
      </c>
      <c r="OX127" t="str">
        <f t="shared" ca="1" si="46"/>
        <v/>
      </c>
    </row>
    <row r="128" spans="4:414">
      <c r="D128" s="21"/>
      <c r="E128" s="21"/>
      <c r="N128" s="21" t="s">
        <v>3263</v>
      </c>
      <c r="O128" s="21" t="s">
        <v>8102</v>
      </c>
      <c r="P128" s="21"/>
      <c r="Q128" s="45"/>
      <c r="R128" s="21" t="s">
        <v>3344</v>
      </c>
      <c r="S128" s="21" t="s">
        <v>8885</v>
      </c>
      <c r="T128" s="21" t="s">
        <v>8886</v>
      </c>
      <c r="U128" s="45" t="str">
        <f ca="1">IF($O128&lt;&gt;"Key Field",IF(ISNUMBER(MATCH(OFFSET($R128,0,RIGHT($O128)-1),OFFSET($C$7,0,RIGHT($O128)-1,8,1),0)),IF(_xll.BDP(TKR,CHOOSE(RIGHT($O128,1),"BI031","BI032","BI033"),"EQY_FUNDS_SEGMENT_NUMBER",MATCH(OFFSET($R128,0,RIGHT($O128)-1),OFFSET($C$7,0,RIGHT($O128)-1,8,1),0))/100&gt;Industry!$W$7,TRUE,""),""),"")</f>
        <v/>
      </c>
      <c r="V128" s="72"/>
      <c r="Z128" t="str">
        <f ca="1">IFERROR(IF(OR($Q128,$U128,$V128)=TRUE,COUNTIF(Z$23:Z127,"&gt;0")+1,""),"")</f>
        <v/>
      </c>
      <c r="OL128">
        <v>106</v>
      </c>
      <c r="OT128" t="str">
        <f ca="1">IF($OT127&lt;&gt;"",IF(COUNTIF($OT$23:$OT127,$OT127)-INDEX($AF$23:$AF$48,MATCH($OT127,$AE$23:$AE$48,0),1)=0,INDEX($AE$23:$AE$48,MATCH($OT127,$AE$23:$AE$48,0)+1,1),$OT127),"")</f>
        <v/>
      </c>
      <c r="OU128" t="str">
        <f t="shared" ca="1" si="47"/>
        <v/>
      </c>
      <c r="OV128" t="str">
        <f t="shared" ca="1" si="44"/>
        <v/>
      </c>
      <c r="OW128" t="str">
        <f t="shared" ca="1" si="45"/>
        <v/>
      </c>
      <c r="OX128" t="str">
        <f t="shared" ca="1" si="46"/>
        <v/>
      </c>
    </row>
    <row r="129" spans="4:414">
      <c r="D129" s="21"/>
      <c r="E129" s="21"/>
      <c r="N129" s="21" t="s">
        <v>3264</v>
      </c>
      <c r="O129" s="21" t="s">
        <v>8102</v>
      </c>
      <c r="P129" s="21" t="s">
        <v>3307</v>
      </c>
      <c r="Q129" s="45"/>
      <c r="R129" s="21" t="s">
        <v>3344</v>
      </c>
      <c r="S129" s="21" t="s">
        <v>8556</v>
      </c>
      <c r="T129" s="21" t="s">
        <v>8558</v>
      </c>
      <c r="U129" s="45" t="str">
        <f ca="1">IF($O129&lt;&gt;"Key Field",IF(ISNUMBER(MATCH(OFFSET($R129,0,RIGHT($O129)-1),OFFSET($C$7,0,RIGHT($O129)-1,8,1),0)),IF(_xll.BDP(TKR,CHOOSE(RIGHT($O129,1),"BI031","BI032","BI033"),"EQY_FUNDS_SEGMENT_NUMBER",MATCH(OFFSET($R129,0,RIGHT($O129)-1),OFFSET($C$7,0,RIGHT($O129)-1,8,1),0))/100&gt;Industry!$W$7,TRUE,""),""),"")</f>
        <v/>
      </c>
      <c r="V129" s="72"/>
      <c r="Z129" t="str">
        <f ca="1">IFERROR(IF(OR($Q129,$U129,$V129)=TRUE,COUNTIF(Z$23:Z128,"&gt;0")+1,""),"")</f>
        <v/>
      </c>
      <c r="OL129">
        <v>107</v>
      </c>
      <c r="OT129" t="str">
        <f ca="1">IF($OT128&lt;&gt;"",IF(COUNTIF($OT$23:$OT128,$OT128)-INDEX($AF$23:$AF$48,MATCH($OT128,$AE$23:$AE$48,0),1)=0,INDEX($AE$23:$AE$48,MATCH($OT128,$AE$23:$AE$48,0)+1,1),$OT128),"")</f>
        <v/>
      </c>
      <c r="OU129" t="str">
        <f t="shared" ca="1" si="47"/>
        <v/>
      </c>
      <c r="OV129" t="str">
        <f t="shared" ca="1" si="44"/>
        <v/>
      </c>
      <c r="OW129" t="str">
        <f t="shared" ca="1" si="45"/>
        <v/>
      </c>
      <c r="OX129" t="str">
        <f t="shared" ca="1" si="46"/>
        <v/>
      </c>
    </row>
    <row r="130" spans="4:414">
      <c r="D130" s="21"/>
      <c r="E130" s="21"/>
      <c r="N130" s="21" t="s">
        <v>3273</v>
      </c>
      <c r="O130" s="21" t="s">
        <v>8102</v>
      </c>
      <c r="P130" s="21"/>
      <c r="Q130" s="45"/>
      <c r="R130" s="21" t="s">
        <v>3349</v>
      </c>
      <c r="S130" s="21" t="s">
        <v>3348</v>
      </c>
      <c r="T130" s="21" t="s">
        <v>3273</v>
      </c>
      <c r="U130" s="45" t="str">
        <f ca="1">IF($O130&lt;&gt;"Key Field",IF(ISNUMBER(MATCH(OFFSET($R130,0,RIGHT($O130)-1),OFFSET($C$7,0,RIGHT($O130)-1,8,1),0)),IF(_xll.BDP(TKR,CHOOSE(RIGHT($O130,1),"BI031","BI032","BI033"),"EQY_FUNDS_SEGMENT_NUMBER",MATCH(OFFSET($R130,0,RIGHT($O130)-1),OFFSET($C$7,0,RIGHT($O130)-1,8,1),0))/100&gt;Industry!$W$7,TRUE,""),""),"")</f>
        <v/>
      </c>
      <c r="V130" s="72"/>
      <c r="Z130" t="str">
        <f ca="1">IFERROR(IF(OR($Q130,$U130,$V130)=TRUE,COUNTIF(Z$23:Z129,"&gt;0")+1,""),"")</f>
        <v/>
      </c>
      <c r="OL130">
        <v>108</v>
      </c>
      <c r="OT130" t="str">
        <f ca="1">IF($OT129&lt;&gt;"",IF(COUNTIF($OT$23:$OT129,$OT129)-INDEX($AF$23:$AF$48,MATCH($OT129,$AE$23:$AE$48,0),1)=0,INDEX($AE$23:$AE$48,MATCH($OT129,$AE$23:$AE$48,0)+1,1),$OT129),"")</f>
        <v/>
      </c>
      <c r="OU130" t="str">
        <f t="shared" ca="1" si="47"/>
        <v/>
      </c>
      <c r="OV130" t="str">
        <f t="shared" ca="1" si="44"/>
        <v/>
      </c>
      <c r="OW130" t="str">
        <f t="shared" ca="1" si="45"/>
        <v/>
      </c>
      <c r="OX130" t="str">
        <f t="shared" ca="1" si="46"/>
        <v/>
      </c>
    </row>
    <row r="131" spans="4:414">
      <c r="D131" s="21"/>
      <c r="E131" s="21"/>
      <c r="N131" s="21" t="s">
        <v>8877</v>
      </c>
      <c r="O131" s="21" t="s">
        <v>8102</v>
      </c>
      <c r="P131" s="21"/>
      <c r="Q131" s="45"/>
      <c r="R131" s="21" t="s">
        <v>3349</v>
      </c>
      <c r="S131" s="21" t="s">
        <v>8887</v>
      </c>
      <c r="T131" s="21" t="s">
        <v>8888</v>
      </c>
      <c r="U131" s="45" t="str">
        <f ca="1">IF($O131&lt;&gt;"Key Field",IF(ISNUMBER(MATCH(OFFSET($R131,0,RIGHT($O131)-1),OFFSET($C$7,0,RIGHT($O131)-1,8,1),0)),IF(_xll.BDP(TKR,CHOOSE(RIGHT($O131,1),"BI031","BI032","BI033"),"EQY_FUNDS_SEGMENT_NUMBER",MATCH(OFFSET($R131,0,RIGHT($O131)-1),OFFSET($C$7,0,RIGHT($O131)-1,8,1),0))/100&gt;Industry!$W$7,TRUE,""),""),"")</f>
        <v/>
      </c>
      <c r="V131" s="72"/>
      <c r="Z131" t="str">
        <f ca="1">IFERROR(IF(OR($Q131,$U131,$V131)=TRUE,COUNTIF(Z$23:Z130,"&gt;0")+1,""),"")</f>
        <v/>
      </c>
      <c r="OL131">
        <v>109</v>
      </c>
      <c r="OT131" t="str">
        <f ca="1">IF($OT130&lt;&gt;"",IF(COUNTIF($OT$23:$OT130,$OT130)-INDEX($AF$23:$AF$48,MATCH($OT130,$AE$23:$AE$48,0),1)=0,INDEX($AE$23:$AE$48,MATCH($OT130,$AE$23:$AE$48,0)+1,1),$OT130),"")</f>
        <v/>
      </c>
      <c r="OU131" t="str">
        <f t="shared" ca="1" si="47"/>
        <v/>
      </c>
      <c r="OV131" t="str">
        <f t="shared" ca="1" si="44"/>
        <v/>
      </c>
      <c r="OW131" t="str">
        <f t="shared" ca="1" si="45"/>
        <v/>
      </c>
      <c r="OX131" t="str">
        <f t="shared" ca="1" si="46"/>
        <v/>
      </c>
    </row>
    <row r="132" spans="4:414">
      <c r="D132" s="21"/>
      <c r="E132" s="21"/>
      <c r="N132" s="21" t="s">
        <v>3272</v>
      </c>
      <c r="O132" s="21" t="s">
        <v>8102</v>
      </c>
      <c r="P132" s="21"/>
      <c r="Q132" s="45"/>
      <c r="R132" s="21" t="s">
        <v>3349</v>
      </c>
      <c r="S132" s="21" t="s">
        <v>8552</v>
      </c>
      <c r="T132" s="21" t="s">
        <v>3272</v>
      </c>
      <c r="U132" s="45" t="str">
        <f ca="1">IF($O132&lt;&gt;"Key Field",IF(ISNUMBER(MATCH(OFFSET($R132,0,RIGHT($O132)-1),OFFSET($C$7,0,RIGHT($O132)-1,8,1),0)),IF(_xll.BDP(TKR,CHOOSE(RIGHT($O132,1),"BI031","BI032","BI033"),"EQY_FUNDS_SEGMENT_NUMBER",MATCH(OFFSET($R132,0,RIGHT($O132)-1),OFFSET($C$7,0,RIGHT($O132)-1,8,1),0))/100&gt;Industry!$W$7,TRUE,""),""),"")</f>
        <v/>
      </c>
      <c r="V132" s="72"/>
      <c r="Z132" t="str">
        <f ca="1">IFERROR(IF(OR($Q132,$U132,$V132)=TRUE,COUNTIF(Z$23:Z131,"&gt;0")+1,""),"")</f>
        <v/>
      </c>
      <c r="OL132">
        <v>110</v>
      </c>
      <c r="OT132" t="str">
        <f ca="1">IF($OT131&lt;&gt;"",IF(COUNTIF($OT$23:$OT131,$OT131)-INDEX($AF$23:$AF$48,MATCH($OT131,$AE$23:$AE$48,0),1)=0,INDEX($AE$23:$AE$48,MATCH($OT131,$AE$23:$AE$48,0)+1,1),$OT131),"")</f>
        <v/>
      </c>
      <c r="OU132" t="str">
        <f t="shared" ca="1" si="47"/>
        <v/>
      </c>
      <c r="OV132" t="str">
        <f t="shared" ca="1" si="44"/>
        <v/>
      </c>
      <c r="OW132" t="str">
        <f t="shared" ca="1" si="45"/>
        <v/>
      </c>
      <c r="OX132" t="str">
        <f t="shared" ca="1" si="46"/>
        <v/>
      </c>
    </row>
    <row r="133" spans="4:414">
      <c r="D133" s="21"/>
      <c r="E133" s="21"/>
      <c r="N133" s="21" t="s">
        <v>3271</v>
      </c>
      <c r="O133" s="21" t="s">
        <v>8102</v>
      </c>
      <c r="P133" s="21" t="s">
        <v>3308</v>
      </c>
      <c r="Q133" s="45"/>
      <c r="R133" s="21" t="s">
        <v>3349</v>
      </c>
      <c r="S133" s="21" t="s">
        <v>8559</v>
      </c>
      <c r="T133" s="21" t="s">
        <v>3271</v>
      </c>
      <c r="U133" s="45" t="str">
        <f ca="1">IF($O133&lt;&gt;"Key Field",IF(ISNUMBER(MATCH(OFFSET($R133,0,RIGHT($O133)-1),OFFSET($C$7,0,RIGHT($O133)-1,8,1),0)),IF(_xll.BDP(TKR,CHOOSE(RIGHT($O133,1),"BI031","BI032","BI033"),"EQY_FUNDS_SEGMENT_NUMBER",MATCH(OFFSET($R133,0,RIGHT($O133)-1),OFFSET($C$7,0,RIGHT($O133)-1,8,1),0))/100&gt;Industry!$W$7,TRUE,""),""),"")</f>
        <v/>
      </c>
      <c r="V133" s="72"/>
      <c r="Z133" t="str">
        <f ca="1">IFERROR(IF(OR($Q133,$U133,$V133)=TRUE,COUNTIF(Z$23:Z132,"&gt;0")+1,""),"")</f>
        <v/>
      </c>
      <c r="OL133">
        <v>111</v>
      </c>
      <c r="OT133" t="str">
        <f ca="1">IF($OT132&lt;&gt;"",IF(COUNTIF($OT$23:$OT132,$OT132)-INDEX($AF$23:$AF$48,MATCH($OT132,$AE$23:$AE$48,0),1)=0,INDEX($AE$23:$AE$48,MATCH($OT132,$AE$23:$AE$48,0)+1,1),$OT132),"")</f>
        <v/>
      </c>
      <c r="OU133" t="str">
        <f t="shared" ca="1" si="47"/>
        <v/>
      </c>
      <c r="OV133" t="str">
        <f t="shared" ca="1" si="44"/>
        <v/>
      </c>
      <c r="OW133" t="str">
        <f t="shared" ca="1" si="45"/>
        <v/>
      </c>
      <c r="OX133" t="str">
        <f t="shared" ca="1" si="46"/>
        <v/>
      </c>
    </row>
    <row r="134" spans="4:414">
      <c r="D134" s="21"/>
      <c r="E134" s="21"/>
      <c r="N134" s="21" t="s">
        <v>3270</v>
      </c>
      <c r="O134" s="21" t="s">
        <v>8102</v>
      </c>
      <c r="P134" s="21" t="s">
        <v>3309</v>
      </c>
      <c r="Q134" s="45"/>
      <c r="R134" s="21" t="s">
        <v>8560</v>
      </c>
      <c r="S134" s="21" t="s">
        <v>3331</v>
      </c>
      <c r="T134" s="21" t="s">
        <v>8561</v>
      </c>
      <c r="U134" s="45" t="str">
        <f ca="1">IF($O134&lt;&gt;"Key Field",IF(ISNUMBER(MATCH(OFFSET($R134,0,RIGHT($O134)-1),OFFSET($C$7,0,RIGHT($O134)-1,8,1),0)),IF(_xll.BDP(TKR,CHOOSE(RIGHT($O134,1),"BI031","BI032","BI033"),"EQY_FUNDS_SEGMENT_NUMBER",MATCH(OFFSET($R134,0,RIGHT($O134)-1),OFFSET($C$7,0,RIGHT($O134)-1,8,1),0))/100&gt;Industry!$W$7,TRUE,""),""),"")</f>
        <v/>
      </c>
      <c r="V134" s="72"/>
      <c r="Z134" t="str">
        <f ca="1">IFERROR(IF(OR($Q134,$U134,$V134)=TRUE,COUNTIF(Z$23:Z133,"&gt;0")+1,""),"")</f>
        <v/>
      </c>
      <c r="OL134">
        <v>112</v>
      </c>
      <c r="OT134" t="str">
        <f ca="1">IF($OT133&lt;&gt;"",IF(COUNTIF($OT$23:$OT133,$OT133)-INDEX($AF$23:$AF$48,MATCH($OT133,$AE$23:$AE$48,0),1)=0,INDEX($AE$23:$AE$48,MATCH($OT133,$AE$23:$AE$48,0)+1,1),$OT133),"")</f>
        <v/>
      </c>
      <c r="OU134" t="str">
        <f t="shared" ca="1" si="47"/>
        <v/>
      </c>
      <c r="OV134" t="str">
        <f t="shared" ca="1" si="44"/>
        <v/>
      </c>
      <c r="OW134" t="str">
        <f t="shared" ca="1" si="45"/>
        <v/>
      </c>
      <c r="OX134" t="str">
        <f t="shared" ca="1" si="46"/>
        <v/>
      </c>
    </row>
    <row r="135" spans="4:414">
      <c r="D135" s="21"/>
      <c r="E135" s="21"/>
      <c r="N135" s="21" t="s">
        <v>3269</v>
      </c>
      <c r="O135" s="21" t="s">
        <v>8102</v>
      </c>
      <c r="P135" s="21" t="s">
        <v>3310</v>
      </c>
      <c r="Q135" s="45"/>
      <c r="R135" s="21" t="s">
        <v>8560</v>
      </c>
      <c r="S135" s="21" t="s">
        <v>3269</v>
      </c>
      <c r="T135" s="21" t="s">
        <v>8562</v>
      </c>
      <c r="U135" s="45" t="str">
        <f ca="1">IF($O135&lt;&gt;"Key Field",IF(ISNUMBER(MATCH(OFFSET($R135,0,RIGHT($O135)-1),OFFSET($C$7,0,RIGHT($O135)-1,8,1),0)),IF(_xll.BDP(TKR,CHOOSE(RIGHT($O135,1),"BI031","BI032","BI033"),"EQY_FUNDS_SEGMENT_NUMBER",MATCH(OFFSET($R135,0,RIGHT($O135)-1),OFFSET($C$7,0,RIGHT($O135)-1,8,1),0))/100&gt;Industry!$W$7,TRUE,""),""),"")</f>
        <v/>
      </c>
      <c r="V135" s="72"/>
      <c r="Z135" t="str">
        <f ca="1">IFERROR(IF(OR($Q135,$U135,$V135)=TRUE,COUNTIF(Z$23:Z134,"&gt;0")+1,""),"")</f>
        <v/>
      </c>
      <c r="OL135">
        <v>113</v>
      </c>
      <c r="OT135" t="str">
        <f ca="1">IF($OT134&lt;&gt;"",IF(COUNTIF($OT$23:$OT134,$OT134)-INDEX($AF$23:$AF$48,MATCH($OT134,$AE$23:$AE$48,0),1)=0,INDEX($AE$23:$AE$48,MATCH($OT134,$AE$23:$AE$48,0)+1,1),$OT134),"")</f>
        <v/>
      </c>
      <c r="OU135" t="str">
        <f t="shared" ca="1" si="47"/>
        <v/>
      </c>
      <c r="OV135" t="str">
        <f t="shared" ca="1" si="44"/>
        <v/>
      </c>
      <c r="OW135" t="str">
        <f t="shared" ca="1" si="45"/>
        <v/>
      </c>
      <c r="OX135" t="str">
        <f t="shared" ca="1" si="46"/>
        <v/>
      </c>
    </row>
    <row r="136" spans="4:414">
      <c r="D136" s="21"/>
      <c r="E136" s="21"/>
      <c r="N136" s="21" t="s">
        <v>3276</v>
      </c>
      <c r="O136" s="21" t="s">
        <v>8102</v>
      </c>
      <c r="P136" s="21" t="s">
        <v>3311</v>
      </c>
      <c r="Q136" s="45"/>
      <c r="R136" s="21" t="s">
        <v>8560</v>
      </c>
      <c r="S136" s="21" t="s">
        <v>3331</v>
      </c>
      <c r="T136" s="21" t="s">
        <v>8563</v>
      </c>
      <c r="U136" s="45" t="str">
        <f ca="1">IF($O136&lt;&gt;"Key Field",IF(ISNUMBER(MATCH(OFFSET($R136,0,RIGHT($O136)-1),OFFSET($C$7,0,RIGHT($O136)-1,8,1),0)),IF(_xll.BDP(TKR,CHOOSE(RIGHT($O136,1),"BI031","BI032","BI033"),"EQY_FUNDS_SEGMENT_NUMBER",MATCH(OFFSET($R136,0,RIGHT($O136)-1),OFFSET($C$7,0,RIGHT($O136)-1,8,1),0))/100&gt;Industry!$W$7,TRUE,""),""),"")</f>
        <v/>
      </c>
      <c r="V136" s="72"/>
      <c r="Z136" t="str">
        <f ca="1">IFERROR(IF(OR($Q136,$U136,$V136)=TRUE,COUNTIF(Z$23:Z135,"&gt;0")+1,""),"")</f>
        <v/>
      </c>
      <c r="OL136">
        <v>114</v>
      </c>
      <c r="OT136" t="str">
        <f ca="1">IF($OT135&lt;&gt;"",IF(COUNTIF($OT$23:$OT135,$OT135)-INDEX($AF$23:$AF$48,MATCH($OT135,$AE$23:$AE$48,0),1)=0,INDEX($AE$23:$AE$48,MATCH($OT135,$AE$23:$AE$48,0)+1,1),$OT135),"")</f>
        <v/>
      </c>
      <c r="OU136" t="str">
        <f t="shared" ca="1" si="47"/>
        <v/>
      </c>
      <c r="OV136" t="str">
        <f t="shared" ca="1" si="44"/>
        <v/>
      </c>
      <c r="OW136" t="str">
        <f t="shared" ca="1" si="45"/>
        <v/>
      </c>
      <c r="OX136" t="str">
        <f t="shared" ca="1" si="46"/>
        <v/>
      </c>
    </row>
    <row r="137" spans="4:414">
      <c r="D137" s="21"/>
      <c r="E137" s="21"/>
      <c r="N137" s="21" t="s">
        <v>3276</v>
      </c>
      <c r="O137" s="21" t="s">
        <v>8102</v>
      </c>
      <c r="P137" s="21" t="s">
        <v>8947</v>
      </c>
      <c r="Q137" s="45"/>
      <c r="R137" s="21" t="s">
        <v>8560</v>
      </c>
      <c r="S137" s="21" t="s">
        <v>3331</v>
      </c>
      <c r="T137" s="21" t="s">
        <v>8871</v>
      </c>
      <c r="U137" s="45" t="str">
        <f ca="1">IF($O137&lt;&gt;"Key Field",IF(ISNUMBER(MATCH(OFFSET($R137,0,RIGHT($O137)-1),OFFSET($C$7,0,RIGHT($O137)-1,8,1),0)),IF(_xll.BDP(TKR,CHOOSE(RIGHT($O137,1),"BI031","BI032","BI033"),"EQY_FUNDS_SEGMENT_NUMBER",MATCH(OFFSET($R137,0,RIGHT($O137)-1),OFFSET($C$7,0,RIGHT($O137)-1,8,1),0))/100&gt;Industry!$W$7,TRUE,""),""),"")</f>
        <v/>
      </c>
      <c r="V137" s="72"/>
      <c r="Z137" t="str">
        <f ca="1">IFERROR(IF(OR($Q137,$U137,$V137)=TRUE,COUNTIF(Z$23:Z136,"&gt;0")+1,""),"")</f>
        <v/>
      </c>
      <c r="OL137">
        <v>115</v>
      </c>
      <c r="OT137" t="str">
        <f ca="1">IF($OT136&lt;&gt;"",IF(COUNTIF($OT$23:$OT136,$OT136)-INDEX($AF$23:$AF$48,MATCH($OT136,$AE$23:$AE$48,0),1)=0,INDEX($AE$23:$AE$48,MATCH($OT136,$AE$23:$AE$48,0)+1,1),$OT136),"")</f>
        <v/>
      </c>
      <c r="OU137" t="str">
        <f t="shared" ca="1" si="47"/>
        <v/>
      </c>
      <c r="OV137" t="str">
        <f t="shared" ca="1" si="44"/>
        <v/>
      </c>
      <c r="OW137" t="str">
        <f t="shared" ca="1" si="45"/>
        <v/>
      </c>
      <c r="OX137" t="str">
        <f t="shared" ca="1" si="46"/>
        <v/>
      </c>
    </row>
    <row r="138" spans="4:414">
      <c r="D138" s="21"/>
      <c r="E138" s="21"/>
      <c r="N138" s="21" t="s">
        <v>8090</v>
      </c>
      <c r="O138" s="21" t="s">
        <v>8102</v>
      </c>
      <c r="P138" s="21"/>
      <c r="Q138" s="45"/>
      <c r="R138" s="21" t="s">
        <v>8119</v>
      </c>
      <c r="S138" s="21" t="s">
        <v>8564</v>
      </c>
      <c r="T138" s="21" t="s">
        <v>8889</v>
      </c>
      <c r="U138" s="45" t="str">
        <f ca="1">IF($O138&lt;&gt;"Key Field",IF(ISNUMBER(MATCH(OFFSET($R138,0,RIGHT($O138)-1),OFFSET($C$7,0,RIGHT($O138)-1,8,1),0)),IF(_xll.BDP(TKR,CHOOSE(RIGHT($O138,1),"BI031","BI032","BI033"),"EQY_FUNDS_SEGMENT_NUMBER",MATCH(OFFSET($R138,0,RIGHT($O138)-1),OFFSET($C$7,0,RIGHT($O138)-1,8,1),0))/100&gt;Industry!$W$7,TRUE,""),""),"")</f>
        <v/>
      </c>
      <c r="V138" s="72"/>
      <c r="Z138" t="str">
        <f ca="1">IFERROR(IF(OR($Q138,$U138,$V138)=TRUE,COUNTIF(Z$23:Z137,"&gt;0")+1,""),"")</f>
        <v/>
      </c>
      <c r="OL138">
        <v>116</v>
      </c>
      <c r="OT138" t="str">
        <f ca="1">IF($OT137&lt;&gt;"",IF(COUNTIF($OT$23:$OT137,$OT137)-INDEX($AF$23:$AF$48,MATCH($OT137,$AE$23:$AE$48,0),1)=0,INDEX($AE$23:$AE$48,MATCH($OT137,$AE$23:$AE$48,0)+1,1),$OT137),"")</f>
        <v/>
      </c>
      <c r="OU138" t="str">
        <f t="shared" ca="1" si="47"/>
        <v/>
      </c>
      <c r="OV138" t="str">
        <f t="shared" ca="1" si="44"/>
        <v/>
      </c>
      <c r="OW138" t="str">
        <f t="shared" ca="1" si="45"/>
        <v/>
      </c>
      <c r="OX138" t="str">
        <f t="shared" ca="1" si="46"/>
        <v/>
      </c>
    </row>
    <row r="139" spans="4:414">
      <c r="D139" s="21"/>
      <c r="E139" s="21"/>
      <c r="N139" s="21" t="s">
        <v>3267</v>
      </c>
      <c r="O139" s="21" t="s">
        <v>8101</v>
      </c>
      <c r="P139" s="21"/>
      <c r="Q139" s="45"/>
      <c r="R139" s="21" t="s">
        <v>8119</v>
      </c>
      <c r="S139" s="21" t="s">
        <v>3267</v>
      </c>
      <c r="T139" s="21" t="s">
        <v>8120</v>
      </c>
      <c r="U139" s="45" t="str">
        <f ca="1">IF($O139&lt;&gt;"Key Field",IF(ISNUMBER(MATCH(OFFSET($R139,0,RIGHT($O139)-1),OFFSET($C$7,0,RIGHT($O139)-1,8,1),0)),IF(_xll.BDP(TKR,CHOOSE(RIGHT($O139,1),"BI031","BI032","BI033"),"EQY_FUNDS_SEGMENT_NUMBER",MATCH(OFFSET($R139,0,RIGHT($O139)-1),OFFSET($C$7,0,RIGHT($O139)-1,8,1),0))/100&gt;Industry!$W$7,TRUE,""),""),"")</f>
        <v/>
      </c>
      <c r="V139" s="72"/>
      <c r="Z139" t="str">
        <f ca="1">IFERROR(IF(OR($Q139,$U139,$V139)=TRUE,COUNTIF(Z$23:Z138,"&gt;0")+1,""),"")</f>
        <v/>
      </c>
      <c r="OL139">
        <v>117</v>
      </c>
      <c r="OT139" t="str">
        <f ca="1">IF($OT138&lt;&gt;"",IF(COUNTIF($OT$23:$OT138,$OT138)-INDEX($AF$23:$AF$48,MATCH($OT138,$AE$23:$AE$48,0),1)=0,INDEX($AE$23:$AE$48,MATCH($OT138,$AE$23:$AE$48,0)+1,1),$OT138),"")</f>
        <v/>
      </c>
      <c r="OU139" t="str">
        <f t="shared" ca="1" si="47"/>
        <v/>
      </c>
      <c r="OV139" t="str">
        <f t="shared" ca="1" si="44"/>
        <v/>
      </c>
      <c r="OW139" t="str">
        <f t="shared" ca="1" si="45"/>
        <v/>
      </c>
      <c r="OX139" t="str">
        <f t="shared" ca="1" si="46"/>
        <v/>
      </c>
    </row>
    <row r="140" spans="4:414">
      <c r="D140" s="21"/>
      <c r="E140" s="21"/>
      <c r="N140" s="21" t="s">
        <v>3266</v>
      </c>
      <c r="O140" s="21" t="s">
        <v>8101</v>
      </c>
      <c r="P140" s="21" t="s">
        <v>3312</v>
      </c>
      <c r="Q140" s="45"/>
      <c r="R140" s="21" t="s">
        <v>8119</v>
      </c>
      <c r="S140" s="21" t="s">
        <v>3266</v>
      </c>
      <c r="T140" s="21" t="s">
        <v>8565</v>
      </c>
      <c r="U140" s="45" t="str">
        <f ca="1">IF($O140&lt;&gt;"Key Field",IF(ISNUMBER(MATCH(OFFSET($R140,0,RIGHT($O140)-1),OFFSET($C$7,0,RIGHT($O140)-1,8,1),0)),IF(_xll.BDP(TKR,CHOOSE(RIGHT($O140,1),"BI031","BI032","BI033"),"EQY_FUNDS_SEGMENT_NUMBER",MATCH(OFFSET($R140,0,RIGHT($O140)-1),OFFSET($C$7,0,RIGHT($O140)-1,8,1),0))/100&gt;Industry!$W$7,TRUE,""),""),"")</f>
        <v/>
      </c>
      <c r="V140" s="72"/>
      <c r="Z140" t="str">
        <f ca="1">IFERROR(IF(OR($Q140,$U140,$V140)=TRUE,COUNTIF(Z$23:Z139,"&gt;0")+1,""),"")</f>
        <v/>
      </c>
      <c r="OL140">
        <v>118</v>
      </c>
      <c r="OT140" t="str">
        <f ca="1">IF($OT139&lt;&gt;"",IF(COUNTIF($OT$23:$OT139,$OT139)-INDEX($AF$23:$AF$48,MATCH($OT139,$AE$23:$AE$48,0),1)=0,INDEX($AE$23:$AE$48,MATCH($OT139,$AE$23:$AE$48,0)+1,1),$OT139),"")</f>
        <v/>
      </c>
      <c r="OU140" t="str">
        <f t="shared" ca="1" si="47"/>
        <v/>
      </c>
      <c r="OV140" t="str">
        <f t="shared" ca="1" si="44"/>
        <v/>
      </c>
      <c r="OW140" t="str">
        <f t="shared" ca="1" si="45"/>
        <v/>
      </c>
      <c r="OX140" t="str">
        <f t="shared" ca="1" si="46"/>
        <v/>
      </c>
    </row>
    <row r="141" spans="4:414">
      <c r="D141" s="21"/>
      <c r="E141" s="21"/>
      <c r="N141" s="21" t="s">
        <v>3265</v>
      </c>
      <c r="O141" s="21" t="s">
        <v>8102</v>
      </c>
      <c r="P141" s="21"/>
      <c r="Q141" s="45"/>
      <c r="R141" s="21" t="s">
        <v>8119</v>
      </c>
      <c r="S141" s="21" t="s">
        <v>8123</v>
      </c>
      <c r="T141" s="21" t="s">
        <v>3265</v>
      </c>
      <c r="U141" s="45" t="str">
        <f ca="1">IF($O141&lt;&gt;"Key Field",IF(ISNUMBER(MATCH(OFFSET($R141,0,RIGHT($O141)-1),OFFSET($C$7,0,RIGHT($O141)-1,8,1),0)),IF(_xll.BDP(TKR,CHOOSE(RIGHT($O141,1),"BI031","BI032","BI033"),"EQY_FUNDS_SEGMENT_NUMBER",MATCH(OFFSET($R141,0,RIGHT($O141)-1),OFFSET($C$7,0,RIGHT($O141)-1,8,1),0))/100&gt;Industry!$W$7,TRUE,""),""),"")</f>
        <v/>
      </c>
      <c r="V141" s="72"/>
      <c r="Z141" t="str">
        <f ca="1">IFERROR(IF(OR($Q141,$U141,$V141)=TRUE,COUNTIF(Z$23:Z140,"&gt;0")+1,""),"")</f>
        <v/>
      </c>
      <c r="OL141">
        <v>119</v>
      </c>
      <c r="OT141" t="str">
        <f ca="1">IF($OT140&lt;&gt;"",IF(COUNTIF($OT$23:$OT140,$OT140)-INDEX($AF$23:$AF$48,MATCH($OT140,$AE$23:$AE$48,0),1)=0,INDEX($AE$23:$AE$48,MATCH($OT140,$AE$23:$AE$48,0)+1,1),$OT140),"")</f>
        <v/>
      </c>
      <c r="OU141" t="str">
        <f t="shared" ca="1" si="47"/>
        <v/>
      </c>
      <c r="OV141" t="str">
        <f t="shared" ca="1" si="44"/>
        <v/>
      </c>
      <c r="OW141" t="str">
        <f t="shared" ca="1" si="45"/>
        <v/>
      </c>
      <c r="OX141" t="str">
        <f t="shared" ca="1" si="46"/>
        <v/>
      </c>
    </row>
    <row r="142" spans="4:414">
      <c r="D142" s="21"/>
      <c r="E142" s="21"/>
      <c r="N142" s="21" t="s">
        <v>8080</v>
      </c>
      <c r="O142" s="21" t="s">
        <v>8102</v>
      </c>
      <c r="P142" s="21"/>
      <c r="Q142" s="45"/>
      <c r="R142" s="21" t="s">
        <v>8119</v>
      </c>
      <c r="S142" s="21" t="s">
        <v>8123</v>
      </c>
      <c r="T142" s="21" t="s">
        <v>8566</v>
      </c>
      <c r="U142" s="45" t="str">
        <f ca="1">IF($O142&lt;&gt;"Key Field",IF(ISNUMBER(MATCH(OFFSET($R142,0,RIGHT($O142)-1),OFFSET($C$7,0,RIGHT($O142)-1,8,1),0)),IF(_xll.BDP(TKR,CHOOSE(RIGHT($O142,1),"BI031","BI032","BI033"),"EQY_FUNDS_SEGMENT_NUMBER",MATCH(OFFSET($R142,0,RIGHT($O142)-1),OFFSET($C$7,0,RIGHT($O142)-1,8,1),0))/100&gt;Industry!$W$7,TRUE,""),""),"")</f>
        <v/>
      </c>
      <c r="V142" s="72"/>
      <c r="Z142" t="str">
        <f ca="1">IFERROR(IF(OR($Q142,$U142,$V142)=TRUE,COUNTIF(Z$23:Z141,"&gt;0")+1,""),"")</f>
        <v/>
      </c>
      <c r="OL142">
        <v>120</v>
      </c>
      <c r="OT142" t="str">
        <f ca="1">IF($OT141&lt;&gt;"",IF(COUNTIF($OT$23:$OT141,$OT141)-INDEX($AF$23:$AF$48,MATCH($OT141,$AE$23:$AE$48,0),1)=0,INDEX($AE$23:$AE$48,MATCH($OT141,$AE$23:$AE$48,0)+1,1),$OT141),"")</f>
        <v/>
      </c>
      <c r="OU142" t="str">
        <f t="shared" ca="1" si="47"/>
        <v/>
      </c>
      <c r="OV142" t="str">
        <f t="shared" ca="1" si="44"/>
        <v/>
      </c>
      <c r="OW142" t="str">
        <f t="shared" ca="1" si="45"/>
        <v/>
      </c>
      <c r="OX142" t="str">
        <f t="shared" ca="1" si="46"/>
        <v/>
      </c>
    </row>
    <row r="143" spans="4:414">
      <c r="D143" s="21"/>
      <c r="E143" s="21"/>
      <c r="N143" s="21" t="s">
        <v>3268</v>
      </c>
      <c r="O143" s="21" t="s">
        <v>8102</v>
      </c>
      <c r="P143" s="21" t="s">
        <v>3313</v>
      </c>
      <c r="Q143" s="45"/>
      <c r="R143" s="21" t="s">
        <v>3347</v>
      </c>
      <c r="S143" s="21" t="s">
        <v>8567</v>
      </c>
      <c r="T143" s="21" t="s">
        <v>3268</v>
      </c>
      <c r="U143" s="45" t="str">
        <f ca="1">IF($O143&lt;&gt;"Key Field",IF(ISNUMBER(MATCH(OFFSET($R143,0,RIGHT($O143)-1),OFFSET($C$7,0,RIGHT($O143)-1,8,1),0)),IF(_xll.BDP(TKR,CHOOSE(RIGHT($O143,1),"BI031","BI032","BI033"),"EQY_FUNDS_SEGMENT_NUMBER",MATCH(OFFSET($R143,0,RIGHT($O143)-1),OFFSET($C$7,0,RIGHT($O143)-1,8,1),0))/100&gt;Industry!$W$7,TRUE,""),""),"")</f>
        <v/>
      </c>
      <c r="V143" s="72"/>
      <c r="Z143" t="str">
        <f ca="1">IFERROR(IF(OR($Q143,$U143,$V143)=TRUE,COUNTIF(Z$23:Z142,"&gt;0")+1,""),"")</f>
        <v/>
      </c>
      <c r="OL143">
        <v>121</v>
      </c>
      <c r="OT143" t="str">
        <f ca="1">IF($OT142&lt;&gt;"",IF(COUNTIF($OT$23:$OT142,$OT142)-INDEX($AF$23:$AF$48,MATCH($OT142,$AE$23:$AE$48,0),1)=0,INDEX($AE$23:$AE$48,MATCH($OT142,$AE$23:$AE$48,0)+1,1),$OT142),"")</f>
        <v/>
      </c>
      <c r="OU143" t="str">
        <f t="shared" ca="1" si="47"/>
        <v/>
      </c>
      <c r="OV143" t="str">
        <f t="shared" ca="1" si="44"/>
        <v/>
      </c>
      <c r="OW143" t="str">
        <f t="shared" ca="1" si="45"/>
        <v/>
      </c>
      <c r="OX143" t="str">
        <f t="shared" ca="1" si="46"/>
        <v/>
      </c>
    </row>
    <row r="144" spans="4:414">
      <c r="D144" s="21"/>
      <c r="E144" s="21"/>
      <c r="N144" s="21" t="s">
        <v>8984</v>
      </c>
      <c r="O144" s="21" t="s">
        <v>8102</v>
      </c>
      <c r="P144" s="21" t="s">
        <v>8948</v>
      </c>
      <c r="Q144" s="45"/>
      <c r="R144" s="21" t="s">
        <v>8568</v>
      </c>
      <c r="S144" s="21" t="s">
        <v>8890</v>
      </c>
      <c r="T144" s="21" t="s">
        <v>8891</v>
      </c>
      <c r="U144" s="45" t="str">
        <f ca="1">IF($O144&lt;&gt;"Key Field",IF(ISNUMBER(MATCH(OFFSET($R144,0,RIGHT($O144)-1),OFFSET($C$7,0,RIGHT($O144)-1,8,1),0)),IF(_xll.BDP(TKR,CHOOSE(RIGHT($O144,1),"BI031","BI032","BI033"),"EQY_FUNDS_SEGMENT_NUMBER",MATCH(OFFSET($R144,0,RIGHT($O144)-1),OFFSET($C$7,0,RIGHT($O144)-1,8,1),0))/100&gt;Industry!$W$7,TRUE,""),""),"")</f>
        <v/>
      </c>
      <c r="V144" s="72"/>
      <c r="Z144" t="str">
        <f ca="1">IFERROR(IF(OR($Q144,$U144,$V144)=TRUE,COUNTIF(Z$23:Z143,"&gt;0")+1,""),"")</f>
        <v/>
      </c>
      <c r="OL144">
        <v>122</v>
      </c>
      <c r="OT144" t="str">
        <f ca="1">IF($OT143&lt;&gt;"",IF(COUNTIF($OT$23:$OT143,$OT143)-INDEX($AF$23:$AF$48,MATCH($OT143,$AE$23:$AE$48,0),1)=0,INDEX($AE$23:$AE$48,MATCH($OT143,$AE$23:$AE$48,0)+1,1),$OT143),"")</f>
        <v/>
      </c>
      <c r="OU144" t="str">
        <f t="shared" ca="1" si="47"/>
        <v/>
      </c>
      <c r="OV144" t="str">
        <f t="shared" ca="1" si="44"/>
        <v/>
      </c>
      <c r="OW144" t="str">
        <f t="shared" ca="1" si="45"/>
        <v/>
      </c>
      <c r="OX144" t="str">
        <f t="shared" ca="1" si="46"/>
        <v/>
      </c>
    </row>
    <row r="145" spans="4:414">
      <c r="D145" s="21"/>
      <c r="E145" s="21"/>
      <c r="N145" s="21" t="s">
        <v>3277</v>
      </c>
      <c r="O145" s="21" t="s">
        <v>8102</v>
      </c>
      <c r="P145" s="21" t="s">
        <v>3314</v>
      </c>
      <c r="Q145" s="45"/>
      <c r="R145" s="21" t="s">
        <v>8568</v>
      </c>
      <c r="S145" s="21" t="s">
        <v>8569</v>
      </c>
      <c r="T145" s="21" t="s">
        <v>8570</v>
      </c>
      <c r="U145" s="45" t="str">
        <f ca="1">IF($O145&lt;&gt;"Key Field",IF(ISNUMBER(MATCH(OFFSET($R145,0,RIGHT($O145)-1),OFFSET($C$7,0,RIGHT($O145)-1,8,1),0)),IF(_xll.BDP(TKR,CHOOSE(RIGHT($O145,1),"BI031","BI032","BI033"),"EQY_FUNDS_SEGMENT_NUMBER",MATCH(OFFSET($R145,0,RIGHT($O145)-1),OFFSET($C$7,0,RIGHT($O145)-1,8,1),0))/100&gt;Industry!$W$7,TRUE,""),""),"")</f>
        <v/>
      </c>
      <c r="V145" s="72"/>
      <c r="Z145" t="str">
        <f ca="1">IFERROR(IF(OR($Q145,$U145,$V145)=TRUE,COUNTIF(Z$23:Z144,"&gt;0")+1,""),"")</f>
        <v/>
      </c>
      <c r="OL145">
        <v>123</v>
      </c>
      <c r="OT145" t="str">
        <f ca="1">IF($OT144&lt;&gt;"",IF(COUNTIF($OT$23:$OT144,$OT144)-INDEX($AF$23:$AF$48,MATCH($OT144,$AE$23:$AE$48,0),1)=0,INDEX($AE$23:$AE$48,MATCH($OT144,$AE$23:$AE$48,0)+1,1),$OT144),"")</f>
        <v/>
      </c>
      <c r="OU145" t="str">
        <f t="shared" ca="1" si="47"/>
        <v/>
      </c>
      <c r="OV145" t="str">
        <f t="shared" ca="1" si="44"/>
        <v/>
      </c>
      <c r="OW145" t="str">
        <f t="shared" ca="1" si="45"/>
        <v/>
      </c>
      <c r="OX145" t="str">
        <f t="shared" ca="1" si="46"/>
        <v/>
      </c>
    </row>
    <row r="146" spans="4:414">
      <c r="D146" s="21"/>
      <c r="E146" s="21"/>
      <c r="N146" s="21" t="s">
        <v>6542</v>
      </c>
      <c r="O146" s="21" t="s">
        <v>8102</v>
      </c>
      <c r="P146" s="21" t="s">
        <v>3315</v>
      </c>
      <c r="Q146" s="45"/>
      <c r="R146" s="21" t="s">
        <v>8124</v>
      </c>
      <c r="S146" s="21" t="s">
        <v>3282</v>
      </c>
      <c r="T146" s="21" t="s">
        <v>8571</v>
      </c>
      <c r="U146" s="45" t="str">
        <f ca="1">IF($O146&lt;&gt;"Key Field",IF(ISNUMBER(MATCH(OFFSET($R146,0,RIGHT($O146)-1),OFFSET($C$7,0,RIGHT($O146)-1,8,1),0)),IF(_xll.BDP(TKR,CHOOSE(RIGHT($O146,1),"BI031","BI032","BI033"),"EQY_FUNDS_SEGMENT_NUMBER",MATCH(OFFSET($R146,0,RIGHT($O146)-1),OFFSET($C$7,0,RIGHT($O146)-1,8,1),0))/100&gt;Industry!$W$7,TRUE,""),""),"")</f>
        <v/>
      </c>
      <c r="V146" s="72"/>
      <c r="Z146" t="str">
        <f ca="1">IFERROR(IF(OR($Q146,$U146,$V146)=TRUE,COUNTIF(Z$23:Z145,"&gt;0")+1,""),"")</f>
        <v/>
      </c>
      <c r="OL146">
        <v>124</v>
      </c>
      <c r="OT146" t="str">
        <f ca="1">IF($OT145&lt;&gt;"",IF(COUNTIF($OT$23:$OT145,$OT145)-INDEX($AF$23:$AF$48,MATCH($OT145,$AE$23:$AE$48,0),1)=0,INDEX($AE$23:$AE$48,MATCH($OT145,$AE$23:$AE$48,0)+1,1),$OT145),"")</f>
        <v/>
      </c>
      <c r="OU146" t="str">
        <f t="shared" ca="1" si="47"/>
        <v/>
      </c>
      <c r="OV146" t="str">
        <f t="shared" ca="1" si="44"/>
        <v/>
      </c>
      <c r="OW146" t="str">
        <f t="shared" ca="1" si="45"/>
        <v/>
      </c>
      <c r="OX146" t="str">
        <f t="shared" ca="1" si="46"/>
        <v/>
      </c>
    </row>
    <row r="147" spans="4:414">
      <c r="D147" s="21"/>
      <c r="E147" s="21"/>
      <c r="N147" s="21" t="s">
        <v>6542</v>
      </c>
      <c r="O147" s="21" t="s">
        <v>8102</v>
      </c>
      <c r="P147" s="21"/>
      <c r="Q147" s="45"/>
      <c r="R147" s="21" t="s">
        <v>8124</v>
      </c>
      <c r="S147" s="21" t="s">
        <v>3282</v>
      </c>
      <c r="T147" s="21" t="s">
        <v>8892</v>
      </c>
      <c r="U147" s="45" t="str">
        <f ca="1">IF($O147&lt;&gt;"Key Field",IF(ISNUMBER(MATCH(OFFSET($R147,0,RIGHT($O147)-1),OFFSET($C$7,0,RIGHT($O147)-1,8,1),0)),IF(_xll.BDP(TKR,CHOOSE(RIGHT($O147,1),"BI031","BI032","BI033"),"EQY_FUNDS_SEGMENT_NUMBER",MATCH(OFFSET($R147,0,RIGHT($O147)-1),OFFSET($C$7,0,RIGHT($O147)-1,8,1),0))/100&gt;Industry!$W$7,TRUE,""),""),"")</f>
        <v/>
      </c>
      <c r="V147" s="72"/>
      <c r="Z147" t="str">
        <f ca="1">IFERROR(IF(OR($Q147,$U147,$V147)=TRUE,COUNTIF(Z$23:Z146,"&gt;0")+1,""),"")</f>
        <v/>
      </c>
      <c r="OL147">
        <v>125</v>
      </c>
      <c r="OT147" t="str">
        <f ca="1">IF($OT146&lt;&gt;"",IF(COUNTIF($OT$23:$OT146,$OT146)-INDEX($AF$23:$AF$48,MATCH($OT146,$AE$23:$AE$48,0),1)=0,INDEX($AE$23:$AE$48,MATCH($OT146,$AE$23:$AE$48,0)+1,1),$OT146),"")</f>
        <v/>
      </c>
      <c r="OU147" t="str">
        <f t="shared" ca="1" si="47"/>
        <v/>
      </c>
      <c r="OV147" t="str">
        <f t="shared" ca="1" si="44"/>
        <v/>
      </c>
      <c r="OW147" t="str">
        <f t="shared" ca="1" si="45"/>
        <v/>
      </c>
      <c r="OX147" t="str">
        <f t="shared" ca="1" si="46"/>
        <v/>
      </c>
    </row>
    <row r="148" spans="4:414">
      <c r="D148" s="21"/>
      <c r="E148" s="21"/>
      <c r="N148" s="21" t="s">
        <v>6542</v>
      </c>
      <c r="O148" s="21" t="s">
        <v>8102</v>
      </c>
      <c r="P148" s="21"/>
      <c r="Q148" s="45"/>
      <c r="R148" s="21" t="s">
        <v>8124</v>
      </c>
      <c r="S148" s="21" t="s">
        <v>3282</v>
      </c>
      <c r="T148" s="21" t="s">
        <v>8893</v>
      </c>
      <c r="U148" s="45" t="str">
        <f ca="1">IF($O148&lt;&gt;"Key Field",IF(ISNUMBER(MATCH(OFFSET($R148,0,RIGHT($O148)-1),OFFSET($C$7,0,RIGHT($O148)-1,8,1),0)),IF(_xll.BDP(TKR,CHOOSE(RIGHT($O148,1),"BI031","BI032","BI033"),"EQY_FUNDS_SEGMENT_NUMBER",MATCH(OFFSET($R148,0,RIGHT($O148)-1),OFFSET($C$7,0,RIGHT($O148)-1,8,1),0))/100&gt;Industry!$W$7,TRUE,""),""),"")</f>
        <v/>
      </c>
      <c r="V148" s="72"/>
      <c r="Z148" t="str">
        <f ca="1">IFERROR(IF(OR($Q148,$U148,$V148)=TRUE,COUNTIF(Z$23:Z147,"&gt;0")+1,""),"")</f>
        <v/>
      </c>
      <c r="OL148">
        <v>126</v>
      </c>
      <c r="OT148" t="str">
        <f ca="1">IF($OT147&lt;&gt;"",IF(COUNTIF($OT$23:$OT147,$OT147)-INDEX($AF$23:$AF$48,MATCH($OT147,$AE$23:$AE$48,0),1)=0,INDEX($AE$23:$AE$48,MATCH($OT147,$AE$23:$AE$48,0)+1,1),$OT147),"")</f>
        <v/>
      </c>
      <c r="OU148" t="str">
        <f t="shared" ca="1" si="47"/>
        <v/>
      </c>
      <c r="OV148" t="str">
        <f t="shared" ca="1" si="44"/>
        <v/>
      </c>
      <c r="OW148" t="str">
        <f t="shared" ca="1" si="45"/>
        <v/>
      </c>
      <c r="OX148" t="str">
        <f t="shared" ca="1" si="46"/>
        <v/>
      </c>
    </row>
    <row r="149" spans="4:414">
      <c r="D149" s="21"/>
      <c r="E149" s="21"/>
      <c r="N149" s="21" t="s">
        <v>6542</v>
      </c>
      <c r="O149" s="21" t="s">
        <v>8102</v>
      </c>
      <c r="P149" s="21"/>
      <c r="Q149" s="45"/>
      <c r="R149" s="21" t="s">
        <v>8124</v>
      </c>
      <c r="S149" s="21" t="s">
        <v>3282</v>
      </c>
      <c r="T149" s="21" t="s">
        <v>8894</v>
      </c>
      <c r="U149" s="45" t="str">
        <f ca="1">IF($O149&lt;&gt;"Key Field",IF(ISNUMBER(MATCH(OFFSET($R149,0,RIGHT($O149)-1),OFFSET($C$7,0,RIGHT($O149)-1,8,1),0)),IF(_xll.BDP(TKR,CHOOSE(RIGHT($O149,1),"BI031","BI032","BI033"),"EQY_FUNDS_SEGMENT_NUMBER",MATCH(OFFSET($R149,0,RIGHT($O149)-1),OFFSET($C$7,0,RIGHT($O149)-1,8,1),0))/100&gt;Industry!$W$7,TRUE,""),""),"")</f>
        <v/>
      </c>
      <c r="V149" s="72"/>
      <c r="Z149" t="str">
        <f ca="1">IFERROR(IF(OR($Q149,$U149,$V149)=TRUE,COUNTIF(Z$23:Z148,"&gt;0")+1,""),"")</f>
        <v/>
      </c>
      <c r="OL149">
        <v>127</v>
      </c>
      <c r="OT149" t="str">
        <f ca="1">IF($OT148&lt;&gt;"",IF(COUNTIF($OT$23:$OT148,$OT148)-INDEX($AF$23:$AF$48,MATCH($OT148,$AE$23:$AE$48,0),1)=0,INDEX($AE$23:$AE$48,MATCH($OT148,$AE$23:$AE$48,0)+1,1),$OT148),"")</f>
        <v/>
      </c>
      <c r="OU149" t="str">
        <f t="shared" ca="1" si="47"/>
        <v/>
      </c>
      <c r="OV149" t="str">
        <f t="shared" ca="1" si="44"/>
        <v/>
      </c>
      <c r="OW149" t="str">
        <f t="shared" ca="1" si="45"/>
        <v/>
      </c>
      <c r="OX149" t="str">
        <f t="shared" ca="1" si="46"/>
        <v/>
      </c>
    </row>
    <row r="150" spans="4:414">
      <c r="D150" s="21"/>
      <c r="E150" s="21"/>
      <c r="N150" s="21" t="s">
        <v>8984</v>
      </c>
      <c r="O150" s="21" t="s">
        <v>8102</v>
      </c>
      <c r="P150" s="21" t="s">
        <v>8949</v>
      </c>
      <c r="Q150" s="45"/>
      <c r="R150" s="21" t="s">
        <v>8568</v>
      </c>
      <c r="S150" s="21" t="s">
        <v>8569</v>
      </c>
      <c r="T150" s="21" t="s">
        <v>8878</v>
      </c>
      <c r="U150" s="45" t="str">
        <f ca="1">IF($O150&lt;&gt;"Key Field",IF(ISNUMBER(MATCH(OFFSET($R150,0,RIGHT($O150)-1),OFFSET($C$7,0,RIGHT($O150)-1,8,1),0)),IF(_xll.BDP(TKR,CHOOSE(RIGHT($O150,1),"BI031","BI032","BI033"),"EQY_FUNDS_SEGMENT_NUMBER",MATCH(OFFSET($R150,0,RIGHT($O150)-1),OFFSET($C$7,0,RIGHT($O150)-1,8,1),0))/100&gt;Industry!$W$7,TRUE,""),""),"")</f>
        <v/>
      </c>
      <c r="V150" s="72"/>
      <c r="Z150" t="str">
        <f ca="1">IFERROR(IF(OR($Q150,$U150,$V150)=TRUE,COUNTIF(Z$23:Z149,"&gt;0")+1,""),"")</f>
        <v/>
      </c>
      <c r="OL150">
        <v>128</v>
      </c>
      <c r="OT150" t="str">
        <f ca="1">IF($OT149&lt;&gt;"",IF(COUNTIF($OT$23:$OT149,$OT149)-INDEX($AF$23:$AF$48,MATCH($OT149,$AE$23:$AE$48,0),1)=0,INDEX($AE$23:$AE$48,MATCH($OT149,$AE$23:$AE$48,0)+1,1),$OT149),"")</f>
        <v/>
      </c>
      <c r="OU150" t="str">
        <f t="shared" ca="1" si="47"/>
        <v/>
      </c>
      <c r="OV150" t="str">
        <f t="shared" ca="1" si="44"/>
        <v/>
      </c>
      <c r="OW150" t="str">
        <f t="shared" ca="1" si="45"/>
        <v/>
      </c>
      <c r="OX150" t="str">
        <f t="shared" ca="1" si="46"/>
        <v/>
      </c>
    </row>
    <row r="151" spans="4:414">
      <c r="D151" s="21"/>
      <c r="E151" s="21"/>
      <c r="N151" s="21" t="s">
        <v>3283</v>
      </c>
      <c r="O151" s="21" t="s">
        <v>8102</v>
      </c>
      <c r="P151" s="21"/>
      <c r="Q151" s="45"/>
      <c r="R151" s="21" t="s">
        <v>3344</v>
      </c>
      <c r="S151" s="21" t="s">
        <v>8572</v>
      </c>
      <c r="T151" s="21" t="s">
        <v>8573</v>
      </c>
      <c r="U151" s="45" t="str">
        <f ca="1">IF($O151&lt;&gt;"Key Field",IF(ISNUMBER(MATCH(OFFSET($R151,0,RIGHT($O151)-1),OFFSET($C$7,0,RIGHT($O151)-1,8,1),0)),IF(_xll.BDP(TKR,CHOOSE(RIGHT($O151,1),"BI031","BI032","BI033"),"EQY_FUNDS_SEGMENT_NUMBER",MATCH(OFFSET($R151,0,RIGHT($O151)-1),OFFSET($C$7,0,RIGHT($O151)-1,8,1),0))/100&gt;Industry!$W$7,TRUE,""),""),"")</f>
        <v/>
      </c>
      <c r="V151" s="72"/>
      <c r="Z151" t="str">
        <f ca="1">IFERROR(IF(OR($Q151,$U151,$V151)=TRUE,COUNTIF(Z$23:Z150,"&gt;0")+1,""),"")</f>
        <v/>
      </c>
      <c r="OL151">
        <v>129</v>
      </c>
      <c r="OT151" t="str">
        <f ca="1">IF($OT150&lt;&gt;"",IF(COUNTIF($OT$23:$OT150,$OT150)-INDEX($AF$23:$AF$48,MATCH($OT150,$AE$23:$AE$48,0),1)=0,INDEX($AE$23:$AE$48,MATCH($OT150,$AE$23:$AE$48,0)+1,1),$OT150),"")</f>
        <v/>
      </c>
      <c r="OU151" t="str">
        <f t="shared" ca="1" si="47"/>
        <v/>
      </c>
      <c r="OV151" t="str">
        <f t="shared" ref="OV151:OV214" ca="1" si="48">IFERROR(INDEX($IG$41:$OJ$48,MATCH($OT151,$AH$41:$AH$48,0),$OU151),"")</f>
        <v/>
      </c>
      <c r="OW151" t="str">
        <f t="shared" ref="OW151:OW214" ca="1" si="49">IF(LEN($OT151)&gt;0,INDEX($AI$41:$AI$48,MATCH($OT151,$AH$41:$AH$48,0),1),"")</f>
        <v/>
      </c>
      <c r="OX151" t="str">
        <f t="shared" ref="OX151:OX214" ca="1" si="50">IF(LEN($OT151)&gt;0,INDEX($AJ$41:$AJ$48,MATCH($OT151,$AH$41:$AH$48,0),1),"")</f>
        <v/>
      </c>
    </row>
    <row r="152" spans="4:414">
      <c r="D152" s="21"/>
      <c r="E152" s="21"/>
      <c r="N152" s="21" t="s">
        <v>3282</v>
      </c>
      <c r="O152" s="21" t="s">
        <v>8102</v>
      </c>
      <c r="P152" s="21"/>
      <c r="Q152" s="45"/>
      <c r="R152" s="21" t="s">
        <v>8124</v>
      </c>
      <c r="S152" s="21" t="s">
        <v>3282</v>
      </c>
      <c r="T152" s="21" t="s">
        <v>8574</v>
      </c>
      <c r="U152" s="45" t="str">
        <f ca="1">IF($O152&lt;&gt;"Key Field",IF(ISNUMBER(MATCH(OFFSET($R152,0,RIGHT($O152)-1),OFFSET($C$7,0,RIGHT($O152)-1,8,1),0)),IF(_xll.BDP(TKR,CHOOSE(RIGHT($O152,1),"BI031","BI032","BI033"),"EQY_FUNDS_SEGMENT_NUMBER",MATCH(OFFSET($R152,0,RIGHT($O152)-1),OFFSET($C$7,0,RIGHT($O152)-1,8,1),0))/100&gt;Industry!$W$7,TRUE,""),""),"")</f>
        <v/>
      </c>
      <c r="V152" s="72"/>
      <c r="Z152" t="str">
        <f ca="1">IFERROR(IF(OR($Q152,$U152,$V152)=TRUE,COUNTIF(Z$23:Z151,"&gt;0")+1,""),"")</f>
        <v/>
      </c>
      <c r="OL152">
        <v>130</v>
      </c>
      <c r="OT152" t="str">
        <f ca="1">IF($OT151&lt;&gt;"",IF(COUNTIF($OT$23:$OT151,$OT151)-INDEX($AF$23:$AF$48,MATCH($OT151,$AE$23:$AE$48,0),1)=0,INDEX($AE$23:$AE$48,MATCH($OT151,$AE$23:$AE$48,0)+1,1),$OT151),"")</f>
        <v/>
      </c>
      <c r="OU152" t="str">
        <f t="shared" ref="OU152:OU215" ca="1" si="51">IF($OT151&lt;&gt;"",IF($OT151=$OT152,$OU151+1,1),"")</f>
        <v/>
      </c>
      <c r="OV152" t="str">
        <f t="shared" ca="1" si="48"/>
        <v/>
      </c>
      <c r="OW152" t="str">
        <f t="shared" ca="1" si="49"/>
        <v/>
      </c>
      <c r="OX152" t="str">
        <f t="shared" ca="1" si="50"/>
        <v/>
      </c>
    </row>
    <row r="153" spans="4:414">
      <c r="D153" s="21"/>
      <c r="E153" s="21"/>
      <c r="N153" s="21" t="s">
        <v>3281</v>
      </c>
      <c r="O153" s="21" t="s">
        <v>8102</v>
      </c>
      <c r="P153" s="21" t="s">
        <v>3316</v>
      </c>
      <c r="Q153" s="45"/>
      <c r="R153" s="21" t="s">
        <v>8568</v>
      </c>
      <c r="S153" s="21" t="s">
        <v>8575</v>
      </c>
      <c r="T153" s="21" t="s">
        <v>8576</v>
      </c>
      <c r="U153" s="45" t="str">
        <f ca="1">IF($O153&lt;&gt;"Key Field",IF(ISNUMBER(MATCH(OFFSET($R153,0,RIGHT($O153)-1),OFFSET($C$7,0,RIGHT($O153)-1,8,1),0)),IF(_xll.BDP(TKR,CHOOSE(RIGHT($O153,1),"BI031","BI032","BI033"),"EQY_FUNDS_SEGMENT_NUMBER",MATCH(OFFSET($R153,0,RIGHT($O153)-1),OFFSET($C$7,0,RIGHT($O153)-1,8,1),0))/100&gt;Industry!$W$7,TRUE,""),""),"")</f>
        <v/>
      </c>
      <c r="V153" s="72"/>
      <c r="Z153" t="str">
        <f ca="1">IFERROR(IF(OR($Q153,$U153,$V153)=TRUE,COUNTIF(Z$23:Z152,"&gt;0")+1,""),"")</f>
        <v/>
      </c>
      <c r="OL153">
        <v>131</v>
      </c>
      <c r="OT153" t="str">
        <f ca="1">IF($OT152&lt;&gt;"",IF(COUNTIF($OT$23:$OT152,$OT152)-INDEX($AF$23:$AF$48,MATCH($OT152,$AE$23:$AE$48,0),1)=0,INDEX($AE$23:$AE$48,MATCH($OT152,$AE$23:$AE$48,0)+1,1),$OT152),"")</f>
        <v/>
      </c>
      <c r="OU153" t="str">
        <f t="shared" ca="1" si="51"/>
        <v/>
      </c>
      <c r="OV153" t="str">
        <f t="shared" ca="1" si="48"/>
        <v/>
      </c>
      <c r="OW153" t="str">
        <f t="shared" ca="1" si="49"/>
        <v/>
      </c>
      <c r="OX153" t="str">
        <f t="shared" ca="1" si="50"/>
        <v/>
      </c>
    </row>
    <row r="154" spans="4:414">
      <c r="D154" s="21"/>
      <c r="E154" s="21"/>
      <c r="N154" s="21" t="s">
        <v>3281</v>
      </c>
      <c r="O154" s="21" t="s">
        <v>8101</v>
      </c>
      <c r="P154" s="21"/>
      <c r="Q154" s="45"/>
      <c r="R154" s="21" t="s">
        <v>3349</v>
      </c>
      <c r="S154" s="21" t="s">
        <v>8887</v>
      </c>
      <c r="T154" s="21"/>
      <c r="U154" s="45" t="str">
        <f ca="1">IF($O154&lt;&gt;"Key Field",IF(ISNUMBER(MATCH(OFFSET($R154,0,RIGHT($O154)-1),OFFSET($C$7,0,RIGHT($O154)-1,8,1),0)),IF(_xll.BDP(TKR,CHOOSE(RIGHT($O154,1),"BI031","BI032","BI033"),"EQY_FUNDS_SEGMENT_NUMBER",MATCH(OFFSET($R154,0,RIGHT($O154)-1),OFFSET($C$7,0,RIGHT($O154)-1,8,1),0))/100&gt;Industry!$W$7,TRUE,""),""),"")</f>
        <v/>
      </c>
      <c r="V154" s="72"/>
      <c r="Z154" t="str">
        <f ca="1">IFERROR(IF(OR($Q154,$U154,$V154)=TRUE,COUNTIF(Z$23:Z153,"&gt;0")+1,""),"")</f>
        <v/>
      </c>
      <c r="OL154">
        <v>132</v>
      </c>
      <c r="OT154" t="str">
        <f ca="1">IF($OT153&lt;&gt;"",IF(COUNTIF($OT$23:$OT153,$OT153)-INDEX($AF$23:$AF$48,MATCH($OT153,$AE$23:$AE$48,0),1)=0,INDEX($AE$23:$AE$48,MATCH($OT153,$AE$23:$AE$48,0)+1,1),$OT153),"")</f>
        <v/>
      </c>
      <c r="OU154" t="str">
        <f t="shared" ca="1" si="51"/>
        <v/>
      </c>
      <c r="OV154" t="str">
        <f t="shared" ca="1" si="48"/>
        <v/>
      </c>
      <c r="OW154" t="str">
        <f t="shared" ca="1" si="49"/>
        <v/>
      </c>
      <c r="OX154" t="str">
        <f t="shared" ca="1" si="50"/>
        <v/>
      </c>
    </row>
    <row r="155" spans="4:414">
      <c r="D155" s="21"/>
      <c r="E155" s="21"/>
      <c r="N155" s="21" t="s">
        <v>3279</v>
      </c>
      <c r="O155" s="21" t="s">
        <v>8102</v>
      </c>
      <c r="P155" s="21" t="s">
        <v>3317</v>
      </c>
      <c r="Q155" s="45"/>
      <c r="R155" s="21" t="s">
        <v>3349</v>
      </c>
      <c r="S155" s="21" t="s">
        <v>8577</v>
      </c>
      <c r="T155" s="21" t="s">
        <v>8578</v>
      </c>
      <c r="U155" s="45" t="str">
        <f ca="1">IF($O155&lt;&gt;"Key Field",IF(ISNUMBER(MATCH(OFFSET($R155,0,RIGHT($O155)-1),OFFSET($C$7,0,RIGHT($O155)-1,8,1),0)),IF(_xll.BDP(TKR,CHOOSE(RIGHT($O155,1),"BI031","BI032","BI033"),"EQY_FUNDS_SEGMENT_NUMBER",MATCH(OFFSET($R155,0,RIGHT($O155)-1),OFFSET($C$7,0,RIGHT($O155)-1,8,1),0))/100&gt;Industry!$W$7,TRUE,""),""),"")</f>
        <v/>
      </c>
      <c r="V155" s="72"/>
      <c r="Z155" t="str">
        <f ca="1">IFERROR(IF(OR($Q155,$U155,$V155)=TRUE,COUNTIF(Z$23:Z154,"&gt;0")+1,""),"")</f>
        <v/>
      </c>
      <c r="OL155">
        <v>133</v>
      </c>
      <c r="OT155" t="str">
        <f ca="1">IF($OT154&lt;&gt;"",IF(COUNTIF($OT$23:$OT154,$OT154)-INDEX($AF$23:$AF$48,MATCH($OT154,$AE$23:$AE$48,0),1)=0,INDEX($AE$23:$AE$48,MATCH($OT154,$AE$23:$AE$48,0)+1,1),$OT154),"")</f>
        <v/>
      </c>
      <c r="OU155" t="str">
        <f t="shared" ca="1" si="51"/>
        <v/>
      </c>
      <c r="OV155" t="str">
        <f t="shared" ca="1" si="48"/>
        <v/>
      </c>
      <c r="OW155" t="str">
        <f t="shared" ca="1" si="49"/>
        <v/>
      </c>
      <c r="OX155" t="str">
        <f t="shared" ca="1" si="50"/>
        <v/>
      </c>
    </row>
    <row r="156" spans="4:414">
      <c r="D156" s="21"/>
      <c r="E156" s="21"/>
      <c r="N156" s="21" t="s">
        <v>3278</v>
      </c>
      <c r="O156" s="21" t="s">
        <v>8102</v>
      </c>
      <c r="P156" s="21" t="s">
        <v>3318</v>
      </c>
      <c r="Q156" s="45"/>
      <c r="R156" s="21" t="s">
        <v>3349</v>
      </c>
      <c r="S156" s="21" t="s">
        <v>8552</v>
      </c>
      <c r="T156" s="21" t="s">
        <v>8579</v>
      </c>
      <c r="U156" s="45" t="str">
        <f ca="1">IF($O156&lt;&gt;"Key Field",IF(ISNUMBER(MATCH(OFFSET($R156,0,RIGHT($O156)-1),OFFSET($C$7,0,RIGHT($O156)-1,8,1),0)),IF(_xll.BDP(TKR,CHOOSE(RIGHT($O156,1),"BI031","BI032","BI033"),"EQY_FUNDS_SEGMENT_NUMBER",MATCH(OFFSET($R156,0,RIGHT($O156)-1),OFFSET($C$7,0,RIGHT($O156)-1,8,1),0))/100&gt;Industry!$W$7,TRUE,""),""),"")</f>
        <v/>
      </c>
      <c r="V156" s="72"/>
      <c r="Z156" t="str">
        <f ca="1">IFERROR(IF(OR($Q156,$U156,$V156)=TRUE,COUNTIF(Z$23:Z155,"&gt;0")+1,""),"")</f>
        <v/>
      </c>
      <c r="OL156">
        <v>134</v>
      </c>
      <c r="OT156" t="str">
        <f ca="1">IF($OT155&lt;&gt;"",IF(COUNTIF($OT$23:$OT155,$OT155)-INDEX($AF$23:$AF$48,MATCH($OT155,$AE$23:$AE$48,0),1)=0,INDEX($AE$23:$AE$48,MATCH($OT155,$AE$23:$AE$48,0)+1,1),$OT155),"")</f>
        <v/>
      </c>
      <c r="OU156" t="str">
        <f t="shared" ca="1" si="51"/>
        <v/>
      </c>
      <c r="OV156" t="str">
        <f t="shared" ca="1" si="48"/>
        <v/>
      </c>
      <c r="OW156" t="str">
        <f t="shared" ca="1" si="49"/>
        <v/>
      </c>
      <c r="OX156" t="str">
        <f t="shared" ca="1" si="50"/>
        <v/>
      </c>
    </row>
    <row r="157" spans="4:414">
      <c r="D157" s="21"/>
      <c r="E157" s="21"/>
      <c r="N157" s="21" t="s">
        <v>4</v>
      </c>
      <c r="O157" s="21" t="s">
        <v>8100</v>
      </c>
      <c r="P157" s="21"/>
      <c r="Q157" s="45"/>
      <c r="R157" s="21" t="s">
        <v>3337</v>
      </c>
      <c r="S157" s="21" t="s">
        <v>3337</v>
      </c>
      <c r="T157" s="21" t="s">
        <v>8551</v>
      </c>
      <c r="U157" s="45" t="str">
        <f ca="1">IF($O157&lt;&gt;"Key Field",IF(ISNUMBER(MATCH(OFFSET($R157,0,RIGHT($O157)-1),OFFSET($C$7,0,RIGHT($O157)-1,8,1),0)),IF(_xll.BDP(TKR,CHOOSE(RIGHT($O157,1),"BI031","BI032","BI033"),"EQY_FUNDS_SEGMENT_NUMBER",MATCH(OFFSET($R157,0,RIGHT($O157)-1),OFFSET($C$7,0,RIGHT($O157)-1,8,1),0))/100&gt;Industry!$W$7,TRUE,""),""),"")</f>
        <v/>
      </c>
      <c r="V157" s="72"/>
      <c r="Z157" t="str">
        <f ca="1">IFERROR(IF(OR($Q157,$U157,$V157)=TRUE,COUNTIF(Z$23:Z156,"&gt;0")+1,""),"")</f>
        <v/>
      </c>
      <c r="OL157">
        <v>135</v>
      </c>
      <c r="OT157" t="str">
        <f ca="1">IF($OT156&lt;&gt;"",IF(COUNTIF($OT$23:$OT156,$OT156)-INDEX($AF$23:$AF$48,MATCH($OT156,$AE$23:$AE$48,0),1)=0,INDEX($AE$23:$AE$48,MATCH($OT156,$AE$23:$AE$48,0)+1,1),$OT156),"")</f>
        <v/>
      </c>
      <c r="OU157" t="str">
        <f t="shared" ca="1" si="51"/>
        <v/>
      </c>
      <c r="OV157" t="str">
        <f t="shared" ca="1" si="48"/>
        <v/>
      </c>
      <c r="OW157" t="str">
        <f t="shared" ca="1" si="49"/>
        <v/>
      </c>
      <c r="OX157" t="str">
        <f t="shared" ca="1" si="50"/>
        <v/>
      </c>
    </row>
    <row r="158" spans="4:414">
      <c r="D158" s="21"/>
      <c r="E158" s="21"/>
      <c r="N158" s="21" t="s">
        <v>8540</v>
      </c>
      <c r="O158" s="21" t="s">
        <v>8102</v>
      </c>
      <c r="P158" s="21"/>
      <c r="Q158" s="45"/>
      <c r="R158" s="21" t="s">
        <v>8109</v>
      </c>
      <c r="S158" s="21" t="s">
        <v>8548</v>
      </c>
      <c r="T158" s="21" t="s">
        <v>8580</v>
      </c>
      <c r="U158" s="45" t="str">
        <f ca="1">IF($O158&lt;&gt;"Key Field",IF(ISNUMBER(MATCH(OFFSET($R158,0,RIGHT($O158)-1),OFFSET($C$7,0,RIGHT($O158)-1,8,1),0)),IF(_xll.BDP(TKR,CHOOSE(RIGHT($O158,1),"BI031","BI032","BI033"),"EQY_FUNDS_SEGMENT_NUMBER",MATCH(OFFSET($R158,0,RIGHT($O158)-1),OFFSET($C$7,0,RIGHT($O158)-1,8,1),0))/100&gt;Industry!$W$7,TRUE,""),""),"")</f>
        <v/>
      </c>
      <c r="V158" s="72"/>
      <c r="Z158" t="str">
        <f ca="1">IFERROR(IF(OR($Q158,$U158,$V158)=TRUE,COUNTIF(Z$23:Z157,"&gt;0")+1,""),"")</f>
        <v/>
      </c>
      <c r="OL158">
        <v>136</v>
      </c>
      <c r="OT158" t="str">
        <f ca="1">IF($OT157&lt;&gt;"",IF(COUNTIF($OT$23:$OT157,$OT157)-INDEX($AF$23:$AF$48,MATCH($OT157,$AE$23:$AE$48,0),1)=0,INDEX($AE$23:$AE$48,MATCH($OT157,$AE$23:$AE$48,0)+1,1),$OT157),"")</f>
        <v/>
      </c>
      <c r="OU158" t="str">
        <f t="shared" ca="1" si="51"/>
        <v/>
      </c>
      <c r="OV158" t="str">
        <f t="shared" ca="1" si="48"/>
        <v/>
      </c>
      <c r="OW158" t="str">
        <f t="shared" ca="1" si="49"/>
        <v/>
      </c>
      <c r="OX158" t="str">
        <f t="shared" ca="1" si="50"/>
        <v/>
      </c>
    </row>
    <row r="159" spans="4:414">
      <c r="D159" s="21"/>
      <c r="E159" s="21"/>
      <c r="N159" s="21" t="s">
        <v>3281</v>
      </c>
      <c r="O159" s="21" t="s">
        <v>8102</v>
      </c>
      <c r="P159" s="21"/>
      <c r="Q159" s="45"/>
      <c r="R159" s="21" t="s">
        <v>3349</v>
      </c>
      <c r="S159" s="21" t="s">
        <v>8552</v>
      </c>
      <c r="T159" s="21" t="s">
        <v>8985</v>
      </c>
      <c r="U159" s="45" t="str">
        <f ca="1">IF($O159&lt;&gt;"Key Field",IF(ISNUMBER(MATCH(OFFSET($R159,0,RIGHT($O159)-1),OFFSET($C$7,0,RIGHT($O159)-1,8,1),0)),IF(_xll.BDP(TKR,CHOOSE(RIGHT($O159,1),"BI031","BI032","BI033"),"EQY_FUNDS_SEGMENT_NUMBER",MATCH(OFFSET($R159,0,RIGHT($O159)-1),OFFSET($C$7,0,RIGHT($O159)-1,8,1),0))/100&gt;Industry!$W$7,TRUE,""),""),"")</f>
        <v/>
      </c>
      <c r="V159" s="72"/>
      <c r="Z159" t="str">
        <f ca="1">IFERROR(IF(OR($Q159,$U159,$V159)=TRUE,COUNTIF(Z$23:Z158,"&gt;0")+1,""),"")</f>
        <v/>
      </c>
      <c r="OL159">
        <v>137</v>
      </c>
      <c r="OT159" t="str">
        <f ca="1">IF($OT158&lt;&gt;"",IF(COUNTIF($OT$23:$OT158,$OT158)-INDEX($AF$23:$AF$48,MATCH($OT158,$AE$23:$AE$48,0),1)=0,INDEX($AE$23:$AE$48,MATCH($OT158,$AE$23:$AE$48,0)+1,1),$OT158),"")</f>
        <v/>
      </c>
      <c r="OU159" t="str">
        <f t="shared" ca="1" si="51"/>
        <v/>
      </c>
      <c r="OV159" t="str">
        <f t="shared" ca="1" si="48"/>
        <v/>
      </c>
      <c r="OW159" t="str">
        <f t="shared" ca="1" si="49"/>
        <v/>
      </c>
      <c r="OX159" t="str">
        <f t="shared" ca="1" si="50"/>
        <v/>
      </c>
    </row>
    <row r="160" spans="4:414">
      <c r="D160" s="21"/>
      <c r="E160" s="21"/>
      <c r="N160" s="21" t="s">
        <v>9004</v>
      </c>
      <c r="O160" s="21" t="s">
        <v>8102</v>
      </c>
      <c r="P160" s="21"/>
      <c r="Q160" s="45"/>
      <c r="R160" s="21" t="s">
        <v>8568</v>
      </c>
      <c r="S160" s="21" t="s">
        <v>8575</v>
      </c>
      <c r="T160" s="21" t="s">
        <v>9005</v>
      </c>
      <c r="U160" s="45" t="str">
        <f ca="1">IF($O160&lt;&gt;"Key Field",IF(ISNUMBER(MATCH(OFFSET($R160,0,RIGHT($O160)-1),OFFSET($C$7,0,RIGHT($O160)-1,8,1),0)),IF(_xll.BDP(TKR,CHOOSE(RIGHT($O160,1),"BI031","BI032","BI033"),"EQY_FUNDS_SEGMENT_NUMBER",MATCH(OFFSET($R160,0,RIGHT($O160)-1),OFFSET($C$7,0,RIGHT($O160)-1,8,1),0))/100&gt;Industry!$W$7,TRUE,""),""),"")</f>
        <v/>
      </c>
      <c r="V160" s="72"/>
      <c r="Z160" t="str">
        <f ca="1">IFERROR(IF(OR($Q160,$U160,$V160)=TRUE,COUNTIF(Z$23:Z159,"&gt;0")+1,""),"")</f>
        <v/>
      </c>
      <c r="OL160">
        <v>138</v>
      </c>
      <c r="OT160" t="str">
        <f ca="1">IF($OT159&lt;&gt;"",IF(COUNTIF($OT$23:$OT159,$OT159)-INDEX($AF$23:$AF$48,MATCH($OT159,$AE$23:$AE$48,0),1)=0,INDEX($AE$23:$AE$48,MATCH($OT159,$AE$23:$AE$48,0)+1,1),$OT159),"")</f>
        <v/>
      </c>
      <c r="OU160" t="str">
        <f t="shared" ca="1" si="51"/>
        <v/>
      </c>
      <c r="OV160" t="str">
        <f t="shared" ca="1" si="48"/>
        <v/>
      </c>
      <c r="OW160" t="str">
        <f t="shared" ca="1" si="49"/>
        <v/>
      </c>
      <c r="OX160" t="str">
        <f t="shared" ca="1" si="50"/>
        <v/>
      </c>
    </row>
    <row r="161" spans="4:414">
      <c r="D161" s="21"/>
      <c r="E161" s="21"/>
      <c r="N161" s="21" t="s">
        <v>3255</v>
      </c>
      <c r="O161" s="21" t="s">
        <v>8101</v>
      </c>
      <c r="P161" s="21"/>
      <c r="Q161" s="45"/>
      <c r="R161" s="21" t="s">
        <v>3352</v>
      </c>
      <c r="S161" s="21" t="s">
        <v>3304</v>
      </c>
      <c r="T161" s="21" t="s">
        <v>5</v>
      </c>
      <c r="U161" s="45" t="str">
        <f ca="1">IF($O161&lt;&gt;"Key Field",IF(ISNUMBER(MATCH(OFFSET($R161,0,RIGHT($O161)-1),OFFSET($C$7,0,RIGHT($O161)-1,8,1),0)),IF(_xll.BDP(TKR,CHOOSE(RIGHT($O161,1),"BI031","BI032","BI033"),"EQY_FUNDS_SEGMENT_NUMBER",MATCH(OFFSET($R161,0,RIGHT($O161)-1),OFFSET($C$7,0,RIGHT($O161)-1,8,1),0))/100&gt;Industry!$W$7,TRUE,""),""),"")</f>
        <v/>
      </c>
      <c r="V161" s="72"/>
      <c r="Z161" t="str">
        <f ca="1">IFERROR(IF(OR($Q161,$U161,$V161)=TRUE,COUNTIF(Z$23:Z160,"&gt;0")+1,""),"")</f>
        <v/>
      </c>
      <c r="OL161">
        <v>139</v>
      </c>
      <c r="OT161" t="str">
        <f ca="1">IF($OT160&lt;&gt;"",IF(COUNTIF($OT$23:$OT160,$OT160)-INDEX($AF$23:$AF$48,MATCH($OT160,$AE$23:$AE$48,0),1)=0,INDEX($AE$23:$AE$48,MATCH($OT160,$AE$23:$AE$48,0)+1,1),$OT160),"")</f>
        <v/>
      </c>
      <c r="OU161" t="str">
        <f t="shared" ca="1" si="51"/>
        <v/>
      </c>
      <c r="OV161" t="str">
        <f t="shared" ca="1" si="48"/>
        <v/>
      </c>
      <c r="OW161" t="str">
        <f t="shared" ca="1" si="49"/>
        <v/>
      </c>
      <c r="OX161" t="str">
        <f t="shared" ca="1" si="50"/>
        <v/>
      </c>
    </row>
    <row r="162" spans="4:414">
      <c r="D162" s="21"/>
      <c r="E162" s="21"/>
      <c r="N162" s="21" t="s">
        <v>3256</v>
      </c>
      <c r="O162" s="21" t="s">
        <v>8101</v>
      </c>
      <c r="P162" s="21"/>
      <c r="Q162" s="45"/>
      <c r="R162" s="21" t="s">
        <v>3352</v>
      </c>
      <c r="S162" s="21" t="s">
        <v>3304</v>
      </c>
      <c r="T162" s="21" t="s">
        <v>5</v>
      </c>
      <c r="U162" s="45" t="str">
        <f ca="1">IF($O162&lt;&gt;"Key Field",IF(ISNUMBER(MATCH(OFFSET($R162,0,RIGHT($O162)-1),OFFSET($C$7,0,RIGHT($O162)-1,8,1),0)),IF(_xll.BDP(TKR,CHOOSE(RIGHT($O162,1),"BI031","BI032","BI033"),"EQY_FUNDS_SEGMENT_NUMBER",MATCH(OFFSET($R162,0,RIGHT($O162)-1),OFFSET($C$7,0,RIGHT($O162)-1,8,1),0))/100&gt;Industry!$W$7,TRUE,""),""),"")</f>
        <v/>
      </c>
      <c r="V162" s="72"/>
      <c r="Z162" t="str">
        <f ca="1">IFERROR(IF(OR($Q162,$U162,$V162)=TRUE,COUNTIF(Z$23:Z161,"&gt;0")+1,""),"")</f>
        <v/>
      </c>
      <c r="OL162">
        <v>140</v>
      </c>
      <c r="OT162" t="str">
        <f ca="1">IF($OT161&lt;&gt;"",IF(COUNTIF($OT$23:$OT161,$OT161)-INDEX($AF$23:$AF$48,MATCH($OT161,$AE$23:$AE$48,0),1)=0,INDEX($AE$23:$AE$48,MATCH($OT161,$AE$23:$AE$48,0)+1,1),$OT161),"")</f>
        <v/>
      </c>
      <c r="OU162" t="str">
        <f t="shared" ca="1" si="51"/>
        <v/>
      </c>
      <c r="OV162" t="str">
        <f t="shared" ca="1" si="48"/>
        <v/>
      </c>
      <c r="OW162" t="str">
        <f t="shared" ca="1" si="49"/>
        <v/>
      </c>
      <c r="OX162" t="str">
        <f t="shared" ca="1" si="50"/>
        <v/>
      </c>
    </row>
    <row r="163" spans="4:414">
      <c r="D163" s="21"/>
      <c r="E163" s="21"/>
      <c r="N163" s="21"/>
      <c r="O163" s="21"/>
      <c r="P163" s="21"/>
      <c r="Q163" s="45"/>
      <c r="R163" s="21"/>
      <c r="S163" s="21"/>
      <c r="T163" s="21"/>
      <c r="U163" s="45" t="str">
        <f ca="1">IF($O163&lt;&gt;"Key Field",IF(ISNUMBER(MATCH(OFFSET($R163,0,RIGHT($O163)-1),OFFSET($C$7,0,RIGHT($O163)-1,8,1),0)),IF(_xll.BDP(TKR,CHOOSE(RIGHT($O163,1),"BI031","BI032","BI033"),"EQY_FUNDS_SEGMENT_NUMBER",MATCH(OFFSET($R163,0,RIGHT($O163)-1),OFFSET($C$7,0,RIGHT($O163)-1,8,1),0))/100&gt;Industry!$W$7,TRUE,""),""),"")</f>
        <v/>
      </c>
      <c r="V163" s="72"/>
      <c r="Z163" t="str">
        <f ca="1">IFERROR(IF(OR($Q163,$U163,$V163)=TRUE,COUNTIF(Z$23:Z162,"&gt;0")+1,""),"")</f>
        <v/>
      </c>
      <c r="OL163">
        <v>141</v>
      </c>
      <c r="OT163" t="str">
        <f ca="1">IF($OT162&lt;&gt;"",IF(COUNTIF($OT$23:$OT162,$OT162)-INDEX($AF$23:$AF$48,MATCH($OT162,$AE$23:$AE$48,0),1)=0,INDEX($AE$23:$AE$48,MATCH($OT162,$AE$23:$AE$48,0)+1,1),$OT162),"")</f>
        <v/>
      </c>
      <c r="OU163" t="str">
        <f t="shared" ca="1" si="51"/>
        <v/>
      </c>
      <c r="OV163" t="str">
        <f t="shared" ca="1" si="48"/>
        <v/>
      </c>
      <c r="OW163" t="str">
        <f t="shared" ca="1" si="49"/>
        <v/>
      </c>
      <c r="OX163" t="str">
        <f t="shared" ca="1" si="50"/>
        <v/>
      </c>
    </row>
    <row r="164" spans="4:414">
      <c r="D164" s="21"/>
      <c r="E164" s="21"/>
      <c r="N164" s="21"/>
      <c r="O164" s="21"/>
      <c r="P164" s="21"/>
      <c r="Q164" s="45"/>
      <c r="R164" s="21"/>
      <c r="S164" s="21"/>
      <c r="T164" s="21"/>
      <c r="U164" s="45" t="str">
        <f ca="1">IF($O164&lt;&gt;"Key Field",IF(ISNUMBER(MATCH(OFFSET($R164,0,RIGHT($O164)-1),OFFSET($C$7,0,RIGHT($O164)-1,8,1),0)),IF(_xll.BDP(TKR,CHOOSE(RIGHT($O164,1),"BI031","BI032","BI033"),"EQY_FUNDS_SEGMENT_NUMBER",MATCH(OFFSET($R164,0,RIGHT($O164)-1),OFFSET($C$7,0,RIGHT($O164)-1,8,1),0))/100&gt;Industry!$W$7,TRUE,""),""),"")</f>
        <v/>
      </c>
      <c r="V164" s="72"/>
      <c r="Z164" t="str">
        <f ca="1">IFERROR(IF(OR($Q164,$U164,$V164)=TRUE,COUNTIF(Z$23:Z163,"&gt;0")+1,""),"")</f>
        <v/>
      </c>
      <c r="OL164">
        <v>142</v>
      </c>
      <c r="OT164" t="str">
        <f ca="1">IF($OT163&lt;&gt;"",IF(COUNTIF($OT$23:$OT163,$OT163)-INDEX($AF$23:$AF$48,MATCH($OT163,$AE$23:$AE$48,0),1)=0,INDEX($AE$23:$AE$48,MATCH($OT163,$AE$23:$AE$48,0)+1,1),$OT163),"")</f>
        <v/>
      </c>
      <c r="OU164" t="str">
        <f t="shared" ca="1" si="51"/>
        <v/>
      </c>
      <c r="OV164" t="str">
        <f t="shared" ca="1" si="48"/>
        <v/>
      </c>
      <c r="OW164" t="str">
        <f t="shared" ca="1" si="49"/>
        <v/>
      </c>
      <c r="OX164" t="str">
        <f t="shared" ca="1" si="50"/>
        <v/>
      </c>
    </row>
    <row r="165" spans="4:414">
      <c r="D165" s="21"/>
      <c r="E165" s="21"/>
      <c r="N165" s="21"/>
      <c r="O165" s="21"/>
      <c r="P165" s="21"/>
      <c r="Q165" s="45"/>
      <c r="R165" s="21"/>
      <c r="S165" s="21"/>
      <c r="T165" s="21"/>
      <c r="U165" s="45" t="str">
        <f ca="1">IF($O165&lt;&gt;"Key Field",IF(ISNUMBER(MATCH(OFFSET($R165,0,RIGHT($O165)-1),OFFSET($C$7,0,RIGHT($O165)-1,8,1),0)),IF(_xll.BDP(TKR,CHOOSE(RIGHT($O165,1),"BI031","BI032","BI033"),"EQY_FUNDS_SEGMENT_NUMBER",MATCH(OFFSET($R165,0,RIGHT($O165)-1),OFFSET($C$7,0,RIGHT($O165)-1,8,1),0))/100&gt;Industry!$W$7,TRUE,""),""),"")</f>
        <v/>
      </c>
      <c r="V165" s="72"/>
      <c r="Z165" t="str">
        <f ca="1">IFERROR(IF(OR($Q165,$U165,$V165)=TRUE,COUNTIF(Z$23:Z164,"&gt;0")+1,""),"")</f>
        <v/>
      </c>
      <c r="OL165">
        <v>143</v>
      </c>
      <c r="OT165" t="str">
        <f ca="1">IF($OT164&lt;&gt;"",IF(COUNTIF($OT$23:$OT164,$OT164)-INDEX($AF$23:$AF$48,MATCH($OT164,$AE$23:$AE$48,0),1)=0,INDEX($AE$23:$AE$48,MATCH($OT164,$AE$23:$AE$48,0)+1,1),$OT164),"")</f>
        <v/>
      </c>
      <c r="OU165" t="str">
        <f t="shared" ca="1" si="51"/>
        <v/>
      </c>
      <c r="OV165" t="str">
        <f t="shared" ca="1" si="48"/>
        <v/>
      </c>
      <c r="OW165" t="str">
        <f t="shared" ca="1" si="49"/>
        <v/>
      </c>
      <c r="OX165" t="str">
        <f t="shared" ca="1" si="50"/>
        <v/>
      </c>
    </row>
    <row r="166" spans="4:414">
      <c r="D166" s="21"/>
      <c r="E166" s="21"/>
      <c r="N166" s="21"/>
      <c r="O166" s="21"/>
      <c r="P166" s="21"/>
      <c r="Q166" s="45"/>
      <c r="R166" s="21"/>
      <c r="S166" s="21"/>
      <c r="T166" s="21"/>
      <c r="U166" s="45" t="str">
        <f ca="1">IF($O166&lt;&gt;"Key Field",IF(ISNUMBER(MATCH(OFFSET($R166,0,RIGHT($O166)-1),OFFSET($C$7,0,RIGHT($O166)-1,8,1),0)),IF(_xll.BDP(TKR,CHOOSE(RIGHT($O166,1),"BI031","BI032","BI033"),"EQY_FUNDS_SEGMENT_NUMBER",MATCH(OFFSET($R166,0,RIGHT($O166)-1),OFFSET($C$7,0,RIGHT($O166)-1,8,1),0))/100&gt;Industry!$W$7,TRUE,""),""),"")</f>
        <v/>
      </c>
      <c r="V166" s="72"/>
      <c r="Z166" t="str">
        <f ca="1">IFERROR(IF(OR($Q166,$U166,$V166)=TRUE,COUNTIF(Z$23:Z165,"&gt;0")+1,""),"")</f>
        <v/>
      </c>
      <c r="OL166">
        <v>144</v>
      </c>
      <c r="OT166" t="str">
        <f ca="1">IF($OT165&lt;&gt;"",IF(COUNTIF($OT$23:$OT165,$OT165)-INDEX($AF$23:$AF$48,MATCH($OT165,$AE$23:$AE$48,0),1)=0,INDEX($AE$23:$AE$48,MATCH($OT165,$AE$23:$AE$48,0)+1,1),$OT165),"")</f>
        <v/>
      </c>
      <c r="OU166" t="str">
        <f t="shared" ca="1" si="51"/>
        <v/>
      </c>
      <c r="OV166" t="str">
        <f t="shared" ca="1" si="48"/>
        <v/>
      </c>
      <c r="OW166" t="str">
        <f t="shared" ca="1" si="49"/>
        <v/>
      </c>
      <c r="OX166" t="str">
        <f t="shared" ca="1" si="50"/>
        <v/>
      </c>
    </row>
    <row r="167" spans="4:414">
      <c r="D167" s="21"/>
      <c r="E167" s="21"/>
      <c r="N167" s="21"/>
      <c r="O167" s="21"/>
      <c r="P167" s="21"/>
      <c r="Q167" s="45"/>
      <c r="R167" s="21"/>
      <c r="S167" s="21"/>
      <c r="T167" s="21"/>
      <c r="U167" s="45" t="str">
        <f ca="1">IF($O167&lt;&gt;"Key Field",IF(ISNUMBER(MATCH(OFFSET($R167,0,RIGHT($O167)-1),OFFSET($C$7,0,RIGHT($O167)-1,8,1),0)),IF(_xll.BDP(TKR,CHOOSE(RIGHT($O167,1),"BI031","BI032","BI033"),"EQY_FUNDS_SEGMENT_NUMBER",MATCH(OFFSET($R167,0,RIGHT($O167)-1),OFFSET($C$7,0,RIGHT($O167)-1,8,1),0))/100&gt;Industry!$W$7,TRUE,""),""),"")</f>
        <v/>
      </c>
      <c r="V167" s="72"/>
      <c r="Z167" t="str">
        <f ca="1">IFERROR(IF(OR($Q167,$U167,$V167)=TRUE,COUNTIF(Z$23:Z166,"&gt;0")+1,""),"")</f>
        <v/>
      </c>
      <c r="OL167">
        <v>145</v>
      </c>
      <c r="OT167" t="str">
        <f ca="1">IF($OT166&lt;&gt;"",IF(COUNTIF($OT$23:$OT166,$OT166)-INDEX($AF$23:$AF$48,MATCH($OT166,$AE$23:$AE$48,0),1)=0,INDEX($AE$23:$AE$48,MATCH($OT166,$AE$23:$AE$48,0)+1,1),$OT166),"")</f>
        <v/>
      </c>
      <c r="OU167" t="str">
        <f t="shared" ca="1" si="51"/>
        <v/>
      </c>
      <c r="OV167" t="str">
        <f t="shared" ca="1" si="48"/>
        <v/>
      </c>
      <c r="OW167" t="str">
        <f t="shared" ca="1" si="49"/>
        <v/>
      </c>
      <c r="OX167" t="str">
        <f t="shared" ca="1" si="50"/>
        <v/>
      </c>
    </row>
    <row r="168" spans="4:414">
      <c r="OL168">
        <v>146</v>
      </c>
      <c r="OT168" t="str">
        <f ca="1">IF($OT167&lt;&gt;"",IF(COUNTIF($OT$23:$OT167,$OT167)-INDEX($AF$23:$AF$48,MATCH($OT167,$AE$23:$AE$48,0),1)=0,INDEX($AE$23:$AE$48,MATCH($OT167,$AE$23:$AE$48,0)+1,1),$OT167),"")</f>
        <v/>
      </c>
      <c r="OU168" t="str">
        <f t="shared" ca="1" si="51"/>
        <v/>
      </c>
      <c r="OV168" t="str">
        <f t="shared" ca="1" si="48"/>
        <v/>
      </c>
      <c r="OW168" t="str">
        <f t="shared" ca="1" si="49"/>
        <v/>
      </c>
      <c r="OX168" t="str">
        <f t="shared" ca="1" si="50"/>
        <v/>
      </c>
    </row>
    <row r="169" spans="4:414">
      <c r="OL169">
        <v>147</v>
      </c>
      <c r="OT169" t="str">
        <f ca="1">IF($OT168&lt;&gt;"",IF(COUNTIF($OT$23:$OT168,$OT168)-INDEX($AF$23:$AF$48,MATCH($OT168,$AE$23:$AE$48,0),1)=0,INDEX($AE$23:$AE$48,MATCH($OT168,$AE$23:$AE$48,0)+1,1),$OT168),"")</f>
        <v/>
      </c>
      <c r="OU169" t="str">
        <f t="shared" ca="1" si="51"/>
        <v/>
      </c>
      <c r="OV169" t="str">
        <f t="shared" ca="1" si="48"/>
        <v/>
      </c>
      <c r="OW169" t="str">
        <f t="shared" ca="1" si="49"/>
        <v/>
      </c>
      <c r="OX169" t="str">
        <f t="shared" ca="1" si="50"/>
        <v/>
      </c>
    </row>
    <row r="170" spans="4:414">
      <c r="OL170">
        <v>148</v>
      </c>
      <c r="OT170" t="str">
        <f ca="1">IF($OT169&lt;&gt;"",IF(COUNTIF($OT$23:$OT169,$OT169)-INDEX($AF$23:$AF$48,MATCH($OT169,$AE$23:$AE$48,0),1)=0,INDEX($AE$23:$AE$48,MATCH($OT169,$AE$23:$AE$48,0)+1,1),$OT169),"")</f>
        <v/>
      </c>
      <c r="OU170" t="str">
        <f t="shared" ca="1" si="51"/>
        <v/>
      </c>
      <c r="OV170" t="str">
        <f t="shared" ca="1" si="48"/>
        <v/>
      </c>
      <c r="OW170" t="str">
        <f t="shared" ca="1" si="49"/>
        <v/>
      </c>
      <c r="OX170" t="str">
        <f t="shared" ca="1" si="50"/>
        <v/>
      </c>
    </row>
    <row r="171" spans="4:414">
      <c r="OL171">
        <v>149</v>
      </c>
      <c r="OT171" t="str">
        <f ca="1">IF($OT170&lt;&gt;"",IF(COUNTIF($OT$23:$OT170,$OT170)-INDEX($AF$23:$AF$48,MATCH($OT170,$AE$23:$AE$48,0),1)=0,INDEX($AE$23:$AE$48,MATCH($OT170,$AE$23:$AE$48,0)+1,1),$OT170),"")</f>
        <v/>
      </c>
      <c r="OU171" t="str">
        <f t="shared" ca="1" si="51"/>
        <v/>
      </c>
      <c r="OV171" t="str">
        <f t="shared" ca="1" si="48"/>
        <v/>
      </c>
      <c r="OW171" t="str">
        <f t="shared" ca="1" si="49"/>
        <v/>
      </c>
      <c r="OX171" t="str">
        <f t="shared" ca="1" si="50"/>
        <v/>
      </c>
    </row>
    <row r="172" spans="4:414">
      <c r="OL172">
        <v>150</v>
      </c>
      <c r="OT172" t="str">
        <f ca="1">IF($OT171&lt;&gt;"",IF(COUNTIF($OT$23:$OT171,$OT171)-INDEX($AF$23:$AF$48,MATCH($OT171,$AE$23:$AE$48,0),1)=0,INDEX($AE$23:$AE$48,MATCH($OT171,$AE$23:$AE$48,0)+1,1),$OT171),"")</f>
        <v/>
      </c>
      <c r="OU172" t="str">
        <f t="shared" ca="1" si="51"/>
        <v/>
      </c>
      <c r="OV172" t="str">
        <f t="shared" ca="1" si="48"/>
        <v/>
      </c>
      <c r="OW172" t="str">
        <f t="shared" ca="1" si="49"/>
        <v/>
      </c>
      <c r="OX172" t="str">
        <f t="shared" ca="1" si="50"/>
        <v/>
      </c>
    </row>
    <row r="173" spans="4:414">
      <c r="OL173">
        <v>151</v>
      </c>
      <c r="OT173" t="str">
        <f ca="1">IF($OT172&lt;&gt;"",IF(COUNTIF($OT$23:$OT172,$OT172)-INDEX($AF$23:$AF$48,MATCH($OT172,$AE$23:$AE$48,0),1)=0,INDEX($AE$23:$AE$48,MATCH($OT172,$AE$23:$AE$48,0)+1,1),$OT172),"")</f>
        <v/>
      </c>
      <c r="OU173" t="str">
        <f t="shared" ca="1" si="51"/>
        <v/>
      </c>
      <c r="OV173" t="str">
        <f t="shared" ca="1" si="48"/>
        <v/>
      </c>
      <c r="OW173" t="str">
        <f t="shared" ca="1" si="49"/>
        <v/>
      </c>
      <c r="OX173" t="str">
        <f t="shared" ca="1" si="50"/>
        <v/>
      </c>
    </row>
    <row r="174" spans="4:414">
      <c r="OL174">
        <v>152</v>
      </c>
      <c r="OT174" t="str">
        <f ca="1">IF($OT173&lt;&gt;"",IF(COUNTIF($OT$23:$OT173,$OT173)-INDEX($AF$23:$AF$48,MATCH($OT173,$AE$23:$AE$48,0),1)=0,INDEX($AE$23:$AE$48,MATCH($OT173,$AE$23:$AE$48,0)+1,1),$OT173),"")</f>
        <v/>
      </c>
      <c r="OU174" t="str">
        <f t="shared" ca="1" si="51"/>
        <v/>
      </c>
      <c r="OV174" t="str">
        <f t="shared" ca="1" si="48"/>
        <v/>
      </c>
      <c r="OW174" t="str">
        <f t="shared" ca="1" si="49"/>
        <v/>
      </c>
      <c r="OX174" t="str">
        <f t="shared" ca="1" si="50"/>
        <v/>
      </c>
    </row>
    <row r="175" spans="4:414">
      <c r="OL175">
        <v>153</v>
      </c>
      <c r="OT175" t="str">
        <f ca="1">IF($OT174&lt;&gt;"",IF(COUNTIF($OT$23:$OT174,$OT174)-INDEX($AF$23:$AF$48,MATCH($OT174,$AE$23:$AE$48,0),1)=0,INDEX($AE$23:$AE$48,MATCH($OT174,$AE$23:$AE$48,0)+1,1),$OT174),"")</f>
        <v/>
      </c>
      <c r="OU175" t="str">
        <f t="shared" ca="1" si="51"/>
        <v/>
      </c>
      <c r="OV175" t="str">
        <f t="shared" ca="1" si="48"/>
        <v/>
      </c>
      <c r="OW175" t="str">
        <f t="shared" ca="1" si="49"/>
        <v/>
      </c>
      <c r="OX175" t="str">
        <f t="shared" ca="1" si="50"/>
        <v/>
      </c>
    </row>
    <row r="176" spans="4:414">
      <c r="OL176">
        <v>154</v>
      </c>
      <c r="OT176" t="str">
        <f ca="1">IF($OT175&lt;&gt;"",IF(COUNTIF($OT$23:$OT175,$OT175)-INDEX($AF$23:$AF$48,MATCH($OT175,$AE$23:$AE$48,0),1)=0,INDEX($AE$23:$AE$48,MATCH($OT175,$AE$23:$AE$48,0)+1,1),$OT175),"")</f>
        <v/>
      </c>
      <c r="OU176" t="str">
        <f t="shared" ca="1" si="51"/>
        <v/>
      </c>
      <c r="OV176" t="str">
        <f t="shared" ca="1" si="48"/>
        <v/>
      </c>
      <c r="OW176" t="str">
        <f t="shared" ca="1" si="49"/>
        <v/>
      </c>
      <c r="OX176" t="str">
        <f t="shared" ca="1" si="50"/>
        <v/>
      </c>
    </row>
    <row r="177" spans="402:414">
      <c r="OL177">
        <v>155</v>
      </c>
      <c r="OT177" t="str">
        <f ca="1">IF($OT176&lt;&gt;"",IF(COUNTIF($OT$23:$OT176,$OT176)-INDEX($AF$23:$AF$48,MATCH($OT176,$AE$23:$AE$48,0),1)=0,INDEX($AE$23:$AE$48,MATCH($OT176,$AE$23:$AE$48,0)+1,1),$OT176),"")</f>
        <v/>
      </c>
      <c r="OU177" t="str">
        <f t="shared" ca="1" si="51"/>
        <v/>
      </c>
      <c r="OV177" t="str">
        <f t="shared" ca="1" si="48"/>
        <v/>
      </c>
      <c r="OW177" t="str">
        <f t="shared" ca="1" si="49"/>
        <v/>
      </c>
      <c r="OX177" t="str">
        <f t="shared" ca="1" si="50"/>
        <v/>
      </c>
    </row>
    <row r="178" spans="402:414">
      <c r="OL178">
        <v>156</v>
      </c>
      <c r="OT178" t="str">
        <f ca="1">IF($OT177&lt;&gt;"",IF(COUNTIF($OT$23:$OT177,$OT177)-INDEX($AF$23:$AF$48,MATCH($OT177,$AE$23:$AE$48,0),1)=0,INDEX($AE$23:$AE$48,MATCH($OT177,$AE$23:$AE$48,0)+1,1),$OT177),"")</f>
        <v/>
      </c>
      <c r="OU178" t="str">
        <f t="shared" ca="1" si="51"/>
        <v/>
      </c>
      <c r="OV178" t="str">
        <f t="shared" ca="1" si="48"/>
        <v/>
      </c>
      <c r="OW178" t="str">
        <f t="shared" ca="1" si="49"/>
        <v/>
      </c>
      <c r="OX178" t="str">
        <f t="shared" ca="1" si="50"/>
        <v/>
      </c>
    </row>
    <row r="179" spans="402:414">
      <c r="OL179">
        <v>157</v>
      </c>
      <c r="OT179" t="str">
        <f ca="1">IF($OT178&lt;&gt;"",IF(COUNTIF($OT$23:$OT178,$OT178)-INDEX($AF$23:$AF$48,MATCH($OT178,$AE$23:$AE$48,0),1)=0,INDEX($AE$23:$AE$48,MATCH($OT178,$AE$23:$AE$48,0)+1,1),$OT178),"")</f>
        <v/>
      </c>
      <c r="OU179" t="str">
        <f t="shared" ca="1" si="51"/>
        <v/>
      </c>
      <c r="OV179" t="str">
        <f t="shared" ca="1" si="48"/>
        <v/>
      </c>
      <c r="OW179" t="str">
        <f t="shared" ca="1" si="49"/>
        <v/>
      </c>
      <c r="OX179" t="str">
        <f t="shared" ca="1" si="50"/>
        <v/>
      </c>
    </row>
    <row r="180" spans="402:414">
      <c r="OL180">
        <v>158</v>
      </c>
      <c r="OT180" t="str">
        <f ca="1">IF($OT179&lt;&gt;"",IF(COUNTIF($OT$23:$OT179,$OT179)-INDEX($AF$23:$AF$48,MATCH($OT179,$AE$23:$AE$48,0),1)=0,INDEX($AE$23:$AE$48,MATCH($OT179,$AE$23:$AE$48,0)+1,1),$OT179),"")</f>
        <v/>
      </c>
      <c r="OU180" t="str">
        <f t="shared" ca="1" si="51"/>
        <v/>
      </c>
      <c r="OV180" t="str">
        <f t="shared" ca="1" si="48"/>
        <v/>
      </c>
      <c r="OW180" t="str">
        <f t="shared" ca="1" si="49"/>
        <v/>
      </c>
      <c r="OX180" t="str">
        <f t="shared" ca="1" si="50"/>
        <v/>
      </c>
    </row>
    <row r="181" spans="402:414">
      <c r="OL181">
        <v>159</v>
      </c>
      <c r="OT181" t="str">
        <f ca="1">IF($OT180&lt;&gt;"",IF(COUNTIF($OT$23:$OT180,$OT180)-INDEX($AF$23:$AF$48,MATCH($OT180,$AE$23:$AE$48,0),1)=0,INDEX($AE$23:$AE$48,MATCH($OT180,$AE$23:$AE$48,0)+1,1),$OT180),"")</f>
        <v/>
      </c>
      <c r="OU181" t="str">
        <f t="shared" ca="1" si="51"/>
        <v/>
      </c>
      <c r="OV181" t="str">
        <f t="shared" ca="1" si="48"/>
        <v/>
      </c>
      <c r="OW181" t="str">
        <f t="shared" ca="1" si="49"/>
        <v/>
      </c>
      <c r="OX181" t="str">
        <f t="shared" ca="1" si="50"/>
        <v/>
      </c>
    </row>
    <row r="182" spans="402:414">
      <c r="OL182">
        <v>160</v>
      </c>
      <c r="OT182" t="str">
        <f ca="1">IF($OT181&lt;&gt;"",IF(COUNTIF($OT$23:$OT181,$OT181)-INDEX($AF$23:$AF$48,MATCH($OT181,$AE$23:$AE$48,0),1)=0,INDEX($AE$23:$AE$48,MATCH($OT181,$AE$23:$AE$48,0)+1,1),$OT181),"")</f>
        <v/>
      </c>
      <c r="OU182" t="str">
        <f t="shared" ca="1" si="51"/>
        <v/>
      </c>
      <c r="OV182" t="str">
        <f t="shared" ca="1" si="48"/>
        <v/>
      </c>
      <c r="OW182" t="str">
        <f t="shared" ca="1" si="49"/>
        <v/>
      </c>
      <c r="OX182" t="str">
        <f t="shared" ca="1" si="50"/>
        <v/>
      </c>
    </row>
    <row r="183" spans="402:414">
      <c r="OL183">
        <v>161</v>
      </c>
      <c r="OT183" t="str">
        <f ca="1">IF($OT182&lt;&gt;"",IF(COUNTIF($OT$23:$OT182,$OT182)-INDEX($AF$23:$AF$48,MATCH($OT182,$AE$23:$AE$48,0),1)=0,INDEX($AE$23:$AE$48,MATCH($OT182,$AE$23:$AE$48,0)+1,1),$OT182),"")</f>
        <v/>
      </c>
      <c r="OU183" t="str">
        <f t="shared" ca="1" si="51"/>
        <v/>
      </c>
      <c r="OV183" t="str">
        <f t="shared" ca="1" si="48"/>
        <v/>
      </c>
      <c r="OW183" t="str">
        <f t="shared" ca="1" si="49"/>
        <v/>
      </c>
      <c r="OX183" t="str">
        <f t="shared" ca="1" si="50"/>
        <v/>
      </c>
    </row>
    <row r="184" spans="402:414">
      <c r="OL184">
        <v>162</v>
      </c>
      <c r="OT184" t="str">
        <f ca="1">IF($OT183&lt;&gt;"",IF(COUNTIF($OT$23:$OT183,$OT183)-INDEX($AF$23:$AF$48,MATCH($OT183,$AE$23:$AE$48,0),1)=0,INDEX($AE$23:$AE$48,MATCH($OT183,$AE$23:$AE$48,0)+1,1),$OT183),"")</f>
        <v/>
      </c>
      <c r="OU184" t="str">
        <f t="shared" ca="1" si="51"/>
        <v/>
      </c>
      <c r="OV184" t="str">
        <f t="shared" ca="1" si="48"/>
        <v/>
      </c>
      <c r="OW184" t="str">
        <f t="shared" ca="1" si="49"/>
        <v/>
      </c>
      <c r="OX184" t="str">
        <f t="shared" ca="1" si="50"/>
        <v/>
      </c>
    </row>
    <row r="185" spans="402:414">
      <c r="OL185">
        <v>163</v>
      </c>
      <c r="OT185" t="str">
        <f ca="1">IF($OT184&lt;&gt;"",IF(COUNTIF($OT$23:$OT184,$OT184)-INDEX($AF$23:$AF$48,MATCH($OT184,$AE$23:$AE$48,0),1)=0,INDEX($AE$23:$AE$48,MATCH($OT184,$AE$23:$AE$48,0)+1,1),$OT184),"")</f>
        <v/>
      </c>
      <c r="OU185" t="str">
        <f t="shared" ca="1" si="51"/>
        <v/>
      </c>
      <c r="OV185" t="str">
        <f t="shared" ca="1" si="48"/>
        <v/>
      </c>
      <c r="OW185" t="str">
        <f t="shared" ca="1" si="49"/>
        <v/>
      </c>
      <c r="OX185" t="str">
        <f t="shared" ca="1" si="50"/>
        <v/>
      </c>
    </row>
    <row r="186" spans="402:414">
      <c r="OL186">
        <v>164</v>
      </c>
      <c r="OT186" t="str">
        <f ca="1">IF($OT185&lt;&gt;"",IF(COUNTIF($OT$23:$OT185,$OT185)-INDEX($AF$23:$AF$48,MATCH($OT185,$AE$23:$AE$48,0),1)=0,INDEX($AE$23:$AE$48,MATCH($OT185,$AE$23:$AE$48,0)+1,1),$OT185),"")</f>
        <v/>
      </c>
      <c r="OU186" t="str">
        <f t="shared" ca="1" si="51"/>
        <v/>
      </c>
      <c r="OV186" t="str">
        <f t="shared" ca="1" si="48"/>
        <v/>
      </c>
      <c r="OW186" t="str">
        <f t="shared" ca="1" si="49"/>
        <v/>
      </c>
      <c r="OX186" t="str">
        <f t="shared" ca="1" si="50"/>
        <v/>
      </c>
    </row>
    <row r="187" spans="402:414">
      <c r="OL187">
        <v>165</v>
      </c>
      <c r="OT187" t="str">
        <f ca="1">IF($OT186&lt;&gt;"",IF(COUNTIF($OT$23:$OT186,$OT186)-INDEX($AF$23:$AF$48,MATCH($OT186,$AE$23:$AE$48,0),1)=0,INDEX($AE$23:$AE$48,MATCH($OT186,$AE$23:$AE$48,0)+1,1),$OT186),"")</f>
        <v/>
      </c>
      <c r="OU187" t="str">
        <f t="shared" ca="1" si="51"/>
        <v/>
      </c>
      <c r="OV187" t="str">
        <f t="shared" ca="1" si="48"/>
        <v/>
      </c>
      <c r="OW187" t="str">
        <f t="shared" ca="1" si="49"/>
        <v/>
      </c>
      <c r="OX187" t="str">
        <f t="shared" ca="1" si="50"/>
        <v/>
      </c>
    </row>
    <row r="188" spans="402:414">
      <c r="OL188">
        <v>166</v>
      </c>
      <c r="OT188" t="str">
        <f ca="1">IF($OT187&lt;&gt;"",IF(COUNTIF($OT$23:$OT187,$OT187)-INDEX($AF$23:$AF$48,MATCH($OT187,$AE$23:$AE$48,0),1)=0,INDEX($AE$23:$AE$48,MATCH($OT187,$AE$23:$AE$48,0)+1,1),$OT187),"")</f>
        <v/>
      </c>
      <c r="OU188" t="str">
        <f t="shared" ca="1" si="51"/>
        <v/>
      </c>
      <c r="OV188" t="str">
        <f t="shared" ca="1" si="48"/>
        <v/>
      </c>
      <c r="OW188" t="str">
        <f t="shared" ca="1" si="49"/>
        <v/>
      </c>
      <c r="OX188" t="str">
        <f t="shared" ca="1" si="50"/>
        <v/>
      </c>
    </row>
    <row r="189" spans="402:414">
      <c r="OL189">
        <v>167</v>
      </c>
      <c r="OT189" t="str">
        <f ca="1">IF($OT188&lt;&gt;"",IF(COUNTIF($OT$23:$OT188,$OT188)-INDEX($AF$23:$AF$48,MATCH($OT188,$AE$23:$AE$48,0),1)=0,INDEX($AE$23:$AE$48,MATCH($OT188,$AE$23:$AE$48,0)+1,1),$OT188),"")</f>
        <v/>
      </c>
      <c r="OU189" t="str">
        <f t="shared" ca="1" si="51"/>
        <v/>
      </c>
      <c r="OV189" t="str">
        <f t="shared" ca="1" si="48"/>
        <v/>
      </c>
      <c r="OW189" t="str">
        <f t="shared" ca="1" si="49"/>
        <v/>
      </c>
      <c r="OX189" t="str">
        <f t="shared" ca="1" si="50"/>
        <v/>
      </c>
    </row>
    <row r="190" spans="402:414">
      <c r="OL190">
        <v>168</v>
      </c>
      <c r="OT190" t="str">
        <f ca="1">IF($OT189&lt;&gt;"",IF(COUNTIF($OT$23:$OT189,$OT189)-INDEX($AF$23:$AF$48,MATCH($OT189,$AE$23:$AE$48,0),1)=0,INDEX($AE$23:$AE$48,MATCH($OT189,$AE$23:$AE$48,0)+1,1),$OT189),"")</f>
        <v/>
      </c>
      <c r="OU190" t="str">
        <f t="shared" ca="1" si="51"/>
        <v/>
      </c>
      <c r="OV190" t="str">
        <f t="shared" ca="1" si="48"/>
        <v/>
      </c>
      <c r="OW190" t="str">
        <f t="shared" ca="1" si="49"/>
        <v/>
      </c>
      <c r="OX190" t="str">
        <f t="shared" ca="1" si="50"/>
        <v/>
      </c>
    </row>
    <row r="191" spans="402:414">
      <c r="OL191">
        <v>169</v>
      </c>
      <c r="OT191" t="str">
        <f ca="1">IF($OT190&lt;&gt;"",IF(COUNTIF($OT$23:$OT190,$OT190)-INDEX($AF$23:$AF$48,MATCH($OT190,$AE$23:$AE$48,0),1)=0,INDEX($AE$23:$AE$48,MATCH($OT190,$AE$23:$AE$48,0)+1,1),$OT190),"")</f>
        <v/>
      </c>
      <c r="OU191" t="str">
        <f t="shared" ca="1" si="51"/>
        <v/>
      </c>
      <c r="OV191" t="str">
        <f t="shared" ca="1" si="48"/>
        <v/>
      </c>
      <c r="OW191" t="str">
        <f t="shared" ca="1" si="49"/>
        <v/>
      </c>
      <c r="OX191" t="str">
        <f t="shared" ca="1" si="50"/>
        <v/>
      </c>
    </row>
    <row r="192" spans="402:414">
      <c r="OL192">
        <v>170</v>
      </c>
      <c r="OT192" t="str">
        <f ca="1">IF($OT191&lt;&gt;"",IF(COUNTIF($OT$23:$OT191,$OT191)-INDEX($AF$23:$AF$48,MATCH($OT191,$AE$23:$AE$48,0),1)=0,INDEX($AE$23:$AE$48,MATCH($OT191,$AE$23:$AE$48,0)+1,1),$OT191),"")</f>
        <v/>
      </c>
      <c r="OU192" t="str">
        <f t="shared" ca="1" si="51"/>
        <v/>
      </c>
      <c r="OV192" t="str">
        <f t="shared" ca="1" si="48"/>
        <v/>
      </c>
      <c r="OW192" t="str">
        <f t="shared" ca="1" si="49"/>
        <v/>
      </c>
      <c r="OX192" t="str">
        <f t="shared" ca="1" si="50"/>
        <v/>
      </c>
    </row>
    <row r="193" spans="402:414">
      <c r="OL193">
        <v>171</v>
      </c>
      <c r="OT193" t="str">
        <f ca="1">IF($OT192&lt;&gt;"",IF(COUNTIF($OT$23:$OT192,$OT192)-INDEX($AF$23:$AF$48,MATCH($OT192,$AE$23:$AE$48,0),1)=0,INDEX($AE$23:$AE$48,MATCH($OT192,$AE$23:$AE$48,0)+1,1),$OT192),"")</f>
        <v/>
      </c>
      <c r="OU193" t="str">
        <f t="shared" ca="1" si="51"/>
        <v/>
      </c>
      <c r="OV193" t="str">
        <f t="shared" ca="1" si="48"/>
        <v/>
      </c>
      <c r="OW193" t="str">
        <f t="shared" ca="1" si="49"/>
        <v/>
      </c>
      <c r="OX193" t="str">
        <f t="shared" ca="1" si="50"/>
        <v/>
      </c>
    </row>
    <row r="194" spans="402:414">
      <c r="OL194">
        <v>172</v>
      </c>
      <c r="OT194" t="str">
        <f ca="1">IF($OT193&lt;&gt;"",IF(COUNTIF($OT$23:$OT193,$OT193)-INDEX($AF$23:$AF$48,MATCH($OT193,$AE$23:$AE$48,0),1)=0,INDEX($AE$23:$AE$48,MATCH($OT193,$AE$23:$AE$48,0)+1,1),$OT193),"")</f>
        <v/>
      </c>
      <c r="OU194" t="str">
        <f t="shared" ca="1" si="51"/>
        <v/>
      </c>
      <c r="OV194" t="str">
        <f t="shared" ca="1" si="48"/>
        <v/>
      </c>
      <c r="OW194" t="str">
        <f t="shared" ca="1" si="49"/>
        <v/>
      </c>
      <c r="OX194" t="str">
        <f t="shared" ca="1" si="50"/>
        <v/>
      </c>
    </row>
    <row r="195" spans="402:414">
      <c r="OL195">
        <v>173</v>
      </c>
      <c r="OT195" t="str">
        <f ca="1">IF($OT194&lt;&gt;"",IF(COUNTIF($OT$23:$OT194,$OT194)-INDEX($AF$23:$AF$48,MATCH($OT194,$AE$23:$AE$48,0),1)=0,INDEX($AE$23:$AE$48,MATCH($OT194,$AE$23:$AE$48,0)+1,1),$OT194),"")</f>
        <v/>
      </c>
      <c r="OU195" t="str">
        <f t="shared" ca="1" si="51"/>
        <v/>
      </c>
      <c r="OV195" t="str">
        <f t="shared" ca="1" si="48"/>
        <v/>
      </c>
      <c r="OW195" t="str">
        <f t="shared" ca="1" si="49"/>
        <v/>
      </c>
      <c r="OX195" t="str">
        <f t="shared" ca="1" si="50"/>
        <v/>
      </c>
    </row>
    <row r="196" spans="402:414">
      <c r="OL196">
        <v>174</v>
      </c>
      <c r="OT196" t="str">
        <f ca="1">IF($OT195&lt;&gt;"",IF(COUNTIF($OT$23:$OT195,$OT195)-INDEX($AF$23:$AF$48,MATCH($OT195,$AE$23:$AE$48,0),1)=0,INDEX($AE$23:$AE$48,MATCH($OT195,$AE$23:$AE$48,0)+1,1),$OT195),"")</f>
        <v/>
      </c>
      <c r="OU196" t="str">
        <f t="shared" ca="1" si="51"/>
        <v/>
      </c>
      <c r="OV196" t="str">
        <f t="shared" ca="1" si="48"/>
        <v/>
      </c>
      <c r="OW196" t="str">
        <f t="shared" ca="1" si="49"/>
        <v/>
      </c>
      <c r="OX196" t="str">
        <f t="shared" ca="1" si="50"/>
        <v/>
      </c>
    </row>
    <row r="197" spans="402:414">
      <c r="OL197">
        <v>175</v>
      </c>
      <c r="OT197" t="str">
        <f ca="1">IF($OT196&lt;&gt;"",IF(COUNTIF($OT$23:$OT196,$OT196)-INDEX($AF$23:$AF$48,MATCH($OT196,$AE$23:$AE$48,0),1)=0,INDEX($AE$23:$AE$48,MATCH($OT196,$AE$23:$AE$48,0)+1,1),$OT196),"")</f>
        <v/>
      </c>
      <c r="OU197" t="str">
        <f t="shared" ca="1" si="51"/>
        <v/>
      </c>
      <c r="OV197" t="str">
        <f t="shared" ca="1" si="48"/>
        <v/>
      </c>
      <c r="OW197" t="str">
        <f t="shared" ca="1" si="49"/>
        <v/>
      </c>
      <c r="OX197" t="str">
        <f t="shared" ca="1" si="50"/>
        <v/>
      </c>
    </row>
    <row r="198" spans="402:414">
      <c r="OL198">
        <v>176</v>
      </c>
      <c r="OT198" t="str">
        <f ca="1">IF($OT197&lt;&gt;"",IF(COUNTIF($OT$23:$OT197,$OT197)-INDEX($AF$23:$AF$48,MATCH($OT197,$AE$23:$AE$48,0),1)=0,INDEX($AE$23:$AE$48,MATCH($OT197,$AE$23:$AE$48,0)+1,1),$OT197),"")</f>
        <v/>
      </c>
      <c r="OU198" t="str">
        <f t="shared" ca="1" si="51"/>
        <v/>
      </c>
      <c r="OV198" t="str">
        <f t="shared" ca="1" si="48"/>
        <v/>
      </c>
      <c r="OW198" t="str">
        <f t="shared" ca="1" si="49"/>
        <v/>
      </c>
      <c r="OX198" t="str">
        <f t="shared" ca="1" si="50"/>
        <v/>
      </c>
    </row>
    <row r="199" spans="402:414">
      <c r="OL199">
        <v>177</v>
      </c>
      <c r="OT199" t="str">
        <f ca="1">IF($OT198&lt;&gt;"",IF(COUNTIF($OT$23:$OT198,$OT198)-INDEX($AF$23:$AF$48,MATCH($OT198,$AE$23:$AE$48,0),1)=0,INDEX($AE$23:$AE$48,MATCH($OT198,$AE$23:$AE$48,0)+1,1),$OT198),"")</f>
        <v/>
      </c>
      <c r="OU199" t="str">
        <f t="shared" ca="1" si="51"/>
        <v/>
      </c>
      <c r="OV199" t="str">
        <f t="shared" ca="1" si="48"/>
        <v/>
      </c>
      <c r="OW199" t="str">
        <f t="shared" ca="1" si="49"/>
        <v/>
      </c>
      <c r="OX199" t="str">
        <f t="shared" ca="1" si="50"/>
        <v/>
      </c>
    </row>
    <row r="200" spans="402:414">
      <c r="OL200">
        <v>178</v>
      </c>
      <c r="OT200" t="str">
        <f ca="1">IF($OT199&lt;&gt;"",IF(COUNTIF($OT$23:$OT199,$OT199)-INDEX($AF$23:$AF$48,MATCH($OT199,$AE$23:$AE$48,0),1)=0,INDEX($AE$23:$AE$48,MATCH($OT199,$AE$23:$AE$48,0)+1,1),$OT199),"")</f>
        <v/>
      </c>
      <c r="OU200" t="str">
        <f t="shared" ca="1" si="51"/>
        <v/>
      </c>
      <c r="OV200" t="str">
        <f t="shared" ca="1" si="48"/>
        <v/>
      </c>
      <c r="OW200" t="str">
        <f t="shared" ca="1" si="49"/>
        <v/>
      </c>
      <c r="OX200" t="str">
        <f t="shared" ca="1" si="50"/>
        <v/>
      </c>
    </row>
    <row r="201" spans="402:414">
      <c r="OL201">
        <v>179</v>
      </c>
      <c r="OT201" t="str">
        <f ca="1">IF($OT200&lt;&gt;"",IF(COUNTIF($OT$23:$OT200,$OT200)-INDEX($AF$23:$AF$48,MATCH($OT200,$AE$23:$AE$48,0),1)=0,INDEX($AE$23:$AE$48,MATCH($OT200,$AE$23:$AE$48,0)+1,1),$OT200),"")</f>
        <v/>
      </c>
      <c r="OU201" t="str">
        <f t="shared" ca="1" si="51"/>
        <v/>
      </c>
      <c r="OV201" t="str">
        <f t="shared" ca="1" si="48"/>
        <v/>
      </c>
      <c r="OW201" t="str">
        <f t="shared" ca="1" si="49"/>
        <v/>
      </c>
      <c r="OX201" t="str">
        <f t="shared" ca="1" si="50"/>
        <v/>
      </c>
    </row>
    <row r="202" spans="402:414">
      <c r="OL202">
        <v>180</v>
      </c>
      <c r="OT202" t="str">
        <f ca="1">IF($OT201&lt;&gt;"",IF(COUNTIF($OT$23:$OT201,$OT201)-INDEX($AF$23:$AF$48,MATCH($OT201,$AE$23:$AE$48,0),1)=0,INDEX($AE$23:$AE$48,MATCH($OT201,$AE$23:$AE$48,0)+1,1),$OT201),"")</f>
        <v/>
      </c>
      <c r="OU202" t="str">
        <f t="shared" ca="1" si="51"/>
        <v/>
      </c>
      <c r="OV202" t="str">
        <f t="shared" ca="1" si="48"/>
        <v/>
      </c>
      <c r="OW202" t="str">
        <f t="shared" ca="1" si="49"/>
        <v/>
      </c>
      <c r="OX202" t="str">
        <f t="shared" ca="1" si="50"/>
        <v/>
      </c>
    </row>
    <row r="203" spans="402:414">
      <c r="OL203">
        <v>181</v>
      </c>
      <c r="OT203" t="str">
        <f ca="1">IF($OT202&lt;&gt;"",IF(COUNTIF($OT$23:$OT202,$OT202)-INDEX($AF$23:$AF$48,MATCH($OT202,$AE$23:$AE$48,0),1)=0,INDEX($AE$23:$AE$48,MATCH($OT202,$AE$23:$AE$48,0)+1,1),$OT202),"")</f>
        <v/>
      </c>
      <c r="OU203" t="str">
        <f t="shared" ca="1" si="51"/>
        <v/>
      </c>
      <c r="OV203" t="str">
        <f t="shared" ca="1" si="48"/>
        <v/>
      </c>
      <c r="OW203" t="str">
        <f t="shared" ca="1" si="49"/>
        <v/>
      </c>
      <c r="OX203" t="str">
        <f t="shared" ca="1" si="50"/>
        <v/>
      </c>
    </row>
    <row r="204" spans="402:414">
      <c r="OL204">
        <v>182</v>
      </c>
      <c r="OT204" t="str">
        <f ca="1">IF($OT203&lt;&gt;"",IF(COUNTIF($OT$23:$OT203,$OT203)-INDEX($AF$23:$AF$48,MATCH($OT203,$AE$23:$AE$48,0),1)=0,INDEX($AE$23:$AE$48,MATCH($OT203,$AE$23:$AE$48,0)+1,1),$OT203),"")</f>
        <v/>
      </c>
      <c r="OU204" t="str">
        <f t="shared" ca="1" si="51"/>
        <v/>
      </c>
      <c r="OV204" t="str">
        <f t="shared" ca="1" si="48"/>
        <v/>
      </c>
      <c r="OW204" t="str">
        <f t="shared" ca="1" si="49"/>
        <v/>
      </c>
      <c r="OX204" t="str">
        <f t="shared" ca="1" si="50"/>
        <v/>
      </c>
    </row>
    <row r="205" spans="402:414">
      <c r="OL205">
        <v>183</v>
      </c>
      <c r="OT205" t="str">
        <f ca="1">IF($OT204&lt;&gt;"",IF(COUNTIF($OT$23:$OT204,$OT204)-INDEX($AF$23:$AF$48,MATCH($OT204,$AE$23:$AE$48,0),1)=0,INDEX($AE$23:$AE$48,MATCH($OT204,$AE$23:$AE$48,0)+1,1),$OT204),"")</f>
        <v/>
      </c>
      <c r="OU205" t="str">
        <f t="shared" ca="1" si="51"/>
        <v/>
      </c>
      <c r="OV205" t="str">
        <f t="shared" ca="1" si="48"/>
        <v/>
      </c>
      <c r="OW205" t="str">
        <f t="shared" ca="1" si="49"/>
        <v/>
      </c>
      <c r="OX205" t="str">
        <f t="shared" ca="1" si="50"/>
        <v/>
      </c>
    </row>
    <row r="206" spans="402:414">
      <c r="OL206">
        <v>184</v>
      </c>
      <c r="OT206" t="str">
        <f ca="1">IF($OT205&lt;&gt;"",IF(COUNTIF($OT$23:$OT205,$OT205)-INDEX($AF$23:$AF$48,MATCH($OT205,$AE$23:$AE$48,0),1)=0,INDEX($AE$23:$AE$48,MATCH($OT205,$AE$23:$AE$48,0)+1,1),$OT205),"")</f>
        <v/>
      </c>
      <c r="OU206" t="str">
        <f t="shared" ca="1" si="51"/>
        <v/>
      </c>
      <c r="OV206" t="str">
        <f t="shared" ca="1" si="48"/>
        <v/>
      </c>
      <c r="OW206" t="str">
        <f t="shared" ca="1" si="49"/>
        <v/>
      </c>
      <c r="OX206" t="str">
        <f t="shared" ca="1" si="50"/>
        <v/>
      </c>
    </row>
    <row r="207" spans="402:414">
      <c r="OL207">
        <v>185</v>
      </c>
      <c r="OT207" t="str">
        <f ca="1">IF($OT206&lt;&gt;"",IF(COUNTIF($OT$23:$OT206,$OT206)-INDEX($AF$23:$AF$48,MATCH($OT206,$AE$23:$AE$48,0),1)=0,INDEX($AE$23:$AE$48,MATCH($OT206,$AE$23:$AE$48,0)+1,1),$OT206),"")</f>
        <v/>
      </c>
      <c r="OU207" t="str">
        <f t="shared" ca="1" si="51"/>
        <v/>
      </c>
      <c r="OV207" t="str">
        <f t="shared" ca="1" si="48"/>
        <v/>
      </c>
      <c r="OW207" t="str">
        <f t="shared" ca="1" si="49"/>
        <v/>
      </c>
      <c r="OX207" t="str">
        <f t="shared" ca="1" si="50"/>
        <v/>
      </c>
    </row>
    <row r="208" spans="402:414">
      <c r="OL208">
        <v>186</v>
      </c>
      <c r="OT208" t="str">
        <f ca="1">IF($OT207&lt;&gt;"",IF(COUNTIF($OT$23:$OT207,$OT207)-INDEX($AF$23:$AF$48,MATCH($OT207,$AE$23:$AE$48,0),1)=0,INDEX($AE$23:$AE$48,MATCH($OT207,$AE$23:$AE$48,0)+1,1),$OT207),"")</f>
        <v/>
      </c>
      <c r="OU208" t="str">
        <f t="shared" ca="1" si="51"/>
        <v/>
      </c>
      <c r="OV208" t="str">
        <f t="shared" ca="1" si="48"/>
        <v/>
      </c>
      <c r="OW208" t="str">
        <f t="shared" ca="1" si="49"/>
        <v/>
      </c>
      <c r="OX208" t="str">
        <f t="shared" ca="1" si="50"/>
        <v/>
      </c>
    </row>
    <row r="209" spans="402:414">
      <c r="OL209">
        <v>187</v>
      </c>
      <c r="OT209" t="str">
        <f ca="1">IF($OT208&lt;&gt;"",IF(COUNTIF($OT$23:$OT208,$OT208)-INDEX($AF$23:$AF$48,MATCH($OT208,$AE$23:$AE$48,0),1)=0,INDEX($AE$23:$AE$48,MATCH($OT208,$AE$23:$AE$48,0)+1,1),$OT208),"")</f>
        <v/>
      </c>
      <c r="OU209" t="str">
        <f t="shared" ca="1" si="51"/>
        <v/>
      </c>
      <c r="OV209" t="str">
        <f t="shared" ca="1" si="48"/>
        <v/>
      </c>
      <c r="OW209" t="str">
        <f t="shared" ca="1" si="49"/>
        <v/>
      </c>
      <c r="OX209" t="str">
        <f t="shared" ca="1" si="50"/>
        <v/>
      </c>
    </row>
    <row r="210" spans="402:414">
      <c r="OL210">
        <v>188</v>
      </c>
      <c r="OT210" t="str">
        <f ca="1">IF($OT209&lt;&gt;"",IF(COUNTIF($OT$23:$OT209,$OT209)-INDEX($AF$23:$AF$48,MATCH($OT209,$AE$23:$AE$48,0),1)=0,INDEX($AE$23:$AE$48,MATCH($OT209,$AE$23:$AE$48,0)+1,1),$OT209),"")</f>
        <v/>
      </c>
      <c r="OU210" t="str">
        <f t="shared" ca="1" si="51"/>
        <v/>
      </c>
      <c r="OV210" t="str">
        <f t="shared" ca="1" si="48"/>
        <v/>
      </c>
      <c r="OW210" t="str">
        <f t="shared" ca="1" si="49"/>
        <v/>
      </c>
      <c r="OX210" t="str">
        <f t="shared" ca="1" si="50"/>
        <v/>
      </c>
    </row>
    <row r="211" spans="402:414">
      <c r="OL211">
        <v>189</v>
      </c>
      <c r="OT211" t="str">
        <f ca="1">IF($OT210&lt;&gt;"",IF(COUNTIF($OT$23:$OT210,$OT210)-INDEX($AF$23:$AF$48,MATCH($OT210,$AE$23:$AE$48,0),1)=0,INDEX($AE$23:$AE$48,MATCH($OT210,$AE$23:$AE$48,0)+1,1),$OT210),"")</f>
        <v/>
      </c>
      <c r="OU211" t="str">
        <f t="shared" ca="1" si="51"/>
        <v/>
      </c>
      <c r="OV211" t="str">
        <f t="shared" ca="1" si="48"/>
        <v/>
      </c>
      <c r="OW211" t="str">
        <f t="shared" ca="1" si="49"/>
        <v/>
      </c>
      <c r="OX211" t="str">
        <f t="shared" ca="1" si="50"/>
        <v/>
      </c>
    </row>
    <row r="212" spans="402:414">
      <c r="OL212">
        <v>190</v>
      </c>
      <c r="OT212" t="str">
        <f ca="1">IF($OT211&lt;&gt;"",IF(COUNTIF($OT$23:$OT211,$OT211)-INDEX($AF$23:$AF$48,MATCH($OT211,$AE$23:$AE$48,0),1)=0,INDEX($AE$23:$AE$48,MATCH($OT211,$AE$23:$AE$48,0)+1,1),$OT211),"")</f>
        <v/>
      </c>
      <c r="OU212" t="str">
        <f t="shared" ca="1" si="51"/>
        <v/>
      </c>
      <c r="OV212" t="str">
        <f t="shared" ca="1" si="48"/>
        <v/>
      </c>
      <c r="OW212" t="str">
        <f t="shared" ca="1" si="49"/>
        <v/>
      </c>
      <c r="OX212" t="str">
        <f t="shared" ca="1" si="50"/>
        <v/>
      </c>
    </row>
    <row r="213" spans="402:414">
      <c r="OL213">
        <v>191</v>
      </c>
      <c r="OT213" t="str">
        <f ca="1">IF($OT212&lt;&gt;"",IF(COUNTIF($OT$23:$OT212,$OT212)-INDEX($AF$23:$AF$48,MATCH($OT212,$AE$23:$AE$48,0),1)=0,INDEX($AE$23:$AE$48,MATCH($OT212,$AE$23:$AE$48,0)+1,1),$OT212),"")</f>
        <v/>
      </c>
      <c r="OU213" t="str">
        <f t="shared" ca="1" si="51"/>
        <v/>
      </c>
      <c r="OV213" t="str">
        <f t="shared" ca="1" si="48"/>
        <v/>
      </c>
      <c r="OW213" t="str">
        <f t="shared" ca="1" si="49"/>
        <v/>
      </c>
      <c r="OX213" t="str">
        <f t="shared" ca="1" si="50"/>
        <v/>
      </c>
    </row>
    <row r="214" spans="402:414">
      <c r="OL214">
        <v>192</v>
      </c>
      <c r="OT214" t="str">
        <f ca="1">IF($OT213&lt;&gt;"",IF(COUNTIF($OT$23:$OT213,$OT213)-INDEX($AF$23:$AF$48,MATCH($OT213,$AE$23:$AE$48,0),1)=0,INDEX($AE$23:$AE$48,MATCH($OT213,$AE$23:$AE$48,0)+1,1),$OT213),"")</f>
        <v/>
      </c>
      <c r="OU214" t="str">
        <f t="shared" ca="1" si="51"/>
        <v/>
      </c>
      <c r="OV214" t="str">
        <f t="shared" ca="1" si="48"/>
        <v/>
      </c>
      <c r="OW214" t="str">
        <f t="shared" ca="1" si="49"/>
        <v/>
      </c>
      <c r="OX214" t="str">
        <f t="shared" ca="1" si="50"/>
        <v/>
      </c>
    </row>
    <row r="215" spans="402:414">
      <c r="OL215">
        <v>193</v>
      </c>
      <c r="OT215" t="str">
        <f ca="1">IF($OT214&lt;&gt;"",IF(COUNTIF($OT$23:$OT214,$OT214)-INDEX($AF$23:$AF$48,MATCH($OT214,$AE$23:$AE$48,0),1)=0,INDEX($AE$23:$AE$48,MATCH($OT214,$AE$23:$AE$48,0)+1,1),$OT214),"")</f>
        <v/>
      </c>
      <c r="OU215" t="str">
        <f t="shared" ca="1" si="51"/>
        <v/>
      </c>
      <c r="OV215" t="str">
        <f t="shared" ref="OV215:OV278" ca="1" si="52">IFERROR(INDEX($IG$41:$OJ$48,MATCH($OT215,$AH$41:$AH$48,0),$OU215),"")</f>
        <v/>
      </c>
      <c r="OW215" t="str">
        <f t="shared" ref="OW215:OW278" ca="1" si="53">IF(LEN($OT215)&gt;0,INDEX($AI$41:$AI$48,MATCH($OT215,$AH$41:$AH$48,0),1),"")</f>
        <v/>
      </c>
      <c r="OX215" t="str">
        <f t="shared" ref="OX215:OX278" ca="1" si="54">IF(LEN($OT215)&gt;0,INDEX($AJ$41:$AJ$48,MATCH($OT215,$AH$41:$AH$48,0),1),"")</f>
        <v/>
      </c>
    </row>
    <row r="216" spans="402:414">
      <c r="OL216">
        <v>194</v>
      </c>
      <c r="OT216" t="str">
        <f ca="1">IF($OT215&lt;&gt;"",IF(COUNTIF($OT$23:$OT215,$OT215)-INDEX($AF$23:$AF$48,MATCH($OT215,$AE$23:$AE$48,0),1)=0,INDEX($AE$23:$AE$48,MATCH($OT215,$AE$23:$AE$48,0)+1,1),$OT215),"")</f>
        <v/>
      </c>
      <c r="OU216" t="str">
        <f t="shared" ref="OU216:OU279" ca="1" si="55">IF($OT215&lt;&gt;"",IF($OT215=$OT216,$OU215+1,1),"")</f>
        <v/>
      </c>
      <c r="OV216" t="str">
        <f t="shared" ca="1" si="52"/>
        <v/>
      </c>
      <c r="OW216" t="str">
        <f t="shared" ca="1" si="53"/>
        <v/>
      </c>
      <c r="OX216" t="str">
        <f t="shared" ca="1" si="54"/>
        <v/>
      </c>
    </row>
    <row r="217" spans="402:414">
      <c r="OL217">
        <v>195</v>
      </c>
      <c r="OT217" t="str">
        <f ca="1">IF($OT216&lt;&gt;"",IF(COUNTIF($OT$23:$OT216,$OT216)-INDEX($AF$23:$AF$48,MATCH($OT216,$AE$23:$AE$48,0),1)=0,INDEX($AE$23:$AE$48,MATCH($OT216,$AE$23:$AE$48,0)+1,1),$OT216),"")</f>
        <v/>
      </c>
      <c r="OU217" t="str">
        <f t="shared" ca="1" si="55"/>
        <v/>
      </c>
      <c r="OV217" t="str">
        <f t="shared" ca="1" si="52"/>
        <v/>
      </c>
      <c r="OW217" t="str">
        <f t="shared" ca="1" si="53"/>
        <v/>
      </c>
      <c r="OX217" t="str">
        <f t="shared" ca="1" si="54"/>
        <v/>
      </c>
    </row>
    <row r="218" spans="402:414">
      <c r="OL218">
        <v>196</v>
      </c>
      <c r="OT218" t="str">
        <f ca="1">IF($OT217&lt;&gt;"",IF(COUNTIF($OT$23:$OT217,$OT217)-INDEX($AF$23:$AF$48,MATCH($OT217,$AE$23:$AE$48,0),1)=0,INDEX($AE$23:$AE$48,MATCH($OT217,$AE$23:$AE$48,0)+1,1),$OT217),"")</f>
        <v/>
      </c>
      <c r="OU218" t="str">
        <f t="shared" ca="1" si="55"/>
        <v/>
      </c>
      <c r="OV218" t="str">
        <f t="shared" ca="1" si="52"/>
        <v/>
      </c>
      <c r="OW218" t="str">
        <f t="shared" ca="1" si="53"/>
        <v/>
      </c>
      <c r="OX218" t="str">
        <f t="shared" ca="1" si="54"/>
        <v/>
      </c>
    </row>
    <row r="219" spans="402:414">
      <c r="OL219">
        <v>197</v>
      </c>
      <c r="OT219" t="str">
        <f ca="1">IF($OT218&lt;&gt;"",IF(COUNTIF($OT$23:$OT218,$OT218)-INDEX($AF$23:$AF$48,MATCH($OT218,$AE$23:$AE$48,0),1)=0,INDEX($AE$23:$AE$48,MATCH($OT218,$AE$23:$AE$48,0)+1,1),$OT218),"")</f>
        <v/>
      </c>
      <c r="OU219" t="str">
        <f t="shared" ca="1" si="55"/>
        <v/>
      </c>
      <c r="OV219" t="str">
        <f t="shared" ca="1" si="52"/>
        <v/>
      </c>
      <c r="OW219" t="str">
        <f t="shared" ca="1" si="53"/>
        <v/>
      </c>
      <c r="OX219" t="str">
        <f t="shared" ca="1" si="54"/>
        <v/>
      </c>
    </row>
    <row r="220" spans="402:414">
      <c r="OL220">
        <v>198</v>
      </c>
      <c r="OT220" t="str">
        <f ca="1">IF($OT219&lt;&gt;"",IF(COUNTIF($OT$23:$OT219,$OT219)-INDEX($AF$23:$AF$48,MATCH($OT219,$AE$23:$AE$48,0),1)=0,INDEX($AE$23:$AE$48,MATCH($OT219,$AE$23:$AE$48,0)+1,1),$OT219),"")</f>
        <v/>
      </c>
      <c r="OU220" t="str">
        <f t="shared" ca="1" si="55"/>
        <v/>
      </c>
      <c r="OV220" t="str">
        <f t="shared" ca="1" si="52"/>
        <v/>
      </c>
      <c r="OW220" t="str">
        <f t="shared" ca="1" si="53"/>
        <v/>
      </c>
      <c r="OX220" t="str">
        <f t="shared" ca="1" si="54"/>
        <v/>
      </c>
    </row>
    <row r="221" spans="402:414">
      <c r="OL221">
        <v>199</v>
      </c>
      <c r="OT221" t="str">
        <f ca="1">IF($OT220&lt;&gt;"",IF(COUNTIF($OT$23:$OT220,$OT220)-INDEX($AF$23:$AF$48,MATCH($OT220,$AE$23:$AE$48,0),1)=0,INDEX($AE$23:$AE$48,MATCH($OT220,$AE$23:$AE$48,0)+1,1),$OT220),"")</f>
        <v/>
      </c>
      <c r="OU221" t="str">
        <f t="shared" ca="1" si="55"/>
        <v/>
      </c>
      <c r="OV221" t="str">
        <f t="shared" ca="1" si="52"/>
        <v/>
      </c>
      <c r="OW221" t="str">
        <f t="shared" ca="1" si="53"/>
        <v/>
      </c>
      <c r="OX221" t="str">
        <f t="shared" ca="1" si="54"/>
        <v/>
      </c>
    </row>
    <row r="222" spans="402:414">
      <c r="OL222">
        <v>200</v>
      </c>
      <c r="OT222" t="str">
        <f ca="1">IF($OT221&lt;&gt;"",IF(COUNTIF($OT$23:$OT221,$OT221)-INDEX($AF$23:$AF$48,MATCH($OT221,$AE$23:$AE$48,0),1)=0,INDEX($AE$23:$AE$48,MATCH($OT221,$AE$23:$AE$48,0)+1,1),$OT221),"")</f>
        <v/>
      </c>
      <c r="OU222" t="str">
        <f t="shared" ca="1" si="55"/>
        <v/>
      </c>
      <c r="OV222" t="str">
        <f t="shared" ca="1" si="52"/>
        <v/>
      </c>
      <c r="OW222" t="str">
        <f t="shared" ca="1" si="53"/>
        <v/>
      </c>
      <c r="OX222" t="str">
        <f t="shared" ca="1" si="54"/>
        <v/>
      </c>
    </row>
    <row r="223" spans="402:414">
      <c r="OL223">
        <v>201</v>
      </c>
      <c r="OT223" t="str">
        <f ca="1">IF($OT222&lt;&gt;"",IF(COUNTIF($OT$23:$OT222,$OT222)-INDEX($AF$23:$AF$48,MATCH($OT222,$AE$23:$AE$48,0),1)=0,INDEX($AE$23:$AE$48,MATCH($OT222,$AE$23:$AE$48,0)+1,1),$OT222),"")</f>
        <v/>
      </c>
      <c r="OU223" t="str">
        <f t="shared" ca="1" si="55"/>
        <v/>
      </c>
      <c r="OV223" t="str">
        <f t="shared" ca="1" si="52"/>
        <v/>
      </c>
      <c r="OW223" t="str">
        <f t="shared" ca="1" si="53"/>
        <v/>
      </c>
      <c r="OX223" t="str">
        <f t="shared" ca="1" si="54"/>
        <v/>
      </c>
    </row>
    <row r="224" spans="402:414">
      <c r="OL224">
        <v>202</v>
      </c>
      <c r="OT224" t="str">
        <f ca="1">IF($OT223&lt;&gt;"",IF(COUNTIF($OT$23:$OT223,$OT223)-INDEX($AF$23:$AF$48,MATCH($OT223,$AE$23:$AE$48,0),1)=0,INDEX($AE$23:$AE$48,MATCH($OT223,$AE$23:$AE$48,0)+1,1),$OT223),"")</f>
        <v/>
      </c>
      <c r="OU224" t="str">
        <f t="shared" ca="1" si="55"/>
        <v/>
      </c>
      <c r="OV224" t="str">
        <f t="shared" ca="1" si="52"/>
        <v/>
      </c>
      <c r="OW224" t="str">
        <f t="shared" ca="1" si="53"/>
        <v/>
      </c>
      <c r="OX224" t="str">
        <f t="shared" ca="1" si="54"/>
        <v/>
      </c>
    </row>
    <row r="225" spans="402:414">
      <c r="OL225">
        <v>203</v>
      </c>
      <c r="OT225" t="str">
        <f ca="1">IF($OT224&lt;&gt;"",IF(COUNTIF($OT$23:$OT224,$OT224)-INDEX($AF$23:$AF$48,MATCH($OT224,$AE$23:$AE$48,0),1)=0,INDEX($AE$23:$AE$48,MATCH($OT224,$AE$23:$AE$48,0)+1,1),$OT224),"")</f>
        <v/>
      </c>
      <c r="OU225" t="str">
        <f t="shared" ca="1" si="55"/>
        <v/>
      </c>
      <c r="OV225" t="str">
        <f t="shared" ca="1" si="52"/>
        <v/>
      </c>
      <c r="OW225" t="str">
        <f t="shared" ca="1" si="53"/>
        <v/>
      </c>
      <c r="OX225" t="str">
        <f t="shared" ca="1" si="54"/>
        <v/>
      </c>
    </row>
    <row r="226" spans="402:414">
      <c r="OL226">
        <v>204</v>
      </c>
      <c r="OT226" t="str">
        <f ca="1">IF($OT225&lt;&gt;"",IF(COUNTIF($OT$23:$OT225,$OT225)-INDEX($AF$23:$AF$48,MATCH($OT225,$AE$23:$AE$48,0),1)=0,INDEX($AE$23:$AE$48,MATCH($OT225,$AE$23:$AE$48,0)+1,1),$OT225),"")</f>
        <v/>
      </c>
      <c r="OU226" t="str">
        <f t="shared" ca="1" si="55"/>
        <v/>
      </c>
      <c r="OV226" t="str">
        <f t="shared" ca="1" si="52"/>
        <v/>
      </c>
      <c r="OW226" t="str">
        <f t="shared" ca="1" si="53"/>
        <v/>
      </c>
      <c r="OX226" t="str">
        <f t="shared" ca="1" si="54"/>
        <v/>
      </c>
    </row>
    <row r="227" spans="402:414">
      <c r="OL227">
        <v>205</v>
      </c>
      <c r="OT227" t="str">
        <f ca="1">IF($OT226&lt;&gt;"",IF(COUNTIF($OT$23:$OT226,$OT226)-INDEX($AF$23:$AF$48,MATCH($OT226,$AE$23:$AE$48,0),1)=0,INDEX($AE$23:$AE$48,MATCH($OT226,$AE$23:$AE$48,0)+1,1),$OT226),"")</f>
        <v/>
      </c>
      <c r="OU227" t="str">
        <f t="shared" ca="1" si="55"/>
        <v/>
      </c>
      <c r="OV227" t="str">
        <f t="shared" ca="1" si="52"/>
        <v/>
      </c>
      <c r="OW227" t="str">
        <f t="shared" ca="1" si="53"/>
        <v/>
      </c>
      <c r="OX227" t="str">
        <f t="shared" ca="1" si="54"/>
        <v/>
      </c>
    </row>
    <row r="228" spans="402:414">
      <c r="OL228">
        <v>206</v>
      </c>
      <c r="OT228" t="str">
        <f ca="1">IF($OT227&lt;&gt;"",IF(COUNTIF($OT$23:$OT227,$OT227)-INDEX($AF$23:$AF$48,MATCH($OT227,$AE$23:$AE$48,0),1)=0,INDEX($AE$23:$AE$48,MATCH($OT227,$AE$23:$AE$48,0)+1,1),$OT227),"")</f>
        <v/>
      </c>
      <c r="OU228" t="str">
        <f t="shared" ca="1" si="55"/>
        <v/>
      </c>
      <c r="OV228" t="str">
        <f t="shared" ca="1" si="52"/>
        <v/>
      </c>
      <c r="OW228" t="str">
        <f t="shared" ca="1" si="53"/>
        <v/>
      </c>
      <c r="OX228" t="str">
        <f t="shared" ca="1" si="54"/>
        <v/>
      </c>
    </row>
    <row r="229" spans="402:414">
      <c r="OL229">
        <v>207</v>
      </c>
      <c r="OT229" t="str">
        <f ca="1">IF($OT228&lt;&gt;"",IF(COUNTIF($OT$23:$OT228,$OT228)-INDEX($AF$23:$AF$48,MATCH($OT228,$AE$23:$AE$48,0),1)=0,INDEX($AE$23:$AE$48,MATCH($OT228,$AE$23:$AE$48,0)+1,1),$OT228),"")</f>
        <v/>
      </c>
      <c r="OU229" t="str">
        <f t="shared" ca="1" si="55"/>
        <v/>
      </c>
      <c r="OV229" t="str">
        <f t="shared" ca="1" si="52"/>
        <v/>
      </c>
      <c r="OW229" t="str">
        <f t="shared" ca="1" si="53"/>
        <v/>
      </c>
      <c r="OX229" t="str">
        <f t="shared" ca="1" si="54"/>
        <v/>
      </c>
    </row>
    <row r="230" spans="402:414">
      <c r="OL230">
        <v>208</v>
      </c>
      <c r="OT230" t="str">
        <f ca="1">IF($OT229&lt;&gt;"",IF(COUNTIF($OT$23:$OT229,$OT229)-INDEX($AF$23:$AF$48,MATCH($OT229,$AE$23:$AE$48,0),1)=0,INDEX($AE$23:$AE$48,MATCH($OT229,$AE$23:$AE$48,0)+1,1),$OT229),"")</f>
        <v/>
      </c>
      <c r="OU230" t="str">
        <f t="shared" ca="1" si="55"/>
        <v/>
      </c>
      <c r="OV230" t="str">
        <f t="shared" ca="1" si="52"/>
        <v/>
      </c>
      <c r="OW230" t="str">
        <f t="shared" ca="1" si="53"/>
        <v/>
      </c>
      <c r="OX230" t="str">
        <f t="shared" ca="1" si="54"/>
        <v/>
      </c>
    </row>
    <row r="231" spans="402:414">
      <c r="OL231">
        <v>209</v>
      </c>
      <c r="OT231" t="str">
        <f ca="1">IF($OT230&lt;&gt;"",IF(COUNTIF($OT$23:$OT230,$OT230)-INDEX($AF$23:$AF$48,MATCH($OT230,$AE$23:$AE$48,0),1)=0,INDEX($AE$23:$AE$48,MATCH($OT230,$AE$23:$AE$48,0)+1,1),$OT230),"")</f>
        <v/>
      </c>
      <c r="OU231" t="str">
        <f t="shared" ca="1" si="55"/>
        <v/>
      </c>
      <c r="OV231" t="str">
        <f t="shared" ca="1" si="52"/>
        <v/>
      </c>
      <c r="OW231" t="str">
        <f t="shared" ca="1" si="53"/>
        <v/>
      </c>
      <c r="OX231" t="str">
        <f t="shared" ca="1" si="54"/>
        <v/>
      </c>
    </row>
    <row r="232" spans="402:414">
      <c r="OL232">
        <v>210</v>
      </c>
      <c r="OT232" t="str">
        <f ca="1">IF($OT231&lt;&gt;"",IF(COUNTIF($OT$23:$OT231,$OT231)-INDEX($AF$23:$AF$48,MATCH($OT231,$AE$23:$AE$48,0),1)=0,INDEX($AE$23:$AE$48,MATCH($OT231,$AE$23:$AE$48,0)+1,1),$OT231),"")</f>
        <v/>
      </c>
      <c r="OU232" t="str">
        <f t="shared" ca="1" si="55"/>
        <v/>
      </c>
      <c r="OV232" t="str">
        <f t="shared" ca="1" si="52"/>
        <v/>
      </c>
      <c r="OW232" t="str">
        <f t="shared" ca="1" si="53"/>
        <v/>
      </c>
      <c r="OX232" t="str">
        <f t="shared" ca="1" si="54"/>
        <v/>
      </c>
    </row>
    <row r="233" spans="402:414">
      <c r="OL233">
        <v>211</v>
      </c>
      <c r="OT233" t="str">
        <f ca="1">IF($OT232&lt;&gt;"",IF(COUNTIF($OT$23:$OT232,$OT232)-INDEX($AF$23:$AF$48,MATCH($OT232,$AE$23:$AE$48,0),1)=0,INDEX($AE$23:$AE$48,MATCH($OT232,$AE$23:$AE$48,0)+1,1),$OT232),"")</f>
        <v/>
      </c>
      <c r="OU233" t="str">
        <f t="shared" ca="1" si="55"/>
        <v/>
      </c>
      <c r="OV233" t="str">
        <f t="shared" ca="1" si="52"/>
        <v/>
      </c>
      <c r="OW233" t="str">
        <f t="shared" ca="1" si="53"/>
        <v/>
      </c>
      <c r="OX233" t="str">
        <f t="shared" ca="1" si="54"/>
        <v/>
      </c>
    </row>
    <row r="234" spans="402:414">
      <c r="OL234">
        <v>212</v>
      </c>
      <c r="OT234" t="str">
        <f ca="1">IF($OT233&lt;&gt;"",IF(COUNTIF($OT$23:$OT233,$OT233)-INDEX($AF$23:$AF$48,MATCH($OT233,$AE$23:$AE$48,0),1)=0,INDEX($AE$23:$AE$48,MATCH($OT233,$AE$23:$AE$48,0)+1,1),$OT233),"")</f>
        <v/>
      </c>
      <c r="OU234" t="str">
        <f t="shared" ca="1" si="55"/>
        <v/>
      </c>
      <c r="OV234" t="str">
        <f t="shared" ca="1" si="52"/>
        <v/>
      </c>
      <c r="OW234" t="str">
        <f t="shared" ca="1" si="53"/>
        <v/>
      </c>
      <c r="OX234" t="str">
        <f t="shared" ca="1" si="54"/>
        <v/>
      </c>
    </row>
    <row r="235" spans="402:414">
      <c r="OL235">
        <v>213</v>
      </c>
      <c r="OT235" t="str">
        <f ca="1">IF($OT234&lt;&gt;"",IF(COUNTIF($OT$23:$OT234,$OT234)-INDEX($AF$23:$AF$48,MATCH($OT234,$AE$23:$AE$48,0),1)=0,INDEX($AE$23:$AE$48,MATCH($OT234,$AE$23:$AE$48,0)+1,1),$OT234),"")</f>
        <v/>
      </c>
      <c r="OU235" t="str">
        <f t="shared" ca="1" si="55"/>
        <v/>
      </c>
      <c r="OV235" t="str">
        <f t="shared" ca="1" si="52"/>
        <v/>
      </c>
      <c r="OW235" t="str">
        <f t="shared" ca="1" si="53"/>
        <v/>
      </c>
      <c r="OX235" t="str">
        <f t="shared" ca="1" si="54"/>
        <v/>
      </c>
    </row>
    <row r="236" spans="402:414">
      <c r="OL236">
        <v>214</v>
      </c>
      <c r="OT236" t="str">
        <f ca="1">IF($OT235&lt;&gt;"",IF(COUNTIF($OT$23:$OT235,$OT235)-INDEX($AF$23:$AF$48,MATCH($OT235,$AE$23:$AE$48,0),1)=0,INDEX($AE$23:$AE$48,MATCH($OT235,$AE$23:$AE$48,0)+1,1),$OT235),"")</f>
        <v/>
      </c>
      <c r="OU236" t="str">
        <f t="shared" ca="1" si="55"/>
        <v/>
      </c>
      <c r="OV236" t="str">
        <f t="shared" ca="1" si="52"/>
        <v/>
      </c>
      <c r="OW236" t="str">
        <f t="shared" ca="1" si="53"/>
        <v/>
      </c>
      <c r="OX236" t="str">
        <f t="shared" ca="1" si="54"/>
        <v/>
      </c>
    </row>
    <row r="237" spans="402:414">
      <c r="OL237">
        <v>215</v>
      </c>
      <c r="OT237" t="str">
        <f ca="1">IF($OT236&lt;&gt;"",IF(COUNTIF($OT$23:$OT236,$OT236)-INDEX($AF$23:$AF$48,MATCH($OT236,$AE$23:$AE$48,0),1)=0,INDEX($AE$23:$AE$48,MATCH($OT236,$AE$23:$AE$48,0)+1,1),$OT236),"")</f>
        <v/>
      </c>
      <c r="OU237" t="str">
        <f t="shared" ca="1" si="55"/>
        <v/>
      </c>
      <c r="OV237" t="str">
        <f t="shared" ca="1" si="52"/>
        <v/>
      </c>
      <c r="OW237" t="str">
        <f t="shared" ca="1" si="53"/>
        <v/>
      </c>
      <c r="OX237" t="str">
        <f t="shared" ca="1" si="54"/>
        <v/>
      </c>
    </row>
    <row r="238" spans="402:414">
      <c r="OL238">
        <v>216</v>
      </c>
      <c r="OT238" t="str">
        <f ca="1">IF($OT237&lt;&gt;"",IF(COUNTIF($OT$23:$OT237,$OT237)-INDEX($AF$23:$AF$48,MATCH($OT237,$AE$23:$AE$48,0),1)=0,INDEX($AE$23:$AE$48,MATCH($OT237,$AE$23:$AE$48,0)+1,1),$OT237),"")</f>
        <v/>
      </c>
      <c r="OU238" t="str">
        <f t="shared" ca="1" si="55"/>
        <v/>
      </c>
      <c r="OV238" t="str">
        <f t="shared" ca="1" si="52"/>
        <v/>
      </c>
      <c r="OW238" t="str">
        <f t="shared" ca="1" si="53"/>
        <v/>
      </c>
      <c r="OX238" t="str">
        <f t="shared" ca="1" si="54"/>
        <v/>
      </c>
    </row>
    <row r="239" spans="402:414">
      <c r="OL239">
        <v>217</v>
      </c>
      <c r="OT239" t="str">
        <f ca="1">IF($OT238&lt;&gt;"",IF(COUNTIF($OT$23:$OT238,$OT238)-INDEX($AF$23:$AF$48,MATCH($OT238,$AE$23:$AE$48,0),1)=0,INDEX($AE$23:$AE$48,MATCH($OT238,$AE$23:$AE$48,0)+1,1),$OT238),"")</f>
        <v/>
      </c>
      <c r="OU239" t="str">
        <f t="shared" ca="1" si="55"/>
        <v/>
      </c>
      <c r="OV239" t="str">
        <f t="shared" ca="1" si="52"/>
        <v/>
      </c>
      <c r="OW239" t="str">
        <f t="shared" ca="1" si="53"/>
        <v/>
      </c>
      <c r="OX239" t="str">
        <f t="shared" ca="1" si="54"/>
        <v/>
      </c>
    </row>
    <row r="240" spans="402:414">
      <c r="OL240">
        <v>218</v>
      </c>
      <c r="OT240" t="str">
        <f ca="1">IF($OT239&lt;&gt;"",IF(COUNTIF($OT$23:$OT239,$OT239)-INDEX($AF$23:$AF$48,MATCH($OT239,$AE$23:$AE$48,0),1)=0,INDEX($AE$23:$AE$48,MATCH($OT239,$AE$23:$AE$48,0)+1,1),$OT239),"")</f>
        <v/>
      </c>
      <c r="OU240" t="str">
        <f t="shared" ca="1" si="55"/>
        <v/>
      </c>
      <c r="OV240" t="str">
        <f t="shared" ca="1" si="52"/>
        <v/>
      </c>
      <c r="OW240" t="str">
        <f t="shared" ca="1" si="53"/>
        <v/>
      </c>
      <c r="OX240" t="str">
        <f t="shared" ca="1" si="54"/>
        <v/>
      </c>
    </row>
    <row r="241" spans="402:414">
      <c r="OL241">
        <v>219</v>
      </c>
      <c r="OT241" t="str">
        <f ca="1">IF($OT240&lt;&gt;"",IF(COUNTIF($OT$23:$OT240,$OT240)-INDEX($AF$23:$AF$48,MATCH($OT240,$AE$23:$AE$48,0),1)=0,INDEX($AE$23:$AE$48,MATCH($OT240,$AE$23:$AE$48,0)+1,1),$OT240),"")</f>
        <v/>
      </c>
      <c r="OU241" t="str">
        <f t="shared" ca="1" si="55"/>
        <v/>
      </c>
      <c r="OV241" t="str">
        <f t="shared" ca="1" si="52"/>
        <v/>
      </c>
      <c r="OW241" t="str">
        <f t="shared" ca="1" si="53"/>
        <v/>
      </c>
      <c r="OX241" t="str">
        <f t="shared" ca="1" si="54"/>
        <v/>
      </c>
    </row>
    <row r="242" spans="402:414">
      <c r="OL242">
        <v>220</v>
      </c>
      <c r="OT242" t="str">
        <f ca="1">IF($OT241&lt;&gt;"",IF(COUNTIF($OT$23:$OT241,$OT241)-INDEX($AF$23:$AF$48,MATCH($OT241,$AE$23:$AE$48,0),1)=0,INDEX($AE$23:$AE$48,MATCH($OT241,$AE$23:$AE$48,0)+1,1),$OT241),"")</f>
        <v/>
      </c>
      <c r="OU242" t="str">
        <f t="shared" ca="1" si="55"/>
        <v/>
      </c>
      <c r="OV242" t="str">
        <f t="shared" ca="1" si="52"/>
        <v/>
      </c>
      <c r="OW242" t="str">
        <f t="shared" ca="1" si="53"/>
        <v/>
      </c>
      <c r="OX242" t="str">
        <f t="shared" ca="1" si="54"/>
        <v/>
      </c>
    </row>
    <row r="243" spans="402:414">
      <c r="OL243">
        <v>221</v>
      </c>
      <c r="OT243" t="str">
        <f ca="1">IF($OT242&lt;&gt;"",IF(COUNTIF($OT$23:$OT242,$OT242)-INDEX($AF$23:$AF$48,MATCH($OT242,$AE$23:$AE$48,0),1)=0,INDEX($AE$23:$AE$48,MATCH($OT242,$AE$23:$AE$48,0)+1,1),$OT242),"")</f>
        <v/>
      </c>
      <c r="OU243" t="str">
        <f t="shared" ca="1" si="55"/>
        <v/>
      </c>
      <c r="OV243" t="str">
        <f t="shared" ca="1" si="52"/>
        <v/>
      </c>
      <c r="OW243" t="str">
        <f t="shared" ca="1" si="53"/>
        <v/>
      </c>
      <c r="OX243" t="str">
        <f t="shared" ca="1" si="54"/>
        <v/>
      </c>
    </row>
    <row r="244" spans="402:414">
      <c r="OL244">
        <v>222</v>
      </c>
      <c r="OT244" t="str">
        <f ca="1">IF($OT243&lt;&gt;"",IF(COUNTIF($OT$23:$OT243,$OT243)-INDEX($AF$23:$AF$48,MATCH($OT243,$AE$23:$AE$48,0),1)=0,INDEX($AE$23:$AE$48,MATCH($OT243,$AE$23:$AE$48,0)+1,1),$OT243),"")</f>
        <v/>
      </c>
      <c r="OU244" t="str">
        <f t="shared" ca="1" si="55"/>
        <v/>
      </c>
      <c r="OV244" t="str">
        <f t="shared" ca="1" si="52"/>
        <v/>
      </c>
      <c r="OW244" t="str">
        <f t="shared" ca="1" si="53"/>
        <v/>
      </c>
      <c r="OX244" t="str">
        <f t="shared" ca="1" si="54"/>
        <v/>
      </c>
    </row>
    <row r="245" spans="402:414">
      <c r="OL245">
        <v>223</v>
      </c>
      <c r="OT245" t="str">
        <f ca="1">IF($OT244&lt;&gt;"",IF(COUNTIF($OT$23:$OT244,$OT244)-INDEX($AF$23:$AF$48,MATCH($OT244,$AE$23:$AE$48,0),1)=0,INDEX($AE$23:$AE$48,MATCH($OT244,$AE$23:$AE$48,0)+1,1),$OT244),"")</f>
        <v/>
      </c>
      <c r="OU245" t="str">
        <f t="shared" ca="1" si="55"/>
        <v/>
      </c>
      <c r="OV245" t="str">
        <f t="shared" ca="1" si="52"/>
        <v/>
      </c>
      <c r="OW245" t="str">
        <f t="shared" ca="1" si="53"/>
        <v/>
      </c>
      <c r="OX245" t="str">
        <f t="shared" ca="1" si="54"/>
        <v/>
      </c>
    </row>
    <row r="246" spans="402:414">
      <c r="OL246">
        <v>224</v>
      </c>
      <c r="OT246" t="str">
        <f ca="1">IF($OT245&lt;&gt;"",IF(COUNTIF($OT$23:$OT245,$OT245)-INDEX($AF$23:$AF$48,MATCH($OT245,$AE$23:$AE$48,0),1)=0,INDEX($AE$23:$AE$48,MATCH($OT245,$AE$23:$AE$48,0)+1,1),$OT245),"")</f>
        <v/>
      </c>
      <c r="OU246" t="str">
        <f t="shared" ca="1" si="55"/>
        <v/>
      </c>
      <c r="OV246" t="str">
        <f t="shared" ca="1" si="52"/>
        <v/>
      </c>
      <c r="OW246" t="str">
        <f t="shared" ca="1" si="53"/>
        <v/>
      </c>
      <c r="OX246" t="str">
        <f t="shared" ca="1" si="54"/>
        <v/>
      </c>
    </row>
    <row r="247" spans="402:414">
      <c r="OL247">
        <v>225</v>
      </c>
      <c r="OT247" t="str">
        <f ca="1">IF($OT246&lt;&gt;"",IF(COUNTIF($OT$23:$OT246,$OT246)-INDEX($AF$23:$AF$48,MATCH($OT246,$AE$23:$AE$48,0),1)=0,INDEX($AE$23:$AE$48,MATCH($OT246,$AE$23:$AE$48,0)+1,1),$OT246),"")</f>
        <v/>
      </c>
      <c r="OU247" t="str">
        <f t="shared" ca="1" si="55"/>
        <v/>
      </c>
      <c r="OV247" t="str">
        <f t="shared" ca="1" si="52"/>
        <v/>
      </c>
      <c r="OW247" t="str">
        <f t="shared" ca="1" si="53"/>
        <v/>
      </c>
      <c r="OX247" t="str">
        <f t="shared" ca="1" si="54"/>
        <v/>
      </c>
    </row>
    <row r="248" spans="402:414">
      <c r="OL248">
        <v>226</v>
      </c>
      <c r="OT248" t="str">
        <f ca="1">IF($OT247&lt;&gt;"",IF(COUNTIF($OT$23:$OT247,$OT247)-INDEX($AF$23:$AF$48,MATCH($OT247,$AE$23:$AE$48,0),1)=0,INDEX($AE$23:$AE$48,MATCH($OT247,$AE$23:$AE$48,0)+1,1),$OT247),"")</f>
        <v/>
      </c>
      <c r="OU248" t="str">
        <f t="shared" ca="1" si="55"/>
        <v/>
      </c>
      <c r="OV248" t="str">
        <f t="shared" ca="1" si="52"/>
        <v/>
      </c>
      <c r="OW248" t="str">
        <f t="shared" ca="1" si="53"/>
        <v/>
      </c>
      <c r="OX248" t="str">
        <f t="shared" ca="1" si="54"/>
        <v/>
      </c>
    </row>
    <row r="249" spans="402:414">
      <c r="OL249">
        <v>227</v>
      </c>
      <c r="OT249" t="str">
        <f ca="1">IF($OT248&lt;&gt;"",IF(COUNTIF($OT$23:$OT248,$OT248)-INDEX($AF$23:$AF$48,MATCH($OT248,$AE$23:$AE$48,0),1)=0,INDEX($AE$23:$AE$48,MATCH($OT248,$AE$23:$AE$48,0)+1,1),$OT248),"")</f>
        <v/>
      </c>
      <c r="OU249" t="str">
        <f t="shared" ca="1" si="55"/>
        <v/>
      </c>
      <c r="OV249" t="str">
        <f t="shared" ca="1" si="52"/>
        <v/>
      </c>
      <c r="OW249" t="str">
        <f t="shared" ca="1" si="53"/>
        <v/>
      </c>
      <c r="OX249" t="str">
        <f t="shared" ca="1" si="54"/>
        <v/>
      </c>
    </row>
    <row r="250" spans="402:414">
      <c r="OL250">
        <v>228</v>
      </c>
      <c r="OT250" t="str">
        <f ca="1">IF($OT249&lt;&gt;"",IF(COUNTIF($OT$23:$OT249,$OT249)-INDEX($AF$23:$AF$48,MATCH($OT249,$AE$23:$AE$48,0),1)=0,INDEX($AE$23:$AE$48,MATCH($OT249,$AE$23:$AE$48,0)+1,1),$OT249),"")</f>
        <v/>
      </c>
      <c r="OU250" t="str">
        <f t="shared" ca="1" si="55"/>
        <v/>
      </c>
      <c r="OV250" t="str">
        <f t="shared" ca="1" si="52"/>
        <v/>
      </c>
      <c r="OW250" t="str">
        <f t="shared" ca="1" si="53"/>
        <v/>
      </c>
      <c r="OX250" t="str">
        <f t="shared" ca="1" si="54"/>
        <v/>
      </c>
    </row>
    <row r="251" spans="402:414">
      <c r="OL251">
        <v>229</v>
      </c>
      <c r="OT251" t="str">
        <f ca="1">IF($OT250&lt;&gt;"",IF(COUNTIF($OT$23:$OT250,$OT250)-INDEX($AF$23:$AF$48,MATCH($OT250,$AE$23:$AE$48,0),1)=0,INDEX($AE$23:$AE$48,MATCH($OT250,$AE$23:$AE$48,0)+1,1),$OT250),"")</f>
        <v/>
      </c>
      <c r="OU251" t="str">
        <f t="shared" ca="1" si="55"/>
        <v/>
      </c>
      <c r="OV251" t="str">
        <f t="shared" ca="1" si="52"/>
        <v/>
      </c>
      <c r="OW251" t="str">
        <f t="shared" ca="1" si="53"/>
        <v/>
      </c>
      <c r="OX251" t="str">
        <f t="shared" ca="1" si="54"/>
        <v/>
      </c>
    </row>
    <row r="252" spans="402:414">
      <c r="OL252">
        <v>230</v>
      </c>
      <c r="OT252" t="str">
        <f ca="1">IF($OT251&lt;&gt;"",IF(COUNTIF($OT$23:$OT251,$OT251)-INDEX($AF$23:$AF$48,MATCH($OT251,$AE$23:$AE$48,0),1)=0,INDEX($AE$23:$AE$48,MATCH($OT251,$AE$23:$AE$48,0)+1,1),$OT251),"")</f>
        <v/>
      </c>
      <c r="OU252" t="str">
        <f t="shared" ca="1" si="55"/>
        <v/>
      </c>
      <c r="OV252" t="str">
        <f t="shared" ca="1" si="52"/>
        <v/>
      </c>
      <c r="OW252" t="str">
        <f t="shared" ca="1" si="53"/>
        <v/>
      </c>
      <c r="OX252" t="str">
        <f t="shared" ca="1" si="54"/>
        <v/>
      </c>
    </row>
    <row r="253" spans="402:414">
      <c r="OL253">
        <v>231</v>
      </c>
      <c r="OT253" t="str">
        <f ca="1">IF($OT252&lt;&gt;"",IF(COUNTIF($OT$23:$OT252,$OT252)-INDEX($AF$23:$AF$48,MATCH($OT252,$AE$23:$AE$48,0),1)=0,INDEX($AE$23:$AE$48,MATCH($OT252,$AE$23:$AE$48,0)+1,1),$OT252),"")</f>
        <v/>
      </c>
      <c r="OU253" t="str">
        <f t="shared" ca="1" si="55"/>
        <v/>
      </c>
      <c r="OV253" t="str">
        <f t="shared" ca="1" si="52"/>
        <v/>
      </c>
      <c r="OW253" t="str">
        <f t="shared" ca="1" si="53"/>
        <v/>
      </c>
      <c r="OX253" t="str">
        <f t="shared" ca="1" si="54"/>
        <v/>
      </c>
    </row>
    <row r="254" spans="402:414">
      <c r="OL254">
        <v>232</v>
      </c>
      <c r="OT254" t="str">
        <f ca="1">IF($OT253&lt;&gt;"",IF(COUNTIF($OT$23:$OT253,$OT253)-INDEX($AF$23:$AF$48,MATCH($OT253,$AE$23:$AE$48,0),1)=0,INDEX($AE$23:$AE$48,MATCH($OT253,$AE$23:$AE$48,0)+1,1),$OT253),"")</f>
        <v/>
      </c>
      <c r="OU254" t="str">
        <f t="shared" ca="1" si="55"/>
        <v/>
      </c>
      <c r="OV254" t="str">
        <f t="shared" ca="1" si="52"/>
        <v/>
      </c>
      <c r="OW254" t="str">
        <f t="shared" ca="1" si="53"/>
        <v/>
      </c>
      <c r="OX254" t="str">
        <f t="shared" ca="1" si="54"/>
        <v/>
      </c>
    </row>
    <row r="255" spans="402:414">
      <c r="OL255">
        <v>233</v>
      </c>
      <c r="OT255" t="str">
        <f ca="1">IF($OT254&lt;&gt;"",IF(COUNTIF($OT$23:$OT254,$OT254)-INDEX($AF$23:$AF$48,MATCH($OT254,$AE$23:$AE$48,0),1)=0,INDEX($AE$23:$AE$48,MATCH($OT254,$AE$23:$AE$48,0)+1,1),$OT254),"")</f>
        <v/>
      </c>
      <c r="OU255" t="str">
        <f t="shared" ca="1" si="55"/>
        <v/>
      </c>
      <c r="OV255" t="str">
        <f t="shared" ca="1" si="52"/>
        <v/>
      </c>
      <c r="OW255" t="str">
        <f t="shared" ca="1" si="53"/>
        <v/>
      </c>
      <c r="OX255" t="str">
        <f t="shared" ca="1" si="54"/>
        <v/>
      </c>
    </row>
    <row r="256" spans="402:414">
      <c r="OL256">
        <v>234</v>
      </c>
      <c r="OT256" t="str">
        <f ca="1">IF($OT255&lt;&gt;"",IF(COUNTIF($OT$23:$OT255,$OT255)-INDEX($AF$23:$AF$48,MATCH($OT255,$AE$23:$AE$48,0),1)=0,INDEX($AE$23:$AE$48,MATCH($OT255,$AE$23:$AE$48,0)+1,1),$OT255),"")</f>
        <v/>
      </c>
      <c r="OU256" t="str">
        <f t="shared" ca="1" si="55"/>
        <v/>
      </c>
      <c r="OV256" t="str">
        <f t="shared" ca="1" si="52"/>
        <v/>
      </c>
      <c r="OW256" t="str">
        <f t="shared" ca="1" si="53"/>
        <v/>
      </c>
      <c r="OX256" t="str">
        <f t="shared" ca="1" si="54"/>
        <v/>
      </c>
    </row>
    <row r="257" spans="402:414">
      <c r="OL257">
        <v>235</v>
      </c>
      <c r="OT257" t="str">
        <f ca="1">IF($OT256&lt;&gt;"",IF(COUNTIF($OT$23:$OT256,$OT256)-INDEX($AF$23:$AF$48,MATCH($OT256,$AE$23:$AE$48,0),1)=0,INDEX($AE$23:$AE$48,MATCH($OT256,$AE$23:$AE$48,0)+1,1),$OT256),"")</f>
        <v/>
      </c>
      <c r="OU257" t="str">
        <f t="shared" ca="1" si="55"/>
        <v/>
      </c>
      <c r="OV257" t="str">
        <f t="shared" ca="1" si="52"/>
        <v/>
      </c>
      <c r="OW257" t="str">
        <f t="shared" ca="1" si="53"/>
        <v/>
      </c>
      <c r="OX257" t="str">
        <f t="shared" ca="1" si="54"/>
        <v/>
      </c>
    </row>
    <row r="258" spans="402:414">
      <c r="OL258">
        <v>236</v>
      </c>
      <c r="OT258" t="str">
        <f ca="1">IF($OT257&lt;&gt;"",IF(COUNTIF($OT$23:$OT257,$OT257)-INDEX($AF$23:$AF$48,MATCH($OT257,$AE$23:$AE$48,0),1)=0,INDEX($AE$23:$AE$48,MATCH($OT257,$AE$23:$AE$48,0)+1,1),$OT257),"")</f>
        <v/>
      </c>
      <c r="OU258" t="str">
        <f t="shared" ca="1" si="55"/>
        <v/>
      </c>
      <c r="OV258" t="str">
        <f t="shared" ca="1" si="52"/>
        <v/>
      </c>
      <c r="OW258" t="str">
        <f t="shared" ca="1" si="53"/>
        <v/>
      </c>
      <c r="OX258" t="str">
        <f t="shared" ca="1" si="54"/>
        <v/>
      </c>
    </row>
    <row r="259" spans="402:414">
      <c r="OL259">
        <v>237</v>
      </c>
      <c r="OT259" t="str">
        <f ca="1">IF($OT258&lt;&gt;"",IF(COUNTIF($OT$23:$OT258,$OT258)-INDEX($AF$23:$AF$48,MATCH($OT258,$AE$23:$AE$48,0),1)=0,INDEX($AE$23:$AE$48,MATCH($OT258,$AE$23:$AE$48,0)+1,1),$OT258),"")</f>
        <v/>
      </c>
      <c r="OU259" t="str">
        <f t="shared" ca="1" si="55"/>
        <v/>
      </c>
      <c r="OV259" t="str">
        <f t="shared" ca="1" si="52"/>
        <v/>
      </c>
      <c r="OW259" t="str">
        <f t="shared" ca="1" si="53"/>
        <v/>
      </c>
      <c r="OX259" t="str">
        <f t="shared" ca="1" si="54"/>
        <v/>
      </c>
    </row>
    <row r="260" spans="402:414">
      <c r="OL260">
        <v>238</v>
      </c>
      <c r="OT260" t="str">
        <f ca="1">IF($OT259&lt;&gt;"",IF(COUNTIF($OT$23:$OT259,$OT259)-INDEX($AF$23:$AF$48,MATCH($OT259,$AE$23:$AE$48,0),1)=0,INDEX($AE$23:$AE$48,MATCH($OT259,$AE$23:$AE$48,0)+1,1),$OT259),"")</f>
        <v/>
      </c>
      <c r="OU260" t="str">
        <f t="shared" ca="1" si="55"/>
        <v/>
      </c>
      <c r="OV260" t="str">
        <f t="shared" ca="1" si="52"/>
        <v/>
      </c>
      <c r="OW260" t="str">
        <f t="shared" ca="1" si="53"/>
        <v/>
      </c>
      <c r="OX260" t="str">
        <f t="shared" ca="1" si="54"/>
        <v/>
      </c>
    </row>
    <row r="261" spans="402:414">
      <c r="OL261">
        <v>239</v>
      </c>
      <c r="OT261" t="str">
        <f ca="1">IF($OT260&lt;&gt;"",IF(COUNTIF($OT$23:$OT260,$OT260)-INDEX($AF$23:$AF$48,MATCH($OT260,$AE$23:$AE$48,0),1)=0,INDEX($AE$23:$AE$48,MATCH($OT260,$AE$23:$AE$48,0)+1,1),$OT260),"")</f>
        <v/>
      </c>
      <c r="OU261" t="str">
        <f t="shared" ca="1" si="55"/>
        <v/>
      </c>
      <c r="OV261" t="str">
        <f t="shared" ca="1" si="52"/>
        <v/>
      </c>
      <c r="OW261" t="str">
        <f t="shared" ca="1" si="53"/>
        <v/>
      </c>
      <c r="OX261" t="str">
        <f t="shared" ca="1" si="54"/>
        <v/>
      </c>
    </row>
    <row r="262" spans="402:414">
      <c r="OL262">
        <v>240</v>
      </c>
      <c r="OT262" t="str">
        <f ca="1">IF($OT261&lt;&gt;"",IF(COUNTIF($OT$23:$OT261,$OT261)-INDEX($AF$23:$AF$48,MATCH($OT261,$AE$23:$AE$48,0),1)=0,INDEX($AE$23:$AE$48,MATCH($OT261,$AE$23:$AE$48,0)+1,1),$OT261),"")</f>
        <v/>
      </c>
      <c r="OU262" t="str">
        <f t="shared" ca="1" si="55"/>
        <v/>
      </c>
      <c r="OV262" t="str">
        <f t="shared" ca="1" si="52"/>
        <v/>
      </c>
      <c r="OW262" t="str">
        <f t="shared" ca="1" si="53"/>
        <v/>
      </c>
      <c r="OX262" t="str">
        <f t="shared" ca="1" si="54"/>
        <v/>
      </c>
    </row>
    <row r="263" spans="402:414">
      <c r="OL263">
        <v>241</v>
      </c>
      <c r="OT263" t="str">
        <f ca="1">IF($OT262&lt;&gt;"",IF(COUNTIF($OT$23:$OT262,$OT262)-INDEX($AF$23:$AF$48,MATCH($OT262,$AE$23:$AE$48,0),1)=0,INDEX($AE$23:$AE$48,MATCH($OT262,$AE$23:$AE$48,0)+1,1),$OT262),"")</f>
        <v/>
      </c>
      <c r="OU263" t="str">
        <f t="shared" ca="1" si="55"/>
        <v/>
      </c>
      <c r="OV263" t="str">
        <f t="shared" ca="1" si="52"/>
        <v/>
      </c>
      <c r="OW263" t="str">
        <f t="shared" ca="1" si="53"/>
        <v/>
      </c>
      <c r="OX263" t="str">
        <f t="shared" ca="1" si="54"/>
        <v/>
      </c>
    </row>
    <row r="264" spans="402:414">
      <c r="OL264">
        <v>242</v>
      </c>
      <c r="OT264" t="str">
        <f ca="1">IF($OT263&lt;&gt;"",IF(COUNTIF($OT$23:$OT263,$OT263)-INDEX($AF$23:$AF$48,MATCH($OT263,$AE$23:$AE$48,0),1)=0,INDEX($AE$23:$AE$48,MATCH($OT263,$AE$23:$AE$48,0)+1,1),$OT263),"")</f>
        <v/>
      </c>
      <c r="OU264" t="str">
        <f t="shared" ca="1" si="55"/>
        <v/>
      </c>
      <c r="OV264" t="str">
        <f t="shared" ca="1" si="52"/>
        <v/>
      </c>
      <c r="OW264" t="str">
        <f t="shared" ca="1" si="53"/>
        <v/>
      </c>
      <c r="OX264" t="str">
        <f t="shared" ca="1" si="54"/>
        <v/>
      </c>
    </row>
    <row r="265" spans="402:414">
      <c r="OL265">
        <v>243</v>
      </c>
      <c r="OT265" t="str">
        <f ca="1">IF($OT264&lt;&gt;"",IF(COUNTIF($OT$23:$OT264,$OT264)-INDEX($AF$23:$AF$48,MATCH($OT264,$AE$23:$AE$48,0),1)=0,INDEX($AE$23:$AE$48,MATCH($OT264,$AE$23:$AE$48,0)+1,1),$OT264),"")</f>
        <v/>
      </c>
      <c r="OU265" t="str">
        <f t="shared" ca="1" si="55"/>
        <v/>
      </c>
      <c r="OV265" t="str">
        <f t="shared" ca="1" si="52"/>
        <v/>
      </c>
      <c r="OW265" t="str">
        <f t="shared" ca="1" si="53"/>
        <v/>
      </c>
      <c r="OX265" t="str">
        <f t="shared" ca="1" si="54"/>
        <v/>
      </c>
    </row>
    <row r="266" spans="402:414">
      <c r="OL266">
        <v>244</v>
      </c>
      <c r="OT266" t="str">
        <f ca="1">IF($OT265&lt;&gt;"",IF(COUNTIF($OT$23:$OT265,$OT265)-INDEX($AF$23:$AF$48,MATCH($OT265,$AE$23:$AE$48,0),1)=0,INDEX($AE$23:$AE$48,MATCH($OT265,$AE$23:$AE$48,0)+1,1),$OT265),"")</f>
        <v/>
      </c>
      <c r="OU266" t="str">
        <f t="shared" ca="1" si="55"/>
        <v/>
      </c>
      <c r="OV266" t="str">
        <f t="shared" ca="1" si="52"/>
        <v/>
      </c>
      <c r="OW266" t="str">
        <f t="shared" ca="1" si="53"/>
        <v/>
      </c>
      <c r="OX266" t="str">
        <f t="shared" ca="1" si="54"/>
        <v/>
      </c>
    </row>
    <row r="267" spans="402:414">
      <c r="OL267">
        <v>245</v>
      </c>
      <c r="OT267" t="str">
        <f ca="1">IF($OT266&lt;&gt;"",IF(COUNTIF($OT$23:$OT266,$OT266)-INDEX($AF$23:$AF$48,MATCH($OT266,$AE$23:$AE$48,0),1)=0,INDEX($AE$23:$AE$48,MATCH($OT266,$AE$23:$AE$48,0)+1,1),$OT266),"")</f>
        <v/>
      </c>
      <c r="OU267" t="str">
        <f t="shared" ca="1" si="55"/>
        <v/>
      </c>
      <c r="OV267" t="str">
        <f t="shared" ca="1" si="52"/>
        <v/>
      </c>
      <c r="OW267" t="str">
        <f t="shared" ca="1" si="53"/>
        <v/>
      </c>
      <c r="OX267" t="str">
        <f t="shared" ca="1" si="54"/>
        <v/>
      </c>
    </row>
    <row r="268" spans="402:414">
      <c r="OL268">
        <v>246</v>
      </c>
      <c r="OT268" t="str">
        <f ca="1">IF($OT267&lt;&gt;"",IF(COUNTIF($OT$23:$OT267,$OT267)-INDEX($AF$23:$AF$48,MATCH($OT267,$AE$23:$AE$48,0),1)=0,INDEX($AE$23:$AE$48,MATCH($OT267,$AE$23:$AE$48,0)+1,1),$OT267),"")</f>
        <v/>
      </c>
      <c r="OU268" t="str">
        <f t="shared" ca="1" si="55"/>
        <v/>
      </c>
      <c r="OV268" t="str">
        <f t="shared" ca="1" si="52"/>
        <v/>
      </c>
      <c r="OW268" t="str">
        <f t="shared" ca="1" si="53"/>
        <v/>
      </c>
      <c r="OX268" t="str">
        <f t="shared" ca="1" si="54"/>
        <v/>
      </c>
    </row>
    <row r="269" spans="402:414">
      <c r="OL269">
        <v>247</v>
      </c>
      <c r="OT269" t="str">
        <f ca="1">IF($OT268&lt;&gt;"",IF(COUNTIF($OT$23:$OT268,$OT268)-INDEX($AF$23:$AF$48,MATCH($OT268,$AE$23:$AE$48,0),1)=0,INDEX($AE$23:$AE$48,MATCH($OT268,$AE$23:$AE$48,0)+1,1),$OT268),"")</f>
        <v/>
      </c>
      <c r="OU269" t="str">
        <f t="shared" ca="1" si="55"/>
        <v/>
      </c>
      <c r="OV269" t="str">
        <f t="shared" ca="1" si="52"/>
        <v/>
      </c>
      <c r="OW269" t="str">
        <f t="shared" ca="1" si="53"/>
        <v/>
      </c>
      <c r="OX269" t="str">
        <f t="shared" ca="1" si="54"/>
        <v/>
      </c>
    </row>
    <row r="270" spans="402:414">
      <c r="OL270">
        <v>248</v>
      </c>
      <c r="OT270" t="str">
        <f ca="1">IF($OT269&lt;&gt;"",IF(COUNTIF($OT$23:$OT269,$OT269)-INDEX($AF$23:$AF$48,MATCH($OT269,$AE$23:$AE$48,0),1)=0,INDEX($AE$23:$AE$48,MATCH($OT269,$AE$23:$AE$48,0)+1,1),$OT269),"")</f>
        <v/>
      </c>
      <c r="OU270" t="str">
        <f t="shared" ca="1" si="55"/>
        <v/>
      </c>
      <c r="OV270" t="str">
        <f t="shared" ca="1" si="52"/>
        <v/>
      </c>
      <c r="OW270" t="str">
        <f t="shared" ca="1" si="53"/>
        <v/>
      </c>
      <c r="OX270" t="str">
        <f t="shared" ca="1" si="54"/>
        <v/>
      </c>
    </row>
    <row r="271" spans="402:414">
      <c r="OL271">
        <v>249</v>
      </c>
      <c r="OT271" t="str">
        <f ca="1">IF($OT270&lt;&gt;"",IF(COUNTIF($OT$23:$OT270,$OT270)-INDEX($AF$23:$AF$48,MATCH($OT270,$AE$23:$AE$48,0),1)=0,INDEX($AE$23:$AE$48,MATCH($OT270,$AE$23:$AE$48,0)+1,1),$OT270),"")</f>
        <v/>
      </c>
      <c r="OU271" t="str">
        <f t="shared" ca="1" si="55"/>
        <v/>
      </c>
      <c r="OV271" t="str">
        <f t="shared" ca="1" si="52"/>
        <v/>
      </c>
      <c r="OW271" t="str">
        <f t="shared" ca="1" si="53"/>
        <v/>
      </c>
      <c r="OX271" t="str">
        <f t="shared" ca="1" si="54"/>
        <v/>
      </c>
    </row>
    <row r="272" spans="402:414">
      <c r="OL272">
        <v>250</v>
      </c>
      <c r="OT272" t="str">
        <f ca="1">IF($OT271&lt;&gt;"",IF(COUNTIF($OT$23:$OT271,$OT271)-INDEX($AF$23:$AF$48,MATCH($OT271,$AE$23:$AE$48,0),1)=0,INDEX($AE$23:$AE$48,MATCH($OT271,$AE$23:$AE$48,0)+1,1),$OT271),"")</f>
        <v/>
      </c>
      <c r="OU272" t="str">
        <f t="shared" ca="1" si="55"/>
        <v/>
      </c>
      <c r="OV272" t="str">
        <f t="shared" ca="1" si="52"/>
        <v/>
      </c>
      <c r="OW272" t="str">
        <f t="shared" ca="1" si="53"/>
        <v/>
      </c>
      <c r="OX272" t="str">
        <f t="shared" ca="1" si="54"/>
        <v/>
      </c>
    </row>
    <row r="273" spans="402:414">
      <c r="OL273">
        <v>251</v>
      </c>
      <c r="OT273" t="str">
        <f ca="1">IF($OT272&lt;&gt;"",IF(COUNTIF($OT$23:$OT272,$OT272)-INDEX($AF$23:$AF$48,MATCH($OT272,$AE$23:$AE$48,0),1)=0,INDEX($AE$23:$AE$48,MATCH($OT272,$AE$23:$AE$48,0)+1,1),$OT272),"")</f>
        <v/>
      </c>
      <c r="OU273" t="str">
        <f t="shared" ca="1" si="55"/>
        <v/>
      </c>
      <c r="OV273" t="str">
        <f t="shared" ca="1" si="52"/>
        <v/>
      </c>
      <c r="OW273" t="str">
        <f t="shared" ca="1" si="53"/>
        <v/>
      </c>
      <c r="OX273" t="str">
        <f t="shared" ca="1" si="54"/>
        <v/>
      </c>
    </row>
    <row r="274" spans="402:414">
      <c r="OL274">
        <v>252</v>
      </c>
      <c r="OT274" t="str">
        <f ca="1">IF($OT273&lt;&gt;"",IF(COUNTIF($OT$23:$OT273,$OT273)-INDEX($AF$23:$AF$48,MATCH($OT273,$AE$23:$AE$48,0),1)=0,INDEX($AE$23:$AE$48,MATCH($OT273,$AE$23:$AE$48,0)+1,1),$OT273),"")</f>
        <v/>
      </c>
      <c r="OU274" t="str">
        <f t="shared" ca="1" si="55"/>
        <v/>
      </c>
      <c r="OV274" t="str">
        <f t="shared" ca="1" si="52"/>
        <v/>
      </c>
      <c r="OW274" t="str">
        <f t="shared" ca="1" si="53"/>
        <v/>
      </c>
      <c r="OX274" t="str">
        <f t="shared" ca="1" si="54"/>
        <v/>
      </c>
    </row>
    <row r="275" spans="402:414">
      <c r="OL275">
        <v>253</v>
      </c>
      <c r="OT275" t="str">
        <f ca="1">IF($OT274&lt;&gt;"",IF(COUNTIF($OT$23:$OT274,$OT274)-INDEX($AF$23:$AF$48,MATCH($OT274,$AE$23:$AE$48,0),1)=0,INDEX($AE$23:$AE$48,MATCH($OT274,$AE$23:$AE$48,0)+1,1),$OT274),"")</f>
        <v/>
      </c>
      <c r="OU275" t="str">
        <f t="shared" ca="1" si="55"/>
        <v/>
      </c>
      <c r="OV275" t="str">
        <f t="shared" ca="1" si="52"/>
        <v/>
      </c>
      <c r="OW275" t="str">
        <f t="shared" ca="1" si="53"/>
        <v/>
      </c>
      <c r="OX275" t="str">
        <f t="shared" ca="1" si="54"/>
        <v/>
      </c>
    </row>
    <row r="276" spans="402:414">
      <c r="OL276">
        <v>254</v>
      </c>
      <c r="OT276" t="str">
        <f ca="1">IF($OT275&lt;&gt;"",IF(COUNTIF($OT$23:$OT275,$OT275)-INDEX($AF$23:$AF$48,MATCH($OT275,$AE$23:$AE$48,0),1)=0,INDEX($AE$23:$AE$48,MATCH($OT275,$AE$23:$AE$48,0)+1,1),$OT275),"")</f>
        <v/>
      </c>
      <c r="OU276" t="str">
        <f t="shared" ca="1" si="55"/>
        <v/>
      </c>
      <c r="OV276" t="str">
        <f t="shared" ca="1" si="52"/>
        <v/>
      </c>
      <c r="OW276" t="str">
        <f t="shared" ca="1" si="53"/>
        <v/>
      </c>
      <c r="OX276" t="str">
        <f t="shared" ca="1" si="54"/>
        <v/>
      </c>
    </row>
    <row r="277" spans="402:414">
      <c r="OL277">
        <v>255</v>
      </c>
      <c r="OT277" t="str">
        <f ca="1">IF($OT276&lt;&gt;"",IF(COUNTIF($OT$23:$OT276,$OT276)-INDEX($AF$23:$AF$48,MATCH($OT276,$AE$23:$AE$48,0),1)=0,INDEX($AE$23:$AE$48,MATCH($OT276,$AE$23:$AE$48,0)+1,1),$OT276),"")</f>
        <v/>
      </c>
      <c r="OU277" t="str">
        <f t="shared" ca="1" si="55"/>
        <v/>
      </c>
      <c r="OV277" t="str">
        <f t="shared" ca="1" si="52"/>
        <v/>
      </c>
      <c r="OW277" t="str">
        <f t="shared" ca="1" si="53"/>
        <v/>
      </c>
      <c r="OX277" t="str">
        <f t="shared" ca="1" si="54"/>
        <v/>
      </c>
    </row>
    <row r="278" spans="402:414">
      <c r="OL278">
        <v>256</v>
      </c>
      <c r="OT278" t="str">
        <f ca="1">IF($OT277&lt;&gt;"",IF(COUNTIF($OT$23:$OT277,$OT277)-INDEX($AF$23:$AF$48,MATCH($OT277,$AE$23:$AE$48,0),1)=0,INDEX($AE$23:$AE$48,MATCH($OT277,$AE$23:$AE$48,0)+1,1),$OT277),"")</f>
        <v/>
      </c>
      <c r="OU278" t="str">
        <f t="shared" ca="1" si="55"/>
        <v/>
      </c>
      <c r="OV278" t="str">
        <f t="shared" ca="1" si="52"/>
        <v/>
      </c>
      <c r="OW278" t="str">
        <f t="shared" ca="1" si="53"/>
        <v/>
      </c>
      <c r="OX278" t="str">
        <f t="shared" ca="1" si="54"/>
        <v/>
      </c>
    </row>
    <row r="279" spans="402:414">
      <c r="OL279">
        <v>257</v>
      </c>
      <c r="OT279" t="str">
        <f ca="1">IF($OT278&lt;&gt;"",IF(COUNTIF($OT$23:$OT278,$OT278)-INDEX($AF$23:$AF$48,MATCH($OT278,$AE$23:$AE$48,0),1)=0,INDEX($AE$23:$AE$48,MATCH($OT278,$AE$23:$AE$48,0)+1,1),$OT278),"")</f>
        <v/>
      </c>
      <c r="OU279" t="str">
        <f t="shared" ca="1" si="55"/>
        <v/>
      </c>
      <c r="OV279" t="str">
        <f t="shared" ref="OV279:OV342" ca="1" si="56">IFERROR(INDEX($IG$41:$OJ$48,MATCH($OT279,$AH$41:$AH$48,0),$OU279),"")</f>
        <v/>
      </c>
      <c r="OW279" t="str">
        <f t="shared" ref="OW279:OW342" ca="1" si="57">IF(LEN($OT279)&gt;0,INDEX($AI$41:$AI$48,MATCH($OT279,$AH$41:$AH$48,0),1),"")</f>
        <v/>
      </c>
      <c r="OX279" t="str">
        <f t="shared" ref="OX279:OX342" ca="1" si="58">IF(LEN($OT279)&gt;0,INDEX($AJ$41:$AJ$48,MATCH($OT279,$AH$41:$AH$48,0),1),"")</f>
        <v/>
      </c>
    </row>
    <row r="280" spans="402:414">
      <c r="OL280">
        <v>258</v>
      </c>
      <c r="OT280" t="str">
        <f ca="1">IF($OT279&lt;&gt;"",IF(COUNTIF($OT$23:$OT279,$OT279)-INDEX($AF$23:$AF$48,MATCH($OT279,$AE$23:$AE$48,0),1)=0,INDEX($AE$23:$AE$48,MATCH($OT279,$AE$23:$AE$48,0)+1,1),$OT279),"")</f>
        <v/>
      </c>
      <c r="OU280" t="str">
        <f t="shared" ref="OU280:OU343" ca="1" si="59">IF($OT279&lt;&gt;"",IF($OT279=$OT280,$OU279+1,1),"")</f>
        <v/>
      </c>
      <c r="OV280" t="str">
        <f t="shared" ca="1" si="56"/>
        <v/>
      </c>
      <c r="OW280" t="str">
        <f t="shared" ca="1" si="57"/>
        <v/>
      </c>
      <c r="OX280" t="str">
        <f t="shared" ca="1" si="58"/>
        <v/>
      </c>
    </row>
    <row r="281" spans="402:414">
      <c r="OL281">
        <v>259</v>
      </c>
      <c r="OT281" t="str">
        <f ca="1">IF($OT280&lt;&gt;"",IF(COUNTIF($OT$23:$OT280,$OT280)-INDEX($AF$23:$AF$48,MATCH($OT280,$AE$23:$AE$48,0),1)=0,INDEX($AE$23:$AE$48,MATCH($OT280,$AE$23:$AE$48,0)+1,1),$OT280),"")</f>
        <v/>
      </c>
      <c r="OU281" t="str">
        <f t="shared" ca="1" si="59"/>
        <v/>
      </c>
      <c r="OV281" t="str">
        <f t="shared" ca="1" si="56"/>
        <v/>
      </c>
      <c r="OW281" t="str">
        <f t="shared" ca="1" si="57"/>
        <v/>
      </c>
      <c r="OX281" t="str">
        <f t="shared" ca="1" si="58"/>
        <v/>
      </c>
    </row>
    <row r="282" spans="402:414">
      <c r="OL282">
        <v>260</v>
      </c>
      <c r="OT282" t="str">
        <f ca="1">IF($OT281&lt;&gt;"",IF(COUNTIF($OT$23:$OT281,$OT281)-INDEX($AF$23:$AF$48,MATCH($OT281,$AE$23:$AE$48,0),1)=0,INDEX($AE$23:$AE$48,MATCH($OT281,$AE$23:$AE$48,0)+1,1),$OT281),"")</f>
        <v/>
      </c>
      <c r="OU282" t="str">
        <f t="shared" ca="1" si="59"/>
        <v/>
      </c>
      <c r="OV282" t="str">
        <f t="shared" ca="1" si="56"/>
        <v/>
      </c>
      <c r="OW282" t="str">
        <f t="shared" ca="1" si="57"/>
        <v/>
      </c>
      <c r="OX282" t="str">
        <f t="shared" ca="1" si="58"/>
        <v/>
      </c>
    </row>
    <row r="283" spans="402:414">
      <c r="OL283">
        <v>261</v>
      </c>
      <c r="OT283" t="str">
        <f ca="1">IF($OT282&lt;&gt;"",IF(COUNTIF($OT$23:$OT282,$OT282)-INDEX($AF$23:$AF$48,MATCH($OT282,$AE$23:$AE$48,0),1)=0,INDEX($AE$23:$AE$48,MATCH($OT282,$AE$23:$AE$48,0)+1,1),$OT282),"")</f>
        <v/>
      </c>
      <c r="OU283" t="str">
        <f t="shared" ca="1" si="59"/>
        <v/>
      </c>
      <c r="OV283" t="str">
        <f t="shared" ca="1" si="56"/>
        <v/>
      </c>
      <c r="OW283" t="str">
        <f t="shared" ca="1" si="57"/>
        <v/>
      </c>
      <c r="OX283" t="str">
        <f t="shared" ca="1" si="58"/>
        <v/>
      </c>
    </row>
    <row r="284" spans="402:414">
      <c r="OL284">
        <v>262</v>
      </c>
      <c r="OT284" t="str">
        <f ca="1">IF($OT283&lt;&gt;"",IF(COUNTIF($OT$23:$OT283,$OT283)-INDEX($AF$23:$AF$48,MATCH($OT283,$AE$23:$AE$48,0),1)=0,INDEX($AE$23:$AE$48,MATCH($OT283,$AE$23:$AE$48,0)+1,1),$OT283),"")</f>
        <v/>
      </c>
      <c r="OU284" t="str">
        <f t="shared" ca="1" si="59"/>
        <v/>
      </c>
      <c r="OV284" t="str">
        <f t="shared" ca="1" si="56"/>
        <v/>
      </c>
      <c r="OW284" t="str">
        <f t="shared" ca="1" si="57"/>
        <v/>
      </c>
      <c r="OX284" t="str">
        <f t="shared" ca="1" si="58"/>
        <v/>
      </c>
    </row>
    <row r="285" spans="402:414">
      <c r="OL285">
        <v>263</v>
      </c>
      <c r="OT285" t="str">
        <f ca="1">IF($OT284&lt;&gt;"",IF(COUNTIF($OT$23:$OT284,$OT284)-INDEX($AF$23:$AF$48,MATCH($OT284,$AE$23:$AE$48,0),1)=0,INDEX($AE$23:$AE$48,MATCH($OT284,$AE$23:$AE$48,0)+1,1),$OT284),"")</f>
        <v/>
      </c>
      <c r="OU285" t="str">
        <f t="shared" ca="1" si="59"/>
        <v/>
      </c>
      <c r="OV285" t="str">
        <f t="shared" ca="1" si="56"/>
        <v/>
      </c>
      <c r="OW285" t="str">
        <f t="shared" ca="1" si="57"/>
        <v/>
      </c>
      <c r="OX285" t="str">
        <f t="shared" ca="1" si="58"/>
        <v/>
      </c>
    </row>
    <row r="286" spans="402:414">
      <c r="OL286">
        <v>264</v>
      </c>
      <c r="OT286" t="str">
        <f ca="1">IF($OT285&lt;&gt;"",IF(COUNTIF($OT$23:$OT285,$OT285)-INDEX($AF$23:$AF$48,MATCH($OT285,$AE$23:$AE$48,0),1)=0,INDEX($AE$23:$AE$48,MATCH($OT285,$AE$23:$AE$48,0)+1,1),$OT285),"")</f>
        <v/>
      </c>
      <c r="OU286" t="str">
        <f t="shared" ca="1" si="59"/>
        <v/>
      </c>
      <c r="OV286" t="str">
        <f t="shared" ca="1" si="56"/>
        <v/>
      </c>
      <c r="OW286" t="str">
        <f t="shared" ca="1" si="57"/>
        <v/>
      </c>
      <c r="OX286" t="str">
        <f t="shared" ca="1" si="58"/>
        <v/>
      </c>
    </row>
    <row r="287" spans="402:414">
      <c r="OL287">
        <v>265</v>
      </c>
      <c r="OT287" t="str">
        <f ca="1">IF($OT286&lt;&gt;"",IF(COUNTIF($OT$23:$OT286,$OT286)-INDEX($AF$23:$AF$48,MATCH($OT286,$AE$23:$AE$48,0),1)=0,INDEX($AE$23:$AE$48,MATCH($OT286,$AE$23:$AE$48,0)+1,1),$OT286),"")</f>
        <v/>
      </c>
      <c r="OU287" t="str">
        <f t="shared" ca="1" si="59"/>
        <v/>
      </c>
      <c r="OV287" t="str">
        <f t="shared" ca="1" si="56"/>
        <v/>
      </c>
      <c r="OW287" t="str">
        <f t="shared" ca="1" si="57"/>
        <v/>
      </c>
      <c r="OX287" t="str">
        <f t="shared" ca="1" si="58"/>
        <v/>
      </c>
    </row>
    <row r="288" spans="402:414">
      <c r="OL288">
        <v>266</v>
      </c>
      <c r="OT288" t="str">
        <f ca="1">IF($OT287&lt;&gt;"",IF(COUNTIF($OT$23:$OT287,$OT287)-INDEX($AF$23:$AF$48,MATCH($OT287,$AE$23:$AE$48,0),1)=0,INDEX($AE$23:$AE$48,MATCH($OT287,$AE$23:$AE$48,0)+1,1),$OT287),"")</f>
        <v/>
      </c>
      <c r="OU288" t="str">
        <f t="shared" ca="1" si="59"/>
        <v/>
      </c>
      <c r="OV288" t="str">
        <f t="shared" ca="1" si="56"/>
        <v/>
      </c>
      <c r="OW288" t="str">
        <f t="shared" ca="1" si="57"/>
        <v/>
      </c>
      <c r="OX288" t="str">
        <f t="shared" ca="1" si="58"/>
        <v/>
      </c>
    </row>
    <row r="289" spans="402:414">
      <c r="OL289">
        <v>267</v>
      </c>
      <c r="OT289" t="str">
        <f ca="1">IF($OT288&lt;&gt;"",IF(COUNTIF($OT$23:$OT288,$OT288)-INDEX($AF$23:$AF$48,MATCH($OT288,$AE$23:$AE$48,0),1)=0,INDEX($AE$23:$AE$48,MATCH($OT288,$AE$23:$AE$48,0)+1,1),$OT288),"")</f>
        <v/>
      </c>
      <c r="OU289" t="str">
        <f t="shared" ca="1" si="59"/>
        <v/>
      </c>
      <c r="OV289" t="str">
        <f t="shared" ca="1" si="56"/>
        <v/>
      </c>
      <c r="OW289" t="str">
        <f t="shared" ca="1" si="57"/>
        <v/>
      </c>
      <c r="OX289" t="str">
        <f t="shared" ca="1" si="58"/>
        <v/>
      </c>
    </row>
    <row r="290" spans="402:414">
      <c r="OL290">
        <v>268</v>
      </c>
      <c r="OT290" t="str">
        <f ca="1">IF($OT289&lt;&gt;"",IF(COUNTIF($OT$23:$OT289,$OT289)-INDEX($AF$23:$AF$48,MATCH($OT289,$AE$23:$AE$48,0),1)=0,INDEX($AE$23:$AE$48,MATCH($OT289,$AE$23:$AE$48,0)+1,1),$OT289),"")</f>
        <v/>
      </c>
      <c r="OU290" t="str">
        <f t="shared" ca="1" si="59"/>
        <v/>
      </c>
      <c r="OV290" t="str">
        <f t="shared" ca="1" si="56"/>
        <v/>
      </c>
      <c r="OW290" t="str">
        <f t="shared" ca="1" si="57"/>
        <v/>
      </c>
      <c r="OX290" t="str">
        <f t="shared" ca="1" si="58"/>
        <v/>
      </c>
    </row>
    <row r="291" spans="402:414">
      <c r="OL291">
        <v>269</v>
      </c>
      <c r="OT291" t="str">
        <f ca="1">IF($OT290&lt;&gt;"",IF(COUNTIF($OT$23:$OT290,$OT290)-INDEX($AF$23:$AF$48,MATCH($OT290,$AE$23:$AE$48,0),1)=0,INDEX($AE$23:$AE$48,MATCH($OT290,$AE$23:$AE$48,0)+1,1),$OT290),"")</f>
        <v/>
      </c>
      <c r="OU291" t="str">
        <f t="shared" ca="1" si="59"/>
        <v/>
      </c>
      <c r="OV291" t="str">
        <f t="shared" ca="1" si="56"/>
        <v/>
      </c>
      <c r="OW291" t="str">
        <f t="shared" ca="1" si="57"/>
        <v/>
      </c>
      <c r="OX291" t="str">
        <f t="shared" ca="1" si="58"/>
        <v/>
      </c>
    </row>
    <row r="292" spans="402:414">
      <c r="OL292">
        <v>270</v>
      </c>
      <c r="OT292" t="str">
        <f ca="1">IF($OT291&lt;&gt;"",IF(COUNTIF($OT$23:$OT291,$OT291)-INDEX($AF$23:$AF$48,MATCH($OT291,$AE$23:$AE$48,0),1)=0,INDEX($AE$23:$AE$48,MATCH($OT291,$AE$23:$AE$48,0)+1,1),$OT291),"")</f>
        <v/>
      </c>
      <c r="OU292" t="str">
        <f t="shared" ca="1" si="59"/>
        <v/>
      </c>
      <c r="OV292" t="str">
        <f t="shared" ca="1" si="56"/>
        <v/>
      </c>
      <c r="OW292" t="str">
        <f t="shared" ca="1" si="57"/>
        <v/>
      </c>
      <c r="OX292" t="str">
        <f t="shared" ca="1" si="58"/>
        <v/>
      </c>
    </row>
    <row r="293" spans="402:414">
      <c r="OL293">
        <v>271</v>
      </c>
      <c r="OT293" t="str">
        <f ca="1">IF($OT292&lt;&gt;"",IF(COUNTIF($OT$23:$OT292,$OT292)-INDEX($AF$23:$AF$48,MATCH($OT292,$AE$23:$AE$48,0),1)=0,INDEX($AE$23:$AE$48,MATCH($OT292,$AE$23:$AE$48,0)+1,1),$OT292),"")</f>
        <v/>
      </c>
      <c r="OU293" t="str">
        <f t="shared" ca="1" si="59"/>
        <v/>
      </c>
      <c r="OV293" t="str">
        <f t="shared" ca="1" si="56"/>
        <v/>
      </c>
      <c r="OW293" t="str">
        <f t="shared" ca="1" si="57"/>
        <v/>
      </c>
      <c r="OX293" t="str">
        <f t="shared" ca="1" si="58"/>
        <v/>
      </c>
    </row>
    <row r="294" spans="402:414">
      <c r="OL294">
        <v>272</v>
      </c>
      <c r="OT294" t="str">
        <f ca="1">IF($OT293&lt;&gt;"",IF(COUNTIF($OT$23:$OT293,$OT293)-INDEX($AF$23:$AF$48,MATCH($OT293,$AE$23:$AE$48,0),1)=0,INDEX($AE$23:$AE$48,MATCH($OT293,$AE$23:$AE$48,0)+1,1),$OT293),"")</f>
        <v/>
      </c>
      <c r="OU294" t="str">
        <f t="shared" ca="1" si="59"/>
        <v/>
      </c>
      <c r="OV294" t="str">
        <f t="shared" ca="1" si="56"/>
        <v/>
      </c>
      <c r="OW294" t="str">
        <f t="shared" ca="1" si="57"/>
        <v/>
      </c>
      <c r="OX294" t="str">
        <f t="shared" ca="1" si="58"/>
        <v/>
      </c>
    </row>
    <row r="295" spans="402:414">
      <c r="OL295">
        <v>273</v>
      </c>
      <c r="OT295" t="str">
        <f ca="1">IF($OT294&lt;&gt;"",IF(COUNTIF($OT$23:$OT294,$OT294)-INDEX($AF$23:$AF$48,MATCH($OT294,$AE$23:$AE$48,0),1)=0,INDEX($AE$23:$AE$48,MATCH($OT294,$AE$23:$AE$48,0)+1,1),$OT294),"")</f>
        <v/>
      </c>
      <c r="OU295" t="str">
        <f t="shared" ca="1" si="59"/>
        <v/>
      </c>
      <c r="OV295" t="str">
        <f t="shared" ca="1" si="56"/>
        <v/>
      </c>
      <c r="OW295" t="str">
        <f t="shared" ca="1" si="57"/>
        <v/>
      </c>
      <c r="OX295" t="str">
        <f t="shared" ca="1" si="58"/>
        <v/>
      </c>
    </row>
    <row r="296" spans="402:414">
      <c r="OL296">
        <v>274</v>
      </c>
      <c r="OT296" t="str">
        <f ca="1">IF($OT295&lt;&gt;"",IF(COUNTIF($OT$23:$OT295,$OT295)-INDEX($AF$23:$AF$48,MATCH($OT295,$AE$23:$AE$48,0),1)=0,INDEX($AE$23:$AE$48,MATCH($OT295,$AE$23:$AE$48,0)+1,1),$OT295),"")</f>
        <v/>
      </c>
      <c r="OU296" t="str">
        <f t="shared" ca="1" si="59"/>
        <v/>
      </c>
      <c r="OV296" t="str">
        <f t="shared" ca="1" si="56"/>
        <v/>
      </c>
      <c r="OW296" t="str">
        <f t="shared" ca="1" si="57"/>
        <v/>
      </c>
      <c r="OX296" t="str">
        <f t="shared" ca="1" si="58"/>
        <v/>
      </c>
    </row>
    <row r="297" spans="402:414">
      <c r="OL297">
        <v>275</v>
      </c>
      <c r="OT297" t="str">
        <f ca="1">IF($OT296&lt;&gt;"",IF(COUNTIF($OT$23:$OT296,$OT296)-INDEX($AF$23:$AF$48,MATCH($OT296,$AE$23:$AE$48,0),1)=0,INDEX($AE$23:$AE$48,MATCH($OT296,$AE$23:$AE$48,0)+1,1),$OT296),"")</f>
        <v/>
      </c>
      <c r="OU297" t="str">
        <f t="shared" ca="1" si="59"/>
        <v/>
      </c>
      <c r="OV297" t="str">
        <f t="shared" ca="1" si="56"/>
        <v/>
      </c>
      <c r="OW297" t="str">
        <f t="shared" ca="1" si="57"/>
        <v/>
      </c>
      <c r="OX297" t="str">
        <f t="shared" ca="1" si="58"/>
        <v/>
      </c>
    </row>
    <row r="298" spans="402:414">
      <c r="OL298">
        <v>276</v>
      </c>
      <c r="OT298" t="str">
        <f ca="1">IF($OT297&lt;&gt;"",IF(COUNTIF($OT$23:$OT297,$OT297)-INDEX($AF$23:$AF$48,MATCH($OT297,$AE$23:$AE$48,0),1)=0,INDEX($AE$23:$AE$48,MATCH($OT297,$AE$23:$AE$48,0)+1,1),$OT297),"")</f>
        <v/>
      </c>
      <c r="OU298" t="str">
        <f t="shared" ca="1" si="59"/>
        <v/>
      </c>
      <c r="OV298" t="str">
        <f t="shared" ca="1" si="56"/>
        <v/>
      </c>
      <c r="OW298" t="str">
        <f t="shared" ca="1" si="57"/>
        <v/>
      </c>
      <c r="OX298" t="str">
        <f t="shared" ca="1" si="58"/>
        <v/>
      </c>
    </row>
    <row r="299" spans="402:414">
      <c r="OL299">
        <v>277</v>
      </c>
      <c r="OT299" t="str">
        <f ca="1">IF($OT298&lt;&gt;"",IF(COUNTIF($OT$23:$OT298,$OT298)-INDEX($AF$23:$AF$48,MATCH($OT298,$AE$23:$AE$48,0),1)=0,INDEX($AE$23:$AE$48,MATCH($OT298,$AE$23:$AE$48,0)+1,1),$OT298),"")</f>
        <v/>
      </c>
      <c r="OU299" t="str">
        <f t="shared" ca="1" si="59"/>
        <v/>
      </c>
      <c r="OV299" t="str">
        <f t="shared" ca="1" si="56"/>
        <v/>
      </c>
      <c r="OW299" t="str">
        <f t="shared" ca="1" si="57"/>
        <v/>
      </c>
      <c r="OX299" t="str">
        <f t="shared" ca="1" si="58"/>
        <v/>
      </c>
    </row>
    <row r="300" spans="402:414">
      <c r="OL300">
        <v>278</v>
      </c>
      <c r="OT300" t="str">
        <f ca="1">IF($OT299&lt;&gt;"",IF(COUNTIF($OT$23:$OT299,$OT299)-INDEX($AF$23:$AF$48,MATCH($OT299,$AE$23:$AE$48,0),1)=0,INDEX($AE$23:$AE$48,MATCH($OT299,$AE$23:$AE$48,0)+1,1),$OT299),"")</f>
        <v/>
      </c>
      <c r="OU300" t="str">
        <f t="shared" ca="1" si="59"/>
        <v/>
      </c>
      <c r="OV300" t="str">
        <f t="shared" ca="1" si="56"/>
        <v/>
      </c>
      <c r="OW300" t="str">
        <f t="shared" ca="1" si="57"/>
        <v/>
      </c>
      <c r="OX300" t="str">
        <f t="shared" ca="1" si="58"/>
        <v/>
      </c>
    </row>
    <row r="301" spans="402:414">
      <c r="OL301">
        <v>279</v>
      </c>
      <c r="OT301" t="str">
        <f ca="1">IF($OT300&lt;&gt;"",IF(COUNTIF($OT$23:$OT300,$OT300)-INDEX($AF$23:$AF$48,MATCH($OT300,$AE$23:$AE$48,0),1)=0,INDEX($AE$23:$AE$48,MATCH($OT300,$AE$23:$AE$48,0)+1,1),$OT300),"")</f>
        <v/>
      </c>
      <c r="OU301" t="str">
        <f t="shared" ca="1" si="59"/>
        <v/>
      </c>
      <c r="OV301" t="str">
        <f t="shared" ca="1" si="56"/>
        <v/>
      </c>
      <c r="OW301" t="str">
        <f t="shared" ca="1" si="57"/>
        <v/>
      </c>
      <c r="OX301" t="str">
        <f t="shared" ca="1" si="58"/>
        <v/>
      </c>
    </row>
    <row r="302" spans="402:414">
      <c r="OL302">
        <v>280</v>
      </c>
      <c r="OT302" t="str">
        <f ca="1">IF($OT301&lt;&gt;"",IF(COUNTIF($OT$23:$OT301,$OT301)-INDEX($AF$23:$AF$48,MATCH($OT301,$AE$23:$AE$48,0),1)=0,INDEX($AE$23:$AE$48,MATCH($OT301,$AE$23:$AE$48,0)+1,1),$OT301),"")</f>
        <v/>
      </c>
      <c r="OU302" t="str">
        <f t="shared" ca="1" si="59"/>
        <v/>
      </c>
      <c r="OV302" t="str">
        <f t="shared" ca="1" si="56"/>
        <v/>
      </c>
      <c r="OW302" t="str">
        <f t="shared" ca="1" si="57"/>
        <v/>
      </c>
      <c r="OX302" t="str">
        <f t="shared" ca="1" si="58"/>
        <v/>
      </c>
    </row>
    <row r="303" spans="402:414">
      <c r="OL303">
        <v>281</v>
      </c>
      <c r="OT303" t="str">
        <f ca="1">IF($OT302&lt;&gt;"",IF(COUNTIF($OT$23:$OT302,$OT302)-INDEX($AF$23:$AF$48,MATCH($OT302,$AE$23:$AE$48,0),1)=0,INDEX($AE$23:$AE$48,MATCH($OT302,$AE$23:$AE$48,0)+1,1),$OT302),"")</f>
        <v/>
      </c>
      <c r="OU303" t="str">
        <f t="shared" ca="1" si="59"/>
        <v/>
      </c>
      <c r="OV303" t="str">
        <f t="shared" ca="1" si="56"/>
        <v/>
      </c>
      <c r="OW303" t="str">
        <f t="shared" ca="1" si="57"/>
        <v/>
      </c>
      <c r="OX303" t="str">
        <f t="shared" ca="1" si="58"/>
        <v/>
      </c>
    </row>
    <row r="304" spans="402:414">
      <c r="OL304">
        <v>282</v>
      </c>
      <c r="OT304" t="str">
        <f ca="1">IF($OT303&lt;&gt;"",IF(COUNTIF($OT$23:$OT303,$OT303)-INDEX($AF$23:$AF$48,MATCH($OT303,$AE$23:$AE$48,0),1)=0,INDEX($AE$23:$AE$48,MATCH($OT303,$AE$23:$AE$48,0)+1,1),$OT303),"")</f>
        <v/>
      </c>
      <c r="OU304" t="str">
        <f t="shared" ca="1" si="59"/>
        <v/>
      </c>
      <c r="OV304" t="str">
        <f t="shared" ca="1" si="56"/>
        <v/>
      </c>
      <c r="OW304" t="str">
        <f t="shared" ca="1" si="57"/>
        <v/>
      </c>
      <c r="OX304" t="str">
        <f t="shared" ca="1" si="58"/>
        <v/>
      </c>
    </row>
    <row r="305" spans="402:414">
      <c r="OL305">
        <v>283</v>
      </c>
      <c r="OT305" t="str">
        <f ca="1">IF($OT304&lt;&gt;"",IF(COUNTIF($OT$23:$OT304,$OT304)-INDEX($AF$23:$AF$48,MATCH($OT304,$AE$23:$AE$48,0),1)=0,INDEX($AE$23:$AE$48,MATCH($OT304,$AE$23:$AE$48,0)+1,1),$OT304),"")</f>
        <v/>
      </c>
      <c r="OU305" t="str">
        <f t="shared" ca="1" si="59"/>
        <v/>
      </c>
      <c r="OV305" t="str">
        <f t="shared" ca="1" si="56"/>
        <v/>
      </c>
      <c r="OW305" t="str">
        <f t="shared" ca="1" si="57"/>
        <v/>
      </c>
      <c r="OX305" t="str">
        <f t="shared" ca="1" si="58"/>
        <v/>
      </c>
    </row>
    <row r="306" spans="402:414">
      <c r="OL306">
        <v>284</v>
      </c>
      <c r="OT306" t="str">
        <f ca="1">IF($OT305&lt;&gt;"",IF(COUNTIF($OT$23:$OT305,$OT305)-INDEX($AF$23:$AF$48,MATCH($OT305,$AE$23:$AE$48,0),1)=0,INDEX($AE$23:$AE$48,MATCH($OT305,$AE$23:$AE$48,0)+1,1),$OT305),"")</f>
        <v/>
      </c>
      <c r="OU306" t="str">
        <f t="shared" ca="1" si="59"/>
        <v/>
      </c>
      <c r="OV306" t="str">
        <f t="shared" ca="1" si="56"/>
        <v/>
      </c>
      <c r="OW306" t="str">
        <f t="shared" ca="1" si="57"/>
        <v/>
      </c>
      <c r="OX306" t="str">
        <f t="shared" ca="1" si="58"/>
        <v/>
      </c>
    </row>
    <row r="307" spans="402:414">
      <c r="OL307">
        <v>285</v>
      </c>
      <c r="OT307" t="str">
        <f ca="1">IF($OT306&lt;&gt;"",IF(COUNTIF($OT$23:$OT306,$OT306)-INDEX($AF$23:$AF$48,MATCH($OT306,$AE$23:$AE$48,0),1)=0,INDEX($AE$23:$AE$48,MATCH($OT306,$AE$23:$AE$48,0)+1,1),$OT306),"")</f>
        <v/>
      </c>
      <c r="OU307" t="str">
        <f t="shared" ca="1" si="59"/>
        <v/>
      </c>
      <c r="OV307" t="str">
        <f t="shared" ca="1" si="56"/>
        <v/>
      </c>
      <c r="OW307" t="str">
        <f t="shared" ca="1" si="57"/>
        <v/>
      </c>
      <c r="OX307" t="str">
        <f t="shared" ca="1" si="58"/>
        <v/>
      </c>
    </row>
    <row r="308" spans="402:414">
      <c r="OL308">
        <v>286</v>
      </c>
      <c r="OT308" t="str">
        <f ca="1">IF($OT307&lt;&gt;"",IF(COUNTIF($OT$23:$OT307,$OT307)-INDEX($AF$23:$AF$48,MATCH($OT307,$AE$23:$AE$48,0),1)=0,INDEX($AE$23:$AE$48,MATCH($OT307,$AE$23:$AE$48,0)+1,1),$OT307),"")</f>
        <v/>
      </c>
      <c r="OU308" t="str">
        <f t="shared" ca="1" si="59"/>
        <v/>
      </c>
      <c r="OV308" t="str">
        <f t="shared" ca="1" si="56"/>
        <v/>
      </c>
      <c r="OW308" t="str">
        <f t="shared" ca="1" si="57"/>
        <v/>
      </c>
      <c r="OX308" t="str">
        <f t="shared" ca="1" si="58"/>
        <v/>
      </c>
    </row>
    <row r="309" spans="402:414">
      <c r="OL309">
        <v>287</v>
      </c>
      <c r="OT309" t="str">
        <f ca="1">IF($OT308&lt;&gt;"",IF(COUNTIF($OT$23:$OT308,$OT308)-INDEX($AF$23:$AF$48,MATCH($OT308,$AE$23:$AE$48,0),1)=0,INDEX($AE$23:$AE$48,MATCH($OT308,$AE$23:$AE$48,0)+1,1),$OT308),"")</f>
        <v/>
      </c>
      <c r="OU309" t="str">
        <f t="shared" ca="1" si="59"/>
        <v/>
      </c>
      <c r="OV309" t="str">
        <f t="shared" ca="1" si="56"/>
        <v/>
      </c>
      <c r="OW309" t="str">
        <f t="shared" ca="1" si="57"/>
        <v/>
      </c>
      <c r="OX309" t="str">
        <f t="shared" ca="1" si="58"/>
        <v/>
      </c>
    </row>
    <row r="310" spans="402:414">
      <c r="OL310">
        <v>288</v>
      </c>
      <c r="OT310" t="str">
        <f ca="1">IF($OT309&lt;&gt;"",IF(COUNTIF($OT$23:$OT309,$OT309)-INDEX($AF$23:$AF$48,MATCH($OT309,$AE$23:$AE$48,0),1)=0,INDEX($AE$23:$AE$48,MATCH($OT309,$AE$23:$AE$48,0)+1,1),$OT309),"")</f>
        <v/>
      </c>
      <c r="OU310" t="str">
        <f t="shared" ca="1" si="59"/>
        <v/>
      </c>
      <c r="OV310" t="str">
        <f t="shared" ca="1" si="56"/>
        <v/>
      </c>
      <c r="OW310" t="str">
        <f t="shared" ca="1" si="57"/>
        <v/>
      </c>
      <c r="OX310" t="str">
        <f t="shared" ca="1" si="58"/>
        <v/>
      </c>
    </row>
    <row r="311" spans="402:414">
      <c r="OL311">
        <v>289</v>
      </c>
      <c r="OT311" t="str">
        <f ca="1">IF($OT310&lt;&gt;"",IF(COUNTIF($OT$23:$OT310,$OT310)-INDEX($AF$23:$AF$48,MATCH($OT310,$AE$23:$AE$48,0),1)=0,INDEX($AE$23:$AE$48,MATCH($OT310,$AE$23:$AE$48,0)+1,1),$OT310),"")</f>
        <v/>
      </c>
      <c r="OU311" t="str">
        <f t="shared" ca="1" si="59"/>
        <v/>
      </c>
      <c r="OV311" t="str">
        <f t="shared" ca="1" si="56"/>
        <v/>
      </c>
      <c r="OW311" t="str">
        <f t="shared" ca="1" si="57"/>
        <v/>
      </c>
      <c r="OX311" t="str">
        <f t="shared" ca="1" si="58"/>
        <v/>
      </c>
    </row>
    <row r="312" spans="402:414">
      <c r="OL312">
        <v>290</v>
      </c>
      <c r="OT312" t="str">
        <f ca="1">IF($OT311&lt;&gt;"",IF(COUNTIF($OT$23:$OT311,$OT311)-INDEX($AF$23:$AF$48,MATCH($OT311,$AE$23:$AE$48,0),1)=0,INDEX($AE$23:$AE$48,MATCH($OT311,$AE$23:$AE$48,0)+1,1),$OT311),"")</f>
        <v/>
      </c>
      <c r="OU312" t="str">
        <f t="shared" ca="1" si="59"/>
        <v/>
      </c>
      <c r="OV312" t="str">
        <f t="shared" ca="1" si="56"/>
        <v/>
      </c>
      <c r="OW312" t="str">
        <f t="shared" ca="1" si="57"/>
        <v/>
      </c>
      <c r="OX312" t="str">
        <f t="shared" ca="1" si="58"/>
        <v/>
      </c>
    </row>
    <row r="313" spans="402:414">
      <c r="OL313">
        <v>291</v>
      </c>
      <c r="OT313" t="str">
        <f ca="1">IF($OT312&lt;&gt;"",IF(COUNTIF($OT$23:$OT312,$OT312)-INDEX($AF$23:$AF$48,MATCH($OT312,$AE$23:$AE$48,0),1)=0,INDEX($AE$23:$AE$48,MATCH($OT312,$AE$23:$AE$48,0)+1,1),$OT312),"")</f>
        <v/>
      </c>
      <c r="OU313" t="str">
        <f t="shared" ca="1" si="59"/>
        <v/>
      </c>
      <c r="OV313" t="str">
        <f t="shared" ca="1" si="56"/>
        <v/>
      </c>
      <c r="OW313" t="str">
        <f t="shared" ca="1" si="57"/>
        <v/>
      </c>
      <c r="OX313" t="str">
        <f t="shared" ca="1" si="58"/>
        <v/>
      </c>
    </row>
    <row r="314" spans="402:414">
      <c r="OL314">
        <v>292</v>
      </c>
      <c r="OT314" t="str">
        <f ca="1">IF($OT313&lt;&gt;"",IF(COUNTIF($OT$23:$OT313,$OT313)-INDEX($AF$23:$AF$48,MATCH($OT313,$AE$23:$AE$48,0),1)=0,INDEX($AE$23:$AE$48,MATCH($OT313,$AE$23:$AE$48,0)+1,1),$OT313),"")</f>
        <v/>
      </c>
      <c r="OU314" t="str">
        <f t="shared" ca="1" si="59"/>
        <v/>
      </c>
      <c r="OV314" t="str">
        <f t="shared" ca="1" si="56"/>
        <v/>
      </c>
      <c r="OW314" t="str">
        <f t="shared" ca="1" si="57"/>
        <v/>
      </c>
      <c r="OX314" t="str">
        <f t="shared" ca="1" si="58"/>
        <v/>
      </c>
    </row>
    <row r="315" spans="402:414">
      <c r="OL315">
        <v>293</v>
      </c>
      <c r="OT315" t="str">
        <f ca="1">IF($OT314&lt;&gt;"",IF(COUNTIF($OT$23:$OT314,$OT314)-INDEX($AF$23:$AF$48,MATCH($OT314,$AE$23:$AE$48,0),1)=0,INDEX($AE$23:$AE$48,MATCH($OT314,$AE$23:$AE$48,0)+1,1),$OT314),"")</f>
        <v/>
      </c>
      <c r="OU315" t="str">
        <f t="shared" ca="1" si="59"/>
        <v/>
      </c>
      <c r="OV315" t="str">
        <f t="shared" ca="1" si="56"/>
        <v/>
      </c>
      <c r="OW315" t="str">
        <f t="shared" ca="1" si="57"/>
        <v/>
      </c>
      <c r="OX315" t="str">
        <f t="shared" ca="1" si="58"/>
        <v/>
      </c>
    </row>
    <row r="316" spans="402:414">
      <c r="OL316">
        <v>294</v>
      </c>
      <c r="OT316" t="str">
        <f ca="1">IF($OT315&lt;&gt;"",IF(COUNTIF($OT$23:$OT315,$OT315)-INDEX($AF$23:$AF$48,MATCH($OT315,$AE$23:$AE$48,0),1)=0,INDEX($AE$23:$AE$48,MATCH($OT315,$AE$23:$AE$48,0)+1,1),$OT315),"")</f>
        <v/>
      </c>
      <c r="OU316" t="str">
        <f t="shared" ca="1" si="59"/>
        <v/>
      </c>
      <c r="OV316" t="str">
        <f t="shared" ca="1" si="56"/>
        <v/>
      </c>
      <c r="OW316" t="str">
        <f t="shared" ca="1" si="57"/>
        <v/>
      </c>
      <c r="OX316" t="str">
        <f t="shared" ca="1" si="58"/>
        <v/>
      </c>
    </row>
    <row r="317" spans="402:414">
      <c r="OL317">
        <v>295</v>
      </c>
      <c r="OT317" t="str">
        <f ca="1">IF($OT316&lt;&gt;"",IF(COUNTIF($OT$23:$OT316,$OT316)-INDEX($AF$23:$AF$48,MATCH($OT316,$AE$23:$AE$48,0),1)=0,INDEX($AE$23:$AE$48,MATCH($OT316,$AE$23:$AE$48,0)+1,1),$OT316),"")</f>
        <v/>
      </c>
      <c r="OU317" t="str">
        <f t="shared" ca="1" si="59"/>
        <v/>
      </c>
      <c r="OV317" t="str">
        <f t="shared" ca="1" si="56"/>
        <v/>
      </c>
      <c r="OW317" t="str">
        <f t="shared" ca="1" si="57"/>
        <v/>
      </c>
      <c r="OX317" t="str">
        <f t="shared" ca="1" si="58"/>
        <v/>
      </c>
    </row>
    <row r="318" spans="402:414">
      <c r="OL318">
        <v>296</v>
      </c>
      <c r="OT318" t="str">
        <f ca="1">IF($OT317&lt;&gt;"",IF(COUNTIF($OT$23:$OT317,$OT317)-INDEX($AF$23:$AF$48,MATCH($OT317,$AE$23:$AE$48,0),1)=0,INDEX($AE$23:$AE$48,MATCH($OT317,$AE$23:$AE$48,0)+1,1),$OT317),"")</f>
        <v/>
      </c>
      <c r="OU318" t="str">
        <f t="shared" ca="1" si="59"/>
        <v/>
      </c>
      <c r="OV318" t="str">
        <f t="shared" ca="1" si="56"/>
        <v/>
      </c>
      <c r="OW318" t="str">
        <f t="shared" ca="1" si="57"/>
        <v/>
      </c>
      <c r="OX318" t="str">
        <f t="shared" ca="1" si="58"/>
        <v/>
      </c>
    </row>
    <row r="319" spans="402:414">
      <c r="OL319">
        <v>297</v>
      </c>
      <c r="OT319" t="str">
        <f ca="1">IF($OT318&lt;&gt;"",IF(COUNTIF($OT$23:$OT318,$OT318)-INDEX($AF$23:$AF$48,MATCH($OT318,$AE$23:$AE$48,0),1)=0,INDEX($AE$23:$AE$48,MATCH($OT318,$AE$23:$AE$48,0)+1,1),$OT318),"")</f>
        <v/>
      </c>
      <c r="OU319" t="str">
        <f t="shared" ca="1" si="59"/>
        <v/>
      </c>
      <c r="OV319" t="str">
        <f t="shared" ca="1" si="56"/>
        <v/>
      </c>
      <c r="OW319" t="str">
        <f t="shared" ca="1" si="57"/>
        <v/>
      </c>
      <c r="OX319" t="str">
        <f t="shared" ca="1" si="58"/>
        <v/>
      </c>
    </row>
    <row r="320" spans="402:414">
      <c r="OL320">
        <v>298</v>
      </c>
      <c r="OT320" t="str">
        <f ca="1">IF($OT319&lt;&gt;"",IF(COUNTIF($OT$23:$OT319,$OT319)-INDEX($AF$23:$AF$48,MATCH($OT319,$AE$23:$AE$48,0),1)=0,INDEX($AE$23:$AE$48,MATCH($OT319,$AE$23:$AE$48,0)+1,1),$OT319),"")</f>
        <v/>
      </c>
      <c r="OU320" t="str">
        <f t="shared" ca="1" si="59"/>
        <v/>
      </c>
      <c r="OV320" t="str">
        <f t="shared" ca="1" si="56"/>
        <v/>
      </c>
      <c r="OW320" t="str">
        <f t="shared" ca="1" si="57"/>
        <v/>
      </c>
      <c r="OX320" t="str">
        <f t="shared" ca="1" si="58"/>
        <v/>
      </c>
    </row>
    <row r="321" spans="402:414">
      <c r="OL321">
        <v>299</v>
      </c>
      <c r="OT321" t="str">
        <f ca="1">IF($OT320&lt;&gt;"",IF(COUNTIF($OT$23:$OT320,$OT320)-INDEX($AF$23:$AF$48,MATCH($OT320,$AE$23:$AE$48,0),1)=0,INDEX($AE$23:$AE$48,MATCH($OT320,$AE$23:$AE$48,0)+1,1),$OT320),"")</f>
        <v/>
      </c>
      <c r="OU321" t="str">
        <f t="shared" ca="1" si="59"/>
        <v/>
      </c>
      <c r="OV321" t="str">
        <f t="shared" ca="1" si="56"/>
        <v/>
      </c>
      <c r="OW321" t="str">
        <f t="shared" ca="1" si="57"/>
        <v/>
      </c>
      <c r="OX321" t="str">
        <f t="shared" ca="1" si="58"/>
        <v/>
      </c>
    </row>
    <row r="322" spans="402:414">
      <c r="OL322">
        <v>300</v>
      </c>
      <c r="OT322" t="str">
        <f ca="1">IF($OT321&lt;&gt;"",IF(COUNTIF($OT$23:$OT321,$OT321)-INDEX($AF$23:$AF$48,MATCH($OT321,$AE$23:$AE$48,0),1)=0,INDEX($AE$23:$AE$48,MATCH($OT321,$AE$23:$AE$48,0)+1,1),$OT321),"")</f>
        <v/>
      </c>
      <c r="OU322" t="str">
        <f t="shared" ca="1" si="59"/>
        <v/>
      </c>
      <c r="OV322" t="str">
        <f t="shared" ca="1" si="56"/>
        <v/>
      </c>
      <c r="OW322" t="str">
        <f t="shared" ca="1" si="57"/>
        <v/>
      </c>
      <c r="OX322" t="str">
        <f t="shared" ca="1" si="58"/>
        <v/>
      </c>
    </row>
    <row r="323" spans="402:414">
      <c r="OL323">
        <v>301</v>
      </c>
      <c r="OT323" t="str">
        <f ca="1">IF($OT322&lt;&gt;"",IF(COUNTIF($OT$23:$OT322,$OT322)-INDEX($AF$23:$AF$48,MATCH($OT322,$AE$23:$AE$48,0),1)=0,INDEX($AE$23:$AE$48,MATCH($OT322,$AE$23:$AE$48,0)+1,1),$OT322),"")</f>
        <v/>
      </c>
      <c r="OU323" t="str">
        <f t="shared" ca="1" si="59"/>
        <v/>
      </c>
      <c r="OV323" t="str">
        <f t="shared" ca="1" si="56"/>
        <v/>
      </c>
      <c r="OW323" t="str">
        <f t="shared" ca="1" si="57"/>
        <v/>
      </c>
      <c r="OX323" t="str">
        <f t="shared" ca="1" si="58"/>
        <v/>
      </c>
    </row>
    <row r="324" spans="402:414">
      <c r="OL324">
        <v>302</v>
      </c>
      <c r="OT324" t="str">
        <f ca="1">IF($OT323&lt;&gt;"",IF(COUNTIF($OT$23:$OT323,$OT323)-INDEX($AF$23:$AF$48,MATCH($OT323,$AE$23:$AE$48,0),1)=0,INDEX($AE$23:$AE$48,MATCH($OT323,$AE$23:$AE$48,0)+1,1),$OT323),"")</f>
        <v/>
      </c>
      <c r="OU324" t="str">
        <f t="shared" ca="1" si="59"/>
        <v/>
      </c>
      <c r="OV324" t="str">
        <f t="shared" ca="1" si="56"/>
        <v/>
      </c>
      <c r="OW324" t="str">
        <f t="shared" ca="1" si="57"/>
        <v/>
      </c>
      <c r="OX324" t="str">
        <f t="shared" ca="1" si="58"/>
        <v/>
      </c>
    </row>
    <row r="325" spans="402:414">
      <c r="OL325">
        <v>303</v>
      </c>
      <c r="OT325" t="str">
        <f ca="1">IF($OT324&lt;&gt;"",IF(COUNTIF($OT$23:$OT324,$OT324)-INDEX($AF$23:$AF$48,MATCH($OT324,$AE$23:$AE$48,0),1)=0,INDEX($AE$23:$AE$48,MATCH($OT324,$AE$23:$AE$48,0)+1,1),$OT324),"")</f>
        <v/>
      </c>
      <c r="OU325" t="str">
        <f t="shared" ca="1" si="59"/>
        <v/>
      </c>
      <c r="OV325" t="str">
        <f t="shared" ca="1" si="56"/>
        <v/>
      </c>
      <c r="OW325" t="str">
        <f t="shared" ca="1" si="57"/>
        <v/>
      </c>
      <c r="OX325" t="str">
        <f t="shared" ca="1" si="58"/>
        <v/>
      </c>
    </row>
    <row r="326" spans="402:414">
      <c r="OL326">
        <v>304</v>
      </c>
      <c r="OT326" t="str">
        <f ca="1">IF($OT325&lt;&gt;"",IF(COUNTIF($OT$23:$OT325,$OT325)-INDEX($AF$23:$AF$48,MATCH($OT325,$AE$23:$AE$48,0),1)=0,INDEX($AE$23:$AE$48,MATCH($OT325,$AE$23:$AE$48,0)+1,1),$OT325),"")</f>
        <v/>
      </c>
      <c r="OU326" t="str">
        <f t="shared" ca="1" si="59"/>
        <v/>
      </c>
      <c r="OV326" t="str">
        <f t="shared" ca="1" si="56"/>
        <v/>
      </c>
      <c r="OW326" t="str">
        <f t="shared" ca="1" si="57"/>
        <v/>
      </c>
      <c r="OX326" t="str">
        <f t="shared" ca="1" si="58"/>
        <v/>
      </c>
    </row>
    <row r="327" spans="402:414">
      <c r="OL327">
        <v>305</v>
      </c>
      <c r="OT327" t="str">
        <f ca="1">IF($OT326&lt;&gt;"",IF(COUNTIF($OT$23:$OT326,$OT326)-INDEX($AF$23:$AF$48,MATCH($OT326,$AE$23:$AE$48,0),1)=0,INDEX($AE$23:$AE$48,MATCH($OT326,$AE$23:$AE$48,0)+1,1),$OT326),"")</f>
        <v/>
      </c>
      <c r="OU327" t="str">
        <f t="shared" ca="1" si="59"/>
        <v/>
      </c>
      <c r="OV327" t="str">
        <f t="shared" ca="1" si="56"/>
        <v/>
      </c>
      <c r="OW327" t="str">
        <f t="shared" ca="1" si="57"/>
        <v/>
      </c>
      <c r="OX327" t="str">
        <f t="shared" ca="1" si="58"/>
        <v/>
      </c>
    </row>
    <row r="328" spans="402:414">
      <c r="OL328">
        <v>306</v>
      </c>
      <c r="OT328" t="str">
        <f ca="1">IF($OT327&lt;&gt;"",IF(COUNTIF($OT$23:$OT327,$OT327)-INDEX($AF$23:$AF$48,MATCH($OT327,$AE$23:$AE$48,0),1)=0,INDEX($AE$23:$AE$48,MATCH($OT327,$AE$23:$AE$48,0)+1,1),$OT327),"")</f>
        <v/>
      </c>
      <c r="OU328" t="str">
        <f t="shared" ca="1" si="59"/>
        <v/>
      </c>
      <c r="OV328" t="str">
        <f t="shared" ca="1" si="56"/>
        <v/>
      </c>
      <c r="OW328" t="str">
        <f t="shared" ca="1" si="57"/>
        <v/>
      </c>
      <c r="OX328" t="str">
        <f t="shared" ca="1" si="58"/>
        <v/>
      </c>
    </row>
    <row r="329" spans="402:414">
      <c r="OL329">
        <v>307</v>
      </c>
      <c r="OT329" t="str">
        <f ca="1">IF($OT328&lt;&gt;"",IF(COUNTIF($OT$23:$OT328,$OT328)-INDEX($AF$23:$AF$48,MATCH($OT328,$AE$23:$AE$48,0),1)=0,INDEX($AE$23:$AE$48,MATCH($OT328,$AE$23:$AE$48,0)+1,1),$OT328),"")</f>
        <v/>
      </c>
      <c r="OU329" t="str">
        <f t="shared" ca="1" si="59"/>
        <v/>
      </c>
      <c r="OV329" t="str">
        <f t="shared" ca="1" si="56"/>
        <v/>
      </c>
      <c r="OW329" t="str">
        <f t="shared" ca="1" si="57"/>
        <v/>
      </c>
      <c r="OX329" t="str">
        <f t="shared" ca="1" si="58"/>
        <v/>
      </c>
    </row>
    <row r="330" spans="402:414">
      <c r="OL330">
        <v>308</v>
      </c>
      <c r="OT330" t="str">
        <f ca="1">IF($OT329&lt;&gt;"",IF(COUNTIF($OT$23:$OT329,$OT329)-INDEX($AF$23:$AF$48,MATCH($OT329,$AE$23:$AE$48,0),1)=0,INDEX($AE$23:$AE$48,MATCH($OT329,$AE$23:$AE$48,0)+1,1),$OT329),"")</f>
        <v/>
      </c>
      <c r="OU330" t="str">
        <f t="shared" ca="1" si="59"/>
        <v/>
      </c>
      <c r="OV330" t="str">
        <f t="shared" ca="1" si="56"/>
        <v/>
      </c>
      <c r="OW330" t="str">
        <f t="shared" ca="1" si="57"/>
        <v/>
      </c>
      <c r="OX330" t="str">
        <f t="shared" ca="1" si="58"/>
        <v/>
      </c>
    </row>
    <row r="331" spans="402:414">
      <c r="OL331">
        <v>309</v>
      </c>
      <c r="OT331" t="str">
        <f ca="1">IF($OT330&lt;&gt;"",IF(COUNTIF($OT$23:$OT330,$OT330)-INDEX($AF$23:$AF$48,MATCH($OT330,$AE$23:$AE$48,0),1)=0,INDEX($AE$23:$AE$48,MATCH($OT330,$AE$23:$AE$48,0)+1,1),$OT330),"")</f>
        <v/>
      </c>
      <c r="OU331" t="str">
        <f t="shared" ca="1" si="59"/>
        <v/>
      </c>
      <c r="OV331" t="str">
        <f t="shared" ca="1" si="56"/>
        <v/>
      </c>
      <c r="OW331" t="str">
        <f t="shared" ca="1" si="57"/>
        <v/>
      </c>
      <c r="OX331" t="str">
        <f t="shared" ca="1" si="58"/>
        <v/>
      </c>
    </row>
    <row r="332" spans="402:414">
      <c r="OL332">
        <v>310</v>
      </c>
      <c r="OT332" t="str">
        <f ca="1">IF($OT331&lt;&gt;"",IF(COUNTIF($OT$23:$OT331,$OT331)-INDEX($AF$23:$AF$48,MATCH($OT331,$AE$23:$AE$48,0),1)=0,INDEX($AE$23:$AE$48,MATCH($OT331,$AE$23:$AE$48,0)+1,1),$OT331),"")</f>
        <v/>
      </c>
      <c r="OU332" t="str">
        <f t="shared" ca="1" si="59"/>
        <v/>
      </c>
      <c r="OV332" t="str">
        <f t="shared" ca="1" si="56"/>
        <v/>
      </c>
      <c r="OW332" t="str">
        <f t="shared" ca="1" si="57"/>
        <v/>
      </c>
      <c r="OX332" t="str">
        <f t="shared" ca="1" si="58"/>
        <v/>
      </c>
    </row>
    <row r="333" spans="402:414">
      <c r="OL333">
        <v>311</v>
      </c>
      <c r="OT333" t="str">
        <f ca="1">IF($OT332&lt;&gt;"",IF(COUNTIF($OT$23:$OT332,$OT332)-INDEX($AF$23:$AF$48,MATCH($OT332,$AE$23:$AE$48,0),1)=0,INDEX($AE$23:$AE$48,MATCH($OT332,$AE$23:$AE$48,0)+1,1),$OT332),"")</f>
        <v/>
      </c>
      <c r="OU333" t="str">
        <f t="shared" ca="1" si="59"/>
        <v/>
      </c>
      <c r="OV333" t="str">
        <f t="shared" ca="1" si="56"/>
        <v/>
      </c>
      <c r="OW333" t="str">
        <f t="shared" ca="1" si="57"/>
        <v/>
      </c>
      <c r="OX333" t="str">
        <f t="shared" ca="1" si="58"/>
        <v/>
      </c>
    </row>
    <row r="334" spans="402:414">
      <c r="OL334">
        <v>312</v>
      </c>
      <c r="OT334" t="str">
        <f ca="1">IF($OT333&lt;&gt;"",IF(COUNTIF($OT$23:$OT333,$OT333)-INDEX($AF$23:$AF$48,MATCH($OT333,$AE$23:$AE$48,0),1)=0,INDEX($AE$23:$AE$48,MATCH($OT333,$AE$23:$AE$48,0)+1,1),$OT333),"")</f>
        <v/>
      </c>
      <c r="OU334" t="str">
        <f t="shared" ca="1" si="59"/>
        <v/>
      </c>
      <c r="OV334" t="str">
        <f t="shared" ca="1" si="56"/>
        <v/>
      </c>
      <c r="OW334" t="str">
        <f t="shared" ca="1" si="57"/>
        <v/>
      </c>
      <c r="OX334" t="str">
        <f t="shared" ca="1" si="58"/>
        <v/>
      </c>
    </row>
    <row r="335" spans="402:414">
      <c r="OL335">
        <v>313</v>
      </c>
      <c r="OT335" t="str">
        <f ca="1">IF($OT334&lt;&gt;"",IF(COUNTIF($OT$23:$OT334,$OT334)-INDEX($AF$23:$AF$48,MATCH($OT334,$AE$23:$AE$48,0),1)=0,INDEX($AE$23:$AE$48,MATCH($OT334,$AE$23:$AE$48,0)+1,1),$OT334),"")</f>
        <v/>
      </c>
      <c r="OU335" t="str">
        <f t="shared" ca="1" si="59"/>
        <v/>
      </c>
      <c r="OV335" t="str">
        <f t="shared" ca="1" si="56"/>
        <v/>
      </c>
      <c r="OW335" t="str">
        <f t="shared" ca="1" si="57"/>
        <v/>
      </c>
      <c r="OX335" t="str">
        <f t="shared" ca="1" si="58"/>
        <v/>
      </c>
    </row>
    <row r="336" spans="402:414">
      <c r="OL336">
        <v>314</v>
      </c>
      <c r="OT336" t="str">
        <f ca="1">IF($OT335&lt;&gt;"",IF(COUNTIF($OT$23:$OT335,$OT335)-INDEX($AF$23:$AF$48,MATCH($OT335,$AE$23:$AE$48,0),1)=0,INDEX($AE$23:$AE$48,MATCH($OT335,$AE$23:$AE$48,0)+1,1),$OT335),"")</f>
        <v/>
      </c>
      <c r="OU336" t="str">
        <f t="shared" ca="1" si="59"/>
        <v/>
      </c>
      <c r="OV336" t="str">
        <f t="shared" ca="1" si="56"/>
        <v/>
      </c>
      <c r="OW336" t="str">
        <f t="shared" ca="1" si="57"/>
        <v/>
      </c>
      <c r="OX336" t="str">
        <f t="shared" ca="1" si="58"/>
        <v/>
      </c>
    </row>
    <row r="337" spans="402:414">
      <c r="OL337">
        <v>315</v>
      </c>
      <c r="OT337" t="str">
        <f ca="1">IF($OT336&lt;&gt;"",IF(COUNTIF($OT$23:$OT336,$OT336)-INDEX($AF$23:$AF$48,MATCH($OT336,$AE$23:$AE$48,0),1)=0,INDEX($AE$23:$AE$48,MATCH($OT336,$AE$23:$AE$48,0)+1,1),$OT336),"")</f>
        <v/>
      </c>
      <c r="OU337" t="str">
        <f t="shared" ca="1" si="59"/>
        <v/>
      </c>
      <c r="OV337" t="str">
        <f t="shared" ca="1" si="56"/>
        <v/>
      </c>
      <c r="OW337" t="str">
        <f t="shared" ca="1" si="57"/>
        <v/>
      </c>
      <c r="OX337" t="str">
        <f t="shared" ca="1" si="58"/>
        <v/>
      </c>
    </row>
    <row r="338" spans="402:414">
      <c r="OL338">
        <v>316</v>
      </c>
      <c r="OT338" t="str">
        <f ca="1">IF($OT337&lt;&gt;"",IF(COUNTIF($OT$23:$OT337,$OT337)-INDEX($AF$23:$AF$48,MATCH($OT337,$AE$23:$AE$48,0),1)=0,INDEX($AE$23:$AE$48,MATCH($OT337,$AE$23:$AE$48,0)+1,1),$OT337),"")</f>
        <v/>
      </c>
      <c r="OU338" t="str">
        <f t="shared" ca="1" si="59"/>
        <v/>
      </c>
      <c r="OV338" t="str">
        <f t="shared" ca="1" si="56"/>
        <v/>
      </c>
      <c r="OW338" t="str">
        <f t="shared" ca="1" si="57"/>
        <v/>
      </c>
      <c r="OX338" t="str">
        <f t="shared" ca="1" si="58"/>
        <v/>
      </c>
    </row>
    <row r="339" spans="402:414">
      <c r="OL339">
        <v>317</v>
      </c>
      <c r="OT339" t="str">
        <f ca="1">IF($OT338&lt;&gt;"",IF(COUNTIF($OT$23:$OT338,$OT338)-INDEX($AF$23:$AF$48,MATCH($OT338,$AE$23:$AE$48,0),1)=0,INDEX($AE$23:$AE$48,MATCH($OT338,$AE$23:$AE$48,0)+1,1),$OT338),"")</f>
        <v/>
      </c>
      <c r="OU339" t="str">
        <f t="shared" ca="1" si="59"/>
        <v/>
      </c>
      <c r="OV339" t="str">
        <f t="shared" ca="1" si="56"/>
        <v/>
      </c>
      <c r="OW339" t="str">
        <f t="shared" ca="1" si="57"/>
        <v/>
      </c>
      <c r="OX339" t="str">
        <f t="shared" ca="1" si="58"/>
        <v/>
      </c>
    </row>
    <row r="340" spans="402:414">
      <c r="OL340">
        <v>318</v>
      </c>
      <c r="OT340" t="str">
        <f ca="1">IF($OT339&lt;&gt;"",IF(COUNTIF($OT$23:$OT339,$OT339)-INDEX($AF$23:$AF$48,MATCH($OT339,$AE$23:$AE$48,0),1)=0,INDEX($AE$23:$AE$48,MATCH($OT339,$AE$23:$AE$48,0)+1,1),$OT339),"")</f>
        <v/>
      </c>
      <c r="OU340" t="str">
        <f t="shared" ca="1" si="59"/>
        <v/>
      </c>
      <c r="OV340" t="str">
        <f t="shared" ca="1" si="56"/>
        <v/>
      </c>
      <c r="OW340" t="str">
        <f t="shared" ca="1" si="57"/>
        <v/>
      </c>
      <c r="OX340" t="str">
        <f t="shared" ca="1" si="58"/>
        <v/>
      </c>
    </row>
    <row r="341" spans="402:414">
      <c r="OL341">
        <v>319</v>
      </c>
      <c r="OT341" t="str">
        <f ca="1">IF($OT340&lt;&gt;"",IF(COUNTIF($OT$23:$OT340,$OT340)-INDEX($AF$23:$AF$48,MATCH($OT340,$AE$23:$AE$48,0),1)=0,INDEX($AE$23:$AE$48,MATCH($OT340,$AE$23:$AE$48,0)+1,1),$OT340),"")</f>
        <v/>
      </c>
      <c r="OU341" t="str">
        <f t="shared" ca="1" si="59"/>
        <v/>
      </c>
      <c r="OV341" t="str">
        <f t="shared" ca="1" si="56"/>
        <v/>
      </c>
      <c r="OW341" t="str">
        <f t="shared" ca="1" si="57"/>
        <v/>
      </c>
      <c r="OX341" t="str">
        <f t="shared" ca="1" si="58"/>
        <v/>
      </c>
    </row>
    <row r="342" spans="402:414">
      <c r="OL342">
        <v>320</v>
      </c>
      <c r="OT342" t="str">
        <f ca="1">IF($OT341&lt;&gt;"",IF(COUNTIF($OT$23:$OT341,$OT341)-INDEX($AF$23:$AF$48,MATCH($OT341,$AE$23:$AE$48,0),1)=0,INDEX($AE$23:$AE$48,MATCH($OT341,$AE$23:$AE$48,0)+1,1),$OT341),"")</f>
        <v/>
      </c>
      <c r="OU342" t="str">
        <f t="shared" ca="1" si="59"/>
        <v/>
      </c>
      <c r="OV342" t="str">
        <f t="shared" ca="1" si="56"/>
        <v/>
      </c>
      <c r="OW342" t="str">
        <f t="shared" ca="1" si="57"/>
        <v/>
      </c>
      <c r="OX342" t="str">
        <f t="shared" ca="1" si="58"/>
        <v/>
      </c>
    </row>
    <row r="343" spans="402:414">
      <c r="OL343">
        <v>321</v>
      </c>
      <c r="OT343" t="str">
        <f ca="1">IF($OT342&lt;&gt;"",IF(COUNTIF($OT$23:$OT342,$OT342)-INDEX($AF$23:$AF$48,MATCH($OT342,$AE$23:$AE$48,0),1)=0,INDEX($AE$23:$AE$48,MATCH($OT342,$AE$23:$AE$48,0)+1,1),$OT342),"")</f>
        <v/>
      </c>
      <c r="OU343" t="str">
        <f t="shared" ca="1" si="59"/>
        <v/>
      </c>
      <c r="OV343" t="str">
        <f t="shared" ref="OV343:OV372" ca="1" si="60">IFERROR(INDEX($IG$41:$OJ$48,MATCH($OT343,$AH$41:$AH$48,0),$OU343),"")</f>
        <v/>
      </c>
      <c r="OW343" t="str">
        <f t="shared" ref="OW343:OW372" ca="1" si="61">IF(LEN($OT343)&gt;0,INDEX($AI$41:$AI$48,MATCH($OT343,$AH$41:$AH$48,0),1),"")</f>
        <v/>
      </c>
      <c r="OX343" t="str">
        <f t="shared" ref="OX343:OX372" ca="1" si="62">IF(LEN($OT343)&gt;0,INDEX($AJ$41:$AJ$48,MATCH($OT343,$AH$41:$AH$48,0),1),"")</f>
        <v/>
      </c>
    </row>
    <row r="344" spans="402:414">
      <c r="OL344">
        <v>322</v>
      </c>
      <c r="OT344" t="str">
        <f ca="1">IF($OT343&lt;&gt;"",IF(COUNTIF($OT$23:$OT343,$OT343)-INDEX($AF$23:$AF$48,MATCH($OT343,$AE$23:$AE$48,0),1)=0,INDEX($AE$23:$AE$48,MATCH($OT343,$AE$23:$AE$48,0)+1,1),$OT343),"")</f>
        <v/>
      </c>
      <c r="OU344" t="str">
        <f t="shared" ref="OU344:OU372" ca="1" si="63">IF($OT343&lt;&gt;"",IF($OT343=$OT344,$OU343+1,1),"")</f>
        <v/>
      </c>
      <c r="OV344" t="str">
        <f t="shared" ca="1" si="60"/>
        <v/>
      </c>
      <c r="OW344" t="str">
        <f t="shared" ca="1" si="61"/>
        <v/>
      </c>
      <c r="OX344" t="str">
        <f t="shared" ca="1" si="62"/>
        <v/>
      </c>
    </row>
    <row r="345" spans="402:414">
      <c r="OL345">
        <v>323</v>
      </c>
      <c r="OT345" t="str">
        <f ca="1">IF($OT344&lt;&gt;"",IF(COUNTIF($OT$23:$OT344,$OT344)-INDEX($AF$23:$AF$48,MATCH($OT344,$AE$23:$AE$48,0),1)=0,INDEX($AE$23:$AE$48,MATCH($OT344,$AE$23:$AE$48,0)+1,1),$OT344),"")</f>
        <v/>
      </c>
      <c r="OU345" t="str">
        <f t="shared" ca="1" si="63"/>
        <v/>
      </c>
      <c r="OV345" t="str">
        <f t="shared" ca="1" si="60"/>
        <v/>
      </c>
      <c r="OW345" t="str">
        <f t="shared" ca="1" si="61"/>
        <v/>
      </c>
      <c r="OX345" t="str">
        <f t="shared" ca="1" si="62"/>
        <v/>
      </c>
    </row>
    <row r="346" spans="402:414">
      <c r="OL346">
        <v>324</v>
      </c>
      <c r="OT346" t="str">
        <f ca="1">IF($OT345&lt;&gt;"",IF(COUNTIF($OT$23:$OT345,$OT345)-INDEX($AF$23:$AF$48,MATCH($OT345,$AE$23:$AE$48,0),1)=0,INDEX($AE$23:$AE$48,MATCH($OT345,$AE$23:$AE$48,0)+1,1),$OT345),"")</f>
        <v/>
      </c>
      <c r="OU346" t="str">
        <f t="shared" ca="1" si="63"/>
        <v/>
      </c>
      <c r="OV346" t="str">
        <f t="shared" ca="1" si="60"/>
        <v/>
      </c>
      <c r="OW346" t="str">
        <f t="shared" ca="1" si="61"/>
        <v/>
      </c>
      <c r="OX346" t="str">
        <f t="shared" ca="1" si="62"/>
        <v/>
      </c>
    </row>
    <row r="347" spans="402:414">
      <c r="OL347">
        <v>325</v>
      </c>
      <c r="OT347" t="str">
        <f ca="1">IF($OT346&lt;&gt;"",IF(COUNTIF($OT$23:$OT346,$OT346)-INDEX($AF$23:$AF$48,MATCH($OT346,$AE$23:$AE$48,0),1)=0,INDEX($AE$23:$AE$48,MATCH($OT346,$AE$23:$AE$48,0)+1,1),$OT346),"")</f>
        <v/>
      </c>
      <c r="OU347" t="str">
        <f t="shared" ca="1" si="63"/>
        <v/>
      </c>
      <c r="OV347" t="str">
        <f t="shared" ca="1" si="60"/>
        <v/>
      </c>
      <c r="OW347" t="str">
        <f t="shared" ca="1" si="61"/>
        <v/>
      </c>
      <c r="OX347" t="str">
        <f t="shared" ca="1" si="62"/>
        <v/>
      </c>
    </row>
    <row r="348" spans="402:414">
      <c r="OL348">
        <v>326</v>
      </c>
      <c r="OT348" t="str">
        <f ca="1">IF($OT347&lt;&gt;"",IF(COUNTIF($OT$23:$OT347,$OT347)-INDEX($AF$23:$AF$48,MATCH($OT347,$AE$23:$AE$48,0),1)=0,INDEX($AE$23:$AE$48,MATCH($OT347,$AE$23:$AE$48,0)+1,1),$OT347),"")</f>
        <v/>
      </c>
      <c r="OU348" t="str">
        <f t="shared" ca="1" si="63"/>
        <v/>
      </c>
      <c r="OV348" t="str">
        <f t="shared" ca="1" si="60"/>
        <v/>
      </c>
      <c r="OW348" t="str">
        <f t="shared" ca="1" si="61"/>
        <v/>
      </c>
      <c r="OX348" t="str">
        <f t="shared" ca="1" si="62"/>
        <v/>
      </c>
    </row>
    <row r="349" spans="402:414">
      <c r="OL349">
        <v>327</v>
      </c>
      <c r="OT349" t="str">
        <f ca="1">IF($OT348&lt;&gt;"",IF(COUNTIF($OT$23:$OT348,$OT348)-INDEX($AF$23:$AF$48,MATCH($OT348,$AE$23:$AE$48,0),1)=0,INDEX($AE$23:$AE$48,MATCH($OT348,$AE$23:$AE$48,0)+1,1),$OT348),"")</f>
        <v/>
      </c>
      <c r="OU349" t="str">
        <f t="shared" ca="1" si="63"/>
        <v/>
      </c>
      <c r="OV349" t="str">
        <f t="shared" ca="1" si="60"/>
        <v/>
      </c>
      <c r="OW349" t="str">
        <f t="shared" ca="1" si="61"/>
        <v/>
      </c>
      <c r="OX349" t="str">
        <f t="shared" ca="1" si="62"/>
        <v/>
      </c>
    </row>
    <row r="350" spans="402:414">
      <c r="OL350">
        <v>328</v>
      </c>
      <c r="OT350" t="str">
        <f ca="1">IF($OT349&lt;&gt;"",IF(COUNTIF($OT$23:$OT349,$OT349)-INDEX($AF$23:$AF$48,MATCH($OT349,$AE$23:$AE$48,0),1)=0,INDEX($AE$23:$AE$48,MATCH($OT349,$AE$23:$AE$48,0)+1,1),$OT349),"")</f>
        <v/>
      </c>
      <c r="OU350" t="str">
        <f t="shared" ca="1" si="63"/>
        <v/>
      </c>
      <c r="OV350" t="str">
        <f t="shared" ca="1" si="60"/>
        <v/>
      </c>
      <c r="OW350" t="str">
        <f t="shared" ca="1" si="61"/>
        <v/>
      </c>
      <c r="OX350" t="str">
        <f t="shared" ca="1" si="62"/>
        <v/>
      </c>
    </row>
    <row r="351" spans="402:414">
      <c r="OL351">
        <v>329</v>
      </c>
      <c r="OT351" t="str">
        <f ca="1">IF($OT350&lt;&gt;"",IF(COUNTIF($OT$23:$OT350,$OT350)-INDEX($AF$23:$AF$48,MATCH($OT350,$AE$23:$AE$48,0),1)=0,INDEX($AE$23:$AE$48,MATCH($OT350,$AE$23:$AE$48,0)+1,1),$OT350),"")</f>
        <v/>
      </c>
      <c r="OU351" t="str">
        <f t="shared" ca="1" si="63"/>
        <v/>
      </c>
      <c r="OV351" t="str">
        <f t="shared" ca="1" si="60"/>
        <v/>
      </c>
      <c r="OW351" t="str">
        <f t="shared" ca="1" si="61"/>
        <v/>
      </c>
      <c r="OX351" t="str">
        <f t="shared" ca="1" si="62"/>
        <v/>
      </c>
    </row>
    <row r="352" spans="402:414">
      <c r="OL352">
        <v>330</v>
      </c>
      <c r="OT352" t="str">
        <f ca="1">IF($OT351&lt;&gt;"",IF(COUNTIF($OT$23:$OT351,$OT351)-INDEX($AF$23:$AF$48,MATCH($OT351,$AE$23:$AE$48,0),1)=0,INDEX($AE$23:$AE$48,MATCH($OT351,$AE$23:$AE$48,0)+1,1),$OT351),"")</f>
        <v/>
      </c>
      <c r="OU352" t="str">
        <f t="shared" ca="1" si="63"/>
        <v/>
      </c>
      <c r="OV352" t="str">
        <f t="shared" ca="1" si="60"/>
        <v/>
      </c>
      <c r="OW352" t="str">
        <f t="shared" ca="1" si="61"/>
        <v/>
      </c>
      <c r="OX352" t="str">
        <f t="shared" ca="1" si="62"/>
        <v/>
      </c>
    </row>
    <row r="353" spans="402:414">
      <c r="OL353">
        <v>331</v>
      </c>
      <c r="OT353" t="str">
        <f ca="1">IF($OT352&lt;&gt;"",IF(COUNTIF($OT$23:$OT352,$OT352)-INDEX($AF$23:$AF$48,MATCH($OT352,$AE$23:$AE$48,0),1)=0,INDEX($AE$23:$AE$48,MATCH($OT352,$AE$23:$AE$48,0)+1,1),$OT352),"")</f>
        <v/>
      </c>
      <c r="OU353" t="str">
        <f t="shared" ca="1" si="63"/>
        <v/>
      </c>
      <c r="OV353" t="str">
        <f t="shared" ca="1" si="60"/>
        <v/>
      </c>
      <c r="OW353" t="str">
        <f t="shared" ca="1" si="61"/>
        <v/>
      </c>
      <c r="OX353" t="str">
        <f t="shared" ca="1" si="62"/>
        <v/>
      </c>
    </row>
    <row r="354" spans="402:414">
      <c r="OL354">
        <v>332</v>
      </c>
      <c r="OT354" t="str">
        <f ca="1">IF($OT353&lt;&gt;"",IF(COUNTIF($OT$23:$OT353,$OT353)-INDEX($AF$23:$AF$48,MATCH($OT353,$AE$23:$AE$48,0),1)=0,INDEX($AE$23:$AE$48,MATCH($OT353,$AE$23:$AE$48,0)+1,1),$OT353),"")</f>
        <v/>
      </c>
      <c r="OU354" t="str">
        <f t="shared" ca="1" si="63"/>
        <v/>
      </c>
      <c r="OV354" t="str">
        <f t="shared" ca="1" si="60"/>
        <v/>
      </c>
      <c r="OW354" t="str">
        <f t="shared" ca="1" si="61"/>
        <v/>
      </c>
      <c r="OX354" t="str">
        <f t="shared" ca="1" si="62"/>
        <v/>
      </c>
    </row>
    <row r="355" spans="402:414">
      <c r="OL355">
        <v>333</v>
      </c>
      <c r="OT355" t="str">
        <f ca="1">IF($OT354&lt;&gt;"",IF(COUNTIF($OT$23:$OT354,$OT354)-INDEX($AF$23:$AF$48,MATCH($OT354,$AE$23:$AE$48,0),1)=0,INDEX($AE$23:$AE$48,MATCH($OT354,$AE$23:$AE$48,0)+1,1),$OT354),"")</f>
        <v/>
      </c>
      <c r="OU355" t="str">
        <f t="shared" ca="1" si="63"/>
        <v/>
      </c>
      <c r="OV355" t="str">
        <f t="shared" ca="1" si="60"/>
        <v/>
      </c>
      <c r="OW355" t="str">
        <f t="shared" ca="1" si="61"/>
        <v/>
      </c>
      <c r="OX355" t="str">
        <f t="shared" ca="1" si="62"/>
        <v/>
      </c>
    </row>
    <row r="356" spans="402:414">
      <c r="OL356">
        <v>334</v>
      </c>
      <c r="OT356" t="str">
        <f ca="1">IF($OT355&lt;&gt;"",IF(COUNTIF($OT$23:$OT355,$OT355)-INDEX($AF$23:$AF$48,MATCH($OT355,$AE$23:$AE$48,0),1)=0,INDEX($AE$23:$AE$48,MATCH($OT355,$AE$23:$AE$48,0)+1,1),$OT355),"")</f>
        <v/>
      </c>
      <c r="OU356" t="str">
        <f t="shared" ca="1" si="63"/>
        <v/>
      </c>
      <c r="OV356" t="str">
        <f t="shared" ca="1" si="60"/>
        <v/>
      </c>
      <c r="OW356" t="str">
        <f t="shared" ca="1" si="61"/>
        <v/>
      </c>
      <c r="OX356" t="str">
        <f t="shared" ca="1" si="62"/>
        <v/>
      </c>
    </row>
    <row r="357" spans="402:414">
      <c r="OL357">
        <v>335</v>
      </c>
      <c r="OT357" t="str">
        <f ca="1">IF($OT356&lt;&gt;"",IF(COUNTIF($OT$23:$OT356,$OT356)-INDEX($AF$23:$AF$48,MATCH($OT356,$AE$23:$AE$48,0),1)=0,INDEX($AE$23:$AE$48,MATCH($OT356,$AE$23:$AE$48,0)+1,1),$OT356),"")</f>
        <v/>
      </c>
      <c r="OU357" t="str">
        <f t="shared" ca="1" si="63"/>
        <v/>
      </c>
      <c r="OV357" t="str">
        <f t="shared" ca="1" si="60"/>
        <v/>
      </c>
      <c r="OW357" t="str">
        <f t="shared" ca="1" si="61"/>
        <v/>
      </c>
      <c r="OX357" t="str">
        <f t="shared" ca="1" si="62"/>
        <v/>
      </c>
    </row>
    <row r="358" spans="402:414">
      <c r="OL358">
        <v>336</v>
      </c>
      <c r="OT358" t="str">
        <f ca="1">IF($OT357&lt;&gt;"",IF(COUNTIF($OT$23:$OT357,$OT357)-INDEX($AF$23:$AF$48,MATCH($OT357,$AE$23:$AE$48,0),1)=0,INDEX($AE$23:$AE$48,MATCH($OT357,$AE$23:$AE$48,0)+1,1),$OT357),"")</f>
        <v/>
      </c>
      <c r="OU358" t="str">
        <f t="shared" ca="1" si="63"/>
        <v/>
      </c>
      <c r="OV358" t="str">
        <f t="shared" ca="1" si="60"/>
        <v/>
      </c>
      <c r="OW358" t="str">
        <f t="shared" ca="1" si="61"/>
        <v/>
      </c>
      <c r="OX358" t="str">
        <f t="shared" ca="1" si="62"/>
        <v/>
      </c>
    </row>
    <row r="359" spans="402:414">
      <c r="OL359">
        <v>337</v>
      </c>
      <c r="OT359" t="str">
        <f ca="1">IF($OT358&lt;&gt;"",IF(COUNTIF($OT$23:$OT358,$OT358)-INDEX($AF$23:$AF$48,MATCH($OT358,$AE$23:$AE$48,0),1)=0,INDEX($AE$23:$AE$48,MATCH($OT358,$AE$23:$AE$48,0)+1,1),$OT358),"")</f>
        <v/>
      </c>
      <c r="OU359" t="str">
        <f t="shared" ca="1" si="63"/>
        <v/>
      </c>
      <c r="OV359" t="str">
        <f t="shared" ca="1" si="60"/>
        <v/>
      </c>
      <c r="OW359" t="str">
        <f t="shared" ca="1" si="61"/>
        <v/>
      </c>
      <c r="OX359" t="str">
        <f t="shared" ca="1" si="62"/>
        <v/>
      </c>
    </row>
    <row r="360" spans="402:414">
      <c r="OL360">
        <v>338</v>
      </c>
      <c r="OT360" t="str">
        <f ca="1">IF($OT359&lt;&gt;"",IF(COUNTIF($OT$23:$OT359,$OT359)-INDEX($AF$23:$AF$48,MATCH($OT359,$AE$23:$AE$48,0),1)=0,INDEX($AE$23:$AE$48,MATCH($OT359,$AE$23:$AE$48,0)+1,1),$OT359),"")</f>
        <v/>
      </c>
      <c r="OU360" t="str">
        <f t="shared" ca="1" si="63"/>
        <v/>
      </c>
      <c r="OV360" t="str">
        <f t="shared" ca="1" si="60"/>
        <v/>
      </c>
      <c r="OW360" t="str">
        <f t="shared" ca="1" si="61"/>
        <v/>
      </c>
      <c r="OX360" t="str">
        <f t="shared" ca="1" si="62"/>
        <v/>
      </c>
    </row>
    <row r="361" spans="402:414">
      <c r="OL361">
        <v>339</v>
      </c>
      <c r="OT361" t="str">
        <f ca="1">IF($OT360&lt;&gt;"",IF(COUNTIF($OT$23:$OT360,$OT360)-INDEX($AF$23:$AF$48,MATCH($OT360,$AE$23:$AE$48,0),1)=0,INDEX($AE$23:$AE$48,MATCH($OT360,$AE$23:$AE$48,0)+1,1),$OT360),"")</f>
        <v/>
      </c>
      <c r="OU361" t="str">
        <f t="shared" ca="1" si="63"/>
        <v/>
      </c>
      <c r="OV361" t="str">
        <f t="shared" ca="1" si="60"/>
        <v/>
      </c>
      <c r="OW361" t="str">
        <f t="shared" ca="1" si="61"/>
        <v/>
      </c>
      <c r="OX361" t="str">
        <f t="shared" ca="1" si="62"/>
        <v/>
      </c>
    </row>
    <row r="362" spans="402:414">
      <c r="OL362">
        <v>340</v>
      </c>
      <c r="OT362" t="str">
        <f ca="1">IF($OT361&lt;&gt;"",IF(COUNTIF($OT$23:$OT361,$OT361)-INDEX($AF$23:$AF$48,MATCH($OT361,$AE$23:$AE$48,0),1)=0,INDEX($AE$23:$AE$48,MATCH($OT361,$AE$23:$AE$48,0)+1,1),$OT361),"")</f>
        <v/>
      </c>
      <c r="OU362" t="str">
        <f t="shared" ca="1" si="63"/>
        <v/>
      </c>
      <c r="OV362" t="str">
        <f t="shared" ca="1" si="60"/>
        <v/>
      </c>
      <c r="OW362" t="str">
        <f t="shared" ca="1" si="61"/>
        <v/>
      </c>
      <c r="OX362" t="str">
        <f t="shared" ca="1" si="62"/>
        <v/>
      </c>
    </row>
    <row r="363" spans="402:414">
      <c r="OL363">
        <v>341</v>
      </c>
      <c r="OT363" t="str">
        <f ca="1">IF($OT362&lt;&gt;"",IF(COUNTIF($OT$23:$OT362,$OT362)-INDEX($AF$23:$AF$48,MATCH($OT362,$AE$23:$AE$48,0),1)=0,INDEX($AE$23:$AE$48,MATCH($OT362,$AE$23:$AE$48,0)+1,1),$OT362),"")</f>
        <v/>
      </c>
      <c r="OU363" t="str">
        <f t="shared" ca="1" si="63"/>
        <v/>
      </c>
      <c r="OV363" t="str">
        <f t="shared" ca="1" si="60"/>
        <v/>
      </c>
      <c r="OW363" t="str">
        <f t="shared" ca="1" si="61"/>
        <v/>
      </c>
      <c r="OX363" t="str">
        <f t="shared" ca="1" si="62"/>
        <v/>
      </c>
    </row>
    <row r="364" spans="402:414">
      <c r="OL364">
        <v>342</v>
      </c>
      <c r="OT364" t="str">
        <f ca="1">IF($OT363&lt;&gt;"",IF(COUNTIF($OT$23:$OT363,$OT363)-INDEX($AF$23:$AF$48,MATCH($OT363,$AE$23:$AE$48,0),1)=0,INDEX($AE$23:$AE$48,MATCH($OT363,$AE$23:$AE$48,0)+1,1),$OT363),"")</f>
        <v/>
      </c>
      <c r="OU364" t="str">
        <f t="shared" ca="1" si="63"/>
        <v/>
      </c>
      <c r="OV364" t="str">
        <f t="shared" ca="1" si="60"/>
        <v/>
      </c>
      <c r="OW364" t="str">
        <f t="shared" ca="1" si="61"/>
        <v/>
      </c>
      <c r="OX364" t="str">
        <f t="shared" ca="1" si="62"/>
        <v/>
      </c>
    </row>
    <row r="365" spans="402:414">
      <c r="OL365">
        <v>343</v>
      </c>
      <c r="OT365" t="str">
        <f ca="1">IF($OT364&lt;&gt;"",IF(COUNTIF($OT$23:$OT364,$OT364)-INDEX($AF$23:$AF$48,MATCH($OT364,$AE$23:$AE$48,0),1)=0,INDEX($AE$23:$AE$48,MATCH($OT364,$AE$23:$AE$48,0)+1,1),$OT364),"")</f>
        <v/>
      </c>
      <c r="OU365" t="str">
        <f t="shared" ca="1" si="63"/>
        <v/>
      </c>
      <c r="OV365" t="str">
        <f t="shared" ca="1" si="60"/>
        <v/>
      </c>
      <c r="OW365" t="str">
        <f t="shared" ca="1" si="61"/>
        <v/>
      </c>
      <c r="OX365" t="str">
        <f t="shared" ca="1" si="62"/>
        <v/>
      </c>
    </row>
    <row r="366" spans="402:414">
      <c r="OL366">
        <v>344</v>
      </c>
      <c r="OT366" t="str">
        <f ca="1">IF($OT365&lt;&gt;"",IF(COUNTIF($OT$23:$OT365,$OT365)-INDEX($AF$23:$AF$48,MATCH($OT365,$AE$23:$AE$48,0),1)=0,INDEX($AE$23:$AE$48,MATCH($OT365,$AE$23:$AE$48,0)+1,1),$OT365),"")</f>
        <v/>
      </c>
      <c r="OU366" t="str">
        <f t="shared" ca="1" si="63"/>
        <v/>
      </c>
      <c r="OV366" t="str">
        <f t="shared" ca="1" si="60"/>
        <v/>
      </c>
      <c r="OW366" t="str">
        <f t="shared" ca="1" si="61"/>
        <v/>
      </c>
      <c r="OX366" t="str">
        <f t="shared" ca="1" si="62"/>
        <v/>
      </c>
    </row>
    <row r="367" spans="402:414">
      <c r="OL367">
        <v>345</v>
      </c>
      <c r="OT367" t="str">
        <f ca="1">IF($OT366&lt;&gt;"",IF(COUNTIF($OT$23:$OT366,$OT366)-INDEX($AF$23:$AF$48,MATCH($OT366,$AE$23:$AE$48,0),1)=0,INDEX($AE$23:$AE$48,MATCH($OT366,$AE$23:$AE$48,0)+1,1),$OT366),"")</f>
        <v/>
      </c>
      <c r="OU367" t="str">
        <f t="shared" ca="1" si="63"/>
        <v/>
      </c>
      <c r="OV367" t="str">
        <f t="shared" ca="1" si="60"/>
        <v/>
      </c>
      <c r="OW367" t="str">
        <f t="shared" ca="1" si="61"/>
        <v/>
      </c>
      <c r="OX367" t="str">
        <f t="shared" ca="1" si="62"/>
        <v/>
      </c>
    </row>
    <row r="368" spans="402:414">
      <c r="OL368">
        <v>346</v>
      </c>
      <c r="OT368" t="str">
        <f ca="1">IF($OT367&lt;&gt;"",IF(COUNTIF($OT$23:$OT367,$OT367)-INDEX($AF$23:$AF$48,MATCH($OT367,$AE$23:$AE$48,0),1)=0,INDEX($AE$23:$AE$48,MATCH($OT367,$AE$23:$AE$48,0)+1,1),$OT367),"")</f>
        <v/>
      </c>
      <c r="OU368" t="str">
        <f t="shared" ca="1" si="63"/>
        <v/>
      </c>
      <c r="OV368" t="str">
        <f t="shared" ca="1" si="60"/>
        <v/>
      </c>
      <c r="OW368" t="str">
        <f t="shared" ca="1" si="61"/>
        <v/>
      </c>
      <c r="OX368" t="str">
        <f t="shared" ca="1" si="62"/>
        <v/>
      </c>
    </row>
    <row r="369" spans="402:414">
      <c r="OL369">
        <v>347</v>
      </c>
      <c r="OT369" t="str">
        <f ca="1">IF($OT368&lt;&gt;"",IF(COUNTIF($OT$23:$OT368,$OT368)-INDEX($AF$23:$AF$48,MATCH($OT368,$AE$23:$AE$48,0),1)=0,INDEX($AE$23:$AE$48,MATCH($OT368,$AE$23:$AE$48,0)+1,1),$OT368),"")</f>
        <v/>
      </c>
      <c r="OU369" t="str">
        <f t="shared" ca="1" si="63"/>
        <v/>
      </c>
      <c r="OV369" t="str">
        <f t="shared" ca="1" si="60"/>
        <v/>
      </c>
      <c r="OW369" t="str">
        <f t="shared" ca="1" si="61"/>
        <v/>
      </c>
      <c r="OX369" t="str">
        <f t="shared" ca="1" si="62"/>
        <v/>
      </c>
    </row>
    <row r="370" spans="402:414">
      <c r="OL370">
        <v>348</v>
      </c>
      <c r="OT370" t="str">
        <f ca="1">IF($OT369&lt;&gt;"",IF(COUNTIF($OT$23:$OT369,$OT369)-INDEX($AF$23:$AF$48,MATCH($OT369,$AE$23:$AE$48,0),1)=0,INDEX($AE$23:$AE$48,MATCH($OT369,$AE$23:$AE$48,0)+1,1),$OT369),"")</f>
        <v/>
      </c>
      <c r="OU370" t="str">
        <f t="shared" ca="1" si="63"/>
        <v/>
      </c>
      <c r="OV370" t="str">
        <f t="shared" ca="1" si="60"/>
        <v/>
      </c>
      <c r="OW370" t="str">
        <f t="shared" ca="1" si="61"/>
        <v/>
      </c>
      <c r="OX370" t="str">
        <f t="shared" ca="1" si="62"/>
        <v/>
      </c>
    </row>
    <row r="371" spans="402:414">
      <c r="OL371">
        <v>349</v>
      </c>
      <c r="OT371" t="str">
        <f ca="1">IF($OT370&lt;&gt;"",IF(COUNTIF($OT$23:$OT370,$OT370)-INDEX($AF$23:$AF$48,MATCH($OT370,$AE$23:$AE$48,0),1)=0,INDEX($AE$23:$AE$48,MATCH($OT370,$AE$23:$AE$48,0)+1,1),$OT370),"")</f>
        <v/>
      </c>
      <c r="OU371" t="str">
        <f t="shared" ca="1" si="63"/>
        <v/>
      </c>
      <c r="OV371" t="str">
        <f t="shared" ca="1" si="60"/>
        <v/>
      </c>
      <c r="OW371" t="str">
        <f t="shared" ca="1" si="61"/>
        <v/>
      </c>
      <c r="OX371" t="str">
        <f t="shared" ca="1" si="62"/>
        <v/>
      </c>
    </row>
    <row r="372" spans="402:414">
      <c r="OL372">
        <v>350</v>
      </c>
      <c r="OT372" t="str">
        <f ca="1">IF($OT371&lt;&gt;"",IF(COUNTIF($OT$23:$OT371,$OT371)-INDEX($AF$23:$AF$48,MATCH($OT371,$AE$23:$AE$48,0),1)=0,INDEX($AE$23:$AE$48,MATCH($OT371,$AE$23:$AE$48,0)+1,1),$OT371),"")</f>
        <v/>
      </c>
      <c r="OU372" t="str">
        <f t="shared" ca="1" si="63"/>
        <v/>
      </c>
      <c r="OV372" t="str">
        <f t="shared" ca="1" si="60"/>
        <v/>
      </c>
      <c r="OW372" t="str">
        <f t="shared" ca="1" si="61"/>
        <v/>
      </c>
      <c r="OX372" t="str">
        <f t="shared" ca="1" si="62"/>
        <v/>
      </c>
    </row>
  </sheetData>
  <dataValidations count="1">
    <dataValidation type="list" allowBlank="1" showInputMessage="1" showErrorMessage="1" sqref="O23:O167 F23:F50" xr:uid="{00000000-0002-0000-0F00-000000000000}">
      <formula1>"Key Field,Field 1, Field 2, Field 3"</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wsCustom">
    <tabColor theme="4" tint="-0.249977111117893"/>
  </sheetPr>
  <dimension ref="B1:CH115"/>
  <sheetViews>
    <sheetView zoomScaleNormal="100" workbookViewId="0">
      <pane ySplit="21" topLeftCell="A43" activePane="bottomLeft" state="frozen"/>
      <selection pane="bottomLeft" activeCell="Z18" sqref="Z18"/>
    </sheetView>
  </sheetViews>
  <sheetFormatPr baseColWidth="10" defaultColWidth="10.6640625" defaultRowHeight="15" outlineLevelCol="1"/>
  <cols>
    <col min="1" max="1" width="1.6640625" customWidth="1"/>
    <col min="2" max="2" width="1.6640625" hidden="1" customWidth="1" outlineLevel="1"/>
    <col min="3" max="6" width="5.5" hidden="1" customWidth="1" outlineLevel="1"/>
    <col min="7" max="9" width="12.5" hidden="1" customWidth="1" outlineLevel="1"/>
    <col min="10" max="10" width="9.1640625" customWidth="1" collapsed="1"/>
    <col min="11" max="13" width="9.1640625" customWidth="1"/>
    <col min="14" max="14" width="10.6640625" customWidth="1"/>
    <col min="15" max="15" width="9.1640625" customWidth="1"/>
    <col min="16" max="16" width="4.6640625" customWidth="1"/>
    <col min="17" max="24" width="10.6640625" customWidth="1"/>
  </cols>
  <sheetData>
    <row r="1" spans="2:56" ht="5" customHeight="1"/>
    <row r="2" spans="2:56" ht="15" customHeight="1"/>
    <row r="3" spans="2:56" ht="15" customHeight="1"/>
    <row r="4" spans="2:56" ht="15" customHeight="1"/>
    <row r="5" spans="2:56" ht="5" customHeight="1"/>
    <row r="6" spans="2:56" ht="5" customHeight="1">
      <c r="C6">
        <v>5</v>
      </c>
      <c r="D6">
        <v>4</v>
      </c>
      <c r="E6">
        <v>3</v>
      </c>
      <c r="F6">
        <v>1</v>
      </c>
      <c r="Q6" s="4"/>
      <c r="R6" s="4"/>
      <c r="S6" s="4"/>
      <c r="T6" s="4"/>
      <c r="U6" s="4"/>
      <c r="V6" s="4"/>
      <c r="W6" s="4"/>
      <c r="X6" s="4"/>
    </row>
    <row r="7" spans="2:56">
      <c r="B7">
        <v>1</v>
      </c>
      <c r="C7" t="str">
        <f t="shared" ref="C7:F21" ca="1" si="0">IFERROR(INDEX(Passed_Segments,$B7,C$6),"")</f>
        <v>SGGridNames</v>
      </c>
      <c r="D7" t="str">
        <f t="shared" ca="1" si="0"/>
        <v>SGGrids</v>
      </c>
      <c r="E7" t="str">
        <f t="shared" ca="1" si="0"/>
        <v/>
      </c>
      <c r="F7" t="str">
        <f t="shared" ca="1" si="0"/>
        <v>Income Statement</v>
      </c>
      <c r="G7" t="str">
        <f t="shared" ref="G7:G21" ca="1" si="1">IFERROR(INDEX(SGGrids,$E7,MATCH($F7,SGGridNames,0)),"")</f>
        <v/>
      </c>
      <c r="H7" t="str">
        <f t="shared" ref="H7:H21" ca="1" si="2">IFERROR(INDEX(SGGrids,$E7,MATCH($F7,SGGridNames,0)+1),"")</f>
        <v/>
      </c>
      <c r="J7" s="17" t="s">
        <v>748</v>
      </c>
      <c r="K7" s="204" t="str">
        <f>TK</f>
        <v>EVD GR</v>
      </c>
      <c r="L7" s="205"/>
      <c r="O7" s="175" t="s">
        <v>749</v>
      </c>
      <c r="P7" s="176"/>
      <c r="Q7" s="19" t="str">
        <f>ACC</f>
        <v>Mixed</v>
      </c>
      <c r="S7" s="15" t="s">
        <v>747</v>
      </c>
      <c r="T7" s="19" t="str">
        <f>CURR</f>
        <v>JPY</v>
      </c>
      <c r="V7" s="24" t="s">
        <v>753</v>
      </c>
      <c r="W7" s="192" t="e">
        <f>'Income Statement'!R7:$S$7</f>
        <v>#VALUE!</v>
      </c>
      <c r="X7" s="193"/>
    </row>
    <row r="8" spans="2:56">
      <c r="B8">
        <v>2</v>
      </c>
      <c r="C8" t="str">
        <f t="shared" ca="1" si="0"/>
        <v>SGGridNames</v>
      </c>
      <c r="D8" t="str">
        <f t="shared" ca="1" si="0"/>
        <v>SGGrids</v>
      </c>
      <c r="E8" t="str">
        <f t="shared" ca="1" si="0"/>
        <v/>
      </c>
      <c r="F8" t="str">
        <f t="shared" ca="1" si="0"/>
        <v>Income Statement</v>
      </c>
      <c r="G8" t="str">
        <f t="shared" ca="1" si="1"/>
        <v/>
      </c>
      <c r="H8" t="str">
        <f t="shared" ca="1" si="2"/>
        <v/>
      </c>
      <c r="J8" s="18" t="s">
        <v>746</v>
      </c>
      <c r="K8" s="177" t="e">
        <f>'Income Statement'!$F$8:$H$8</f>
        <v>#VALUE!</v>
      </c>
      <c r="L8" s="178"/>
      <c r="M8" s="194"/>
      <c r="O8" s="180" t="s">
        <v>750</v>
      </c>
      <c r="P8" s="181"/>
      <c r="Q8" s="20" t="str">
        <f>'Income Statement'!$X$8</f>
        <v>Yes</v>
      </c>
      <c r="S8" s="16" t="s">
        <v>751</v>
      </c>
      <c r="T8" s="20" t="str">
        <f>'Income Statement'!$O$8</f>
        <v>Annual</v>
      </c>
    </row>
    <row r="9" spans="2:56">
      <c r="B9">
        <v>3</v>
      </c>
      <c r="C9" t="str">
        <f t="shared" ca="1" si="0"/>
        <v>SGGridNames</v>
      </c>
      <c r="D9" t="str">
        <f t="shared" ca="1" si="0"/>
        <v>SGGrids</v>
      </c>
      <c r="E9" t="str">
        <f t="shared" ca="1" si="0"/>
        <v/>
      </c>
      <c r="F9" t="str">
        <f t="shared" ca="1" si="0"/>
        <v>Income Statement</v>
      </c>
      <c r="G9" t="str">
        <f t="shared" ca="1" si="1"/>
        <v/>
      </c>
      <c r="H9" t="str">
        <f t="shared" ca="1" si="2"/>
        <v/>
      </c>
    </row>
    <row r="10" spans="2:56" ht="15" customHeight="1">
      <c r="B10">
        <v>4</v>
      </c>
      <c r="C10" t="str">
        <f t="shared" ca="1" si="0"/>
        <v>SGGridNames</v>
      </c>
      <c r="D10" t="str">
        <f t="shared" ca="1" si="0"/>
        <v>SGGrids</v>
      </c>
      <c r="E10" t="str">
        <f t="shared" ca="1" si="0"/>
        <v/>
      </c>
      <c r="F10" t="str">
        <f t="shared" ca="1" si="0"/>
        <v>Income Statement</v>
      </c>
      <c r="G10" t="str">
        <f t="shared" ca="1" si="1"/>
        <v/>
      </c>
      <c r="H10" t="str">
        <f t="shared" ca="1" si="2"/>
        <v/>
      </c>
      <c r="J10" s="150" t="s">
        <v>1807</v>
      </c>
      <c r="K10" s="151"/>
      <c r="L10" s="151"/>
      <c r="M10" s="151"/>
      <c r="N10" s="151"/>
      <c r="O10" s="151"/>
      <c r="P10" s="152"/>
      <c r="Q10" s="32" t="e">
        <f ca="1">IF(RIGHT(Q$12,1)="Y","FY "&amp;LEFT(_xll.BDP(TKR,"FISCAL_YEAR_PERIOD",ACC_O,CONS_O,CURR_O,"EQY_FUND_RELATIVE_PERIOD",Q$12),4),IF(RIGHT(Q$12,1)="S","FS"&amp;RIGHT(_xll.BDP(TKR,"FISCAL_YEAR_PERIOD",ACC_O,CONS_O,CURR_O,"EQY_FUND_RELATIVE_PERIOD",Q$12),1)&amp;" "&amp;LEFT(_xll.BDP(TKR,"FISCAL_YEAR_PERIOD",ACC_O,CONS_O,CURR_O,"EQY_FUND_RELATIVE_PERIOD",Q$12),4),"FQ"&amp;RIGHT(_xll.BDP(TKR,"FISCAL_YEAR_PERIOD",ACC_O,CONS_O,CURR_O,"EQY_FUND_RELATIVE_PERIOD",Q$12),1)&amp;" "&amp;LEFT(_xll.BDP(TKR,"FISCAL_YEAR_PERIOD",ACC_O,CONS_O,CURR_O,"EQY_FUND_RELATIVE_PERIOD",Q$12),4)))</f>
        <v>#NAME?</v>
      </c>
      <c r="R10" s="13" t="str">
        <f>'Income Statement'!M$10</f>
        <v>2022 Y</v>
      </c>
      <c r="S10" s="13" t="str">
        <f>'Income Statement'!N$10</f>
        <v>2021 Y</v>
      </c>
      <c r="T10" s="13" t="str">
        <f>'Income Statement'!O$10</f>
        <v>2020 Y</v>
      </c>
      <c r="U10" s="13" t="str">
        <f>'Income Statement'!P$10</f>
        <v>2019 Y</v>
      </c>
      <c r="V10" s="13" t="str">
        <f>'Income Statement'!Q$10</f>
        <v>2018 Y</v>
      </c>
      <c r="W10" s="95" t="s">
        <v>9028</v>
      </c>
      <c r="X10" s="95" t="s">
        <v>9028</v>
      </c>
      <c r="Y10" s="95" t="s">
        <v>9028</v>
      </c>
      <c r="Z10" s="95" t="s">
        <v>9028</v>
      </c>
      <c r="AA10" s="95" t="s">
        <v>9028</v>
      </c>
      <c r="AB10" s="95" t="s">
        <v>9028</v>
      </c>
      <c r="AC10" s="95" t="s">
        <v>9028</v>
      </c>
      <c r="AD10" s="95" t="s">
        <v>9028</v>
      </c>
      <c r="AE10" s="95" t="s">
        <v>9028</v>
      </c>
      <c r="AF10" s="95" t="s">
        <v>9028</v>
      </c>
      <c r="AG10" s="95" t="s">
        <v>9028</v>
      </c>
      <c r="AH10" s="95" t="s">
        <v>9028</v>
      </c>
      <c r="AI10" s="95" t="s">
        <v>9028</v>
      </c>
      <c r="AJ10" s="96" t="s">
        <v>9028</v>
      </c>
    </row>
    <row r="11" spans="2:56" ht="15" customHeight="1">
      <c r="B11">
        <v>5</v>
      </c>
      <c r="C11" t="str">
        <f t="shared" ca="1" si="0"/>
        <v>SGGridNames</v>
      </c>
      <c r="D11" t="str">
        <f t="shared" ca="1" si="0"/>
        <v>SGGrids</v>
      </c>
      <c r="E11" t="str">
        <f t="shared" ca="1" si="0"/>
        <v/>
      </c>
      <c r="F11" t="str">
        <f t="shared" ca="1" si="0"/>
        <v>Income Statement</v>
      </c>
      <c r="G11" t="str">
        <f t="shared" ca="1" si="1"/>
        <v/>
      </c>
      <c r="H11" t="str">
        <f t="shared" ca="1" si="2"/>
        <v/>
      </c>
      <c r="J11" s="190" t="s">
        <v>1410</v>
      </c>
      <c r="K11" s="202"/>
      <c r="L11" s="202"/>
      <c r="M11" s="202"/>
      <c r="N11" s="202"/>
      <c r="O11" s="202"/>
      <c r="P11" s="203"/>
      <c r="Q11" s="25">
        <f>'Income Statement'!L$11</f>
        <v>44286</v>
      </c>
      <c r="R11" s="25">
        <f>'Income Statement'!M$11</f>
        <v>43921</v>
      </c>
      <c r="S11" s="25">
        <f>'Income Statement'!N$11</f>
        <v>43555</v>
      </c>
      <c r="T11" s="25">
        <f>'Income Statement'!O$11</f>
        <v>43190</v>
      </c>
      <c r="U11" s="25">
        <f>'Income Statement'!P$11</f>
        <v>42825</v>
      </c>
      <c r="V11" s="25">
        <f>'Income Statement'!Q$11</f>
        <v>42460</v>
      </c>
      <c r="W11" s="97">
        <v>42369</v>
      </c>
      <c r="X11" s="97">
        <v>42369</v>
      </c>
      <c r="Y11" s="97">
        <v>42369</v>
      </c>
      <c r="Z11" s="97">
        <v>42369</v>
      </c>
      <c r="AA11" s="97">
        <v>42369</v>
      </c>
      <c r="AB11" s="97">
        <v>42369</v>
      </c>
      <c r="AC11" s="97">
        <v>42369</v>
      </c>
      <c r="AD11" s="97">
        <v>42369</v>
      </c>
      <c r="AE11" s="97">
        <v>42369</v>
      </c>
      <c r="AF11" s="97">
        <v>42369</v>
      </c>
      <c r="AG11" s="97">
        <v>42369</v>
      </c>
      <c r="AH11" s="97">
        <v>42369</v>
      </c>
      <c r="AI11" s="97">
        <v>42369</v>
      </c>
      <c r="AJ11" s="98">
        <v>42369</v>
      </c>
    </row>
    <row r="12" spans="2:56" ht="16" thickBot="1">
      <c r="B12">
        <v>6</v>
      </c>
      <c r="C12" t="str">
        <f t="shared" ca="1" si="0"/>
        <v>SGGridNames</v>
      </c>
      <c r="D12" t="str">
        <f t="shared" ca="1" si="0"/>
        <v>SGGrids</v>
      </c>
      <c r="E12" t="str">
        <f t="shared" ca="1" si="0"/>
        <v/>
      </c>
      <c r="F12" t="str">
        <f t="shared" ca="1" si="0"/>
        <v>Income Statement</v>
      </c>
      <c r="G12" t="str">
        <f t="shared" ca="1" si="1"/>
        <v/>
      </c>
      <c r="H12" t="str">
        <f t="shared" ca="1" si="2"/>
        <v/>
      </c>
      <c r="J12" s="62" t="s">
        <v>3103</v>
      </c>
      <c r="Q12" s="4" t="str">
        <f>IF(LEN('Income Statement'!L$12)=0,"",'Income Statement'!L$12)</f>
        <v>-0FY</v>
      </c>
      <c r="R12" s="4" t="str">
        <f>IF(LEN('Income Statement'!M$12)=0,"",'Income Statement'!M$12)</f>
        <v>-1FY</v>
      </c>
      <c r="S12" s="4" t="str">
        <f>IF(LEN('Income Statement'!N$12)=0,"",'Income Statement'!N$12)</f>
        <v>-2FY</v>
      </c>
      <c r="T12" s="4" t="str">
        <f>IF(LEN('Income Statement'!O$12)=0,"",'Income Statement'!O$12)</f>
        <v>-3FY</v>
      </c>
      <c r="U12" s="4" t="str">
        <f>IF(LEN('Income Statement'!P$12)=0,"",'Income Statement'!P$12)</f>
        <v>-4FY</v>
      </c>
      <c r="V12" s="4" t="str">
        <f>IF(LEN('Income Statement'!Q$12)=0,"",'Income Statement'!Q$12)</f>
        <v>-5FY</v>
      </c>
      <c r="W12" s="4" t="str">
        <f>IF(LEN('Income Statement'!R$12)=0,"",'Income Statement'!R$12)</f>
        <v>-6FY</v>
      </c>
      <c r="X12" s="4" t="str">
        <f>IF(LEN('Income Statement'!S$12)=0,"",'Income Statement'!S$12)</f>
        <v>-7FY</v>
      </c>
      <c r="Y12" s="4" t="str">
        <f>IF(LEN('Income Statement'!T$12)=0,"",'Income Statement'!T$12)</f>
        <v/>
      </c>
      <c r="Z12" s="4" t="str">
        <f>IF(LEN('Income Statement'!U$12)=0,"",'Income Statement'!U$12)</f>
        <v/>
      </c>
      <c r="AA12" s="4" t="str">
        <f>IF(LEN('Income Statement'!V$12)=0,"",'Income Statement'!V$12)</f>
        <v/>
      </c>
      <c r="AB12" s="4" t="str">
        <f>IF(LEN('Income Statement'!W$12)=0,"",'Income Statement'!W$12)</f>
        <v/>
      </c>
      <c r="AC12" s="4" t="str">
        <f>IF(LEN('Income Statement'!X$12)=0,"",'Income Statement'!X$12)</f>
        <v/>
      </c>
      <c r="AD12" s="4" t="str">
        <f>IF(LEN('Income Statement'!Y$12)=0,"",'Income Statement'!Y$12)</f>
        <v/>
      </c>
      <c r="AE12" s="4" t="str">
        <f>IF(LEN('Income Statement'!Z$12)=0,"",'Income Statement'!Z$12)</f>
        <v/>
      </c>
      <c r="AF12" s="4" t="str">
        <f>IF(LEN('Income Statement'!AA$12)=0,"",'Income Statement'!AA$12)</f>
        <v/>
      </c>
      <c r="AG12" s="4" t="str">
        <f>IF(LEN('Income Statement'!AB$12)=0,"",'Income Statement'!AB$12)</f>
        <v/>
      </c>
      <c r="AH12" s="4" t="str">
        <f>IF(LEN('Income Statement'!AC$12)=0,"",'Income Statement'!AC$12)</f>
        <v/>
      </c>
      <c r="AI12" s="4" t="str">
        <f>IF(LEN('Income Statement'!AD$12)=0,"",'Income Statement'!AD$12)</f>
        <v/>
      </c>
      <c r="AJ12" s="4" t="str">
        <f>IF(LEN('Income Statement'!AE$12)=0,"",'Income Statement'!AE$12)</f>
        <v/>
      </c>
      <c r="AK12" s="4" t="e">
        <f>IF(LEN('Income Statement'!#REF!)=0,"",'Income Statement'!#REF!)</f>
        <v>#REF!</v>
      </c>
      <c r="AL12" s="4" t="e">
        <f>IF(LEN('Income Statement'!#REF!)=0,"",'Income Statement'!#REF!)</f>
        <v>#REF!</v>
      </c>
      <c r="AM12" s="4" t="e">
        <f>IF(LEN('Income Statement'!#REF!)=0,"",'Income Statement'!#REF!)</f>
        <v>#REF!</v>
      </c>
      <c r="AN12" s="4" t="e">
        <f>IF(LEN('Income Statement'!#REF!)=0,"",'Income Statement'!#REF!)</f>
        <v>#REF!</v>
      </c>
      <c r="AO12" s="4" t="e">
        <f>IF(LEN('Income Statement'!#REF!)=0,"",'Income Statement'!#REF!)</f>
        <v>#REF!</v>
      </c>
      <c r="AP12" s="4" t="e">
        <f>IF(LEN('Income Statement'!#REF!)=0,"",'Income Statement'!#REF!)</f>
        <v>#REF!</v>
      </c>
      <c r="AQ12" s="4" t="e">
        <f>IF(LEN('Income Statement'!#REF!)=0,"",'Income Statement'!#REF!)</f>
        <v>#REF!</v>
      </c>
      <c r="AR12" s="4" t="e">
        <f>IF(LEN('Income Statement'!#REF!)=0,"",'Income Statement'!#REF!)</f>
        <v>#REF!</v>
      </c>
      <c r="AS12" s="4" t="e">
        <f>IF(LEN('Income Statement'!#REF!)=0,"",'Income Statement'!#REF!)</f>
        <v>#REF!</v>
      </c>
      <c r="AT12" s="4" t="e">
        <f>IF(LEN('Income Statement'!#REF!)=0,"",'Income Statement'!#REF!)</f>
        <v>#REF!</v>
      </c>
      <c r="AU12" s="4" t="e">
        <f>IF(LEN('Income Statement'!#REF!)=0,"",'Income Statement'!#REF!)</f>
        <v>#REF!</v>
      </c>
      <c r="AV12" s="4" t="e">
        <f>IF(LEN('Income Statement'!#REF!)=0,"",'Income Statement'!#REF!)</f>
        <v>#REF!</v>
      </c>
      <c r="AW12" s="4" t="e">
        <f>IF(LEN('Income Statement'!#REF!)=0,"",'Income Statement'!#REF!)</f>
        <v>#REF!</v>
      </c>
      <c r="AX12" s="4" t="e">
        <f>IF(LEN('Income Statement'!#REF!)=0,"",'Income Statement'!#REF!)</f>
        <v>#REF!</v>
      </c>
      <c r="AY12" s="4" t="e">
        <f>IF(LEN('Income Statement'!#REF!)=0,"",'Income Statement'!#REF!)</f>
        <v>#REF!</v>
      </c>
      <c r="AZ12" s="4" t="e">
        <f>IF(LEN('Income Statement'!#REF!)=0,"",'Income Statement'!#REF!)</f>
        <v>#REF!</v>
      </c>
      <c r="BA12" s="4" t="e">
        <f>IF(LEN('Income Statement'!#REF!)=0,"",'Income Statement'!#REF!)</f>
        <v>#REF!</v>
      </c>
      <c r="BB12" s="4" t="e">
        <f>IF(LEN('Income Statement'!#REF!)=0,"",'Income Statement'!#REF!)</f>
        <v>#REF!</v>
      </c>
      <c r="BC12" s="4" t="e">
        <f>IF(LEN('Income Statement'!#REF!)=0,"",'Income Statement'!#REF!)</f>
        <v>#REF!</v>
      </c>
      <c r="BD12" s="4" t="e">
        <f>IF(LEN('Income Statement'!#REF!)=0,"",'Income Statement'!#REF!)</f>
        <v>#REF!</v>
      </c>
    </row>
    <row r="13" spans="2:56">
      <c r="B13">
        <v>7</v>
      </c>
      <c r="C13" t="str">
        <f t="shared" ca="1" si="0"/>
        <v>SGGridNames</v>
      </c>
      <c r="D13" t="str">
        <f t="shared" ca="1" si="0"/>
        <v>SGGrids</v>
      </c>
      <c r="E13" t="str">
        <f t="shared" ca="1" si="0"/>
        <v/>
      </c>
      <c r="F13" t="str">
        <f t="shared" ca="1" si="0"/>
        <v>Income Statement</v>
      </c>
      <c r="G13" t="str">
        <f t="shared" ca="1" si="1"/>
        <v/>
      </c>
      <c r="H13" t="str">
        <f t="shared" ca="1" si="2"/>
        <v/>
      </c>
      <c r="J13" s="52" t="s">
        <v>1454</v>
      </c>
      <c r="K13" s="59" t="s">
        <v>1453</v>
      </c>
      <c r="L13" s="59" t="s">
        <v>1455</v>
      </c>
      <c r="M13" s="59" t="s">
        <v>1456</v>
      </c>
      <c r="N13" s="59" t="s">
        <v>1452</v>
      </c>
      <c r="O13" s="59" t="s">
        <v>1457</v>
      </c>
      <c r="P13" s="51" t="s">
        <v>709</v>
      </c>
      <c r="Q13" s="4" t="e">
        <f ca="1">IF(LEN(Q$10)&gt;0,IF(LEFT(Q$10,2)="FY","Y",MID(Q$10,2,2)),"")</f>
        <v>#NAME?</v>
      </c>
      <c r="R13" s="4" t="str">
        <f t="shared" ref="R13:BD13" si="3">IF(LEN(R$10)&gt;0,IF(LEFT(R$10,2)="FY",MID(R$10,2,1),MID(R$10,2,2)),"")</f>
        <v>02</v>
      </c>
      <c r="S13" s="4" t="str">
        <f t="shared" si="3"/>
        <v>02</v>
      </c>
      <c r="T13" s="4" t="str">
        <f t="shared" si="3"/>
        <v>02</v>
      </c>
      <c r="U13" s="4" t="str">
        <f t="shared" si="3"/>
        <v>01</v>
      </c>
      <c r="V13" s="4" t="str">
        <f t="shared" si="3"/>
        <v>01</v>
      </c>
      <c r="W13" s="4" t="str">
        <f t="shared" si="3"/>
        <v>01</v>
      </c>
      <c r="X13" s="4" t="str">
        <f t="shared" si="3"/>
        <v>01</v>
      </c>
      <c r="Y13" s="4" t="str">
        <f t="shared" si="3"/>
        <v>01</v>
      </c>
      <c r="Z13" s="4" t="str">
        <f t="shared" si="3"/>
        <v>01</v>
      </c>
      <c r="AA13" s="4" t="str">
        <f t="shared" si="3"/>
        <v>01</v>
      </c>
      <c r="AB13" s="4" t="str">
        <f t="shared" si="3"/>
        <v>01</v>
      </c>
      <c r="AC13" s="4" t="str">
        <f t="shared" si="3"/>
        <v>01</v>
      </c>
      <c r="AD13" s="4" t="str">
        <f t="shared" si="3"/>
        <v>01</v>
      </c>
      <c r="AE13" s="4" t="str">
        <f t="shared" si="3"/>
        <v>01</v>
      </c>
      <c r="AF13" s="4" t="str">
        <f t="shared" si="3"/>
        <v>01</v>
      </c>
      <c r="AG13" s="4" t="str">
        <f t="shared" si="3"/>
        <v>01</v>
      </c>
      <c r="AH13" s="4" t="str">
        <f t="shared" si="3"/>
        <v>01</v>
      </c>
      <c r="AI13" s="4" t="str">
        <f t="shared" si="3"/>
        <v>01</v>
      </c>
      <c r="AJ13" s="4" t="str">
        <f t="shared" si="3"/>
        <v>01</v>
      </c>
      <c r="AK13" s="4" t="str">
        <f t="shared" si="3"/>
        <v/>
      </c>
      <c r="AL13" s="4" t="str">
        <f t="shared" si="3"/>
        <v/>
      </c>
      <c r="AM13" s="4" t="str">
        <f t="shared" si="3"/>
        <v/>
      </c>
      <c r="AN13" s="4" t="str">
        <f t="shared" si="3"/>
        <v/>
      </c>
      <c r="AO13" s="4" t="str">
        <f t="shared" si="3"/>
        <v/>
      </c>
      <c r="AP13" s="4" t="str">
        <f t="shared" si="3"/>
        <v/>
      </c>
      <c r="AQ13" s="4" t="str">
        <f t="shared" si="3"/>
        <v/>
      </c>
      <c r="AR13" s="4" t="str">
        <f t="shared" si="3"/>
        <v/>
      </c>
      <c r="AS13" s="4" t="str">
        <f t="shared" si="3"/>
        <v/>
      </c>
      <c r="AT13" s="4" t="str">
        <f t="shared" si="3"/>
        <v/>
      </c>
      <c r="AU13" s="4" t="str">
        <f t="shared" si="3"/>
        <v/>
      </c>
      <c r="AV13" s="4" t="str">
        <f t="shared" si="3"/>
        <v/>
      </c>
      <c r="AW13" s="4" t="str">
        <f t="shared" si="3"/>
        <v/>
      </c>
      <c r="AX13" s="4" t="str">
        <f t="shared" si="3"/>
        <v/>
      </c>
      <c r="AY13" s="4" t="str">
        <f t="shared" si="3"/>
        <v/>
      </c>
      <c r="AZ13" s="4" t="str">
        <f t="shared" si="3"/>
        <v/>
      </c>
      <c r="BA13" s="4" t="str">
        <f t="shared" si="3"/>
        <v/>
      </c>
      <c r="BB13" s="4" t="str">
        <f t="shared" si="3"/>
        <v/>
      </c>
      <c r="BC13" s="4" t="str">
        <f t="shared" si="3"/>
        <v/>
      </c>
      <c r="BD13" s="4" t="str">
        <f t="shared" si="3"/>
        <v/>
      </c>
    </row>
    <row r="14" spans="2:56" ht="16" thickBot="1">
      <c r="B14">
        <v>8</v>
      </c>
      <c r="C14" t="str">
        <f t="shared" ca="1" si="0"/>
        <v>SGGridNames</v>
      </c>
      <c r="D14" t="str">
        <f t="shared" ca="1" si="0"/>
        <v>SGGrids</v>
      </c>
      <c r="E14" t="str">
        <f t="shared" ca="1" si="0"/>
        <v/>
      </c>
      <c r="F14" t="str">
        <f t="shared" ca="1" si="0"/>
        <v>Income Statement</v>
      </c>
      <c r="G14" t="str">
        <f t="shared" ca="1" si="1"/>
        <v/>
      </c>
      <c r="H14" t="str">
        <f t="shared" ca="1" si="2"/>
        <v/>
      </c>
      <c r="J14" s="54">
        <f t="shared" ref="J14:P14" ca="1" si="4">COUNTIF($Q$13:$BO$13,J$13)</f>
        <v>0</v>
      </c>
      <c r="K14" s="60">
        <f t="shared" ca="1" si="4"/>
        <v>0</v>
      </c>
      <c r="L14" s="60">
        <f t="shared" ca="1" si="4"/>
        <v>0</v>
      </c>
      <c r="M14" s="60">
        <f t="shared" ca="1" si="4"/>
        <v>0</v>
      </c>
      <c r="N14" s="60">
        <f t="shared" ca="1" si="4"/>
        <v>0</v>
      </c>
      <c r="O14" s="60">
        <f t="shared" ca="1" si="4"/>
        <v>0</v>
      </c>
      <c r="P14" s="58">
        <f t="shared" ca="1" si="4"/>
        <v>0</v>
      </c>
      <c r="Q14" s="4" t="e">
        <f ca="1">IF(LEN(Q$13)&gt;0,IF(LEFT(POrder,1)="D",COUNTIF($Q$13:Q$13,Q$13)+2,INDEX($J$14:$P$14,1,MATCH(Q$13,$J$13:$P$13,0))+3-COUNTIF($Q$13:Q$13,Q$13)),"")</f>
        <v>#NAME?</v>
      </c>
      <c r="R14" s="4">
        <f ca="1">IF(LEN(R$13)&gt;0,IF(LEFT(POrder,1)="D",COUNTIF($Q$13:R$13,R$13)+2,INDEX($J$14:$P$14,1,MATCH(R$13,$J$13:$P$13,0))+3-COUNTIF($Q$13:R$13,R$13)),"")</f>
        <v>3</v>
      </c>
      <c r="S14" s="4">
        <f ca="1">IF(LEN(S$13)&gt;0,IF(LEFT(POrder,1)="D",COUNTIF($Q$13:S$13,S$13)+2,INDEX($J$14:$P$14,1,MATCH(S$13,$J$13:$P$13,0))+3-COUNTIF($Q$13:S$13,S$13)),"")</f>
        <v>4</v>
      </c>
      <c r="T14" s="4">
        <f ca="1">IF(LEN(T$13)&gt;0,IF(LEFT(POrder,1)="D",COUNTIF($Q$13:T$13,T$13)+2,INDEX($J$14:$P$14,1,MATCH(T$13,$J$13:$P$13,0))+3-COUNTIF($Q$13:T$13,T$13)),"")</f>
        <v>5</v>
      </c>
      <c r="U14" s="4">
        <f ca="1">IF(LEN(U$13)&gt;0,IF(LEFT(POrder,1)="D",COUNTIF($Q$13:U$13,U$13)+2,INDEX($J$14:$P$14,1,MATCH(U$13,$J$13:$P$13,0))+3-COUNTIF($Q$13:U$13,U$13)),"")</f>
        <v>3</v>
      </c>
      <c r="V14" s="4">
        <f ca="1">IF(LEN(V$13)&gt;0,IF(LEFT(POrder,1)="D",COUNTIF($Q$13:V$13,V$13)+2,INDEX($J$14:$P$14,1,MATCH(V$13,$J$13:$P$13,0))+3-COUNTIF($Q$13:V$13,V$13)),"")</f>
        <v>4</v>
      </c>
      <c r="W14" s="4">
        <f ca="1">IF(LEN(W$13)&gt;0,IF(LEFT(POrder,1)="D",COUNTIF($Q$13:W$13,W$13)+2,INDEX($J$14:$P$14,1,MATCH(W$13,$J$13:$P$13,0))+3-COUNTIF($Q$13:W$13,W$13)),"")</f>
        <v>5</v>
      </c>
      <c r="X14" s="4">
        <f ca="1">IF(LEN(X$13)&gt;0,IF(LEFT(POrder,1)="D",COUNTIF($Q$13:X$13,X$13)+2,INDEX($J$14:$P$14,1,MATCH(X$13,$J$13:$P$13,0))+3-COUNTIF($Q$13:X$13,X$13)),"")</f>
        <v>6</v>
      </c>
      <c r="Y14" s="4">
        <f ca="1">IF(LEN(Y$13)&gt;0,IF(LEFT(POrder,1)="D",COUNTIF($Q$13:Y$13,Y$13)+2,INDEX($J$14:$P$14,1,MATCH(Y$13,$J$13:$P$13,0))+3-COUNTIF($Q$13:Y$13,Y$13)),"")</f>
        <v>7</v>
      </c>
      <c r="Z14" s="4">
        <f ca="1">IF(LEN(Z$13)&gt;0,IF(LEFT(POrder,1)="D",COUNTIF($Q$13:Z$13,Z$13)+2,INDEX($J$14:$P$14,1,MATCH(Z$13,$J$13:$P$13,0))+3-COUNTIF($Q$13:Z$13,Z$13)),"")</f>
        <v>8</v>
      </c>
      <c r="AA14" s="4">
        <f ca="1">IF(LEN(AA$13)&gt;0,IF(LEFT(POrder,1)="D",COUNTIF($Q$13:AA$13,AA$13)+2,INDEX($J$14:$P$14,1,MATCH(AA$13,$J$13:$P$13,0))+3-COUNTIF($Q$13:AA$13,AA$13)),"")</f>
        <v>9</v>
      </c>
      <c r="AB14" s="4">
        <f ca="1">IF(LEN(AB$13)&gt;0,IF(LEFT(POrder,1)="D",COUNTIF($Q$13:AB$13,AB$13)+2,INDEX($J$14:$P$14,1,MATCH(AB$13,$J$13:$P$13,0))+3-COUNTIF($Q$13:AB$13,AB$13)),"")</f>
        <v>10</v>
      </c>
      <c r="AC14" s="4">
        <f ca="1">IF(LEN(AC$13)&gt;0,IF(LEFT(POrder,1)="D",COUNTIF($Q$13:AC$13,AC$13)+2,INDEX($J$14:$P$14,1,MATCH(AC$13,$J$13:$P$13,0))+3-COUNTIF($Q$13:AC$13,AC$13)),"")</f>
        <v>11</v>
      </c>
      <c r="AD14" s="4">
        <f ca="1">IF(LEN(AD$13)&gt;0,IF(LEFT(POrder,1)="D",COUNTIF($Q$13:AD$13,AD$13)+2,INDEX($J$14:$P$14,1,MATCH(AD$13,$J$13:$P$13,0))+3-COUNTIF($Q$13:AD$13,AD$13)),"")</f>
        <v>12</v>
      </c>
      <c r="AE14" s="4">
        <f ca="1">IF(LEN(AE$13)&gt;0,IF(LEFT(POrder,1)="D",COUNTIF($Q$13:AE$13,AE$13)+2,INDEX($J$14:$P$14,1,MATCH(AE$13,$J$13:$P$13,0))+3-COUNTIF($Q$13:AE$13,AE$13)),"")</f>
        <v>13</v>
      </c>
      <c r="AF14" s="4">
        <f ca="1">IF(LEN(AF$13)&gt;0,IF(LEFT(POrder,1)="D",COUNTIF($Q$13:AF$13,AF$13)+2,INDEX($J$14:$P$14,1,MATCH(AF$13,$J$13:$P$13,0))+3-COUNTIF($Q$13:AF$13,AF$13)),"")</f>
        <v>14</v>
      </c>
      <c r="AG14" s="4">
        <f ca="1">IF(LEN(AG$13)&gt;0,IF(LEFT(POrder,1)="D",COUNTIF($Q$13:AG$13,AG$13)+2,INDEX($J$14:$P$14,1,MATCH(AG$13,$J$13:$P$13,0))+3-COUNTIF($Q$13:AG$13,AG$13)),"")</f>
        <v>15</v>
      </c>
      <c r="AH14" s="4">
        <f ca="1">IF(LEN(AH$13)&gt;0,IF(LEFT(POrder,1)="D",COUNTIF($Q$13:AH$13,AH$13)+2,INDEX($J$14:$P$14,1,MATCH(AH$13,$J$13:$P$13,0))+3-COUNTIF($Q$13:AH$13,AH$13)),"")</f>
        <v>16</v>
      </c>
      <c r="AI14" s="4">
        <f ca="1">IF(LEN(AI$13)&gt;0,IF(LEFT(POrder,1)="D",COUNTIF($Q$13:AI$13,AI$13)+2,INDEX($J$14:$P$14,1,MATCH(AI$13,$J$13:$P$13,0))+3-COUNTIF($Q$13:AI$13,AI$13)),"")</f>
        <v>17</v>
      </c>
      <c r="AJ14" s="4">
        <f ca="1">IF(LEN(AJ$13)&gt;0,IF(LEFT(POrder,1)="D",COUNTIF($Q$13:AJ$13,AJ$13)+2,INDEX($J$14:$P$14,1,MATCH(AJ$13,$J$13:$P$13,0))+3-COUNTIF($Q$13:AJ$13,AJ$13)),"")</f>
        <v>18</v>
      </c>
      <c r="AK14" s="4" t="str">
        <f>IF(LEN(AK$13)&gt;0,IF(LEFT(POrder,1)="D",COUNTIF($Q$13:AK$13,AK$13)+2,INDEX($J$14:$P$14,1,MATCH(AK$13,$J$13:$P$13,0))+3-COUNTIF($Q$13:AK$13,AK$13)),"")</f>
        <v/>
      </c>
      <c r="AL14" s="4" t="str">
        <f>IF(LEN(AL$13)&gt;0,IF(LEFT(POrder,1)="D",COUNTIF($Q$13:AL$13,AL$13)+2,INDEX($J$14:$P$14,1,MATCH(AL$13,$J$13:$P$13,0))+3-COUNTIF($Q$13:AL$13,AL$13)),"")</f>
        <v/>
      </c>
      <c r="AM14" s="4" t="str">
        <f>IF(LEN(AM$13)&gt;0,IF(LEFT(POrder,1)="D",COUNTIF($Q$13:AM$13,AM$13)+2,INDEX($J$14:$P$14,1,MATCH(AM$13,$J$13:$P$13,0))+3-COUNTIF($Q$13:AM$13,AM$13)),"")</f>
        <v/>
      </c>
      <c r="AN14" s="4" t="str">
        <f>IF(LEN(AN$13)&gt;0,IF(LEFT(POrder,1)="D",COUNTIF($Q$13:AN$13,AN$13)+2,INDEX($J$14:$P$14,1,MATCH(AN$13,$J$13:$P$13,0))+3-COUNTIF($Q$13:AN$13,AN$13)),"")</f>
        <v/>
      </c>
      <c r="AO14" s="4" t="str">
        <f>IF(LEN(AO$13)&gt;0,IF(LEFT(POrder,1)="D",COUNTIF($Q$13:AO$13,AO$13)+2,INDEX($J$14:$P$14,1,MATCH(AO$13,$J$13:$P$13,0))+3-COUNTIF($Q$13:AO$13,AO$13)),"")</f>
        <v/>
      </c>
      <c r="AP14" s="4" t="str">
        <f>IF(LEN(AP$13)&gt;0,IF(LEFT(POrder,1)="D",COUNTIF($Q$13:AP$13,AP$13)+2,INDEX($J$14:$P$14,1,MATCH(AP$13,$J$13:$P$13,0))+3-COUNTIF($Q$13:AP$13,AP$13)),"")</f>
        <v/>
      </c>
      <c r="AQ14" s="4" t="str">
        <f>IF(LEN(AQ$13)&gt;0,IF(LEFT(POrder,1)="D",COUNTIF($Q$13:AQ$13,AQ$13)+2,INDEX($J$14:$P$14,1,MATCH(AQ$13,$J$13:$P$13,0))+3-COUNTIF($Q$13:AQ$13,AQ$13)),"")</f>
        <v/>
      </c>
      <c r="AR14" s="4" t="str">
        <f>IF(LEN(AR$13)&gt;0,IF(LEFT(POrder,1)="D",COUNTIF($Q$13:AR$13,AR$13)+2,INDEX($J$14:$P$14,1,MATCH(AR$13,$J$13:$P$13,0))+3-COUNTIF($Q$13:AR$13,AR$13)),"")</f>
        <v/>
      </c>
      <c r="AS14" s="4" t="str">
        <f>IF(LEN(AS$13)&gt;0,IF(LEFT(POrder,1)="D",COUNTIF($Q$13:AS$13,AS$13)+2,INDEX($J$14:$P$14,1,MATCH(AS$13,$J$13:$P$13,0))+3-COUNTIF($Q$13:AS$13,AS$13)),"")</f>
        <v/>
      </c>
      <c r="AT14" s="4" t="str">
        <f>IF(LEN(AT$13)&gt;0,IF(LEFT(POrder,1)="D",COUNTIF($Q$13:AT$13,AT$13)+2,INDEX($J$14:$P$14,1,MATCH(AT$13,$J$13:$P$13,0))+3-COUNTIF($Q$13:AT$13,AT$13)),"")</f>
        <v/>
      </c>
      <c r="AU14" s="4" t="str">
        <f>IF(LEN(AU$13)&gt;0,IF(LEFT(POrder,1)="D",COUNTIF($Q$13:AU$13,AU$13)+2,INDEX($J$14:$P$14,1,MATCH(AU$13,$J$13:$P$13,0))+3-COUNTIF($Q$13:AU$13,AU$13)),"")</f>
        <v/>
      </c>
      <c r="AV14" s="4" t="str">
        <f>IF(LEN(AV$13)&gt;0,IF(LEFT(POrder,1)="D",COUNTIF($Q$13:AV$13,AV$13)+2,INDEX($J$14:$P$14,1,MATCH(AV$13,$J$13:$P$13,0))+3-COUNTIF($Q$13:AV$13,AV$13)),"")</f>
        <v/>
      </c>
      <c r="AW14" s="4" t="str">
        <f>IF(LEN(AW$13)&gt;0,IF(LEFT(POrder,1)="D",COUNTIF($Q$13:AW$13,AW$13)+2,INDEX($J$14:$P$14,1,MATCH(AW$13,$J$13:$P$13,0))+3-COUNTIF($Q$13:AW$13,AW$13)),"")</f>
        <v/>
      </c>
      <c r="AX14" s="4" t="str">
        <f>IF(LEN(AX$13)&gt;0,IF(LEFT(POrder,1)="D",COUNTIF($Q$13:AX$13,AX$13)+2,INDEX($J$14:$P$14,1,MATCH(AX$13,$J$13:$P$13,0))+3-COUNTIF($Q$13:AX$13,AX$13)),"")</f>
        <v/>
      </c>
      <c r="AY14" s="4" t="str">
        <f>IF(LEN(AY$13)&gt;0,IF(LEFT(POrder,1)="D",COUNTIF($Q$13:AY$13,AY$13)+2,INDEX($J$14:$P$14,1,MATCH(AY$13,$J$13:$P$13,0))+3-COUNTIF($Q$13:AY$13,AY$13)),"")</f>
        <v/>
      </c>
      <c r="AZ14" s="4" t="str">
        <f>IF(LEN(AZ$13)&gt;0,IF(LEFT(POrder,1)="D",COUNTIF($Q$13:AZ$13,AZ$13)+2,INDEX($J$14:$P$14,1,MATCH(AZ$13,$J$13:$P$13,0))+3-COUNTIF($Q$13:AZ$13,AZ$13)),"")</f>
        <v/>
      </c>
      <c r="BA14" s="4" t="str">
        <f>IF(LEN(BA$13)&gt;0,IF(LEFT(POrder,1)="D",COUNTIF($Q$13:BA$13,BA$13)+2,INDEX($J$14:$P$14,1,MATCH(BA$13,$J$13:$P$13,0))+3-COUNTIF($Q$13:BA$13,BA$13)),"")</f>
        <v/>
      </c>
      <c r="BB14" s="4" t="str">
        <f>IF(LEN(BB$13)&gt;0,IF(LEFT(POrder,1)="D",COUNTIF($Q$13:BB$13,BB$13)+2,INDEX($J$14:$P$14,1,MATCH(BB$13,$J$13:$P$13,0))+3-COUNTIF($Q$13:BB$13,BB$13)),"")</f>
        <v/>
      </c>
      <c r="BC14" s="4" t="str">
        <f>IF(LEN(BC$13)&gt;0,IF(LEFT(POrder,1)="D",COUNTIF($Q$13:BC$13,BC$13)+2,INDEX($J$14:$P$14,1,MATCH(BC$13,$J$13:$P$13,0))+3-COUNTIF($Q$13:BC$13,BC$13)),"")</f>
        <v/>
      </c>
      <c r="BD14" s="4" t="str">
        <f>IF(LEN(BD$13)&gt;0,IF(LEFT(POrder,1)="D",COUNTIF($Q$13:BD$13,BD$13)+2,INDEX($J$14:$P$14,1,MATCH(BD$13,$J$13:$P$13,0))+3-COUNTIF($Q$13:BD$13,BD$13)),"")</f>
        <v/>
      </c>
    </row>
    <row r="15" spans="2:56" ht="16" thickBot="1">
      <c r="B15">
        <v>9</v>
      </c>
      <c r="C15" t="str">
        <f t="shared" ca="1" si="0"/>
        <v>SGGridNames</v>
      </c>
      <c r="D15" t="str">
        <f t="shared" ca="1" si="0"/>
        <v>SGGrids</v>
      </c>
      <c r="E15" t="str">
        <f t="shared" ca="1" si="0"/>
        <v/>
      </c>
      <c r="F15" t="str">
        <f t="shared" ca="1" si="0"/>
        <v>Income Statement</v>
      </c>
      <c r="G15" t="str">
        <f t="shared" ca="1" si="1"/>
        <v/>
      </c>
      <c r="H15" t="str">
        <f t="shared" ca="1" si="2"/>
        <v/>
      </c>
      <c r="O15" s="56"/>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row>
    <row r="16" spans="2:56" ht="16" thickBot="1">
      <c r="B16">
        <v>10</v>
      </c>
      <c r="C16" t="str">
        <f t="shared" ca="1" si="0"/>
        <v>SGGridNames</v>
      </c>
      <c r="D16" t="str">
        <f t="shared" ca="1" si="0"/>
        <v>SGGrids</v>
      </c>
      <c r="E16" t="str">
        <f t="shared" ca="1" si="0"/>
        <v/>
      </c>
      <c r="F16" t="str">
        <f t="shared" ca="1" si="0"/>
        <v>Income Statement</v>
      </c>
      <c r="G16" t="str">
        <f t="shared" ca="1" si="1"/>
        <v/>
      </c>
      <c r="H16" t="str">
        <f t="shared" ca="1" si="2"/>
        <v/>
      </c>
      <c r="K16" s="36" t="s">
        <v>3105</v>
      </c>
      <c r="L16" s="39">
        <f ca="1">MAX('Labels,Validation,Overrides'!$B$20:$H$20)</f>
        <v>1</v>
      </c>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row>
    <row r="17" spans="2:86">
      <c r="B17">
        <v>11</v>
      </c>
      <c r="C17" t="str">
        <f t="shared" ca="1" si="0"/>
        <v>SGGridNames</v>
      </c>
      <c r="D17" t="str">
        <f t="shared" ca="1" si="0"/>
        <v>SGGrids</v>
      </c>
      <c r="E17" t="str">
        <f t="shared" ca="1" si="0"/>
        <v/>
      </c>
      <c r="F17" t="str">
        <f t="shared" ca="1" si="0"/>
        <v>Income Statement</v>
      </c>
      <c r="G17" t="str">
        <f t="shared" ca="1" si="1"/>
        <v/>
      </c>
      <c r="H17" t="str">
        <f t="shared" ca="1" si="2"/>
        <v/>
      </c>
      <c r="L17" s="36" t="s">
        <v>3195</v>
      </c>
      <c r="O17" s="36" t="s">
        <v>3196</v>
      </c>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row>
    <row r="18" spans="2:86">
      <c r="B18">
        <v>12</v>
      </c>
      <c r="C18" t="str">
        <f t="shared" ca="1" si="0"/>
        <v>SGGridNames</v>
      </c>
      <c r="D18" t="str">
        <f t="shared" ca="1" si="0"/>
        <v>SGGrids</v>
      </c>
      <c r="E18" t="str">
        <f t="shared" ca="1" si="0"/>
        <v/>
      </c>
      <c r="F18" t="str">
        <f t="shared" ca="1" si="0"/>
        <v>Income Statement</v>
      </c>
      <c r="G18" t="str">
        <f t="shared" ca="1" si="1"/>
        <v/>
      </c>
      <c r="H18" t="str">
        <f t="shared" ca="1" si="2"/>
        <v/>
      </c>
      <c r="J18" s="42"/>
      <c r="L18" s="198" t="s">
        <v>3101</v>
      </c>
      <c r="M18" s="198"/>
      <c r="N18" s="198"/>
      <c r="O18" s="40" t="s">
        <v>3102</v>
      </c>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row>
    <row r="19" spans="2:86">
      <c r="B19">
        <v>13</v>
      </c>
      <c r="C19" t="str">
        <f t="shared" ca="1" si="0"/>
        <v>SGGridNames</v>
      </c>
      <c r="D19" t="str">
        <f t="shared" ca="1" si="0"/>
        <v>SGGrids</v>
      </c>
      <c r="E19" t="str">
        <f t="shared" ca="1" si="0"/>
        <v/>
      </c>
      <c r="F19" t="str">
        <f t="shared" ca="1" si="0"/>
        <v>Income Statement</v>
      </c>
      <c r="G19" t="str">
        <f t="shared" ca="1" si="1"/>
        <v/>
      </c>
      <c r="H19" t="str">
        <f t="shared" ca="1" si="2"/>
        <v/>
      </c>
      <c r="I19" t="str">
        <f ca="1">IFERROR(INDEX($H$7:$H$21,MATCH($L$19,$G$7:$G$21,0),1),"")</f>
        <v/>
      </c>
      <c r="J19" s="42"/>
      <c r="L19" s="199" t="s">
        <v>6607</v>
      </c>
      <c r="M19" s="200"/>
      <c r="N19" s="201"/>
      <c r="O19" s="41" t="s">
        <v>1806</v>
      </c>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row>
    <row r="20" spans="2:86">
      <c r="B20">
        <v>14</v>
      </c>
      <c r="C20" t="str">
        <f t="shared" ca="1" si="0"/>
        <v>SGGridNames</v>
      </c>
      <c r="D20" t="str">
        <f t="shared" ca="1" si="0"/>
        <v>SGGrids</v>
      </c>
      <c r="E20" t="str">
        <f t="shared" ca="1" si="0"/>
        <v/>
      </c>
      <c r="F20" t="str">
        <f t="shared" ca="1" si="0"/>
        <v>Income Statement</v>
      </c>
      <c r="G20" t="str">
        <f t="shared" ca="1" si="1"/>
        <v/>
      </c>
      <c r="H20" t="str">
        <f t="shared" ca="1" si="2"/>
        <v/>
      </c>
      <c r="L20" s="196" t="s">
        <v>3104</v>
      </c>
      <c r="M20" s="197"/>
      <c r="N20" s="197"/>
      <c r="O20" s="19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c r="BT20" s="37"/>
      <c r="BU20" s="37"/>
      <c r="BV20" s="37"/>
      <c r="BW20" s="37"/>
      <c r="BX20" s="37"/>
      <c r="BY20" s="37"/>
      <c r="BZ20" s="37"/>
      <c r="CA20" s="37"/>
      <c r="CB20" s="37"/>
      <c r="CC20" s="37"/>
    </row>
    <row r="21" spans="2:86">
      <c r="B21">
        <v>15</v>
      </c>
      <c r="C21" t="str">
        <f t="shared" ca="1" si="0"/>
        <v>SGGridNames</v>
      </c>
      <c r="D21" t="str">
        <f t="shared" ca="1" si="0"/>
        <v>SGGrids</v>
      </c>
      <c r="E21" t="str">
        <f t="shared" ca="1" si="0"/>
        <v/>
      </c>
      <c r="F21" t="str">
        <f t="shared" ca="1" si="0"/>
        <v>Income Statement</v>
      </c>
      <c r="G21" t="str">
        <f t="shared" ca="1" si="1"/>
        <v/>
      </c>
      <c r="H21" t="str">
        <f t="shared" ca="1" si="2"/>
        <v/>
      </c>
      <c r="K21" s="36" t="s">
        <v>3197</v>
      </c>
      <c r="L21" s="195" t="s">
        <v>3266</v>
      </c>
      <c r="M21" s="195"/>
      <c r="N21" s="195"/>
      <c r="O21" s="195"/>
      <c r="Q21" s="37" t="e">
        <f ca="1">IF(LEN(Q$13)&gt;0,IFERROR(INDEX(_xll.BDS(TKR,$I19,"PRODUCT_GEO_OVERRIDE",$O19,"NUMBER_OF_PERIODS","-16","FUND_PER",Q$13,"headers=n","REVERSE_PERIOD_ORDER","N","fill=b","headers=n","startcol="&amp;Q$14,"endcol="&amp;Q$14,CURR_O,CONS_O,"array=true"),MAX(MATCH($L$21,OFFSET('Labels,Validation,Overrides'!$B$21,0,MATCH(Q$13,$J$13:$P$13,0)-1,$L$16+10,1),0),1),1)*1,""),"")</f>
        <v>#NAME?</v>
      </c>
      <c r="R21" s="37" t="str">
        <f ca="1">IF(LEN(R$13)&gt;0,IFERROR(INDEX(_xll.BDS(TKR,$I19,"PRODUCT_GEO_OVERRIDE",$O19,"NUMBER_OF_PERIODS","-16","FUND_PER",R$13,"headers=n","REVERSE_PERIOD_ORDER","N","fill=b","headers=n","startcol="&amp;R$14,"endcol="&amp;R$14,CURR_O,CONS_O,"array=true"),MAX(MATCH($L$21,OFFSET('Labels,Validation,Overrides'!$B$21,0,MATCH(R$13,$J$13:$P$13,0)-1,$L$16+10,1),0),1),1)*1,""),"")</f>
        <v/>
      </c>
      <c r="S21" s="37" t="str">
        <f ca="1">IF(LEN(S$13)&gt;0,IFERROR(INDEX(_xll.BDS(TKR,$I19,"PRODUCT_GEO_OVERRIDE",$O19,"NUMBER_OF_PERIODS","-16","FUND_PER",S$13,"headers=n","REVERSE_PERIOD_ORDER","N","fill=b","headers=n","startcol="&amp;S$14,"endcol="&amp;S$14,CURR_O,CONS_O,"array=true"),MAX(MATCH($L$21,OFFSET('Labels,Validation,Overrides'!$B$21,0,MATCH(S$13,$J$13:$P$13,0)-1,$L$16+10,1),0),1),1)*1,""),"")</f>
        <v/>
      </c>
      <c r="T21" s="37" t="str">
        <f ca="1">IF(LEN(T$13)&gt;0,IFERROR(INDEX(_xll.BDS(TKR,$I19,"PRODUCT_GEO_OVERRIDE",$O19,"NUMBER_OF_PERIODS","-16","FUND_PER",T$13,"headers=n","REVERSE_PERIOD_ORDER","N","fill=b","headers=n","startcol="&amp;T$14,"endcol="&amp;T$14,CURR_O,CONS_O,"array=true"),MAX(MATCH($L$21,OFFSET('Labels,Validation,Overrides'!$B$21,0,MATCH(T$13,$J$13:$P$13,0)-1,$L$16+10,1),0),1),1)*1,""),"")</f>
        <v/>
      </c>
      <c r="U21" s="37" t="str">
        <f ca="1">IF(LEN(U$13)&gt;0,IFERROR(INDEX(_xll.BDS(TKR,$I19,"PRODUCT_GEO_OVERRIDE",$O19,"NUMBER_OF_PERIODS","-16","FUND_PER",U$13,"headers=n","REVERSE_PERIOD_ORDER","N","fill=b","headers=n","startcol="&amp;U$14,"endcol="&amp;U$14,CURR_O,CONS_O,"array=true"),MAX(MATCH($L$21,OFFSET('Labels,Validation,Overrides'!$B$21,0,MATCH(U$13,$J$13:$P$13,0)-1,$L$16+10,1),0),1),1)*1,""),"")</f>
        <v/>
      </c>
      <c r="V21" s="37" t="str">
        <f ca="1">IF(LEN(V$13)&gt;0,IFERROR(INDEX(_xll.BDS(TKR,$I19,"PRODUCT_GEO_OVERRIDE",$O19,"NUMBER_OF_PERIODS","-16","FUND_PER",V$13,"headers=n","REVERSE_PERIOD_ORDER","N","fill=b","headers=n","startcol="&amp;V$14,"endcol="&amp;V$14,CURR_O,CONS_O,"array=true"),MAX(MATCH($L$21,OFFSET('Labels,Validation,Overrides'!$B$21,0,MATCH(V$13,$J$13:$P$13,0)-1,$L$16+10,1),0),1),1)*1,""),"")</f>
        <v/>
      </c>
      <c r="W21" s="37" t="str">
        <f ca="1">IF(LEN(W$13)&gt;0,IFERROR(INDEX(_xll.BDS(TKR,$I19,"PRODUCT_GEO_OVERRIDE",$O19,"NUMBER_OF_PERIODS","-16","FUND_PER",W$13,"headers=n","REVERSE_PERIOD_ORDER","N","fill=b","headers=n","startcol="&amp;W$14,"endcol="&amp;W$14,CURR_O,CONS_O,"array=true"),MAX(MATCH($L$21,OFFSET('Labels,Validation,Overrides'!$B$21,0,MATCH(W$13,$J$13:$P$13,0)-1,$L$16+10,1),0),1),1)*1,""),"")</f>
        <v/>
      </c>
      <c r="X21" s="37" t="str">
        <f ca="1">IF(LEN(X$13)&gt;0,IFERROR(INDEX(_xll.BDS(TKR,$I19,"PRODUCT_GEO_OVERRIDE",$O19,"NUMBER_OF_PERIODS","-16","FUND_PER",X$13,"headers=n","REVERSE_PERIOD_ORDER","N","fill=b","headers=n","startcol="&amp;X$14,"endcol="&amp;X$14,CURR_O,CONS_O,"array=true"),MAX(MATCH($L$21,OFFSET('Labels,Validation,Overrides'!$B$21,0,MATCH(X$13,$J$13:$P$13,0)-1,$L$16+10,1),0),1),1)*1,""),"")</f>
        <v/>
      </c>
      <c r="Y21" s="37" t="str">
        <f ca="1">IF(LEN(Y$13)&gt;0,IFERROR(INDEX(_xll.BDS(TKR,$I19,"PRODUCT_GEO_OVERRIDE",$O19,"NUMBER_OF_PERIODS","-16","FUND_PER",Y$13,"headers=n","REVERSE_PERIOD_ORDER","N","fill=b","headers=n","startcol="&amp;Y$14,"endcol="&amp;Y$14,CURR_O,CONS_O,"array=true"),MAX(MATCH($L$21,OFFSET('Labels,Validation,Overrides'!$B$21,0,MATCH(Y$13,$J$13:$P$13,0)-1,$L$16+10,1),0),1),1)*1,""),"")</f>
        <v/>
      </c>
      <c r="Z21" s="37" t="str">
        <f ca="1">IF(LEN(Z$13)&gt;0,IFERROR(INDEX(_xll.BDS(TKR,$I19,"PRODUCT_GEO_OVERRIDE",$O19,"NUMBER_OF_PERIODS","-16","FUND_PER",Z$13,"headers=n","REVERSE_PERIOD_ORDER","N","fill=b","headers=n","startcol="&amp;Z$14,"endcol="&amp;Z$14,CURR_O,CONS_O,"array=true"),MAX(MATCH($L$21,OFFSET('Labels,Validation,Overrides'!$B$21,0,MATCH(Z$13,$J$13:$P$13,0)-1,$L$16+10,1),0),1),1)*1,""),"")</f>
        <v/>
      </c>
      <c r="AA21" s="37" t="str">
        <f ca="1">IF(LEN(AA$13)&gt;0,IFERROR(INDEX(_xll.BDS(TKR,$I19,"PRODUCT_GEO_OVERRIDE",$O19,"NUMBER_OF_PERIODS","-16","FUND_PER",AA$13,"headers=n","REVERSE_PERIOD_ORDER","N","fill=b","headers=n","startcol="&amp;AA$14,"endcol="&amp;AA$14,CURR_O,CONS_O,"array=true"),MAX(MATCH($L$21,OFFSET('Labels,Validation,Overrides'!$B$21,0,MATCH(AA$13,$J$13:$P$13,0)-1,$L$16+10,1),0),1),1)*1,""),"")</f>
        <v/>
      </c>
      <c r="AB21" s="37" t="str">
        <f ca="1">IF(LEN(AB$13)&gt;0,IFERROR(INDEX(_xll.BDS(TKR,$I19,"PRODUCT_GEO_OVERRIDE",$O19,"NUMBER_OF_PERIODS","-16","FUND_PER",AB$13,"headers=n","REVERSE_PERIOD_ORDER","N","fill=b","headers=n","startcol="&amp;AB$14,"endcol="&amp;AB$14,CURR_O,CONS_O,"array=true"),MAX(MATCH($L$21,OFFSET('Labels,Validation,Overrides'!$B$21,0,MATCH(AB$13,$J$13:$P$13,0)-1,$L$16+10,1),0),1),1)*1,""),"")</f>
        <v/>
      </c>
      <c r="AC21" s="37" t="str">
        <f ca="1">IF(LEN(AC$13)&gt;0,IFERROR(INDEX(_xll.BDS(TKR,$I19,"PRODUCT_GEO_OVERRIDE",$O19,"NUMBER_OF_PERIODS","-16","FUND_PER",AC$13,"headers=n","REVERSE_PERIOD_ORDER","N","fill=b","headers=n","startcol="&amp;AC$14,"endcol="&amp;AC$14,CURR_O,CONS_O,"array=true"),MAX(MATCH($L$21,OFFSET('Labels,Validation,Overrides'!$B$21,0,MATCH(AC$13,$J$13:$P$13,0)-1,$L$16+10,1),0),1),1)*1,""),"")</f>
        <v/>
      </c>
      <c r="AD21" s="37" t="str">
        <f ca="1">IF(LEN(AD$13)&gt;0,IFERROR(INDEX(_xll.BDS(TKR,$I19,"PRODUCT_GEO_OVERRIDE",$O19,"NUMBER_OF_PERIODS","-16","FUND_PER",AD$13,"headers=n","REVERSE_PERIOD_ORDER","N","fill=b","headers=n","startcol="&amp;AD$14,"endcol="&amp;AD$14,CURR_O,CONS_O,"array=true"),MAX(MATCH($L$21,OFFSET('Labels,Validation,Overrides'!$B$21,0,MATCH(AD$13,$J$13:$P$13,0)-1,$L$16+10,1),0),1),1)*1,""),"")</f>
        <v/>
      </c>
      <c r="AE21" s="37" t="str">
        <f ca="1">IF(LEN(AE$13)&gt;0,IFERROR(INDEX(_xll.BDS(TKR,$I19,"PRODUCT_GEO_OVERRIDE",$O19,"NUMBER_OF_PERIODS","-16","FUND_PER",AE$13,"headers=n","REVERSE_PERIOD_ORDER","N","fill=b","headers=n","startcol="&amp;AE$14,"endcol="&amp;AE$14,CURR_O,CONS_O,"array=true"),MAX(MATCH($L$21,OFFSET('Labels,Validation,Overrides'!$B$21,0,MATCH(AE$13,$J$13:$P$13,0)-1,$L$16+10,1),0),1),1)*1,""),"")</f>
        <v/>
      </c>
      <c r="AF21" s="37" t="str">
        <f ca="1">IF(LEN(AF$13)&gt;0,IFERROR(INDEX(_xll.BDS(TKR,$I19,"PRODUCT_GEO_OVERRIDE",$O19,"NUMBER_OF_PERIODS","-16","FUND_PER",AF$13,"headers=n","REVERSE_PERIOD_ORDER","N","fill=b","headers=n","startcol="&amp;AF$14,"endcol="&amp;AF$14,CURR_O,CONS_O,"array=true"),MAX(MATCH($L$21,OFFSET('Labels,Validation,Overrides'!$B$21,0,MATCH(AF$13,$J$13:$P$13,0)-1,$L$16+10,1),0),1),1)*1,""),"")</f>
        <v/>
      </c>
      <c r="AG21" s="37" t="str">
        <f ca="1">IF(LEN(AG$13)&gt;0,IFERROR(INDEX(_xll.BDS(TKR,$I19,"PRODUCT_GEO_OVERRIDE",$O19,"NUMBER_OF_PERIODS","-16","FUND_PER",AG$13,"headers=n","REVERSE_PERIOD_ORDER","N","fill=b","headers=n","startcol="&amp;AG$14,"endcol="&amp;AG$14,CURR_O,CONS_O,"array=true"),MAX(MATCH($L$21,OFFSET('Labels,Validation,Overrides'!$B$21,0,MATCH(AG$13,$J$13:$P$13,0)-1,$L$16+10,1),0),1),1)*1,""),"")</f>
        <v/>
      </c>
      <c r="AH21" s="37" t="str">
        <f ca="1">IF(LEN(AH$13)&gt;0,IFERROR(INDEX(_xll.BDS(TKR,$I19,"PRODUCT_GEO_OVERRIDE",$O19,"NUMBER_OF_PERIODS","-16","FUND_PER",AH$13,"headers=n","REVERSE_PERIOD_ORDER","N","fill=b","headers=n","startcol="&amp;AH$14,"endcol="&amp;AH$14,CURR_O,CONS_O,"array=true"),MAX(MATCH($L$21,OFFSET('Labels,Validation,Overrides'!$B$21,0,MATCH(AH$13,$J$13:$P$13,0)-1,$L$16+10,1),0),1),1)*1,""),"")</f>
        <v/>
      </c>
      <c r="AI21" s="37" t="str">
        <f ca="1">IF(LEN(AI$13)&gt;0,IFERROR(INDEX(_xll.BDS(TKR,$I19,"PRODUCT_GEO_OVERRIDE",$O19,"NUMBER_OF_PERIODS","-16","FUND_PER",AI$13,"headers=n","REVERSE_PERIOD_ORDER","N","fill=b","headers=n","startcol="&amp;AI$14,"endcol="&amp;AI$14,CURR_O,CONS_O,"array=true"),MAX(MATCH($L$21,OFFSET('Labels,Validation,Overrides'!$B$21,0,MATCH(AI$13,$J$13:$P$13,0)-1,$L$16+10,1),0),1),1)*1,""),"")</f>
        <v/>
      </c>
      <c r="AJ21" s="37" t="str">
        <f ca="1">IF(LEN(AJ$13)&gt;0,IFERROR(INDEX(_xll.BDS(TKR,$I19,"PRODUCT_GEO_OVERRIDE",$O19,"NUMBER_OF_PERIODS","-16","FUND_PER",AJ$13,"headers=n","REVERSE_PERIOD_ORDER","N","fill=b","headers=n","startcol="&amp;AJ$14,"endcol="&amp;AJ$14,CURR_O,CONS_O,"array=true"),MAX(MATCH($L$21,OFFSET('Labels,Validation,Overrides'!$B$21,0,MATCH(AJ$13,$J$13:$P$13,0)-1,$L$16+10,1),0),1),1)*1,""),"")</f>
        <v/>
      </c>
      <c r="AK21" s="37" t="str">
        <f ca="1">IF(LEN(AK$13)&gt;0,IFERROR(INDEX(_xll.BDS(TKR,$I19,"PRODUCT_GEO_OVERRIDE",$O19,"NUMBER_OF_PERIODS","-16","FUND_PER",AK$13,"headers=n","REVERSE_PERIOD_ORDER","N","fill=b","headers=n","startcol="&amp;AK$14,"endcol="&amp;AK$14,CURR_O,CONS_O,"array=true"),MAX(MATCH($L$21,OFFSET('Labels,Validation,Overrides'!$B$21,0,MATCH(AK$13,$J$13:$P$13,0)-1,$L$16+10,1),0),1),1)*1,""),"")</f>
        <v/>
      </c>
      <c r="AL21" s="37" t="str">
        <f ca="1">IF(LEN(AL$13)&gt;0,IFERROR(INDEX(_xll.BDS(TKR,$I19,"PRODUCT_GEO_OVERRIDE",$O19,"NUMBER_OF_PERIODS","-16","FUND_PER",AL$13,"headers=n","REVERSE_PERIOD_ORDER","N","fill=b","headers=n","startcol="&amp;AL$14,"endcol="&amp;AL$14,CURR_O,CONS_O,"array=true"),MAX(MATCH($L$21,OFFSET('Labels,Validation,Overrides'!$B$21,0,MATCH(AL$13,$J$13:$P$13,0)-1,$L$16+10,1),0),1),1)*1,""),"")</f>
        <v/>
      </c>
      <c r="AM21" s="37" t="str">
        <f ca="1">IF(LEN(AM$13)&gt;0,IFERROR(INDEX(_xll.BDS(TKR,$I19,"PRODUCT_GEO_OVERRIDE",$O19,"NUMBER_OF_PERIODS","-16","FUND_PER",AM$13,"headers=n","REVERSE_PERIOD_ORDER","N","fill=b","headers=n","startcol="&amp;AM$14,"endcol="&amp;AM$14,CURR_O,CONS_O,"array=true"),MAX(MATCH($L$21,OFFSET('Labels,Validation,Overrides'!$B$21,0,MATCH(AM$13,$J$13:$P$13,0)-1,$L$16+10,1),0),1),1)*1,""),"")</f>
        <v/>
      </c>
      <c r="AN21" s="37" t="str">
        <f ca="1">IF(LEN(AN$13)&gt;0,IFERROR(INDEX(_xll.BDS(TKR,$I19,"PRODUCT_GEO_OVERRIDE",$O19,"NUMBER_OF_PERIODS","-16","FUND_PER",AN$13,"headers=n","REVERSE_PERIOD_ORDER","N","fill=b","headers=n","startcol="&amp;AN$14,"endcol="&amp;AN$14,CURR_O,CONS_O,"array=true"),MAX(MATCH($L$21,OFFSET('Labels,Validation,Overrides'!$B$21,0,MATCH(AN$13,$J$13:$P$13,0)-1,$L$16+10,1),0),1),1)*1,""),"")</f>
        <v/>
      </c>
      <c r="AO21" s="37" t="str">
        <f ca="1">IF(LEN(AO$13)&gt;0,IFERROR(INDEX(_xll.BDS(TKR,$I19,"PRODUCT_GEO_OVERRIDE",$O19,"NUMBER_OF_PERIODS","-16","FUND_PER",AO$13,"headers=n","REVERSE_PERIOD_ORDER","N","fill=b","headers=n","startcol="&amp;AO$14,"endcol="&amp;AO$14,CURR_O,CONS_O,"array=true"),MAX(MATCH($L$21,OFFSET('Labels,Validation,Overrides'!$B$21,0,MATCH(AO$13,$J$13:$P$13,0)-1,$L$16+10,1),0),1),1)*1,""),"")</f>
        <v/>
      </c>
      <c r="AP21" s="37" t="str">
        <f ca="1">IF(LEN(AP$13)&gt;0,IFERROR(INDEX(_xll.BDS(TKR,$I19,"PRODUCT_GEO_OVERRIDE",$O19,"NUMBER_OF_PERIODS","-16","FUND_PER",AP$13,"headers=n","REVERSE_PERIOD_ORDER","N","fill=b","headers=n","startcol="&amp;AP$14,"endcol="&amp;AP$14,CURR_O,CONS_O,"array=true"),MAX(MATCH($L$21,OFFSET('Labels,Validation,Overrides'!$B$21,0,MATCH(AP$13,$J$13:$P$13,0)-1,$L$16+10,1),0),1),1)*1,""),"")</f>
        <v/>
      </c>
      <c r="AQ21" s="37" t="str">
        <f ca="1">IF(LEN(AQ$13)&gt;0,IFERROR(INDEX(_xll.BDS(TKR,$I19,"PRODUCT_GEO_OVERRIDE",$O19,"NUMBER_OF_PERIODS","-16","FUND_PER",AQ$13,"headers=n","REVERSE_PERIOD_ORDER","N","fill=b","headers=n","startcol="&amp;AQ$14,"endcol="&amp;AQ$14,CURR_O,CONS_O,"array=true"),MAX(MATCH($L$21,OFFSET('Labels,Validation,Overrides'!$B$21,0,MATCH(AQ$13,$J$13:$P$13,0)-1,$L$16+10,1),0),1),1)*1,""),"")</f>
        <v/>
      </c>
      <c r="AR21" s="37" t="str">
        <f ca="1">IF(LEN(AR$13)&gt;0,IFERROR(INDEX(_xll.BDS(TKR,$I19,"PRODUCT_GEO_OVERRIDE",$O19,"NUMBER_OF_PERIODS","-16","FUND_PER",AR$13,"headers=n","REVERSE_PERIOD_ORDER","N","fill=b","headers=n","startcol="&amp;AR$14,"endcol="&amp;AR$14,CURR_O,CONS_O,"array=true"),MAX(MATCH($L$21,OFFSET('Labels,Validation,Overrides'!$B$21,0,MATCH(AR$13,$J$13:$P$13,0)-1,$L$16+10,1),0),1),1)*1,""),"")</f>
        <v/>
      </c>
      <c r="AS21" s="37" t="str">
        <f ca="1">IF(LEN(AS$13)&gt;0,IFERROR(INDEX(_xll.BDS(TKR,$I19,"PRODUCT_GEO_OVERRIDE",$O19,"NUMBER_OF_PERIODS","-16","FUND_PER",AS$13,"headers=n","REVERSE_PERIOD_ORDER","N","fill=b","headers=n","startcol="&amp;AS$14,"endcol="&amp;AS$14,CURR_O,CONS_O,"array=true"),MAX(MATCH($L$21,OFFSET('Labels,Validation,Overrides'!$B$21,0,MATCH(AS$13,$J$13:$P$13,0)-1,$L$16+10,1),0),1),1)*1,""),"")</f>
        <v/>
      </c>
      <c r="AT21" s="37" t="str">
        <f ca="1">IF(LEN(AT$13)&gt;0,IFERROR(INDEX(_xll.BDS(TKR,$I19,"PRODUCT_GEO_OVERRIDE",$O19,"NUMBER_OF_PERIODS","-16","FUND_PER",AT$13,"headers=n","REVERSE_PERIOD_ORDER","N","fill=b","headers=n","startcol="&amp;AT$14,"endcol="&amp;AT$14,CURR_O,CONS_O,"array=true"),MAX(MATCH($L$21,OFFSET('Labels,Validation,Overrides'!$B$21,0,MATCH(AT$13,$J$13:$P$13,0)-1,$L$16+10,1),0),1),1)*1,""),"")</f>
        <v/>
      </c>
      <c r="AU21" s="37" t="str">
        <f ca="1">IF(LEN(AU$13)&gt;0,IFERROR(INDEX(_xll.BDS(TKR,$I19,"PRODUCT_GEO_OVERRIDE",$O19,"NUMBER_OF_PERIODS","-16","FUND_PER",AU$13,"headers=n","REVERSE_PERIOD_ORDER","N","fill=b","headers=n","startcol="&amp;AU$14,"endcol="&amp;AU$14,CURR_O,CONS_O,"array=true"),MAX(MATCH($L$21,OFFSET('Labels,Validation,Overrides'!$B$21,0,MATCH(AU$13,$J$13:$P$13,0)-1,$L$16+10,1),0),1),1)*1,""),"")</f>
        <v/>
      </c>
      <c r="AV21" s="37" t="str">
        <f ca="1">IF(LEN(AV$13)&gt;0,IFERROR(INDEX(_xll.BDS(TKR,$I19,"PRODUCT_GEO_OVERRIDE",$O19,"NUMBER_OF_PERIODS","-16","FUND_PER",AV$13,"headers=n","REVERSE_PERIOD_ORDER","N","fill=b","headers=n","startcol="&amp;AV$14,"endcol="&amp;AV$14,CURR_O,CONS_O,"array=true"),MAX(MATCH($L$21,OFFSET('Labels,Validation,Overrides'!$B$21,0,MATCH(AV$13,$J$13:$P$13,0)-1,$L$16+10,1),0),1),1)*1,""),"")</f>
        <v/>
      </c>
      <c r="AW21" s="37" t="str">
        <f ca="1">IF(LEN(AW$13)&gt;0,IFERROR(INDEX(_xll.BDS(TKR,$I19,"PRODUCT_GEO_OVERRIDE",$O19,"NUMBER_OF_PERIODS","-16","FUND_PER",AW$13,"headers=n","REVERSE_PERIOD_ORDER","N","fill=b","headers=n","startcol="&amp;AW$14,"endcol="&amp;AW$14,CURR_O,CONS_O,"array=true"),MAX(MATCH($L$21,OFFSET('Labels,Validation,Overrides'!$B$21,0,MATCH(AW$13,$J$13:$P$13,0)-1,$L$16+10,1),0),1),1)*1,""),"")</f>
        <v/>
      </c>
      <c r="AX21" s="37" t="str">
        <f ca="1">IF(LEN(AX$13)&gt;0,IFERROR(INDEX(_xll.BDS(TKR,$I19,"PRODUCT_GEO_OVERRIDE",$O19,"NUMBER_OF_PERIODS","-16","FUND_PER",AX$13,"headers=n","REVERSE_PERIOD_ORDER","N","fill=b","headers=n","startcol="&amp;AX$14,"endcol="&amp;AX$14,CURR_O,CONS_O,"array=true"),MAX(MATCH($L$21,OFFSET('Labels,Validation,Overrides'!$B$21,0,MATCH(AX$13,$J$13:$P$13,0)-1,$L$16+10,1),0),1),1)*1,""),"")</f>
        <v/>
      </c>
      <c r="AY21" s="37" t="str">
        <f ca="1">IF(LEN(AY$13)&gt;0,IFERROR(INDEX(_xll.BDS(TKR,$I19,"PRODUCT_GEO_OVERRIDE",$O19,"NUMBER_OF_PERIODS","-16","FUND_PER",AY$13,"headers=n","REVERSE_PERIOD_ORDER","N","fill=b","headers=n","startcol="&amp;AY$14,"endcol="&amp;AY$14,CURR_O,CONS_O,"array=true"),MAX(MATCH($L$21,OFFSET('Labels,Validation,Overrides'!$B$21,0,MATCH(AY$13,$J$13:$P$13,0)-1,$L$16+10,1),0),1),1)*1,""),"")</f>
        <v/>
      </c>
      <c r="AZ21" s="37" t="str">
        <f ca="1">IF(LEN(AZ$13)&gt;0,IFERROR(INDEX(_xll.BDS(TKR,$I19,"PRODUCT_GEO_OVERRIDE",$O19,"NUMBER_OF_PERIODS","-16","FUND_PER",AZ$13,"headers=n","REVERSE_PERIOD_ORDER","N","fill=b","headers=n","startcol="&amp;AZ$14,"endcol="&amp;AZ$14,CURR_O,CONS_O,"array=true"),MAX(MATCH($L$21,OFFSET('Labels,Validation,Overrides'!$B$21,0,MATCH(AZ$13,$J$13:$P$13,0)-1,$L$16+10,1),0),1),1)*1,""),"")</f>
        <v/>
      </c>
      <c r="BA21" s="37" t="str">
        <f ca="1">IF(LEN(BA$13)&gt;0,IFERROR(INDEX(_xll.BDS(TKR,$I19,"PRODUCT_GEO_OVERRIDE",$O19,"NUMBER_OF_PERIODS","-16","FUND_PER",BA$13,"headers=n","REVERSE_PERIOD_ORDER","N","fill=b","headers=n","startcol="&amp;BA$14,"endcol="&amp;BA$14,CURR_O,CONS_O,"array=true"),MAX(MATCH($L$21,OFFSET('Labels,Validation,Overrides'!$B$21,0,MATCH(BA$13,$J$13:$P$13,0)-1,$L$16+10,1),0),1),1)*1,""),"")</f>
        <v/>
      </c>
      <c r="BB21" s="37" t="str">
        <f ca="1">IF(LEN(BB$13)&gt;0,IFERROR(INDEX(_xll.BDS(TKR,$I19,"PRODUCT_GEO_OVERRIDE",$O19,"NUMBER_OF_PERIODS","-16","FUND_PER",BB$13,"headers=n","REVERSE_PERIOD_ORDER","N","fill=b","headers=n","startcol="&amp;BB$14,"endcol="&amp;BB$14,CURR_O,CONS_O,"array=true"),MAX(MATCH($L$21,OFFSET('Labels,Validation,Overrides'!$B$21,0,MATCH(BB$13,$J$13:$P$13,0)-1,$L$16+10,1),0),1),1)*1,""),"")</f>
        <v/>
      </c>
      <c r="BC21" s="37" t="str">
        <f ca="1">IF(LEN(BC$13)&gt;0,IFERROR(INDEX(_xll.BDS(TKR,$I19,"PRODUCT_GEO_OVERRIDE",$O19,"NUMBER_OF_PERIODS","-16","FUND_PER",BC$13,"headers=n","REVERSE_PERIOD_ORDER","N","fill=b","headers=n","startcol="&amp;BC$14,"endcol="&amp;BC$14,CURR_O,CONS_O,"array=true"),MAX(MATCH($L$21,OFFSET('Labels,Validation,Overrides'!$B$21,0,MATCH(BC$13,$J$13:$P$13,0)-1,$L$16+10,1),0),1),1)*1,""),"")</f>
        <v/>
      </c>
      <c r="BD21" s="37" t="str">
        <f ca="1">IF(LEN(BD$13)&gt;0,IFERROR(INDEX(_xll.BDS(TKR,$I19,"PRODUCT_GEO_OVERRIDE",$O19,"NUMBER_OF_PERIODS","-16","FUND_PER",BD$13,"headers=n","REVERSE_PERIOD_ORDER","N","fill=b","headers=n","startcol="&amp;BD$14,"endcol="&amp;BD$14,CURR_O,CONS_O,"array=true"),MAX(MATCH($L$21,OFFSET('Labels,Validation,Overrides'!$B$21,0,MATCH(BD$13,$J$13:$P$13,0)-1,$L$16+10,1),0),1),1)*1,""),"")</f>
        <v/>
      </c>
      <c r="BE21" s="37" t="str">
        <f ca="1">IF(LEN(BE$13)&gt;0,IFERROR(INDEX(_xll.BDS(TKR,$I19,"PRODUCT_GEO_OVERRIDE",$O19,"NUMBER_OF_PERIODS","-16","FUND_PER",BE$13,"headers=n","REVERSE_PERIOD_ORDER","N","fill=b","headers=n","startcol="&amp;BE$14,"endcol="&amp;BE$14,CURR_O,CONS_O,"array=true"),MAX(MATCH($L$21,OFFSET('Labels,Validation,Overrides'!$B$21,0,MATCH(BE$13,$J$13:$P$13,0)-1,$L$16+10,1),0),1),1)*1,""),"")</f>
        <v/>
      </c>
      <c r="BF21" s="37" t="str">
        <f ca="1">IF(LEN(BF$13)&gt;0,IFERROR(INDEX(_xll.BDS(TKR,$I19,"PRODUCT_GEO_OVERRIDE",$O19,"NUMBER_OF_PERIODS","-16","FUND_PER",BF$13,"headers=n","REVERSE_PERIOD_ORDER","N","fill=b","headers=n","startcol="&amp;BF$14,"endcol="&amp;BF$14,CURR_O,CONS_O,"array=true"),MAX(MATCH($L$21,OFFSET('Labels,Validation,Overrides'!$B$21,0,MATCH(BF$13,$J$13:$P$13,0)-1,$L$16+10,1),0),1),1)*1,""),"")</f>
        <v/>
      </c>
      <c r="BG21" s="37" t="str">
        <f ca="1">IF(LEN(BG$13)&gt;0,IFERROR(INDEX(_xll.BDS(TKR,$I19,"PRODUCT_GEO_OVERRIDE",$O19,"NUMBER_OF_PERIODS","-16","FUND_PER",BG$13,"headers=n","REVERSE_PERIOD_ORDER","N","fill=b","headers=n","startcol="&amp;BG$14,"endcol="&amp;BG$14,CURR_O,CONS_O,"array=true"),MAX(MATCH($L$21,OFFSET('Labels,Validation,Overrides'!$B$21,0,MATCH(BG$13,$J$13:$P$13,0)-1,$L$16+10,1),0),1),1)*1,""),"")</f>
        <v/>
      </c>
      <c r="BH21" s="37" t="str">
        <f ca="1">IF(LEN(BH$13)&gt;0,IFERROR(INDEX(_xll.BDS(TKR,$I19,"PRODUCT_GEO_OVERRIDE",$O19,"NUMBER_OF_PERIODS","-16","FUND_PER",BH$13,"headers=n","REVERSE_PERIOD_ORDER","N","fill=b","headers=n","startcol="&amp;BH$14,"endcol="&amp;BH$14,CURR_O,CONS_O,"array=true"),MAX(MATCH($L$21,OFFSET('Labels,Validation,Overrides'!$B$21,0,MATCH(BH$13,$J$13:$P$13,0)-1,$L$16+10,1),0),1),1)*1,""),"")</f>
        <v/>
      </c>
      <c r="BI21" s="37" t="str">
        <f ca="1">IF(LEN(BI$13)&gt;0,IFERROR(INDEX(_xll.BDS(TKR,$I19,"PRODUCT_GEO_OVERRIDE",$O19,"NUMBER_OF_PERIODS","-16","FUND_PER",BI$13,"headers=n","REVERSE_PERIOD_ORDER","N","fill=b","headers=n","startcol="&amp;BI$14,"endcol="&amp;BI$14,CURR_O,CONS_O,"array=true"),MAX(MATCH($L$21,OFFSET('Labels,Validation,Overrides'!$B$21,0,MATCH(BI$13,$J$13:$P$13,0)-1,$L$16+10,1),0),1),1)*1,""),"")</f>
        <v/>
      </c>
      <c r="BJ21" s="37" t="str">
        <f ca="1">IF(LEN(BJ$13)&gt;0,IFERROR(INDEX(_xll.BDS(TKR,$I19,"PRODUCT_GEO_OVERRIDE",$O19,"NUMBER_OF_PERIODS","-16","FUND_PER",BJ$13,"headers=n","REVERSE_PERIOD_ORDER","N","fill=b","headers=n","startcol="&amp;BJ$14,"endcol="&amp;BJ$14,CURR_O,CONS_O,"array=true"),MAX(MATCH($L$21,OFFSET('Labels,Validation,Overrides'!$B$21,0,MATCH(BJ$13,$J$13:$P$13,0)-1,$L$16+10,1),0),1),1)*1,""),"")</f>
        <v/>
      </c>
      <c r="BK21" s="37" t="str">
        <f ca="1">IF(LEN(BK$13)&gt;0,IFERROR(INDEX(_xll.BDS(TKR,$I19,"PRODUCT_GEO_OVERRIDE",$O19,"NUMBER_OF_PERIODS","-16","FUND_PER",BK$13,"headers=n","REVERSE_PERIOD_ORDER","N","fill=b","headers=n","startcol="&amp;BK$14,"endcol="&amp;BK$14,CURR_O,CONS_O,"array=true"),MAX(MATCH($L$21,OFFSET('Labels,Validation,Overrides'!$B$21,0,MATCH(BK$13,$J$13:$P$13,0)-1,$L$16+10,1),0),1),1)*1,""),"")</f>
        <v/>
      </c>
      <c r="BL21" s="37" t="str">
        <f ca="1">IF(LEN(BL$13)&gt;0,IFERROR(INDEX(_xll.BDS(TKR,$I19,"PRODUCT_GEO_OVERRIDE",$O19,"NUMBER_OF_PERIODS","-16","FUND_PER",BL$13,"headers=n","REVERSE_PERIOD_ORDER","N","fill=b","headers=n","startcol="&amp;BL$14,"endcol="&amp;BL$14,CURR_O,CONS_O,"array=true"),MAX(MATCH($L$21,OFFSET('Labels,Validation,Overrides'!$B$21,0,MATCH(BL$13,$J$13:$P$13,0)-1,$L$16+10,1),0),1),1)*1,""),"")</f>
        <v/>
      </c>
      <c r="BM21" s="37" t="str">
        <f ca="1">IF(LEN(BM$13)&gt;0,IFERROR(INDEX(_xll.BDS(TKR,$I19,"PRODUCT_GEO_OVERRIDE",$O19,"NUMBER_OF_PERIODS","-16","FUND_PER",BM$13,"headers=n","REVERSE_PERIOD_ORDER","N","fill=b","headers=n","startcol="&amp;BM$14,"endcol="&amp;BM$14,CURR_O,CONS_O,"array=true"),MAX(MATCH($L$21,OFFSET('Labels,Validation,Overrides'!$B$21,0,MATCH(BM$13,$J$13:$P$13,0)-1,$L$16+10,1),0),1),1)*1,""),"")</f>
        <v/>
      </c>
      <c r="BN21" s="37" t="str">
        <f ca="1">IF(LEN(BN$13)&gt;0,IFERROR(INDEX(_xll.BDS(TKR,$I19,"PRODUCT_GEO_OVERRIDE",$O19,"NUMBER_OF_PERIODS","-16","FUND_PER",BN$13,"headers=n","REVERSE_PERIOD_ORDER","N","fill=b","headers=n","startcol="&amp;BN$14,"endcol="&amp;BN$14,CURR_O,CONS_O,"array=true"),MAX(MATCH($L$21,OFFSET('Labels,Validation,Overrides'!$B$21,0,MATCH(BN$13,$J$13:$P$13,0)-1,$L$16+10,1),0),1),1)*1,""),"")</f>
        <v/>
      </c>
      <c r="BO21" s="37" t="str">
        <f ca="1">IF(LEN(BO$13)&gt;0,IFERROR(INDEX(_xll.BDS(TKR,$I19,"PRODUCT_GEO_OVERRIDE",$O19,"NUMBER_OF_PERIODS","-16","FUND_PER",BO$13,"headers=n","REVERSE_PERIOD_ORDER","N","fill=b","headers=n","startcol="&amp;BO$14,"endcol="&amp;BO$14,CURR_O,CONS_O,"array=true"),MAX(MATCH($L$21,OFFSET('Labels,Validation,Overrides'!$B$21,0,MATCH(BO$13,$J$13:$P$13,0)-1,$L$16+10,1),0),1),1)*1,""),"")</f>
        <v/>
      </c>
      <c r="BP21" s="37"/>
      <c r="BQ21" s="37"/>
      <c r="BR21" s="37"/>
      <c r="BS21" s="37"/>
      <c r="BT21" s="37"/>
      <c r="BU21" s="37"/>
      <c r="BV21" s="37"/>
      <c r="BW21" s="37"/>
      <c r="BX21" s="37"/>
      <c r="BY21" s="37"/>
      <c r="BZ21" s="37"/>
      <c r="CA21" s="37"/>
      <c r="CB21" s="37"/>
      <c r="CC21" s="37"/>
    </row>
    <row r="22" spans="2:86">
      <c r="M22" s="38"/>
      <c r="Q22" s="37"/>
      <c r="R22" s="37"/>
      <c r="S22" s="37"/>
      <c r="T22" s="37"/>
      <c r="U22" s="37"/>
      <c r="V22" s="37"/>
      <c r="W22" s="37"/>
      <c r="X22" s="37"/>
      <c r="Y22" s="37"/>
      <c r="Z22" s="37"/>
      <c r="AA22" s="37"/>
      <c r="AB22" s="37"/>
      <c r="AC22" s="37"/>
      <c r="AD22" s="37"/>
      <c r="AE22" s="37"/>
      <c r="AF22" s="37"/>
      <c r="AG22" s="37"/>
      <c r="AH22" s="37"/>
      <c r="AI22" s="37"/>
      <c r="AJ22" s="37"/>
      <c r="AK22" s="37"/>
      <c r="AL22" s="37"/>
      <c r="AM22" s="37"/>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c r="BT22" s="37"/>
      <c r="BU22" s="37"/>
      <c r="BV22" s="37"/>
      <c r="BW22" s="37"/>
      <c r="BX22" s="37"/>
      <c r="BY22" s="37"/>
      <c r="BZ22" s="37"/>
      <c r="CA22" s="37"/>
      <c r="CB22" s="37"/>
      <c r="CC22" s="37"/>
    </row>
    <row r="23" spans="2:86">
      <c r="M23" s="38"/>
      <c r="Q23" s="37"/>
      <c r="R23" s="37"/>
      <c r="S23" s="37"/>
      <c r="T23" s="37"/>
      <c r="U23" s="37"/>
      <c r="V23" s="37"/>
      <c r="W23" s="37"/>
      <c r="X23" s="37"/>
      <c r="Y23" s="37"/>
      <c r="Z23" s="37"/>
      <c r="AA23" s="37"/>
      <c r="AB23" s="37"/>
      <c r="AC23" s="37"/>
      <c r="AD23" s="37"/>
      <c r="AE23" s="37"/>
      <c r="AF23" s="37"/>
      <c r="AG23" s="37"/>
      <c r="AH23" s="37"/>
      <c r="AI23" s="37"/>
      <c r="AJ23" s="37"/>
      <c r="AK23" s="37"/>
      <c r="AL23" s="37"/>
      <c r="AM23" s="37"/>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7"/>
      <c r="CB23" s="37"/>
      <c r="CC23" s="37"/>
    </row>
    <row r="24" spans="2:86">
      <c r="G24" s="43"/>
      <c r="H24" s="43"/>
      <c r="I24" s="43"/>
      <c r="M24" s="38"/>
      <c r="Q24" s="37"/>
      <c r="R24" s="37"/>
      <c r="S24" s="37"/>
      <c r="T24" s="37"/>
      <c r="U24" s="37"/>
      <c r="V24" s="37"/>
      <c r="W24" s="37"/>
      <c r="X24" s="37"/>
      <c r="Y24" s="37"/>
      <c r="Z24" s="37"/>
      <c r="AA24" s="37"/>
      <c r="AB24" s="37"/>
      <c r="AC24" s="37"/>
      <c r="AD24" s="37"/>
      <c r="AE24" s="37"/>
      <c r="AF24" s="37"/>
      <c r="AG24" s="37"/>
      <c r="AH24" s="37"/>
      <c r="AI24" s="37"/>
      <c r="AJ24" s="37"/>
      <c r="AK24" s="37"/>
      <c r="AL24" s="37"/>
      <c r="AM24" s="37"/>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c r="BT24" s="37"/>
      <c r="BU24" s="37"/>
      <c r="BV24" s="37"/>
      <c r="BW24" s="37"/>
      <c r="BX24" s="37"/>
      <c r="BY24" s="37"/>
      <c r="BZ24" s="37"/>
      <c r="CA24" s="37"/>
      <c r="CB24" s="37"/>
      <c r="CC24" s="37"/>
    </row>
    <row r="25" spans="2:86">
      <c r="G25" s="43"/>
      <c r="H25" s="43"/>
      <c r="I25" s="43"/>
      <c r="M25" s="38"/>
      <c r="Q25" s="37"/>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c r="BT25" s="37"/>
      <c r="BU25" s="37"/>
      <c r="BV25" s="37"/>
      <c r="BW25" s="37"/>
      <c r="BX25" s="37"/>
      <c r="BY25" s="37"/>
      <c r="BZ25" s="37"/>
      <c r="CA25" s="37"/>
      <c r="CB25" s="37"/>
      <c r="CC25" s="37"/>
    </row>
    <row r="26" spans="2:86">
      <c r="G26" s="43"/>
      <c r="H26" s="43"/>
      <c r="I26" s="43"/>
      <c r="M26" s="38"/>
      <c r="Q26" s="37"/>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c r="BT26" s="37"/>
      <c r="BU26" s="37"/>
      <c r="BV26" s="37"/>
      <c r="BW26" s="37"/>
      <c r="BX26" s="37"/>
      <c r="BY26" s="37"/>
      <c r="BZ26" s="37"/>
      <c r="CA26" s="37"/>
      <c r="CB26" s="37"/>
      <c r="CC26" s="37"/>
    </row>
    <row r="27" spans="2:86">
      <c r="G27" s="43"/>
      <c r="H27" s="43"/>
      <c r="I27" s="43"/>
      <c r="M27" s="38"/>
      <c r="Q27" s="37"/>
      <c r="R27" s="37"/>
      <c r="S27" s="37"/>
      <c r="T27" s="37"/>
      <c r="U27" s="37"/>
      <c r="V27" s="37"/>
      <c r="W27" s="37"/>
      <c r="X27" s="37"/>
      <c r="Y27" s="37"/>
      <c r="Z27" s="37"/>
      <c r="AA27" s="37"/>
      <c r="AB27" s="37"/>
      <c r="AC27" s="37"/>
      <c r="AD27" s="37"/>
      <c r="AE27" s="37"/>
      <c r="AF27" s="37"/>
      <c r="AG27" s="37"/>
      <c r="AH27" s="37"/>
      <c r="AI27" s="37"/>
      <c r="AJ27" s="37"/>
      <c r="AK27" s="37"/>
      <c r="AL27" s="37"/>
      <c r="AM27" s="37"/>
      <c r="AN27" s="37"/>
      <c r="AO27" s="37"/>
      <c r="AP27" s="37"/>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c r="BU27" s="37"/>
      <c r="BV27" s="37"/>
      <c r="BW27" s="37"/>
      <c r="BX27" s="37"/>
      <c r="BY27" s="37"/>
      <c r="BZ27" s="37"/>
      <c r="CA27" s="37"/>
      <c r="CB27" s="37"/>
      <c r="CC27" s="37"/>
    </row>
    <row r="28" spans="2:86" s="30" customFormat="1">
      <c r="G28" s="43"/>
      <c r="H28" s="43"/>
      <c r="I28" s="43"/>
      <c r="J28"/>
      <c r="Q28" s="3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row>
    <row r="29" spans="2:86">
      <c r="G29" s="43"/>
      <c r="H29" s="43"/>
      <c r="I29" s="43"/>
      <c r="Q29" s="37"/>
      <c r="R29" s="37"/>
      <c r="S29" s="37"/>
      <c r="T29" s="37"/>
      <c r="U29" s="37"/>
      <c r="V29" s="37"/>
      <c r="W29" s="37"/>
      <c r="X29" s="37"/>
      <c r="Y29" s="37"/>
      <c r="Z29" s="37"/>
      <c r="AA29" s="37"/>
      <c r="AB29" s="37"/>
      <c r="AC29" s="37"/>
      <c r="AD29" s="37"/>
      <c r="AE29" s="37"/>
      <c r="AF29" s="37"/>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30"/>
      <c r="BF29" s="30"/>
      <c r="BG29" s="30"/>
      <c r="BH29" s="30"/>
      <c r="BI29" s="30"/>
      <c r="BJ29" s="30"/>
      <c r="BK29" s="30"/>
      <c r="BL29" s="30"/>
      <c r="BM29" s="30"/>
      <c r="BN29" s="30"/>
      <c r="BO29" s="30"/>
      <c r="BP29" s="30"/>
      <c r="BQ29" s="30"/>
      <c r="BR29" s="30"/>
      <c r="BS29" s="30"/>
      <c r="BT29" s="30"/>
      <c r="BU29" s="30"/>
      <c r="BV29" s="30"/>
      <c r="BW29" s="30"/>
      <c r="BX29" s="30"/>
      <c r="BY29" s="30"/>
      <c r="BZ29" s="30"/>
      <c r="CA29" s="30"/>
      <c r="CB29" s="30"/>
      <c r="CC29" s="30"/>
      <c r="CD29" s="30"/>
      <c r="CE29" s="30"/>
      <c r="CF29" s="30"/>
      <c r="CG29" s="30"/>
      <c r="CH29" s="30"/>
    </row>
    <row r="30" spans="2:86">
      <c r="G30" s="43"/>
      <c r="H30" s="43"/>
      <c r="I30" s="43"/>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row>
    <row r="31" spans="2:86">
      <c r="G31" s="43"/>
      <c r="H31" s="43"/>
      <c r="I31" s="43"/>
      <c r="S31" s="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row>
    <row r="32" spans="2:86">
      <c r="G32" s="43"/>
      <c r="H32" s="43"/>
      <c r="I32" s="43"/>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row>
    <row r="33" spans="7:56">
      <c r="G33" s="43"/>
      <c r="H33" s="43"/>
      <c r="I33" s="43"/>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row>
    <row r="34" spans="7:56">
      <c r="G34" s="43"/>
      <c r="H34" s="43"/>
      <c r="I34" s="43"/>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row>
    <row r="35" spans="7:56">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row>
    <row r="36" spans="7:56">
      <c r="G36" s="44"/>
      <c r="H36" s="44"/>
      <c r="I36" s="4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row>
    <row r="37" spans="7:56">
      <c r="G37" s="44"/>
      <c r="H37" s="44"/>
      <c r="I37" s="44"/>
      <c r="Q37" s="14"/>
      <c r="R37" s="14"/>
      <c r="S37" s="14"/>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4"/>
      <c r="BA37" s="14"/>
      <c r="BB37" s="14"/>
      <c r="BC37" s="14"/>
      <c r="BD37" s="14"/>
    </row>
    <row r="38" spans="7:56">
      <c r="G38" s="44"/>
      <c r="H38" s="44"/>
      <c r="I38" s="44"/>
      <c r="Q38" s="14"/>
      <c r="R38" s="14"/>
      <c r="S38" s="14"/>
      <c r="T38" s="14"/>
      <c r="U38" s="14"/>
      <c r="V38" s="14"/>
      <c r="W38" s="14"/>
      <c r="X38" s="14"/>
      <c r="Y38" s="14"/>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4"/>
      <c r="BA38" s="14"/>
      <c r="BB38" s="14"/>
      <c r="BC38" s="14"/>
      <c r="BD38" s="14"/>
    </row>
    <row r="39" spans="7:56">
      <c r="G39" s="44"/>
      <c r="H39" s="44"/>
      <c r="I39" s="44"/>
      <c r="Q39" s="14"/>
      <c r="R39" s="14"/>
      <c r="S39" s="14"/>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row>
    <row r="40" spans="7:56">
      <c r="G40" s="44"/>
      <c r="H40" s="44"/>
      <c r="I40" s="4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c r="BA40" s="14"/>
      <c r="BB40" s="14"/>
      <c r="BC40" s="14"/>
      <c r="BD40" s="14"/>
    </row>
    <row r="41" spans="7:56">
      <c r="G41" s="44"/>
      <c r="H41" s="44"/>
      <c r="I41" s="44"/>
      <c r="Q41" s="14"/>
      <c r="R41" s="14"/>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row>
    <row r="42" spans="7:56">
      <c r="G42" s="44"/>
      <c r="H42" s="44"/>
      <c r="I42" s="44"/>
      <c r="Q42" s="14"/>
      <c r="R42" s="14"/>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4"/>
      <c r="BA42" s="14"/>
      <c r="BB42" s="14"/>
      <c r="BC42" s="14"/>
      <c r="BD42" s="14"/>
    </row>
    <row r="43" spans="7:56">
      <c r="G43" s="44"/>
      <c r="H43" s="44"/>
      <c r="I43" s="4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c r="BA43" s="14"/>
      <c r="BB43" s="14"/>
      <c r="BC43" s="14"/>
      <c r="BD43" s="14"/>
    </row>
    <row r="44" spans="7:56">
      <c r="G44" s="44"/>
      <c r="H44" s="44"/>
      <c r="I44" s="44"/>
      <c r="Q44" s="14"/>
      <c r="R44" s="14"/>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row>
    <row r="45" spans="7:56">
      <c r="Q45" s="14"/>
      <c r="R45" s="14"/>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4"/>
      <c r="BA45" s="14"/>
      <c r="BB45" s="14"/>
      <c r="BC45" s="14"/>
      <c r="BD45" s="14"/>
    </row>
    <row r="46" spans="7:56">
      <c r="Q46" s="14"/>
      <c r="R46" s="14"/>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4"/>
      <c r="BA46" s="14"/>
      <c r="BB46" s="14"/>
      <c r="BC46" s="14"/>
      <c r="BD46" s="14"/>
    </row>
    <row r="47" spans="7:56">
      <c r="Q47" s="14"/>
      <c r="R47" s="14"/>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4"/>
      <c r="BA47" s="14"/>
      <c r="BB47" s="14"/>
      <c r="BC47" s="14"/>
      <c r="BD47" s="14"/>
    </row>
    <row r="48" spans="7:56">
      <c r="Q48" s="14"/>
      <c r="R48" s="14"/>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4"/>
      <c r="BA48" s="14"/>
      <c r="BB48" s="14"/>
      <c r="BC48" s="14"/>
      <c r="BD48" s="14"/>
    </row>
    <row r="49" spans="17:56">
      <c r="Q49" s="14"/>
      <c r="R49" s="14"/>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c r="AS49" s="14"/>
      <c r="AT49" s="14"/>
      <c r="AU49" s="14"/>
      <c r="AV49" s="14"/>
      <c r="AW49" s="14"/>
      <c r="AX49" s="14"/>
      <c r="AY49" s="14"/>
      <c r="AZ49" s="14"/>
      <c r="BA49" s="14"/>
      <c r="BB49" s="14"/>
      <c r="BC49" s="14"/>
      <c r="BD49" s="14"/>
    </row>
    <row r="50" spans="17:56">
      <c r="Q50" s="14"/>
      <c r="R50" s="14"/>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c r="BB50" s="14"/>
      <c r="BC50" s="14"/>
      <c r="BD50" s="14"/>
    </row>
    <row r="51" spans="17:56">
      <c r="Q51" s="14"/>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4"/>
      <c r="BA51" s="14"/>
      <c r="BB51" s="14"/>
      <c r="BC51" s="14"/>
      <c r="BD51" s="14"/>
    </row>
    <row r="52" spans="17:56">
      <c r="Q52" s="14"/>
      <c r="R52" s="14"/>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c r="BB52" s="14"/>
      <c r="BC52" s="14"/>
      <c r="BD52" s="14"/>
    </row>
    <row r="53" spans="17:56">
      <c r="Q53" s="14" t="str">
        <f>IF(LEN($G53)=0,"",IF(LEN(Q$12)=0,"",IFERROR(_xll.BDP(TKR,$G53,"EQY_FUND_RELATIVE_PERIOD",Q$12,"FA_ADJUSTED",ADJ,"EQY_FUND_CRNCY",CURR_O,"ACCOUNTING_STANDARD_OVERRIDE",ACC_O,"EQY_CONSOLIDATED",CONS_O,"fill=b")*1,"")))</f>
        <v/>
      </c>
      <c r="R53" s="14" t="str">
        <f>IF(LEN($G53)=0,"",IF(LEN(R$12)=0,"",IFERROR(_xll.BDP(TKR,$G53,"EQY_FUND_RELATIVE_PERIOD",R$12,"FA_ADJUSTED",ADJ,"EQY_FUND_CRNCY",CURR_O,"ACCOUNTING_STANDARD_OVERRIDE",ACC_O,"EQY_CONSOLIDATED",CONS_O,"fill=b")*1,"")))</f>
        <v/>
      </c>
      <c r="S53" s="14" t="str">
        <f>IF(LEN($G53)=0,"",IF(LEN(S$12)=0,"",IFERROR(_xll.BDP(TKR,$G53,"EQY_FUND_RELATIVE_PERIOD",S$12,"FA_ADJUSTED",ADJ,"EQY_FUND_CRNCY",CURR_O,"ACCOUNTING_STANDARD_OVERRIDE",ACC_O,"EQY_CONSOLIDATED",CONS_O,"fill=b")*1,"")))</f>
        <v/>
      </c>
      <c r="T53" s="14" t="str">
        <f>IF(LEN($G53)=0,"",IF(LEN(T$12)=0,"",IFERROR(_xll.BDP(TKR,$G53,"EQY_FUND_RELATIVE_PERIOD",T$12,"FA_ADJUSTED",ADJ,"EQY_FUND_CRNCY",CURR_O,"ACCOUNTING_STANDARD_OVERRIDE",ACC_O,"EQY_CONSOLIDATED",CONS_O,"fill=b")*1,"")))</f>
        <v/>
      </c>
      <c r="U53" s="14" t="str">
        <f>IF(LEN($G53)=0,"",IF(LEN(U$12)=0,"",IFERROR(_xll.BDP(TKR,$G53,"EQY_FUND_RELATIVE_PERIOD",U$12,"FA_ADJUSTED",ADJ,"EQY_FUND_CRNCY",CURR_O,"ACCOUNTING_STANDARD_OVERRIDE",ACC_O,"EQY_CONSOLIDATED",CONS_O,"fill=b")*1,"")))</f>
        <v/>
      </c>
      <c r="V53" s="14" t="str">
        <f>IF(LEN($G53)=0,"",IF(LEN(V$12)=0,"",IFERROR(_xll.BDP(TKR,$G53,"EQY_FUND_RELATIVE_PERIOD",V$12,"FA_ADJUSTED",ADJ,"EQY_FUND_CRNCY",CURR_O,"ACCOUNTING_STANDARD_OVERRIDE",ACC_O,"EQY_CONSOLIDATED",CONS_O,"fill=b")*1,"")))</f>
        <v/>
      </c>
      <c r="W53" s="14" t="str">
        <f>IF(LEN($G53)=0,"",IF(LEN(W$12)=0,"",IFERROR(_xll.BDP(TKR,$G53,"EQY_FUND_RELATIVE_PERIOD",W$12,"FA_ADJUSTED",ADJ,"EQY_FUND_CRNCY",CURR_O,"ACCOUNTING_STANDARD_OVERRIDE",ACC_O,"EQY_CONSOLIDATED",CONS_O,"fill=b")*1,"")))</f>
        <v/>
      </c>
      <c r="X53" s="14" t="str">
        <f>IF(LEN($G53)=0,"",IF(LEN(X$12)=0,"",IFERROR(_xll.BDP(TKR,$G53,"EQY_FUND_RELATIVE_PERIOD",X$12,"FA_ADJUSTED",ADJ,"EQY_FUND_CRNCY",CURR_O,"ACCOUNTING_STANDARD_OVERRIDE",ACC_O,"EQY_CONSOLIDATED",CONS_O,"fill=b")*1,"")))</f>
        <v/>
      </c>
      <c r="Y53" s="14" t="str">
        <f>IF(LEN($G53)=0,"",IF(LEN(Y$12)=0,"",IFERROR(_xll.BDP(TKR,$G53,"EQY_FUND_RELATIVE_PERIOD",Y$12,"FA_ADJUSTED",ADJ,"EQY_FUND_CRNCY",CURR_O,"ACCOUNTING_STANDARD_OVERRIDE",ACC_O,"EQY_CONSOLIDATED",CONS_O,"fill=b")*1,"")))</f>
        <v/>
      </c>
      <c r="Z53" s="14" t="str">
        <f>IF(LEN($G53)=0,"",IF(LEN(Z$12)=0,"",IFERROR(_xll.BDP(TKR,$G53,"EQY_FUND_RELATIVE_PERIOD",Z$12,"FA_ADJUSTED",ADJ,"EQY_FUND_CRNCY",CURR_O,"ACCOUNTING_STANDARD_OVERRIDE",ACC_O,"EQY_CONSOLIDATED",CONS_O,"fill=b")*1,"")))</f>
        <v/>
      </c>
      <c r="AA53" s="14" t="str">
        <f>IF(LEN($G53)=0,"",IF(LEN(AA$12)=0,"",IFERROR(_xll.BDP(TKR,$G53,"EQY_FUND_RELATIVE_PERIOD",AA$12,"FA_ADJUSTED",ADJ,"EQY_FUND_CRNCY",CURR_O,"ACCOUNTING_STANDARD_OVERRIDE",ACC_O,"EQY_CONSOLIDATED",CONS_O,"fill=b")*1,"")))</f>
        <v/>
      </c>
      <c r="AB53" s="14" t="str">
        <f>IF(LEN($G53)=0,"",IF(LEN(AB$12)=0,"",IFERROR(_xll.BDP(TKR,$G53,"EQY_FUND_RELATIVE_PERIOD",AB$12,"FA_ADJUSTED",ADJ,"EQY_FUND_CRNCY",CURR_O,"ACCOUNTING_STANDARD_OVERRIDE",ACC_O,"EQY_CONSOLIDATED",CONS_O,"fill=b")*1,"")))</f>
        <v/>
      </c>
      <c r="AC53" s="14" t="str">
        <f>IF(LEN($G53)=0,"",IF(LEN(AC$12)=0,"",IFERROR(_xll.BDP(TKR,$G53,"EQY_FUND_RELATIVE_PERIOD",AC$12,"FA_ADJUSTED",ADJ,"EQY_FUND_CRNCY",CURR_O,"ACCOUNTING_STANDARD_OVERRIDE",ACC_O,"EQY_CONSOLIDATED",CONS_O,"fill=b")*1,"")))</f>
        <v/>
      </c>
      <c r="AD53" s="14" t="str">
        <f>IF(LEN($G53)=0,"",IF(LEN(AD$12)=0,"",IFERROR(_xll.BDP(TKR,$G53,"EQY_FUND_RELATIVE_PERIOD",AD$12,"FA_ADJUSTED",ADJ,"EQY_FUND_CRNCY",CURR_O,"ACCOUNTING_STANDARD_OVERRIDE",ACC_O,"EQY_CONSOLIDATED",CONS_O,"fill=b")*1,"")))</f>
        <v/>
      </c>
      <c r="AE53" s="14" t="str">
        <f>IF(LEN($G53)=0,"",IF(LEN(AE$12)=0,"",IFERROR(_xll.BDP(TKR,$G53,"EQY_FUND_RELATIVE_PERIOD",AE$12,"FA_ADJUSTED",ADJ,"EQY_FUND_CRNCY",CURR_O,"ACCOUNTING_STANDARD_OVERRIDE",ACC_O,"EQY_CONSOLIDATED",CONS_O,"fill=b")*1,"")))</f>
        <v/>
      </c>
      <c r="AF53" s="14" t="str">
        <f>IF(LEN($G53)=0,"",IF(LEN(AF$12)=0,"",IFERROR(_xll.BDP(TKR,$G53,"EQY_FUND_RELATIVE_PERIOD",AF$12,"FA_ADJUSTED",ADJ,"EQY_FUND_CRNCY",CURR_O,"ACCOUNTING_STANDARD_OVERRIDE",ACC_O,"EQY_CONSOLIDATED",CONS_O,"fill=b")*1,"")))</f>
        <v/>
      </c>
      <c r="AG53" s="14" t="str">
        <f>IF(LEN($G53)=0,"",IF(LEN(AG$12)=0,"",IFERROR(_xll.BDP(TKR,$G53,"EQY_FUND_RELATIVE_PERIOD",AG$12,"FA_ADJUSTED",ADJ,"EQY_FUND_CRNCY",CURR_O,"ACCOUNTING_STANDARD_OVERRIDE",ACC_O,"EQY_CONSOLIDATED",CONS_O,"fill=b")*1,"")))</f>
        <v/>
      </c>
      <c r="AH53" s="14" t="str">
        <f>IF(LEN($G53)=0,"",IF(LEN(AH$12)=0,"",IFERROR(_xll.BDP(TKR,$G53,"EQY_FUND_RELATIVE_PERIOD",AH$12,"FA_ADJUSTED",ADJ,"EQY_FUND_CRNCY",CURR_O,"ACCOUNTING_STANDARD_OVERRIDE",ACC_O,"EQY_CONSOLIDATED",CONS_O,"fill=b")*1,"")))</f>
        <v/>
      </c>
      <c r="AI53" s="14" t="str">
        <f>IF(LEN($G53)=0,"",IF(LEN(AI$12)=0,"",IFERROR(_xll.BDP(TKR,$G53,"EQY_FUND_RELATIVE_PERIOD",AI$12,"FA_ADJUSTED",ADJ,"EQY_FUND_CRNCY",CURR_O,"ACCOUNTING_STANDARD_OVERRIDE",ACC_O,"EQY_CONSOLIDATED",CONS_O,"fill=b")*1,"")))</f>
        <v/>
      </c>
      <c r="AJ53" s="14" t="str">
        <f>IF(LEN($G53)=0,"",IF(LEN(AJ$12)=0,"",IFERROR(_xll.BDP(TKR,$G53,"EQY_FUND_RELATIVE_PERIOD",AJ$12,"FA_ADJUSTED",ADJ,"EQY_FUND_CRNCY",CURR_O,"ACCOUNTING_STANDARD_OVERRIDE",ACC_O,"EQY_CONSOLIDATED",CONS_O,"fill=b")*1,"")))</f>
        <v/>
      </c>
      <c r="AK53" s="14" t="str">
        <f>IF(LEN($G53)=0,"",IF(LEN(AK$12)=0,"",IFERROR(_xll.BDP(TKR,$G53,"EQY_FUND_RELATIVE_PERIOD",AK$12,"FA_ADJUSTED",ADJ,"EQY_FUND_CRNCY",CURR_O,"ACCOUNTING_STANDARD_OVERRIDE",ACC_O,"EQY_CONSOLIDATED",CONS_O,"fill=b")*1,"")))</f>
        <v/>
      </c>
      <c r="AL53" s="14" t="str">
        <f>IF(LEN($G53)=0,"",IF(LEN(AL$12)=0,"",IFERROR(_xll.BDP(TKR,$G53,"EQY_FUND_RELATIVE_PERIOD",AL$12,"FA_ADJUSTED",ADJ,"EQY_FUND_CRNCY",CURR_O,"ACCOUNTING_STANDARD_OVERRIDE",ACC_O,"EQY_CONSOLIDATED",CONS_O,"fill=b")*1,"")))</f>
        <v/>
      </c>
      <c r="AM53" s="14" t="str">
        <f>IF(LEN($G53)=0,"",IF(LEN(AM$12)=0,"",IFERROR(_xll.BDP(TKR,$G53,"EQY_FUND_RELATIVE_PERIOD",AM$12,"FA_ADJUSTED",ADJ,"EQY_FUND_CRNCY",CURR_O,"ACCOUNTING_STANDARD_OVERRIDE",ACC_O,"EQY_CONSOLIDATED",CONS_O,"fill=b")*1,"")))</f>
        <v/>
      </c>
      <c r="AN53" s="14" t="str">
        <f>IF(LEN($G53)=0,"",IF(LEN(AN$12)=0,"",IFERROR(_xll.BDP(TKR,$G53,"EQY_FUND_RELATIVE_PERIOD",AN$12,"FA_ADJUSTED",ADJ,"EQY_FUND_CRNCY",CURR_O,"ACCOUNTING_STANDARD_OVERRIDE",ACC_O,"EQY_CONSOLIDATED",CONS_O,"fill=b")*1,"")))</f>
        <v/>
      </c>
      <c r="AO53" s="14" t="str">
        <f>IF(LEN($G53)=0,"",IF(LEN(AO$12)=0,"",IFERROR(_xll.BDP(TKR,$G53,"EQY_FUND_RELATIVE_PERIOD",AO$12,"FA_ADJUSTED",ADJ,"EQY_FUND_CRNCY",CURR_O,"ACCOUNTING_STANDARD_OVERRIDE",ACC_O,"EQY_CONSOLIDATED",CONS_O,"fill=b")*1,"")))</f>
        <v/>
      </c>
      <c r="AP53" s="14" t="str">
        <f>IF(LEN($G53)=0,"",IF(LEN(AP$12)=0,"",IFERROR(_xll.BDP(TKR,$G53,"EQY_FUND_RELATIVE_PERIOD",AP$12,"FA_ADJUSTED",ADJ,"EQY_FUND_CRNCY",CURR_O,"ACCOUNTING_STANDARD_OVERRIDE",ACC_O,"EQY_CONSOLIDATED",CONS_O,"fill=b")*1,"")))</f>
        <v/>
      </c>
      <c r="AQ53" s="14" t="str">
        <f>IF(LEN($G53)=0,"",IF(LEN(AQ$12)=0,"",IFERROR(_xll.BDP(TKR,$G53,"EQY_FUND_RELATIVE_PERIOD",AQ$12,"FA_ADJUSTED",ADJ,"EQY_FUND_CRNCY",CURR_O,"ACCOUNTING_STANDARD_OVERRIDE",ACC_O,"EQY_CONSOLIDATED",CONS_O,"fill=b")*1,"")))</f>
        <v/>
      </c>
      <c r="AR53" s="14" t="str">
        <f>IF(LEN($G53)=0,"",IF(LEN(AR$12)=0,"",IFERROR(_xll.BDP(TKR,$G53,"EQY_FUND_RELATIVE_PERIOD",AR$12,"FA_ADJUSTED",ADJ,"EQY_FUND_CRNCY",CURR_O,"ACCOUNTING_STANDARD_OVERRIDE",ACC_O,"EQY_CONSOLIDATED",CONS_O,"fill=b")*1,"")))</f>
        <v/>
      </c>
      <c r="AS53" s="14" t="str">
        <f>IF(LEN($G53)=0,"",IF(LEN(AS$12)=0,"",IFERROR(_xll.BDP(TKR,$G53,"EQY_FUND_RELATIVE_PERIOD",AS$12,"FA_ADJUSTED",ADJ,"EQY_FUND_CRNCY",CURR_O,"ACCOUNTING_STANDARD_OVERRIDE",ACC_O,"EQY_CONSOLIDATED",CONS_O,"fill=b")*1,"")))</f>
        <v/>
      </c>
      <c r="AT53" s="14" t="str">
        <f>IF(LEN($G53)=0,"",IF(LEN(AT$12)=0,"",IFERROR(_xll.BDP(TKR,$G53,"EQY_FUND_RELATIVE_PERIOD",AT$12,"FA_ADJUSTED",ADJ,"EQY_FUND_CRNCY",CURR_O,"ACCOUNTING_STANDARD_OVERRIDE",ACC_O,"EQY_CONSOLIDATED",CONS_O,"fill=b")*1,"")))</f>
        <v/>
      </c>
      <c r="AU53" s="14" t="str">
        <f>IF(LEN($G53)=0,"",IF(LEN(AU$12)=0,"",IFERROR(_xll.BDP(TKR,$G53,"EQY_FUND_RELATIVE_PERIOD",AU$12,"FA_ADJUSTED",ADJ,"EQY_FUND_CRNCY",CURR_O,"ACCOUNTING_STANDARD_OVERRIDE",ACC_O,"EQY_CONSOLIDATED",CONS_O,"fill=b")*1,"")))</f>
        <v/>
      </c>
      <c r="AV53" s="14" t="str">
        <f>IF(LEN($G53)=0,"",IF(LEN(AV$12)=0,"",IFERROR(_xll.BDP(TKR,$G53,"EQY_FUND_RELATIVE_PERIOD",AV$12,"FA_ADJUSTED",ADJ,"EQY_FUND_CRNCY",CURR_O,"ACCOUNTING_STANDARD_OVERRIDE",ACC_O,"EQY_CONSOLIDATED",CONS_O,"fill=b")*1,"")))</f>
        <v/>
      </c>
      <c r="AW53" s="14" t="str">
        <f>IF(LEN($G53)=0,"",IF(LEN(AW$12)=0,"",IFERROR(_xll.BDP(TKR,$G53,"EQY_FUND_RELATIVE_PERIOD",AW$12,"FA_ADJUSTED",ADJ,"EQY_FUND_CRNCY",CURR_O,"ACCOUNTING_STANDARD_OVERRIDE",ACC_O,"EQY_CONSOLIDATED",CONS_O,"fill=b")*1,"")))</f>
        <v/>
      </c>
      <c r="AX53" s="14" t="str">
        <f>IF(LEN($G53)=0,"",IF(LEN(AX$12)=0,"",IFERROR(_xll.BDP(TKR,$G53,"EQY_FUND_RELATIVE_PERIOD",AX$12,"FA_ADJUSTED",ADJ,"EQY_FUND_CRNCY",CURR_O,"ACCOUNTING_STANDARD_OVERRIDE",ACC_O,"EQY_CONSOLIDATED",CONS_O,"fill=b")*1,"")))</f>
        <v/>
      </c>
      <c r="AY53" s="14" t="str">
        <f>IF(LEN($G53)=0,"",IF(LEN(AY$12)=0,"",IFERROR(_xll.BDP(TKR,$G53,"EQY_FUND_RELATIVE_PERIOD",AY$12,"FA_ADJUSTED",ADJ,"EQY_FUND_CRNCY",CURR_O,"ACCOUNTING_STANDARD_OVERRIDE",ACC_O,"EQY_CONSOLIDATED",CONS_O,"fill=b")*1,"")))</f>
        <v/>
      </c>
      <c r="AZ53" s="14" t="str">
        <f>IF(LEN($G53)=0,"",IF(LEN(AZ$12)=0,"",IFERROR(_xll.BDP(TKR,$G53,"EQY_FUND_RELATIVE_PERIOD",AZ$12,"FA_ADJUSTED",ADJ,"EQY_FUND_CRNCY",CURR_O,"ACCOUNTING_STANDARD_OVERRIDE",ACC_O,"EQY_CONSOLIDATED",CONS_O,"fill=b")*1,"")))</f>
        <v/>
      </c>
      <c r="BA53" s="14" t="str">
        <f>IF(LEN($G53)=0,"",IF(LEN(BA$12)=0,"",IFERROR(_xll.BDP(TKR,$G53,"EQY_FUND_RELATIVE_PERIOD",BA$12,"FA_ADJUSTED",ADJ,"EQY_FUND_CRNCY",CURR_O,"ACCOUNTING_STANDARD_OVERRIDE",ACC_O,"EQY_CONSOLIDATED",CONS_O,"fill=b")*1,"")))</f>
        <v/>
      </c>
      <c r="BB53" s="14" t="str">
        <f>IF(LEN($G53)=0,"",IF(LEN(BB$12)=0,"",IFERROR(_xll.BDP(TKR,$G53,"EQY_FUND_RELATIVE_PERIOD",BB$12,"FA_ADJUSTED",ADJ,"EQY_FUND_CRNCY",CURR_O,"ACCOUNTING_STANDARD_OVERRIDE",ACC_O,"EQY_CONSOLIDATED",CONS_O,"fill=b")*1,"")))</f>
        <v/>
      </c>
      <c r="BC53" s="14" t="str">
        <f>IF(LEN($G53)=0,"",IF(LEN(BC$12)=0,"",IFERROR(_xll.BDP(TKR,$G53,"EQY_FUND_RELATIVE_PERIOD",BC$12,"FA_ADJUSTED",ADJ,"EQY_FUND_CRNCY",CURR_O,"ACCOUNTING_STANDARD_OVERRIDE",ACC_O,"EQY_CONSOLIDATED",CONS_O,"fill=b")*1,"")))</f>
        <v/>
      </c>
      <c r="BD53" s="14" t="str">
        <f>IF(LEN($G53)=0,"",IF(LEN(BD$12)=0,"",IFERROR(_xll.BDP(TKR,$G53,"EQY_FUND_RELATIVE_PERIOD",BD$12,"FA_ADJUSTED",ADJ,"EQY_FUND_CRNCY",CURR_O,"ACCOUNTING_STANDARD_OVERRIDE",ACC_O,"EQY_CONSOLIDATED",CONS_O,"fill=b")*1,"")))</f>
        <v/>
      </c>
    </row>
    <row r="54" spans="17:56">
      <c r="Q54" s="14" t="str">
        <f>IF(LEN($G54)=0,"",IF(LEN(Q$12)=0,"",IFERROR(_xll.BDP(TKR,$G54,"EQY_FUND_RELATIVE_PERIOD",Q$12,"FA_ADJUSTED",ADJ,"EQY_FUND_CRNCY",CURR_O,"ACCOUNTING_STANDARD_OVERRIDE",ACC_O,"EQY_CONSOLIDATED",CONS_O,"fill=b")*1,"")))</f>
        <v/>
      </c>
      <c r="R54" s="14" t="str">
        <f>IF(LEN($G54)=0,"",IF(LEN(R$12)=0,"",IFERROR(_xll.BDP(TKR,$G54,"EQY_FUND_RELATIVE_PERIOD",R$12,"FA_ADJUSTED",ADJ,"EQY_FUND_CRNCY",CURR_O,"ACCOUNTING_STANDARD_OVERRIDE",ACC_O,"EQY_CONSOLIDATED",CONS_O,"fill=b")*1,"")))</f>
        <v/>
      </c>
      <c r="S54" s="14" t="str">
        <f>IF(LEN($G54)=0,"",IF(LEN(S$12)=0,"",IFERROR(_xll.BDP(TKR,$G54,"EQY_FUND_RELATIVE_PERIOD",S$12,"FA_ADJUSTED",ADJ,"EQY_FUND_CRNCY",CURR_O,"ACCOUNTING_STANDARD_OVERRIDE",ACC_O,"EQY_CONSOLIDATED",CONS_O,"fill=b")*1,"")))</f>
        <v/>
      </c>
      <c r="T54" s="14" t="str">
        <f>IF(LEN($G54)=0,"",IF(LEN(T$12)=0,"",IFERROR(_xll.BDP(TKR,$G54,"EQY_FUND_RELATIVE_PERIOD",T$12,"FA_ADJUSTED",ADJ,"EQY_FUND_CRNCY",CURR_O,"ACCOUNTING_STANDARD_OVERRIDE",ACC_O,"EQY_CONSOLIDATED",CONS_O,"fill=b")*1,"")))</f>
        <v/>
      </c>
      <c r="U54" s="14" t="str">
        <f>IF(LEN($G54)=0,"",IF(LEN(U$12)=0,"",IFERROR(_xll.BDP(TKR,$G54,"EQY_FUND_RELATIVE_PERIOD",U$12,"FA_ADJUSTED",ADJ,"EQY_FUND_CRNCY",CURR_O,"ACCOUNTING_STANDARD_OVERRIDE",ACC_O,"EQY_CONSOLIDATED",CONS_O,"fill=b")*1,"")))</f>
        <v/>
      </c>
      <c r="V54" s="14" t="str">
        <f>IF(LEN($G54)=0,"",IF(LEN(V$12)=0,"",IFERROR(_xll.BDP(TKR,$G54,"EQY_FUND_RELATIVE_PERIOD",V$12,"FA_ADJUSTED",ADJ,"EQY_FUND_CRNCY",CURR_O,"ACCOUNTING_STANDARD_OVERRIDE",ACC_O,"EQY_CONSOLIDATED",CONS_O,"fill=b")*1,"")))</f>
        <v/>
      </c>
      <c r="W54" s="14" t="str">
        <f>IF(LEN($G54)=0,"",IF(LEN(W$12)=0,"",IFERROR(_xll.BDP(TKR,$G54,"EQY_FUND_RELATIVE_PERIOD",W$12,"FA_ADJUSTED",ADJ,"EQY_FUND_CRNCY",CURR_O,"ACCOUNTING_STANDARD_OVERRIDE",ACC_O,"EQY_CONSOLIDATED",CONS_O,"fill=b")*1,"")))</f>
        <v/>
      </c>
      <c r="X54" s="14" t="str">
        <f>IF(LEN($G54)=0,"",IF(LEN(X$12)=0,"",IFERROR(_xll.BDP(TKR,$G54,"EQY_FUND_RELATIVE_PERIOD",X$12,"FA_ADJUSTED",ADJ,"EQY_FUND_CRNCY",CURR_O,"ACCOUNTING_STANDARD_OVERRIDE",ACC_O,"EQY_CONSOLIDATED",CONS_O,"fill=b")*1,"")))</f>
        <v/>
      </c>
      <c r="Y54" s="14" t="str">
        <f>IF(LEN($G54)=0,"",IF(LEN(Y$12)=0,"",IFERROR(_xll.BDP(TKR,$G54,"EQY_FUND_RELATIVE_PERIOD",Y$12,"FA_ADJUSTED",ADJ,"EQY_FUND_CRNCY",CURR_O,"ACCOUNTING_STANDARD_OVERRIDE",ACC_O,"EQY_CONSOLIDATED",CONS_O,"fill=b")*1,"")))</f>
        <v/>
      </c>
      <c r="Z54" s="14" t="str">
        <f>IF(LEN($G54)=0,"",IF(LEN(Z$12)=0,"",IFERROR(_xll.BDP(TKR,$G54,"EQY_FUND_RELATIVE_PERIOD",Z$12,"FA_ADJUSTED",ADJ,"EQY_FUND_CRNCY",CURR_O,"ACCOUNTING_STANDARD_OVERRIDE",ACC_O,"EQY_CONSOLIDATED",CONS_O,"fill=b")*1,"")))</f>
        <v/>
      </c>
      <c r="AA54" s="14" t="str">
        <f>IF(LEN($G54)=0,"",IF(LEN(AA$12)=0,"",IFERROR(_xll.BDP(TKR,$G54,"EQY_FUND_RELATIVE_PERIOD",AA$12,"FA_ADJUSTED",ADJ,"EQY_FUND_CRNCY",CURR_O,"ACCOUNTING_STANDARD_OVERRIDE",ACC_O,"EQY_CONSOLIDATED",CONS_O,"fill=b")*1,"")))</f>
        <v/>
      </c>
      <c r="AB54" s="14" t="str">
        <f>IF(LEN($G54)=0,"",IF(LEN(AB$12)=0,"",IFERROR(_xll.BDP(TKR,$G54,"EQY_FUND_RELATIVE_PERIOD",AB$12,"FA_ADJUSTED",ADJ,"EQY_FUND_CRNCY",CURR_O,"ACCOUNTING_STANDARD_OVERRIDE",ACC_O,"EQY_CONSOLIDATED",CONS_O,"fill=b")*1,"")))</f>
        <v/>
      </c>
      <c r="AC54" s="14" t="str">
        <f>IF(LEN($G54)=0,"",IF(LEN(AC$12)=0,"",IFERROR(_xll.BDP(TKR,$G54,"EQY_FUND_RELATIVE_PERIOD",AC$12,"FA_ADJUSTED",ADJ,"EQY_FUND_CRNCY",CURR_O,"ACCOUNTING_STANDARD_OVERRIDE",ACC_O,"EQY_CONSOLIDATED",CONS_O,"fill=b")*1,"")))</f>
        <v/>
      </c>
      <c r="AD54" s="14" t="str">
        <f>IF(LEN($G54)=0,"",IF(LEN(AD$12)=0,"",IFERROR(_xll.BDP(TKR,$G54,"EQY_FUND_RELATIVE_PERIOD",AD$12,"FA_ADJUSTED",ADJ,"EQY_FUND_CRNCY",CURR_O,"ACCOUNTING_STANDARD_OVERRIDE",ACC_O,"EQY_CONSOLIDATED",CONS_O,"fill=b")*1,"")))</f>
        <v/>
      </c>
      <c r="AE54" s="14" t="str">
        <f>IF(LEN($G54)=0,"",IF(LEN(AE$12)=0,"",IFERROR(_xll.BDP(TKR,$G54,"EQY_FUND_RELATIVE_PERIOD",AE$12,"FA_ADJUSTED",ADJ,"EQY_FUND_CRNCY",CURR_O,"ACCOUNTING_STANDARD_OVERRIDE",ACC_O,"EQY_CONSOLIDATED",CONS_O,"fill=b")*1,"")))</f>
        <v/>
      </c>
      <c r="AF54" s="14" t="str">
        <f>IF(LEN($G54)=0,"",IF(LEN(AF$12)=0,"",IFERROR(_xll.BDP(TKR,$G54,"EQY_FUND_RELATIVE_PERIOD",AF$12,"FA_ADJUSTED",ADJ,"EQY_FUND_CRNCY",CURR_O,"ACCOUNTING_STANDARD_OVERRIDE",ACC_O,"EQY_CONSOLIDATED",CONS_O,"fill=b")*1,"")))</f>
        <v/>
      </c>
      <c r="AG54" s="14" t="str">
        <f>IF(LEN($G54)=0,"",IF(LEN(AG$12)=0,"",IFERROR(_xll.BDP(TKR,$G54,"EQY_FUND_RELATIVE_PERIOD",AG$12,"FA_ADJUSTED",ADJ,"EQY_FUND_CRNCY",CURR_O,"ACCOUNTING_STANDARD_OVERRIDE",ACC_O,"EQY_CONSOLIDATED",CONS_O,"fill=b")*1,"")))</f>
        <v/>
      </c>
      <c r="AH54" s="14" t="str">
        <f>IF(LEN($G54)=0,"",IF(LEN(AH$12)=0,"",IFERROR(_xll.BDP(TKR,$G54,"EQY_FUND_RELATIVE_PERIOD",AH$12,"FA_ADJUSTED",ADJ,"EQY_FUND_CRNCY",CURR_O,"ACCOUNTING_STANDARD_OVERRIDE",ACC_O,"EQY_CONSOLIDATED",CONS_O,"fill=b")*1,"")))</f>
        <v/>
      </c>
      <c r="AI54" s="14" t="str">
        <f>IF(LEN($G54)=0,"",IF(LEN(AI$12)=0,"",IFERROR(_xll.BDP(TKR,$G54,"EQY_FUND_RELATIVE_PERIOD",AI$12,"FA_ADJUSTED",ADJ,"EQY_FUND_CRNCY",CURR_O,"ACCOUNTING_STANDARD_OVERRIDE",ACC_O,"EQY_CONSOLIDATED",CONS_O,"fill=b")*1,"")))</f>
        <v/>
      </c>
      <c r="AJ54" s="14" t="str">
        <f>IF(LEN($G54)=0,"",IF(LEN(AJ$12)=0,"",IFERROR(_xll.BDP(TKR,$G54,"EQY_FUND_RELATIVE_PERIOD",AJ$12,"FA_ADJUSTED",ADJ,"EQY_FUND_CRNCY",CURR_O,"ACCOUNTING_STANDARD_OVERRIDE",ACC_O,"EQY_CONSOLIDATED",CONS_O,"fill=b")*1,"")))</f>
        <v/>
      </c>
      <c r="AK54" s="14" t="str">
        <f>IF(LEN($G54)=0,"",IF(LEN(AK$12)=0,"",IFERROR(_xll.BDP(TKR,$G54,"EQY_FUND_RELATIVE_PERIOD",AK$12,"FA_ADJUSTED",ADJ,"EQY_FUND_CRNCY",CURR_O,"ACCOUNTING_STANDARD_OVERRIDE",ACC_O,"EQY_CONSOLIDATED",CONS_O,"fill=b")*1,"")))</f>
        <v/>
      </c>
      <c r="AL54" s="14" t="str">
        <f>IF(LEN($G54)=0,"",IF(LEN(AL$12)=0,"",IFERROR(_xll.BDP(TKR,$G54,"EQY_FUND_RELATIVE_PERIOD",AL$12,"FA_ADJUSTED",ADJ,"EQY_FUND_CRNCY",CURR_O,"ACCOUNTING_STANDARD_OVERRIDE",ACC_O,"EQY_CONSOLIDATED",CONS_O,"fill=b")*1,"")))</f>
        <v/>
      </c>
      <c r="AM54" s="14" t="str">
        <f>IF(LEN($G54)=0,"",IF(LEN(AM$12)=0,"",IFERROR(_xll.BDP(TKR,$G54,"EQY_FUND_RELATIVE_PERIOD",AM$12,"FA_ADJUSTED",ADJ,"EQY_FUND_CRNCY",CURR_O,"ACCOUNTING_STANDARD_OVERRIDE",ACC_O,"EQY_CONSOLIDATED",CONS_O,"fill=b")*1,"")))</f>
        <v/>
      </c>
      <c r="AN54" s="14" t="str">
        <f>IF(LEN($G54)=0,"",IF(LEN(AN$12)=0,"",IFERROR(_xll.BDP(TKR,$G54,"EQY_FUND_RELATIVE_PERIOD",AN$12,"FA_ADJUSTED",ADJ,"EQY_FUND_CRNCY",CURR_O,"ACCOUNTING_STANDARD_OVERRIDE",ACC_O,"EQY_CONSOLIDATED",CONS_O,"fill=b")*1,"")))</f>
        <v/>
      </c>
      <c r="AO54" s="14" t="str">
        <f>IF(LEN($G54)=0,"",IF(LEN(AO$12)=0,"",IFERROR(_xll.BDP(TKR,$G54,"EQY_FUND_RELATIVE_PERIOD",AO$12,"FA_ADJUSTED",ADJ,"EQY_FUND_CRNCY",CURR_O,"ACCOUNTING_STANDARD_OVERRIDE",ACC_O,"EQY_CONSOLIDATED",CONS_O,"fill=b")*1,"")))</f>
        <v/>
      </c>
      <c r="AP54" s="14" t="str">
        <f>IF(LEN($G54)=0,"",IF(LEN(AP$12)=0,"",IFERROR(_xll.BDP(TKR,$G54,"EQY_FUND_RELATIVE_PERIOD",AP$12,"FA_ADJUSTED",ADJ,"EQY_FUND_CRNCY",CURR_O,"ACCOUNTING_STANDARD_OVERRIDE",ACC_O,"EQY_CONSOLIDATED",CONS_O,"fill=b")*1,"")))</f>
        <v/>
      </c>
      <c r="AQ54" s="14" t="str">
        <f>IF(LEN($G54)=0,"",IF(LEN(AQ$12)=0,"",IFERROR(_xll.BDP(TKR,$G54,"EQY_FUND_RELATIVE_PERIOD",AQ$12,"FA_ADJUSTED",ADJ,"EQY_FUND_CRNCY",CURR_O,"ACCOUNTING_STANDARD_OVERRIDE",ACC_O,"EQY_CONSOLIDATED",CONS_O,"fill=b")*1,"")))</f>
        <v/>
      </c>
      <c r="AR54" s="14" t="str">
        <f>IF(LEN($G54)=0,"",IF(LEN(AR$12)=0,"",IFERROR(_xll.BDP(TKR,$G54,"EQY_FUND_RELATIVE_PERIOD",AR$12,"FA_ADJUSTED",ADJ,"EQY_FUND_CRNCY",CURR_O,"ACCOUNTING_STANDARD_OVERRIDE",ACC_O,"EQY_CONSOLIDATED",CONS_O,"fill=b")*1,"")))</f>
        <v/>
      </c>
      <c r="AS54" s="14" t="str">
        <f>IF(LEN($G54)=0,"",IF(LEN(AS$12)=0,"",IFERROR(_xll.BDP(TKR,$G54,"EQY_FUND_RELATIVE_PERIOD",AS$12,"FA_ADJUSTED",ADJ,"EQY_FUND_CRNCY",CURR_O,"ACCOUNTING_STANDARD_OVERRIDE",ACC_O,"EQY_CONSOLIDATED",CONS_O,"fill=b")*1,"")))</f>
        <v/>
      </c>
      <c r="AT54" s="14" t="str">
        <f>IF(LEN($G54)=0,"",IF(LEN(AT$12)=0,"",IFERROR(_xll.BDP(TKR,$G54,"EQY_FUND_RELATIVE_PERIOD",AT$12,"FA_ADJUSTED",ADJ,"EQY_FUND_CRNCY",CURR_O,"ACCOUNTING_STANDARD_OVERRIDE",ACC_O,"EQY_CONSOLIDATED",CONS_O,"fill=b")*1,"")))</f>
        <v/>
      </c>
      <c r="AU54" s="14" t="str">
        <f>IF(LEN($G54)=0,"",IF(LEN(AU$12)=0,"",IFERROR(_xll.BDP(TKR,$G54,"EQY_FUND_RELATIVE_PERIOD",AU$12,"FA_ADJUSTED",ADJ,"EQY_FUND_CRNCY",CURR_O,"ACCOUNTING_STANDARD_OVERRIDE",ACC_O,"EQY_CONSOLIDATED",CONS_O,"fill=b")*1,"")))</f>
        <v/>
      </c>
      <c r="AV54" s="14" t="str">
        <f>IF(LEN($G54)=0,"",IF(LEN(AV$12)=0,"",IFERROR(_xll.BDP(TKR,$G54,"EQY_FUND_RELATIVE_PERIOD",AV$12,"FA_ADJUSTED",ADJ,"EQY_FUND_CRNCY",CURR_O,"ACCOUNTING_STANDARD_OVERRIDE",ACC_O,"EQY_CONSOLIDATED",CONS_O,"fill=b")*1,"")))</f>
        <v/>
      </c>
      <c r="AW54" s="14" t="str">
        <f>IF(LEN($G54)=0,"",IF(LEN(AW$12)=0,"",IFERROR(_xll.BDP(TKR,$G54,"EQY_FUND_RELATIVE_PERIOD",AW$12,"FA_ADJUSTED",ADJ,"EQY_FUND_CRNCY",CURR_O,"ACCOUNTING_STANDARD_OVERRIDE",ACC_O,"EQY_CONSOLIDATED",CONS_O,"fill=b")*1,"")))</f>
        <v/>
      </c>
      <c r="AX54" s="14" t="str">
        <f>IF(LEN($G54)=0,"",IF(LEN(AX$12)=0,"",IFERROR(_xll.BDP(TKR,$G54,"EQY_FUND_RELATIVE_PERIOD",AX$12,"FA_ADJUSTED",ADJ,"EQY_FUND_CRNCY",CURR_O,"ACCOUNTING_STANDARD_OVERRIDE",ACC_O,"EQY_CONSOLIDATED",CONS_O,"fill=b")*1,"")))</f>
        <v/>
      </c>
      <c r="AY54" s="14" t="str">
        <f>IF(LEN($G54)=0,"",IF(LEN(AY$12)=0,"",IFERROR(_xll.BDP(TKR,$G54,"EQY_FUND_RELATIVE_PERIOD",AY$12,"FA_ADJUSTED",ADJ,"EQY_FUND_CRNCY",CURR_O,"ACCOUNTING_STANDARD_OVERRIDE",ACC_O,"EQY_CONSOLIDATED",CONS_O,"fill=b")*1,"")))</f>
        <v/>
      </c>
      <c r="AZ54" s="14" t="str">
        <f>IF(LEN($G54)=0,"",IF(LEN(AZ$12)=0,"",IFERROR(_xll.BDP(TKR,$G54,"EQY_FUND_RELATIVE_PERIOD",AZ$12,"FA_ADJUSTED",ADJ,"EQY_FUND_CRNCY",CURR_O,"ACCOUNTING_STANDARD_OVERRIDE",ACC_O,"EQY_CONSOLIDATED",CONS_O,"fill=b")*1,"")))</f>
        <v/>
      </c>
      <c r="BA54" s="14" t="str">
        <f>IF(LEN($G54)=0,"",IF(LEN(BA$12)=0,"",IFERROR(_xll.BDP(TKR,$G54,"EQY_FUND_RELATIVE_PERIOD",BA$12,"FA_ADJUSTED",ADJ,"EQY_FUND_CRNCY",CURR_O,"ACCOUNTING_STANDARD_OVERRIDE",ACC_O,"EQY_CONSOLIDATED",CONS_O,"fill=b")*1,"")))</f>
        <v/>
      </c>
      <c r="BB54" s="14" t="str">
        <f>IF(LEN($G54)=0,"",IF(LEN(BB$12)=0,"",IFERROR(_xll.BDP(TKR,$G54,"EQY_FUND_RELATIVE_PERIOD",BB$12,"FA_ADJUSTED",ADJ,"EQY_FUND_CRNCY",CURR_O,"ACCOUNTING_STANDARD_OVERRIDE",ACC_O,"EQY_CONSOLIDATED",CONS_O,"fill=b")*1,"")))</f>
        <v/>
      </c>
      <c r="BC54" s="14" t="str">
        <f>IF(LEN($G54)=0,"",IF(LEN(BC$12)=0,"",IFERROR(_xll.BDP(TKR,$G54,"EQY_FUND_RELATIVE_PERIOD",BC$12,"FA_ADJUSTED",ADJ,"EQY_FUND_CRNCY",CURR_O,"ACCOUNTING_STANDARD_OVERRIDE",ACC_O,"EQY_CONSOLIDATED",CONS_O,"fill=b")*1,"")))</f>
        <v/>
      </c>
      <c r="BD54" s="14" t="str">
        <f>IF(LEN($G54)=0,"",IF(LEN(BD$12)=0,"",IFERROR(_xll.BDP(TKR,$G54,"EQY_FUND_RELATIVE_PERIOD",BD$12,"FA_ADJUSTED",ADJ,"EQY_FUND_CRNCY",CURR_O,"ACCOUNTING_STANDARD_OVERRIDE",ACC_O,"EQY_CONSOLIDATED",CONS_O,"fill=b")*1,"")))</f>
        <v/>
      </c>
    </row>
    <row r="55" spans="17:56">
      <c r="Q55" s="14" t="str">
        <f>IF(LEN($G55)=0,"",IF(LEN(Q$12)=0,"",IFERROR(_xll.BDP(TKR,$G55,"EQY_FUND_RELATIVE_PERIOD",Q$12,"FA_ADJUSTED",ADJ,"EQY_FUND_CRNCY",CURR_O,"ACCOUNTING_STANDARD_OVERRIDE",ACC_O,"EQY_CONSOLIDATED",CONS_O,"fill=b")*1,"")))</f>
        <v/>
      </c>
      <c r="R55" s="14" t="str">
        <f>IF(LEN($G55)=0,"",IF(LEN(R$12)=0,"",IFERROR(_xll.BDP(TKR,$G55,"EQY_FUND_RELATIVE_PERIOD",R$12,"FA_ADJUSTED",ADJ,"EQY_FUND_CRNCY",CURR_O,"ACCOUNTING_STANDARD_OVERRIDE",ACC_O,"EQY_CONSOLIDATED",CONS_O,"fill=b")*1,"")))</f>
        <v/>
      </c>
      <c r="S55" s="14" t="str">
        <f>IF(LEN($G55)=0,"",IF(LEN(S$12)=0,"",IFERROR(_xll.BDP(TKR,$G55,"EQY_FUND_RELATIVE_PERIOD",S$12,"FA_ADJUSTED",ADJ,"EQY_FUND_CRNCY",CURR_O,"ACCOUNTING_STANDARD_OVERRIDE",ACC_O,"EQY_CONSOLIDATED",CONS_O,"fill=b")*1,"")))</f>
        <v/>
      </c>
      <c r="T55" s="14" t="str">
        <f>IF(LEN($G55)=0,"",IF(LEN(T$12)=0,"",IFERROR(_xll.BDP(TKR,$G55,"EQY_FUND_RELATIVE_PERIOD",T$12,"FA_ADJUSTED",ADJ,"EQY_FUND_CRNCY",CURR_O,"ACCOUNTING_STANDARD_OVERRIDE",ACC_O,"EQY_CONSOLIDATED",CONS_O,"fill=b")*1,"")))</f>
        <v/>
      </c>
      <c r="U55" s="14" t="str">
        <f>IF(LEN($G55)=0,"",IF(LEN(U$12)=0,"",IFERROR(_xll.BDP(TKR,$G55,"EQY_FUND_RELATIVE_PERIOD",U$12,"FA_ADJUSTED",ADJ,"EQY_FUND_CRNCY",CURR_O,"ACCOUNTING_STANDARD_OVERRIDE",ACC_O,"EQY_CONSOLIDATED",CONS_O,"fill=b")*1,"")))</f>
        <v/>
      </c>
      <c r="V55" s="14" t="str">
        <f>IF(LEN($G55)=0,"",IF(LEN(V$12)=0,"",IFERROR(_xll.BDP(TKR,$G55,"EQY_FUND_RELATIVE_PERIOD",V$12,"FA_ADJUSTED",ADJ,"EQY_FUND_CRNCY",CURR_O,"ACCOUNTING_STANDARD_OVERRIDE",ACC_O,"EQY_CONSOLIDATED",CONS_O,"fill=b")*1,"")))</f>
        <v/>
      </c>
      <c r="W55" s="14" t="str">
        <f>IF(LEN($G55)=0,"",IF(LEN(W$12)=0,"",IFERROR(_xll.BDP(TKR,$G55,"EQY_FUND_RELATIVE_PERIOD",W$12,"FA_ADJUSTED",ADJ,"EQY_FUND_CRNCY",CURR_O,"ACCOUNTING_STANDARD_OVERRIDE",ACC_O,"EQY_CONSOLIDATED",CONS_O,"fill=b")*1,"")))</f>
        <v/>
      </c>
      <c r="X55" s="14" t="str">
        <f>IF(LEN($G55)=0,"",IF(LEN(X$12)=0,"",IFERROR(_xll.BDP(TKR,$G55,"EQY_FUND_RELATIVE_PERIOD",X$12,"FA_ADJUSTED",ADJ,"EQY_FUND_CRNCY",CURR_O,"ACCOUNTING_STANDARD_OVERRIDE",ACC_O,"EQY_CONSOLIDATED",CONS_O,"fill=b")*1,"")))</f>
        <v/>
      </c>
      <c r="Y55" s="14" t="str">
        <f>IF(LEN($G55)=0,"",IF(LEN(Y$12)=0,"",IFERROR(_xll.BDP(TKR,$G55,"EQY_FUND_RELATIVE_PERIOD",Y$12,"FA_ADJUSTED",ADJ,"EQY_FUND_CRNCY",CURR_O,"ACCOUNTING_STANDARD_OVERRIDE",ACC_O,"EQY_CONSOLIDATED",CONS_O,"fill=b")*1,"")))</f>
        <v/>
      </c>
      <c r="Z55" s="14" t="str">
        <f>IF(LEN($G55)=0,"",IF(LEN(Z$12)=0,"",IFERROR(_xll.BDP(TKR,$G55,"EQY_FUND_RELATIVE_PERIOD",Z$12,"FA_ADJUSTED",ADJ,"EQY_FUND_CRNCY",CURR_O,"ACCOUNTING_STANDARD_OVERRIDE",ACC_O,"EQY_CONSOLIDATED",CONS_O,"fill=b")*1,"")))</f>
        <v/>
      </c>
      <c r="AA55" s="14" t="str">
        <f>IF(LEN($G55)=0,"",IF(LEN(AA$12)=0,"",IFERROR(_xll.BDP(TKR,$G55,"EQY_FUND_RELATIVE_PERIOD",AA$12,"FA_ADJUSTED",ADJ,"EQY_FUND_CRNCY",CURR_O,"ACCOUNTING_STANDARD_OVERRIDE",ACC_O,"EQY_CONSOLIDATED",CONS_O,"fill=b")*1,"")))</f>
        <v/>
      </c>
      <c r="AB55" s="14" t="str">
        <f>IF(LEN($G55)=0,"",IF(LEN(AB$12)=0,"",IFERROR(_xll.BDP(TKR,$G55,"EQY_FUND_RELATIVE_PERIOD",AB$12,"FA_ADJUSTED",ADJ,"EQY_FUND_CRNCY",CURR_O,"ACCOUNTING_STANDARD_OVERRIDE",ACC_O,"EQY_CONSOLIDATED",CONS_O,"fill=b")*1,"")))</f>
        <v/>
      </c>
      <c r="AC55" s="14" t="str">
        <f>IF(LEN($G55)=0,"",IF(LEN(AC$12)=0,"",IFERROR(_xll.BDP(TKR,$G55,"EQY_FUND_RELATIVE_PERIOD",AC$12,"FA_ADJUSTED",ADJ,"EQY_FUND_CRNCY",CURR_O,"ACCOUNTING_STANDARD_OVERRIDE",ACC_O,"EQY_CONSOLIDATED",CONS_O,"fill=b")*1,"")))</f>
        <v/>
      </c>
      <c r="AD55" s="14" t="str">
        <f>IF(LEN($G55)=0,"",IF(LEN(AD$12)=0,"",IFERROR(_xll.BDP(TKR,$G55,"EQY_FUND_RELATIVE_PERIOD",AD$12,"FA_ADJUSTED",ADJ,"EQY_FUND_CRNCY",CURR_O,"ACCOUNTING_STANDARD_OVERRIDE",ACC_O,"EQY_CONSOLIDATED",CONS_O,"fill=b")*1,"")))</f>
        <v/>
      </c>
      <c r="AE55" s="14" t="str">
        <f>IF(LEN($G55)=0,"",IF(LEN(AE$12)=0,"",IFERROR(_xll.BDP(TKR,$G55,"EQY_FUND_RELATIVE_PERIOD",AE$12,"FA_ADJUSTED",ADJ,"EQY_FUND_CRNCY",CURR_O,"ACCOUNTING_STANDARD_OVERRIDE",ACC_O,"EQY_CONSOLIDATED",CONS_O,"fill=b")*1,"")))</f>
        <v/>
      </c>
      <c r="AF55" s="14" t="str">
        <f>IF(LEN($G55)=0,"",IF(LEN(AF$12)=0,"",IFERROR(_xll.BDP(TKR,$G55,"EQY_FUND_RELATIVE_PERIOD",AF$12,"FA_ADJUSTED",ADJ,"EQY_FUND_CRNCY",CURR_O,"ACCOUNTING_STANDARD_OVERRIDE",ACC_O,"EQY_CONSOLIDATED",CONS_O,"fill=b")*1,"")))</f>
        <v/>
      </c>
      <c r="AG55" s="14" t="str">
        <f>IF(LEN($G55)=0,"",IF(LEN(AG$12)=0,"",IFERROR(_xll.BDP(TKR,$G55,"EQY_FUND_RELATIVE_PERIOD",AG$12,"FA_ADJUSTED",ADJ,"EQY_FUND_CRNCY",CURR_O,"ACCOUNTING_STANDARD_OVERRIDE",ACC_O,"EQY_CONSOLIDATED",CONS_O,"fill=b")*1,"")))</f>
        <v/>
      </c>
      <c r="AH55" s="14" t="str">
        <f>IF(LEN($G55)=0,"",IF(LEN(AH$12)=0,"",IFERROR(_xll.BDP(TKR,$G55,"EQY_FUND_RELATIVE_PERIOD",AH$12,"FA_ADJUSTED",ADJ,"EQY_FUND_CRNCY",CURR_O,"ACCOUNTING_STANDARD_OVERRIDE",ACC_O,"EQY_CONSOLIDATED",CONS_O,"fill=b")*1,"")))</f>
        <v/>
      </c>
      <c r="AI55" s="14" t="str">
        <f>IF(LEN($G55)=0,"",IF(LEN(AI$12)=0,"",IFERROR(_xll.BDP(TKR,$G55,"EQY_FUND_RELATIVE_PERIOD",AI$12,"FA_ADJUSTED",ADJ,"EQY_FUND_CRNCY",CURR_O,"ACCOUNTING_STANDARD_OVERRIDE",ACC_O,"EQY_CONSOLIDATED",CONS_O,"fill=b")*1,"")))</f>
        <v/>
      </c>
      <c r="AJ55" s="14" t="str">
        <f>IF(LEN($G55)=0,"",IF(LEN(AJ$12)=0,"",IFERROR(_xll.BDP(TKR,$G55,"EQY_FUND_RELATIVE_PERIOD",AJ$12,"FA_ADJUSTED",ADJ,"EQY_FUND_CRNCY",CURR_O,"ACCOUNTING_STANDARD_OVERRIDE",ACC_O,"EQY_CONSOLIDATED",CONS_O,"fill=b")*1,"")))</f>
        <v/>
      </c>
      <c r="AK55" s="14" t="str">
        <f>IF(LEN($G55)=0,"",IF(LEN(AK$12)=0,"",IFERROR(_xll.BDP(TKR,$G55,"EQY_FUND_RELATIVE_PERIOD",AK$12,"FA_ADJUSTED",ADJ,"EQY_FUND_CRNCY",CURR_O,"ACCOUNTING_STANDARD_OVERRIDE",ACC_O,"EQY_CONSOLIDATED",CONS_O,"fill=b")*1,"")))</f>
        <v/>
      </c>
      <c r="AL55" s="14" t="str">
        <f>IF(LEN($G55)=0,"",IF(LEN(AL$12)=0,"",IFERROR(_xll.BDP(TKR,$G55,"EQY_FUND_RELATIVE_PERIOD",AL$12,"FA_ADJUSTED",ADJ,"EQY_FUND_CRNCY",CURR_O,"ACCOUNTING_STANDARD_OVERRIDE",ACC_O,"EQY_CONSOLIDATED",CONS_O,"fill=b")*1,"")))</f>
        <v/>
      </c>
      <c r="AM55" s="14" t="str">
        <f>IF(LEN($G55)=0,"",IF(LEN(AM$12)=0,"",IFERROR(_xll.BDP(TKR,$G55,"EQY_FUND_RELATIVE_PERIOD",AM$12,"FA_ADJUSTED",ADJ,"EQY_FUND_CRNCY",CURR_O,"ACCOUNTING_STANDARD_OVERRIDE",ACC_O,"EQY_CONSOLIDATED",CONS_O,"fill=b")*1,"")))</f>
        <v/>
      </c>
      <c r="AN55" s="14" t="str">
        <f>IF(LEN($G55)=0,"",IF(LEN(AN$12)=0,"",IFERROR(_xll.BDP(TKR,$G55,"EQY_FUND_RELATIVE_PERIOD",AN$12,"FA_ADJUSTED",ADJ,"EQY_FUND_CRNCY",CURR_O,"ACCOUNTING_STANDARD_OVERRIDE",ACC_O,"EQY_CONSOLIDATED",CONS_O,"fill=b")*1,"")))</f>
        <v/>
      </c>
      <c r="AO55" s="14" t="str">
        <f>IF(LEN($G55)=0,"",IF(LEN(AO$12)=0,"",IFERROR(_xll.BDP(TKR,$G55,"EQY_FUND_RELATIVE_PERIOD",AO$12,"FA_ADJUSTED",ADJ,"EQY_FUND_CRNCY",CURR_O,"ACCOUNTING_STANDARD_OVERRIDE",ACC_O,"EQY_CONSOLIDATED",CONS_O,"fill=b")*1,"")))</f>
        <v/>
      </c>
      <c r="AP55" s="14" t="str">
        <f>IF(LEN($G55)=0,"",IF(LEN(AP$12)=0,"",IFERROR(_xll.BDP(TKR,$G55,"EQY_FUND_RELATIVE_PERIOD",AP$12,"FA_ADJUSTED",ADJ,"EQY_FUND_CRNCY",CURR_O,"ACCOUNTING_STANDARD_OVERRIDE",ACC_O,"EQY_CONSOLIDATED",CONS_O,"fill=b")*1,"")))</f>
        <v/>
      </c>
      <c r="AQ55" s="14" t="str">
        <f>IF(LEN($G55)=0,"",IF(LEN(AQ$12)=0,"",IFERROR(_xll.BDP(TKR,$G55,"EQY_FUND_RELATIVE_PERIOD",AQ$12,"FA_ADJUSTED",ADJ,"EQY_FUND_CRNCY",CURR_O,"ACCOUNTING_STANDARD_OVERRIDE",ACC_O,"EQY_CONSOLIDATED",CONS_O,"fill=b")*1,"")))</f>
        <v/>
      </c>
      <c r="AR55" s="14" t="str">
        <f>IF(LEN($G55)=0,"",IF(LEN(AR$12)=0,"",IFERROR(_xll.BDP(TKR,$G55,"EQY_FUND_RELATIVE_PERIOD",AR$12,"FA_ADJUSTED",ADJ,"EQY_FUND_CRNCY",CURR_O,"ACCOUNTING_STANDARD_OVERRIDE",ACC_O,"EQY_CONSOLIDATED",CONS_O,"fill=b")*1,"")))</f>
        <v/>
      </c>
      <c r="AS55" s="14" t="str">
        <f>IF(LEN($G55)=0,"",IF(LEN(AS$12)=0,"",IFERROR(_xll.BDP(TKR,$G55,"EQY_FUND_RELATIVE_PERIOD",AS$12,"FA_ADJUSTED",ADJ,"EQY_FUND_CRNCY",CURR_O,"ACCOUNTING_STANDARD_OVERRIDE",ACC_O,"EQY_CONSOLIDATED",CONS_O,"fill=b")*1,"")))</f>
        <v/>
      </c>
      <c r="AT55" s="14" t="str">
        <f>IF(LEN($G55)=0,"",IF(LEN(AT$12)=0,"",IFERROR(_xll.BDP(TKR,$G55,"EQY_FUND_RELATIVE_PERIOD",AT$12,"FA_ADJUSTED",ADJ,"EQY_FUND_CRNCY",CURR_O,"ACCOUNTING_STANDARD_OVERRIDE",ACC_O,"EQY_CONSOLIDATED",CONS_O,"fill=b")*1,"")))</f>
        <v/>
      </c>
      <c r="AU55" s="14" t="str">
        <f>IF(LEN($G55)=0,"",IF(LEN(AU$12)=0,"",IFERROR(_xll.BDP(TKR,$G55,"EQY_FUND_RELATIVE_PERIOD",AU$12,"FA_ADJUSTED",ADJ,"EQY_FUND_CRNCY",CURR_O,"ACCOUNTING_STANDARD_OVERRIDE",ACC_O,"EQY_CONSOLIDATED",CONS_O,"fill=b")*1,"")))</f>
        <v/>
      </c>
      <c r="AV55" s="14" t="str">
        <f>IF(LEN($G55)=0,"",IF(LEN(AV$12)=0,"",IFERROR(_xll.BDP(TKR,$G55,"EQY_FUND_RELATIVE_PERIOD",AV$12,"FA_ADJUSTED",ADJ,"EQY_FUND_CRNCY",CURR_O,"ACCOUNTING_STANDARD_OVERRIDE",ACC_O,"EQY_CONSOLIDATED",CONS_O,"fill=b")*1,"")))</f>
        <v/>
      </c>
      <c r="AW55" s="14" t="str">
        <f>IF(LEN($G55)=0,"",IF(LEN(AW$12)=0,"",IFERROR(_xll.BDP(TKR,$G55,"EQY_FUND_RELATIVE_PERIOD",AW$12,"FA_ADJUSTED",ADJ,"EQY_FUND_CRNCY",CURR_O,"ACCOUNTING_STANDARD_OVERRIDE",ACC_O,"EQY_CONSOLIDATED",CONS_O,"fill=b")*1,"")))</f>
        <v/>
      </c>
      <c r="AX55" s="14" t="str">
        <f>IF(LEN($G55)=0,"",IF(LEN(AX$12)=0,"",IFERROR(_xll.BDP(TKR,$G55,"EQY_FUND_RELATIVE_PERIOD",AX$12,"FA_ADJUSTED",ADJ,"EQY_FUND_CRNCY",CURR_O,"ACCOUNTING_STANDARD_OVERRIDE",ACC_O,"EQY_CONSOLIDATED",CONS_O,"fill=b")*1,"")))</f>
        <v/>
      </c>
      <c r="AY55" s="14" t="str">
        <f>IF(LEN($G55)=0,"",IF(LEN(AY$12)=0,"",IFERROR(_xll.BDP(TKR,$G55,"EQY_FUND_RELATIVE_PERIOD",AY$12,"FA_ADJUSTED",ADJ,"EQY_FUND_CRNCY",CURR_O,"ACCOUNTING_STANDARD_OVERRIDE",ACC_O,"EQY_CONSOLIDATED",CONS_O,"fill=b")*1,"")))</f>
        <v/>
      </c>
      <c r="AZ55" s="14" t="str">
        <f>IF(LEN($G55)=0,"",IF(LEN(AZ$12)=0,"",IFERROR(_xll.BDP(TKR,$G55,"EQY_FUND_RELATIVE_PERIOD",AZ$12,"FA_ADJUSTED",ADJ,"EQY_FUND_CRNCY",CURR_O,"ACCOUNTING_STANDARD_OVERRIDE",ACC_O,"EQY_CONSOLIDATED",CONS_O,"fill=b")*1,"")))</f>
        <v/>
      </c>
      <c r="BA55" s="14" t="str">
        <f>IF(LEN($G55)=0,"",IF(LEN(BA$12)=0,"",IFERROR(_xll.BDP(TKR,$G55,"EQY_FUND_RELATIVE_PERIOD",BA$12,"FA_ADJUSTED",ADJ,"EQY_FUND_CRNCY",CURR_O,"ACCOUNTING_STANDARD_OVERRIDE",ACC_O,"EQY_CONSOLIDATED",CONS_O,"fill=b")*1,"")))</f>
        <v/>
      </c>
      <c r="BB55" s="14" t="str">
        <f>IF(LEN($G55)=0,"",IF(LEN(BB$12)=0,"",IFERROR(_xll.BDP(TKR,$G55,"EQY_FUND_RELATIVE_PERIOD",BB$12,"FA_ADJUSTED",ADJ,"EQY_FUND_CRNCY",CURR_O,"ACCOUNTING_STANDARD_OVERRIDE",ACC_O,"EQY_CONSOLIDATED",CONS_O,"fill=b")*1,"")))</f>
        <v/>
      </c>
      <c r="BC55" s="14" t="str">
        <f>IF(LEN($G55)=0,"",IF(LEN(BC$12)=0,"",IFERROR(_xll.BDP(TKR,$G55,"EQY_FUND_RELATIVE_PERIOD",BC$12,"FA_ADJUSTED",ADJ,"EQY_FUND_CRNCY",CURR_O,"ACCOUNTING_STANDARD_OVERRIDE",ACC_O,"EQY_CONSOLIDATED",CONS_O,"fill=b")*1,"")))</f>
        <v/>
      </c>
      <c r="BD55" s="14" t="str">
        <f>IF(LEN($G55)=0,"",IF(LEN(BD$12)=0,"",IFERROR(_xll.BDP(TKR,$G55,"EQY_FUND_RELATIVE_PERIOD",BD$12,"FA_ADJUSTED",ADJ,"EQY_FUND_CRNCY",CURR_O,"ACCOUNTING_STANDARD_OVERRIDE",ACC_O,"EQY_CONSOLIDATED",CONS_O,"fill=b")*1,"")))</f>
        <v/>
      </c>
    </row>
    <row r="56" spans="17:56">
      <c r="Q56" s="14" t="str">
        <f>IF(LEN($G56)=0,"",IF(LEN(Q$12)=0,"",IFERROR(_xll.BDP(TKR,$G56,"EQY_FUND_RELATIVE_PERIOD",Q$12,"FA_ADJUSTED",ADJ,"EQY_FUND_CRNCY",CURR_O,"ACCOUNTING_STANDARD_OVERRIDE",ACC_O,"EQY_CONSOLIDATED",CONS_O,"fill=b")*1,"")))</f>
        <v/>
      </c>
      <c r="R56" s="14" t="str">
        <f>IF(LEN($G56)=0,"",IF(LEN(R$12)=0,"",IFERROR(_xll.BDP(TKR,$G56,"EQY_FUND_RELATIVE_PERIOD",R$12,"FA_ADJUSTED",ADJ,"EQY_FUND_CRNCY",CURR_O,"ACCOUNTING_STANDARD_OVERRIDE",ACC_O,"EQY_CONSOLIDATED",CONS_O,"fill=b")*1,"")))</f>
        <v/>
      </c>
      <c r="S56" s="14" t="str">
        <f>IF(LEN($G56)=0,"",IF(LEN(S$12)=0,"",IFERROR(_xll.BDP(TKR,$G56,"EQY_FUND_RELATIVE_PERIOD",S$12,"FA_ADJUSTED",ADJ,"EQY_FUND_CRNCY",CURR_O,"ACCOUNTING_STANDARD_OVERRIDE",ACC_O,"EQY_CONSOLIDATED",CONS_O,"fill=b")*1,"")))</f>
        <v/>
      </c>
      <c r="T56" s="14" t="str">
        <f>IF(LEN($G56)=0,"",IF(LEN(T$12)=0,"",IFERROR(_xll.BDP(TKR,$G56,"EQY_FUND_RELATIVE_PERIOD",T$12,"FA_ADJUSTED",ADJ,"EQY_FUND_CRNCY",CURR_O,"ACCOUNTING_STANDARD_OVERRIDE",ACC_O,"EQY_CONSOLIDATED",CONS_O,"fill=b")*1,"")))</f>
        <v/>
      </c>
      <c r="U56" s="14" t="str">
        <f>IF(LEN($G56)=0,"",IF(LEN(U$12)=0,"",IFERROR(_xll.BDP(TKR,$G56,"EQY_FUND_RELATIVE_PERIOD",U$12,"FA_ADJUSTED",ADJ,"EQY_FUND_CRNCY",CURR_O,"ACCOUNTING_STANDARD_OVERRIDE",ACC_O,"EQY_CONSOLIDATED",CONS_O,"fill=b")*1,"")))</f>
        <v/>
      </c>
      <c r="V56" s="14" t="str">
        <f>IF(LEN($G56)=0,"",IF(LEN(V$12)=0,"",IFERROR(_xll.BDP(TKR,$G56,"EQY_FUND_RELATIVE_PERIOD",V$12,"FA_ADJUSTED",ADJ,"EQY_FUND_CRNCY",CURR_O,"ACCOUNTING_STANDARD_OVERRIDE",ACC_O,"EQY_CONSOLIDATED",CONS_O,"fill=b")*1,"")))</f>
        <v/>
      </c>
      <c r="W56" s="14" t="str">
        <f>IF(LEN($G56)=0,"",IF(LEN(W$12)=0,"",IFERROR(_xll.BDP(TKR,$G56,"EQY_FUND_RELATIVE_PERIOD",W$12,"FA_ADJUSTED",ADJ,"EQY_FUND_CRNCY",CURR_O,"ACCOUNTING_STANDARD_OVERRIDE",ACC_O,"EQY_CONSOLIDATED",CONS_O,"fill=b")*1,"")))</f>
        <v/>
      </c>
      <c r="X56" s="14" t="str">
        <f>IF(LEN($G56)=0,"",IF(LEN(X$12)=0,"",IFERROR(_xll.BDP(TKR,$G56,"EQY_FUND_RELATIVE_PERIOD",X$12,"FA_ADJUSTED",ADJ,"EQY_FUND_CRNCY",CURR_O,"ACCOUNTING_STANDARD_OVERRIDE",ACC_O,"EQY_CONSOLIDATED",CONS_O,"fill=b")*1,"")))</f>
        <v/>
      </c>
      <c r="Y56" s="14" t="str">
        <f>IF(LEN($G56)=0,"",IF(LEN(Y$12)=0,"",IFERROR(_xll.BDP(TKR,$G56,"EQY_FUND_RELATIVE_PERIOD",Y$12,"FA_ADJUSTED",ADJ,"EQY_FUND_CRNCY",CURR_O,"ACCOUNTING_STANDARD_OVERRIDE",ACC_O,"EQY_CONSOLIDATED",CONS_O,"fill=b")*1,"")))</f>
        <v/>
      </c>
      <c r="Z56" s="14" t="str">
        <f>IF(LEN($G56)=0,"",IF(LEN(Z$12)=0,"",IFERROR(_xll.BDP(TKR,$G56,"EQY_FUND_RELATIVE_PERIOD",Z$12,"FA_ADJUSTED",ADJ,"EQY_FUND_CRNCY",CURR_O,"ACCOUNTING_STANDARD_OVERRIDE",ACC_O,"EQY_CONSOLIDATED",CONS_O,"fill=b")*1,"")))</f>
        <v/>
      </c>
      <c r="AA56" s="14" t="str">
        <f>IF(LEN($G56)=0,"",IF(LEN(AA$12)=0,"",IFERROR(_xll.BDP(TKR,$G56,"EQY_FUND_RELATIVE_PERIOD",AA$12,"FA_ADJUSTED",ADJ,"EQY_FUND_CRNCY",CURR_O,"ACCOUNTING_STANDARD_OVERRIDE",ACC_O,"EQY_CONSOLIDATED",CONS_O,"fill=b")*1,"")))</f>
        <v/>
      </c>
      <c r="AB56" s="14" t="str">
        <f>IF(LEN($G56)=0,"",IF(LEN(AB$12)=0,"",IFERROR(_xll.BDP(TKR,$G56,"EQY_FUND_RELATIVE_PERIOD",AB$12,"FA_ADJUSTED",ADJ,"EQY_FUND_CRNCY",CURR_O,"ACCOUNTING_STANDARD_OVERRIDE",ACC_O,"EQY_CONSOLIDATED",CONS_O,"fill=b")*1,"")))</f>
        <v/>
      </c>
      <c r="AC56" s="14" t="str">
        <f>IF(LEN($G56)=0,"",IF(LEN(AC$12)=0,"",IFERROR(_xll.BDP(TKR,$G56,"EQY_FUND_RELATIVE_PERIOD",AC$12,"FA_ADJUSTED",ADJ,"EQY_FUND_CRNCY",CURR_O,"ACCOUNTING_STANDARD_OVERRIDE",ACC_O,"EQY_CONSOLIDATED",CONS_O,"fill=b")*1,"")))</f>
        <v/>
      </c>
      <c r="AD56" s="14" t="str">
        <f>IF(LEN($G56)=0,"",IF(LEN(AD$12)=0,"",IFERROR(_xll.BDP(TKR,$G56,"EQY_FUND_RELATIVE_PERIOD",AD$12,"FA_ADJUSTED",ADJ,"EQY_FUND_CRNCY",CURR_O,"ACCOUNTING_STANDARD_OVERRIDE",ACC_O,"EQY_CONSOLIDATED",CONS_O,"fill=b")*1,"")))</f>
        <v/>
      </c>
      <c r="AE56" s="14" t="str">
        <f>IF(LEN($G56)=0,"",IF(LEN(AE$12)=0,"",IFERROR(_xll.BDP(TKR,$G56,"EQY_FUND_RELATIVE_PERIOD",AE$12,"FA_ADJUSTED",ADJ,"EQY_FUND_CRNCY",CURR_O,"ACCOUNTING_STANDARD_OVERRIDE",ACC_O,"EQY_CONSOLIDATED",CONS_O,"fill=b")*1,"")))</f>
        <v/>
      </c>
      <c r="AF56" s="14" t="str">
        <f>IF(LEN($G56)=0,"",IF(LEN(AF$12)=0,"",IFERROR(_xll.BDP(TKR,$G56,"EQY_FUND_RELATIVE_PERIOD",AF$12,"FA_ADJUSTED",ADJ,"EQY_FUND_CRNCY",CURR_O,"ACCOUNTING_STANDARD_OVERRIDE",ACC_O,"EQY_CONSOLIDATED",CONS_O,"fill=b")*1,"")))</f>
        <v/>
      </c>
      <c r="AG56" s="14" t="str">
        <f>IF(LEN($G56)=0,"",IF(LEN(AG$12)=0,"",IFERROR(_xll.BDP(TKR,$G56,"EQY_FUND_RELATIVE_PERIOD",AG$12,"FA_ADJUSTED",ADJ,"EQY_FUND_CRNCY",CURR_O,"ACCOUNTING_STANDARD_OVERRIDE",ACC_O,"EQY_CONSOLIDATED",CONS_O,"fill=b")*1,"")))</f>
        <v/>
      </c>
      <c r="AH56" s="14" t="str">
        <f>IF(LEN($G56)=0,"",IF(LEN(AH$12)=0,"",IFERROR(_xll.BDP(TKR,$G56,"EQY_FUND_RELATIVE_PERIOD",AH$12,"FA_ADJUSTED",ADJ,"EQY_FUND_CRNCY",CURR_O,"ACCOUNTING_STANDARD_OVERRIDE",ACC_O,"EQY_CONSOLIDATED",CONS_O,"fill=b")*1,"")))</f>
        <v/>
      </c>
      <c r="AI56" s="14" t="str">
        <f>IF(LEN($G56)=0,"",IF(LEN(AI$12)=0,"",IFERROR(_xll.BDP(TKR,$G56,"EQY_FUND_RELATIVE_PERIOD",AI$12,"FA_ADJUSTED",ADJ,"EQY_FUND_CRNCY",CURR_O,"ACCOUNTING_STANDARD_OVERRIDE",ACC_O,"EQY_CONSOLIDATED",CONS_O,"fill=b")*1,"")))</f>
        <v/>
      </c>
      <c r="AJ56" s="14" t="str">
        <f>IF(LEN($G56)=0,"",IF(LEN(AJ$12)=0,"",IFERROR(_xll.BDP(TKR,$G56,"EQY_FUND_RELATIVE_PERIOD",AJ$12,"FA_ADJUSTED",ADJ,"EQY_FUND_CRNCY",CURR_O,"ACCOUNTING_STANDARD_OVERRIDE",ACC_O,"EQY_CONSOLIDATED",CONS_O,"fill=b")*1,"")))</f>
        <v/>
      </c>
      <c r="AK56" s="14" t="str">
        <f>IF(LEN($G56)=0,"",IF(LEN(AK$12)=0,"",IFERROR(_xll.BDP(TKR,$G56,"EQY_FUND_RELATIVE_PERIOD",AK$12,"FA_ADJUSTED",ADJ,"EQY_FUND_CRNCY",CURR_O,"ACCOUNTING_STANDARD_OVERRIDE",ACC_O,"EQY_CONSOLIDATED",CONS_O,"fill=b")*1,"")))</f>
        <v/>
      </c>
      <c r="AL56" s="14" t="str">
        <f>IF(LEN($G56)=0,"",IF(LEN(AL$12)=0,"",IFERROR(_xll.BDP(TKR,$G56,"EQY_FUND_RELATIVE_PERIOD",AL$12,"FA_ADJUSTED",ADJ,"EQY_FUND_CRNCY",CURR_O,"ACCOUNTING_STANDARD_OVERRIDE",ACC_O,"EQY_CONSOLIDATED",CONS_O,"fill=b")*1,"")))</f>
        <v/>
      </c>
      <c r="AM56" s="14" t="str">
        <f>IF(LEN($G56)=0,"",IF(LEN(AM$12)=0,"",IFERROR(_xll.BDP(TKR,$G56,"EQY_FUND_RELATIVE_PERIOD",AM$12,"FA_ADJUSTED",ADJ,"EQY_FUND_CRNCY",CURR_O,"ACCOUNTING_STANDARD_OVERRIDE",ACC_O,"EQY_CONSOLIDATED",CONS_O,"fill=b")*1,"")))</f>
        <v/>
      </c>
      <c r="AN56" s="14" t="str">
        <f>IF(LEN($G56)=0,"",IF(LEN(AN$12)=0,"",IFERROR(_xll.BDP(TKR,$G56,"EQY_FUND_RELATIVE_PERIOD",AN$12,"FA_ADJUSTED",ADJ,"EQY_FUND_CRNCY",CURR_O,"ACCOUNTING_STANDARD_OVERRIDE",ACC_O,"EQY_CONSOLIDATED",CONS_O,"fill=b")*1,"")))</f>
        <v/>
      </c>
      <c r="AO56" s="14" t="str">
        <f>IF(LEN($G56)=0,"",IF(LEN(AO$12)=0,"",IFERROR(_xll.BDP(TKR,$G56,"EQY_FUND_RELATIVE_PERIOD",AO$12,"FA_ADJUSTED",ADJ,"EQY_FUND_CRNCY",CURR_O,"ACCOUNTING_STANDARD_OVERRIDE",ACC_O,"EQY_CONSOLIDATED",CONS_O,"fill=b")*1,"")))</f>
        <v/>
      </c>
      <c r="AP56" s="14" t="str">
        <f>IF(LEN($G56)=0,"",IF(LEN(AP$12)=0,"",IFERROR(_xll.BDP(TKR,$G56,"EQY_FUND_RELATIVE_PERIOD",AP$12,"FA_ADJUSTED",ADJ,"EQY_FUND_CRNCY",CURR_O,"ACCOUNTING_STANDARD_OVERRIDE",ACC_O,"EQY_CONSOLIDATED",CONS_O,"fill=b")*1,"")))</f>
        <v/>
      </c>
      <c r="AQ56" s="14" t="str">
        <f>IF(LEN($G56)=0,"",IF(LEN(AQ$12)=0,"",IFERROR(_xll.BDP(TKR,$G56,"EQY_FUND_RELATIVE_PERIOD",AQ$12,"FA_ADJUSTED",ADJ,"EQY_FUND_CRNCY",CURR_O,"ACCOUNTING_STANDARD_OVERRIDE",ACC_O,"EQY_CONSOLIDATED",CONS_O,"fill=b")*1,"")))</f>
        <v/>
      </c>
      <c r="AR56" s="14" t="str">
        <f>IF(LEN($G56)=0,"",IF(LEN(AR$12)=0,"",IFERROR(_xll.BDP(TKR,$G56,"EQY_FUND_RELATIVE_PERIOD",AR$12,"FA_ADJUSTED",ADJ,"EQY_FUND_CRNCY",CURR_O,"ACCOUNTING_STANDARD_OVERRIDE",ACC_O,"EQY_CONSOLIDATED",CONS_O,"fill=b")*1,"")))</f>
        <v/>
      </c>
      <c r="AS56" s="14" t="str">
        <f>IF(LEN($G56)=0,"",IF(LEN(AS$12)=0,"",IFERROR(_xll.BDP(TKR,$G56,"EQY_FUND_RELATIVE_PERIOD",AS$12,"FA_ADJUSTED",ADJ,"EQY_FUND_CRNCY",CURR_O,"ACCOUNTING_STANDARD_OVERRIDE",ACC_O,"EQY_CONSOLIDATED",CONS_O,"fill=b")*1,"")))</f>
        <v/>
      </c>
      <c r="AT56" s="14" t="str">
        <f>IF(LEN($G56)=0,"",IF(LEN(AT$12)=0,"",IFERROR(_xll.BDP(TKR,$G56,"EQY_FUND_RELATIVE_PERIOD",AT$12,"FA_ADJUSTED",ADJ,"EQY_FUND_CRNCY",CURR_O,"ACCOUNTING_STANDARD_OVERRIDE",ACC_O,"EQY_CONSOLIDATED",CONS_O,"fill=b")*1,"")))</f>
        <v/>
      </c>
      <c r="AU56" s="14" t="str">
        <f>IF(LEN($G56)=0,"",IF(LEN(AU$12)=0,"",IFERROR(_xll.BDP(TKR,$G56,"EQY_FUND_RELATIVE_PERIOD",AU$12,"FA_ADJUSTED",ADJ,"EQY_FUND_CRNCY",CURR_O,"ACCOUNTING_STANDARD_OVERRIDE",ACC_O,"EQY_CONSOLIDATED",CONS_O,"fill=b")*1,"")))</f>
        <v/>
      </c>
      <c r="AV56" s="14" t="str">
        <f>IF(LEN($G56)=0,"",IF(LEN(AV$12)=0,"",IFERROR(_xll.BDP(TKR,$G56,"EQY_FUND_RELATIVE_PERIOD",AV$12,"FA_ADJUSTED",ADJ,"EQY_FUND_CRNCY",CURR_O,"ACCOUNTING_STANDARD_OVERRIDE",ACC_O,"EQY_CONSOLIDATED",CONS_O,"fill=b")*1,"")))</f>
        <v/>
      </c>
      <c r="AW56" s="14" t="str">
        <f>IF(LEN($G56)=0,"",IF(LEN(AW$12)=0,"",IFERROR(_xll.BDP(TKR,$G56,"EQY_FUND_RELATIVE_PERIOD",AW$12,"FA_ADJUSTED",ADJ,"EQY_FUND_CRNCY",CURR_O,"ACCOUNTING_STANDARD_OVERRIDE",ACC_O,"EQY_CONSOLIDATED",CONS_O,"fill=b")*1,"")))</f>
        <v/>
      </c>
      <c r="AX56" s="14" t="str">
        <f>IF(LEN($G56)=0,"",IF(LEN(AX$12)=0,"",IFERROR(_xll.BDP(TKR,$G56,"EQY_FUND_RELATIVE_PERIOD",AX$12,"FA_ADJUSTED",ADJ,"EQY_FUND_CRNCY",CURR_O,"ACCOUNTING_STANDARD_OVERRIDE",ACC_O,"EQY_CONSOLIDATED",CONS_O,"fill=b")*1,"")))</f>
        <v/>
      </c>
      <c r="AY56" s="14" t="str">
        <f>IF(LEN($G56)=0,"",IF(LEN(AY$12)=0,"",IFERROR(_xll.BDP(TKR,$G56,"EQY_FUND_RELATIVE_PERIOD",AY$12,"FA_ADJUSTED",ADJ,"EQY_FUND_CRNCY",CURR_O,"ACCOUNTING_STANDARD_OVERRIDE",ACC_O,"EQY_CONSOLIDATED",CONS_O,"fill=b")*1,"")))</f>
        <v/>
      </c>
      <c r="AZ56" s="14" t="str">
        <f>IF(LEN($G56)=0,"",IF(LEN(AZ$12)=0,"",IFERROR(_xll.BDP(TKR,$G56,"EQY_FUND_RELATIVE_PERIOD",AZ$12,"FA_ADJUSTED",ADJ,"EQY_FUND_CRNCY",CURR_O,"ACCOUNTING_STANDARD_OVERRIDE",ACC_O,"EQY_CONSOLIDATED",CONS_O,"fill=b")*1,"")))</f>
        <v/>
      </c>
      <c r="BA56" s="14" t="str">
        <f>IF(LEN($G56)=0,"",IF(LEN(BA$12)=0,"",IFERROR(_xll.BDP(TKR,$G56,"EQY_FUND_RELATIVE_PERIOD",BA$12,"FA_ADJUSTED",ADJ,"EQY_FUND_CRNCY",CURR_O,"ACCOUNTING_STANDARD_OVERRIDE",ACC_O,"EQY_CONSOLIDATED",CONS_O,"fill=b")*1,"")))</f>
        <v/>
      </c>
      <c r="BB56" s="14" t="str">
        <f>IF(LEN($G56)=0,"",IF(LEN(BB$12)=0,"",IFERROR(_xll.BDP(TKR,$G56,"EQY_FUND_RELATIVE_PERIOD",BB$12,"FA_ADJUSTED",ADJ,"EQY_FUND_CRNCY",CURR_O,"ACCOUNTING_STANDARD_OVERRIDE",ACC_O,"EQY_CONSOLIDATED",CONS_O,"fill=b")*1,"")))</f>
        <v/>
      </c>
      <c r="BC56" s="14" t="str">
        <f>IF(LEN($G56)=0,"",IF(LEN(BC$12)=0,"",IFERROR(_xll.BDP(TKR,$G56,"EQY_FUND_RELATIVE_PERIOD",BC$12,"FA_ADJUSTED",ADJ,"EQY_FUND_CRNCY",CURR_O,"ACCOUNTING_STANDARD_OVERRIDE",ACC_O,"EQY_CONSOLIDATED",CONS_O,"fill=b")*1,"")))</f>
        <v/>
      </c>
      <c r="BD56" s="14" t="str">
        <f>IF(LEN($G56)=0,"",IF(LEN(BD$12)=0,"",IFERROR(_xll.BDP(TKR,$G56,"EQY_FUND_RELATIVE_PERIOD",BD$12,"FA_ADJUSTED",ADJ,"EQY_FUND_CRNCY",CURR_O,"ACCOUNTING_STANDARD_OVERRIDE",ACC_O,"EQY_CONSOLIDATED",CONS_O,"fill=b")*1,"")))</f>
        <v/>
      </c>
    </row>
    <row r="57" spans="17:56">
      <c r="Q57" s="14" t="str">
        <f>IF(LEN($G57)=0,"",IF(LEN(Q$12)=0,"",IFERROR(_xll.BDP(TKR,$G57,"EQY_FUND_RELATIVE_PERIOD",Q$12,"FA_ADJUSTED",ADJ,"EQY_FUND_CRNCY",CURR_O,"ACCOUNTING_STANDARD_OVERRIDE",ACC_O,"EQY_CONSOLIDATED",CONS_O,"fill=b")*1,"")))</f>
        <v/>
      </c>
      <c r="R57" s="14" t="str">
        <f>IF(LEN($G57)=0,"",IF(LEN(R$12)=0,"",IFERROR(_xll.BDP(TKR,$G57,"EQY_FUND_RELATIVE_PERIOD",R$12,"FA_ADJUSTED",ADJ,"EQY_FUND_CRNCY",CURR_O,"ACCOUNTING_STANDARD_OVERRIDE",ACC_O,"EQY_CONSOLIDATED",CONS_O,"fill=b")*1,"")))</f>
        <v/>
      </c>
      <c r="S57" s="14" t="str">
        <f>IF(LEN($G57)=0,"",IF(LEN(S$12)=0,"",IFERROR(_xll.BDP(TKR,$G57,"EQY_FUND_RELATIVE_PERIOD",S$12,"FA_ADJUSTED",ADJ,"EQY_FUND_CRNCY",CURR_O,"ACCOUNTING_STANDARD_OVERRIDE",ACC_O,"EQY_CONSOLIDATED",CONS_O,"fill=b")*1,"")))</f>
        <v/>
      </c>
      <c r="T57" s="14" t="str">
        <f>IF(LEN($G57)=0,"",IF(LEN(T$12)=0,"",IFERROR(_xll.BDP(TKR,$G57,"EQY_FUND_RELATIVE_PERIOD",T$12,"FA_ADJUSTED",ADJ,"EQY_FUND_CRNCY",CURR_O,"ACCOUNTING_STANDARD_OVERRIDE",ACC_O,"EQY_CONSOLIDATED",CONS_O,"fill=b")*1,"")))</f>
        <v/>
      </c>
      <c r="U57" s="14" t="str">
        <f>IF(LEN($G57)=0,"",IF(LEN(U$12)=0,"",IFERROR(_xll.BDP(TKR,$G57,"EQY_FUND_RELATIVE_PERIOD",U$12,"FA_ADJUSTED",ADJ,"EQY_FUND_CRNCY",CURR_O,"ACCOUNTING_STANDARD_OVERRIDE",ACC_O,"EQY_CONSOLIDATED",CONS_O,"fill=b")*1,"")))</f>
        <v/>
      </c>
      <c r="V57" s="14" t="str">
        <f>IF(LEN($G57)=0,"",IF(LEN(V$12)=0,"",IFERROR(_xll.BDP(TKR,$G57,"EQY_FUND_RELATIVE_PERIOD",V$12,"FA_ADJUSTED",ADJ,"EQY_FUND_CRNCY",CURR_O,"ACCOUNTING_STANDARD_OVERRIDE",ACC_O,"EQY_CONSOLIDATED",CONS_O,"fill=b")*1,"")))</f>
        <v/>
      </c>
      <c r="W57" s="14" t="str">
        <f>IF(LEN($G57)=0,"",IF(LEN(W$12)=0,"",IFERROR(_xll.BDP(TKR,$G57,"EQY_FUND_RELATIVE_PERIOD",W$12,"FA_ADJUSTED",ADJ,"EQY_FUND_CRNCY",CURR_O,"ACCOUNTING_STANDARD_OVERRIDE",ACC_O,"EQY_CONSOLIDATED",CONS_O,"fill=b")*1,"")))</f>
        <v/>
      </c>
      <c r="X57" s="14" t="str">
        <f>IF(LEN($G57)=0,"",IF(LEN(X$12)=0,"",IFERROR(_xll.BDP(TKR,$G57,"EQY_FUND_RELATIVE_PERIOD",X$12,"FA_ADJUSTED",ADJ,"EQY_FUND_CRNCY",CURR_O,"ACCOUNTING_STANDARD_OVERRIDE",ACC_O,"EQY_CONSOLIDATED",CONS_O,"fill=b")*1,"")))</f>
        <v/>
      </c>
      <c r="Y57" s="14" t="str">
        <f>IF(LEN($G57)=0,"",IF(LEN(Y$12)=0,"",IFERROR(_xll.BDP(TKR,$G57,"EQY_FUND_RELATIVE_PERIOD",Y$12,"FA_ADJUSTED",ADJ,"EQY_FUND_CRNCY",CURR_O,"ACCOUNTING_STANDARD_OVERRIDE",ACC_O,"EQY_CONSOLIDATED",CONS_O,"fill=b")*1,"")))</f>
        <v/>
      </c>
      <c r="Z57" s="14" t="str">
        <f>IF(LEN($G57)=0,"",IF(LEN(Z$12)=0,"",IFERROR(_xll.BDP(TKR,$G57,"EQY_FUND_RELATIVE_PERIOD",Z$12,"FA_ADJUSTED",ADJ,"EQY_FUND_CRNCY",CURR_O,"ACCOUNTING_STANDARD_OVERRIDE",ACC_O,"EQY_CONSOLIDATED",CONS_O,"fill=b")*1,"")))</f>
        <v/>
      </c>
      <c r="AA57" s="14" t="str">
        <f>IF(LEN($G57)=0,"",IF(LEN(AA$12)=0,"",IFERROR(_xll.BDP(TKR,$G57,"EQY_FUND_RELATIVE_PERIOD",AA$12,"FA_ADJUSTED",ADJ,"EQY_FUND_CRNCY",CURR_O,"ACCOUNTING_STANDARD_OVERRIDE",ACC_O,"EQY_CONSOLIDATED",CONS_O,"fill=b")*1,"")))</f>
        <v/>
      </c>
      <c r="AB57" s="14" t="str">
        <f>IF(LEN($G57)=0,"",IF(LEN(AB$12)=0,"",IFERROR(_xll.BDP(TKR,$G57,"EQY_FUND_RELATIVE_PERIOD",AB$12,"FA_ADJUSTED",ADJ,"EQY_FUND_CRNCY",CURR_O,"ACCOUNTING_STANDARD_OVERRIDE",ACC_O,"EQY_CONSOLIDATED",CONS_O,"fill=b")*1,"")))</f>
        <v/>
      </c>
      <c r="AC57" s="14" t="str">
        <f>IF(LEN($G57)=0,"",IF(LEN(AC$12)=0,"",IFERROR(_xll.BDP(TKR,$G57,"EQY_FUND_RELATIVE_PERIOD",AC$12,"FA_ADJUSTED",ADJ,"EQY_FUND_CRNCY",CURR_O,"ACCOUNTING_STANDARD_OVERRIDE",ACC_O,"EQY_CONSOLIDATED",CONS_O,"fill=b")*1,"")))</f>
        <v/>
      </c>
      <c r="AD57" s="14" t="str">
        <f>IF(LEN($G57)=0,"",IF(LEN(AD$12)=0,"",IFERROR(_xll.BDP(TKR,$G57,"EQY_FUND_RELATIVE_PERIOD",AD$12,"FA_ADJUSTED",ADJ,"EQY_FUND_CRNCY",CURR_O,"ACCOUNTING_STANDARD_OVERRIDE",ACC_O,"EQY_CONSOLIDATED",CONS_O,"fill=b")*1,"")))</f>
        <v/>
      </c>
      <c r="AE57" s="14" t="str">
        <f>IF(LEN($G57)=0,"",IF(LEN(AE$12)=0,"",IFERROR(_xll.BDP(TKR,$G57,"EQY_FUND_RELATIVE_PERIOD",AE$12,"FA_ADJUSTED",ADJ,"EQY_FUND_CRNCY",CURR_O,"ACCOUNTING_STANDARD_OVERRIDE",ACC_O,"EQY_CONSOLIDATED",CONS_O,"fill=b")*1,"")))</f>
        <v/>
      </c>
      <c r="AF57" s="14" t="str">
        <f>IF(LEN($G57)=0,"",IF(LEN(AF$12)=0,"",IFERROR(_xll.BDP(TKR,$G57,"EQY_FUND_RELATIVE_PERIOD",AF$12,"FA_ADJUSTED",ADJ,"EQY_FUND_CRNCY",CURR_O,"ACCOUNTING_STANDARD_OVERRIDE",ACC_O,"EQY_CONSOLIDATED",CONS_O,"fill=b")*1,"")))</f>
        <v/>
      </c>
      <c r="AG57" s="14" t="str">
        <f>IF(LEN($G57)=0,"",IF(LEN(AG$12)=0,"",IFERROR(_xll.BDP(TKR,$G57,"EQY_FUND_RELATIVE_PERIOD",AG$12,"FA_ADJUSTED",ADJ,"EQY_FUND_CRNCY",CURR_O,"ACCOUNTING_STANDARD_OVERRIDE",ACC_O,"EQY_CONSOLIDATED",CONS_O,"fill=b")*1,"")))</f>
        <v/>
      </c>
      <c r="AH57" s="14" t="str">
        <f>IF(LEN($G57)=0,"",IF(LEN(AH$12)=0,"",IFERROR(_xll.BDP(TKR,$G57,"EQY_FUND_RELATIVE_PERIOD",AH$12,"FA_ADJUSTED",ADJ,"EQY_FUND_CRNCY",CURR_O,"ACCOUNTING_STANDARD_OVERRIDE",ACC_O,"EQY_CONSOLIDATED",CONS_O,"fill=b")*1,"")))</f>
        <v/>
      </c>
      <c r="AI57" s="14" t="str">
        <f>IF(LEN($G57)=0,"",IF(LEN(AI$12)=0,"",IFERROR(_xll.BDP(TKR,$G57,"EQY_FUND_RELATIVE_PERIOD",AI$12,"FA_ADJUSTED",ADJ,"EQY_FUND_CRNCY",CURR_O,"ACCOUNTING_STANDARD_OVERRIDE",ACC_O,"EQY_CONSOLIDATED",CONS_O,"fill=b")*1,"")))</f>
        <v/>
      </c>
      <c r="AJ57" s="14" t="str">
        <f>IF(LEN($G57)=0,"",IF(LEN(AJ$12)=0,"",IFERROR(_xll.BDP(TKR,$G57,"EQY_FUND_RELATIVE_PERIOD",AJ$12,"FA_ADJUSTED",ADJ,"EQY_FUND_CRNCY",CURR_O,"ACCOUNTING_STANDARD_OVERRIDE",ACC_O,"EQY_CONSOLIDATED",CONS_O,"fill=b")*1,"")))</f>
        <v/>
      </c>
      <c r="AK57" s="14" t="str">
        <f>IF(LEN($G57)=0,"",IF(LEN(AK$12)=0,"",IFERROR(_xll.BDP(TKR,$G57,"EQY_FUND_RELATIVE_PERIOD",AK$12,"FA_ADJUSTED",ADJ,"EQY_FUND_CRNCY",CURR_O,"ACCOUNTING_STANDARD_OVERRIDE",ACC_O,"EQY_CONSOLIDATED",CONS_O,"fill=b")*1,"")))</f>
        <v/>
      </c>
      <c r="AL57" s="14" t="str">
        <f>IF(LEN($G57)=0,"",IF(LEN(AL$12)=0,"",IFERROR(_xll.BDP(TKR,$G57,"EQY_FUND_RELATIVE_PERIOD",AL$12,"FA_ADJUSTED",ADJ,"EQY_FUND_CRNCY",CURR_O,"ACCOUNTING_STANDARD_OVERRIDE",ACC_O,"EQY_CONSOLIDATED",CONS_O,"fill=b")*1,"")))</f>
        <v/>
      </c>
      <c r="AM57" s="14" t="str">
        <f>IF(LEN($G57)=0,"",IF(LEN(AM$12)=0,"",IFERROR(_xll.BDP(TKR,$G57,"EQY_FUND_RELATIVE_PERIOD",AM$12,"FA_ADJUSTED",ADJ,"EQY_FUND_CRNCY",CURR_O,"ACCOUNTING_STANDARD_OVERRIDE",ACC_O,"EQY_CONSOLIDATED",CONS_O,"fill=b")*1,"")))</f>
        <v/>
      </c>
      <c r="AN57" s="14" t="str">
        <f>IF(LEN($G57)=0,"",IF(LEN(AN$12)=0,"",IFERROR(_xll.BDP(TKR,$G57,"EQY_FUND_RELATIVE_PERIOD",AN$12,"FA_ADJUSTED",ADJ,"EQY_FUND_CRNCY",CURR_O,"ACCOUNTING_STANDARD_OVERRIDE",ACC_O,"EQY_CONSOLIDATED",CONS_O,"fill=b")*1,"")))</f>
        <v/>
      </c>
      <c r="AO57" s="14" t="str">
        <f>IF(LEN($G57)=0,"",IF(LEN(AO$12)=0,"",IFERROR(_xll.BDP(TKR,$G57,"EQY_FUND_RELATIVE_PERIOD",AO$12,"FA_ADJUSTED",ADJ,"EQY_FUND_CRNCY",CURR_O,"ACCOUNTING_STANDARD_OVERRIDE",ACC_O,"EQY_CONSOLIDATED",CONS_O,"fill=b")*1,"")))</f>
        <v/>
      </c>
      <c r="AP57" s="14" t="str">
        <f>IF(LEN($G57)=0,"",IF(LEN(AP$12)=0,"",IFERROR(_xll.BDP(TKR,$G57,"EQY_FUND_RELATIVE_PERIOD",AP$12,"FA_ADJUSTED",ADJ,"EQY_FUND_CRNCY",CURR_O,"ACCOUNTING_STANDARD_OVERRIDE",ACC_O,"EQY_CONSOLIDATED",CONS_O,"fill=b")*1,"")))</f>
        <v/>
      </c>
      <c r="AQ57" s="14" t="str">
        <f>IF(LEN($G57)=0,"",IF(LEN(AQ$12)=0,"",IFERROR(_xll.BDP(TKR,$G57,"EQY_FUND_RELATIVE_PERIOD",AQ$12,"FA_ADJUSTED",ADJ,"EQY_FUND_CRNCY",CURR_O,"ACCOUNTING_STANDARD_OVERRIDE",ACC_O,"EQY_CONSOLIDATED",CONS_O,"fill=b")*1,"")))</f>
        <v/>
      </c>
      <c r="AR57" s="14" t="str">
        <f>IF(LEN($G57)=0,"",IF(LEN(AR$12)=0,"",IFERROR(_xll.BDP(TKR,$G57,"EQY_FUND_RELATIVE_PERIOD",AR$12,"FA_ADJUSTED",ADJ,"EQY_FUND_CRNCY",CURR_O,"ACCOUNTING_STANDARD_OVERRIDE",ACC_O,"EQY_CONSOLIDATED",CONS_O,"fill=b")*1,"")))</f>
        <v/>
      </c>
      <c r="AS57" s="14" t="str">
        <f>IF(LEN($G57)=0,"",IF(LEN(AS$12)=0,"",IFERROR(_xll.BDP(TKR,$G57,"EQY_FUND_RELATIVE_PERIOD",AS$12,"FA_ADJUSTED",ADJ,"EQY_FUND_CRNCY",CURR_O,"ACCOUNTING_STANDARD_OVERRIDE",ACC_O,"EQY_CONSOLIDATED",CONS_O,"fill=b")*1,"")))</f>
        <v/>
      </c>
      <c r="AT57" s="14" t="str">
        <f>IF(LEN($G57)=0,"",IF(LEN(AT$12)=0,"",IFERROR(_xll.BDP(TKR,$G57,"EQY_FUND_RELATIVE_PERIOD",AT$12,"FA_ADJUSTED",ADJ,"EQY_FUND_CRNCY",CURR_O,"ACCOUNTING_STANDARD_OVERRIDE",ACC_O,"EQY_CONSOLIDATED",CONS_O,"fill=b")*1,"")))</f>
        <v/>
      </c>
      <c r="AU57" s="14" t="str">
        <f>IF(LEN($G57)=0,"",IF(LEN(AU$12)=0,"",IFERROR(_xll.BDP(TKR,$G57,"EQY_FUND_RELATIVE_PERIOD",AU$12,"FA_ADJUSTED",ADJ,"EQY_FUND_CRNCY",CURR_O,"ACCOUNTING_STANDARD_OVERRIDE",ACC_O,"EQY_CONSOLIDATED",CONS_O,"fill=b")*1,"")))</f>
        <v/>
      </c>
      <c r="AV57" s="14" t="str">
        <f>IF(LEN($G57)=0,"",IF(LEN(AV$12)=0,"",IFERROR(_xll.BDP(TKR,$G57,"EQY_FUND_RELATIVE_PERIOD",AV$12,"FA_ADJUSTED",ADJ,"EQY_FUND_CRNCY",CURR_O,"ACCOUNTING_STANDARD_OVERRIDE",ACC_O,"EQY_CONSOLIDATED",CONS_O,"fill=b")*1,"")))</f>
        <v/>
      </c>
      <c r="AW57" s="14" t="str">
        <f>IF(LEN($G57)=0,"",IF(LEN(AW$12)=0,"",IFERROR(_xll.BDP(TKR,$G57,"EQY_FUND_RELATIVE_PERIOD",AW$12,"FA_ADJUSTED",ADJ,"EQY_FUND_CRNCY",CURR_O,"ACCOUNTING_STANDARD_OVERRIDE",ACC_O,"EQY_CONSOLIDATED",CONS_O,"fill=b")*1,"")))</f>
        <v/>
      </c>
      <c r="AX57" s="14" t="str">
        <f>IF(LEN($G57)=0,"",IF(LEN(AX$12)=0,"",IFERROR(_xll.BDP(TKR,$G57,"EQY_FUND_RELATIVE_PERIOD",AX$12,"FA_ADJUSTED",ADJ,"EQY_FUND_CRNCY",CURR_O,"ACCOUNTING_STANDARD_OVERRIDE",ACC_O,"EQY_CONSOLIDATED",CONS_O,"fill=b")*1,"")))</f>
        <v/>
      </c>
      <c r="AY57" s="14" t="str">
        <f>IF(LEN($G57)=0,"",IF(LEN(AY$12)=0,"",IFERROR(_xll.BDP(TKR,$G57,"EQY_FUND_RELATIVE_PERIOD",AY$12,"FA_ADJUSTED",ADJ,"EQY_FUND_CRNCY",CURR_O,"ACCOUNTING_STANDARD_OVERRIDE",ACC_O,"EQY_CONSOLIDATED",CONS_O,"fill=b")*1,"")))</f>
        <v/>
      </c>
      <c r="AZ57" s="14" t="str">
        <f>IF(LEN($G57)=0,"",IF(LEN(AZ$12)=0,"",IFERROR(_xll.BDP(TKR,$G57,"EQY_FUND_RELATIVE_PERIOD",AZ$12,"FA_ADJUSTED",ADJ,"EQY_FUND_CRNCY",CURR_O,"ACCOUNTING_STANDARD_OVERRIDE",ACC_O,"EQY_CONSOLIDATED",CONS_O,"fill=b")*1,"")))</f>
        <v/>
      </c>
      <c r="BA57" s="14" t="str">
        <f>IF(LEN($G57)=0,"",IF(LEN(BA$12)=0,"",IFERROR(_xll.BDP(TKR,$G57,"EQY_FUND_RELATIVE_PERIOD",BA$12,"FA_ADJUSTED",ADJ,"EQY_FUND_CRNCY",CURR_O,"ACCOUNTING_STANDARD_OVERRIDE",ACC_O,"EQY_CONSOLIDATED",CONS_O,"fill=b")*1,"")))</f>
        <v/>
      </c>
      <c r="BB57" s="14" t="str">
        <f>IF(LEN($G57)=0,"",IF(LEN(BB$12)=0,"",IFERROR(_xll.BDP(TKR,$G57,"EQY_FUND_RELATIVE_PERIOD",BB$12,"FA_ADJUSTED",ADJ,"EQY_FUND_CRNCY",CURR_O,"ACCOUNTING_STANDARD_OVERRIDE",ACC_O,"EQY_CONSOLIDATED",CONS_O,"fill=b")*1,"")))</f>
        <v/>
      </c>
      <c r="BC57" s="14" t="str">
        <f>IF(LEN($G57)=0,"",IF(LEN(BC$12)=0,"",IFERROR(_xll.BDP(TKR,$G57,"EQY_FUND_RELATIVE_PERIOD",BC$12,"FA_ADJUSTED",ADJ,"EQY_FUND_CRNCY",CURR_O,"ACCOUNTING_STANDARD_OVERRIDE",ACC_O,"EQY_CONSOLIDATED",CONS_O,"fill=b")*1,"")))</f>
        <v/>
      </c>
      <c r="BD57" s="14" t="str">
        <f>IF(LEN($G57)=0,"",IF(LEN(BD$12)=0,"",IFERROR(_xll.BDP(TKR,$G57,"EQY_FUND_RELATIVE_PERIOD",BD$12,"FA_ADJUSTED",ADJ,"EQY_FUND_CRNCY",CURR_O,"ACCOUNTING_STANDARD_OVERRIDE",ACC_O,"EQY_CONSOLIDATED",CONS_O,"fill=b")*1,"")))</f>
        <v/>
      </c>
    </row>
    <row r="58" spans="17:56">
      <c r="Q58" s="14" t="str">
        <f>IF(LEN($G58)=0,"",IF(LEN(Q$12)=0,"",IFERROR(_xll.BDP(TKR,$G58,"EQY_FUND_RELATIVE_PERIOD",Q$12,"FA_ADJUSTED",ADJ,"EQY_FUND_CRNCY",CURR_O,"ACCOUNTING_STANDARD_OVERRIDE",ACC_O,"EQY_CONSOLIDATED",CONS_O,"fill=b")*1,"")))</f>
        <v/>
      </c>
      <c r="R58" s="14" t="str">
        <f>IF(LEN($G58)=0,"",IF(LEN(R$12)=0,"",IFERROR(_xll.BDP(TKR,$G58,"EQY_FUND_RELATIVE_PERIOD",R$12,"FA_ADJUSTED",ADJ,"EQY_FUND_CRNCY",CURR_O,"ACCOUNTING_STANDARD_OVERRIDE",ACC_O,"EQY_CONSOLIDATED",CONS_O,"fill=b")*1,"")))</f>
        <v/>
      </c>
      <c r="S58" s="14" t="str">
        <f>IF(LEN($G58)=0,"",IF(LEN(S$12)=0,"",IFERROR(_xll.BDP(TKR,$G58,"EQY_FUND_RELATIVE_PERIOD",S$12,"FA_ADJUSTED",ADJ,"EQY_FUND_CRNCY",CURR_O,"ACCOUNTING_STANDARD_OVERRIDE",ACC_O,"EQY_CONSOLIDATED",CONS_O,"fill=b")*1,"")))</f>
        <v/>
      </c>
      <c r="T58" s="14" t="str">
        <f>IF(LEN($G58)=0,"",IF(LEN(T$12)=0,"",IFERROR(_xll.BDP(TKR,$G58,"EQY_FUND_RELATIVE_PERIOD",T$12,"FA_ADJUSTED",ADJ,"EQY_FUND_CRNCY",CURR_O,"ACCOUNTING_STANDARD_OVERRIDE",ACC_O,"EQY_CONSOLIDATED",CONS_O,"fill=b")*1,"")))</f>
        <v/>
      </c>
      <c r="U58" s="14" t="str">
        <f>IF(LEN($G58)=0,"",IF(LEN(U$12)=0,"",IFERROR(_xll.BDP(TKR,$G58,"EQY_FUND_RELATIVE_PERIOD",U$12,"FA_ADJUSTED",ADJ,"EQY_FUND_CRNCY",CURR_O,"ACCOUNTING_STANDARD_OVERRIDE",ACC_O,"EQY_CONSOLIDATED",CONS_O,"fill=b")*1,"")))</f>
        <v/>
      </c>
      <c r="V58" s="14" t="str">
        <f>IF(LEN($G58)=0,"",IF(LEN(V$12)=0,"",IFERROR(_xll.BDP(TKR,$G58,"EQY_FUND_RELATIVE_PERIOD",V$12,"FA_ADJUSTED",ADJ,"EQY_FUND_CRNCY",CURR_O,"ACCOUNTING_STANDARD_OVERRIDE",ACC_O,"EQY_CONSOLIDATED",CONS_O,"fill=b")*1,"")))</f>
        <v/>
      </c>
      <c r="W58" s="14" t="str">
        <f>IF(LEN($G58)=0,"",IF(LEN(W$12)=0,"",IFERROR(_xll.BDP(TKR,$G58,"EQY_FUND_RELATIVE_PERIOD",W$12,"FA_ADJUSTED",ADJ,"EQY_FUND_CRNCY",CURR_O,"ACCOUNTING_STANDARD_OVERRIDE",ACC_O,"EQY_CONSOLIDATED",CONS_O,"fill=b")*1,"")))</f>
        <v/>
      </c>
      <c r="X58" s="14" t="str">
        <f>IF(LEN($G58)=0,"",IF(LEN(X$12)=0,"",IFERROR(_xll.BDP(TKR,$G58,"EQY_FUND_RELATIVE_PERIOD",X$12,"FA_ADJUSTED",ADJ,"EQY_FUND_CRNCY",CURR_O,"ACCOUNTING_STANDARD_OVERRIDE",ACC_O,"EQY_CONSOLIDATED",CONS_O,"fill=b")*1,"")))</f>
        <v/>
      </c>
      <c r="Y58" s="14" t="str">
        <f>IF(LEN($G58)=0,"",IF(LEN(Y$12)=0,"",IFERROR(_xll.BDP(TKR,$G58,"EQY_FUND_RELATIVE_PERIOD",Y$12,"FA_ADJUSTED",ADJ,"EQY_FUND_CRNCY",CURR_O,"ACCOUNTING_STANDARD_OVERRIDE",ACC_O,"EQY_CONSOLIDATED",CONS_O,"fill=b")*1,"")))</f>
        <v/>
      </c>
      <c r="Z58" s="14" t="str">
        <f>IF(LEN($G58)=0,"",IF(LEN(Z$12)=0,"",IFERROR(_xll.BDP(TKR,$G58,"EQY_FUND_RELATIVE_PERIOD",Z$12,"FA_ADJUSTED",ADJ,"EQY_FUND_CRNCY",CURR_O,"ACCOUNTING_STANDARD_OVERRIDE",ACC_O,"EQY_CONSOLIDATED",CONS_O,"fill=b")*1,"")))</f>
        <v/>
      </c>
      <c r="AA58" s="14" t="str">
        <f>IF(LEN($G58)=0,"",IF(LEN(AA$12)=0,"",IFERROR(_xll.BDP(TKR,$G58,"EQY_FUND_RELATIVE_PERIOD",AA$12,"FA_ADJUSTED",ADJ,"EQY_FUND_CRNCY",CURR_O,"ACCOUNTING_STANDARD_OVERRIDE",ACC_O,"EQY_CONSOLIDATED",CONS_O,"fill=b")*1,"")))</f>
        <v/>
      </c>
      <c r="AB58" s="14" t="str">
        <f>IF(LEN($G58)=0,"",IF(LEN(AB$12)=0,"",IFERROR(_xll.BDP(TKR,$G58,"EQY_FUND_RELATIVE_PERIOD",AB$12,"FA_ADJUSTED",ADJ,"EQY_FUND_CRNCY",CURR_O,"ACCOUNTING_STANDARD_OVERRIDE",ACC_O,"EQY_CONSOLIDATED",CONS_O,"fill=b")*1,"")))</f>
        <v/>
      </c>
      <c r="AC58" s="14" t="str">
        <f>IF(LEN($G58)=0,"",IF(LEN(AC$12)=0,"",IFERROR(_xll.BDP(TKR,$G58,"EQY_FUND_RELATIVE_PERIOD",AC$12,"FA_ADJUSTED",ADJ,"EQY_FUND_CRNCY",CURR_O,"ACCOUNTING_STANDARD_OVERRIDE",ACC_O,"EQY_CONSOLIDATED",CONS_O,"fill=b")*1,"")))</f>
        <v/>
      </c>
      <c r="AD58" s="14" t="str">
        <f>IF(LEN($G58)=0,"",IF(LEN(AD$12)=0,"",IFERROR(_xll.BDP(TKR,$G58,"EQY_FUND_RELATIVE_PERIOD",AD$12,"FA_ADJUSTED",ADJ,"EQY_FUND_CRNCY",CURR_O,"ACCOUNTING_STANDARD_OVERRIDE",ACC_O,"EQY_CONSOLIDATED",CONS_O,"fill=b")*1,"")))</f>
        <v/>
      </c>
      <c r="AE58" s="14" t="str">
        <f>IF(LEN($G58)=0,"",IF(LEN(AE$12)=0,"",IFERROR(_xll.BDP(TKR,$G58,"EQY_FUND_RELATIVE_PERIOD",AE$12,"FA_ADJUSTED",ADJ,"EQY_FUND_CRNCY",CURR_O,"ACCOUNTING_STANDARD_OVERRIDE",ACC_O,"EQY_CONSOLIDATED",CONS_O,"fill=b")*1,"")))</f>
        <v/>
      </c>
      <c r="AF58" s="14" t="str">
        <f>IF(LEN($G58)=0,"",IF(LEN(AF$12)=0,"",IFERROR(_xll.BDP(TKR,$G58,"EQY_FUND_RELATIVE_PERIOD",AF$12,"FA_ADJUSTED",ADJ,"EQY_FUND_CRNCY",CURR_O,"ACCOUNTING_STANDARD_OVERRIDE",ACC_O,"EQY_CONSOLIDATED",CONS_O,"fill=b")*1,"")))</f>
        <v/>
      </c>
      <c r="AG58" s="14" t="str">
        <f>IF(LEN($G58)=0,"",IF(LEN(AG$12)=0,"",IFERROR(_xll.BDP(TKR,$G58,"EQY_FUND_RELATIVE_PERIOD",AG$12,"FA_ADJUSTED",ADJ,"EQY_FUND_CRNCY",CURR_O,"ACCOUNTING_STANDARD_OVERRIDE",ACC_O,"EQY_CONSOLIDATED",CONS_O,"fill=b")*1,"")))</f>
        <v/>
      </c>
      <c r="AH58" s="14" t="str">
        <f>IF(LEN($G58)=0,"",IF(LEN(AH$12)=0,"",IFERROR(_xll.BDP(TKR,$G58,"EQY_FUND_RELATIVE_PERIOD",AH$12,"FA_ADJUSTED",ADJ,"EQY_FUND_CRNCY",CURR_O,"ACCOUNTING_STANDARD_OVERRIDE",ACC_O,"EQY_CONSOLIDATED",CONS_O,"fill=b")*1,"")))</f>
        <v/>
      </c>
      <c r="AI58" s="14" t="str">
        <f>IF(LEN($G58)=0,"",IF(LEN(AI$12)=0,"",IFERROR(_xll.BDP(TKR,$G58,"EQY_FUND_RELATIVE_PERIOD",AI$12,"FA_ADJUSTED",ADJ,"EQY_FUND_CRNCY",CURR_O,"ACCOUNTING_STANDARD_OVERRIDE",ACC_O,"EQY_CONSOLIDATED",CONS_O,"fill=b")*1,"")))</f>
        <v/>
      </c>
      <c r="AJ58" s="14" t="str">
        <f>IF(LEN($G58)=0,"",IF(LEN(AJ$12)=0,"",IFERROR(_xll.BDP(TKR,$G58,"EQY_FUND_RELATIVE_PERIOD",AJ$12,"FA_ADJUSTED",ADJ,"EQY_FUND_CRNCY",CURR_O,"ACCOUNTING_STANDARD_OVERRIDE",ACC_O,"EQY_CONSOLIDATED",CONS_O,"fill=b")*1,"")))</f>
        <v/>
      </c>
      <c r="AK58" s="14" t="str">
        <f>IF(LEN($G58)=0,"",IF(LEN(AK$12)=0,"",IFERROR(_xll.BDP(TKR,$G58,"EQY_FUND_RELATIVE_PERIOD",AK$12,"FA_ADJUSTED",ADJ,"EQY_FUND_CRNCY",CURR_O,"ACCOUNTING_STANDARD_OVERRIDE",ACC_O,"EQY_CONSOLIDATED",CONS_O,"fill=b")*1,"")))</f>
        <v/>
      </c>
      <c r="AL58" s="14" t="str">
        <f>IF(LEN($G58)=0,"",IF(LEN(AL$12)=0,"",IFERROR(_xll.BDP(TKR,$G58,"EQY_FUND_RELATIVE_PERIOD",AL$12,"FA_ADJUSTED",ADJ,"EQY_FUND_CRNCY",CURR_O,"ACCOUNTING_STANDARD_OVERRIDE",ACC_O,"EQY_CONSOLIDATED",CONS_O,"fill=b")*1,"")))</f>
        <v/>
      </c>
      <c r="AM58" s="14" t="str">
        <f>IF(LEN($G58)=0,"",IF(LEN(AM$12)=0,"",IFERROR(_xll.BDP(TKR,$G58,"EQY_FUND_RELATIVE_PERIOD",AM$12,"FA_ADJUSTED",ADJ,"EQY_FUND_CRNCY",CURR_O,"ACCOUNTING_STANDARD_OVERRIDE",ACC_O,"EQY_CONSOLIDATED",CONS_O,"fill=b")*1,"")))</f>
        <v/>
      </c>
      <c r="AN58" s="14" t="str">
        <f>IF(LEN($G58)=0,"",IF(LEN(AN$12)=0,"",IFERROR(_xll.BDP(TKR,$G58,"EQY_FUND_RELATIVE_PERIOD",AN$12,"FA_ADJUSTED",ADJ,"EQY_FUND_CRNCY",CURR_O,"ACCOUNTING_STANDARD_OVERRIDE",ACC_O,"EQY_CONSOLIDATED",CONS_O,"fill=b")*1,"")))</f>
        <v/>
      </c>
      <c r="AO58" s="14" t="str">
        <f>IF(LEN($G58)=0,"",IF(LEN(AO$12)=0,"",IFERROR(_xll.BDP(TKR,$G58,"EQY_FUND_RELATIVE_PERIOD",AO$12,"FA_ADJUSTED",ADJ,"EQY_FUND_CRNCY",CURR_O,"ACCOUNTING_STANDARD_OVERRIDE",ACC_O,"EQY_CONSOLIDATED",CONS_O,"fill=b")*1,"")))</f>
        <v/>
      </c>
      <c r="AP58" s="14" t="str">
        <f>IF(LEN($G58)=0,"",IF(LEN(AP$12)=0,"",IFERROR(_xll.BDP(TKR,$G58,"EQY_FUND_RELATIVE_PERIOD",AP$12,"FA_ADJUSTED",ADJ,"EQY_FUND_CRNCY",CURR_O,"ACCOUNTING_STANDARD_OVERRIDE",ACC_O,"EQY_CONSOLIDATED",CONS_O,"fill=b")*1,"")))</f>
        <v/>
      </c>
      <c r="AQ58" s="14" t="str">
        <f>IF(LEN($G58)=0,"",IF(LEN(AQ$12)=0,"",IFERROR(_xll.BDP(TKR,$G58,"EQY_FUND_RELATIVE_PERIOD",AQ$12,"FA_ADJUSTED",ADJ,"EQY_FUND_CRNCY",CURR_O,"ACCOUNTING_STANDARD_OVERRIDE",ACC_O,"EQY_CONSOLIDATED",CONS_O,"fill=b")*1,"")))</f>
        <v/>
      </c>
      <c r="AR58" s="14" t="str">
        <f>IF(LEN($G58)=0,"",IF(LEN(AR$12)=0,"",IFERROR(_xll.BDP(TKR,$G58,"EQY_FUND_RELATIVE_PERIOD",AR$12,"FA_ADJUSTED",ADJ,"EQY_FUND_CRNCY",CURR_O,"ACCOUNTING_STANDARD_OVERRIDE",ACC_O,"EQY_CONSOLIDATED",CONS_O,"fill=b")*1,"")))</f>
        <v/>
      </c>
      <c r="AS58" s="14" t="str">
        <f>IF(LEN($G58)=0,"",IF(LEN(AS$12)=0,"",IFERROR(_xll.BDP(TKR,$G58,"EQY_FUND_RELATIVE_PERIOD",AS$12,"FA_ADJUSTED",ADJ,"EQY_FUND_CRNCY",CURR_O,"ACCOUNTING_STANDARD_OVERRIDE",ACC_O,"EQY_CONSOLIDATED",CONS_O,"fill=b")*1,"")))</f>
        <v/>
      </c>
      <c r="AT58" s="14" t="str">
        <f>IF(LEN($G58)=0,"",IF(LEN(AT$12)=0,"",IFERROR(_xll.BDP(TKR,$G58,"EQY_FUND_RELATIVE_PERIOD",AT$12,"FA_ADJUSTED",ADJ,"EQY_FUND_CRNCY",CURR_O,"ACCOUNTING_STANDARD_OVERRIDE",ACC_O,"EQY_CONSOLIDATED",CONS_O,"fill=b")*1,"")))</f>
        <v/>
      </c>
      <c r="AU58" s="14" t="str">
        <f>IF(LEN($G58)=0,"",IF(LEN(AU$12)=0,"",IFERROR(_xll.BDP(TKR,$G58,"EQY_FUND_RELATIVE_PERIOD",AU$12,"FA_ADJUSTED",ADJ,"EQY_FUND_CRNCY",CURR_O,"ACCOUNTING_STANDARD_OVERRIDE",ACC_O,"EQY_CONSOLIDATED",CONS_O,"fill=b")*1,"")))</f>
        <v/>
      </c>
      <c r="AV58" s="14" t="str">
        <f>IF(LEN($G58)=0,"",IF(LEN(AV$12)=0,"",IFERROR(_xll.BDP(TKR,$G58,"EQY_FUND_RELATIVE_PERIOD",AV$12,"FA_ADJUSTED",ADJ,"EQY_FUND_CRNCY",CURR_O,"ACCOUNTING_STANDARD_OVERRIDE",ACC_O,"EQY_CONSOLIDATED",CONS_O,"fill=b")*1,"")))</f>
        <v/>
      </c>
      <c r="AW58" s="14" t="str">
        <f>IF(LEN($G58)=0,"",IF(LEN(AW$12)=0,"",IFERROR(_xll.BDP(TKR,$G58,"EQY_FUND_RELATIVE_PERIOD",AW$12,"FA_ADJUSTED",ADJ,"EQY_FUND_CRNCY",CURR_O,"ACCOUNTING_STANDARD_OVERRIDE",ACC_O,"EQY_CONSOLIDATED",CONS_O,"fill=b")*1,"")))</f>
        <v/>
      </c>
      <c r="AX58" s="14" t="str">
        <f>IF(LEN($G58)=0,"",IF(LEN(AX$12)=0,"",IFERROR(_xll.BDP(TKR,$G58,"EQY_FUND_RELATIVE_PERIOD",AX$12,"FA_ADJUSTED",ADJ,"EQY_FUND_CRNCY",CURR_O,"ACCOUNTING_STANDARD_OVERRIDE",ACC_O,"EQY_CONSOLIDATED",CONS_O,"fill=b")*1,"")))</f>
        <v/>
      </c>
      <c r="AY58" s="14" t="str">
        <f>IF(LEN($G58)=0,"",IF(LEN(AY$12)=0,"",IFERROR(_xll.BDP(TKR,$G58,"EQY_FUND_RELATIVE_PERIOD",AY$12,"FA_ADJUSTED",ADJ,"EQY_FUND_CRNCY",CURR_O,"ACCOUNTING_STANDARD_OVERRIDE",ACC_O,"EQY_CONSOLIDATED",CONS_O,"fill=b")*1,"")))</f>
        <v/>
      </c>
      <c r="AZ58" s="14" t="str">
        <f>IF(LEN($G58)=0,"",IF(LEN(AZ$12)=0,"",IFERROR(_xll.BDP(TKR,$G58,"EQY_FUND_RELATIVE_PERIOD",AZ$12,"FA_ADJUSTED",ADJ,"EQY_FUND_CRNCY",CURR_O,"ACCOUNTING_STANDARD_OVERRIDE",ACC_O,"EQY_CONSOLIDATED",CONS_O,"fill=b")*1,"")))</f>
        <v/>
      </c>
      <c r="BA58" s="14" t="str">
        <f>IF(LEN($G58)=0,"",IF(LEN(BA$12)=0,"",IFERROR(_xll.BDP(TKR,$G58,"EQY_FUND_RELATIVE_PERIOD",BA$12,"FA_ADJUSTED",ADJ,"EQY_FUND_CRNCY",CURR_O,"ACCOUNTING_STANDARD_OVERRIDE",ACC_O,"EQY_CONSOLIDATED",CONS_O,"fill=b")*1,"")))</f>
        <v/>
      </c>
      <c r="BB58" s="14" t="str">
        <f>IF(LEN($G58)=0,"",IF(LEN(BB$12)=0,"",IFERROR(_xll.BDP(TKR,$G58,"EQY_FUND_RELATIVE_PERIOD",BB$12,"FA_ADJUSTED",ADJ,"EQY_FUND_CRNCY",CURR_O,"ACCOUNTING_STANDARD_OVERRIDE",ACC_O,"EQY_CONSOLIDATED",CONS_O,"fill=b")*1,"")))</f>
        <v/>
      </c>
      <c r="BC58" s="14" t="str">
        <f>IF(LEN($G58)=0,"",IF(LEN(BC$12)=0,"",IFERROR(_xll.BDP(TKR,$G58,"EQY_FUND_RELATIVE_PERIOD",BC$12,"FA_ADJUSTED",ADJ,"EQY_FUND_CRNCY",CURR_O,"ACCOUNTING_STANDARD_OVERRIDE",ACC_O,"EQY_CONSOLIDATED",CONS_O,"fill=b")*1,"")))</f>
        <v/>
      </c>
      <c r="BD58" s="14" t="str">
        <f>IF(LEN($G58)=0,"",IF(LEN(BD$12)=0,"",IFERROR(_xll.BDP(TKR,$G58,"EQY_FUND_RELATIVE_PERIOD",BD$12,"FA_ADJUSTED",ADJ,"EQY_FUND_CRNCY",CURR_O,"ACCOUNTING_STANDARD_OVERRIDE",ACC_O,"EQY_CONSOLIDATED",CONS_O,"fill=b")*1,"")))</f>
        <v/>
      </c>
    </row>
    <row r="59" spans="17:56">
      <c r="Q59" s="14" t="str">
        <f>IF(LEN($G59)=0,"",IF(LEN(Q$12)=0,"",IFERROR(_xll.BDP(TKR,$G59,"EQY_FUND_RELATIVE_PERIOD",Q$12,"FA_ADJUSTED",ADJ,"EQY_FUND_CRNCY",CURR_O,"ACCOUNTING_STANDARD_OVERRIDE",ACC_O,"EQY_CONSOLIDATED",CONS_O,"fill=b")*1,"")))</f>
        <v/>
      </c>
      <c r="R59" s="14" t="str">
        <f>IF(LEN($G59)=0,"",IF(LEN(R$12)=0,"",IFERROR(_xll.BDP(TKR,$G59,"EQY_FUND_RELATIVE_PERIOD",R$12,"FA_ADJUSTED",ADJ,"EQY_FUND_CRNCY",CURR_O,"ACCOUNTING_STANDARD_OVERRIDE",ACC_O,"EQY_CONSOLIDATED",CONS_O,"fill=b")*1,"")))</f>
        <v/>
      </c>
      <c r="S59" s="14" t="str">
        <f>IF(LEN($G59)=0,"",IF(LEN(S$12)=0,"",IFERROR(_xll.BDP(TKR,$G59,"EQY_FUND_RELATIVE_PERIOD",S$12,"FA_ADJUSTED",ADJ,"EQY_FUND_CRNCY",CURR_O,"ACCOUNTING_STANDARD_OVERRIDE",ACC_O,"EQY_CONSOLIDATED",CONS_O,"fill=b")*1,"")))</f>
        <v/>
      </c>
      <c r="T59" s="14" t="str">
        <f>IF(LEN($G59)=0,"",IF(LEN(T$12)=0,"",IFERROR(_xll.BDP(TKR,$G59,"EQY_FUND_RELATIVE_PERIOD",T$12,"FA_ADJUSTED",ADJ,"EQY_FUND_CRNCY",CURR_O,"ACCOUNTING_STANDARD_OVERRIDE",ACC_O,"EQY_CONSOLIDATED",CONS_O,"fill=b")*1,"")))</f>
        <v/>
      </c>
      <c r="U59" s="14" t="str">
        <f>IF(LEN($G59)=0,"",IF(LEN(U$12)=0,"",IFERROR(_xll.BDP(TKR,$G59,"EQY_FUND_RELATIVE_PERIOD",U$12,"FA_ADJUSTED",ADJ,"EQY_FUND_CRNCY",CURR_O,"ACCOUNTING_STANDARD_OVERRIDE",ACC_O,"EQY_CONSOLIDATED",CONS_O,"fill=b")*1,"")))</f>
        <v/>
      </c>
      <c r="V59" s="14" t="str">
        <f>IF(LEN($G59)=0,"",IF(LEN(V$12)=0,"",IFERROR(_xll.BDP(TKR,$G59,"EQY_FUND_RELATIVE_PERIOD",V$12,"FA_ADJUSTED",ADJ,"EQY_FUND_CRNCY",CURR_O,"ACCOUNTING_STANDARD_OVERRIDE",ACC_O,"EQY_CONSOLIDATED",CONS_O,"fill=b")*1,"")))</f>
        <v/>
      </c>
      <c r="W59" s="14" t="str">
        <f>IF(LEN($G59)=0,"",IF(LEN(W$12)=0,"",IFERROR(_xll.BDP(TKR,$G59,"EQY_FUND_RELATIVE_PERIOD",W$12,"FA_ADJUSTED",ADJ,"EQY_FUND_CRNCY",CURR_O,"ACCOUNTING_STANDARD_OVERRIDE",ACC_O,"EQY_CONSOLIDATED",CONS_O,"fill=b")*1,"")))</f>
        <v/>
      </c>
      <c r="X59" s="14" t="str">
        <f>IF(LEN($G59)=0,"",IF(LEN(X$12)=0,"",IFERROR(_xll.BDP(TKR,$G59,"EQY_FUND_RELATIVE_PERIOD",X$12,"FA_ADJUSTED",ADJ,"EQY_FUND_CRNCY",CURR_O,"ACCOUNTING_STANDARD_OVERRIDE",ACC_O,"EQY_CONSOLIDATED",CONS_O,"fill=b")*1,"")))</f>
        <v/>
      </c>
      <c r="Y59" s="14" t="str">
        <f>IF(LEN($G59)=0,"",IF(LEN(Y$12)=0,"",IFERROR(_xll.BDP(TKR,$G59,"EQY_FUND_RELATIVE_PERIOD",Y$12,"FA_ADJUSTED",ADJ,"EQY_FUND_CRNCY",CURR_O,"ACCOUNTING_STANDARD_OVERRIDE",ACC_O,"EQY_CONSOLIDATED",CONS_O,"fill=b")*1,"")))</f>
        <v/>
      </c>
      <c r="Z59" s="14" t="str">
        <f>IF(LEN($G59)=0,"",IF(LEN(Z$12)=0,"",IFERROR(_xll.BDP(TKR,$G59,"EQY_FUND_RELATIVE_PERIOD",Z$12,"FA_ADJUSTED",ADJ,"EQY_FUND_CRNCY",CURR_O,"ACCOUNTING_STANDARD_OVERRIDE",ACC_O,"EQY_CONSOLIDATED",CONS_O,"fill=b")*1,"")))</f>
        <v/>
      </c>
      <c r="AA59" s="14" t="str">
        <f>IF(LEN($G59)=0,"",IF(LEN(AA$12)=0,"",IFERROR(_xll.BDP(TKR,$G59,"EQY_FUND_RELATIVE_PERIOD",AA$12,"FA_ADJUSTED",ADJ,"EQY_FUND_CRNCY",CURR_O,"ACCOUNTING_STANDARD_OVERRIDE",ACC_O,"EQY_CONSOLIDATED",CONS_O,"fill=b")*1,"")))</f>
        <v/>
      </c>
      <c r="AB59" s="14" t="str">
        <f>IF(LEN($G59)=0,"",IF(LEN(AB$12)=0,"",IFERROR(_xll.BDP(TKR,$G59,"EQY_FUND_RELATIVE_PERIOD",AB$12,"FA_ADJUSTED",ADJ,"EQY_FUND_CRNCY",CURR_O,"ACCOUNTING_STANDARD_OVERRIDE",ACC_O,"EQY_CONSOLIDATED",CONS_O,"fill=b")*1,"")))</f>
        <v/>
      </c>
      <c r="AC59" s="14" t="str">
        <f>IF(LEN($G59)=0,"",IF(LEN(AC$12)=0,"",IFERROR(_xll.BDP(TKR,$G59,"EQY_FUND_RELATIVE_PERIOD",AC$12,"FA_ADJUSTED",ADJ,"EQY_FUND_CRNCY",CURR_O,"ACCOUNTING_STANDARD_OVERRIDE",ACC_O,"EQY_CONSOLIDATED",CONS_O,"fill=b")*1,"")))</f>
        <v/>
      </c>
      <c r="AD59" s="14" t="str">
        <f>IF(LEN($G59)=0,"",IF(LEN(AD$12)=0,"",IFERROR(_xll.BDP(TKR,$G59,"EQY_FUND_RELATIVE_PERIOD",AD$12,"FA_ADJUSTED",ADJ,"EQY_FUND_CRNCY",CURR_O,"ACCOUNTING_STANDARD_OVERRIDE",ACC_O,"EQY_CONSOLIDATED",CONS_O,"fill=b")*1,"")))</f>
        <v/>
      </c>
      <c r="AE59" s="14" t="str">
        <f>IF(LEN($G59)=0,"",IF(LEN(AE$12)=0,"",IFERROR(_xll.BDP(TKR,$G59,"EQY_FUND_RELATIVE_PERIOD",AE$12,"FA_ADJUSTED",ADJ,"EQY_FUND_CRNCY",CURR_O,"ACCOUNTING_STANDARD_OVERRIDE",ACC_O,"EQY_CONSOLIDATED",CONS_O,"fill=b")*1,"")))</f>
        <v/>
      </c>
      <c r="AF59" s="14" t="str">
        <f>IF(LEN($G59)=0,"",IF(LEN(AF$12)=0,"",IFERROR(_xll.BDP(TKR,$G59,"EQY_FUND_RELATIVE_PERIOD",AF$12,"FA_ADJUSTED",ADJ,"EQY_FUND_CRNCY",CURR_O,"ACCOUNTING_STANDARD_OVERRIDE",ACC_O,"EQY_CONSOLIDATED",CONS_O,"fill=b")*1,"")))</f>
        <v/>
      </c>
      <c r="AG59" s="14" t="str">
        <f>IF(LEN($G59)=0,"",IF(LEN(AG$12)=0,"",IFERROR(_xll.BDP(TKR,$G59,"EQY_FUND_RELATIVE_PERIOD",AG$12,"FA_ADJUSTED",ADJ,"EQY_FUND_CRNCY",CURR_O,"ACCOUNTING_STANDARD_OVERRIDE",ACC_O,"EQY_CONSOLIDATED",CONS_O,"fill=b")*1,"")))</f>
        <v/>
      </c>
      <c r="AH59" s="14" t="str">
        <f>IF(LEN($G59)=0,"",IF(LEN(AH$12)=0,"",IFERROR(_xll.BDP(TKR,$G59,"EQY_FUND_RELATIVE_PERIOD",AH$12,"FA_ADJUSTED",ADJ,"EQY_FUND_CRNCY",CURR_O,"ACCOUNTING_STANDARD_OVERRIDE",ACC_O,"EQY_CONSOLIDATED",CONS_O,"fill=b")*1,"")))</f>
        <v/>
      </c>
      <c r="AI59" s="14" t="str">
        <f>IF(LEN($G59)=0,"",IF(LEN(AI$12)=0,"",IFERROR(_xll.BDP(TKR,$G59,"EQY_FUND_RELATIVE_PERIOD",AI$12,"FA_ADJUSTED",ADJ,"EQY_FUND_CRNCY",CURR_O,"ACCOUNTING_STANDARD_OVERRIDE",ACC_O,"EQY_CONSOLIDATED",CONS_O,"fill=b")*1,"")))</f>
        <v/>
      </c>
      <c r="AJ59" s="14" t="str">
        <f>IF(LEN($G59)=0,"",IF(LEN(AJ$12)=0,"",IFERROR(_xll.BDP(TKR,$G59,"EQY_FUND_RELATIVE_PERIOD",AJ$12,"FA_ADJUSTED",ADJ,"EQY_FUND_CRNCY",CURR_O,"ACCOUNTING_STANDARD_OVERRIDE",ACC_O,"EQY_CONSOLIDATED",CONS_O,"fill=b")*1,"")))</f>
        <v/>
      </c>
      <c r="AK59" s="14" t="str">
        <f>IF(LEN($G59)=0,"",IF(LEN(AK$12)=0,"",IFERROR(_xll.BDP(TKR,$G59,"EQY_FUND_RELATIVE_PERIOD",AK$12,"FA_ADJUSTED",ADJ,"EQY_FUND_CRNCY",CURR_O,"ACCOUNTING_STANDARD_OVERRIDE",ACC_O,"EQY_CONSOLIDATED",CONS_O,"fill=b")*1,"")))</f>
        <v/>
      </c>
      <c r="AL59" s="14" t="str">
        <f>IF(LEN($G59)=0,"",IF(LEN(AL$12)=0,"",IFERROR(_xll.BDP(TKR,$G59,"EQY_FUND_RELATIVE_PERIOD",AL$12,"FA_ADJUSTED",ADJ,"EQY_FUND_CRNCY",CURR_O,"ACCOUNTING_STANDARD_OVERRIDE",ACC_O,"EQY_CONSOLIDATED",CONS_O,"fill=b")*1,"")))</f>
        <v/>
      </c>
      <c r="AM59" s="14" t="str">
        <f>IF(LEN($G59)=0,"",IF(LEN(AM$12)=0,"",IFERROR(_xll.BDP(TKR,$G59,"EQY_FUND_RELATIVE_PERIOD",AM$12,"FA_ADJUSTED",ADJ,"EQY_FUND_CRNCY",CURR_O,"ACCOUNTING_STANDARD_OVERRIDE",ACC_O,"EQY_CONSOLIDATED",CONS_O,"fill=b")*1,"")))</f>
        <v/>
      </c>
      <c r="AN59" s="14" t="str">
        <f>IF(LEN($G59)=0,"",IF(LEN(AN$12)=0,"",IFERROR(_xll.BDP(TKR,$G59,"EQY_FUND_RELATIVE_PERIOD",AN$12,"FA_ADJUSTED",ADJ,"EQY_FUND_CRNCY",CURR_O,"ACCOUNTING_STANDARD_OVERRIDE",ACC_O,"EQY_CONSOLIDATED",CONS_O,"fill=b")*1,"")))</f>
        <v/>
      </c>
      <c r="AO59" s="14" t="str">
        <f>IF(LEN($G59)=0,"",IF(LEN(AO$12)=0,"",IFERROR(_xll.BDP(TKR,$G59,"EQY_FUND_RELATIVE_PERIOD",AO$12,"FA_ADJUSTED",ADJ,"EQY_FUND_CRNCY",CURR_O,"ACCOUNTING_STANDARD_OVERRIDE",ACC_O,"EQY_CONSOLIDATED",CONS_O,"fill=b")*1,"")))</f>
        <v/>
      </c>
      <c r="AP59" s="14" t="str">
        <f>IF(LEN($G59)=0,"",IF(LEN(AP$12)=0,"",IFERROR(_xll.BDP(TKR,$G59,"EQY_FUND_RELATIVE_PERIOD",AP$12,"FA_ADJUSTED",ADJ,"EQY_FUND_CRNCY",CURR_O,"ACCOUNTING_STANDARD_OVERRIDE",ACC_O,"EQY_CONSOLIDATED",CONS_O,"fill=b")*1,"")))</f>
        <v/>
      </c>
      <c r="AQ59" s="14" t="str">
        <f>IF(LEN($G59)=0,"",IF(LEN(AQ$12)=0,"",IFERROR(_xll.BDP(TKR,$G59,"EQY_FUND_RELATIVE_PERIOD",AQ$12,"FA_ADJUSTED",ADJ,"EQY_FUND_CRNCY",CURR_O,"ACCOUNTING_STANDARD_OVERRIDE",ACC_O,"EQY_CONSOLIDATED",CONS_O,"fill=b")*1,"")))</f>
        <v/>
      </c>
      <c r="AR59" s="14" t="str">
        <f>IF(LEN($G59)=0,"",IF(LEN(AR$12)=0,"",IFERROR(_xll.BDP(TKR,$G59,"EQY_FUND_RELATIVE_PERIOD",AR$12,"FA_ADJUSTED",ADJ,"EQY_FUND_CRNCY",CURR_O,"ACCOUNTING_STANDARD_OVERRIDE",ACC_O,"EQY_CONSOLIDATED",CONS_O,"fill=b")*1,"")))</f>
        <v/>
      </c>
      <c r="AS59" s="14" t="str">
        <f>IF(LEN($G59)=0,"",IF(LEN(AS$12)=0,"",IFERROR(_xll.BDP(TKR,$G59,"EQY_FUND_RELATIVE_PERIOD",AS$12,"FA_ADJUSTED",ADJ,"EQY_FUND_CRNCY",CURR_O,"ACCOUNTING_STANDARD_OVERRIDE",ACC_O,"EQY_CONSOLIDATED",CONS_O,"fill=b")*1,"")))</f>
        <v/>
      </c>
      <c r="AT59" s="14" t="str">
        <f>IF(LEN($G59)=0,"",IF(LEN(AT$12)=0,"",IFERROR(_xll.BDP(TKR,$G59,"EQY_FUND_RELATIVE_PERIOD",AT$12,"FA_ADJUSTED",ADJ,"EQY_FUND_CRNCY",CURR_O,"ACCOUNTING_STANDARD_OVERRIDE",ACC_O,"EQY_CONSOLIDATED",CONS_O,"fill=b")*1,"")))</f>
        <v/>
      </c>
      <c r="AU59" s="14" t="str">
        <f>IF(LEN($G59)=0,"",IF(LEN(AU$12)=0,"",IFERROR(_xll.BDP(TKR,$G59,"EQY_FUND_RELATIVE_PERIOD",AU$12,"FA_ADJUSTED",ADJ,"EQY_FUND_CRNCY",CURR_O,"ACCOUNTING_STANDARD_OVERRIDE",ACC_O,"EQY_CONSOLIDATED",CONS_O,"fill=b")*1,"")))</f>
        <v/>
      </c>
      <c r="AV59" s="14" t="str">
        <f>IF(LEN($G59)=0,"",IF(LEN(AV$12)=0,"",IFERROR(_xll.BDP(TKR,$G59,"EQY_FUND_RELATIVE_PERIOD",AV$12,"FA_ADJUSTED",ADJ,"EQY_FUND_CRNCY",CURR_O,"ACCOUNTING_STANDARD_OVERRIDE",ACC_O,"EQY_CONSOLIDATED",CONS_O,"fill=b")*1,"")))</f>
        <v/>
      </c>
      <c r="AW59" s="14" t="str">
        <f>IF(LEN($G59)=0,"",IF(LEN(AW$12)=0,"",IFERROR(_xll.BDP(TKR,$G59,"EQY_FUND_RELATIVE_PERIOD",AW$12,"FA_ADJUSTED",ADJ,"EQY_FUND_CRNCY",CURR_O,"ACCOUNTING_STANDARD_OVERRIDE",ACC_O,"EQY_CONSOLIDATED",CONS_O,"fill=b")*1,"")))</f>
        <v/>
      </c>
      <c r="AX59" s="14" t="str">
        <f>IF(LEN($G59)=0,"",IF(LEN(AX$12)=0,"",IFERROR(_xll.BDP(TKR,$G59,"EQY_FUND_RELATIVE_PERIOD",AX$12,"FA_ADJUSTED",ADJ,"EQY_FUND_CRNCY",CURR_O,"ACCOUNTING_STANDARD_OVERRIDE",ACC_O,"EQY_CONSOLIDATED",CONS_O,"fill=b")*1,"")))</f>
        <v/>
      </c>
      <c r="AY59" s="14" t="str">
        <f>IF(LEN($G59)=0,"",IF(LEN(AY$12)=0,"",IFERROR(_xll.BDP(TKR,$G59,"EQY_FUND_RELATIVE_PERIOD",AY$12,"FA_ADJUSTED",ADJ,"EQY_FUND_CRNCY",CURR_O,"ACCOUNTING_STANDARD_OVERRIDE",ACC_O,"EQY_CONSOLIDATED",CONS_O,"fill=b")*1,"")))</f>
        <v/>
      </c>
      <c r="AZ59" s="14" t="str">
        <f>IF(LEN($G59)=0,"",IF(LEN(AZ$12)=0,"",IFERROR(_xll.BDP(TKR,$G59,"EQY_FUND_RELATIVE_PERIOD",AZ$12,"FA_ADJUSTED",ADJ,"EQY_FUND_CRNCY",CURR_O,"ACCOUNTING_STANDARD_OVERRIDE",ACC_O,"EQY_CONSOLIDATED",CONS_O,"fill=b")*1,"")))</f>
        <v/>
      </c>
      <c r="BA59" s="14" t="str">
        <f>IF(LEN($G59)=0,"",IF(LEN(BA$12)=0,"",IFERROR(_xll.BDP(TKR,$G59,"EQY_FUND_RELATIVE_PERIOD",BA$12,"FA_ADJUSTED",ADJ,"EQY_FUND_CRNCY",CURR_O,"ACCOUNTING_STANDARD_OVERRIDE",ACC_O,"EQY_CONSOLIDATED",CONS_O,"fill=b")*1,"")))</f>
        <v/>
      </c>
      <c r="BB59" s="14" t="str">
        <f>IF(LEN($G59)=0,"",IF(LEN(BB$12)=0,"",IFERROR(_xll.BDP(TKR,$G59,"EQY_FUND_RELATIVE_PERIOD",BB$12,"FA_ADJUSTED",ADJ,"EQY_FUND_CRNCY",CURR_O,"ACCOUNTING_STANDARD_OVERRIDE",ACC_O,"EQY_CONSOLIDATED",CONS_O,"fill=b")*1,"")))</f>
        <v/>
      </c>
      <c r="BC59" s="14" t="str">
        <f>IF(LEN($G59)=0,"",IF(LEN(BC$12)=0,"",IFERROR(_xll.BDP(TKR,$G59,"EQY_FUND_RELATIVE_PERIOD",BC$12,"FA_ADJUSTED",ADJ,"EQY_FUND_CRNCY",CURR_O,"ACCOUNTING_STANDARD_OVERRIDE",ACC_O,"EQY_CONSOLIDATED",CONS_O,"fill=b")*1,"")))</f>
        <v/>
      </c>
      <c r="BD59" s="14" t="str">
        <f>IF(LEN($G59)=0,"",IF(LEN(BD$12)=0,"",IFERROR(_xll.BDP(TKR,$G59,"EQY_FUND_RELATIVE_PERIOD",BD$12,"FA_ADJUSTED",ADJ,"EQY_FUND_CRNCY",CURR_O,"ACCOUNTING_STANDARD_OVERRIDE",ACC_O,"EQY_CONSOLIDATED",CONS_O,"fill=b")*1,"")))</f>
        <v/>
      </c>
    </row>
    <row r="60" spans="17:56">
      <c r="Q60" s="14" t="str">
        <f>IF(LEN($G60)=0,"",IF(LEN(Q$12)=0,"",IFERROR(_xll.BDP(TKR,$G60,"EQY_FUND_RELATIVE_PERIOD",Q$12,"FA_ADJUSTED",ADJ,"EQY_FUND_CRNCY",CURR_O,"ACCOUNTING_STANDARD_OVERRIDE",ACC_O,"EQY_CONSOLIDATED",CONS_O,"fill=b")*1,"")))</f>
        <v/>
      </c>
      <c r="R60" s="14" t="str">
        <f>IF(LEN($G60)=0,"",IF(LEN(R$12)=0,"",IFERROR(_xll.BDP(TKR,$G60,"EQY_FUND_RELATIVE_PERIOD",R$12,"FA_ADJUSTED",ADJ,"EQY_FUND_CRNCY",CURR_O,"ACCOUNTING_STANDARD_OVERRIDE",ACC_O,"EQY_CONSOLIDATED",CONS_O,"fill=b")*1,"")))</f>
        <v/>
      </c>
      <c r="S60" s="14" t="str">
        <f>IF(LEN($G60)=0,"",IF(LEN(S$12)=0,"",IFERROR(_xll.BDP(TKR,$G60,"EQY_FUND_RELATIVE_PERIOD",S$12,"FA_ADJUSTED",ADJ,"EQY_FUND_CRNCY",CURR_O,"ACCOUNTING_STANDARD_OVERRIDE",ACC_O,"EQY_CONSOLIDATED",CONS_O,"fill=b")*1,"")))</f>
        <v/>
      </c>
      <c r="T60" s="14" t="str">
        <f>IF(LEN($G60)=0,"",IF(LEN(T$12)=0,"",IFERROR(_xll.BDP(TKR,$G60,"EQY_FUND_RELATIVE_PERIOD",T$12,"FA_ADJUSTED",ADJ,"EQY_FUND_CRNCY",CURR_O,"ACCOUNTING_STANDARD_OVERRIDE",ACC_O,"EQY_CONSOLIDATED",CONS_O,"fill=b")*1,"")))</f>
        <v/>
      </c>
      <c r="U60" s="14" t="str">
        <f>IF(LEN($G60)=0,"",IF(LEN(U$12)=0,"",IFERROR(_xll.BDP(TKR,$G60,"EQY_FUND_RELATIVE_PERIOD",U$12,"FA_ADJUSTED",ADJ,"EQY_FUND_CRNCY",CURR_O,"ACCOUNTING_STANDARD_OVERRIDE",ACC_O,"EQY_CONSOLIDATED",CONS_O,"fill=b")*1,"")))</f>
        <v/>
      </c>
      <c r="V60" s="14" t="str">
        <f>IF(LEN($G60)=0,"",IF(LEN(V$12)=0,"",IFERROR(_xll.BDP(TKR,$G60,"EQY_FUND_RELATIVE_PERIOD",V$12,"FA_ADJUSTED",ADJ,"EQY_FUND_CRNCY",CURR_O,"ACCOUNTING_STANDARD_OVERRIDE",ACC_O,"EQY_CONSOLIDATED",CONS_O,"fill=b")*1,"")))</f>
        <v/>
      </c>
      <c r="W60" s="14" t="str">
        <f>IF(LEN($G60)=0,"",IF(LEN(W$12)=0,"",IFERROR(_xll.BDP(TKR,$G60,"EQY_FUND_RELATIVE_PERIOD",W$12,"FA_ADJUSTED",ADJ,"EQY_FUND_CRNCY",CURR_O,"ACCOUNTING_STANDARD_OVERRIDE",ACC_O,"EQY_CONSOLIDATED",CONS_O,"fill=b")*1,"")))</f>
        <v/>
      </c>
      <c r="X60" s="14" t="str">
        <f>IF(LEN($G60)=0,"",IF(LEN(X$12)=0,"",IFERROR(_xll.BDP(TKR,$G60,"EQY_FUND_RELATIVE_PERIOD",X$12,"FA_ADJUSTED",ADJ,"EQY_FUND_CRNCY",CURR_O,"ACCOUNTING_STANDARD_OVERRIDE",ACC_O,"EQY_CONSOLIDATED",CONS_O,"fill=b")*1,"")))</f>
        <v/>
      </c>
      <c r="Y60" s="14" t="str">
        <f>IF(LEN($G60)=0,"",IF(LEN(Y$12)=0,"",IFERROR(_xll.BDP(TKR,$G60,"EQY_FUND_RELATIVE_PERIOD",Y$12,"FA_ADJUSTED",ADJ,"EQY_FUND_CRNCY",CURR_O,"ACCOUNTING_STANDARD_OVERRIDE",ACC_O,"EQY_CONSOLIDATED",CONS_O,"fill=b")*1,"")))</f>
        <v/>
      </c>
      <c r="Z60" s="14" t="str">
        <f>IF(LEN($G60)=0,"",IF(LEN(Z$12)=0,"",IFERROR(_xll.BDP(TKR,$G60,"EQY_FUND_RELATIVE_PERIOD",Z$12,"FA_ADJUSTED",ADJ,"EQY_FUND_CRNCY",CURR_O,"ACCOUNTING_STANDARD_OVERRIDE",ACC_O,"EQY_CONSOLIDATED",CONS_O,"fill=b")*1,"")))</f>
        <v/>
      </c>
      <c r="AA60" s="14" t="str">
        <f>IF(LEN($G60)=0,"",IF(LEN(AA$12)=0,"",IFERROR(_xll.BDP(TKR,$G60,"EQY_FUND_RELATIVE_PERIOD",AA$12,"FA_ADJUSTED",ADJ,"EQY_FUND_CRNCY",CURR_O,"ACCOUNTING_STANDARD_OVERRIDE",ACC_O,"EQY_CONSOLIDATED",CONS_O,"fill=b")*1,"")))</f>
        <v/>
      </c>
      <c r="AB60" s="14" t="str">
        <f>IF(LEN($G60)=0,"",IF(LEN(AB$12)=0,"",IFERROR(_xll.BDP(TKR,$G60,"EQY_FUND_RELATIVE_PERIOD",AB$12,"FA_ADJUSTED",ADJ,"EQY_FUND_CRNCY",CURR_O,"ACCOUNTING_STANDARD_OVERRIDE",ACC_O,"EQY_CONSOLIDATED",CONS_O,"fill=b")*1,"")))</f>
        <v/>
      </c>
      <c r="AC60" s="14" t="str">
        <f>IF(LEN($G60)=0,"",IF(LEN(AC$12)=0,"",IFERROR(_xll.BDP(TKR,$G60,"EQY_FUND_RELATIVE_PERIOD",AC$12,"FA_ADJUSTED",ADJ,"EQY_FUND_CRNCY",CURR_O,"ACCOUNTING_STANDARD_OVERRIDE",ACC_O,"EQY_CONSOLIDATED",CONS_O,"fill=b")*1,"")))</f>
        <v/>
      </c>
      <c r="AD60" s="14" t="str">
        <f>IF(LEN($G60)=0,"",IF(LEN(AD$12)=0,"",IFERROR(_xll.BDP(TKR,$G60,"EQY_FUND_RELATIVE_PERIOD",AD$12,"FA_ADJUSTED",ADJ,"EQY_FUND_CRNCY",CURR_O,"ACCOUNTING_STANDARD_OVERRIDE",ACC_O,"EQY_CONSOLIDATED",CONS_O,"fill=b")*1,"")))</f>
        <v/>
      </c>
      <c r="AE60" s="14" t="str">
        <f>IF(LEN($G60)=0,"",IF(LEN(AE$12)=0,"",IFERROR(_xll.BDP(TKR,$G60,"EQY_FUND_RELATIVE_PERIOD",AE$12,"FA_ADJUSTED",ADJ,"EQY_FUND_CRNCY",CURR_O,"ACCOUNTING_STANDARD_OVERRIDE",ACC_O,"EQY_CONSOLIDATED",CONS_O,"fill=b")*1,"")))</f>
        <v/>
      </c>
      <c r="AF60" s="14" t="str">
        <f>IF(LEN($G60)=0,"",IF(LEN(AF$12)=0,"",IFERROR(_xll.BDP(TKR,$G60,"EQY_FUND_RELATIVE_PERIOD",AF$12,"FA_ADJUSTED",ADJ,"EQY_FUND_CRNCY",CURR_O,"ACCOUNTING_STANDARD_OVERRIDE",ACC_O,"EQY_CONSOLIDATED",CONS_O,"fill=b")*1,"")))</f>
        <v/>
      </c>
      <c r="AG60" s="14" t="str">
        <f>IF(LEN($G60)=0,"",IF(LEN(AG$12)=0,"",IFERROR(_xll.BDP(TKR,$G60,"EQY_FUND_RELATIVE_PERIOD",AG$12,"FA_ADJUSTED",ADJ,"EQY_FUND_CRNCY",CURR_O,"ACCOUNTING_STANDARD_OVERRIDE",ACC_O,"EQY_CONSOLIDATED",CONS_O,"fill=b")*1,"")))</f>
        <v/>
      </c>
      <c r="AH60" s="14" t="str">
        <f>IF(LEN($G60)=0,"",IF(LEN(AH$12)=0,"",IFERROR(_xll.BDP(TKR,$G60,"EQY_FUND_RELATIVE_PERIOD",AH$12,"FA_ADJUSTED",ADJ,"EQY_FUND_CRNCY",CURR_O,"ACCOUNTING_STANDARD_OVERRIDE",ACC_O,"EQY_CONSOLIDATED",CONS_O,"fill=b")*1,"")))</f>
        <v/>
      </c>
      <c r="AI60" s="14" t="str">
        <f>IF(LEN($G60)=0,"",IF(LEN(AI$12)=0,"",IFERROR(_xll.BDP(TKR,$G60,"EQY_FUND_RELATIVE_PERIOD",AI$12,"FA_ADJUSTED",ADJ,"EQY_FUND_CRNCY",CURR_O,"ACCOUNTING_STANDARD_OVERRIDE",ACC_O,"EQY_CONSOLIDATED",CONS_O,"fill=b")*1,"")))</f>
        <v/>
      </c>
      <c r="AJ60" s="14" t="str">
        <f>IF(LEN($G60)=0,"",IF(LEN(AJ$12)=0,"",IFERROR(_xll.BDP(TKR,$G60,"EQY_FUND_RELATIVE_PERIOD",AJ$12,"FA_ADJUSTED",ADJ,"EQY_FUND_CRNCY",CURR_O,"ACCOUNTING_STANDARD_OVERRIDE",ACC_O,"EQY_CONSOLIDATED",CONS_O,"fill=b")*1,"")))</f>
        <v/>
      </c>
      <c r="AK60" s="14" t="str">
        <f>IF(LEN($G60)=0,"",IF(LEN(AK$12)=0,"",IFERROR(_xll.BDP(TKR,$G60,"EQY_FUND_RELATIVE_PERIOD",AK$12,"FA_ADJUSTED",ADJ,"EQY_FUND_CRNCY",CURR_O,"ACCOUNTING_STANDARD_OVERRIDE",ACC_O,"EQY_CONSOLIDATED",CONS_O,"fill=b")*1,"")))</f>
        <v/>
      </c>
      <c r="AL60" s="14" t="str">
        <f>IF(LEN($G60)=0,"",IF(LEN(AL$12)=0,"",IFERROR(_xll.BDP(TKR,$G60,"EQY_FUND_RELATIVE_PERIOD",AL$12,"FA_ADJUSTED",ADJ,"EQY_FUND_CRNCY",CURR_O,"ACCOUNTING_STANDARD_OVERRIDE",ACC_O,"EQY_CONSOLIDATED",CONS_O,"fill=b")*1,"")))</f>
        <v/>
      </c>
      <c r="AM60" s="14" t="str">
        <f>IF(LEN($G60)=0,"",IF(LEN(AM$12)=0,"",IFERROR(_xll.BDP(TKR,$G60,"EQY_FUND_RELATIVE_PERIOD",AM$12,"FA_ADJUSTED",ADJ,"EQY_FUND_CRNCY",CURR_O,"ACCOUNTING_STANDARD_OVERRIDE",ACC_O,"EQY_CONSOLIDATED",CONS_O,"fill=b")*1,"")))</f>
        <v/>
      </c>
      <c r="AN60" s="14" t="str">
        <f>IF(LEN($G60)=0,"",IF(LEN(AN$12)=0,"",IFERROR(_xll.BDP(TKR,$G60,"EQY_FUND_RELATIVE_PERIOD",AN$12,"FA_ADJUSTED",ADJ,"EQY_FUND_CRNCY",CURR_O,"ACCOUNTING_STANDARD_OVERRIDE",ACC_O,"EQY_CONSOLIDATED",CONS_O,"fill=b")*1,"")))</f>
        <v/>
      </c>
      <c r="AO60" s="14" t="str">
        <f>IF(LEN($G60)=0,"",IF(LEN(AO$12)=0,"",IFERROR(_xll.BDP(TKR,$G60,"EQY_FUND_RELATIVE_PERIOD",AO$12,"FA_ADJUSTED",ADJ,"EQY_FUND_CRNCY",CURR_O,"ACCOUNTING_STANDARD_OVERRIDE",ACC_O,"EQY_CONSOLIDATED",CONS_O,"fill=b")*1,"")))</f>
        <v/>
      </c>
      <c r="AP60" s="14" t="str">
        <f>IF(LEN($G60)=0,"",IF(LEN(AP$12)=0,"",IFERROR(_xll.BDP(TKR,$G60,"EQY_FUND_RELATIVE_PERIOD",AP$12,"FA_ADJUSTED",ADJ,"EQY_FUND_CRNCY",CURR_O,"ACCOUNTING_STANDARD_OVERRIDE",ACC_O,"EQY_CONSOLIDATED",CONS_O,"fill=b")*1,"")))</f>
        <v/>
      </c>
      <c r="AQ60" s="14" t="str">
        <f>IF(LEN($G60)=0,"",IF(LEN(AQ$12)=0,"",IFERROR(_xll.BDP(TKR,$G60,"EQY_FUND_RELATIVE_PERIOD",AQ$12,"FA_ADJUSTED",ADJ,"EQY_FUND_CRNCY",CURR_O,"ACCOUNTING_STANDARD_OVERRIDE",ACC_O,"EQY_CONSOLIDATED",CONS_O,"fill=b")*1,"")))</f>
        <v/>
      </c>
      <c r="AR60" s="14" t="str">
        <f>IF(LEN($G60)=0,"",IF(LEN(AR$12)=0,"",IFERROR(_xll.BDP(TKR,$G60,"EQY_FUND_RELATIVE_PERIOD",AR$12,"FA_ADJUSTED",ADJ,"EQY_FUND_CRNCY",CURR_O,"ACCOUNTING_STANDARD_OVERRIDE",ACC_O,"EQY_CONSOLIDATED",CONS_O,"fill=b")*1,"")))</f>
        <v/>
      </c>
      <c r="AS60" s="14" t="str">
        <f>IF(LEN($G60)=0,"",IF(LEN(AS$12)=0,"",IFERROR(_xll.BDP(TKR,$G60,"EQY_FUND_RELATIVE_PERIOD",AS$12,"FA_ADJUSTED",ADJ,"EQY_FUND_CRNCY",CURR_O,"ACCOUNTING_STANDARD_OVERRIDE",ACC_O,"EQY_CONSOLIDATED",CONS_O,"fill=b")*1,"")))</f>
        <v/>
      </c>
      <c r="AT60" s="14" t="str">
        <f>IF(LEN($G60)=0,"",IF(LEN(AT$12)=0,"",IFERROR(_xll.BDP(TKR,$G60,"EQY_FUND_RELATIVE_PERIOD",AT$12,"FA_ADJUSTED",ADJ,"EQY_FUND_CRNCY",CURR_O,"ACCOUNTING_STANDARD_OVERRIDE",ACC_O,"EQY_CONSOLIDATED",CONS_O,"fill=b")*1,"")))</f>
        <v/>
      </c>
      <c r="AU60" s="14" t="str">
        <f>IF(LEN($G60)=0,"",IF(LEN(AU$12)=0,"",IFERROR(_xll.BDP(TKR,$G60,"EQY_FUND_RELATIVE_PERIOD",AU$12,"FA_ADJUSTED",ADJ,"EQY_FUND_CRNCY",CURR_O,"ACCOUNTING_STANDARD_OVERRIDE",ACC_O,"EQY_CONSOLIDATED",CONS_O,"fill=b")*1,"")))</f>
        <v/>
      </c>
      <c r="AV60" s="14" t="str">
        <f>IF(LEN($G60)=0,"",IF(LEN(AV$12)=0,"",IFERROR(_xll.BDP(TKR,$G60,"EQY_FUND_RELATIVE_PERIOD",AV$12,"FA_ADJUSTED",ADJ,"EQY_FUND_CRNCY",CURR_O,"ACCOUNTING_STANDARD_OVERRIDE",ACC_O,"EQY_CONSOLIDATED",CONS_O,"fill=b")*1,"")))</f>
        <v/>
      </c>
      <c r="AW60" s="14" t="str">
        <f>IF(LEN($G60)=0,"",IF(LEN(AW$12)=0,"",IFERROR(_xll.BDP(TKR,$G60,"EQY_FUND_RELATIVE_PERIOD",AW$12,"FA_ADJUSTED",ADJ,"EQY_FUND_CRNCY",CURR_O,"ACCOUNTING_STANDARD_OVERRIDE",ACC_O,"EQY_CONSOLIDATED",CONS_O,"fill=b")*1,"")))</f>
        <v/>
      </c>
      <c r="AX60" s="14" t="str">
        <f>IF(LEN($G60)=0,"",IF(LEN(AX$12)=0,"",IFERROR(_xll.BDP(TKR,$G60,"EQY_FUND_RELATIVE_PERIOD",AX$12,"FA_ADJUSTED",ADJ,"EQY_FUND_CRNCY",CURR_O,"ACCOUNTING_STANDARD_OVERRIDE",ACC_O,"EQY_CONSOLIDATED",CONS_O,"fill=b")*1,"")))</f>
        <v/>
      </c>
      <c r="AY60" s="14" t="str">
        <f>IF(LEN($G60)=0,"",IF(LEN(AY$12)=0,"",IFERROR(_xll.BDP(TKR,$G60,"EQY_FUND_RELATIVE_PERIOD",AY$12,"FA_ADJUSTED",ADJ,"EQY_FUND_CRNCY",CURR_O,"ACCOUNTING_STANDARD_OVERRIDE",ACC_O,"EQY_CONSOLIDATED",CONS_O,"fill=b")*1,"")))</f>
        <v/>
      </c>
      <c r="AZ60" s="14" t="str">
        <f>IF(LEN($G60)=0,"",IF(LEN(AZ$12)=0,"",IFERROR(_xll.BDP(TKR,$G60,"EQY_FUND_RELATIVE_PERIOD",AZ$12,"FA_ADJUSTED",ADJ,"EQY_FUND_CRNCY",CURR_O,"ACCOUNTING_STANDARD_OVERRIDE",ACC_O,"EQY_CONSOLIDATED",CONS_O,"fill=b")*1,"")))</f>
        <v/>
      </c>
      <c r="BA60" s="14" t="str">
        <f>IF(LEN($G60)=0,"",IF(LEN(BA$12)=0,"",IFERROR(_xll.BDP(TKR,$G60,"EQY_FUND_RELATIVE_PERIOD",BA$12,"FA_ADJUSTED",ADJ,"EQY_FUND_CRNCY",CURR_O,"ACCOUNTING_STANDARD_OVERRIDE",ACC_O,"EQY_CONSOLIDATED",CONS_O,"fill=b")*1,"")))</f>
        <v/>
      </c>
      <c r="BB60" s="14" t="str">
        <f>IF(LEN($G60)=0,"",IF(LEN(BB$12)=0,"",IFERROR(_xll.BDP(TKR,$G60,"EQY_FUND_RELATIVE_PERIOD",BB$12,"FA_ADJUSTED",ADJ,"EQY_FUND_CRNCY",CURR_O,"ACCOUNTING_STANDARD_OVERRIDE",ACC_O,"EQY_CONSOLIDATED",CONS_O,"fill=b")*1,"")))</f>
        <v/>
      </c>
      <c r="BC60" s="14" t="str">
        <f>IF(LEN($G60)=0,"",IF(LEN(BC$12)=0,"",IFERROR(_xll.BDP(TKR,$G60,"EQY_FUND_RELATIVE_PERIOD",BC$12,"FA_ADJUSTED",ADJ,"EQY_FUND_CRNCY",CURR_O,"ACCOUNTING_STANDARD_OVERRIDE",ACC_O,"EQY_CONSOLIDATED",CONS_O,"fill=b")*1,"")))</f>
        <v/>
      </c>
      <c r="BD60" s="14" t="str">
        <f>IF(LEN($G60)=0,"",IF(LEN(BD$12)=0,"",IFERROR(_xll.BDP(TKR,$G60,"EQY_FUND_RELATIVE_PERIOD",BD$12,"FA_ADJUSTED",ADJ,"EQY_FUND_CRNCY",CURR_O,"ACCOUNTING_STANDARD_OVERRIDE",ACC_O,"EQY_CONSOLIDATED",CONS_O,"fill=b")*1,"")))</f>
        <v/>
      </c>
    </row>
    <row r="61" spans="17:56">
      <c r="Q61" s="14" t="str">
        <f>IF(LEN($G61)=0,"",IF(LEN(Q$12)=0,"",IFERROR(_xll.BDP(TKR,$G61,"EQY_FUND_RELATIVE_PERIOD",Q$12,"FA_ADJUSTED",ADJ,"EQY_FUND_CRNCY",CURR_O,"ACCOUNTING_STANDARD_OVERRIDE",ACC_O,"EQY_CONSOLIDATED",CONS_O,"fill=b")*1,"")))</f>
        <v/>
      </c>
      <c r="R61" s="14" t="str">
        <f>IF(LEN($G61)=0,"",IF(LEN(R$12)=0,"",IFERROR(_xll.BDP(TKR,$G61,"EQY_FUND_RELATIVE_PERIOD",R$12,"FA_ADJUSTED",ADJ,"EQY_FUND_CRNCY",CURR_O,"ACCOUNTING_STANDARD_OVERRIDE",ACC_O,"EQY_CONSOLIDATED",CONS_O,"fill=b")*1,"")))</f>
        <v/>
      </c>
      <c r="S61" s="14" t="str">
        <f>IF(LEN($G61)=0,"",IF(LEN(S$12)=0,"",IFERROR(_xll.BDP(TKR,$G61,"EQY_FUND_RELATIVE_PERIOD",S$12,"FA_ADJUSTED",ADJ,"EQY_FUND_CRNCY",CURR_O,"ACCOUNTING_STANDARD_OVERRIDE",ACC_O,"EQY_CONSOLIDATED",CONS_O,"fill=b")*1,"")))</f>
        <v/>
      </c>
      <c r="T61" s="14" t="str">
        <f>IF(LEN($G61)=0,"",IF(LEN(T$12)=0,"",IFERROR(_xll.BDP(TKR,$G61,"EQY_FUND_RELATIVE_PERIOD",T$12,"FA_ADJUSTED",ADJ,"EQY_FUND_CRNCY",CURR_O,"ACCOUNTING_STANDARD_OVERRIDE",ACC_O,"EQY_CONSOLIDATED",CONS_O,"fill=b")*1,"")))</f>
        <v/>
      </c>
      <c r="U61" s="14" t="str">
        <f>IF(LEN($G61)=0,"",IF(LEN(U$12)=0,"",IFERROR(_xll.BDP(TKR,$G61,"EQY_FUND_RELATIVE_PERIOD",U$12,"FA_ADJUSTED",ADJ,"EQY_FUND_CRNCY",CURR_O,"ACCOUNTING_STANDARD_OVERRIDE",ACC_O,"EQY_CONSOLIDATED",CONS_O,"fill=b")*1,"")))</f>
        <v/>
      </c>
      <c r="V61" s="14" t="str">
        <f>IF(LEN($G61)=0,"",IF(LEN(V$12)=0,"",IFERROR(_xll.BDP(TKR,$G61,"EQY_FUND_RELATIVE_PERIOD",V$12,"FA_ADJUSTED",ADJ,"EQY_FUND_CRNCY",CURR_O,"ACCOUNTING_STANDARD_OVERRIDE",ACC_O,"EQY_CONSOLIDATED",CONS_O,"fill=b")*1,"")))</f>
        <v/>
      </c>
      <c r="W61" s="14" t="str">
        <f>IF(LEN($G61)=0,"",IF(LEN(W$12)=0,"",IFERROR(_xll.BDP(TKR,$G61,"EQY_FUND_RELATIVE_PERIOD",W$12,"FA_ADJUSTED",ADJ,"EQY_FUND_CRNCY",CURR_O,"ACCOUNTING_STANDARD_OVERRIDE",ACC_O,"EQY_CONSOLIDATED",CONS_O,"fill=b")*1,"")))</f>
        <v/>
      </c>
      <c r="X61" s="14" t="str">
        <f>IF(LEN($G61)=0,"",IF(LEN(X$12)=0,"",IFERROR(_xll.BDP(TKR,$G61,"EQY_FUND_RELATIVE_PERIOD",X$12,"FA_ADJUSTED",ADJ,"EQY_FUND_CRNCY",CURR_O,"ACCOUNTING_STANDARD_OVERRIDE",ACC_O,"EQY_CONSOLIDATED",CONS_O,"fill=b")*1,"")))</f>
        <v/>
      </c>
      <c r="Y61" s="14" t="str">
        <f>IF(LEN($G61)=0,"",IF(LEN(Y$12)=0,"",IFERROR(_xll.BDP(TKR,$G61,"EQY_FUND_RELATIVE_PERIOD",Y$12,"FA_ADJUSTED",ADJ,"EQY_FUND_CRNCY",CURR_O,"ACCOUNTING_STANDARD_OVERRIDE",ACC_O,"EQY_CONSOLIDATED",CONS_O,"fill=b")*1,"")))</f>
        <v/>
      </c>
      <c r="Z61" s="14" t="str">
        <f>IF(LEN($G61)=0,"",IF(LEN(Z$12)=0,"",IFERROR(_xll.BDP(TKR,$G61,"EQY_FUND_RELATIVE_PERIOD",Z$12,"FA_ADJUSTED",ADJ,"EQY_FUND_CRNCY",CURR_O,"ACCOUNTING_STANDARD_OVERRIDE",ACC_O,"EQY_CONSOLIDATED",CONS_O,"fill=b")*1,"")))</f>
        <v/>
      </c>
      <c r="AA61" s="14" t="str">
        <f>IF(LEN($G61)=0,"",IF(LEN(AA$12)=0,"",IFERROR(_xll.BDP(TKR,$G61,"EQY_FUND_RELATIVE_PERIOD",AA$12,"FA_ADJUSTED",ADJ,"EQY_FUND_CRNCY",CURR_O,"ACCOUNTING_STANDARD_OVERRIDE",ACC_O,"EQY_CONSOLIDATED",CONS_O,"fill=b")*1,"")))</f>
        <v/>
      </c>
      <c r="AB61" s="14" t="str">
        <f>IF(LEN($G61)=0,"",IF(LEN(AB$12)=0,"",IFERROR(_xll.BDP(TKR,$G61,"EQY_FUND_RELATIVE_PERIOD",AB$12,"FA_ADJUSTED",ADJ,"EQY_FUND_CRNCY",CURR_O,"ACCOUNTING_STANDARD_OVERRIDE",ACC_O,"EQY_CONSOLIDATED",CONS_O,"fill=b")*1,"")))</f>
        <v/>
      </c>
      <c r="AC61" s="14" t="str">
        <f>IF(LEN($G61)=0,"",IF(LEN(AC$12)=0,"",IFERROR(_xll.BDP(TKR,$G61,"EQY_FUND_RELATIVE_PERIOD",AC$12,"FA_ADJUSTED",ADJ,"EQY_FUND_CRNCY",CURR_O,"ACCOUNTING_STANDARD_OVERRIDE",ACC_O,"EQY_CONSOLIDATED",CONS_O,"fill=b")*1,"")))</f>
        <v/>
      </c>
      <c r="AD61" s="14" t="str">
        <f>IF(LEN($G61)=0,"",IF(LEN(AD$12)=0,"",IFERROR(_xll.BDP(TKR,$G61,"EQY_FUND_RELATIVE_PERIOD",AD$12,"FA_ADJUSTED",ADJ,"EQY_FUND_CRNCY",CURR_O,"ACCOUNTING_STANDARD_OVERRIDE",ACC_O,"EQY_CONSOLIDATED",CONS_O,"fill=b")*1,"")))</f>
        <v/>
      </c>
      <c r="AE61" s="14" t="str">
        <f>IF(LEN($G61)=0,"",IF(LEN(AE$12)=0,"",IFERROR(_xll.BDP(TKR,$G61,"EQY_FUND_RELATIVE_PERIOD",AE$12,"FA_ADJUSTED",ADJ,"EQY_FUND_CRNCY",CURR_O,"ACCOUNTING_STANDARD_OVERRIDE",ACC_O,"EQY_CONSOLIDATED",CONS_O,"fill=b")*1,"")))</f>
        <v/>
      </c>
      <c r="AF61" s="14" t="str">
        <f>IF(LEN($G61)=0,"",IF(LEN(AF$12)=0,"",IFERROR(_xll.BDP(TKR,$G61,"EQY_FUND_RELATIVE_PERIOD",AF$12,"FA_ADJUSTED",ADJ,"EQY_FUND_CRNCY",CURR_O,"ACCOUNTING_STANDARD_OVERRIDE",ACC_O,"EQY_CONSOLIDATED",CONS_O,"fill=b")*1,"")))</f>
        <v/>
      </c>
      <c r="AG61" s="14" t="str">
        <f>IF(LEN($G61)=0,"",IF(LEN(AG$12)=0,"",IFERROR(_xll.BDP(TKR,$G61,"EQY_FUND_RELATIVE_PERIOD",AG$12,"FA_ADJUSTED",ADJ,"EQY_FUND_CRNCY",CURR_O,"ACCOUNTING_STANDARD_OVERRIDE",ACC_O,"EQY_CONSOLIDATED",CONS_O,"fill=b")*1,"")))</f>
        <v/>
      </c>
      <c r="AH61" s="14" t="str">
        <f>IF(LEN($G61)=0,"",IF(LEN(AH$12)=0,"",IFERROR(_xll.BDP(TKR,$G61,"EQY_FUND_RELATIVE_PERIOD",AH$12,"FA_ADJUSTED",ADJ,"EQY_FUND_CRNCY",CURR_O,"ACCOUNTING_STANDARD_OVERRIDE",ACC_O,"EQY_CONSOLIDATED",CONS_O,"fill=b")*1,"")))</f>
        <v/>
      </c>
      <c r="AI61" s="14" t="str">
        <f>IF(LEN($G61)=0,"",IF(LEN(AI$12)=0,"",IFERROR(_xll.BDP(TKR,$G61,"EQY_FUND_RELATIVE_PERIOD",AI$12,"FA_ADJUSTED",ADJ,"EQY_FUND_CRNCY",CURR_O,"ACCOUNTING_STANDARD_OVERRIDE",ACC_O,"EQY_CONSOLIDATED",CONS_O,"fill=b")*1,"")))</f>
        <v/>
      </c>
      <c r="AJ61" s="14" t="str">
        <f>IF(LEN($G61)=0,"",IF(LEN(AJ$12)=0,"",IFERROR(_xll.BDP(TKR,$G61,"EQY_FUND_RELATIVE_PERIOD",AJ$12,"FA_ADJUSTED",ADJ,"EQY_FUND_CRNCY",CURR_O,"ACCOUNTING_STANDARD_OVERRIDE",ACC_O,"EQY_CONSOLIDATED",CONS_O,"fill=b")*1,"")))</f>
        <v/>
      </c>
      <c r="AK61" s="14" t="str">
        <f>IF(LEN($G61)=0,"",IF(LEN(AK$12)=0,"",IFERROR(_xll.BDP(TKR,$G61,"EQY_FUND_RELATIVE_PERIOD",AK$12,"FA_ADJUSTED",ADJ,"EQY_FUND_CRNCY",CURR_O,"ACCOUNTING_STANDARD_OVERRIDE",ACC_O,"EQY_CONSOLIDATED",CONS_O,"fill=b")*1,"")))</f>
        <v/>
      </c>
      <c r="AL61" s="14" t="str">
        <f>IF(LEN($G61)=0,"",IF(LEN(AL$12)=0,"",IFERROR(_xll.BDP(TKR,$G61,"EQY_FUND_RELATIVE_PERIOD",AL$12,"FA_ADJUSTED",ADJ,"EQY_FUND_CRNCY",CURR_O,"ACCOUNTING_STANDARD_OVERRIDE",ACC_O,"EQY_CONSOLIDATED",CONS_O,"fill=b")*1,"")))</f>
        <v/>
      </c>
      <c r="AM61" s="14" t="str">
        <f>IF(LEN($G61)=0,"",IF(LEN(AM$12)=0,"",IFERROR(_xll.BDP(TKR,$G61,"EQY_FUND_RELATIVE_PERIOD",AM$12,"FA_ADJUSTED",ADJ,"EQY_FUND_CRNCY",CURR_O,"ACCOUNTING_STANDARD_OVERRIDE",ACC_O,"EQY_CONSOLIDATED",CONS_O,"fill=b")*1,"")))</f>
        <v/>
      </c>
      <c r="AN61" s="14" t="str">
        <f>IF(LEN($G61)=0,"",IF(LEN(AN$12)=0,"",IFERROR(_xll.BDP(TKR,$G61,"EQY_FUND_RELATIVE_PERIOD",AN$12,"FA_ADJUSTED",ADJ,"EQY_FUND_CRNCY",CURR_O,"ACCOUNTING_STANDARD_OVERRIDE",ACC_O,"EQY_CONSOLIDATED",CONS_O,"fill=b")*1,"")))</f>
        <v/>
      </c>
      <c r="AO61" s="14" t="str">
        <f>IF(LEN($G61)=0,"",IF(LEN(AO$12)=0,"",IFERROR(_xll.BDP(TKR,$G61,"EQY_FUND_RELATIVE_PERIOD",AO$12,"FA_ADJUSTED",ADJ,"EQY_FUND_CRNCY",CURR_O,"ACCOUNTING_STANDARD_OVERRIDE",ACC_O,"EQY_CONSOLIDATED",CONS_O,"fill=b")*1,"")))</f>
        <v/>
      </c>
      <c r="AP61" s="14" t="str">
        <f>IF(LEN($G61)=0,"",IF(LEN(AP$12)=0,"",IFERROR(_xll.BDP(TKR,$G61,"EQY_FUND_RELATIVE_PERIOD",AP$12,"FA_ADJUSTED",ADJ,"EQY_FUND_CRNCY",CURR_O,"ACCOUNTING_STANDARD_OVERRIDE",ACC_O,"EQY_CONSOLIDATED",CONS_O,"fill=b")*1,"")))</f>
        <v/>
      </c>
      <c r="AQ61" s="14" t="str">
        <f>IF(LEN($G61)=0,"",IF(LEN(AQ$12)=0,"",IFERROR(_xll.BDP(TKR,$G61,"EQY_FUND_RELATIVE_PERIOD",AQ$12,"FA_ADJUSTED",ADJ,"EQY_FUND_CRNCY",CURR_O,"ACCOUNTING_STANDARD_OVERRIDE",ACC_O,"EQY_CONSOLIDATED",CONS_O,"fill=b")*1,"")))</f>
        <v/>
      </c>
      <c r="AR61" s="14" t="str">
        <f>IF(LEN($G61)=0,"",IF(LEN(AR$12)=0,"",IFERROR(_xll.BDP(TKR,$G61,"EQY_FUND_RELATIVE_PERIOD",AR$12,"FA_ADJUSTED",ADJ,"EQY_FUND_CRNCY",CURR_O,"ACCOUNTING_STANDARD_OVERRIDE",ACC_O,"EQY_CONSOLIDATED",CONS_O,"fill=b")*1,"")))</f>
        <v/>
      </c>
      <c r="AS61" s="14" t="str">
        <f>IF(LEN($G61)=0,"",IF(LEN(AS$12)=0,"",IFERROR(_xll.BDP(TKR,$G61,"EQY_FUND_RELATIVE_PERIOD",AS$12,"FA_ADJUSTED",ADJ,"EQY_FUND_CRNCY",CURR_O,"ACCOUNTING_STANDARD_OVERRIDE",ACC_O,"EQY_CONSOLIDATED",CONS_O,"fill=b")*1,"")))</f>
        <v/>
      </c>
      <c r="AT61" s="14" t="str">
        <f>IF(LEN($G61)=0,"",IF(LEN(AT$12)=0,"",IFERROR(_xll.BDP(TKR,$G61,"EQY_FUND_RELATIVE_PERIOD",AT$12,"FA_ADJUSTED",ADJ,"EQY_FUND_CRNCY",CURR_O,"ACCOUNTING_STANDARD_OVERRIDE",ACC_O,"EQY_CONSOLIDATED",CONS_O,"fill=b")*1,"")))</f>
        <v/>
      </c>
      <c r="AU61" s="14" t="str">
        <f>IF(LEN($G61)=0,"",IF(LEN(AU$12)=0,"",IFERROR(_xll.BDP(TKR,$G61,"EQY_FUND_RELATIVE_PERIOD",AU$12,"FA_ADJUSTED",ADJ,"EQY_FUND_CRNCY",CURR_O,"ACCOUNTING_STANDARD_OVERRIDE",ACC_O,"EQY_CONSOLIDATED",CONS_O,"fill=b")*1,"")))</f>
        <v/>
      </c>
      <c r="AV61" s="14" t="str">
        <f>IF(LEN($G61)=0,"",IF(LEN(AV$12)=0,"",IFERROR(_xll.BDP(TKR,$G61,"EQY_FUND_RELATIVE_PERIOD",AV$12,"FA_ADJUSTED",ADJ,"EQY_FUND_CRNCY",CURR_O,"ACCOUNTING_STANDARD_OVERRIDE",ACC_O,"EQY_CONSOLIDATED",CONS_O,"fill=b")*1,"")))</f>
        <v/>
      </c>
      <c r="AW61" s="14" t="str">
        <f>IF(LEN($G61)=0,"",IF(LEN(AW$12)=0,"",IFERROR(_xll.BDP(TKR,$G61,"EQY_FUND_RELATIVE_PERIOD",AW$12,"FA_ADJUSTED",ADJ,"EQY_FUND_CRNCY",CURR_O,"ACCOUNTING_STANDARD_OVERRIDE",ACC_O,"EQY_CONSOLIDATED",CONS_O,"fill=b")*1,"")))</f>
        <v/>
      </c>
      <c r="AX61" s="14" t="str">
        <f>IF(LEN($G61)=0,"",IF(LEN(AX$12)=0,"",IFERROR(_xll.BDP(TKR,$G61,"EQY_FUND_RELATIVE_PERIOD",AX$12,"FA_ADJUSTED",ADJ,"EQY_FUND_CRNCY",CURR_O,"ACCOUNTING_STANDARD_OVERRIDE",ACC_O,"EQY_CONSOLIDATED",CONS_O,"fill=b")*1,"")))</f>
        <v/>
      </c>
      <c r="AY61" s="14" t="str">
        <f>IF(LEN($G61)=0,"",IF(LEN(AY$12)=0,"",IFERROR(_xll.BDP(TKR,$G61,"EQY_FUND_RELATIVE_PERIOD",AY$12,"FA_ADJUSTED",ADJ,"EQY_FUND_CRNCY",CURR_O,"ACCOUNTING_STANDARD_OVERRIDE",ACC_O,"EQY_CONSOLIDATED",CONS_O,"fill=b")*1,"")))</f>
        <v/>
      </c>
      <c r="AZ61" s="14" t="str">
        <f>IF(LEN($G61)=0,"",IF(LEN(AZ$12)=0,"",IFERROR(_xll.BDP(TKR,$G61,"EQY_FUND_RELATIVE_PERIOD",AZ$12,"FA_ADJUSTED",ADJ,"EQY_FUND_CRNCY",CURR_O,"ACCOUNTING_STANDARD_OVERRIDE",ACC_O,"EQY_CONSOLIDATED",CONS_O,"fill=b")*1,"")))</f>
        <v/>
      </c>
      <c r="BA61" s="14" t="str">
        <f>IF(LEN($G61)=0,"",IF(LEN(BA$12)=0,"",IFERROR(_xll.BDP(TKR,$G61,"EQY_FUND_RELATIVE_PERIOD",BA$12,"FA_ADJUSTED",ADJ,"EQY_FUND_CRNCY",CURR_O,"ACCOUNTING_STANDARD_OVERRIDE",ACC_O,"EQY_CONSOLIDATED",CONS_O,"fill=b")*1,"")))</f>
        <v/>
      </c>
      <c r="BB61" s="14" t="str">
        <f>IF(LEN($G61)=0,"",IF(LEN(BB$12)=0,"",IFERROR(_xll.BDP(TKR,$G61,"EQY_FUND_RELATIVE_PERIOD",BB$12,"FA_ADJUSTED",ADJ,"EQY_FUND_CRNCY",CURR_O,"ACCOUNTING_STANDARD_OVERRIDE",ACC_O,"EQY_CONSOLIDATED",CONS_O,"fill=b")*1,"")))</f>
        <v/>
      </c>
      <c r="BC61" s="14" t="str">
        <f>IF(LEN($G61)=0,"",IF(LEN(BC$12)=0,"",IFERROR(_xll.BDP(TKR,$G61,"EQY_FUND_RELATIVE_PERIOD",BC$12,"FA_ADJUSTED",ADJ,"EQY_FUND_CRNCY",CURR_O,"ACCOUNTING_STANDARD_OVERRIDE",ACC_O,"EQY_CONSOLIDATED",CONS_O,"fill=b")*1,"")))</f>
        <v/>
      </c>
      <c r="BD61" s="14" t="str">
        <f>IF(LEN($G61)=0,"",IF(LEN(BD$12)=0,"",IFERROR(_xll.BDP(TKR,$G61,"EQY_FUND_RELATIVE_PERIOD",BD$12,"FA_ADJUSTED",ADJ,"EQY_FUND_CRNCY",CURR_O,"ACCOUNTING_STANDARD_OVERRIDE",ACC_O,"EQY_CONSOLIDATED",CONS_O,"fill=b")*1,"")))</f>
        <v/>
      </c>
    </row>
    <row r="62" spans="17:56">
      <c r="Q62" s="14" t="str">
        <f>IF(LEN($G62)=0,"",IF(LEN(Q$12)=0,"",IFERROR(_xll.BDP(TKR,$G62,"EQY_FUND_RELATIVE_PERIOD",Q$12,"FA_ADJUSTED",ADJ,"EQY_FUND_CRNCY",CURR_O,"ACCOUNTING_STANDARD_OVERRIDE",ACC_O,"EQY_CONSOLIDATED",CONS_O,"fill=b")*1,"")))</f>
        <v/>
      </c>
      <c r="R62" s="14" t="str">
        <f>IF(LEN($G62)=0,"",IF(LEN(R$12)=0,"",IFERROR(_xll.BDP(TKR,$G62,"EQY_FUND_RELATIVE_PERIOD",R$12,"FA_ADJUSTED",ADJ,"EQY_FUND_CRNCY",CURR_O,"ACCOUNTING_STANDARD_OVERRIDE",ACC_O,"EQY_CONSOLIDATED",CONS_O,"fill=b")*1,"")))</f>
        <v/>
      </c>
      <c r="S62" s="14" t="str">
        <f>IF(LEN($G62)=0,"",IF(LEN(S$12)=0,"",IFERROR(_xll.BDP(TKR,$G62,"EQY_FUND_RELATIVE_PERIOD",S$12,"FA_ADJUSTED",ADJ,"EQY_FUND_CRNCY",CURR_O,"ACCOUNTING_STANDARD_OVERRIDE",ACC_O,"EQY_CONSOLIDATED",CONS_O,"fill=b")*1,"")))</f>
        <v/>
      </c>
      <c r="T62" s="14" t="str">
        <f>IF(LEN($G62)=0,"",IF(LEN(T$12)=0,"",IFERROR(_xll.BDP(TKR,$G62,"EQY_FUND_RELATIVE_PERIOD",T$12,"FA_ADJUSTED",ADJ,"EQY_FUND_CRNCY",CURR_O,"ACCOUNTING_STANDARD_OVERRIDE",ACC_O,"EQY_CONSOLIDATED",CONS_O,"fill=b")*1,"")))</f>
        <v/>
      </c>
      <c r="U62" s="14" t="str">
        <f>IF(LEN($G62)=0,"",IF(LEN(U$12)=0,"",IFERROR(_xll.BDP(TKR,$G62,"EQY_FUND_RELATIVE_PERIOD",U$12,"FA_ADJUSTED",ADJ,"EQY_FUND_CRNCY",CURR_O,"ACCOUNTING_STANDARD_OVERRIDE",ACC_O,"EQY_CONSOLIDATED",CONS_O,"fill=b")*1,"")))</f>
        <v/>
      </c>
      <c r="V62" s="14" t="str">
        <f>IF(LEN($G62)=0,"",IF(LEN(V$12)=0,"",IFERROR(_xll.BDP(TKR,$G62,"EQY_FUND_RELATIVE_PERIOD",V$12,"FA_ADJUSTED",ADJ,"EQY_FUND_CRNCY",CURR_O,"ACCOUNTING_STANDARD_OVERRIDE",ACC_O,"EQY_CONSOLIDATED",CONS_O,"fill=b")*1,"")))</f>
        <v/>
      </c>
      <c r="W62" s="14" t="str">
        <f>IF(LEN($G62)=0,"",IF(LEN(W$12)=0,"",IFERROR(_xll.BDP(TKR,$G62,"EQY_FUND_RELATIVE_PERIOD",W$12,"FA_ADJUSTED",ADJ,"EQY_FUND_CRNCY",CURR_O,"ACCOUNTING_STANDARD_OVERRIDE",ACC_O,"EQY_CONSOLIDATED",CONS_O,"fill=b")*1,"")))</f>
        <v/>
      </c>
      <c r="X62" s="14" t="str">
        <f>IF(LEN($G62)=0,"",IF(LEN(X$12)=0,"",IFERROR(_xll.BDP(TKR,$G62,"EQY_FUND_RELATIVE_PERIOD",X$12,"FA_ADJUSTED",ADJ,"EQY_FUND_CRNCY",CURR_O,"ACCOUNTING_STANDARD_OVERRIDE",ACC_O,"EQY_CONSOLIDATED",CONS_O,"fill=b")*1,"")))</f>
        <v/>
      </c>
      <c r="Y62" s="14" t="str">
        <f>IF(LEN($G62)=0,"",IF(LEN(Y$12)=0,"",IFERROR(_xll.BDP(TKR,$G62,"EQY_FUND_RELATIVE_PERIOD",Y$12,"FA_ADJUSTED",ADJ,"EQY_FUND_CRNCY",CURR_O,"ACCOUNTING_STANDARD_OVERRIDE",ACC_O,"EQY_CONSOLIDATED",CONS_O,"fill=b")*1,"")))</f>
        <v/>
      </c>
      <c r="Z62" s="14" t="str">
        <f>IF(LEN($G62)=0,"",IF(LEN(Z$12)=0,"",IFERROR(_xll.BDP(TKR,$G62,"EQY_FUND_RELATIVE_PERIOD",Z$12,"FA_ADJUSTED",ADJ,"EQY_FUND_CRNCY",CURR_O,"ACCOUNTING_STANDARD_OVERRIDE",ACC_O,"EQY_CONSOLIDATED",CONS_O,"fill=b")*1,"")))</f>
        <v/>
      </c>
      <c r="AA62" s="14" t="str">
        <f>IF(LEN($G62)=0,"",IF(LEN(AA$12)=0,"",IFERROR(_xll.BDP(TKR,$G62,"EQY_FUND_RELATIVE_PERIOD",AA$12,"FA_ADJUSTED",ADJ,"EQY_FUND_CRNCY",CURR_O,"ACCOUNTING_STANDARD_OVERRIDE",ACC_O,"EQY_CONSOLIDATED",CONS_O,"fill=b")*1,"")))</f>
        <v/>
      </c>
      <c r="AB62" s="14" t="str">
        <f>IF(LEN($G62)=0,"",IF(LEN(AB$12)=0,"",IFERROR(_xll.BDP(TKR,$G62,"EQY_FUND_RELATIVE_PERIOD",AB$12,"FA_ADJUSTED",ADJ,"EQY_FUND_CRNCY",CURR_O,"ACCOUNTING_STANDARD_OVERRIDE",ACC_O,"EQY_CONSOLIDATED",CONS_O,"fill=b")*1,"")))</f>
        <v/>
      </c>
      <c r="AC62" s="14" t="str">
        <f>IF(LEN($G62)=0,"",IF(LEN(AC$12)=0,"",IFERROR(_xll.BDP(TKR,$G62,"EQY_FUND_RELATIVE_PERIOD",AC$12,"FA_ADJUSTED",ADJ,"EQY_FUND_CRNCY",CURR_O,"ACCOUNTING_STANDARD_OVERRIDE",ACC_O,"EQY_CONSOLIDATED",CONS_O,"fill=b")*1,"")))</f>
        <v/>
      </c>
      <c r="AD62" s="14" t="str">
        <f>IF(LEN($G62)=0,"",IF(LEN(AD$12)=0,"",IFERROR(_xll.BDP(TKR,$G62,"EQY_FUND_RELATIVE_PERIOD",AD$12,"FA_ADJUSTED",ADJ,"EQY_FUND_CRNCY",CURR_O,"ACCOUNTING_STANDARD_OVERRIDE",ACC_O,"EQY_CONSOLIDATED",CONS_O,"fill=b")*1,"")))</f>
        <v/>
      </c>
      <c r="AE62" s="14" t="str">
        <f>IF(LEN($G62)=0,"",IF(LEN(AE$12)=0,"",IFERROR(_xll.BDP(TKR,$G62,"EQY_FUND_RELATIVE_PERIOD",AE$12,"FA_ADJUSTED",ADJ,"EQY_FUND_CRNCY",CURR_O,"ACCOUNTING_STANDARD_OVERRIDE",ACC_O,"EQY_CONSOLIDATED",CONS_O,"fill=b")*1,"")))</f>
        <v/>
      </c>
      <c r="AF62" s="14" t="str">
        <f>IF(LEN($G62)=0,"",IF(LEN(AF$12)=0,"",IFERROR(_xll.BDP(TKR,$G62,"EQY_FUND_RELATIVE_PERIOD",AF$12,"FA_ADJUSTED",ADJ,"EQY_FUND_CRNCY",CURR_O,"ACCOUNTING_STANDARD_OVERRIDE",ACC_O,"EQY_CONSOLIDATED",CONS_O,"fill=b")*1,"")))</f>
        <v/>
      </c>
      <c r="AG62" s="14" t="str">
        <f>IF(LEN($G62)=0,"",IF(LEN(AG$12)=0,"",IFERROR(_xll.BDP(TKR,$G62,"EQY_FUND_RELATIVE_PERIOD",AG$12,"FA_ADJUSTED",ADJ,"EQY_FUND_CRNCY",CURR_O,"ACCOUNTING_STANDARD_OVERRIDE",ACC_O,"EQY_CONSOLIDATED",CONS_O,"fill=b")*1,"")))</f>
        <v/>
      </c>
      <c r="AH62" s="14" t="str">
        <f>IF(LEN($G62)=0,"",IF(LEN(AH$12)=0,"",IFERROR(_xll.BDP(TKR,$G62,"EQY_FUND_RELATIVE_PERIOD",AH$12,"FA_ADJUSTED",ADJ,"EQY_FUND_CRNCY",CURR_O,"ACCOUNTING_STANDARD_OVERRIDE",ACC_O,"EQY_CONSOLIDATED",CONS_O,"fill=b")*1,"")))</f>
        <v/>
      </c>
      <c r="AI62" s="14" t="str">
        <f>IF(LEN($G62)=0,"",IF(LEN(AI$12)=0,"",IFERROR(_xll.BDP(TKR,$G62,"EQY_FUND_RELATIVE_PERIOD",AI$12,"FA_ADJUSTED",ADJ,"EQY_FUND_CRNCY",CURR_O,"ACCOUNTING_STANDARD_OVERRIDE",ACC_O,"EQY_CONSOLIDATED",CONS_O,"fill=b")*1,"")))</f>
        <v/>
      </c>
      <c r="AJ62" s="14" t="str">
        <f>IF(LEN($G62)=0,"",IF(LEN(AJ$12)=0,"",IFERROR(_xll.BDP(TKR,$G62,"EQY_FUND_RELATIVE_PERIOD",AJ$12,"FA_ADJUSTED",ADJ,"EQY_FUND_CRNCY",CURR_O,"ACCOUNTING_STANDARD_OVERRIDE",ACC_O,"EQY_CONSOLIDATED",CONS_O,"fill=b")*1,"")))</f>
        <v/>
      </c>
      <c r="AK62" s="14" t="str">
        <f>IF(LEN($G62)=0,"",IF(LEN(AK$12)=0,"",IFERROR(_xll.BDP(TKR,$G62,"EQY_FUND_RELATIVE_PERIOD",AK$12,"FA_ADJUSTED",ADJ,"EQY_FUND_CRNCY",CURR_O,"ACCOUNTING_STANDARD_OVERRIDE",ACC_O,"EQY_CONSOLIDATED",CONS_O,"fill=b")*1,"")))</f>
        <v/>
      </c>
      <c r="AL62" s="14" t="str">
        <f>IF(LEN($G62)=0,"",IF(LEN(AL$12)=0,"",IFERROR(_xll.BDP(TKR,$G62,"EQY_FUND_RELATIVE_PERIOD",AL$12,"FA_ADJUSTED",ADJ,"EQY_FUND_CRNCY",CURR_O,"ACCOUNTING_STANDARD_OVERRIDE",ACC_O,"EQY_CONSOLIDATED",CONS_O,"fill=b")*1,"")))</f>
        <v/>
      </c>
      <c r="AM62" s="14" t="str">
        <f>IF(LEN($G62)=0,"",IF(LEN(AM$12)=0,"",IFERROR(_xll.BDP(TKR,$G62,"EQY_FUND_RELATIVE_PERIOD",AM$12,"FA_ADJUSTED",ADJ,"EQY_FUND_CRNCY",CURR_O,"ACCOUNTING_STANDARD_OVERRIDE",ACC_O,"EQY_CONSOLIDATED",CONS_O,"fill=b")*1,"")))</f>
        <v/>
      </c>
      <c r="AN62" s="14" t="str">
        <f>IF(LEN($G62)=0,"",IF(LEN(AN$12)=0,"",IFERROR(_xll.BDP(TKR,$G62,"EQY_FUND_RELATIVE_PERIOD",AN$12,"FA_ADJUSTED",ADJ,"EQY_FUND_CRNCY",CURR_O,"ACCOUNTING_STANDARD_OVERRIDE",ACC_O,"EQY_CONSOLIDATED",CONS_O,"fill=b")*1,"")))</f>
        <v/>
      </c>
      <c r="AO62" s="14" t="str">
        <f>IF(LEN($G62)=0,"",IF(LEN(AO$12)=0,"",IFERROR(_xll.BDP(TKR,$G62,"EQY_FUND_RELATIVE_PERIOD",AO$12,"FA_ADJUSTED",ADJ,"EQY_FUND_CRNCY",CURR_O,"ACCOUNTING_STANDARD_OVERRIDE",ACC_O,"EQY_CONSOLIDATED",CONS_O,"fill=b")*1,"")))</f>
        <v/>
      </c>
      <c r="AP62" s="14" t="str">
        <f>IF(LEN($G62)=0,"",IF(LEN(AP$12)=0,"",IFERROR(_xll.BDP(TKR,$G62,"EQY_FUND_RELATIVE_PERIOD",AP$12,"FA_ADJUSTED",ADJ,"EQY_FUND_CRNCY",CURR_O,"ACCOUNTING_STANDARD_OVERRIDE",ACC_O,"EQY_CONSOLIDATED",CONS_O,"fill=b")*1,"")))</f>
        <v/>
      </c>
      <c r="AQ62" s="14" t="str">
        <f>IF(LEN($G62)=0,"",IF(LEN(AQ$12)=0,"",IFERROR(_xll.BDP(TKR,$G62,"EQY_FUND_RELATIVE_PERIOD",AQ$12,"FA_ADJUSTED",ADJ,"EQY_FUND_CRNCY",CURR_O,"ACCOUNTING_STANDARD_OVERRIDE",ACC_O,"EQY_CONSOLIDATED",CONS_O,"fill=b")*1,"")))</f>
        <v/>
      </c>
      <c r="AR62" s="14" t="str">
        <f>IF(LEN($G62)=0,"",IF(LEN(AR$12)=0,"",IFERROR(_xll.BDP(TKR,$G62,"EQY_FUND_RELATIVE_PERIOD",AR$12,"FA_ADJUSTED",ADJ,"EQY_FUND_CRNCY",CURR_O,"ACCOUNTING_STANDARD_OVERRIDE",ACC_O,"EQY_CONSOLIDATED",CONS_O,"fill=b")*1,"")))</f>
        <v/>
      </c>
      <c r="AS62" s="14" t="str">
        <f>IF(LEN($G62)=0,"",IF(LEN(AS$12)=0,"",IFERROR(_xll.BDP(TKR,$G62,"EQY_FUND_RELATIVE_PERIOD",AS$12,"FA_ADJUSTED",ADJ,"EQY_FUND_CRNCY",CURR_O,"ACCOUNTING_STANDARD_OVERRIDE",ACC_O,"EQY_CONSOLIDATED",CONS_O,"fill=b")*1,"")))</f>
        <v/>
      </c>
      <c r="AT62" s="14" t="str">
        <f>IF(LEN($G62)=0,"",IF(LEN(AT$12)=0,"",IFERROR(_xll.BDP(TKR,$G62,"EQY_FUND_RELATIVE_PERIOD",AT$12,"FA_ADJUSTED",ADJ,"EQY_FUND_CRNCY",CURR_O,"ACCOUNTING_STANDARD_OVERRIDE",ACC_O,"EQY_CONSOLIDATED",CONS_O,"fill=b")*1,"")))</f>
        <v/>
      </c>
      <c r="AU62" s="14" t="str">
        <f>IF(LEN($G62)=0,"",IF(LEN(AU$12)=0,"",IFERROR(_xll.BDP(TKR,$G62,"EQY_FUND_RELATIVE_PERIOD",AU$12,"FA_ADJUSTED",ADJ,"EQY_FUND_CRNCY",CURR_O,"ACCOUNTING_STANDARD_OVERRIDE",ACC_O,"EQY_CONSOLIDATED",CONS_O,"fill=b")*1,"")))</f>
        <v/>
      </c>
      <c r="AV62" s="14" t="str">
        <f>IF(LEN($G62)=0,"",IF(LEN(AV$12)=0,"",IFERROR(_xll.BDP(TKR,$G62,"EQY_FUND_RELATIVE_PERIOD",AV$12,"FA_ADJUSTED",ADJ,"EQY_FUND_CRNCY",CURR_O,"ACCOUNTING_STANDARD_OVERRIDE",ACC_O,"EQY_CONSOLIDATED",CONS_O,"fill=b")*1,"")))</f>
        <v/>
      </c>
      <c r="AW62" s="14" t="str">
        <f>IF(LEN($G62)=0,"",IF(LEN(AW$12)=0,"",IFERROR(_xll.BDP(TKR,$G62,"EQY_FUND_RELATIVE_PERIOD",AW$12,"FA_ADJUSTED",ADJ,"EQY_FUND_CRNCY",CURR_O,"ACCOUNTING_STANDARD_OVERRIDE",ACC_O,"EQY_CONSOLIDATED",CONS_O,"fill=b")*1,"")))</f>
        <v/>
      </c>
      <c r="AX62" s="14" t="str">
        <f>IF(LEN($G62)=0,"",IF(LEN(AX$12)=0,"",IFERROR(_xll.BDP(TKR,$G62,"EQY_FUND_RELATIVE_PERIOD",AX$12,"FA_ADJUSTED",ADJ,"EQY_FUND_CRNCY",CURR_O,"ACCOUNTING_STANDARD_OVERRIDE",ACC_O,"EQY_CONSOLIDATED",CONS_O,"fill=b")*1,"")))</f>
        <v/>
      </c>
      <c r="AY62" s="14" t="str">
        <f>IF(LEN($G62)=0,"",IF(LEN(AY$12)=0,"",IFERROR(_xll.BDP(TKR,$G62,"EQY_FUND_RELATIVE_PERIOD",AY$12,"FA_ADJUSTED",ADJ,"EQY_FUND_CRNCY",CURR_O,"ACCOUNTING_STANDARD_OVERRIDE",ACC_O,"EQY_CONSOLIDATED",CONS_O,"fill=b")*1,"")))</f>
        <v/>
      </c>
      <c r="AZ62" s="14" t="str">
        <f>IF(LEN($G62)=0,"",IF(LEN(AZ$12)=0,"",IFERROR(_xll.BDP(TKR,$G62,"EQY_FUND_RELATIVE_PERIOD",AZ$12,"FA_ADJUSTED",ADJ,"EQY_FUND_CRNCY",CURR_O,"ACCOUNTING_STANDARD_OVERRIDE",ACC_O,"EQY_CONSOLIDATED",CONS_O,"fill=b")*1,"")))</f>
        <v/>
      </c>
      <c r="BA62" s="14" t="str">
        <f>IF(LEN($G62)=0,"",IF(LEN(BA$12)=0,"",IFERROR(_xll.BDP(TKR,$G62,"EQY_FUND_RELATIVE_PERIOD",BA$12,"FA_ADJUSTED",ADJ,"EQY_FUND_CRNCY",CURR_O,"ACCOUNTING_STANDARD_OVERRIDE",ACC_O,"EQY_CONSOLIDATED",CONS_O,"fill=b")*1,"")))</f>
        <v/>
      </c>
      <c r="BB62" s="14" t="str">
        <f>IF(LEN($G62)=0,"",IF(LEN(BB$12)=0,"",IFERROR(_xll.BDP(TKR,$G62,"EQY_FUND_RELATIVE_PERIOD",BB$12,"FA_ADJUSTED",ADJ,"EQY_FUND_CRNCY",CURR_O,"ACCOUNTING_STANDARD_OVERRIDE",ACC_O,"EQY_CONSOLIDATED",CONS_O,"fill=b")*1,"")))</f>
        <v/>
      </c>
      <c r="BC62" s="14" t="str">
        <f>IF(LEN($G62)=0,"",IF(LEN(BC$12)=0,"",IFERROR(_xll.BDP(TKR,$G62,"EQY_FUND_RELATIVE_PERIOD",BC$12,"FA_ADJUSTED",ADJ,"EQY_FUND_CRNCY",CURR_O,"ACCOUNTING_STANDARD_OVERRIDE",ACC_O,"EQY_CONSOLIDATED",CONS_O,"fill=b")*1,"")))</f>
        <v/>
      </c>
      <c r="BD62" s="14" t="str">
        <f>IF(LEN($G62)=0,"",IF(LEN(BD$12)=0,"",IFERROR(_xll.BDP(TKR,$G62,"EQY_FUND_RELATIVE_PERIOD",BD$12,"FA_ADJUSTED",ADJ,"EQY_FUND_CRNCY",CURR_O,"ACCOUNTING_STANDARD_OVERRIDE",ACC_O,"EQY_CONSOLIDATED",CONS_O,"fill=b")*1,"")))</f>
        <v/>
      </c>
    </row>
    <row r="63" spans="17:56">
      <c r="Q63" s="14" t="str">
        <f>IF(LEN($G63)=0,"",IF(LEN(Q$12)=0,"",IFERROR(_xll.BDP(TKR,$G63,"EQY_FUND_RELATIVE_PERIOD",Q$12,"FA_ADJUSTED",ADJ,"EQY_FUND_CRNCY",CURR_O,"ACCOUNTING_STANDARD_OVERRIDE",ACC_O,"EQY_CONSOLIDATED",CONS_O,"fill=b")*1,"")))</f>
        <v/>
      </c>
      <c r="R63" s="14" t="str">
        <f>IF(LEN($G63)=0,"",IF(LEN(R$12)=0,"",IFERROR(_xll.BDP(TKR,$G63,"EQY_FUND_RELATIVE_PERIOD",R$12,"FA_ADJUSTED",ADJ,"EQY_FUND_CRNCY",CURR_O,"ACCOUNTING_STANDARD_OVERRIDE",ACC_O,"EQY_CONSOLIDATED",CONS_O,"fill=b")*1,"")))</f>
        <v/>
      </c>
      <c r="S63" s="14" t="str">
        <f>IF(LEN($G63)=0,"",IF(LEN(S$12)=0,"",IFERROR(_xll.BDP(TKR,$G63,"EQY_FUND_RELATIVE_PERIOD",S$12,"FA_ADJUSTED",ADJ,"EQY_FUND_CRNCY",CURR_O,"ACCOUNTING_STANDARD_OVERRIDE",ACC_O,"EQY_CONSOLIDATED",CONS_O,"fill=b")*1,"")))</f>
        <v/>
      </c>
      <c r="T63" s="14" t="str">
        <f>IF(LEN($G63)=0,"",IF(LEN(T$12)=0,"",IFERROR(_xll.BDP(TKR,$G63,"EQY_FUND_RELATIVE_PERIOD",T$12,"FA_ADJUSTED",ADJ,"EQY_FUND_CRNCY",CURR_O,"ACCOUNTING_STANDARD_OVERRIDE",ACC_O,"EQY_CONSOLIDATED",CONS_O,"fill=b")*1,"")))</f>
        <v/>
      </c>
      <c r="U63" s="14" t="str">
        <f>IF(LEN($G63)=0,"",IF(LEN(U$12)=0,"",IFERROR(_xll.BDP(TKR,$G63,"EQY_FUND_RELATIVE_PERIOD",U$12,"FA_ADJUSTED",ADJ,"EQY_FUND_CRNCY",CURR_O,"ACCOUNTING_STANDARD_OVERRIDE",ACC_O,"EQY_CONSOLIDATED",CONS_O,"fill=b")*1,"")))</f>
        <v/>
      </c>
      <c r="V63" s="14" t="str">
        <f>IF(LEN($G63)=0,"",IF(LEN(V$12)=0,"",IFERROR(_xll.BDP(TKR,$G63,"EQY_FUND_RELATIVE_PERIOD",V$12,"FA_ADJUSTED",ADJ,"EQY_FUND_CRNCY",CURR_O,"ACCOUNTING_STANDARD_OVERRIDE",ACC_O,"EQY_CONSOLIDATED",CONS_O,"fill=b")*1,"")))</f>
        <v/>
      </c>
      <c r="W63" s="14" t="str">
        <f>IF(LEN($G63)=0,"",IF(LEN(W$12)=0,"",IFERROR(_xll.BDP(TKR,$G63,"EQY_FUND_RELATIVE_PERIOD",W$12,"FA_ADJUSTED",ADJ,"EQY_FUND_CRNCY",CURR_O,"ACCOUNTING_STANDARD_OVERRIDE",ACC_O,"EQY_CONSOLIDATED",CONS_O,"fill=b")*1,"")))</f>
        <v/>
      </c>
      <c r="X63" s="14" t="str">
        <f>IF(LEN($G63)=0,"",IF(LEN(X$12)=0,"",IFERROR(_xll.BDP(TKR,$G63,"EQY_FUND_RELATIVE_PERIOD",X$12,"FA_ADJUSTED",ADJ,"EQY_FUND_CRNCY",CURR_O,"ACCOUNTING_STANDARD_OVERRIDE",ACC_O,"EQY_CONSOLIDATED",CONS_O,"fill=b")*1,"")))</f>
        <v/>
      </c>
      <c r="Y63" s="14" t="str">
        <f>IF(LEN($G63)=0,"",IF(LEN(Y$12)=0,"",IFERROR(_xll.BDP(TKR,$G63,"EQY_FUND_RELATIVE_PERIOD",Y$12,"FA_ADJUSTED",ADJ,"EQY_FUND_CRNCY",CURR_O,"ACCOUNTING_STANDARD_OVERRIDE",ACC_O,"EQY_CONSOLIDATED",CONS_O,"fill=b")*1,"")))</f>
        <v/>
      </c>
      <c r="Z63" s="14" t="str">
        <f>IF(LEN($G63)=0,"",IF(LEN(Z$12)=0,"",IFERROR(_xll.BDP(TKR,$G63,"EQY_FUND_RELATIVE_PERIOD",Z$12,"FA_ADJUSTED",ADJ,"EQY_FUND_CRNCY",CURR_O,"ACCOUNTING_STANDARD_OVERRIDE",ACC_O,"EQY_CONSOLIDATED",CONS_O,"fill=b")*1,"")))</f>
        <v/>
      </c>
      <c r="AA63" s="14" t="str">
        <f>IF(LEN($G63)=0,"",IF(LEN(AA$12)=0,"",IFERROR(_xll.BDP(TKR,$G63,"EQY_FUND_RELATIVE_PERIOD",AA$12,"FA_ADJUSTED",ADJ,"EQY_FUND_CRNCY",CURR_O,"ACCOUNTING_STANDARD_OVERRIDE",ACC_O,"EQY_CONSOLIDATED",CONS_O,"fill=b")*1,"")))</f>
        <v/>
      </c>
      <c r="AB63" s="14" t="str">
        <f>IF(LEN($G63)=0,"",IF(LEN(AB$12)=0,"",IFERROR(_xll.BDP(TKR,$G63,"EQY_FUND_RELATIVE_PERIOD",AB$12,"FA_ADJUSTED",ADJ,"EQY_FUND_CRNCY",CURR_O,"ACCOUNTING_STANDARD_OVERRIDE",ACC_O,"EQY_CONSOLIDATED",CONS_O,"fill=b")*1,"")))</f>
        <v/>
      </c>
      <c r="AC63" s="14" t="str">
        <f>IF(LEN($G63)=0,"",IF(LEN(AC$12)=0,"",IFERROR(_xll.BDP(TKR,$G63,"EQY_FUND_RELATIVE_PERIOD",AC$12,"FA_ADJUSTED",ADJ,"EQY_FUND_CRNCY",CURR_O,"ACCOUNTING_STANDARD_OVERRIDE",ACC_O,"EQY_CONSOLIDATED",CONS_O,"fill=b")*1,"")))</f>
        <v/>
      </c>
      <c r="AD63" s="14" t="str">
        <f>IF(LEN($G63)=0,"",IF(LEN(AD$12)=0,"",IFERROR(_xll.BDP(TKR,$G63,"EQY_FUND_RELATIVE_PERIOD",AD$12,"FA_ADJUSTED",ADJ,"EQY_FUND_CRNCY",CURR_O,"ACCOUNTING_STANDARD_OVERRIDE",ACC_O,"EQY_CONSOLIDATED",CONS_O,"fill=b")*1,"")))</f>
        <v/>
      </c>
      <c r="AE63" s="14" t="str">
        <f>IF(LEN($G63)=0,"",IF(LEN(AE$12)=0,"",IFERROR(_xll.BDP(TKR,$G63,"EQY_FUND_RELATIVE_PERIOD",AE$12,"FA_ADJUSTED",ADJ,"EQY_FUND_CRNCY",CURR_O,"ACCOUNTING_STANDARD_OVERRIDE",ACC_O,"EQY_CONSOLIDATED",CONS_O,"fill=b")*1,"")))</f>
        <v/>
      </c>
      <c r="AF63" s="14" t="str">
        <f>IF(LEN($G63)=0,"",IF(LEN(AF$12)=0,"",IFERROR(_xll.BDP(TKR,$G63,"EQY_FUND_RELATIVE_PERIOD",AF$12,"FA_ADJUSTED",ADJ,"EQY_FUND_CRNCY",CURR_O,"ACCOUNTING_STANDARD_OVERRIDE",ACC_O,"EQY_CONSOLIDATED",CONS_O,"fill=b")*1,"")))</f>
        <v/>
      </c>
      <c r="AG63" s="14" t="str">
        <f>IF(LEN($G63)=0,"",IF(LEN(AG$12)=0,"",IFERROR(_xll.BDP(TKR,$G63,"EQY_FUND_RELATIVE_PERIOD",AG$12,"FA_ADJUSTED",ADJ,"EQY_FUND_CRNCY",CURR_O,"ACCOUNTING_STANDARD_OVERRIDE",ACC_O,"EQY_CONSOLIDATED",CONS_O,"fill=b")*1,"")))</f>
        <v/>
      </c>
      <c r="AH63" s="14" t="str">
        <f>IF(LEN($G63)=0,"",IF(LEN(AH$12)=0,"",IFERROR(_xll.BDP(TKR,$G63,"EQY_FUND_RELATIVE_PERIOD",AH$12,"FA_ADJUSTED",ADJ,"EQY_FUND_CRNCY",CURR_O,"ACCOUNTING_STANDARD_OVERRIDE",ACC_O,"EQY_CONSOLIDATED",CONS_O,"fill=b")*1,"")))</f>
        <v/>
      </c>
      <c r="AI63" s="14" t="str">
        <f>IF(LEN($G63)=0,"",IF(LEN(AI$12)=0,"",IFERROR(_xll.BDP(TKR,$G63,"EQY_FUND_RELATIVE_PERIOD",AI$12,"FA_ADJUSTED",ADJ,"EQY_FUND_CRNCY",CURR_O,"ACCOUNTING_STANDARD_OVERRIDE",ACC_O,"EQY_CONSOLIDATED",CONS_O,"fill=b")*1,"")))</f>
        <v/>
      </c>
      <c r="AJ63" s="14" t="str">
        <f>IF(LEN($G63)=0,"",IF(LEN(AJ$12)=0,"",IFERROR(_xll.BDP(TKR,$G63,"EQY_FUND_RELATIVE_PERIOD",AJ$12,"FA_ADJUSTED",ADJ,"EQY_FUND_CRNCY",CURR_O,"ACCOUNTING_STANDARD_OVERRIDE",ACC_O,"EQY_CONSOLIDATED",CONS_O,"fill=b")*1,"")))</f>
        <v/>
      </c>
      <c r="AK63" s="14" t="str">
        <f>IF(LEN($G63)=0,"",IF(LEN(AK$12)=0,"",IFERROR(_xll.BDP(TKR,$G63,"EQY_FUND_RELATIVE_PERIOD",AK$12,"FA_ADJUSTED",ADJ,"EQY_FUND_CRNCY",CURR_O,"ACCOUNTING_STANDARD_OVERRIDE",ACC_O,"EQY_CONSOLIDATED",CONS_O,"fill=b")*1,"")))</f>
        <v/>
      </c>
      <c r="AL63" s="14" t="str">
        <f>IF(LEN($G63)=0,"",IF(LEN(AL$12)=0,"",IFERROR(_xll.BDP(TKR,$G63,"EQY_FUND_RELATIVE_PERIOD",AL$12,"FA_ADJUSTED",ADJ,"EQY_FUND_CRNCY",CURR_O,"ACCOUNTING_STANDARD_OVERRIDE",ACC_O,"EQY_CONSOLIDATED",CONS_O,"fill=b")*1,"")))</f>
        <v/>
      </c>
      <c r="AM63" s="14" t="str">
        <f>IF(LEN($G63)=0,"",IF(LEN(AM$12)=0,"",IFERROR(_xll.BDP(TKR,$G63,"EQY_FUND_RELATIVE_PERIOD",AM$12,"FA_ADJUSTED",ADJ,"EQY_FUND_CRNCY",CURR_O,"ACCOUNTING_STANDARD_OVERRIDE",ACC_O,"EQY_CONSOLIDATED",CONS_O,"fill=b")*1,"")))</f>
        <v/>
      </c>
      <c r="AN63" s="14" t="str">
        <f>IF(LEN($G63)=0,"",IF(LEN(AN$12)=0,"",IFERROR(_xll.BDP(TKR,$G63,"EQY_FUND_RELATIVE_PERIOD",AN$12,"FA_ADJUSTED",ADJ,"EQY_FUND_CRNCY",CURR_O,"ACCOUNTING_STANDARD_OVERRIDE",ACC_O,"EQY_CONSOLIDATED",CONS_O,"fill=b")*1,"")))</f>
        <v/>
      </c>
      <c r="AO63" s="14" t="str">
        <f>IF(LEN($G63)=0,"",IF(LEN(AO$12)=0,"",IFERROR(_xll.BDP(TKR,$G63,"EQY_FUND_RELATIVE_PERIOD",AO$12,"FA_ADJUSTED",ADJ,"EQY_FUND_CRNCY",CURR_O,"ACCOUNTING_STANDARD_OVERRIDE",ACC_O,"EQY_CONSOLIDATED",CONS_O,"fill=b")*1,"")))</f>
        <v/>
      </c>
      <c r="AP63" s="14" t="str">
        <f>IF(LEN($G63)=0,"",IF(LEN(AP$12)=0,"",IFERROR(_xll.BDP(TKR,$G63,"EQY_FUND_RELATIVE_PERIOD",AP$12,"FA_ADJUSTED",ADJ,"EQY_FUND_CRNCY",CURR_O,"ACCOUNTING_STANDARD_OVERRIDE",ACC_O,"EQY_CONSOLIDATED",CONS_O,"fill=b")*1,"")))</f>
        <v/>
      </c>
      <c r="AQ63" s="14" t="str">
        <f>IF(LEN($G63)=0,"",IF(LEN(AQ$12)=0,"",IFERROR(_xll.BDP(TKR,$G63,"EQY_FUND_RELATIVE_PERIOD",AQ$12,"FA_ADJUSTED",ADJ,"EQY_FUND_CRNCY",CURR_O,"ACCOUNTING_STANDARD_OVERRIDE",ACC_O,"EQY_CONSOLIDATED",CONS_O,"fill=b")*1,"")))</f>
        <v/>
      </c>
      <c r="AR63" s="14" t="str">
        <f>IF(LEN($G63)=0,"",IF(LEN(AR$12)=0,"",IFERROR(_xll.BDP(TKR,$G63,"EQY_FUND_RELATIVE_PERIOD",AR$12,"FA_ADJUSTED",ADJ,"EQY_FUND_CRNCY",CURR_O,"ACCOUNTING_STANDARD_OVERRIDE",ACC_O,"EQY_CONSOLIDATED",CONS_O,"fill=b")*1,"")))</f>
        <v/>
      </c>
      <c r="AS63" s="14" t="str">
        <f>IF(LEN($G63)=0,"",IF(LEN(AS$12)=0,"",IFERROR(_xll.BDP(TKR,$G63,"EQY_FUND_RELATIVE_PERIOD",AS$12,"FA_ADJUSTED",ADJ,"EQY_FUND_CRNCY",CURR_O,"ACCOUNTING_STANDARD_OVERRIDE",ACC_O,"EQY_CONSOLIDATED",CONS_O,"fill=b")*1,"")))</f>
        <v/>
      </c>
      <c r="AT63" s="14" t="str">
        <f>IF(LEN($G63)=0,"",IF(LEN(AT$12)=0,"",IFERROR(_xll.BDP(TKR,$G63,"EQY_FUND_RELATIVE_PERIOD",AT$12,"FA_ADJUSTED",ADJ,"EQY_FUND_CRNCY",CURR_O,"ACCOUNTING_STANDARD_OVERRIDE",ACC_O,"EQY_CONSOLIDATED",CONS_O,"fill=b")*1,"")))</f>
        <v/>
      </c>
      <c r="AU63" s="14" t="str">
        <f>IF(LEN($G63)=0,"",IF(LEN(AU$12)=0,"",IFERROR(_xll.BDP(TKR,$G63,"EQY_FUND_RELATIVE_PERIOD",AU$12,"FA_ADJUSTED",ADJ,"EQY_FUND_CRNCY",CURR_O,"ACCOUNTING_STANDARD_OVERRIDE",ACC_O,"EQY_CONSOLIDATED",CONS_O,"fill=b")*1,"")))</f>
        <v/>
      </c>
      <c r="AV63" s="14" t="str">
        <f>IF(LEN($G63)=0,"",IF(LEN(AV$12)=0,"",IFERROR(_xll.BDP(TKR,$G63,"EQY_FUND_RELATIVE_PERIOD",AV$12,"FA_ADJUSTED",ADJ,"EQY_FUND_CRNCY",CURR_O,"ACCOUNTING_STANDARD_OVERRIDE",ACC_O,"EQY_CONSOLIDATED",CONS_O,"fill=b")*1,"")))</f>
        <v/>
      </c>
      <c r="AW63" s="14" t="str">
        <f>IF(LEN($G63)=0,"",IF(LEN(AW$12)=0,"",IFERROR(_xll.BDP(TKR,$G63,"EQY_FUND_RELATIVE_PERIOD",AW$12,"FA_ADJUSTED",ADJ,"EQY_FUND_CRNCY",CURR_O,"ACCOUNTING_STANDARD_OVERRIDE",ACC_O,"EQY_CONSOLIDATED",CONS_O,"fill=b")*1,"")))</f>
        <v/>
      </c>
      <c r="AX63" s="14" t="str">
        <f>IF(LEN($G63)=0,"",IF(LEN(AX$12)=0,"",IFERROR(_xll.BDP(TKR,$G63,"EQY_FUND_RELATIVE_PERIOD",AX$12,"FA_ADJUSTED",ADJ,"EQY_FUND_CRNCY",CURR_O,"ACCOUNTING_STANDARD_OVERRIDE",ACC_O,"EQY_CONSOLIDATED",CONS_O,"fill=b")*1,"")))</f>
        <v/>
      </c>
      <c r="AY63" s="14" t="str">
        <f>IF(LEN($G63)=0,"",IF(LEN(AY$12)=0,"",IFERROR(_xll.BDP(TKR,$G63,"EQY_FUND_RELATIVE_PERIOD",AY$12,"FA_ADJUSTED",ADJ,"EQY_FUND_CRNCY",CURR_O,"ACCOUNTING_STANDARD_OVERRIDE",ACC_O,"EQY_CONSOLIDATED",CONS_O,"fill=b")*1,"")))</f>
        <v/>
      </c>
      <c r="AZ63" s="14" t="str">
        <f>IF(LEN($G63)=0,"",IF(LEN(AZ$12)=0,"",IFERROR(_xll.BDP(TKR,$G63,"EQY_FUND_RELATIVE_PERIOD",AZ$12,"FA_ADJUSTED",ADJ,"EQY_FUND_CRNCY",CURR_O,"ACCOUNTING_STANDARD_OVERRIDE",ACC_O,"EQY_CONSOLIDATED",CONS_O,"fill=b")*1,"")))</f>
        <v/>
      </c>
      <c r="BA63" s="14" t="str">
        <f>IF(LEN($G63)=0,"",IF(LEN(BA$12)=0,"",IFERROR(_xll.BDP(TKR,$G63,"EQY_FUND_RELATIVE_PERIOD",BA$12,"FA_ADJUSTED",ADJ,"EQY_FUND_CRNCY",CURR_O,"ACCOUNTING_STANDARD_OVERRIDE",ACC_O,"EQY_CONSOLIDATED",CONS_O,"fill=b")*1,"")))</f>
        <v/>
      </c>
      <c r="BB63" s="14" t="str">
        <f>IF(LEN($G63)=0,"",IF(LEN(BB$12)=0,"",IFERROR(_xll.BDP(TKR,$G63,"EQY_FUND_RELATIVE_PERIOD",BB$12,"FA_ADJUSTED",ADJ,"EQY_FUND_CRNCY",CURR_O,"ACCOUNTING_STANDARD_OVERRIDE",ACC_O,"EQY_CONSOLIDATED",CONS_O,"fill=b")*1,"")))</f>
        <v/>
      </c>
      <c r="BC63" s="14" t="str">
        <f>IF(LEN($G63)=0,"",IF(LEN(BC$12)=0,"",IFERROR(_xll.BDP(TKR,$G63,"EQY_FUND_RELATIVE_PERIOD",BC$12,"FA_ADJUSTED",ADJ,"EQY_FUND_CRNCY",CURR_O,"ACCOUNTING_STANDARD_OVERRIDE",ACC_O,"EQY_CONSOLIDATED",CONS_O,"fill=b")*1,"")))</f>
        <v/>
      </c>
      <c r="BD63" s="14" t="str">
        <f>IF(LEN($G63)=0,"",IF(LEN(BD$12)=0,"",IFERROR(_xll.BDP(TKR,$G63,"EQY_FUND_RELATIVE_PERIOD",BD$12,"FA_ADJUSTED",ADJ,"EQY_FUND_CRNCY",CURR_O,"ACCOUNTING_STANDARD_OVERRIDE",ACC_O,"EQY_CONSOLIDATED",CONS_O,"fill=b")*1,"")))</f>
        <v/>
      </c>
    </row>
    <row r="64" spans="17:56">
      <c r="Q64" s="14" t="str">
        <f>IF(LEN($G64)=0,"",IF(LEN(Q$12)=0,"",IFERROR(_xll.BDP(TKR,$G64,"EQY_FUND_RELATIVE_PERIOD",Q$12,"FA_ADJUSTED",ADJ,"EQY_FUND_CRNCY",CURR_O,"ACCOUNTING_STANDARD_OVERRIDE",ACC_O,"EQY_CONSOLIDATED",CONS_O,"fill=b")*1,"")))</f>
        <v/>
      </c>
      <c r="R64" s="14" t="str">
        <f>IF(LEN($G64)=0,"",IF(LEN(R$12)=0,"",IFERROR(_xll.BDP(TKR,$G64,"EQY_FUND_RELATIVE_PERIOD",R$12,"FA_ADJUSTED",ADJ,"EQY_FUND_CRNCY",CURR_O,"ACCOUNTING_STANDARD_OVERRIDE",ACC_O,"EQY_CONSOLIDATED",CONS_O,"fill=b")*1,"")))</f>
        <v/>
      </c>
      <c r="S64" s="14" t="str">
        <f>IF(LEN($G64)=0,"",IF(LEN(S$12)=0,"",IFERROR(_xll.BDP(TKR,$G64,"EQY_FUND_RELATIVE_PERIOD",S$12,"FA_ADJUSTED",ADJ,"EQY_FUND_CRNCY",CURR_O,"ACCOUNTING_STANDARD_OVERRIDE",ACC_O,"EQY_CONSOLIDATED",CONS_O,"fill=b")*1,"")))</f>
        <v/>
      </c>
      <c r="T64" s="14" t="str">
        <f>IF(LEN($G64)=0,"",IF(LEN(T$12)=0,"",IFERROR(_xll.BDP(TKR,$G64,"EQY_FUND_RELATIVE_PERIOD",T$12,"FA_ADJUSTED",ADJ,"EQY_FUND_CRNCY",CURR_O,"ACCOUNTING_STANDARD_OVERRIDE",ACC_O,"EQY_CONSOLIDATED",CONS_O,"fill=b")*1,"")))</f>
        <v/>
      </c>
      <c r="U64" s="14" t="str">
        <f>IF(LEN($G64)=0,"",IF(LEN(U$12)=0,"",IFERROR(_xll.BDP(TKR,$G64,"EQY_FUND_RELATIVE_PERIOD",U$12,"FA_ADJUSTED",ADJ,"EQY_FUND_CRNCY",CURR_O,"ACCOUNTING_STANDARD_OVERRIDE",ACC_O,"EQY_CONSOLIDATED",CONS_O,"fill=b")*1,"")))</f>
        <v/>
      </c>
      <c r="V64" s="14" t="str">
        <f>IF(LEN($G64)=0,"",IF(LEN(V$12)=0,"",IFERROR(_xll.BDP(TKR,$G64,"EQY_FUND_RELATIVE_PERIOD",V$12,"FA_ADJUSTED",ADJ,"EQY_FUND_CRNCY",CURR_O,"ACCOUNTING_STANDARD_OVERRIDE",ACC_O,"EQY_CONSOLIDATED",CONS_O,"fill=b")*1,"")))</f>
        <v/>
      </c>
      <c r="W64" s="14" t="str">
        <f>IF(LEN($G64)=0,"",IF(LEN(W$12)=0,"",IFERROR(_xll.BDP(TKR,$G64,"EQY_FUND_RELATIVE_PERIOD",W$12,"FA_ADJUSTED",ADJ,"EQY_FUND_CRNCY",CURR_O,"ACCOUNTING_STANDARD_OVERRIDE",ACC_O,"EQY_CONSOLIDATED",CONS_O,"fill=b")*1,"")))</f>
        <v/>
      </c>
      <c r="X64" s="14" t="str">
        <f>IF(LEN($G64)=0,"",IF(LEN(X$12)=0,"",IFERROR(_xll.BDP(TKR,$G64,"EQY_FUND_RELATIVE_PERIOD",X$12,"FA_ADJUSTED",ADJ,"EQY_FUND_CRNCY",CURR_O,"ACCOUNTING_STANDARD_OVERRIDE",ACC_O,"EQY_CONSOLIDATED",CONS_O,"fill=b")*1,"")))</f>
        <v/>
      </c>
      <c r="Y64" s="14" t="str">
        <f>IF(LEN($G64)=0,"",IF(LEN(Y$12)=0,"",IFERROR(_xll.BDP(TKR,$G64,"EQY_FUND_RELATIVE_PERIOD",Y$12,"FA_ADJUSTED",ADJ,"EQY_FUND_CRNCY",CURR_O,"ACCOUNTING_STANDARD_OVERRIDE",ACC_O,"EQY_CONSOLIDATED",CONS_O,"fill=b")*1,"")))</f>
        <v/>
      </c>
      <c r="Z64" s="14" t="str">
        <f>IF(LEN($G64)=0,"",IF(LEN(Z$12)=0,"",IFERROR(_xll.BDP(TKR,$G64,"EQY_FUND_RELATIVE_PERIOD",Z$12,"FA_ADJUSTED",ADJ,"EQY_FUND_CRNCY",CURR_O,"ACCOUNTING_STANDARD_OVERRIDE",ACC_O,"EQY_CONSOLIDATED",CONS_O,"fill=b")*1,"")))</f>
        <v/>
      </c>
      <c r="AA64" s="14" t="str">
        <f>IF(LEN($G64)=0,"",IF(LEN(AA$12)=0,"",IFERROR(_xll.BDP(TKR,$G64,"EQY_FUND_RELATIVE_PERIOD",AA$12,"FA_ADJUSTED",ADJ,"EQY_FUND_CRNCY",CURR_O,"ACCOUNTING_STANDARD_OVERRIDE",ACC_O,"EQY_CONSOLIDATED",CONS_O,"fill=b")*1,"")))</f>
        <v/>
      </c>
      <c r="AB64" s="14" t="str">
        <f>IF(LEN($G64)=0,"",IF(LEN(AB$12)=0,"",IFERROR(_xll.BDP(TKR,$G64,"EQY_FUND_RELATIVE_PERIOD",AB$12,"FA_ADJUSTED",ADJ,"EQY_FUND_CRNCY",CURR_O,"ACCOUNTING_STANDARD_OVERRIDE",ACC_O,"EQY_CONSOLIDATED",CONS_O,"fill=b")*1,"")))</f>
        <v/>
      </c>
      <c r="AC64" s="14" t="str">
        <f>IF(LEN($G64)=0,"",IF(LEN(AC$12)=0,"",IFERROR(_xll.BDP(TKR,$G64,"EQY_FUND_RELATIVE_PERIOD",AC$12,"FA_ADJUSTED",ADJ,"EQY_FUND_CRNCY",CURR_O,"ACCOUNTING_STANDARD_OVERRIDE",ACC_O,"EQY_CONSOLIDATED",CONS_O,"fill=b")*1,"")))</f>
        <v/>
      </c>
      <c r="AD64" s="14" t="str">
        <f>IF(LEN($G64)=0,"",IF(LEN(AD$12)=0,"",IFERROR(_xll.BDP(TKR,$G64,"EQY_FUND_RELATIVE_PERIOD",AD$12,"FA_ADJUSTED",ADJ,"EQY_FUND_CRNCY",CURR_O,"ACCOUNTING_STANDARD_OVERRIDE",ACC_O,"EQY_CONSOLIDATED",CONS_O,"fill=b")*1,"")))</f>
        <v/>
      </c>
      <c r="AE64" s="14" t="str">
        <f>IF(LEN($G64)=0,"",IF(LEN(AE$12)=0,"",IFERROR(_xll.BDP(TKR,$G64,"EQY_FUND_RELATIVE_PERIOD",AE$12,"FA_ADJUSTED",ADJ,"EQY_FUND_CRNCY",CURR_O,"ACCOUNTING_STANDARD_OVERRIDE",ACC_O,"EQY_CONSOLIDATED",CONS_O,"fill=b")*1,"")))</f>
        <v/>
      </c>
      <c r="AF64" s="14" t="str">
        <f>IF(LEN($G64)=0,"",IF(LEN(AF$12)=0,"",IFERROR(_xll.BDP(TKR,$G64,"EQY_FUND_RELATIVE_PERIOD",AF$12,"FA_ADJUSTED",ADJ,"EQY_FUND_CRNCY",CURR_O,"ACCOUNTING_STANDARD_OVERRIDE",ACC_O,"EQY_CONSOLIDATED",CONS_O,"fill=b")*1,"")))</f>
        <v/>
      </c>
      <c r="AG64" s="14" t="str">
        <f>IF(LEN($G64)=0,"",IF(LEN(AG$12)=0,"",IFERROR(_xll.BDP(TKR,$G64,"EQY_FUND_RELATIVE_PERIOD",AG$12,"FA_ADJUSTED",ADJ,"EQY_FUND_CRNCY",CURR_O,"ACCOUNTING_STANDARD_OVERRIDE",ACC_O,"EQY_CONSOLIDATED",CONS_O,"fill=b")*1,"")))</f>
        <v/>
      </c>
      <c r="AH64" s="14" t="str">
        <f>IF(LEN($G64)=0,"",IF(LEN(AH$12)=0,"",IFERROR(_xll.BDP(TKR,$G64,"EQY_FUND_RELATIVE_PERIOD",AH$12,"FA_ADJUSTED",ADJ,"EQY_FUND_CRNCY",CURR_O,"ACCOUNTING_STANDARD_OVERRIDE",ACC_O,"EQY_CONSOLIDATED",CONS_O,"fill=b")*1,"")))</f>
        <v/>
      </c>
      <c r="AI64" s="14" t="str">
        <f>IF(LEN($G64)=0,"",IF(LEN(AI$12)=0,"",IFERROR(_xll.BDP(TKR,$G64,"EQY_FUND_RELATIVE_PERIOD",AI$12,"FA_ADJUSTED",ADJ,"EQY_FUND_CRNCY",CURR_O,"ACCOUNTING_STANDARD_OVERRIDE",ACC_O,"EQY_CONSOLIDATED",CONS_O,"fill=b")*1,"")))</f>
        <v/>
      </c>
      <c r="AJ64" s="14" t="str">
        <f>IF(LEN($G64)=0,"",IF(LEN(AJ$12)=0,"",IFERROR(_xll.BDP(TKR,$G64,"EQY_FUND_RELATIVE_PERIOD",AJ$12,"FA_ADJUSTED",ADJ,"EQY_FUND_CRNCY",CURR_O,"ACCOUNTING_STANDARD_OVERRIDE",ACC_O,"EQY_CONSOLIDATED",CONS_O,"fill=b")*1,"")))</f>
        <v/>
      </c>
      <c r="AK64" s="14" t="str">
        <f>IF(LEN($G64)=0,"",IF(LEN(AK$12)=0,"",IFERROR(_xll.BDP(TKR,$G64,"EQY_FUND_RELATIVE_PERIOD",AK$12,"FA_ADJUSTED",ADJ,"EQY_FUND_CRNCY",CURR_O,"ACCOUNTING_STANDARD_OVERRIDE",ACC_O,"EQY_CONSOLIDATED",CONS_O,"fill=b")*1,"")))</f>
        <v/>
      </c>
      <c r="AL64" s="14" t="str">
        <f>IF(LEN($G64)=0,"",IF(LEN(AL$12)=0,"",IFERROR(_xll.BDP(TKR,$G64,"EQY_FUND_RELATIVE_PERIOD",AL$12,"FA_ADJUSTED",ADJ,"EQY_FUND_CRNCY",CURR_O,"ACCOUNTING_STANDARD_OVERRIDE",ACC_O,"EQY_CONSOLIDATED",CONS_O,"fill=b")*1,"")))</f>
        <v/>
      </c>
      <c r="AM64" s="14" t="str">
        <f>IF(LEN($G64)=0,"",IF(LEN(AM$12)=0,"",IFERROR(_xll.BDP(TKR,$G64,"EQY_FUND_RELATIVE_PERIOD",AM$12,"FA_ADJUSTED",ADJ,"EQY_FUND_CRNCY",CURR_O,"ACCOUNTING_STANDARD_OVERRIDE",ACC_O,"EQY_CONSOLIDATED",CONS_O,"fill=b")*1,"")))</f>
        <v/>
      </c>
      <c r="AN64" s="14" t="str">
        <f>IF(LEN($G64)=0,"",IF(LEN(AN$12)=0,"",IFERROR(_xll.BDP(TKR,$G64,"EQY_FUND_RELATIVE_PERIOD",AN$12,"FA_ADJUSTED",ADJ,"EQY_FUND_CRNCY",CURR_O,"ACCOUNTING_STANDARD_OVERRIDE",ACC_O,"EQY_CONSOLIDATED",CONS_O,"fill=b")*1,"")))</f>
        <v/>
      </c>
      <c r="AO64" s="14" t="str">
        <f>IF(LEN($G64)=0,"",IF(LEN(AO$12)=0,"",IFERROR(_xll.BDP(TKR,$G64,"EQY_FUND_RELATIVE_PERIOD",AO$12,"FA_ADJUSTED",ADJ,"EQY_FUND_CRNCY",CURR_O,"ACCOUNTING_STANDARD_OVERRIDE",ACC_O,"EQY_CONSOLIDATED",CONS_O,"fill=b")*1,"")))</f>
        <v/>
      </c>
      <c r="AP64" s="14" t="str">
        <f>IF(LEN($G64)=0,"",IF(LEN(AP$12)=0,"",IFERROR(_xll.BDP(TKR,$G64,"EQY_FUND_RELATIVE_PERIOD",AP$12,"FA_ADJUSTED",ADJ,"EQY_FUND_CRNCY",CURR_O,"ACCOUNTING_STANDARD_OVERRIDE",ACC_O,"EQY_CONSOLIDATED",CONS_O,"fill=b")*1,"")))</f>
        <v/>
      </c>
      <c r="AQ64" s="14" t="str">
        <f>IF(LEN($G64)=0,"",IF(LEN(AQ$12)=0,"",IFERROR(_xll.BDP(TKR,$G64,"EQY_FUND_RELATIVE_PERIOD",AQ$12,"FA_ADJUSTED",ADJ,"EQY_FUND_CRNCY",CURR_O,"ACCOUNTING_STANDARD_OVERRIDE",ACC_O,"EQY_CONSOLIDATED",CONS_O,"fill=b")*1,"")))</f>
        <v/>
      </c>
      <c r="AR64" s="14" t="str">
        <f>IF(LEN($G64)=0,"",IF(LEN(AR$12)=0,"",IFERROR(_xll.BDP(TKR,$G64,"EQY_FUND_RELATIVE_PERIOD",AR$12,"FA_ADJUSTED",ADJ,"EQY_FUND_CRNCY",CURR_O,"ACCOUNTING_STANDARD_OVERRIDE",ACC_O,"EQY_CONSOLIDATED",CONS_O,"fill=b")*1,"")))</f>
        <v/>
      </c>
      <c r="AS64" s="14" t="str">
        <f>IF(LEN($G64)=0,"",IF(LEN(AS$12)=0,"",IFERROR(_xll.BDP(TKR,$G64,"EQY_FUND_RELATIVE_PERIOD",AS$12,"FA_ADJUSTED",ADJ,"EQY_FUND_CRNCY",CURR_O,"ACCOUNTING_STANDARD_OVERRIDE",ACC_O,"EQY_CONSOLIDATED",CONS_O,"fill=b")*1,"")))</f>
        <v/>
      </c>
      <c r="AT64" s="14" t="str">
        <f>IF(LEN($G64)=0,"",IF(LEN(AT$12)=0,"",IFERROR(_xll.BDP(TKR,$G64,"EQY_FUND_RELATIVE_PERIOD",AT$12,"FA_ADJUSTED",ADJ,"EQY_FUND_CRNCY",CURR_O,"ACCOUNTING_STANDARD_OVERRIDE",ACC_O,"EQY_CONSOLIDATED",CONS_O,"fill=b")*1,"")))</f>
        <v/>
      </c>
      <c r="AU64" s="14" t="str">
        <f>IF(LEN($G64)=0,"",IF(LEN(AU$12)=0,"",IFERROR(_xll.BDP(TKR,$G64,"EQY_FUND_RELATIVE_PERIOD",AU$12,"FA_ADJUSTED",ADJ,"EQY_FUND_CRNCY",CURR_O,"ACCOUNTING_STANDARD_OVERRIDE",ACC_O,"EQY_CONSOLIDATED",CONS_O,"fill=b")*1,"")))</f>
        <v/>
      </c>
      <c r="AV64" s="14" t="str">
        <f>IF(LEN($G64)=0,"",IF(LEN(AV$12)=0,"",IFERROR(_xll.BDP(TKR,$G64,"EQY_FUND_RELATIVE_PERIOD",AV$12,"FA_ADJUSTED",ADJ,"EQY_FUND_CRNCY",CURR_O,"ACCOUNTING_STANDARD_OVERRIDE",ACC_O,"EQY_CONSOLIDATED",CONS_O,"fill=b")*1,"")))</f>
        <v/>
      </c>
      <c r="AW64" s="14" t="str">
        <f>IF(LEN($G64)=0,"",IF(LEN(AW$12)=0,"",IFERROR(_xll.BDP(TKR,$G64,"EQY_FUND_RELATIVE_PERIOD",AW$12,"FA_ADJUSTED",ADJ,"EQY_FUND_CRNCY",CURR_O,"ACCOUNTING_STANDARD_OVERRIDE",ACC_O,"EQY_CONSOLIDATED",CONS_O,"fill=b")*1,"")))</f>
        <v/>
      </c>
      <c r="AX64" s="14" t="str">
        <f>IF(LEN($G64)=0,"",IF(LEN(AX$12)=0,"",IFERROR(_xll.BDP(TKR,$G64,"EQY_FUND_RELATIVE_PERIOD",AX$12,"FA_ADJUSTED",ADJ,"EQY_FUND_CRNCY",CURR_O,"ACCOUNTING_STANDARD_OVERRIDE",ACC_O,"EQY_CONSOLIDATED",CONS_O,"fill=b")*1,"")))</f>
        <v/>
      </c>
      <c r="AY64" s="14" t="str">
        <f>IF(LEN($G64)=0,"",IF(LEN(AY$12)=0,"",IFERROR(_xll.BDP(TKR,$G64,"EQY_FUND_RELATIVE_PERIOD",AY$12,"FA_ADJUSTED",ADJ,"EQY_FUND_CRNCY",CURR_O,"ACCOUNTING_STANDARD_OVERRIDE",ACC_O,"EQY_CONSOLIDATED",CONS_O,"fill=b")*1,"")))</f>
        <v/>
      </c>
      <c r="AZ64" s="14" t="str">
        <f>IF(LEN($G64)=0,"",IF(LEN(AZ$12)=0,"",IFERROR(_xll.BDP(TKR,$G64,"EQY_FUND_RELATIVE_PERIOD",AZ$12,"FA_ADJUSTED",ADJ,"EQY_FUND_CRNCY",CURR_O,"ACCOUNTING_STANDARD_OVERRIDE",ACC_O,"EQY_CONSOLIDATED",CONS_O,"fill=b")*1,"")))</f>
        <v/>
      </c>
      <c r="BA64" s="14" t="str">
        <f>IF(LEN($G64)=0,"",IF(LEN(BA$12)=0,"",IFERROR(_xll.BDP(TKR,$G64,"EQY_FUND_RELATIVE_PERIOD",BA$12,"FA_ADJUSTED",ADJ,"EQY_FUND_CRNCY",CURR_O,"ACCOUNTING_STANDARD_OVERRIDE",ACC_O,"EQY_CONSOLIDATED",CONS_O,"fill=b")*1,"")))</f>
        <v/>
      </c>
      <c r="BB64" s="14" t="str">
        <f>IF(LEN($G64)=0,"",IF(LEN(BB$12)=0,"",IFERROR(_xll.BDP(TKR,$G64,"EQY_FUND_RELATIVE_PERIOD",BB$12,"FA_ADJUSTED",ADJ,"EQY_FUND_CRNCY",CURR_O,"ACCOUNTING_STANDARD_OVERRIDE",ACC_O,"EQY_CONSOLIDATED",CONS_O,"fill=b")*1,"")))</f>
        <v/>
      </c>
      <c r="BC64" s="14" t="str">
        <f>IF(LEN($G64)=0,"",IF(LEN(BC$12)=0,"",IFERROR(_xll.BDP(TKR,$G64,"EQY_FUND_RELATIVE_PERIOD",BC$12,"FA_ADJUSTED",ADJ,"EQY_FUND_CRNCY",CURR_O,"ACCOUNTING_STANDARD_OVERRIDE",ACC_O,"EQY_CONSOLIDATED",CONS_O,"fill=b")*1,"")))</f>
        <v/>
      </c>
      <c r="BD64" s="14" t="str">
        <f>IF(LEN($G64)=0,"",IF(LEN(BD$12)=0,"",IFERROR(_xll.BDP(TKR,$G64,"EQY_FUND_RELATIVE_PERIOD",BD$12,"FA_ADJUSTED",ADJ,"EQY_FUND_CRNCY",CURR_O,"ACCOUNTING_STANDARD_OVERRIDE",ACC_O,"EQY_CONSOLIDATED",CONS_O,"fill=b")*1,"")))</f>
        <v/>
      </c>
    </row>
    <row r="65" spans="17:56">
      <c r="Q65" s="14" t="str">
        <f>IF(LEN($G65)=0,"",IF(LEN(Q$12)=0,"",IFERROR(_xll.BDP(TKR,$G65,"EQY_FUND_RELATIVE_PERIOD",Q$12,"FA_ADJUSTED",ADJ,"EQY_FUND_CRNCY",CURR_O,"ACCOUNTING_STANDARD_OVERRIDE",ACC_O,"EQY_CONSOLIDATED",CONS_O,"fill=b")*1,"")))</f>
        <v/>
      </c>
      <c r="R65" s="14" t="str">
        <f>IF(LEN($G65)=0,"",IF(LEN(R$12)=0,"",IFERROR(_xll.BDP(TKR,$G65,"EQY_FUND_RELATIVE_PERIOD",R$12,"FA_ADJUSTED",ADJ,"EQY_FUND_CRNCY",CURR_O,"ACCOUNTING_STANDARD_OVERRIDE",ACC_O,"EQY_CONSOLIDATED",CONS_O,"fill=b")*1,"")))</f>
        <v/>
      </c>
      <c r="S65" s="14" t="str">
        <f>IF(LEN($G65)=0,"",IF(LEN(S$12)=0,"",IFERROR(_xll.BDP(TKR,$G65,"EQY_FUND_RELATIVE_PERIOD",S$12,"FA_ADJUSTED",ADJ,"EQY_FUND_CRNCY",CURR_O,"ACCOUNTING_STANDARD_OVERRIDE",ACC_O,"EQY_CONSOLIDATED",CONS_O,"fill=b")*1,"")))</f>
        <v/>
      </c>
      <c r="T65" s="14" t="str">
        <f>IF(LEN($G65)=0,"",IF(LEN(T$12)=0,"",IFERROR(_xll.BDP(TKR,$G65,"EQY_FUND_RELATIVE_PERIOD",T$12,"FA_ADJUSTED",ADJ,"EQY_FUND_CRNCY",CURR_O,"ACCOUNTING_STANDARD_OVERRIDE",ACC_O,"EQY_CONSOLIDATED",CONS_O,"fill=b")*1,"")))</f>
        <v/>
      </c>
      <c r="U65" s="14" t="str">
        <f>IF(LEN($G65)=0,"",IF(LEN(U$12)=0,"",IFERROR(_xll.BDP(TKR,$G65,"EQY_FUND_RELATIVE_PERIOD",U$12,"FA_ADJUSTED",ADJ,"EQY_FUND_CRNCY",CURR_O,"ACCOUNTING_STANDARD_OVERRIDE",ACC_O,"EQY_CONSOLIDATED",CONS_O,"fill=b")*1,"")))</f>
        <v/>
      </c>
      <c r="V65" s="14" t="str">
        <f>IF(LEN($G65)=0,"",IF(LEN(V$12)=0,"",IFERROR(_xll.BDP(TKR,$G65,"EQY_FUND_RELATIVE_PERIOD",V$12,"FA_ADJUSTED",ADJ,"EQY_FUND_CRNCY",CURR_O,"ACCOUNTING_STANDARD_OVERRIDE",ACC_O,"EQY_CONSOLIDATED",CONS_O,"fill=b")*1,"")))</f>
        <v/>
      </c>
      <c r="W65" s="14" t="str">
        <f>IF(LEN($G65)=0,"",IF(LEN(W$12)=0,"",IFERROR(_xll.BDP(TKR,$G65,"EQY_FUND_RELATIVE_PERIOD",W$12,"FA_ADJUSTED",ADJ,"EQY_FUND_CRNCY",CURR_O,"ACCOUNTING_STANDARD_OVERRIDE",ACC_O,"EQY_CONSOLIDATED",CONS_O,"fill=b")*1,"")))</f>
        <v/>
      </c>
      <c r="X65" s="14" t="str">
        <f>IF(LEN($G65)=0,"",IF(LEN(X$12)=0,"",IFERROR(_xll.BDP(TKR,$G65,"EQY_FUND_RELATIVE_PERIOD",X$12,"FA_ADJUSTED",ADJ,"EQY_FUND_CRNCY",CURR_O,"ACCOUNTING_STANDARD_OVERRIDE",ACC_O,"EQY_CONSOLIDATED",CONS_O,"fill=b")*1,"")))</f>
        <v/>
      </c>
      <c r="Y65" s="14" t="str">
        <f>IF(LEN($G65)=0,"",IF(LEN(Y$12)=0,"",IFERROR(_xll.BDP(TKR,$G65,"EQY_FUND_RELATIVE_PERIOD",Y$12,"FA_ADJUSTED",ADJ,"EQY_FUND_CRNCY",CURR_O,"ACCOUNTING_STANDARD_OVERRIDE",ACC_O,"EQY_CONSOLIDATED",CONS_O,"fill=b")*1,"")))</f>
        <v/>
      </c>
      <c r="Z65" s="14" t="str">
        <f>IF(LEN($G65)=0,"",IF(LEN(Z$12)=0,"",IFERROR(_xll.BDP(TKR,$G65,"EQY_FUND_RELATIVE_PERIOD",Z$12,"FA_ADJUSTED",ADJ,"EQY_FUND_CRNCY",CURR_O,"ACCOUNTING_STANDARD_OVERRIDE",ACC_O,"EQY_CONSOLIDATED",CONS_O,"fill=b")*1,"")))</f>
        <v/>
      </c>
      <c r="AA65" s="14" t="str">
        <f>IF(LEN($G65)=0,"",IF(LEN(AA$12)=0,"",IFERROR(_xll.BDP(TKR,$G65,"EQY_FUND_RELATIVE_PERIOD",AA$12,"FA_ADJUSTED",ADJ,"EQY_FUND_CRNCY",CURR_O,"ACCOUNTING_STANDARD_OVERRIDE",ACC_O,"EQY_CONSOLIDATED",CONS_O,"fill=b")*1,"")))</f>
        <v/>
      </c>
      <c r="AB65" s="14" t="str">
        <f>IF(LEN($G65)=0,"",IF(LEN(AB$12)=0,"",IFERROR(_xll.BDP(TKR,$G65,"EQY_FUND_RELATIVE_PERIOD",AB$12,"FA_ADJUSTED",ADJ,"EQY_FUND_CRNCY",CURR_O,"ACCOUNTING_STANDARD_OVERRIDE",ACC_O,"EQY_CONSOLIDATED",CONS_O,"fill=b")*1,"")))</f>
        <v/>
      </c>
      <c r="AC65" s="14" t="str">
        <f>IF(LEN($G65)=0,"",IF(LEN(AC$12)=0,"",IFERROR(_xll.BDP(TKR,$G65,"EQY_FUND_RELATIVE_PERIOD",AC$12,"FA_ADJUSTED",ADJ,"EQY_FUND_CRNCY",CURR_O,"ACCOUNTING_STANDARD_OVERRIDE",ACC_O,"EQY_CONSOLIDATED",CONS_O,"fill=b")*1,"")))</f>
        <v/>
      </c>
      <c r="AD65" s="14" t="str">
        <f>IF(LEN($G65)=0,"",IF(LEN(AD$12)=0,"",IFERROR(_xll.BDP(TKR,$G65,"EQY_FUND_RELATIVE_PERIOD",AD$12,"FA_ADJUSTED",ADJ,"EQY_FUND_CRNCY",CURR_O,"ACCOUNTING_STANDARD_OVERRIDE",ACC_O,"EQY_CONSOLIDATED",CONS_O,"fill=b")*1,"")))</f>
        <v/>
      </c>
      <c r="AE65" s="14" t="str">
        <f>IF(LEN($G65)=0,"",IF(LEN(AE$12)=0,"",IFERROR(_xll.BDP(TKR,$G65,"EQY_FUND_RELATIVE_PERIOD",AE$12,"FA_ADJUSTED",ADJ,"EQY_FUND_CRNCY",CURR_O,"ACCOUNTING_STANDARD_OVERRIDE",ACC_O,"EQY_CONSOLIDATED",CONS_O,"fill=b")*1,"")))</f>
        <v/>
      </c>
      <c r="AF65" s="14" t="str">
        <f>IF(LEN($G65)=0,"",IF(LEN(AF$12)=0,"",IFERROR(_xll.BDP(TKR,$G65,"EQY_FUND_RELATIVE_PERIOD",AF$12,"FA_ADJUSTED",ADJ,"EQY_FUND_CRNCY",CURR_O,"ACCOUNTING_STANDARD_OVERRIDE",ACC_O,"EQY_CONSOLIDATED",CONS_O,"fill=b")*1,"")))</f>
        <v/>
      </c>
      <c r="AG65" s="14" t="str">
        <f>IF(LEN($G65)=0,"",IF(LEN(AG$12)=0,"",IFERROR(_xll.BDP(TKR,$G65,"EQY_FUND_RELATIVE_PERIOD",AG$12,"FA_ADJUSTED",ADJ,"EQY_FUND_CRNCY",CURR_O,"ACCOUNTING_STANDARD_OVERRIDE",ACC_O,"EQY_CONSOLIDATED",CONS_O,"fill=b")*1,"")))</f>
        <v/>
      </c>
      <c r="AH65" s="14" t="str">
        <f>IF(LEN($G65)=0,"",IF(LEN(AH$12)=0,"",IFERROR(_xll.BDP(TKR,$G65,"EQY_FUND_RELATIVE_PERIOD",AH$12,"FA_ADJUSTED",ADJ,"EQY_FUND_CRNCY",CURR_O,"ACCOUNTING_STANDARD_OVERRIDE",ACC_O,"EQY_CONSOLIDATED",CONS_O,"fill=b")*1,"")))</f>
        <v/>
      </c>
      <c r="AI65" s="14" t="str">
        <f>IF(LEN($G65)=0,"",IF(LEN(AI$12)=0,"",IFERROR(_xll.BDP(TKR,$G65,"EQY_FUND_RELATIVE_PERIOD",AI$12,"FA_ADJUSTED",ADJ,"EQY_FUND_CRNCY",CURR_O,"ACCOUNTING_STANDARD_OVERRIDE",ACC_O,"EQY_CONSOLIDATED",CONS_O,"fill=b")*1,"")))</f>
        <v/>
      </c>
      <c r="AJ65" s="14" t="str">
        <f>IF(LEN($G65)=0,"",IF(LEN(AJ$12)=0,"",IFERROR(_xll.BDP(TKR,$G65,"EQY_FUND_RELATIVE_PERIOD",AJ$12,"FA_ADJUSTED",ADJ,"EQY_FUND_CRNCY",CURR_O,"ACCOUNTING_STANDARD_OVERRIDE",ACC_O,"EQY_CONSOLIDATED",CONS_O,"fill=b")*1,"")))</f>
        <v/>
      </c>
      <c r="AK65" s="14" t="str">
        <f>IF(LEN($G65)=0,"",IF(LEN(AK$12)=0,"",IFERROR(_xll.BDP(TKR,$G65,"EQY_FUND_RELATIVE_PERIOD",AK$12,"FA_ADJUSTED",ADJ,"EQY_FUND_CRNCY",CURR_O,"ACCOUNTING_STANDARD_OVERRIDE",ACC_O,"EQY_CONSOLIDATED",CONS_O,"fill=b")*1,"")))</f>
        <v/>
      </c>
      <c r="AL65" s="14" t="str">
        <f>IF(LEN($G65)=0,"",IF(LEN(AL$12)=0,"",IFERROR(_xll.BDP(TKR,$G65,"EQY_FUND_RELATIVE_PERIOD",AL$12,"FA_ADJUSTED",ADJ,"EQY_FUND_CRNCY",CURR_O,"ACCOUNTING_STANDARD_OVERRIDE",ACC_O,"EQY_CONSOLIDATED",CONS_O,"fill=b")*1,"")))</f>
        <v/>
      </c>
      <c r="AM65" s="14" t="str">
        <f>IF(LEN($G65)=0,"",IF(LEN(AM$12)=0,"",IFERROR(_xll.BDP(TKR,$G65,"EQY_FUND_RELATIVE_PERIOD",AM$12,"FA_ADJUSTED",ADJ,"EQY_FUND_CRNCY",CURR_O,"ACCOUNTING_STANDARD_OVERRIDE",ACC_O,"EQY_CONSOLIDATED",CONS_O,"fill=b")*1,"")))</f>
        <v/>
      </c>
      <c r="AN65" s="14" t="str">
        <f>IF(LEN($G65)=0,"",IF(LEN(AN$12)=0,"",IFERROR(_xll.BDP(TKR,$G65,"EQY_FUND_RELATIVE_PERIOD",AN$12,"FA_ADJUSTED",ADJ,"EQY_FUND_CRNCY",CURR_O,"ACCOUNTING_STANDARD_OVERRIDE",ACC_O,"EQY_CONSOLIDATED",CONS_O,"fill=b")*1,"")))</f>
        <v/>
      </c>
      <c r="AO65" s="14" t="str">
        <f>IF(LEN($G65)=0,"",IF(LEN(AO$12)=0,"",IFERROR(_xll.BDP(TKR,$G65,"EQY_FUND_RELATIVE_PERIOD",AO$12,"FA_ADJUSTED",ADJ,"EQY_FUND_CRNCY",CURR_O,"ACCOUNTING_STANDARD_OVERRIDE",ACC_O,"EQY_CONSOLIDATED",CONS_O,"fill=b")*1,"")))</f>
        <v/>
      </c>
      <c r="AP65" s="14" t="str">
        <f>IF(LEN($G65)=0,"",IF(LEN(AP$12)=0,"",IFERROR(_xll.BDP(TKR,$G65,"EQY_FUND_RELATIVE_PERIOD",AP$12,"FA_ADJUSTED",ADJ,"EQY_FUND_CRNCY",CURR_O,"ACCOUNTING_STANDARD_OVERRIDE",ACC_O,"EQY_CONSOLIDATED",CONS_O,"fill=b")*1,"")))</f>
        <v/>
      </c>
      <c r="AQ65" s="14" t="str">
        <f>IF(LEN($G65)=0,"",IF(LEN(AQ$12)=0,"",IFERROR(_xll.BDP(TKR,$G65,"EQY_FUND_RELATIVE_PERIOD",AQ$12,"FA_ADJUSTED",ADJ,"EQY_FUND_CRNCY",CURR_O,"ACCOUNTING_STANDARD_OVERRIDE",ACC_O,"EQY_CONSOLIDATED",CONS_O,"fill=b")*1,"")))</f>
        <v/>
      </c>
      <c r="AR65" s="14" t="str">
        <f>IF(LEN($G65)=0,"",IF(LEN(AR$12)=0,"",IFERROR(_xll.BDP(TKR,$G65,"EQY_FUND_RELATIVE_PERIOD",AR$12,"FA_ADJUSTED",ADJ,"EQY_FUND_CRNCY",CURR_O,"ACCOUNTING_STANDARD_OVERRIDE",ACC_O,"EQY_CONSOLIDATED",CONS_O,"fill=b")*1,"")))</f>
        <v/>
      </c>
      <c r="AS65" s="14" t="str">
        <f>IF(LEN($G65)=0,"",IF(LEN(AS$12)=0,"",IFERROR(_xll.BDP(TKR,$G65,"EQY_FUND_RELATIVE_PERIOD",AS$12,"FA_ADJUSTED",ADJ,"EQY_FUND_CRNCY",CURR_O,"ACCOUNTING_STANDARD_OVERRIDE",ACC_O,"EQY_CONSOLIDATED",CONS_O,"fill=b")*1,"")))</f>
        <v/>
      </c>
      <c r="AT65" s="14" t="str">
        <f>IF(LEN($G65)=0,"",IF(LEN(AT$12)=0,"",IFERROR(_xll.BDP(TKR,$G65,"EQY_FUND_RELATIVE_PERIOD",AT$12,"FA_ADJUSTED",ADJ,"EQY_FUND_CRNCY",CURR_O,"ACCOUNTING_STANDARD_OVERRIDE",ACC_O,"EQY_CONSOLIDATED",CONS_O,"fill=b")*1,"")))</f>
        <v/>
      </c>
      <c r="AU65" s="14" t="str">
        <f>IF(LEN($G65)=0,"",IF(LEN(AU$12)=0,"",IFERROR(_xll.BDP(TKR,$G65,"EQY_FUND_RELATIVE_PERIOD",AU$12,"FA_ADJUSTED",ADJ,"EQY_FUND_CRNCY",CURR_O,"ACCOUNTING_STANDARD_OVERRIDE",ACC_O,"EQY_CONSOLIDATED",CONS_O,"fill=b")*1,"")))</f>
        <v/>
      </c>
      <c r="AV65" s="14" t="str">
        <f>IF(LEN($G65)=0,"",IF(LEN(AV$12)=0,"",IFERROR(_xll.BDP(TKR,$G65,"EQY_FUND_RELATIVE_PERIOD",AV$12,"FA_ADJUSTED",ADJ,"EQY_FUND_CRNCY",CURR_O,"ACCOUNTING_STANDARD_OVERRIDE",ACC_O,"EQY_CONSOLIDATED",CONS_O,"fill=b")*1,"")))</f>
        <v/>
      </c>
      <c r="AW65" s="14" t="str">
        <f>IF(LEN($G65)=0,"",IF(LEN(AW$12)=0,"",IFERROR(_xll.BDP(TKR,$G65,"EQY_FUND_RELATIVE_PERIOD",AW$12,"FA_ADJUSTED",ADJ,"EQY_FUND_CRNCY",CURR_O,"ACCOUNTING_STANDARD_OVERRIDE",ACC_O,"EQY_CONSOLIDATED",CONS_O,"fill=b")*1,"")))</f>
        <v/>
      </c>
      <c r="AX65" s="14" t="str">
        <f>IF(LEN($G65)=0,"",IF(LEN(AX$12)=0,"",IFERROR(_xll.BDP(TKR,$G65,"EQY_FUND_RELATIVE_PERIOD",AX$12,"FA_ADJUSTED",ADJ,"EQY_FUND_CRNCY",CURR_O,"ACCOUNTING_STANDARD_OVERRIDE",ACC_O,"EQY_CONSOLIDATED",CONS_O,"fill=b")*1,"")))</f>
        <v/>
      </c>
      <c r="AY65" s="14" t="str">
        <f>IF(LEN($G65)=0,"",IF(LEN(AY$12)=0,"",IFERROR(_xll.BDP(TKR,$G65,"EQY_FUND_RELATIVE_PERIOD",AY$12,"FA_ADJUSTED",ADJ,"EQY_FUND_CRNCY",CURR_O,"ACCOUNTING_STANDARD_OVERRIDE",ACC_O,"EQY_CONSOLIDATED",CONS_O,"fill=b")*1,"")))</f>
        <v/>
      </c>
      <c r="AZ65" s="14" t="str">
        <f>IF(LEN($G65)=0,"",IF(LEN(AZ$12)=0,"",IFERROR(_xll.BDP(TKR,$G65,"EQY_FUND_RELATIVE_PERIOD",AZ$12,"FA_ADJUSTED",ADJ,"EQY_FUND_CRNCY",CURR_O,"ACCOUNTING_STANDARD_OVERRIDE",ACC_O,"EQY_CONSOLIDATED",CONS_O,"fill=b")*1,"")))</f>
        <v/>
      </c>
      <c r="BA65" s="14" t="str">
        <f>IF(LEN($G65)=0,"",IF(LEN(BA$12)=0,"",IFERROR(_xll.BDP(TKR,$G65,"EQY_FUND_RELATIVE_PERIOD",BA$12,"FA_ADJUSTED",ADJ,"EQY_FUND_CRNCY",CURR_O,"ACCOUNTING_STANDARD_OVERRIDE",ACC_O,"EQY_CONSOLIDATED",CONS_O,"fill=b")*1,"")))</f>
        <v/>
      </c>
      <c r="BB65" s="14" t="str">
        <f>IF(LEN($G65)=0,"",IF(LEN(BB$12)=0,"",IFERROR(_xll.BDP(TKR,$G65,"EQY_FUND_RELATIVE_PERIOD",BB$12,"FA_ADJUSTED",ADJ,"EQY_FUND_CRNCY",CURR_O,"ACCOUNTING_STANDARD_OVERRIDE",ACC_O,"EQY_CONSOLIDATED",CONS_O,"fill=b")*1,"")))</f>
        <v/>
      </c>
      <c r="BC65" s="14" t="str">
        <f>IF(LEN($G65)=0,"",IF(LEN(BC$12)=0,"",IFERROR(_xll.BDP(TKR,$G65,"EQY_FUND_RELATIVE_PERIOD",BC$12,"FA_ADJUSTED",ADJ,"EQY_FUND_CRNCY",CURR_O,"ACCOUNTING_STANDARD_OVERRIDE",ACC_O,"EQY_CONSOLIDATED",CONS_O,"fill=b")*1,"")))</f>
        <v/>
      </c>
      <c r="BD65" s="14" t="str">
        <f>IF(LEN($G65)=0,"",IF(LEN(BD$12)=0,"",IFERROR(_xll.BDP(TKR,$G65,"EQY_FUND_RELATIVE_PERIOD",BD$12,"FA_ADJUSTED",ADJ,"EQY_FUND_CRNCY",CURR_O,"ACCOUNTING_STANDARD_OVERRIDE",ACC_O,"EQY_CONSOLIDATED",CONS_O,"fill=b")*1,"")))</f>
        <v/>
      </c>
    </row>
    <row r="66" spans="17:56">
      <c r="Q66" s="14" t="str">
        <f>IF(LEN($G66)=0,"",IF(LEN(Q$12)=0,"",IFERROR(_xll.BDP(TKR,$G66,"EQY_FUND_RELATIVE_PERIOD",Q$12,"FA_ADJUSTED",ADJ,"EQY_FUND_CRNCY",CURR_O,"ACCOUNTING_STANDARD_OVERRIDE",ACC_O,"EQY_CONSOLIDATED",CONS_O,"fill=b")*1,"")))</f>
        <v/>
      </c>
      <c r="R66" s="14" t="str">
        <f>IF(LEN($G66)=0,"",IF(LEN(R$12)=0,"",IFERROR(_xll.BDP(TKR,$G66,"EQY_FUND_RELATIVE_PERIOD",R$12,"FA_ADJUSTED",ADJ,"EQY_FUND_CRNCY",CURR_O,"ACCOUNTING_STANDARD_OVERRIDE",ACC_O,"EQY_CONSOLIDATED",CONS_O,"fill=b")*1,"")))</f>
        <v/>
      </c>
      <c r="S66" s="14" t="str">
        <f>IF(LEN($G66)=0,"",IF(LEN(S$12)=0,"",IFERROR(_xll.BDP(TKR,$G66,"EQY_FUND_RELATIVE_PERIOD",S$12,"FA_ADJUSTED",ADJ,"EQY_FUND_CRNCY",CURR_O,"ACCOUNTING_STANDARD_OVERRIDE",ACC_O,"EQY_CONSOLIDATED",CONS_O,"fill=b")*1,"")))</f>
        <v/>
      </c>
      <c r="T66" s="14" t="str">
        <f>IF(LEN($G66)=0,"",IF(LEN(T$12)=0,"",IFERROR(_xll.BDP(TKR,$G66,"EQY_FUND_RELATIVE_PERIOD",T$12,"FA_ADJUSTED",ADJ,"EQY_FUND_CRNCY",CURR_O,"ACCOUNTING_STANDARD_OVERRIDE",ACC_O,"EQY_CONSOLIDATED",CONS_O,"fill=b")*1,"")))</f>
        <v/>
      </c>
      <c r="U66" s="14" t="str">
        <f>IF(LEN($G66)=0,"",IF(LEN(U$12)=0,"",IFERROR(_xll.BDP(TKR,$G66,"EQY_FUND_RELATIVE_PERIOD",U$12,"FA_ADJUSTED",ADJ,"EQY_FUND_CRNCY",CURR_O,"ACCOUNTING_STANDARD_OVERRIDE",ACC_O,"EQY_CONSOLIDATED",CONS_O,"fill=b")*1,"")))</f>
        <v/>
      </c>
      <c r="V66" s="14" t="str">
        <f>IF(LEN($G66)=0,"",IF(LEN(V$12)=0,"",IFERROR(_xll.BDP(TKR,$G66,"EQY_FUND_RELATIVE_PERIOD",V$12,"FA_ADJUSTED",ADJ,"EQY_FUND_CRNCY",CURR_O,"ACCOUNTING_STANDARD_OVERRIDE",ACC_O,"EQY_CONSOLIDATED",CONS_O,"fill=b")*1,"")))</f>
        <v/>
      </c>
      <c r="W66" s="14" t="str">
        <f>IF(LEN($G66)=0,"",IF(LEN(W$12)=0,"",IFERROR(_xll.BDP(TKR,$G66,"EQY_FUND_RELATIVE_PERIOD",W$12,"FA_ADJUSTED",ADJ,"EQY_FUND_CRNCY",CURR_O,"ACCOUNTING_STANDARD_OVERRIDE",ACC_O,"EQY_CONSOLIDATED",CONS_O,"fill=b")*1,"")))</f>
        <v/>
      </c>
      <c r="X66" s="14" t="str">
        <f>IF(LEN($G66)=0,"",IF(LEN(X$12)=0,"",IFERROR(_xll.BDP(TKR,$G66,"EQY_FUND_RELATIVE_PERIOD",X$12,"FA_ADJUSTED",ADJ,"EQY_FUND_CRNCY",CURR_O,"ACCOUNTING_STANDARD_OVERRIDE",ACC_O,"EQY_CONSOLIDATED",CONS_O,"fill=b")*1,"")))</f>
        <v/>
      </c>
      <c r="Y66" s="14" t="str">
        <f>IF(LEN($G66)=0,"",IF(LEN(Y$12)=0,"",IFERROR(_xll.BDP(TKR,$G66,"EQY_FUND_RELATIVE_PERIOD",Y$12,"FA_ADJUSTED",ADJ,"EQY_FUND_CRNCY",CURR_O,"ACCOUNTING_STANDARD_OVERRIDE",ACC_O,"EQY_CONSOLIDATED",CONS_O,"fill=b")*1,"")))</f>
        <v/>
      </c>
      <c r="Z66" s="14" t="str">
        <f>IF(LEN($G66)=0,"",IF(LEN(Z$12)=0,"",IFERROR(_xll.BDP(TKR,$G66,"EQY_FUND_RELATIVE_PERIOD",Z$12,"FA_ADJUSTED",ADJ,"EQY_FUND_CRNCY",CURR_O,"ACCOUNTING_STANDARD_OVERRIDE",ACC_O,"EQY_CONSOLIDATED",CONS_O,"fill=b")*1,"")))</f>
        <v/>
      </c>
      <c r="AA66" s="14" t="str">
        <f>IF(LEN($G66)=0,"",IF(LEN(AA$12)=0,"",IFERROR(_xll.BDP(TKR,$G66,"EQY_FUND_RELATIVE_PERIOD",AA$12,"FA_ADJUSTED",ADJ,"EQY_FUND_CRNCY",CURR_O,"ACCOUNTING_STANDARD_OVERRIDE",ACC_O,"EQY_CONSOLIDATED",CONS_O,"fill=b")*1,"")))</f>
        <v/>
      </c>
      <c r="AB66" s="14" t="str">
        <f>IF(LEN($G66)=0,"",IF(LEN(AB$12)=0,"",IFERROR(_xll.BDP(TKR,$G66,"EQY_FUND_RELATIVE_PERIOD",AB$12,"FA_ADJUSTED",ADJ,"EQY_FUND_CRNCY",CURR_O,"ACCOUNTING_STANDARD_OVERRIDE",ACC_O,"EQY_CONSOLIDATED",CONS_O,"fill=b")*1,"")))</f>
        <v/>
      </c>
      <c r="AC66" s="14" t="str">
        <f>IF(LEN($G66)=0,"",IF(LEN(AC$12)=0,"",IFERROR(_xll.BDP(TKR,$G66,"EQY_FUND_RELATIVE_PERIOD",AC$12,"FA_ADJUSTED",ADJ,"EQY_FUND_CRNCY",CURR_O,"ACCOUNTING_STANDARD_OVERRIDE",ACC_O,"EQY_CONSOLIDATED",CONS_O,"fill=b")*1,"")))</f>
        <v/>
      </c>
      <c r="AD66" s="14" t="str">
        <f>IF(LEN($G66)=0,"",IF(LEN(AD$12)=0,"",IFERROR(_xll.BDP(TKR,$G66,"EQY_FUND_RELATIVE_PERIOD",AD$12,"FA_ADJUSTED",ADJ,"EQY_FUND_CRNCY",CURR_O,"ACCOUNTING_STANDARD_OVERRIDE",ACC_O,"EQY_CONSOLIDATED",CONS_O,"fill=b")*1,"")))</f>
        <v/>
      </c>
      <c r="AE66" s="14" t="str">
        <f>IF(LEN($G66)=0,"",IF(LEN(AE$12)=0,"",IFERROR(_xll.BDP(TKR,$G66,"EQY_FUND_RELATIVE_PERIOD",AE$12,"FA_ADJUSTED",ADJ,"EQY_FUND_CRNCY",CURR_O,"ACCOUNTING_STANDARD_OVERRIDE",ACC_O,"EQY_CONSOLIDATED",CONS_O,"fill=b")*1,"")))</f>
        <v/>
      </c>
      <c r="AF66" s="14" t="str">
        <f>IF(LEN($G66)=0,"",IF(LEN(AF$12)=0,"",IFERROR(_xll.BDP(TKR,$G66,"EQY_FUND_RELATIVE_PERIOD",AF$12,"FA_ADJUSTED",ADJ,"EQY_FUND_CRNCY",CURR_O,"ACCOUNTING_STANDARD_OVERRIDE",ACC_O,"EQY_CONSOLIDATED",CONS_O,"fill=b")*1,"")))</f>
        <v/>
      </c>
      <c r="AG66" s="14" t="str">
        <f>IF(LEN($G66)=0,"",IF(LEN(AG$12)=0,"",IFERROR(_xll.BDP(TKR,$G66,"EQY_FUND_RELATIVE_PERIOD",AG$12,"FA_ADJUSTED",ADJ,"EQY_FUND_CRNCY",CURR_O,"ACCOUNTING_STANDARD_OVERRIDE",ACC_O,"EQY_CONSOLIDATED",CONS_O,"fill=b")*1,"")))</f>
        <v/>
      </c>
      <c r="AH66" s="14" t="str">
        <f>IF(LEN($G66)=0,"",IF(LEN(AH$12)=0,"",IFERROR(_xll.BDP(TKR,$G66,"EQY_FUND_RELATIVE_PERIOD",AH$12,"FA_ADJUSTED",ADJ,"EQY_FUND_CRNCY",CURR_O,"ACCOUNTING_STANDARD_OVERRIDE",ACC_O,"EQY_CONSOLIDATED",CONS_O,"fill=b")*1,"")))</f>
        <v/>
      </c>
      <c r="AI66" s="14" t="str">
        <f>IF(LEN($G66)=0,"",IF(LEN(AI$12)=0,"",IFERROR(_xll.BDP(TKR,$G66,"EQY_FUND_RELATIVE_PERIOD",AI$12,"FA_ADJUSTED",ADJ,"EQY_FUND_CRNCY",CURR_O,"ACCOUNTING_STANDARD_OVERRIDE",ACC_O,"EQY_CONSOLIDATED",CONS_O,"fill=b")*1,"")))</f>
        <v/>
      </c>
      <c r="AJ66" s="14" t="str">
        <f>IF(LEN($G66)=0,"",IF(LEN(AJ$12)=0,"",IFERROR(_xll.BDP(TKR,$G66,"EQY_FUND_RELATIVE_PERIOD",AJ$12,"FA_ADJUSTED",ADJ,"EQY_FUND_CRNCY",CURR_O,"ACCOUNTING_STANDARD_OVERRIDE",ACC_O,"EQY_CONSOLIDATED",CONS_O,"fill=b")*1,"")))</f>
        <v/>
      </c>
      <c r="AK66" s="14" t="str">
        <f>IF(LEN($G66)=0,"",IF(LEN(AK$12)=0,"",IFERROR(_xll.BDP(TKR,$G66,"EQY_FUND_RELATIVE_PERIOD",AK$12,"FA_ADJUSTED",ADJ,"EQY_FUND_CRNCY",CURR_O,"ACCOUNTING_STANDARD_OVERRIDE",ACC_O,"EQY_CONSOLIDATED",CONS_O,"fill=b")*1,"")))</f>
        <v/>
      </c>
      <c r="AL66" s="14" t="str">
        <f>IF(LEN($G66)=0,"",IF(LEN(AL$12)=0,"",IFERROR(_xll.BDP(TKR,$G66,"EQY_FUND_RELATIVE_PERIOD",AL$12,"FA_ADJUSTED",ADJ,"EQY_FUND_CRNCY",CURR_O,"ACCOUNTING_STANDARD_OVERRIDE",ACC_O,"EQY_CONSOLIDATED",CONS_O,"fill=b")*1,"")))</f>
        <v/>
      </c>
      <c r="AM66" s="14" t="str">
        <f>IF(LEN($G66)=0,"",IF(LEN(AM$12)=0,"",IFERROR(_xll.BDP(TKR,$G66,"EQY_FUND_RELATIVE_PERIOD",AM$12,"FA_ADJUSTED",ADJ,"EQY_FUND_CRNCY",CURR_O,"ACCOUNTING_STANDARD_OVERRIDE",ACC_O,"EQY_CONSOLIDATED",CONS_O,"fill=b")*1,"")))</f>
        <v/>
      </c>
      <c r="AN66" s="14" t="str">
        <f>IF(LEN($G66)=0,"",IF(LEN(AN$12)=0,"",IFERROR(_xll.BDP(TKR,$G66,"EQY_FUND_RELATIVE_PERIOD",AN$12,"FA_ADJUSTED",ADJ,"EQY_FUND_CRNCY",CURR_O,"ACCOUNTING_STANDARD_OVERRIDE",ACC_O,"EQY_CONSOLIDATED",CONS_O,"fill=b")*1,"")))</f>
        <v/>
      </c>
      <c r="AO66" s="14" t="str">
        <f>IF(LEN($G66)=0,"",IF(LEN(AO$12)=0,"",IFERROR(_xll.BDP(TKR,$G66,"EQY_FUND_RELATIVE_PERIOD",AO$12,"FA_ADJUSTED",ADJ,"EQY_FUND_CRNCY",CURR_O,"ACCOUNTING_STANDARD_OVERRIDE",ACC_O,"EQY_CONSOLIDATED",CONS_O,"fill=b")*1,"")))</f>
        <v/>
      </c>
      <c r="AP66" s="14" t="str">
        <f>IF(LEN($G66)=0,"",IF(LEN(AP$12)=0,"",IFERROR(_xll.BDP(TKR,$G66,"EQY_FUND_RELATIVE_PERIOD",AP$12,"FA_ADJUSTED",ADJ,"EQY_FUND_CRNCY",CURR_O,"ACCOUNTING_STANDARD_OVERRIDE",ACC_O,"EQY_CONSOLIDATED",CONS_O,"fill=b")*1,"")))</f>
        <v/>
      </c>
      <c r="AQ66" s="14" t="str">
        <f>IF(LEN($G66)=0,"",IF(LEN(AQ$12)=0,"",IFERROR(_xll.BDP(TKR,$G66,"EQY_FUND_RELATIVE_PERIOD",AQ$12,"FA_ADJUSTED",ADJ,"EQY_FUND_CRNCY",CURR_O,"ACCOUNTING_STANDARD_OVERRIDE",ACC_O,"EQY_CONSOLIDATED",CONS_O,"fill=b")*1,"")))</f>
        <v/>
      </c>
      <c r="AR66" s="14" t="str">
        <f>IF(LEN($G66)=0,"",IF(LEN(AR$12)=0,"",IFERROR(_xll.BDP(TKR,$G66,"EQY_FUND_RELATIVE_PERIOD",AR$12,"FA_ADJUSTED",ADJ,"EQY_FUND_CRNCY",CURR_O,"ACCOUNTING_STANDARD_OVERRIDE",ACC_O,"EQY_CONSOLIDATED",CONS_O,"fill=b")*1,"")))</f>
        <v/>
      </c>
      <c r="AS66" s="14" t="str">
        <f>IF(LEN($G66)=0,"",IF(LEN(AS$12)=0,"",IFERROR(_xll.BDP(TKR,$G66,"EQY_FUND_RELATIVE_PERIOD",AS$12,"FA_ADJUSTED",ADJ,"EQY_FUND_CRNCY",CURR_O,"ACCOUNTING_STANDARD_OVERRIDE",ACC_O,"EQY_CONSOLIDATED",CONS_O,"fill=b")*1,"")))</f>
        <v/>
      </c>
      <c r="AT66" s="14" t="str">
        <f>IF(LEN($G66)=0,"",IF(LEN(AT$12)=0,"",IFERROR(_xll.BDP(TKR,$G66,"EQY_FUND_RELATIVE_PERIOD",AT$12,"FA_ADJUSTED",ADJ,"EQY_FUND_CRNCY",CURR_O,"ACCOUNTING_STANDARD_OVERRIDE",ACC_O,"EQY_CONSOLIDATED",CONS_O,"fill=b")*1,"")))</f>
        <v/>
      </c>
      <c r="AU66" s="14" t="str">
        <f>IF(LEN($G66)=0,"",IF(LEN(AU$12)=0,"",IFERROR(_xll.BDP(TKR,$G66,"EQY_FUND_RELATIVE_PERIOD",AU$12,"FA_ADJUSTED",ADJ,"EQY_FUND_CRNCY",CURR_O,"ACCOUNTING_STANDARD_OVERRIDE",ACC_O,"EQY_CONSOLIDATED",CONS_O,"fill=b")*1,"")))</f>
        <v/>
      </c>
      <c r="AV66" s="14" t="str">
        <f>IF(LEN($G66)=0,"",IF(LEN(AV$12)=0,"",IFERROR(_xll.BDP(TKR,$G66,"EQY_FUND_RELATIVE_PERIOD",AV$12,"FA_ADJUSTED",ADJ,"EQY_FUND_CRNCY",CURR_O,"ACCOUNTING_STANDARD_OVERRIDE",ACC_O,"EQY_CONSOLIDATED",CONS_O,"fill=b")*1,"")))</f>
        <v/>
      </c>
      <c r="AW66" s="14" t="str">
        <f>IF(LEN($G66)=0,"",IF(LEN(AW$12)=0,"",IFERROR(_xll.BDP(TKR,$G66,"EQY_FUND_RELATIVE_PERIOD",AW$12,"FA_ADJUSTED",ADJ,"EQY_FUND_CRNCY",CURR_O,"ACCOUNTING_STANDARD_OVERRIDE",ACC_O,"EQY_CONSOLIDATED",CONS_O,"fill=b")*1,"")))</f>
        <v/>
      </c>
      <c r="AX66" s="14" t="str">
        <f>IF(LEN($G66)=0,"",IF(LEN(AX$12)=0,"",IFERROR(_xll.BDP(TKR,$G66,"EQY_FUND_RELATIVE_PERIOD",AX$12,"FA_ADJUSTED",ADJ,"EQY_FUND_CRNCY",CURR_O,"ACCOUNTING_STANDARD_OVERRIDE",ACC_O,"EQY_CONSOLIDATED",CONS_O,"fill=b")*1,"")))</f>
        <v/>
      </c>
      <c r="AY66" s="14" t="str">
        <f>IF(LEN($G66)=0,"",IF(LEN(AY$12)=0,"",IFERROR(_xll.BDP(TKR,$G66,"EQY_FUND_RELATIVE_PERIOD",AY$12,"FA_ADJUSTED",ADJ,"EQY_FUND_CRNCY",CURR_O,"ACCOUNTING_STANDARD_OVERRIDE",ACC_O,"EQY_CONSOLIDATED",CONS_O,"fill=b")*1,"")))</f>
        <v/>
      </c>
      <c r="AZ66" s="14" t="str">
        <f>IF(LEN($G66)=0,"",IF(LEN(AZ$12)=0,"",IFERROR(_xll.BDP(TKR,$G66,"EQY_FUND_RELATIVE_PERIOD",AZ$12,"FA_ADJUSTED",ADJ,"EQY_FUND_CRNCY",CURR_O,"ACCOUNTING_STANDARD_OVERRIDE",ACC_O,"EQY_CONSOLIDATED",CONS_O,"fill=b")*1,"")))</f>
        <v/>
      </c>
      <c r="BA66" s="14" t="str">
        <f>IF(LEN($G66)=0,"",IF(LEN(BA$12)=0,"",IFERROR(_xll.BDP(TKR,$G66,"EQY_FUND_RELATIVE_PERIOD",BA$12,"FA_ADJUSTED",ADJ,"EQY_FUND_CRNCY",CURR_O,"ACCOUNTING_STANDARD_OVERRIDE",ACC_O,"EQY_CONSOLIDATED",CONS_O,"fill=b")*1,"")))</f>
        <v/>
      </c>
      <c r="BB66" s="14" t="str">
        <f>IF(LEN($G66)=0,"",IF(LEN(BB$12)=0,"",IFERROR(_xll.BDP(TKR,$G66,"EQY_FUND_RELATIVE_PERIOD",BB$12,"FA_ADJUSTED",ADJ,"EQY_FUND_CRNCY",CURR_O,"ACCOUNTING_STANDARD_OVERRIDE",ACC_O,"EQY_CONSOLIDATED",CONS_O,"fill=b")*1,"")))</f>
        <v/>
      </c>
      <c r="BC66" s="14" t="str">
        <f>IF(LEN($G66)=0,"",IF(LEN(BC$12)=0,"",IFERROR(_xll.BDP(TKR,$G66,"EQY_FUND_RELATIVE_PERIOD",BC$12,"FA_ADJUSTED",ADJ,"EQY_FUND_CRNCY",CURR_O,"ACCOUNTING_STANDARD_OVERRIDE",ACC_O,"EQY_CONSOLIDATED",CONS_O,"fill=b")*1,"")))</f>
        <v/>
      </c>
      <c r="BD66" s="14" t="str">
        <f>IF(LEN($G66)=0,"",IF(LEN(BD$12)=0,"",IFERROR(_xll.BDP(TKR,$G66,"EQY_FUND_RELATIVE_PERIOD",BD$12,"FA_ADJUSTED",ADJ,"EQY_FUND_CRNCY",CURR_O,"ACCOUNTING_STANDARD_OVERRIDE",ACC_O,"EQY_CONSOLIDATED",CONS_O,"fill=b")*1,"")))</f>
        <v/>
      </c>
    </row>
    <row r="67" spans="17:56">
      <c r="Q67" s="14" t="str">
        <f>IF(LEN($G67)=0,"",IF(LEN(Q$12)=0,"",IFERROR(_xll.BDP(TKR,$G67,"EQY_FUND_RELATIVE_PERIOD",Q$12,"FA_ADJUSTED",ADJ,"EQY_FUND_CRNCY",CURR_O,"ACCOUNTING_STANDARD_OVERRIDE",ACC_O,"EQY_CONSOLIDATED",CONS_O,"fill=b")*1,"")))</f>
        <v/>
      </c>
      <c r="R67" s="14" t="str">
        <f>IF(LEN($G67)=0,"",IF(LEN(R$12)=0,"",IFERROR(_xll.BDP(TKR,$G67,"EQY_FUND_RELATIVE_PERIOD",R$12,"FA_ADJUSTED",ADJ,"EQY_FUND_CRNCY",CURR_O,"ACCOUNTING_STANDARD_OVERRIDE",ACC_O,"EQY_CONSOLIDATED",CONS_O,"fill=b")*1,"")))</f>
        <v/>
      </c>
      <c r="S67" s="14" t="str">
        <f>IF(LEN($G67)=0,"",IF(LEN(S$12)=0,"",IFERROR(_xll.BDP(TKR,$G67,"EQY_FUND_RELATIVE_PERIOD",S$12,"FA_ADJUSTED",ADJ,"EQY_FUND_CRNCY",CURR_O,"ACCOUNTING_STANDARD_OVERRIDE",ACC_O,"EQY_CONSOLIDATED",CONS_O,"fill=b")*1,"")))</f>
        <v/>
      </c>
      <c r="T67" s="14" t="str">
        <f>IF(LEN($G67)=0,"",IF(LEN(T$12)=0,"",IFERROR(_xll.BDP(TKR,$G67,"EQY_FUND_RELATIVE_PERIOD",T$12,"FA_ADJUSTED",ADJ,"EQY_FUND_CRNCY",CURR_O,"ACCOUNTING_STANDARD_OVERRIDE",ACC_O,"EQY_CONSOLIDATED",CONS_O,"fill=b")*1,"")))</f>
        <v/>
      </c>
      <c r="U67" s="14" t="str">
        <f>IF(LEN($G67)=0,"",IF(LEN(U$12)=0,"",IFERROR(_xll.BDP(TKR,$G67,"EQY_FUND_RELATIVE_PERIOD",U$12,"FA_ADJUSTED",ADJ,"EQY_FUND_CRNCY",CURR_O,"ACCOUNTING_STANDARD_OVERRIDE",ACC_O,"EQY_CONSOLIDATED",CONS_O,"fill=b")*1,"")))</f>
        <v/>
      </c>
      <c r="V67" s="14" t="str">
        <f>IF(LEN($G67)=0,"",IF(LEN(V$12)=0,"",IFERROR(_xll.BDP(TKR,$G67,"EQY_FUND_RELATIVE_PERIOD",V$12,"FA_ADJUSTED",ADJ,"EQY_FUND_CRNCY",CURR_O,"ACCOUNTING_STANDARD_OVERRIDE",ACC_O,"EQY_CONSOLIDATED",CONS_O,"fill=b")*1,"")))</f>
        <v/>
      </c>
      <c r="W67" s="14" t="str">
        <f>IF(LEN($G67)=0,"",IF(LEN(W$12)=0,"",IFERROR(_xll.BDP(TKR,$G67,"EQY_FUND_RELATIVE_PERIOD",W$12,"FA_ADJUSTED",ADJ,"EQY_FUND_CRNCY",CURR_O,"ACCOUNTING_STANDARD_OVERRIDE",ACC_O,"EQY_CONSOLIDATED",CONS_O,"fill=b")*1,"")))</f>
        <v/>
      </c>
      <c r="X67" s="14" t="str">
        <f>IF(LEN($G67)=0,"",IF(LEN(X$12)=0,"",IFERROR(_xll.BDP(TKR,$G67,"EQY_FUND_RELATIVE_PERIOD",X$12,"FA_ADJUSTED",ADJ,"EQY_FUND_CRNCY",CURR_O,"ACCOUNTING_STANDARD_OVERRIDE",ACC_O,"EQY_CONSOLIDATED",CONS_O,"fill=b")*1,"")))</f>
        <v/>
      </c>
      <c r="Y67" s="14" t="str">
        <f>IF(LEN($G67)=0,"",IF(LEN(Y$12)=0,"",IFERROR(_xll.BDP(TKR,$G67,"EQY_FUND_RELATIVE_PERIOD",Y$12,"FA_ADJUSTED",ADJ,"EQY_FUND_CRNCY",CURR_O,"ACCOUNTING_STANDARD_OVERRIDE",ACC_O,"EQY_CONSOLIDATED",CONS_O,"fill=b")*1,"")))</f>
        <v/>
      </c>
      <c r="Z67" s="14" t="str">
        <f>IF(LEN($G67)=0,"",IF(LEN(Z$12)=0,"",IFERROR(_xll.BDP(TKR,$G67,"EQY_FUND_RELATIVE_PERIOD",Z$12,"FA_ADJUSTED",ADJ,"EQY_FUND_CRNCY",CURR_O,"ACCOUNTING_STANDARD_OVERRIDE",ACC_O,"EQY_CONSOLIDATED",CONS_O,"fill=b")*1,"")))</f>
        <v/>
      </c>
      <c r="AA67" s="14" t="str">
        <f>IF(LEN($G67)=0,"",IF(LEN(AA$12)=0,"",IFERROR(_xll.BDP(TKR,$G67,"EQY_FUND_RELATIVE_PERIOD",AA$12,"FA_ADJUSTED",ADJ,"EQY_FUND_CRNCY",CURR_O,"ACCOUNTING_STANDARD_OVERRIDE",ACC_O,"EQY_CONSOLIDATED",CONS_O,"fill=b")*1,"")))</f>
        <v/>
      </c>
      <c r="AB67" s="14" t="str">
        <f>IF(LEN($G67)=0,"",IF(LEN(AB$12)=0,"",IFERROR(_xll.BDP(TKR,$G67,"EQY_FUND_RELATIVE_PERIOD",AB$12,"FA_ADJUSTED",ADJ,"EQY_FUND_CRNCY",CURR_O,"ACCOUNTING_STANDARD_OVERRIDE",ACC_O,"EQY_CONSOLIDATED",CONS_O,"fill=b")*1,"")))</f>
        <v/>
      </c>
      <c r="AC67" s="14" t="str">
        <f>IF(LEN($G67)=0,"",IF(LEN(AC$12)=0,"",IFERROR(_xll.BDP(TKR,$G67,"EQY_FUND_RELATIVE_PERIOD",AC$12,"FA_ADJUSTED",ADJ,"EQY_FUND_CRNCY",CURR_O,"ACCOUNTING_STANDARD_OVERRIDE",ACC_O,"EQY_CONSOLIDATED",CONS_O,"fill=b")*1,"")))</f>
        <v/>
      </c>
      <c r="AD67" s="14" t="str">
        <f>IF(LEN($G67)=0,"",IF(LEN(AD$12)=0,"",IFERROR(_xll.BDP(TKR,$G67,"EQY_FUND_RELATIVE_PERIOD",AD$12,"FA_ADJUSTED",ADJ,"EQY_FUND_CRNCY",CURR_O,"ACCOUNTING_STANDARD_OVERRIDE",ACC_O,"EQY_CONSOLIDATED",CONS_O,"fill=b")*1,"")))</f>
        <v/>
      </c>
      <c r="AE67" s="14" t="str">
        <f>IF(LEN($G67)=0,"",IF(LEN(AE$12)=0,"",IFERROR(_xll.BDP(TKR,$G67,"EQY_FUND_RELATIVE_PERIOD",AE$12,"FA_ADJUSTED",ADJ,"EQY_FUND_CRNCY",CURR_O,"ACCOUNTING_STANDARD_OVERRIDE",ACC_O,"EQY_CONSOLIDATED",CONS_O,"fill=b")*1,"")))</f>
        <v/>
      </c>
      <c r="AF67" s="14" t="str">
        <f>IF(LEN($G67)=0,"",IF(LEN(AF$12)=0,"",IFERROR(_xll.BDP(TKR,$G67,"EQY_FUND_RELATIVE_PERIOD",AF$12,"FA_ADJUSTED",ADJ,"EQY_FUND_CRNCY",CURR_O,"ACCOUNTING_STANDARD_OVERRIDE",ACC_O,"EQY_CONSOLIDATED",CONS_O,"fill=b")*1,"")))</f>
        <v/>
      </c>
      <c r="AG67" s="14" t="str">
        <f>IF(LEN($G67)=0,"",IF(LEN(AG$12)=0,"",IFERROR(_xll.BDP(TKR,$G67,"EQY_FUND_RELATIVE_PERIOD",AG$12,"FA_ADJUSTED",ADJ,"EQY_FUND_CRNCY",CURR_O,"ACCOUNTING_STANDARD_OVERRIDE",ACC_O,"EQY_CONSOLIDATED",CONS_O,"fill=b")*1,"")))</f>
        <v/>
      </c>
      <c r="AH67" s="14" t="str">
        <f>IF(LEN($G67)=0,"",IF(LEN(AH$12)=0,"",IFERROR(_xll.BDP(TKR,$G67,"EQY_FUND_RELATIVE_PERIOD",AH$12,"FA_ADJUSTED",ADJ,"EQY_FUND_CRNCY",CURR_O,"ACCOUNTING_STANDARD_OVERRIDE",ACC_O,"EQY_CONSOLIDATED",CONS_O,"fill=b")*1,"")))</f>
        <v/>
      </c>
      <c r="AI67" s="14" t="str">
        <f>IF(LEN($G67)=0,"",IF(LEN(AI$12)=0,"",IFERROR(_xll.BDP(TKR,$G67,"EQY_FUND_RELATIVE_PERIOD",AI$12,"FA_ADJUSTED",ADJ,"EQY_FUND_CRNCY",CURR_O,"ACCOUNTING_STANDARD_OVERRIDE",ACC_O,"EQY_CONSOLIDATED",CONS_O,"fill=b")*1,"")))</f>
        <v/>
      </c>
      <c r="AJ67" s="14" t="str">
        <f>IF(LEN($G67)=0,"",IF(LEN(AJ$12)=0,"",IFERROR(_xll.BDP(TKR,$G67,"EQY_FUND_RELATIVE_PERIOD",AJ$12,"FA_ADJUSTED",ADJ,"EQY_FUND_CRNCY",CURR_O,"ACCOUNTING_STANDARD_OVERRIDE",ACC_O,"EQY_CONSOLIDATED",CONS_O,"fill=b")*1,"")))</f>
        <v/>
      </c>
      <c r="AK67" s="14" t="str">
        <f>IF(LEN($G67)=0,"",IF(LEN(AK$12)=0,"",IFERROR(_xll.BDP(TKR,$G67,"EQY_FUND_RELATIVE_PERIOD",AK$12,"FA_ADJUSTED",ADJ,"EQY_FUND_CRNCY",CURR_O,"ACCOUNTING_STANDARD_OVERRIDE",ACC_O,"EQY_CONSOLIDATED",CONS_O,"fill=b")*1,"")))</f>
        <v/>
      </c>
      <c r="AL67" s="14" t="str">
        <f>IF(LEN($G67)=0,"",IF(LEN(AL$12)=0,"",IFERROR(_xll.BDP(TKR,$G67,"EQY_FUND_RELATIVE_PERIOD",AL$12,"FA_ADJUSTED",ADJ,"EQY_FUND_CRNCY",CURR_O,"ACCOUNTING_STANDARD_OVERRIDE",ACC_O,"EQY_CONSOLIDATED",CONS_O,"fill=b")*1,"")))</f>
        <v/>
      </c>
      <c r="AM67" s="14" t="str">
        <f>IF(LEN($G67)=0,"",IF(LEN(AM$12)=0,"",IFERROR(_xll.BDP(TKR,$G67,"EQY_FUND_RELATIVE_PERIOD",AM$12,"FA_ADJUSTED",ADJ,"EQY_FUND_CRNCY",CURR_O,"ACCOUNTING_STANDARD_OVERRIDE",ACC_O,"EQY_CONSOLIDATED",CONS_O,"fill=b")*1,"")))</f>
        <v/>
      </c>
      <c r="AN67" s="14" t="str">
        <f>IF(LEN($G67)=0,"",IF(LEN(AN$12)=0,"",IFERROR(_xll.BDP(TKR,$G67,"EQY_FUND_RELATIVE_PERIOD",AN$12,"FA_ADJUSTED",ADJ,"EQY_FUND_CRNCY",CURR_O,"ACCOUNTING_STANDARD_OVERRIDE",ACC_O,"EQY_CONSOLIDATED",CONS_O,"fill=b")*1,"")))</f>
        <v/>
      </c>
      <c r="AO67" s="14" t="str">
        <f>IF(LEN($G67)=0,"",IF(LEN(AO$12)=0,"",IFERROR(_xll.BDP(TKR,$G67,"EQY_FUND_RELATIVE_PERIOD",AO$12,"FA_ADJUSTED",ADJ,"EQY_FUND_CRNCY",CURR_O,"ACCOUNTING_STANDARD_OVERRIDE",ACC_O,"EQY_CONSOLIDATED",CONS_O,"fill=b")*1,"")))</f>
        <v/>
      </c>
      <c r="AP67" s="14" t="str">
        <f>IF(LEN($G67)=0,"",IF(LEN(AP$12)=0,"",IFERROR(_xll.BDP(TKR,$G67,"EQY_FUND_RELATIVE_PERIOD",AP$12,"FA_ADJUSTED",ADJ,"EQY_FUND_CRNCY",CURR_O,"ACCOUNTING_STANDARD_OVERRIDE",ACC_O,"EQY_CONSOLIDATED",CONS_O,"fill=b")*1,"")))</f>
        <v/>
      </c>
      <c r="AQ67" s="14" t="str">
        <f>IF(LEN($G67)=0,"",IF(LEN(AQ$12)=0,"",IFERROR(_xll.BDP(TKR,$G67,"EQY_FUND_RELATIVE_PERIOD",AQ$12,"FA_ADJUSTED",ADJ,"EQY_FUND_CRNCY",CURR_O,"ACCOUNTING_STANDARD_OVERRIDE",ACC_O,"EQY_CONSOLIDATED",CONS_O,"fill=b")*1,"")))</f>
        <v/>
      </c>
      <c r="AR67" s="14" t="str">
        <f>IF(LEN($G67)=0,"",IF(LEN(AR$12)=0,"",IFERROR(_xll.BDP(TKR,$G67,"EQY_FUND_RELATIVE_PERIOD",AR$12,"FA_ADJUSTED",ADJ,"EQY_FUND_CRNCY",CURR_O,"ACCOUNTING_STANDARD_OVERRIDE",ACC_O,"EQY_CONSOLIDATED",CONS_O,"fill=b")*1,"")))</f>
        <v/>
      </c>
      <c r="AS67" s="14" t="str">
        <f>IF(LEN($G67)=0,"",IF(LEN(AS$12)=0,"",IFERROR(_xll.BDP(TKR,$G67,"EQY_FUND_RELATIVE_PERIOD",AS$12,"FA_ADJUSTED",ADJ,"EQY_FUND_CRNCY",CURR_O,"ACCOUNTING_STANDARD_OVERRIDE",ACC_O,"EQY_CONSOLIDATED",CONS_O,"fill=b")*1,"")))</f>
        <v/>
      </c>
      <c r="AT67" s="14" t="str">
        <f>IF(LEN($G67)=0,"",IF(LEN(AT$12)=0,"",IFERROR(_xll.BDP(TKR,$G67,"EQY_FUND_RELATIVE_PERIOD",AT$12,"FA_ADJUSTED",ADJ,"EQY_FUND_CRNCY",CURR_O,"ACCOUNTING_STANDARD_OVERRIDE",ACC_O,"EQY_CONSOLIDATED",CONS_O,"fill=b")*1,"")))</f>
        <v/>
      </c>
      <c r="AU67" s="14" t="str">
        <f>IF(LEN($G67)=0,"",IF(LEN(AU$12)=0,"",IFERROR(_xll.BDP(TKR,$G67,"EQY_FUND_RELATIVE_PERIOD",AU$12,"FA_ADJUSTED",ADJ,"EQY_FUND_CRNCY",CURR_O,"ACCOUNTING_STANDARD_OVERRIDE",ACC_O,"EQY_CONSOLIDATED",CONS_O,"fill=b")*1,"")))</f>
        <v/>
      </c>
      <c r="AV67" s="14" t="str">
        <f>IF(LEN($G67)=0,"",IF(LEN(AV$12)=0,"",IFERROR(_xll.BDP(TKR,$G67,"EQY_FUND_RELATIVE_PERIOD",AV$12,"FA_ADJUSTED",ADJ,"EQY_FUND_CRNCY",CURR_O,"ACCOUNTING_STANDARD_OVERRIDE",ACC_O,"EQY_CONSOLIDATED",CONS_O,"fill=b")*1,"")))</f>
        <v/>
      </c>
      <c r="AW67" s="14" t="str">
        <f>IF(LEN($G67)=0,"",IF(LEN(AW$12)=0,"",IFERROR(_xll.BDP(TKR,$G67,"EQY_FUND_RELATIVE_PERIOD",AW$12,"FA_ADJUSTED",ADJ,"EQY_FUND_CRNCY",CURR_O,"ACCOUNTING_STANDARD_OVERRIDE",ACC_O,"EQY_CONSOLIDATED",CONS_O,"fill=b")*1,"")))</f>
        <v/>
      </c>
      <c r="AX67" s="14" t="str">
        <f>IF(LEN($G67)=0,"",IF(LEN(AX$12)=0,"",IFERROR(_xll.BDP(TKR,$G67,"EQY_FUND_RELATIVE_PERIOD",AX$12,"FA_ADJUSTED",ADJ,"EQY_FUND_CRNCY",CURR_O,"ACCOUNTING_STANDARD_OVERRIDE",ACC_O,"EQY_CONSOLIDATED",CONS_O,"fill=b")*1,"")))</f>
        <v/>
      </c>
      <c r="AY67" s="14" t="str">
        <f>IF(LEN($G67)=0,"",IF(LEN(AY$12)=0,"",IFERROR(_xll.BDP(TKR,$G67,"EQY_FUND_RELATIVE_PERIOD",AY$12,"FA_ADJUSTED",ADJ,"EQY_FUND_CRNCY",CURR_O,"ACCOUNTING_STANDARD_OVERRIDE",ACC_O,"EQY_CONSOLIDATED",CONS_O,"fill=b")*1,"")))</f>
        <v/>
      </c>
      <c r="AZ67" s="14" t="str">
        <f>IF(LEN($G67)=0,"",IF(LEN(AZ$12)=0,"",IFERROR(_xll.BDP(TKR,$G67,"EQY_FUND_RELATIVE_PERIOD",AZ$12,"FA_ADJUSTED",ADJ,"EQY_FUND_CRNCY",CURR_O,"ACCOUNTING_STANDARD_OVERRIDE",ACC_O,"EQY_CONSOLIDATED",CONS_O,"fill=b")*1,"")))</f>
        <v/>
      </c>
      <c r="BA67" s="14" t="str">
        <f>IF(LEN($G67)=0,"",IF(LEN(BA$12)=0,"",IFERROR(_xll.BDP(TKR,$G67,"EQY_FUND_RELATIVE_PERIOD",BA$12,"FA_ADJUSTED",ADJ,"EQY_FUND_CRNCY",CURR_O,"ACCOUNTING_STANDARD_OVERRIDE",ACC_O,"EQY_CONSOLIDATED",CONS_O,"fill=b")*1,"")))</f>
        <v/>
      </c>
      <c r="BB67" s="14" t="str">
        <f>IF(LEN($G67)=0,"",IF(LEN(BB$12)=0,"",IFERROR(_xll.BDP(TKR,$G67,"EQY_FUND_RELATIVE_PERIOD",BB$12,"FA_ADJUSTED",ADJ,"EQY_FUND_CRNCY",CURR_O,"ACCOUNTING_STANDARD_OVERRIDE",ACC_O,"EQY_CONSOLIDATED",CONS_O,"fill=b")*1,"")))</f>
        <v/>
      </c>
      <c r="BC67" s="14" t="str">
        <f>IF(LEN($G67)=0,"",IF(LEN(BC$12)=0,"",IFERROR(_xll.BDP(TKR,$G67,"EQY_FUND_RELATIVE_PERIOD",BC$12,"FA_ADJUSTED",ADJ,"EQY_FUND_CRNCY",CURR_O,"ACCOUNTING_STANDARD_OVERRIDE",ACC_O,"EQY_CONSOLIDATED",CONS_O,"fill=b")*1,"")))</f>
        <v/>
      </c>
      <c r="BD67" s="14" t="str">
        <f>IF(LEN($G67)=0,"",IF(LEN(BD$12)=0,"",IFERROR(_xll.BDP(TKR,$G67,"EQY_FUND_RELATIVE_PERIOD",BD$12,"FA_ADJUSTED",ADJ,"EQY_FUND_CRNCY",CURR_O,"ACCOUNTING_STANDARD_OVERRIDE",ACC_O,"EQY_CONSOLIDATED",CONS_O,"fill=b")*1,"")))</f>
        <v/>
      </c>
    </row>
    <row r="68" spans="17:56">
      <c r="Q68" s="14" t="str">
        <f>IF(LEN($G68)=0,"",IF(LEN(Q$12)=0,"",IFERROR(_xll.BDP(TKR,$G68,"EQY_FUND_RELATIVE_PERIOD",Q$12,"FA_ADJUSTED",ADJ,"EQY_FUND_CRNCY",CURR_O,"ACCOUNTING_STANDARD_OVERRIDE",ACC_O,"EQY_CONSOLIDATED",CONS_O,"fill=b")*1,"")))</f>
        <v/>
      </c>
      <c r="R68" s="14" t="str">
        <f>IF(LEN($G68)=0,"",IF(LEN(R$12)=0,"",IFERROR(_xll.BDP(TKR,$G68,"EQY_FUND_RELATIVE_PERIOD",R$12,"FA_ADJUSTED",ADJ,"EQY_FUND_CRNCY",CURR_O,"ACCOUNTING_STANDARD_OVERRIDE",ACC_O,"EQY_CONSOLIDATED",CONS_O,"fill=b")*1,"")))</f>
        <v/>
      </c>
      <c r="S68" s="14" t="str">
        <f>IF(LEN($G68)=0,"",IF(LEN(S$12)=0,"",IFERROR(_xll.BDP(TKR,$G68,"EQY_FUND_RELATIVE_PERIOD",S$12,"FA_ADJUSTED",ADJ,"EQY_FUND_CRNCY",CURR_O,"ACCOUNTING_STANDARD_OVERRIDE",ACC_O,"EQY_CONSOLIDATED",CONS_O,"fill=b")*1,"")))</f>
        <v/>
      </c>
      <c r="T68" s="14" t="str">
        <f>IF(LEN($G68)=0,"",IF(LEN(T$12)=0,"",IFERROR(_xll.BDP(TKR,$G68,"EQY_FUND_RELATIVE_PERIOD",T$12,"FA_ADJUSTED",ADJ,"EQY_FUND_CRNCY",CURR_O,"ACCOUNTING_STANDARD_OVERRIDE",ACC_O,"EQY_CONSOLIDATED",CONS_O,"fill=b")*1,"")))</f>
        <v/>
      </c>
      <c r="U68" s="14" t="str">
        <f>IF(LEN($G68)=0,"",IF(LEN(U$12)=0,"",IFERROR(_xll.BDP(TKR,$G68,"EQY_FUND_RELATIVE_PERIOD",U$12,"FA_ADJUSTED",ADJ,"EQY_FUND_CRNCY",CURR_O,"ACCOUNTING_STANDARD_OVERRIDE",ACC_O,"EQY_CONSOLIDATED",CONS_O,"fill=b")*1,"")))</f>
        <v/>
      </c>
      <c r="V68" s="14" t="str">
        <f>IF(LEN($G68)=0,"",IF(LEN(V$12)=0,"",IFERROR(_xll.BDP(TKR,$G68,"EQY_FUND_RELATIVE_PERIOD",V$12,"FA_ADJUSTED",ADJ,"EQY_FUND_CRNCY",CURR_O,"ACCOUNTING_STANDARD_OVERRIDE",ACC_O,"EQY_CONSOLIDATED",CONS_O,"fill=b")*1,"")))</f>
        <v/>
      </c>
      <c r="W68" s="14" t="str">
        <f>IF(LEN($G68)=0,"",IF(LEN(W$12)=0,"",IFERROR(_xll.BDP(TKR,$G68,"EQY_FUND_RELATIVE_PERIOD",W$12,"FA_ADJUSTED",ADJ,"EQY_FUND_CRNCY",CURR_O,"ACCOUNTING_STANDARD_OVERRIDE",ACC_O,"EQY_CONSOLIDATED",CONS_O,"fill=b")*1,"")))</f>
        <v/>
      </c>
      <c r="X68" s="14" t="str">
        <f>IF(LEN($G68)=0,"",IF(LEN(X$12)=0,"",IFERROR(_xll.BDP(TKR,$G68,"EQY_FUND_RELATIVE_PERIOD",X$12,"FA_ADJUSTED",ADJ,"EQY_FUND_CRNCY",CURR_O,"ACCOUNTING_STANDARD_OVERRIDE",ACC_O,"EQY_CONSOLIDATED",CONS_O,"fill=b")*1,"")))</f>
        <v/>
      </c>
      <c r="Y68" s="14" t="str">
        <f>IF(LEN($G68)=0,"",IF(LEN(Y$12)=0,"",IFERROR(_xll.BDP(TKR,$G68,"EQY_FUND_RELATIVE_PERIOD",Y$12,"FA_ADJUSTED",ADJ,"EQY_FUND_CRNCY",CURR_O,"ACCOUNTING_STANDARD_OVERRIDE",ACC_O,"EQY_CONSOLIDATED",CONS_O,"fill=b")*1,"")))</f>
        <v/>
      </c>
      <c r="Z68" s="14" t="str">
        <f>IF(LEN($G68)=0,"",IF(LEN(Z$12)=0,"",IFERROR(_xll.BDP(TKR,$G68,"EQY_FUND_RELATIVE_PERIOD",Z$12,"FA_ADJUSTED",ADJ,"EQY_FUND_CRNCY",CURR_O,"ACCOUNTING_STANDARD_OVERRIDE",ACC_O,"EQY_CONSOLIDATED",CONS_O,"fill=b")*1,"")))</f>
        <v/>
      </c>
      <c r="AA68" s="14" t="str">
        <f>IF(LEN($G68)=0,"",IF(LEN(AA$12)=0,"",IFERROR(_xll.BDP(TKR,$G68,"EQY_FUND_RELATIVE_PERIOD",AA$12,"FA_ADJUSTED",ADJ,"EQY_FUND_CRNCY",CURR_O,"ACCOUNTING_STANDARD_OVERRIDE",ACC_O,"EQY_CONSOLIDATED",CONS_O,"fill=b")*1,"")))</f>
        <v/>
      </c>
      <c r="AB68" s="14" t="str">
        <f>IF(LEN($G68)=0,"",IF(LEN(AB$12)=0,"",IFERROR(_xll.BDP(TKR,$G68,"EQY_FUND_RELATIVE_PERIOD",AB$12,"FA_ADJUSTED",ADJ,"EQY_FUND_CRNCY",CURR_O,"ACCOUNTING_STANDARD_OVERRIDE",ACC_O,"EQY_CONSOLIDATED",CONS_O,"fill=b")*1,"")))</f>
        <v/>
      </c>
      <c r="AC68" s="14" t="str">
        <f>IF(LEN($G68)=0,"",IF(LEN(AC$12)=0,"",IFERROR(_xll.BDP(TKR,$G68,"EQY_FUND_RELATIVE_PERIOD",AC$12,"FA_ADJUSTED",ADJ,"EQY_FUND_CRNCY",CURR_O,"ACCOUNTING_STANDARD_OVERRIDE",ACC_O,"EQY_CONSOLIDATED",CONS_O,"fill=b")*1,"")))</f>
        <v/>
      </c>
      <c r="AD68" s="14" t="str">
        <f>IF(LEN($G68)=0,"",IF(LEN(AD$12)=0,"",IFERROR(_xll.BDP(TKR,$G68,"EQY_FUND_RELATIVE_PERIOD",AD$12,"FA_ADJUSTED",ADJ,"EQY_FUND_CRNCY",CURR_O,"ACCOUNTING_STANDARD_OVERRIDE",ACC_O,"EQY_CONSOLIDATED",CONS_O,"fill=b")*1,"")))</f>
        <v/>
      </c>
      <c r="AE68" s="14" t="str">
        <f>IF(LEN($G68)=0,"",IF(LEN(AE$12)=0,"",IFERROR(_xll.BDP(TKR,$G68,"EQY_FUND_RELATIVE_PERIOD",AE$12,"FA_ADJUSTED",ADJ,"EQY_FUND_CRNCY",CURR_O,"ACCOUNTING_STANDARD_OVERRIDE",ACC_O,"EQY_CONSOLIDATED",CONS_O,"fill=b")*1,"")))</f>
        <v/>
      </c>
      <c r="AF68" s="14" t="str">
        <f>IF(LEN($G68)=0,"",IF(LEN(AF$12)=0,"",IFERROR(_xll.BDP(TKR,$G68,"EQY_FUND_RELATIVE_PERIOD",AF$12,"FA_ADJUSTED",ADJ,"EQY_FUND_CRNCY",CURR_O,"ACCOUNTING_STANDARD_OVERRIDE",ACC_O,"EQY_CONSOLIDATED",CONS_O,"fill=b")*1,"")))</f>
        <v/>
      </c>
      <c r="AG68" s="14" t="str">
        <f>IF(LEN($G68)=0,"",IF(LEN(AG$12)=0,"",IFERROR(_xll.BDP(TKR,$G68,"EQY_FUND_RELATIVE_PERIOD",AG$12,"FA_ADJUSTED",ADJ,"EQY_FUND_CRNCY",CURR_O,"ACCOUNTING_STANDARD_OVERRIDE",ACC_O,"EQY_CONSOLIDATED",CONS_O,"fill=b")*1,"")))</f>
        <v/>
      </c>
      <c r="AH68" s="14" t="str">
        <f>IF(LEN($G68)=0,"",IF(LEN(AH$12)=0,"",IFERROR(_xll.BDP(TKR,$G68,"EQY_FUND_RELATIVE_PERIOD",AH$12,"FA_ADJUSTED",ADJ,"EQY_FUND_CRNCY",CURR_O,"ACCOUNTING_STANDARD_OVERRIDE",ACC_O,"EQY_CONSOLIDATED",CONS_O,"fill=b")*1,"")))</f>
        <v/>
      </c>
      <c r="AI68" s="14" t="str">
        <f>IF(LEN($G68)=0,"",IF(LEN(AI$12)=0,"",IFERROR(_xll.BDP(TKR,$G68,"EQY_FUND_RELATIVE_PERIOD",AI$12,"FA_ADJUSTED",ADJ,"EQY_FUND_CRNCY",CURR_O,"ACCOUNTING_STANDARD_OVERRIDE",ACC_O,"EQY_CONSOLIDATED",CONS_O,"fill=b")*1,"")))</f>
        <v/>
      </c>
      <c r="AJ68" s="14" t="str">
        <f>IF(LEN($G68)=0,"",IF(LEN(AJ$12)=0,"",IFERROR(_xll.BDP(TKR,$G68,"EQY_FUND_RELATIVE_PERIOD",AJ$12,"FA_ADJUSTED",ADJ,"EQY_FUND_CRNCY",CURR_O,"ACCOUNTING_STANDARD_OVERRIDE",ACC_O,"EQY_CONSOLIDATED",CONS_O,"fill=b")*1,"")))</f>
        <v/>
      </c>
      <c r="AK68" s="14" t="str">
        <f>IF(LEN($G68)=0,"",IF(LEN(AK$12)=0,"",IFERROR(_xll.BDP(TKR,$G68,"EQY_FUND_RELATIVE_PERIOD",AK$12,"FA_ADJUSTED",ADJ,"EQY_FUND_CRNCY",CURR_O,"ACCOUNTING_STANDARD_OVERRIDE",ACC_O,"EQY_CONSOLIDATED",CONS_O,"fill=b")*1,"")))</f>
        <v/>
      </c>
      <c r="AL68" s="14" t="str">
        <f>IF(LEN($G68)=0,"",IF(LEN(AL$12)=0,"",IFERROR(_xll.BDP(TKR,$G68,"EQY_FUND_RELATIVE_PERIOD",AL$12,"FA_ADJUSTED",ADJ,"EQY_FUND_CRNCY",CURR_O,"ACCOUNTING_STANDARD_OVERRIDE",ACC_O,"EQY_CONSOLIDATED",CONS_O,"fill=b")*1,"")))</f>
        <v/>
      </c>
      <c r="AM68" s="14" t="str">
        <f>IF(LEN($G68)=0,"",IF(LEN(AM$12)=0,"",IFERROR(_xll.BDP(TKR,$G68,"EQY_FUND_RELATIVE_PERIOD",AM$12,"FA_ADJUSTED",ADJ,"EQY_FUND_CRNCY",CURR_O,"ACCOUNTING_STANDARD_OVERRIDE",ACC_O,"EQY_CONSOLIDATED",CONS_O,"fill=b")*1,"")))</f>
        <v/>
      </c>
      <c r="AN68" s="14" t="str">
        <f>IF(LEN($G68)=0,"",IF(LEN(AN$12)=0,"",IFERROR(_xll.BDP(TKR,$G68,"EQY_FUND_RELATIVE_PERIOD",AN$12,"FA_ADJUSTED",ADJ,"EQY_FUND_CRNCY",CURR_O,"ACCOUNTING_STANDARD_OVERRIDE",ACC_O,"EQY_CONSOLIDATED",CONS_O,"fill=b")*1,"")))</f>
        <v/>
      </c>
      <c r="AO68" s="14" t="str">
        <f>IF(LEN($G68)=0,"",IF(LEN(AO$12)=0,"",IFERROR(_xll.BDP(TKR,$G68,"EQY_FUND_RELATIVE_PERIOD",AO$12,"FA_ADJUSTED",ADJ,"EQY_FUND_CRNCY",CURR_O,"ACCOUNTING_STANDARD_OVERRIDE",ACC_O,"EQY_CONSOLIDATED",CONS_O,"fill=b")*1,"")))</f>
        <v/>
      </c>
      <c r="AP68" s="14" t="str">
        <f>IF(LEN($G68)=0,"",IF(LEN(AP$12)=0,"",IFERROR(_xll.BDP(TKR,$G68,"EQY_FUND_RELATIVE_PERIOD",AP$12,"FA_ADJUSTED",ADJ,"EQY_FUND_CRNCY",CURR_O,"ACCOUNTING_STANDARD_OVERRIDE",ACC_O,"EQY_CONSOLIDATED",CONS_O,"fill=b")*1,"")))</f>
        <v/>
      </c>
      <c r="AQ68" s="14" t="str">
        <f>IF(LEN($G68)=0,"",IF(LEN(AQ$12)=0,"",IFERROR(_xll.BDP(TKR,$G68,"EQY_FUND_RELATIVE_PERIOD",AQ$12,"FA_ADJUSTED",ADJ,"EQY_FUND_CRNCY",CURR_O,"ACCOUNTING_STANDARD_OVERRIDE",ACC_O,"EQY_CONSOLIDATED",CONS_O,"fill=b")*1,"")))</f>
        <v/>
      </c>
      <c r="AR68" s="14" t="str">
        <f>IF(LEN($G68)=0,"",IF(LEN(AR$12)=0,"",IFERROR(_xll.BDP(TKR,$G68,"EQY_FUND_RELATIVE_PERIOD",AR$12,"FA_ADJUSTED",ADJ,"EQY_FUND_CRNCY",CURR_O,"ACCOUNTING_STANDARD_OVERRIDE",ACC_O,"EQY_CONSOLIDATED",CONS_O,"fill=b")*1,"")))</f>
        <v/>
      </c>
      <c r="AS68" s="14" t="str">
        <f>IF(LEN($G68)=0,"",IF(LEN(AS$12)=0,"",IFERROR(_xll.BDP(TKR,$G68,"EQY_FUND_RELATIVE_PERIOD",AS$12,"FA_ADJUSTED",ADJ,"EQY_FUND_CRNCY",CURR_O,"ACCOUNTING_STANDARD_OVERRIDE",ACC_O,"EQY_CONSOLIDATED",CONS_O,"fill=b")*1,"")))</f>
        <v/>
      </c>
      <c r="AT68" s="14" t="str">
        <f>IF(LEN($G68)=0,"",IF(LEN(AT$12)=0,"",IFERROR(_xll.BDP(TKR,$G68,"EQY_FUND_RELATIVE_PERIOD",AT$12,"FA_ADJUSTED",ADJ,"EQY_FUND_CRNCY",CURR_O,"ACCOUNTING_STANDARD_OVERRIDE",ACC_O,"EQY_CONSOLIDATED",CONS_O,"fill=b")*1,"")))</f>
        <v/>
      </c>
      <c r="AU68" s="14" t="str">
        <f>IF(LEN($G68)=0,"",IF(LEN(AU$12)=0,"",IFERROR(_xll.BDP(TKR,$G68,"EQY_FUND_RELATIVE_PERIOD",AU$12,"FA_ADJUSTED",ADJ,"EQY_FUND_CRNCY",CURR_O,"ACCOUNTING_STANDARD_OVERRIDE",ACC_O,"EQY_CONSOLIDATED",CONS_O,"fill=b")*1,"")))</f>
        <v/>
      </c>
      <c r="AV68" s="14" t="str">
        <f>IF(LEN($G68)=0,"",IF(LEN(AV$12)=0,"",IFERROR(_xll.BDP(TKR,$G68,"EQY_FUND_RELATIVE_PERIOD",AV$12,"FA_ADJUSTED",ADJ,"EQY_FUND_CRNCY",CURR_O,"ACCOUNTING_STANDARD_OVERRIDE",ACC_O,"EQY_CONSOLIDATED",CONS_O,"fill=b")*1,"")))</f>
        <v/>
      </c>
      <c r="AW68" s="14" t="str">
        <f>IF(LEN($G68)=0,"",IF(LEN(AW$12)=0,"",IFERROR(_xll.BDP(TKR,$G68,"EQY_FUND_RELATIVE_PERIOD",AW$12,"FA_ADJUSTED",ADJ,"EQY_FUND_CRNCY",CURR_O,"ACCOUNTING_STANDARD_OVERRIDE",ACC_O,"EQY_CONSOLIDATED",CONS_O,"fill=b")*1,"")))</f>
        <v/>
      </c>
      <c r="AX68" s="14" t="str">
        <f>IF(LEN($G68)=0,"",IF(LEN(AX$12)=0,"",IFERROR(_xll.BDP(TKR,$G68,"EQY_FUND_RELATIVE_PERIOD",AX$12,"FA_ADJUSTED",ADJ,"EQY_FUND_CRNCY",CURR_O,"ACCOUNTING_STANDARD_OVERRIDE",ACC_O,"EQY_CONSOLIDATED",CONS_O,"fill=b")*1,"")))</f>
        <v/>
      </c>
      <c r="AY68" s="14" t="str">
        <f>IF(LEN($G68)=0,"",IF(LEN(AY$12)=0,"",IFERROR(_xll.BDP(TKR,$G68,"EQY_FUND_RELATIVE_PERIOD",AY$12,"FA_ADJUSTED",ADJ,"EQY_FUND_CRNCY",CURR_O,"ACCOUNTING_STANDARD_OVERRIDE",ACC_O,"EQY_CONSOLIDATED",CONS_O,"fill=b")*1,"")))</f>
        <v/>
      </c>
      <c r="AZ68" s="14" t="str">
        <f>IF(LEN($G68)=0,"",IF(LEN(AZ$12)=0,"",IFERROR(_xll.BDP(TKR,$G68,"EQY_FUND_RELATIVE_PERIOD",AZ$12,"FA_ADJUSTED",ADJ,"EQY_FUND_CRNCY",CURR_O,"ACCOUNTING_STANDARD_OVERRIDE",ACC_O,"EQY_CONSOLIDATED",CONS_O,"fill=b")*1,"")))</f>
        <v/>
      </c>
      <c r="BA68" s="14" t="str">
        <f>IF(LEN($G68)=0,"",IF(LEN(BA$12)=0,"",IFERROR(_xll.BDP(TKR,$G68,"EQY_FUND_RELATIVE_PERIOD",BA$12,"FA_ADJUSTED",ADJ,"EQY_FUND_CRNCY",CURR_O,"ACCOUNTING_STANDARD_OVERRIDE",ACC_O,"EQY_CONSOLIDATED",CONS_O,"fill=b")*1,"")))</f>
        <v/>
      </c>
      <c r="BB68" s="14" t="str">
        <f>IF(LEN($G68)=0,"",IF(LEN(BB$12)=0,"",IFERROR(_xll.BDP(TKR,$G68,"EQY_FUND_RELATIVE_PERIOD",BB$12,"FA_ADJUSTED",ADJ,"EQY_FUND_CRNCY",CURR_O,"ACCOUNTING_STANDARD_OVERRIDE",ACC_O,"EQY_CONSOLIDATED",CONS_O,"fill=b")*1,"")))</f>
        <v/>
      </c>
      <c r="BC68" s="14" t="str">
        <f>IF(LEN($G68)=0,"",IF(LEN(BC$12)=0,"",IFERROR(_xll.BDP(TKR,$G68,"EQY_FUND_RELATIVE_PERIOD",BC$12,"FA_ADJUSTED",ADJ,"EQY_FUND_CRNCY",CURR_O,"ACCOUNTING_STANDARD_OVERRIDE",ACC_O,"EQY_CONSOLIDATED",CONS_O,"fill=b")*1,"")))</f>
        <v/>
      </c>
      <c r="BD68" s="14" t="str">
        <f>IF(LEN($G68)=0,"",IF(LEN(BD$12)=0,"",IFERROR(_xll.BDP(TKR,$G68,"EQY_FUND_RELATIVE_PERIOD",BD$12,"FA_ADJUSTED",ADJ,"EQY_FUND_CRNCY",CURR_O,"ACCOUNTING_STANDARD_OVERRIDE",ACC_O,"EQY_CONSOLIDATED",CONS_O,"fill=b")*1,"")))</f>
        <v/>
      </c>
    </row>
    <row r="69" spans="17:56">
      <c r="Q69" s="14" t="str">
        <f>IF(LEN($G69)=0,"",IF(LEN(Q$12)=0,"",IFERROR(_xll.BDP(TKR,$G69,"EQY_FUND_RELATIVE_PERIOD",Q$12,"FA_ADJUSTED",ADJ,"EQY_FUND_CRNCY",CURR_O,"ACCOUNTING_STANDARD_OVERRIDE",ACC_O,"EQY_CONSOLIDATED",CONS_O,"fill=b")*1,"")))</f>
        <v/>
      </c>
      <c r="R69" s="14" t="str">
        <f>IF(LEN($G69)=0,"",IF(LEN(R$12)=0,"",IFERROR(_xll.BDP(TKR,$G69,"EQY_FUND_RELATIVE_PERIOD",R$12,"FA_ADJUSTED",ADJ,"EQY_FUND_CRNCY",CURR_O,"ACCOUNTING_STANDARD_OVERRIDE",ACC_O,"EQY_CONSOLIDATED",CONS_O,"fill=b")*1,"")))</f>
        <v/>
      </c>
      <c r="S69" s="14" t="str">
        <f>IF(LEN($G69)=0,"",IF(LEN(S$12)=0,"",IFERROR(_xll.BDP(TKR,$G69,"EQY_FUND_RELATIVE_PERIOD",S$12,"FA_ADJUSTED",ADJ,"EQY_FUND_CRNCY",CURR_O,"ACCOUNTING_STANDARD_OVERRIDE",ACC_O,"EQY_CONSOLIDATED",CONS_O,"fill=b")*1,"")))</f>
        <v/>
      </c>
      <c r="T69" s="14" t="str">
        <f>IF(LEN($G69)=0,"",IF(LEN(T$12)=0,"",IFERROR(_xll.BDP(TKR,$G69,"EQY_FUND_RELATIVE_PERIOD",T$12,"FA_ADJUSTED",ADJ,"EQY_FUND_CRNCY",CURR_O,"ACCOUNTING_STANDARD_OVERRIDE",ACC_O,"EQY_CONSOLIDATED",CONS_O,"fill=b")*1,"")))</f>
        <v/>
      </c>
      <c r="U69" s="14" t="str">
        <f>IF(LEN($G69)=0,"",IF(LEN(U$12)=0,"",IFERROR(_xll.BDP(TKR,$G69,"EQY_FUND_RELATIVE_PERIOD",U$12,"FA_ADJUSTED",ADJ,"EQY_FUND_CRNCY",CURR_O,"ACCOUNTING_STANDARD_OVERRIDE",ACC_O,"EQY_CONSOLIDATED",CONS_O,"fill=b")*1,"")))</f>
        <v/>
      </c>
      <c r="V69" s="14" t="str">
        <f>IF(LEN($G69)=0,"",IF(LEN(V$12)=0,"",IFERROR(_xll.BDP(TKR,$G69,"EQY_FUND_RELATIVE_PERIOD",V$12,"FA_ADJUSTED",ADJ,"EQY_FUND_CRNCY",CURR_O,"ACCOUNTING_STANDARD_OVERRIDE",ACC_O,"EQY_CONSOLIDATED",CONS_O,"fill=b")*1,"")))</f>
        <v/>
      </c>
      <c r="W69" s="14" t="str">
        <f>IF(LEN($G69)=0,"",IF(LEN(W$12)=0,"",IFERROR(_xll.BDP(TKR,$G69,"EQY_FUND_RELATIVE_PERIOD",W$12,"FA_ADJUSTED",ADJ,"EQY_FUND_CRNCY",CURR_O,"ACCOUNTING_STANDARD_OVERRIDE",ACC_O,"EQY_CONSOLIDATED",CONS_O,"fill=b")*1,"")))</f>
        <v/>
      </c>
      <c r="X69" s="14" t="str">
        <f>IF(LEN($G69)=0,"",IF(LEN(X$12)=0,"",IFERROR(_xll.BDP(TKR,$G69,"EQY_FUND_RELATIVE_PERIOD",X$12,"FA_ADJUSTED",ADJ,"EQY_FUND_CRNCY",CURR_O,"ACCOUNTING_STANDARD_OVERRIDE",ACC_O,"EQY_CONSOLIDATED",CONS_O,"fill=b")*1,"")))</f>
        <v/>
      </c>
      <c r="Y69" s="14" t="str">
        <f>IF(LEN($G69)=0,"",IF(LEN(Y$12)=0,"",IFERROR(_xll.BDP(TKR,$G69,"EQY_FUND_RELATIVE_PERIOD",Y$12,"FA_ADJUSTED",ADJ,"EQY_FUND_CRNCY",CURR_O,"ACCOUNTING_STANDARD_OVERRIDE",ACC_O,"EQY_CONSOLIDATED",CONS_O,"fill=b")*1,"")))</f>
        <v/>
      </c>
      <c r="Z69" s="14" t="str">
        <f>IF(LEN($G69)=0,"",IF(LEN(Z$12)=0,"",IFERROR(_xll.BDP(TKR,$G69,"EQY_FUND_RELATIVE_PERIOD",Z$12,"FA_ADJUSTED",ADJ,"EQY_FUND_CRNCY",CURR_O,"ACCOUNTING_STANDARD_OVERRIDE",ACC_O,"EQY_CONSOLIDATED",CONS_O,"fill=b")*1,"")))</f>
        <v/>
      </c>
      <c r="AA69" s="14" t="str">
        <f>IF(LEN($G69)=0,"",IF(LEN(AA$12)=0,"",IFERROR(_xll.BDP(TKR,$G69,"EQY_FUND_RELATIVE_PERIOD",AA$12,"FA_ADJUSTED",ADJ,"EQY_FUND_CRNCY",CURR_O,"ACCOUNTING_STANDARD_OVERRIDE",ACC_O,"EQY_CONSOLIDATED",CONS_O,"fill=b")*1,"")))</f>
        <v/>
      </c>
      <c r="AB69" s="14" t="str">
        <f>IF(LEN($G69)=0,"",IF(LEN(AB$12)=0,"",IFERROR(_xll.BDP(TKR,$G69,"EQY_FUND_RELATIVE_PERIOD",AB$12,"FA_ADJUSTED",ADJ,"EQY_FUND_CRNCY",CURR_O,"ACCOUNTING_STANDARD_OVERRIDE",ACC_O,"EQY_CONSOLIDATED",CONS_O,"fill=b")*1,"")))</f>
        <v/>
      </c>
      <c r="AC69" s="14" t="str">
        <f>IF(LEN($G69)=0,"",IF(LEN(AC$12)=0,"",IFERROR(_xll.BDP(TKR,$G69,"EQY_FUND_RELATIVE_PERIOD",AC$12,"FA_ADJUSTED",ADJ,"EQY_FUND_CRNCY",CURR_O,"ACCOUNTING_STANDARD_OVERRIDE",ACC_O,"EQY_CONSOLIDATED",CONS_O,"fill=b")*1,"")))</f>
        <v/>
      </c>
      <c r="AD69" s="14" t="str">
        <f>IF(LEN($G69)=0,"",IF(LEN(AD$12)=0,"",IFERROR(_xll.BDP(TKR,$G69,"EQY_FUND_RELATIVE_PERIOD",AD$12,"FA_ADJUSTED",ADJ,"EQY_FUND_CRNCY",CURR_O,"ACCOUNTING_STANDARD_OVERRIDE",ACC_O,"EQY_CONSOLIDATED",CONS_O,"fill=b")*1,"")))</f>
        <v/>
      </c>
      <c r="AE69" s="14" t="str">
        <f>IF(LEN($G69)=0,"",IF(LEN(AE$12)=0,"",IFERROR(_xll.BDP(TKR,$G69,"EQY_FUND_RELATIVE_PERIOD",AE$12,"FA_ADJUSTED",ADJ,"EQY_FUND_CRNCY",CURR_O,"ACCOUNTING_STANDARD_OVERRIDE",ACC_O,"EQY_CONSOLIDATED",CONS_O,"fill=b")*1,"")))</f>
        <v/>
      </c>
      <c r="AF69" s="14" t="str">
        <f>IF(LEN($G69)=0,"",IF(LEN(AF$12)=0,"",IFERROR(_xll.BDP(TKR,$G69,"EQY_FUND_RELATIVE_PERIOD",AF$12,"FA_ADJUSTED",ADJ,"EQY_FUND_CRNCY",CURR_O,"ACCOUNTING_STANDARD_OVERRIDE",ACC_O,"EQY_CONSOLIDATED",CONS_O,"fill=b")*1,"")))</f>
        <v/>
      </c>
      <c r="AG69" s="14" t="str">
        <f>IF(LEN($G69)=0,"",IF(LEN(AG$12)=0,"",IFERROR(_xll.BDP(TKR,$G69,"EQY_FUND_RELATIVE_PERIOD",AG$12,"FA_ADJUSTED",ADJ,"EQY_FUND_CRNCY",CURR_O,"ACCOUNTING_STANDARD_OVERRIDE",ACC_O,"EQY_CONSOLIDATED",CONS_O,"fill=b")*1,"")))</f>
        <v/>
      </c>
      <c r="AH69" s="14" t="str">
        <f>IF(LEN($G69)=0,"",IF(LEN(AH$12)=0,"",IFERROR(_xll.BDP(TKR,$G69,"EQY_FUND_RELATIVE_PERIOD",AH$12,"FA_ADJUSTED",ADJ,"EQY_FUND_CRNCY",CURR_O,"ACCOUNTING_STANDARD_OVERRIDE",ACC_O,"EQY_CONSOLIDATED",CONS_O,"fill=b")*1,"")))</f>
        <v/>
      </c>
      <c r="AI69" s="14" t="str">
        <f>IF(LEN($G69)=0,"",IF(LEN(AI$12)=0,"",IFERROR(_xll.BDP(TKR,$G69,"EQY_FUND_RELATIVE_PERIOD",AI$12,"FA_ADJUSTED",ADJ,"EQY_FUND_CRNCY",CURR_O,"ACCOUNTING_STANDARD_OVERRIDE",ACC_O,"EQY_CONSOLIDATED",CONS_O,"fill=b")*1,"")))</f>
        <v/>
      </c>
      <c r="AJ69" s="14" t="str">
        <f>IF(LEN($G69)=0,"",IF(LEN(AJ$12)=0,"",IFERROR(_xll.BDP(TKR,$G69,"EQY_FUND_RELATIVE_PERIOD",AJ$12,"FA_ADJUSTED",ADJ,"EQY_FUND_CRNCY",CURR_O,"ACCOUNTING_STANDARD_OVERRIDE",ACC_O,"EQY_CONSOLIDATED",CONS_O,"fill=b")*1,"")))</f>
        <v/>
      </c>
      <c r="AK69" s="14" t="str">
        <f>IF(LEN($G69)=0,"",IF(LEN(AK$12)=0,"",IFERROR(_xll.BDP(TKR,$G69,"EQY_FUND_RELATIVE_PERIOD",AK$12,"FA_ADJUSTED",ADJ,"EQY_FUND_CRNCY",CURR_O,"ACCOUNTING_STANDARD_OVERRIDE",ACC_O,"EQY_CONSOLIDATED",CONS_O,"fill=b")*1,"")))</f>
        <v/>
      </c>
      <c r="AL69" s="14" t="str">
        <f>IF(LEN($G69)=0,"",IF(LEN(AL$12)=0,"",IFERROR(_xll.BDP(TKR,$G69,"EQY_FUND_RELATIVE_PERIOD",AL$12,"FA_ADJUSTED",ADJ,"EQY_FUND_CRNCY",CURR_O,"ACCOUNTING_STANDARD_OVERRIDE",ACC_O,"EQY_CONSOLIDATED",CONS_O,"fill=b")*1,"")))</f>
        <v/>
      </c>
      <c r="AM69" s="14" t="str">
        <f>IF(LEN($G69)=0,"",IF(LEN(AM$12)=0,"",IFERROR(_xll.BDP(TKR,$G69,"EQY_FUND_RELATIVE_PERIOD",AM$12,"FA_ADJUSTED",ADJ,"EQY_FUND_CRNCY",CURR_O,"ACCOUNTING_STANDARD_OVERRIDE",ACC_O,"EQY_CONSOLIDATED",CONS_O,"fill=b")*1,"")))</f>
        <v/>
      </c>
      <c r="AN69" s="14" t="str">
        <f>IF(LEN($G69)=0,"",IF(LEN(AN$12)=0,"",IFERROR(_xll.BDP(TKR,$G69,"EQY_FUND_RELATIVE_PERIOD",AN$12,"FA_ADJUSTED",ADJ,"EQY_FUND_CRNCY",CURR_O,"ACCOUNTING_STANDARD_OVERRIDE",ACC_O,"EQY_CONSOLIDATED",CONS_O,"fill=b")*1,"")))</f>
        <v/>
      </c>
      <c r="AO69" s="14" t="str">
        <f>IF(LEN($G69)=0,"",IF(LEN(AO$12)=0,"",IFERROR(_xll.BDP(TKR,$G69,"EQY_FUND_RELATIVE_PERIOD",AO$12,"FA_ADJUSTED",ADJ,"EQY_FUND_CRNCY",CURR_O,"ACCOUNTING_STANDARD_OVERRIDE",ACC_O,"EQY_CONSOLIDATED",CONS_O,"fill=b")*1,"")))</f>
        <v/>
      </c>
      <c r="AP69" s="14" t="str">
        <f>IF(LEN($G69)=0,"",IF(LEN(AP$12)=0,"",IFERROR(_xll.BDP(TKR,$G69,"EQY_FUND_RELATIVE_PERIOD",AP$12,"FA_ADJUSTED",ADJ,"EQY_FUND_CRNCY",CURR_O,"ACCOUNTING_STANDARD_OVERRIDE",ACC_O,"EQY_CONSOLIDATED",CONS_O,"fill=b")*1,"")))</f>
        <v/>
      </c>
      <c r="AQ69" s="14" t="str">
        <f>IF(LEN($G69)=0,"",IF(LEN(AQ$12)=0,"",IFERROR(_xll.BDP(TKR,$G69,"EQY_FUND_RELATIVE_PERIOD",AQ$12,"FA_ADJUSTED",ADJ,"EQY_FUND_CRNCY",CURR_O,"ACCOUNTING_STANDARD_OVERRIDE",ACC_O,"EQY_CONSOLIDATED",CONS_O,"fill=b")*1,"")))</f>
        <v/>
      </c>
      <c r="AR69" s="14" t="str">
        <f>IF(LEN($G69)=0,"",IF(LEN(AR$12)=0,"",IFERROR(_xll.BDP(TKR,$G69,"EQY_FUND_RELATIVE_PERIOD",AR$12,"FA_ADJUSTED",ADJ,"EQY_FUND_CRNCY",CURR_O,"ACCOUNTING_STANDARD_OVERRIDE",ACC_O,"EQY_CONSOLIDATED",CONS_O,"fill=b")*1,"")))</f>
        <v/>
      </c>
      <c r="AS69" s="14" t="str">
        <f>IF(LEN($G69)=0,"",IF(LEN(AS$12)=0,"",IFERROR(_xll.BDP(TKR,$G69,"EQY_FUND_RELATIVE_PERIOD",AS$12,"FA_ADJUSTED",ADJ,"EQY_FUND_CRNCY",CURR_O,"ACCOUNTING_STANDARD_OVERRIDE",ACC_O,"EQY_CONSOLIDATED",CONS_O,"fill=b")*1,"")))</f>
        <v/>
      </c>
      <c r="AT69" s="14" t="str">
        <f>IF(LEN($G69)=0,"",IF(LEN(AT$12)=0,"",IFERROR(_xll.BDP(TKR,$G69,"EQY_FUND_RELATIVE_PERIOD",AT$12,"FA_ADJUSTED",ADJ,"EQY_FUND_CRNCY",CURR_O,"ACCOUNTING_STANDARD_OVERRIDE",ACC_O,"EQY_CONSOLIDATED",CONS_O,"fill=b")*1,"")))</f>
        <v/>
      </c>
      <c r="AU69" s="14" t="str">
        <f>IF(LEN($G69)=0,"",IF(LEN(AU$12)=0,"",IFERROR(_xll.BDP(TKR,$G69,"EQY_FUND_RELATIVE_PERIOD",AU$12,"FA_ADJUSTED",ADJ,"EQY_FUND_CRNCY",CURR_O,"ACCOUNTING_STANDARD_OVERRIDE",ACC_O,"EQY_CONSOLIDATED",CONS_O,"fill=b")*1,"")))</f>
        <v/>
      </c>
      <c r="AV69" s="14" t="str">
        <f>IF(LEN($G69)=0,"",IF(LEN(AV$12)=0,"",IFERROR(_xll.BDP(TKR,$G69,"EQY_FUND_RELATIVE_PERIOD",AV$12,"FA_ADJUSTED",ADJ,"EQY_FUND_CRNCY",CURR_O,"ACCOUNTING_STANDARD_OVERRIDE",ACC_O,"EQY_CONSOLIDATED",CONS_O,"fill=b")*1,"")))</f>
        <v/>
      </c>
      <c r="AW69" s="14" t="str">
        <f>IF(LEN($G69)=0,"",IF(LEN(AW$12)=0,"",IFERROR(_xll.BDP(TKR,$G69,"EQY_FUND_RELATIVE_PERIOD",AW$12,"FA_ADJUSTED",ADJ,"EQY_FUND_CRNCY",CURR_O,"ACCOUNTING_STANDARD_OVERRIDE",ACC_O,"EQY_CONSOLIDATED",CONS_O,"fill=b")*1,"")))</f>
        <v/>
      </c>
      <c r="AX69" s="14" t="str">
        <f>IF(LEN($G69)=0,"",IF(LEN(AX$12)=0,"",IFERROR(_xll.BDP(TKR,$G69,"EQY_FUND_RELATIVE_PERIOD",AX$12,"FA_ADJUSTED",ADJ,"EQY_FUND_CRNCY",CURR_O,"ACCOUNTING_STANDARD_OVERRIDE",ACC_O,"EQY_CONSOLIDATED",CONS_O,"fill=b")*1,"")))</f>
        <v/>
      </c>
      <c r="AY69" s="14" t="str">
        <f>IF(LEN($G69)=0,"",IF(LEN(AY$12)=0,"",IFERROR(_xll.BDP(TKR,$G69,"EQY_FUND_RELATIVE_PERIOD",AY$12,"FA_ADJUSTED",ADJ,"EQY_FUND_CRNCY",CURR_O,"ACCOUNTING_STANDARD_OVERRIDE",ACC_O,"EQY_CONSOLIDATED",CONS_O,"fill=b")*1,"")))</f>
        <v/>
      </c>
      <c r="AZ69" s="14" t="str">
        <f>IF(LEN($G69)=0,"",IF(LEN(AZ$12)=0,"",IFERROR(_xll.BDP(TKR,$G69,"EQY_FUND_RELATIVE_PERIOD",AZ$12,"FA_ADJUSTED",ADJ,"EQY_FUND_CRNCY",CURR_O,"ACCOUNTING_STANDARD_OVERRIDE",ACC_O,"EQY_CONSOLIDATED",CONS_O,"fill=b")*1,"")))</f>
        <v/>
      </c>
      <c r="BA69" s="14" t="str">
        <f>IF(LEN($G69)=0,"",IF(LEN(BA$12)=0,"",IFERROR(_xll.BDP(TKR,$G69,"EQY_FUND_RELATIVE_PERIOD",BA$12,"FA_ADJUSTED",ADJ,"EQY_FUND_CRNCY",CURR_O,"ACCOUNTING_STANDARD_OVERRIDE",ACC_O,"EQY_CONSOLIDATED",CONS_O,"fill=b")*1,"")))</f>
        <v/>
      </c>
      <c r="BB69" s="14" t="str">
        <f>IF(LEN($G69)=0,"",IF(LEN(BB$12)=0,"",IFERROR(_xll.BDP(TKR,$G69,"EQY_FUND_RELATIVE_PERIOD",BB$12,"FA_ADJUSTED",ADJ,"EQY_FUND_CRNCY",CURR_O,"ACCOUNTING_STANDARD_OVERRIDE",ACC_O,"EQY_CONSOLIDATED",CONS_O,"fill=b")*1,"")))</f>
        <v/>
      </c>
      <c r="BC69" s="14" t="str">
        <f>IF(LEN($G69)=0,"",IF(LEN(BC$12)=0,"",IFERROR(_xll.BDP(TKR,$G69,"EQY_FUND_RELATIVE_PERIOD",BC$12,"FA_ADJUSTED",ADJ,"EQY_FUND_CRNCY",CURR_O,"ACCOUNTING_STANDARD_OVERRIDE",ACC_O,"EQY_CONSOLIDATED",CONS_O,"fill=b")*1,"")))</f>
        <v/>
      </c>
      <c r="BD69" s="14" t="str">
        <f>IF(LEN($G69)=0,"",IF(LEN(BD$12)=0,"",IFERROR(_xll.BDP(TKR,$G69,"EQY_FUND_RELATIVE_PERIOD",BD$12,"FA_ADJUSTED",ADJ,"EQY_FUND_CRNCY",CURR_O,"ACCOUNTING_STANDARD_OVERRIDE",ACC_O,"EQY_CONSOLIDATED",CONS_O,"fill=b")*1,"")))</f>
        <v/>
      </c>
    </row>
    <row r="70" spans="17:56">
      <c r="Q70" s="14" t="str">
        <f>IF(LEN($G70)=0,"",IF(LEN(Q$12)=0,"",IFERROR(_xll.BDP(TKR,$G70,"EQY_FUND_RELATIVE_PERIOD",Q$12,"FA_ADJUSTED",ADJ,"EQY_FUND_CRNCY",CURR_O,"ACCOUNTING_STANDARD_OVERRIDE",ACC_O,"EQY_CONSOLIDATED",CONS_O,"fill=b")*1,"")))</f>
        <v/>
      </c>
      <c r="R70" s="14" t="str">
        <f>IF(LEN($G70)=0,"",IF(LEN(R$12)=0,"",IFERROR(_xll.BDP(TKR,$G70,"EQY_FUND_RELATIVE_PERIOD",R$12,"FA_ADJUSTED",ADJ,"EQY_FUND_CRNCY",CURR_O,"ACCOUNTING_STANDARD_OVERRIDE",ACC_O,"EQY_CONSOLIDATED",CONS_O,"fill=b")*1,"")))</f>
        <v/>
      </c>
      <c r="S70" s="14" t="str">
        <f>IF(LEN($G70)=0,"",IF(LEN(S$12)=0,"",IFERROR(_xll.BDP(TKR,$G70,"EQY_FUND_RELATIVE_PERIOD",S$12,"FA_ADJUSTED",ADJ,"EQY_FUND_CRNCY",CURR_O,"ACCOUNTING_STANDARD_OVERRIDE",ACC_O,"EQY_CONSOLIDATED",CONS_O,"fill=b")*1,"")))</f>
        <v/>
      </c>
      <c r="T70" s="14" t="str">
        <f>IF(LEN($G70)=0,"",IF(LEN(T$12)=0,"",IFERROR(_xll.BDP(TKR,$G70,"EQY_FUND_RELATIVE_PERIOD",T$12,"FA_ADJUSTED",ADJ,"EQY_FUND_CRNCY",CURR_O,"ACCOUNTING_STANDARD_OVERRIDE",ACC_O,"EQY_CONSOLIDATED",CONS_O,"fill=b")*1,"")))</f>
        <v/>
      </c>
      <c r="U70" s="14" t="str">
        <f>IF(LEN($G70)=0,"",IF(LEN(U$12)=0,"",IFERROR(_xll.BDP(TKR,$G70,"EQY_FUND_RELATIVE_PERIOD",U$12,"FA_ADJUSTED",ADJ,"EQY_FUND_CRNCY",CURR_O,"ACCOUNTING_STANDARD_OVERRIDE",ACC_O,"EQY_CONSOLIDATED",CONS_O,"fill=b")*1,"")))</f>
        <v/>
      </c>
      <c r="V70" s="14" t="str">
        <f>IF(LEN($G70)=0,"",IF(LEN(V$12)=0,"",IFERROR(_xll.BDP(TKR,$G70,"EQY_FUND_RELATIVE_PERIOD",V$12,"FA_ADJUSTED",ADJ,"EQY_FUND_CRNCY",CURR_O,"ACCOUNTING_STANDARD_OVERRIDE",ACC_O,"EQY_CONSOLIDATED",CONS_O,"fill=b")*1,"")))</f>
        <v/>
      </c>
      <c r="W70" s="14" t="str">
        <f>IF(LEN($G70)=0,"",IF(LEN(W$12)=0,"",IFERROR(_xll.BDP(TKR,$G70,"EQY_FUND_RELATIVE_PERIOD",W$12,"FA_ADJUSTED",ADJ,"EQY_FUND_CRNCY",CURR_O,"ACCOUNTING_STANDARD_OVERRIDE",ACC_O,"EQY_CONSOLIDATED",CONS_O,"fill=b")*1,"")))</f>
        <v/>
      </c>
      <c r="X70" s="14" t="str">
        <f>IF(LEN($G70)=0,"",IF(LEN(X$12)=0,"",IFERROR(_xll.BDP(TKR,$G70,"EQY_FUND_RELATIVE_PERIOD",X$12,"FA_ADJUSTED",ADJ,"EQY_FUND_CRNCY",CURR_O,"ACCOUNTING_STANDARD_OVERRIDE",ACC_O,"EQY_CONSOLIDATED",CONS_O,"fill=b")*1,"")))</f>
        <v/>
      </c>
      <c r="Y70" s="14" t="str">
        <f>IF(LEN($G70)=0,"",IF(LEN(Y$12)=0,"",IFERROR(_xll.BDP(TKR,$G70,"EQY_FUND_RELATIVE_PERIOD",Y$12,"FA_ADJUSTED",ADJ,"EQY_FUND_CRNCY",CURR_O,"ACCOUNTING_STANDARD_OVERRIDE",ACC_O,"EQY_CONSOLIDATED",CONS_O,"fill=b")*1,"")))</f>
        <v/>
      </c>
      <c r="Z70" s="14" t="str">
        <f>IF(LEN($G70)=0,"",IF(LEN(Z$12)=0,"",IFERROR(_xll.BDP(TKR,$G70,"EQY_FUND_RELATIVE_PERIOD",Z$12,"FA_ADJUSTED",ADJ,"EQY_FUND_CRNCY",CURR_O,"ACCOUNTING_STANDARD_OVERRIDE",ACC_O,"EQY_CONSOLIDATED",CONS_O,"fill=b")*1,"")))</f>
        <v/>
      </c>
      <c r="AA70" s="14" t="str">
        <f>IF(LEN($G70)=0,"",IF(LEN(AA$12)=0,"",IFERROR(_xll.BDP(TKR,$G70,"EQY_FUND_RELATIVE_PERIOD",AA$12,"FA_ADJUSTED",ADJ,"EQY_FUND_CRNCY",CURR_O,"ACCOUNTING_STANDARD_OVERRIDE",ACC_O,"EQY_CONSOLIDATED",CONS_O,"fill=b")*1,"")))</f>
        <v/>
      </c>
      <c r="AB70" s="14" t="str">
        <f>IF(LEN($G70)=0,"",IF(LEN(AB$12)=0,"",IFERROR(_xll.BDP(TKR,$G70,"EQY_FUND_RELATIVE_PERIOD",AB$12,"FA_ADJUSTED",ADJ,"EQY_FUND_CRNCY",CURR_O,"ACCOUNTING_STANDARD_OVERRIDE",ACC_O,"EQY_CONSOLIDATED",CONS_O,"fill=b")*1,"")))</f>
        <v/>
      </c>
      <c r="AC70" s="14" t="str">
        <f>IF(LEN($G70)=0,"",IF(LEN(AC$12)=0,"",IFERROR(_xll.BDP(TKR,$G70,"EQY_FUND_RELATIVE_PERIOD",AC$12,"FA_ADJUSTED",ADJ,"EQY_FUND_CRNCY",CURR_O,"ACCOUNTING_STANDARD_OVERRIDE",ACC_O,"EQY_CONSOLIDATED",CONS_O,"fill=b")*1,"")))</f>
        <v/>
      </c>
      <c r="AD70" s="14" t="str">
        <f>IF(LEN($G70)=0,"",IF(LEN(AD$12)=0,"",IFERROR(_xll.BDP(TKR,$G70,"EQY_FUND_RELATIVE_PERIOD",AD$12,"FA_ADJUSTED",ADJ,"EQY_FUND_CRNCY",CURR_O,"ACCOUNTING_STANDARD_OVERRIDE",ACC_O,"EQY_CONSOLIDATED",CONS_O,"fill=b")*1,"")))</f>
        <v/>
      </c>
      <c r="AE70" s="14" t="str">
        <f>IF(LEN($G70)=0,"",IF(LEN(AE$12)=0,"",IFERROR(_xll.BDP(TKR,$G70,"EQY_FUND_RELATIVE_PERIOD",AE$12,"FA_ADJUSTED",ADJ,"EQY_FUND_CRNCY",CURR_O,"ACCOUNTING_STANDARD_OVERRIDE",ACC_O,"EQY_CONSOLIDATED",CONS_O,"fill=b")*1,"")))</f>
        <v/>
      </c>
      <c r="AF70" s="14" t="str">
        <f>IF(LEN($G70)=0,"",IF(LEN(AF$12)=0,"",IFERROR(_xll.BDP(TKR,$G70,"EQY_FUND_RELATIVE_PERIOD",AF$12,"FA_ADJUSTED",ADJ,"EQY_FUND_CRNCY",CURR_O,"ACCOUNTING_STANDARD_OVERRIDE",ACC_O,"EQY_CONSOLIDATED",CONS_O,"fill=b")*1,"")))</f>
        <v/>
      </c>
      <c r="AG70" s="14" t="str">
        <f>IF(LEN($G70)=0,"",IF(LEN(AG$12)=0,"",IFERROR(_xll.BDP(TKR,$G70,"EQY_FUND_RELATIVE_PERIOD",AG$12,"FA_ADJUSTED",ADJ,"EQY_FUND_CRNCY",CURR_O,"ACCOUNTING_STANDARD_OVERRIDE",ACC_O,"EQY_CONSOLIDATED",CONS_O,"fill=b")*1,"")))</f>
        <v/>
      </c>
      <c r="AH70" s="14" t="str">
        <f>IF(LEN($G70)=0,"",IF(LEN(AH$12)=0,"",IFERROR(_xll.BDP(TKR,$G70,"EQY_FUND_RELATIVE_PERIOD",AH$12,"FA_ADJUSTED",ADJ,"EQY_FUND_CRNCY",CURR_O,"ACCOUNTING_STANDARD_OVERRIDE",ACC_O,"EQY_CONSOLIDATED",CONS_O,"fill=b")*1,"")))</f>
        <v/>
      </c>
      <c r="AI70" s="14" t="str">
        <f>IF(LEN($G70)=0,"",IF(LEN(AI$12)=0,"",IFERROR(_xll.BDP(TKR,$G70,"EQY_FUND_RELATIVE_PERIOD",AI$12,"FA_ADJUSTED",ADJ,"EQY_FUND_CRNCY",CURR_O,"ACCOUNTING_STANDARD_OVERRIDE",ACC_O,"EQY_CONSOLIDATED",CONS_O,"fill=b")*1,"")))</f>
        <v/>
      </c>
      <c r="AJ70" s="14" t="str">
        <f>IF(LEN($G70)=0,"",IF(LEN(AJ$12)=0,"",IFERROR(_xll.BDP(TKR,$G70,"EQY_FUND_RELATIVE_PERIOD",AJ$12,"FA_ADJUSTED",ADJ,"EQY_FUND_CRNCY",CURR_O,"ACCOUNTING_STANDARD_OVERRIDE",ACC_O,"EQY_CONSOLIDATED",CONS_O,"fill=b")*1,"")))</f>
        <v/>
      </c>
      <c r="AK70" s="14" t="str">
        <f>IF(LEN($G70)=0,"",IF(LEN(AK$12)=0,"",IFERROR(_xll.BDP(TKR,$G70,"EQY_FUND_RELATIVE_PERIOD",AK$12,"FA_ADJUSTED",ADJ,"EQY_FUND_CRNCY",CURR_O,"ACCOUNTING_STANDARD_OVERRIDE",ACC_O,"EQY_CONSOLIDATED",CONS_O,"fill=b")*1,"")))</f>
        <v/>
      </c>
      <c r="AL70" s="14" t="str">
        <f>IF(LEN($G70)=0,"",IF(LEN(AL$12)=0,"",IFERROR(_xll.BDP(TKR,$G70,"EQY_FUND_RELATIVE_PERIOD",AL$12,"FA_ADJUSTED",ADJ,"EQY_FUND_CRNCY",CURR_O,"ACCOUNTING_STANDARD_OVERRIDE",ACC_O,"EQY_CONSOLIDATED",CONS_O,"fill=b")*1,"")))</f>
        <v/>
      </c>
      <c r="AM70" s="14" t="str">
        <f>IF(LEN($G70)=0,"",IF(LEN(AM$12)=0,"",IFERROR(_xll.BDP(TKR,$G70,"EQY_FUND_RELATIVE_PERIOD",AM$12,"FA_ADJUSTED",ADJ,"EQY_FUND_CRNCY",CURR_O,"ACCOUNTING_STANDARD_OVERRIDE",ACC_O,"EQY_CONSOLIDATED",CONS_O,"fill=b")*1,"")))</f>
        <v/>
      </c>
      <c r="AN70" s="14" t="str">
        <f>IF(LEN($G70)=0,"",IF(LEN(AN$12)=0,"",IFERROR(_xll.BDP(TKR,$G70,"EQY_FUND_RELATIVE_PERIOD",AN$12,"FA_ADJUSTED",ADJ,"EQY_FUND_CRNCY",CURR_O,"ACCOUNTING_STANDARD_OVERRIDE",ACC_O,"EQY_CONSOLIDATED",CONS_O,"fill=b")*1,"")))</f>
        <v/>
      </c>
      <c r="AO70" s="14" t="str">
        <f>IF(LEN($G70)=0,"",IF(LEN(AO$12)=0,"",IFERROR(_xll.BDP(TKR,$G70,"EQY_FUND_RELATIVE_PERIOD",AO$12,"FA_ADJUSTED",ADJ,"EQY_FUND_CRNCY",CURR_O,"ACCOUNTING_STANDARD_OVERRIDE",ACC_O,"EQY_CONSOLIDATED",CONS_O,"fill=b")*1,"")))</f>
        <v/>
      </c>
      <c r="AP70" s="14" t="str">
        <f>IF(LEN($G70)=0,"",IF(LEN(AP$12)=0,"",IFERROR(_xll.BDP(TKR,$G70,"EQY_FUND_RELATIVE_PERIOD",AP$12,"FA_ADJUSTED",ADJ,"EQY_FUND_CRNCY",CURR_O,"ACCOUNTING_STANDARD_OVERRIDE",ACC_O,"EQY_CONSOLIDATED",CONS_O,"fill=b")*1,"")))</f>
        <v/>
      </c>
      <c r="AQ70" s="14" t="str">
        <f>IF(LEN($G70)=0,"",IF(LEN(AQ$12)=0,"",IFERROR(_xll.BDP(TKR,$G70,"EQY_FUND_RELATIVE_PERIOD",AQ$12,"FA_ADJUSTED",ADJ,"EQY_FUND_CRNCY",CURR_O,"ACCOUNTING_STANDARD_OVERRIDE",ACC_O,"EQY_CONSOLIDATED",CONS_O,"fill=b")*1,"")))</f>
        <v/>
      </c>
      <c r="AR70" s="14" t="str">
        <f>IF(LEN($G70)=0,"",IF(LEN(AR$12)=0,"",IFERROR(_xll.BDP(TKR,$G70,"EQY_FUND_RELATIVE_PERIOD",AR$12,"FA_ADJUSTED",ADJ,"EQY_FUND_CRNCY",CURR_O,"ACCOUNTING_STANDARD_OVERRIDE",ACC_O,"EQY_CONSOLIDATED",CONS_O,"fill=b")*1,"")))</f>
        <v/>
      </c>
      <c r="AS70" s="14" t="str">
        <f>IF(LEN($G70)=0,"",IF(LEN(AS$12)=0,"",IFERROR(_xll.BDP(TKR,$G70,"EQY_FUND_RELATIVE_PERIOD",AS$12,"FA_ADJUSTED",ADJ,"EQY_FUND_CRNCY",CURR_O,"ACCOUNTING_STANDARD_OVERRIDE",ACC_O,"EQY_CONSOLIDATED",CONS_O,"fill=b")*1,"")))</f>
        <v/>
      </c>
      <c r="AT70" s="14" t="str">
        <f>IF(LEN($G70)=0,"",IF(LEN(AT$12)=0,"",IFERROR(_xll.BDP(TKR,$G70,"EQY_FUND_RELATIVE_PERIOD",AT$12,"FA_ADJUSTED",ADJ,"EQY_FUND_CRNCY",CURR_O,"ACCOUNTING_STANDARD_OVERRIDE",ACC_O,"EQY_CONSOLIDATED",CONS_O,"fill=b")*1,"")))</f>
        <v/>
      </c>
      <c r="AU70" s="14" t="str">
        <f>IF(LEN($G70)=0,"",IF(LEN(AU$12)=0,"",IFERROR(_xll.BDP(TKR,$G70,"EQY_FUND_RELATIVE_PERIOD",AU$12,"FA_ADJUSTED",ADJ,"EQY_FUND_CRNCY",CURR_O,"ACCOUNTING_STANDARD_OVERRIDE",ACC_O,"EQY_CONSOLIDATED",CONS_O,"fill=b")*1,"")))</f>
        <v/>
      </c>
      <c r="AV70" s="14" t="str">
        <f>IF(LEN($G70)=0,"",IF(LEN(AV$12)=0,"",IFERROR(_xll.BDP(TKR,$G70,"EQY_FUND_RELATIVE_PERIOD",AV$12,"FA_ADJUSTED",ADJ,"EQY_FUND_CRNCY",CURR_O,"ACCOUNTING_STANDARD_OVERRIDE",ACC_O,"EQY_CONSOLIDATED",CONS_O,"fill=b")*1,"")))</f>
        <v/>
      </c>
      <c r="AW70" s="14" t="str">
        <f>IF(LEN($G70)=0,"",IF(LEN(AW$12)=0,"",IFERROR(_xll.BDP(TKR,$G70,"EQY_FUND_RELATIVE_PERIOD",AW$12,"FA_ADJUSTED",ADJ,"EQY_FUND_CRNCY",CURR_O,"ACCOUNTING_STANDARD_OVERRIDE",ACC_O,"EQY_CONSOLIDATED",CONS_O,"fill=b")*1,"")))</f>
        <v/>
      </c>
      <c r="AX70" s="14" t="str">
        <f>IF(LEN($G70)=0,"",IF(LEN(AX$12)=0,"",IFERROR(_xll.BDP(TKR,$G70,"EQY_FUND_RELATIVE_PERIOD",AX$12,"FA_ADJUSTED",ADJ,"EQY_FUND_CRNCY",CURR_O,"ACCOUNTING_STANDARD_OVERRIDE",ACC_O,"EQY_CONSOLIDATED",CONS_O,"fill=b")*1,"")))</f>
        <v/>
      </c>
      <c r="AY70" s="14" t="str">
        <f>IF(LEN($G70)=0,"",IF(LEN(AY$12)=0,"",IFERROR(_xll.BDP(TKR,$G70,"EQY_FUND_RELATIVE_PERIOD",AY$12,"FA_ADJUSTED",ADJ,"EQY_FUND_CRNCY",CURR_O,"ACCOUNTING_STANDARD_OVERRIDE",ACC_O,"EQY_CONSOLIDATED",CONS_O,"fill=b")*1,"")))</f>
        <v/>
      </c>
      <c r="AZ70" s="14" t="str">
        <f>IF(LEN($G70)=0,"",IF(LEN(AZ$12)=0,"",IFERROR(_xll.BDP(TKR,$G70,"EQY_FUND_RELATIVE_PERIOD",AZ$12,"FA_ADJUSTED",ADJ,"EQY_FUND_CRNCY",CURR_O,"ACCOUNTING_STANDARD_OVERRIDE",ACC_O,"EQY_CONSOLIDATED",CONS_O,"fill=b")*1,"")))</f>
        <v/>
      </c>
      <c r="BA70" s="14" t="str">
        <f>IF(LEN($G70)=0,"",IF(LEN(BA$12)=0,"",IFERROR(_xll.BDP(TKR,$G70,"EQY_FUND_RELATIVE_PERIOD",BA$12,"FA_ADJUSTED",ADJ,"EQY_FUND_CRNCY",CURR_O,"ACCOUNTING_STANDARD_OVERRIDE",ACC_O,"EQY_CONSOLIDATED",CONS_O,"fill=b")*1,"")))</f>
        <v/>
      </c>
      <c r="BB70" s="14" t="str">
        <f>IF(LEN($G70)=0,"",IF(LEN(BB$12)=0,"",IFERROR(_xll.BDP(TKR,$G70,"EQY_FUND_RELATIVE_PERIOD",BB$12,"FA_ADJUSTED",ADJ,"EQY_FUND_CRNCY",CURR_O,"ACCOUNTING_STANDARD_OVERRIDE",ACC_O,"EQY_CONSOLIDATED",CONS_O,"fill=b")*1,"")))</f>
        <v/>
      </c>
      <c r="BC70" s="14" t="str">
        <f>IF(LEN($G70)=0,"",IF(LEN(BC$12)=0,"",IFERROR(_xll.BDP(TKR,$G70,"EQY_FUND_RELATIVE_PERIOD",BC$12,"FA_ADJUSTED",ADJ,"EQY_FUND_CRNCY",CURR_O,"ACCOUNTING_STANDARD_OVERRIDE",ACC_O,"EQY_CONSOLIDATED",CONS_O,"fill=b")*1,"")))</f>
        <v/>
      </c>
      <c r="BD70" s="14" t="str">
        <f>IF(LEN($G70)=0,"",IF(LEN(BD$12)=0,"",IFERROR(_xll.BDP(TKR,$G70,"EQY_FUND_RELATIVE_PERIOD",BD$12,"FA_ADJUSTED",ADJ,"EQY_FUND_CRNCY",CURR_O,"ACCOUNTING_STANDARD_OVERRIDE",ACC_O,"EQY_CONSOLIDATED",CONS_O,"fill=b")*1,"")))</f>
        <v/>
      </c>
    </row>
    <row r="71" spans="17:56">
      <c r="Q71" s="14" t="str">
        <f>IF(LEN($G71)=0,"",IF(LEN(Q$12)=0,"",IFERROR(_xll.BDP(TKR,$G71,"EQY_FUND_RELATIVE_PERIOD",Q$12,"FA_ADJUSTED",ADJ,"EQY_FUND_CRNCY",CURR_O,"ACCOUNTING_STANDARD_OVERRIDE",ACC_O,"EQY_CONSOLIDATED",CONS_O,"fill=b")*1,"")))</f>
        <v/>
      </c>
      <c r="R71" s="14" t="str">
        <f>IF(LEN($G71)=0,"",IF(LEN(R$12)=0,"",IFERROR(_xll.BDP(TKR,$G71,"EQY_FUND_RELATIVE_PERIOD",R$12,"FA_ADJUSTED",ADJ,"EQY_FUND_CRNCY",CURR_O,"ACCOUNTING_STANDARD_OVERRIDE",ACC_O,"EQY_CONSOLIDATED",CONS_O,"fill=b")*1,"")))</f>
        <v/>
      </c>
      <c r="S71" s="14" t="str">
        <f>IF(LEN($G71)=0,"",IF(LEN(S$12)=0,"",IFERROR(_xll.BDP(TKR,$G71,"EQY_FUND_RELATIVE_PERIOD",S$12,"FA_ADJUSTED",ADJ,"EQY_FUND_CRNCY",CURR_O,"ACCOUNTING_STANDARD_OVERRIDE",ACC_O,"EQY_CONSOLIDATED",CONS_O,"fill=b")*1,"")))</f>
        <v/>
      </c>
      <c r="T71" s="14" t="str">
        <f>IF(LEN($G71)=0,"",IF(LEN(T$12)=0,"",IFERROR(_xll.BDP(TKR,$G71,"EQY_FUND_RELATIVE_PERIOD",T$12,"FA_ADJUSTED",ADJ,"EQY_FUND_CRNCY",CURR_O,"ACCOUNTING_STANDARD_OVERRIDE",ACC_O,"EQY_CONSOLIDATED",CONS_O,"fill=b")*1,"")))</f>
        <v/>
      </c>
      <c r="U71" s="14" t="str">
        <f>IF(LEN($G71)=0,"",IF(LEN(U$12)=0,"",IFERROR(_xll.BDP(TKR,$G71,"EQY_FUND_RELATIVE_PERIOD",U$12,"FA_ADJUSTED",ADJ,"EQY_FUND_CRNCY",CURR_O,"ACCOUNTING_STANDARD_OVERRIDE",ACC_O,"EQY_CONSOLIDATED",CONS_O,"fill=b")*1,"")))</f>
        <v/>
      </c>
      <c r="V71" s="14" t="str">
        <f>IF(LEN($G71)=0,"",IF(LEN(V$12)=0,"",IFERROR(_xll.BDP(TKR,$G71,"EQY_FUND_RELATIVE_PERIOD",V$12,"FA_ADJUSTED",ADJ,"EQY_FUND_CRNCY",CURR_O,"ACCOUNTING_STANDARD_OVERRIDE",ACC_O,"EQY_CONSOLIDATED",CONS_O,"fill=b")*1,"")))</f>
        <v/>
      </c>
      <c r="W71" s="14" t="str">
        <f>IF(LEN($G71)=0,"",IF(LEN(W$12)=0,"",IFERROR(_xll.BDP(TKR,$G71,"EQY_FUND_RELATIVE_PERIOD",W$12,"FA_ADJUSTED",ADJ,"EQY_FUND_CRNCY",CURR_O,"ACCOUNTING_STANDARD_OVERRIDE",ACC_O,"EQY_CONSOLIDATED",CONS_O,"fill=b")*1,"")))</f>
        <v/>
      </c>
      <c r="X71" s="14" t="str">
        <f>IF(LEN($G71)=0,"",IF(LEN(X$12)=0,"",IFERROR(_xll.BDP(TKR,$G71,"EQY_FUND_RELATIVE_PERIOD",X$12,"FA_ADJUSTED",ADJ,"EQY_FUND_CRNCY",CURR_O,"ACCOUNTING_STANDARD_OVERRIDE",ACC_O,"EQY_CONSOLIDATED",CONS_O,"fill=b")*1,"")))</f>
        <v/>
      </c>
      <c r="Y71" s="14" t="str">
        <f>IF(LEN($G71)=0,"",IF(LEN(Y$12)=0,"",IFERROR(_xll.BDP(TKR,$G71,"EQY_FUND_RELATIVE_PERIOD",Y$12,"FA_ADJUSTED",ADJ,"EQY_FUND_CRNCY",CURR_O,"ACCOUNTING_STANDARD_OVERRIDE",ACC_O,"EQY_CONSOLIDATED",CONS_O,"fill=b")*1,"")))</f>
        <v/>
      </c>
      <c r="Z71" s="14" t="str">
        <f>IF(LEN($G71)=0,"",IF(LEN(Z$12)=0,"",IFERROR(_xll.BDP(TKR,$G71,"EQY_FUND_RELATIVE_PERIOD",Z$12,"FA_ADJUSTED",ADJ,"EQY_FUND_CRNCY",CURR_O,"ACCOUNTING_STANDARD_OVERRIDE",ACC_O,"EQY_CONSOLIDATED",CONS_O,"fill=b")*1,"")))</f>
        <v/>
      </c>
      <c r="AA71" s="14" t="str">
        <f>IF(LEN($G71)=0,"",IF(LEN(AA$12)=0,"",IFERROR(_xll.BDP(TKR,$G71,"EQY_FUND_RELATIVE_PERIOD",AA$12,"FA_ADJUSTED",ADJ,"EQY_FUND_CRNCY",CURR_O,"ACCOUNTING_STANDARD_OVERRIDE",ACC_O,"EQY_CONSOLIDATED",CONS_O,"fill=b")*1,"")))</f>
        <v/>
      </c>
      <c r="AB71" s="14" t="str">
        <f>IF(LEN($G71)=0,"",IF(LEN(AB$12)=0,"",IFERROR(_xll.BDP(TKR,$G71,"EQY_FUND_RELATIVE_PERIOD",AB$12,"FA_ADJUSTED",ADJ,"EQY_FUND_CRNCY",CURR_O,"ACCOUNTING_STANDARD_OVERRIDE",ACC_O,"EQY_CONSOLIDATED",CONS_O,"fill=b")*1,"")))</f>
        <v/>
      </c>
      <c r="AC71" s="14" t="str">
        <f>IF(LEN($G71)=0,"",IF(LEN(AC$12)=0,"",IFERROR(_xll.BDP(TKR,$G71,"EQY_FUND_RELATIVE_PERIOD",AC$12,"FA_ADJUSTED",ADJ,"EQY_FUND_CRNCY",CURR_O,"ACCOUNTING_STANDARD_OVERRIDE",ACC_O,"EQY_CONSOLIDATED",CONS_O,"fill=b")*1,"")))</f>
        <v/>
      </c>
      <c r="AD71" s="14" t="str">
        <f>IF(LEN($G71)=0,"",IF(LEN(AD$12)=0,"",IFERROR(_xll.BDP(TKR,$G71,"EQY_FUND_RELATIVE_PERIOD",AD$12,"FA_ADJUSTED",ADJ,"EQY_FUND_CRNCY",CURR_O,"ACCOUNTING_STANDARD_OVERRIDE",ACC_O,"EQY_CONSOLIDATED",CONS_O,"fill=b")*1,"")))</f>
        <v/>
      </c>
      <c r="AE71" s="14" t="str">
        <f>IF(LEN($G71)=0,"",IF(LEN(AE$12)=0,"",IFERROR(_xll.BDP(TKR,$G71,"EQY_FUND_RELATIVE_PERIOD",AE$12,"FA_ADJUSTED",ADJ,"EQY_FUND_CRNCY",CURR_O,"ACCOUNTING_STANDARD_OVERRIDE",ACC_O,"EQY_CONSOLIDATED",CONS_O,"fill=b")*1,"")))</f>
        <v/>
      </c>
      <c r="AF71" s="14" t="str">
        <f>IF(LEN($G71)=0,"",IF(LEN(AF$12)=0,"",IFERROR(_xll.BDP(TKR,$G71,"EQY_FUND_RELATIVE_PERIOD",AF$12,"FA_ADJUSTED",ADJ,"EQY_FUND_CRNCY",CURR_O,"ACCOUNTING_STANDARD_OVERRIDE",ACC_O,"EQY_CONSOLIDATED",CONS_O,"fill=b")*1,"")))</f>
        <v/>
      </c>
      <c r="AG71" s="14" t="str">
        <f>IF(LEN($G71)=0,"",IF(LEN(AG$12)=0,"",IFERROR(_xll.BDP(TKR,$G71,"EQY_FUND_RELATIVE_PERIOD",AG$12,"FA_ADJUSTED",ADJ,"EQY_FUND_CRNCY",CURR_O,"ACCOUNTING_STANDARD_OVERRIDE",ACC_O,"EQY_CONSOLIDATED",CONS_O,"fill=b")*1,"")))</f>
        <v/>
      </c>
      <c r="AH71" s="14" t="str">
        <f>IF(LEN($G71)=0,"",IF(LEN(AH$12)=0,"",IFERROR(_xll.BDP(TKR,$G71,"EQY_FUND_RELATIVE_PERIOD",AH$12,"FA_ADJUSTED",ADJ,"EQY_FUND_CRNCY",CURR_O,"ACCOUNTING_STANDARD_OVERRIDE",ACC_O,"EQY_CONSOLIDATED",CONS_O,"fill=b")*1,"")))</f>
        <v/>
      </c>
      <c r="AI71" s="14" t="str">
        <f>IF(LEN($G71)=0,"",IF(LEN(AI$12)=0,"",IFERROR(_xll.BDP(TKR,$G71,"EQY_FUND_RELATIVE_PERIOD",AI$12,"FA_ADJUSTED",ADJ,"EQY_FUND_CRNCY",CURR_O,"ACCOUNTING_STANDARD_OVERRIDE",ACC_O,"EQY_CONSOLIDATED",CONS_O,"fill=b")*1,"")))</f>
        <v/>
      </c>
      <c r="AJ71" s="14" t="str">
        <f>IF(LEN($G71)=0,"",IF(LEN(AJ$12)=0,"",IFERROR(_xll.BDP(TKR,$G71,"EQY_FUND_RELATIVE_PERIOD",AJ$12,"FA_ADJUSTED",ADJ,"EQY_FUND_CRNCY",CURR_O,"ACCOUNTING_STANDARD_OVERRIDE",ACC_O,"EQY_CONSOLIDATED",CONS_O,"fill=b")*1,"")))</f>
        <v/>
      </c>
      <c r="AK71" s="14" t="str">
        <f>IF(LEN($G71)=0,"",IF(LEN(AK$12)=0,"",IFERROR(_xll.BDP(TKR,$G71,"EQY_FUND_RELATIVE_PERIOD",AK$12,"FA_ADJUSTED",ADJ,"EQY_FUND_CRNCY",CURR_O,"ACCOUNTING_STANDARD_OVERRIDE",ACC_O,"EQY_CONSOLIDATED",CONS_O,"fill=b")*1,"")))</f>
        <v/>
      </c>
      <c r="AL71" s="14" t="str">
        <f>IF(LEN($G71)=0,"",IF(LEN(AL$12)=0,"",IFERROR(_xll.BDP(TKR,$G71,"EQY_FUND_RELATIVE_PERIOD",AL$12,"FA_ADJUSTED",ADJ,"EQY_FUND_CRNCY",CURR_O,"ACCOUNTING_STANDARD_OVERRIDE",ACC_O,"EQY_CONSOLIDATED",CONS_O,"fill=b")*1,"")))</f>
        <v/>
      </c>
      <c r="AM71" s="14" t="str">
        <f>IF(LEN($G71)=0,"",IF(LEN(AM$12)=0,"",IFERROR(_xll.BDP(TKR,$G71,"EQY_FUND_RELATIVE_PERIOD",AM$12,"FA_ADJUSTED",ADJ,"EQY_FUND_CRNCY",CURR_O,"ACCOUNTING_STANDARD_OVERRIDE",ACC_O,"EQY_CONSOLIDATED",CONS_O,"fill=b")*1,"")))</f>
        <v/>
      </c>
      <c r="AN71" s="14" t="str">
        <f>IF(LEN($G71)=0,"",IF(LEN(AN$12)=0,"",IFERROR(_xll.BDP(TKR,$G71,"EQY_FUND_RELATIVE_PERIOD",AN$12,"FA_ADJUSTED",ADJ,"EQY_FUND_CRNCY",CURR_O,"ACCOUNTING_STANDARD_OVERRIDE",ACC_O,"EQY_CONSOLIDATED",CONS_O,"fill=b")*1,"")))</f>
        <v/>
      </c>
      <c r="AO71" s="14" t="str">
        <f>IF(LEN($G71)=0,"",IF(LEN(AO$12)=0,"",IFERROR(_xll.BDP(TKR,$G71,"EQY_FUND_RELATIVE_PERIOD",AO$12,"FA_ADJUSTED",ADJ,"EQY_FUND_CRNCY",CURR_O,"ACCOUNTING_STANDARD_OVERRIDE",ACC_O,"EQY_CONSOLIDATED",CONS_O,"fill=b")*1,"")))</f>
        <v/>
      </c>
      <c r="AP71" s="14" t="str">
        <f>IF(LEN($G71)=0,"",IF(LEN(AP$12)=0,"",IFERROR(_xll.BDP(TKR,$G71,"EQY_FUND_RELATIVE_PERIOD",AP$12,"FA_ADJUSTED",ADJ,"EQY_FUND_CRNCY",CURR_O,"ACCOUNTING_STANDARD_OVERRIDE",ACC_O,"EQY_CONSOLIDATED",CONS_O,"fill=b")*1,"")))</f>
        <v/>
      </c>
      <c r="AQ71" s="14" t="str">
        <f>IF(LEN($G71)=0,"",IF(LEN(AQ$12)=0,"",IFERROR(_xll.BDP(TKR,$G71,"EQY_FUND_RELATIVE_PERIOD",AQ$12,"FA_ADJUSTED",ADJ,"EQY_FUND_CRNCY",CURR_O,"ACCOUNTING_STANDARD_OVERRIDE",ACC_O,"EQY_CONSOLIDATED",CONS_O,"fill=b")*1,"")))</f>
        <v/>
      </c>
      <c r="AR71" s="14" t="str">
        <f>IF(LEN($G71)=0,"",IF(LEN(AR$12)=0,"",IFERROR(_xll.BDP(TKR,$G71,"EQY_FUND_RELATIVE_PERIOD",AR$12,"FA_ADJUSTED",ADJ,"EQY_FUND_CRNCY",CURR_O,"ACCOUNTING_STANDARD_OVERRIDE",ACC_O,"EQY_CONSOLIDATED",CONS_O,"fill=b")*1,"")))</f>
        <v/>
      </c>
      <c r="AS71" s="14" t="str">
        <f>IF(LEN($G71)=0,"",IF(LEN(AS$12)=0,"",IFERROR(_xll.BDP(TKR,$G71,"EQY_FUND_RELATIVE_PERIOD",AS$12,"FA_ADJUSTED",ADJ,"EQY_FUND_CRNCY",CURR_O,"ACCOUNTING_STANDARD_OVERRIDE",ACC_O,"EQY_CONSOLIDATED",CONS_O,"fill=b")*1,"")))</f>
        <v/>
      </c>
      <c r="AT71" s="14" t="str">
        <f>IF(LEN($G71)=0,"",IF(LEN(AT$12)=0,"",IFERROR(_xll.BDP(TKR,$G71,"EQY_FUND_RELATIVE_PERIOD",AT$12,"FA_ADJUSTED",ADJ,"EQY_FUND_CRNCY",CURR_O,"ACCOUNTING_STANDARD_OVERRIDE",ACC_O,"EQY_CONSOLIDATED",CONS_O,"fill=b")*1,"")))</f>
        <v/>
      </c>
      <c r="AU71" s="14" t="str">
        <f>IF(LEN($G71)=0,"",IF(LEN(AU$12)=0,"",IFERROR(_xll.BDP(TKR,$G71,"EQY_FUND_RELATIVE_PERIOD",AU$12,"FA_ADJUSTED",ADJ,"EQY_FUND_CRNCY",CURR_O,"ACCOUNTING_STANDARD_OVERRIDE",ACC_O,"EQY_CONSOLIDATED",CONS_O,"fill=b")*1,"")))</f>
        <v/>
      </c>
      <c r="AV71" s="14" t="str">
        <f>IF(LEN($G71)=0,"",IF(LEN(AV$12)=0,"",IFERROR(_xll.BDP(TKR,$G71,"EQY_FUND_RELATIVE_PERIOD",AV$12,"FA_ADJUSTED",ADJ,"EQY_FUND_CRNCY",CURR_O,"ACCOUNTING_STANDARD_OVERRIDE",ACC_O,"EQY_CONSOLIDATED",CONS_O,"fill=b")*1,"")))</f>
        <v/>
      </c>
      <c r="AW71" s="14" t="str">
        <f>IF(LEN($G71)=0,"",IF(LEN(AW$12)=0,"",IFERROR(_xll.BDP(TKR,$G71,"EQY_FUND_RELATIVE_PERIOD",AW$12,"FA_ADJUSTED",ADJ,"EQY_FUND_CRNCY",CURR_O,"ACCOUNTING_STANDARD_OVERRIDE",ACC_O,"EQY_CONSOLIDATED",CONS_O,"fill=b")*1,"")))</f>
        <v/>
      </c>
      <c r="AX71" s="14" t="str">
        <f>IF(LEN($G71)=0,"",IF(LEN(AX$12)=0,"",IFERROR(_xll.BDP(TKR,$G71,"EQY_FUND_RELATIVE_PERIOD",AX$12,"FA_ADJUSTED",ADJ,"EQY_FUND_CRNCY",CURR_O,"ACCOUNTING_STANDARD_OVERRIDE",ACC_O,"EQY_CONSOLIDATED",CONS_O,"fill=b")*1,"")))</f>
        <v/>
      </c>
      <c r="AY71" s="14" t="str">
        <f>IF(LEN($G71)=0,"",IF(LEN(AY$12)=0,"",IFERROR(_xll.BDP(TKR,$G71,"EQY_FUND_RELATIVE_PERIOD",AY$12,"FA_ADJUSTED",ADJ,"EQY_FUND_CRNCY",CURR_O,"ACCOUNTING_STANDARD_OVERRIDE",ACC_O,"EQY_CONSOLIDATED",CONS_O,"fill=b")*1,"")))</f>
        <v/>
      </c>
      <c r="AZ71" s="14" t="str">
        <f>IF(LEN($G71)=0,"",IF(LEN(AZ$12)=0,"",IFERROR(_xll.BDP(TKR,$G71,"EQY_FUND_RELATIVE_PERIOD",AZ$12,"FA_ADJUSTED",ADJ,"EQY_FUND_CRNCY",CURR_O,"ACCOUNTING_STANDARD_OVERRIDE",ACC_O,"EQY_CONSOLIDATED",CONS_O,"fill=b")*1,"")))</f>
        <v/>
      </c>
      <c r="BA71" s="14" t="str">
        <f>IF(LEN($G71)=0,"",IF(LEN(BA$12)=0,"",IFERROR(_xll.BDP(TKR,$G71,"EQY_FUND_RELATIVE_PERIOD",BA$12,"FA_ADJUSTED",ADJ,"EQY_FUND_CRNCY",CURR_O,"ACCOUNTING_STANDARD_OVERRIDE",ACC_O,"EQY_CONSOLIDATED",CONS_O,"fill=b")*1,"")))</f>
        <v/>
      </c>
      <c r="BB71" s="14" t="str">
        <f>IF(LEN($G71)=0,"",IF(LEN(BB$12)=0,"",IFERROR(_xll.BDP(TKR,$G71,"EQY_FUND_RELATIVE_PERIOD",BB$12,"FA_ADJUSTED",ADJ,"EQY_FUND_CRNCY",CURR_O,"ACCOUNTING_STANDARD_OVERRIDE",ACC_O,"EQY_CONSOLIDATED",CONS_O,"fill=b")*1,"")))</f>
        <v/>
      </c>
      <c r="BC71" s="14" t="str">
        <f>IF(LEN($G71)=0,"",IF(LEN(BC$12)=0,"",IFERROR(_xll.BDP(TKR,$G71,"EQY_FUND_RELATIVE_PERIOD",BC$12,"FA_ADJUSTED",ADJ,"EQY_FUND_CRNCY",CURR_O,"ACCOUNTING_STANDARD_OVERRIDE",ACC_O,"EQY_CONSOLIDATED",CONS_O,"fill=b")*1,"")))</f>
        <v/>
      </c>
      <c r="BD71" s="14" t="str">
        <f>IF(LEN($G71)=0,"",IF(LEN(BD$12)=0,"",IFERROR(_xll.BDP(TKR,$G71,"EQY_FUND_RELATIVE_PERIOD",BD$12,"FA_ADJUSTED",ADJ,"EQY_FUND_CRNCY",CURR_O,"ACCOUNTING_STANDARD_OVERRIDE",ACC_O,"EQY_CONSOLIDATED",CONS_O,"fill=b")*1,"")))</f>
        <v/>
      </c>
    </row>
    <row r="72" spans="17:56">
      <c r="Q72" s="14" t="str">
        <f>IF(LEN($G72)=0,"",IF(LEN(Q$12)=0,"",IFERROR(_xll.BDP(TKR,$G72,"EQY_FUND_RELATIVE_PERIOD",Q$12,"FA_ADJUSTED",ADJ,"EQY_FUND_CRNCY",CURR_O,"ACCOUNTING_STANDARD_OVERRIDE",ACC_O,"EQY_CONSOLIDATED",CONS_O,"fill=b")*1,"")))</f>
        <v/>
      </c>
      <c r="R72" s="14" t="str">
        <f>IF(LEN($G72)=0,"",IF(LEN(R$12)=0,"",IFERROR(_xll.BDP(TKR,$G72,"EQY_FUND_RELATIVE_PERIOD",R$12,"FA_ADJUSTED",ADJ,"EQY_FUND_CRNCY",CURR_O,"ACCOUNTING_STANDARD_OVERRIDE",ACC_O,"EQY_CONSOLIDATED",CONS_O,"fill=b")*1,"")))</f>
        <v/>
      </c>
      <c r="S72" s="14" t="str">
        <f>IF(LEN($G72)=0,"",IF(LEN(S$12)=0,"",IFERROR(_xll.BDP(TKR,$G72,"EQY_FUND_RELATIVE_PERIOD",S$12,"FA_ADJUSTED",ADJ,"EQY_FUND_CRNCY",CURR_O,"ACCOUNTING_STANDARD_OVERRIDE",ACC_O,"EQY_CONSOLIDATED",CONS_O,"fill=b")*1,"")))</f>
        <v/>
      </c>
      <c r="T72" s="14" t="str">
        <f>IF(LEN($G72)=0,"",IF(LEN(T$12)=0,"",IFERROR(_xll.BDP(TKR,$G72,"EQY_FUND_RELATIVE_PERIOD",T$12,"FA_ADJUSTED",ADJ,"EQY_FUND_CRNCY",CURR_O,"ACCOUNTING_STANDARD_OVERRIDE",ACC_O,"EQY_CONSOLIDATED",CONS_O,"fill=b")*1,"")))</f>
        <v/>
      </c>
      <c r="U72" s="14" t="str">
        <f>IF(LEN($G72)=0,"",IF(LEN(U$12)=0,"",IFERROR(_xll.BDP(TKR,$G72,"EQY_FUND_RELATIVE_PERIOD",U$12,"FA_ADJUSTED",ADJ,"EQY_FUND_CRNCY",CURR_O,"ACCOUNTING_STANDARD_OVERRIDE",ACC_O,"EQY_CONSOLIDATED",CONS_O,"fill=b")*1,"")))</f>
        <v/>
      </c>
      <c r="V72" s="14" t="str">
        <f>IF(LEN($G72)=0,"",IF(LEN(V$12)=0,"",IFERROR(_xll.BDP(TKR,$G72,"EQY_FUND_RELATIVE_PERIOD",V$12,"FA_ADJUSTED",ADJ,"EQY_FUND_CRNCY",CURR_O,"ACCOUNTING_STANDARD_OVERRIDE",ACC_O,"EQY_CONSOLIDATED",CONS_O,"fill=b")*1,"")))</f>
        <v/>
      </c>
      <c r="W72" s="14" t="str">
        <f>IF(LEN($G72)=0,"",IF(LEN(W$12)=0,"",IFERROR(_xll.BDP(TKR,$G72,"EQY_FUND_RELATIVE_PERIOD",W$12,"FA_ADJUSTED",ADJ,"EQY_FUND_CRNCY",CURR_O,"ACCOUNTING_STANDARD_OVERRIDE",ACC_O,"EQY_CONSOLIDATED",CONS_O,"fill=b")*1,"")))</f>
        <v/>
      </c>
      <c r="X72" s="14" t="str">
        <f>IF(LEN($G72)=0,"",IF(LEN(X$12)=0,"",IFERROR(_xll.BDP(TKR,$G72,"EQY_FUND_RELATIVE_PERIOD",X$12,"FA_ADJUSTED",ADJ,"EQY_FUND_CRNCY",CURR_O,"ACCOUNTING_STANDARD_OVERRIDE",ACC_O,"EQY_CONSOLIDATED",CONS_O,"fill=b")*1,"")))</f>
        <v/>
      </c>
      <c r="Y72" s="14" t="str">
        <f>IF(LEN($G72)=0,"",IF(LEN(Y$12)=0,"",IFERROR(_xll.BDP(TKR,$G72,"EQY_FUND_RELATIVE_PERIOD",Y$12,"FA_ADJUSTED",ADJ,"EQY_FUND_CRNCY",CURR_O,"ACCOUNTING_STANDARD_OVERRIDE",ACC_O,"EQY_CONSOLIDATED",CONS_O,"fill=b")*1,"")))</f>
        <v/>
      </c>
      <c r="Z72" s="14" t="str">
        <f>IF(LEN($G72)=0,"",IF(LEN(Z$12)=0,"",IFERROR(_xll.BDP(TKR,$G72,"EQY_FUND_RELATIVE_PERIOD",Z$12,"FA_ADJUSTED",ADJ,"EQY_FUND_CRNCY",CURR_O,"ACCOUNTING_STANDARD_OVERRIDE",ACC_O,"EQY_CONSOLIDATED",CONS_O,"fill=b")*1,"")))</f>
        <v/>
      </c>
      <c r="AA72" s="14" t="str">
        <f>IF(LEN($G72)=0,"",IF(LEN(AA$12)=0,"",IFERROR(_xll.BDP(TKR,$G72,"EQY_FUND_RELATIVE_PERIOD",AA$12,"FA_ADJUSTED",ADJ,"EQY_FUND_CRNCY",CURR_O,"ACCOUNTING_STANDARD_OVERRIDE",ACC_O,"EQY_CONSOLIDATED",CONS_O,"fill=b")*1,"")))</f>
        <v/>
      </c>
      <c r="AB72" s="14" t="str">
        <f>IF(LEN($G72)=0,"",IF(LEN(AB$12)=0,"",IFERROR(_xll.BDP(TKR,$G72,"EQY_FUND_RELATIVE_PERIOD",AB$12,"FA_ADJUSTED",ADJ,"EQY_FUND_CRNCY",CURR_O,"ACCOUNTING_STANDARD_OVERRIDE",ACC_O,"EQY_CONSOLIDATED",CONS_O,"fill=b")*1,"")))</f>
        <v/>
      </c>
      <c r="AC72" s="14" t="str">
        <f>IF(LEN($G72)=0,"",IF(LEN(AC$12)=0,"",IFERROR(_xll.BDP(TKR,$G72,"EQY_FUND_RELATIVE_PERIOD",AC$12,"FA_ADJUSTED",ADJ,"EQY_FUND_CRNCY",CURR_O,"ACCOUNTING_STANDARD_OVERRIDE",ACC_O,"EQY_CONSOLIDATED",CONS_O,"fill=b")*1,"")))</f>
        <v/>
      </c>
      <c r="AD72" s="14" t="str">
        <f>IF(LEN($G72)=0,"",IF(LEN(AD$12)=0,"",IFERROR(_xll.BDP(TKR,$G72,"EQY_FUND_RELATIVE_PERIOD",AD$12,"FA_ADJUSTED",ADJ,"EQY_FUND_CRNCY",CURR_O,"ACCOUNTING_STANDARD_OVERRIDE",ACC_O,"EQY_CONSOLIDATED",CONS_O,"fill=b")*1,"")))</f>
        <v/>
      </c>
      <c r="AE72" s="14" t="str">
        <f>IF(LEN($G72)=0,"",IF(LEN(AE$12)=0,"",IFERROR(_xll.BDP(TKR,$G72,"EQY_FUND_RELATIVE_PERIOD",AE$12,"FA_ADJUSTED",ADJ,"EQY_FUND_CRNCY",CURR_O,"ACCOUNTING_STANDARD_OVERRIDE",ACC_O,"EQY_CONSOLIDATED",CONS_O,"fill=b")*1,"")))</f>
        <v/>
      </c>
      <c r="AF72" s="14" t="str">
        <f>IF(LEN($G72)=0,"",IF(LEN(AF$12)=0,"",IFERROR(_xll.BDP(TKR,$G72,"EQY_FUND_RELATIVE_PERIOD",AF$12,"FA_ADJUSTED",ADJ,"EQY_FUND_CRNCY",CURR_O,"ACCOUNTING_STANDARD_OVERRIDE",ACC_O,"EQY_CONSOLIDATED",CONS_O,"fill=b")*1,"")))</f>
        <v/>
      </c>
      <c r="AG72" s="14" t="str">
        <f>IF(LEN($G72)=0,"",IF(LEN(AG$12)=0,"",IFERROR(_xll.BDP(TKR,$G72,"EQY_FUND_RELATIVE_PERIOD",AG$12,"FA_ADJUSTED",ADJ,"EQY_FUND_CRNCY",CURR_O,"ACCOUNTING_STANDARD_OVERRIDE",ACC_O,"EQY_CONSOLIDATED",CONS_O,"fill=b")*1,"")))</f>
        <v/>
      </c>
      <c r="AH72" s="14" t="str">
        <f>IF(LEN($G72)=0,"",IF(LEN(AH$12)=0,"",IFERROR(_xll.BDP(TKR,$G72,"EQY_FUND_RELATIVE_PERIOD",AH$12,"FA_ADJUSTED",ADJ,"EQY_FUND_CRNCY",CURR_O,"ACCOUNTING_STANDARD_OVERRIDE",ACC_O,"EQY_CONSOLIDATED",CONS_O,"fill=b")*1,"")))</f>
        <v/>
      </c>
      <c r="AI72" s="14" t="str">
        <f>IF(LEN($G72)=0,"",IF(LEN(AI$12)=0,"",IFERROR(_xll.BDP(TKR,$G72,"EQY_FUND_RELATIVE_PERIOD",AI$12,"FA_ADJUSTED",ADJ,"EQY_FUND_CRNCY",CURR_O,"ACCOUNTING_STANDARD_OVERRIDE",ACC_O,"EQY_CONSOLIDATED",CONS_O,"fill=b")*1,"")))</f>
        <v/>
      </c>
      <c r="AJ72" s="14" t="str">
        <f>IF(LEN($G72)=0,"",IF(LEN(AJ$12)=0,"",IFERROR(_xll.BDP(TKR,$G72,"EQY_FUND_RELATIVE_PERIOD",AJ$12,"FA_ADJUSTED",ADJ,"EQY_FUND_CRNCY",CURR_O,"ACCOUNTING_STANDARD_OVERRIDE",ACC_O,"EQY_CONSOLIDATED",CONS_O,"fill=b")*1,"")))</f>
        <v/>
      </c>
      <c r="AK72" s="14" t="str">
        <f>IF(LEN($G72)=0,"",IF(LEN(AK$12)=0,"",IFERROR(_xll.BDP(TKR,$G72,"EQY_FUND_RELATIVE_PERIOD",AK$12,"FA_ADJUSTED",ADJ,"EQY_FUND_CRNCY",CURR_O,"ACCOUNTING_STANDARD_OVERRIDE",ACC_O,"EQY_CONSOLIDATED",CONS_O,"fill=b")*1,"")))</f>
        <v/>
      </c>
      <c r="AL72" s="14" t="str">
        <f>IF(LEN($G72)=0,"",IF(LEN(AL$12)=0,"",IFERROR(_xll.BDP(TKR,$G72,"EQY_FUND_RELATIVE_PERIOD",AL$12,"FA_ADJUSTED",ADJ,"EQY_FUND_CRNCY",CURR_O,"ACCOUNTING_STANDARD_OVERRIDE",ACC_O,"EQY_CONSOLIDATED",CONS_O,"fill=b")*1,"")))</f>
        <v/>
      </c>
      <c r="AM72" s="14" t="str">
        <f>IF(LEN($G72)=0,"",IF(LEN(AM$12)=0,"",IFERROR(_xll.BDP(TKR,$G72,"EQY_FUND_RELATIVE_PERIOD",AM$12,"FA_ADJUSTED",ADJ,"EQY_FUND_CRNCY",CURR_O,"ACCOUNTING_STANDARD_OVERRIDE",ACC_O,"EQY_CONSOLIDATED",CONS_O,"fill=b")*1,"")))</f>
        <v/>
      </c>
      <c r="AN72" s="14" t="str">
        <f>IF(LEN($G72)=0,"",IF(LEN(AN$12)=0,"",IFERROR(_xll.BDP(TKR,$G72,"EQY_FUND_RELATIVE_PERIOD",AN$12,"FA_ADJUSTED",ADJ,"EQY_FUND_CRNCY",CURR_O,"ACCOUNTING_STANDARD_OVERRIDE",ACC_O,"EQY_CONSOLIDATED",CONS_O,"fill=b")*1,"")))</f>
        <v/>
      </c>
      <c r="AO72" s="14" t="str">
        <f>IF(LEN($G72)=0,"",IF(LEN(AO$12)=0,"",IFERROR(_xll.BDP(TKR,$G72,"EQY_FUND_RELATIVE_PERIOD",AO$12,"FA_ADJUSTED",ADJ,"EQY_FUND_CRNCY",CURR_O,"ACCOUNTING_STANDARD_OVERRIDE",ACC_O,"EQY_CONSOLIDATED",CONS_O,"fill=b")*1,"")))</f>
        <v/>
      </c>
      <c r="AP72" s="14" t="str">
        <f>IF(LEN($G72)=0,"",IF(LEN(AP$12)=0,"",IFERROR(_xll.BDP(TKR,$G72,"EQY_FUND_RELATIVE_PERIOD",AP$12,"FA_ADJUSTED",ADJ,"EQY_FUND_CRNCY",CURR_O,"ACCOUNTING_STANDARD_OVERRIDE",ACC_O,"EQY_CONSOLIDATED",CONS_O,"fill=b")*1,"")))</f>
        <v/>
      </c>
      <c r="AQ72" s="14" t="str">
        <f>IF(LEN($G72)=0,"",IF(LEN(AQ$12)=0,"",IFERROR(_xll.BDP(TKR,$G72,"EQY_FUND_RELATIVE_PERIOD",AQ$12,"FA_ADJUSTED",ADJ,"EQY_FUND_CRNCY",CURR_O,"ACCOUNTING_STANDARD_OVERRIDE",ACC_O,"EQY_CONSOLIDATED",CONS_O,"fill=b")*1,"")))</f>
        <v/>
      </c>
      <c r="AR72" s="14" t="str">
        <f>IF(LEN($G72)=0,"",IF(LEN(AR$12)=0,"",IFERROR(_xll.BDP(TKR,$G72,"EQY_FUND_RELATIVE_PERIOD",AR$12,"FA_ADJUSTED",ADJ,"EQY_FUND_CRNCY",CURR_O,"ACCOUNTING_STANDARD_OVERRIDE",ACC_O,"EQY_CONSOLIDATED",CONS_O,"fill=b")*1,"")))</f>
        <v/>
      </c>
      <c r="AS72" s="14" t="str">
        <f>IF(LEN($G72)=0,"",IF(LEN(AS$12)=0,"",IFERROR(_xll.BDP(TKR,$G72,"EQY_FUND_RELATIVE_PERIOD",AS$12,"FA_ADJUSTED",ADJ,"EQY_FUND_CRNCY",CURR_O,"ACCOUNTING_STANDARD_OVERRIDE",ACC_O,"EQY_CONSOLIDATED",CONS_O,"fill=b")*1,"")))</f>
        <v/>
      </c>
      <c r="AT72" s="14" t="str">
        <f>IF(LEN($G72)=0,"",IF(LEN(AT$12)=0,"",IFERROR(_xll.BDP(TKR,$G72,"EQY_FUND_RELATIVE_PERIOD",AT$12,"FA_ADJUSTED",ADJ,"EQY_FUND_CRNCY",CURR_O,"ACCOUNTING_STANDARD_OVERRIDE",ACC_O,"EQY_CONSOLIDATED",CONS_O,"fill=b")*1,"")))</f>
        <v/>
      </c>
      <c r="AU72" s="14" t="str">
        <f>IF(LEN($G72)=0,"",IF(LEN(AU$12)=0,"",IFERROR(_xll.BDP(TKR,$G72,"EQY_FUND_RELATIVE_PERIOD",AU$12,"FA_ADJUSTED",ADJ,"EQY_FUND_CRNCY",CURR_O,"ACCOUNTING_STANDARD_OVERRIDE",ACC_O,"EQY_CONSOLIDATED",CONS_O,"fill=b")*1,"")))</f>
        <v/>
      </c>
      <c r="AV72" s="14" t="str">
        <f>IF(LEN($G72)=0,"",IF(LEN(AV$12)=0,"",IFERROR(_xll.BDP(TKR,$G72,"EQY_FUND_RELATIVE_PERIOD",AV$12,"FA_ADJUSTED",ADJ,"EQY_FUND_CRNCY",CURR_O,"ACCOUNTING_STANDARD_OVERRIDE",ACC_O,"EQY_CONSOLIDATED",CONS_O,"fill=b")*1,"")))</f>
        <v/>
      </c>
      <c r="AW72" s="14" t="str">
        <f>IF(LEN($G72)=0,"",IF(LEN(AW$12)=0,"",IFERROR(_xll.BDP(TKR,$G72,"EQY_FUND_RELATIVE_PERIOD",AW$12,"FA_ADJUSTED",ADJ,"EQY_FUND_CRNCY",CURR_O,"ACCOUNTING_STANDARD_OVERRIDE",ACC_O,"EQY_CONSOLIDATED",CONS_O,"fill=b")*1,"")))</f>
        <v/>
      </c>
      <c r="AX72" s="14" t="str">
        <f>IF(LEN($G72)=0,"",IF(LEN(AX$12)=0,"",IFERROR(_xll.BDP(TKR,$G72,"EQY_FUND_RELATIVE_PERIOD",AX$12,"FA_ADJUSTED",ADJ,"EQY_FUND_CRNCY",CURR_O,"ACCOUNTING_STANDARD_OVERRIDE",ACC_O,"EQY_CONSOLIDATED",CONS_O,"fill=b")*1,"")))</f>
        <v/>
      </c>
      <c r="AY72" s="14" t="str">
        <f>IF(LEN($G72)=0,"",IF(LEN(AY$12)=0,"",IFERROR(_xll.BDP(TKR,$G72,"EQY_FUND_RELATIVE_PERIOD",AY$12,"FA_ADJUSTED",ADJ,"EQY_FUND_CRNCY",CURR_O,"ACCOUNTING_STANDARD_OVERRIDE",ACC_O,"EQY_CONSOLIDATED",CONS_O,"fill=b")*1,"")))</f>
        <v/>
      </c>
      <c r="AZ72" s="14" t="str">
        <f>IF(LEN($G72)=0,"",IF(LEN(AZ$12)=0,"",IFERROR(_xll.BDP(TKR,$G72,"EQY_FUND_RELATIVE_PERIOD",AZ$12,"FA_ADJUSTED",ADJ,"EQY_FUND_CRNCY",CURR_O,"ACCOUNTING_STANDARD_OVERRIDE",ACC_O,"EQY_CONSOLIDATED",CONS_O,"fill=b")*1,"")))</f>
        <v/>
      </c>
      <c r="BA72" s="14" t="str">
        <f>IF(LEN($G72)=0,"",IF(LEN(BA$12)=0,"",IFERROR(_xll.BDP(TKR,$G72,"EQY_FUND_RELATIVE_PERIOD",BA$12,"FA_ADJUSTED",ADJ,"EQY_FUND_CRNCY",CURR_O,"ACCOUNTING_STANDARD_OVERRIDE",ACC_O,"EQY_CONSOLIDATED",CONS_O,"fill=b")*1,"")))</f>
        <v/>
      </c>
      <c r="BB72" s="14" t="str">
        <f>IF(LEN($G72)=0,"",IF(LEN(BB$12)=0,"",IFERROR(_xll.BDP(TKR,$G72,"EQY_FUND_RELATIVE_PERIOD",BB$12,"FA_ADJUSTED",ADJ,"EQY_FUND_CRNCY",CURR_O,"ACCOUNTING_STANDARD_OVERRIDE",ACC_O,"EQY_CONSOLIDATED",CONS_O,"fill=b")*1,"")))</f>
        <v/>
      </c>
      <c r="BC72" s="14" t="str">
        <f>IF(LEN($G72)=0,"",IF(LEN(BC$12)=0,"",IFERROR(_xll.BDP(TKR,$G72,"EQY_FUND_RELATIVE_PERIOD",BC$12,"FA_ADJUSTED",ADJ,"EQY_FUND_CRNCY",CURR_O,"ACCOUNTING_STANDARD_OVERRIDE",ACC_O,"EQY_CONSOLIDATED",CONS_O,"fill=b")*1,"")))</f>
        <v/>
      </c>
      <c r="BD72" s="14" t="str">
        <f>IF(LEN($G72)=0,"",IF(LEN(BD$12)=0,"",IFERROR(_xll.BDP(TKR,$G72,"EQY_FUND_RELATIVE_PERIOD",BD$12,"FA_ADJUSTED",ADJ,"EQY_FUND_CRNCY",CURR_O,"ACCOUNTING_STANDARD_OVERRIDE",ACC_O,"EQY_CONSOLIDATED",CONS_O,"fill=b")*1,"")))</f>
        <v/>
      </c>
    </row>
    <row r="73" spans="17:56">
      <c r="Q73" s="14" t="str">
        <f>IF(LEN($G73)=0,"",IF(LEN(Q$12)=0,"",IFERROR(_xll.BDP(TKR,$G73,"EQY_FUND_RELATIVE_PERIOD",Q$12,"FA_ADJUSTED",ADJ,"EQY_FUND_CRNCY",CURR_O,"ACCOUNTING_STANDARD_OVERRIDE",ACC_O,"EQY_CONSOLIDATED",CONS_O,"fill=b")*1,"")))</f>
        <v/>
      </c>
      <c r="R73" s="14" t="str">
        <f>IF(LEN($G73)=0,"",IF(LEN(R$12)=0,"",IFERROR(_xll.BDP(TKR,$G73,"EQY_FUND_RELATIVE_PERIOD",R$12,"FA_ADJUSTED",ADJ,"EQY_FUND_CRNCY",CURR_O,"ACCOUNTING_STANDARD_OVERRIDE",ACC_O,"EQY_CONSOLIDATED",CONS_O,"fill=b")*1,"")))</f>
        <v/>
      </c>
      <c r="S73" s="14" t="str">
        <f>IF(LEN($G73)=0,"",IF(LEN(S$12)=0,"",IFERROR(_xll.BDP(TKR,$G73,"EQY_FUND_RELATIVE_PERIOD",S$12,"FA_ADJUSTED",ADJ,"EQY_FUND_CRNCY",CURR_O,"ACCOUNTING_STANDARD_OVERRIDE",ACC_O,"EQY_CONSOLIDATED",CONS_O,"fill=b")*1,"")))</f>
        <v/>
      </c>
      <c r="T73" s="14" t="str">
        <f>IF(LEN($G73)=0,"",IF(LEN(T$12)=0,"",IFERROR(_xll.BDP(TKR,$G73,"EQY_FUND_RELATIVE_PERIOD",T$12,"FA_ADJUSTED",ADJ,"EQY_FUND_CRNCY",CURR_O,"ACCOUNTING_STANDARD_OVERRIDE",ACC_O,"EQY_CONSOLIDATED",CONS_O,"fill=b")*1,"")))</f>
        <v/>
      </c>
      <c r="U73" s="14" t="str">
        <f>IF(LEN($G73)=0,"",IF(LEN(U$12)=0,"",IFERROR(_xll.BDP(TKR,$G73,"EQY_FUND_RELATIVE_PERIOD",U$12,"FA_ADJUSTED",ADJ,"EQY_FUND_CRNCY",CURR_O,"ACCOUNTING_STANDARD_OVERRIDE",ACC_O,"EQY_CONSOLIDATED",CONS_O,"fill=b")*1,"")))</f>
        <v/>
      </c>
      <c r="V73" s="14" t="str">
        <f>IF(LEN($G73)=0,"",IF(LEN(V$12)=0,"",IFERROR(_xll.BDP(TKR,$G73,"EQY_FUND_RELATIVE_PERIOD",V$12,"FA_ADJUSTED",ADJ,"EQY_FUND_CRNCY",CURR_O,"ACCOUNTING_STANDARD_OVERRIDE",ACC_O,"EQY_CONSOLIDATED",CONS_O,"fill=b")*1,"")))</f>
        <v/>
      </c>
      <c r="W73" s="14" t="str">
        <f>IF(LEN($G73)=0,"",IF(LEN(W$12)=0,"",IFERROR(_xll.BDP(TKR,$G73,"EQY_FUND_RELATIVE_PERIOD",W$12,"FA_ADJUSTED",ADJ,"EQY_FUND_CRNCY",CURR_O,"ACCOUNTING_STANDARD_OVERRIDE",ACC_O,"EQY_CONSOLIDATED",CONS_O,"fill=b")*1,"")))</f>
        <v/>
      </c>
      <c r="X73" s="14" t="str">
        <f>IF(LEN($G73)=0,"",IF(LEN(X$12)=0,"",IFERROR(_xll.BDP(TKR,$G73,"EQY_FUND_RELATIVE_PERIOD",X$12,"FA_ADJUSTED",ADJ,"EQY_FUND_CRNCY",CURR_O,"ACCOUNTING_STANDARD_OVERRIDE",ACC_O,"EQY_CONSOLIDATED",CONS_O,"fill=b")*1,"")))</f>
        <v/>
      </c>
      <c r="Y73" s="14" t="str">
        <f>IF(LEN($G73)=0,"",IF(LEN(Y$12)=0,"",IFERROR(_xll.BDP(TKR,$G73,"EQY_FUND_RELATIVE_PERIOD",Y$12,"FA_ADJUSTED",ADJ,"EQY_FUND_CRNCY",CURR_O,"ACCOUNTING_STANDARD_OVERRIDE",ACC_O,"EQY_CONSOLIDATED",CONS_O,"fill=b")*1,"")))</f>
        <v/>
      </c>
      <c r="Z73" s="14" t="str">
        <f>IF(LEN($G73)=0,"",IF(LEN(Z$12)=0,"",IFERROR(_xll.BDP(TKR,$G73,"EQY_FUND_RELATIVE_PERIOD",Z$12,"FA_ADJUSTED",ADJ,"EQY_FUND_CRNCY",CURR_O,"ACCOUNTING_STANDARD_OVERRIDE",ACC_O,"EQY_CONSOLIDATED",CONS_O,"fill=b")*1,"")))</f>
        <v/>
      </c>
      <c r="AA73" s="14" t="str">
        <f>IF(LEN($G73)=0,"",IF(LEN(AA$12)=0,"",IFERROR(_xll.BDP(TKR,$G73,"EQY_FUND_RELATIVE_PERIOD",AA$12,"FA_ADJUSTED",ADJ,"EQY_FUND_CRNCY",CURR_O,"ACCOUNTING_STANDARD_OVERRIDE",ACC_O,"EQY_CONSOLIDATED",CONS_O,"fill=b")*1,"")))</f>
        <v/>
      </c>
      <c r="AB73" s="14" t="str">
        <f>IF(LEN($G73)=0,"",IF(LEN(AB$12)=0,"",IFERROR(_xll.BDP(TKR,$G73,"EQY_FUND_RELATIVE_PERIOD",AB$12,"FA_ADJUSTED",ADJ,"EQY_FUND_CRNCY",CURR_O,"ACCOUNTING_STANDARD_OVERRIDE",ACC_O,"EQY_CONSOLIDATED",CONS_O,"fill=b")*1,"")))</f>
        <v/>
      </c>
      <c r="AC73" s="14" t="str">
        <f>IF(LEN($G73)=0,"",IF(LEN(AC$12)=0,"",IFERROR(_xll.BDP(TKR,$G73,"EQY_FUND_RELATIVE_PERIOD",AC$12,"FA_ADJUSTED",ADJ,"EQY_FUND_CRNCY",CURR_O,"ACCOUNTING_STANDARD_OVERRIDE",ACC_O,"EQY_CONSOLIDATED",CONS_O,"fill=b")*1,"")))</f>
        <v/>
      </c>
      <c r="AD73" s="14" t="str">
        <f>IF(LEN($G73)=0,"",IF(LEN(AD$12)=0,"",IFERROR(_xll.BDP(TKR,$G73,"EQY_FUND_RELATIVE_PERIOD",AD$12,"FA_ADJUSTED",ADJ,"EQY_FUND_CRNCY",CURR_O,"ACCOUNTING_STANDARD_OVERRIDE",ACC_O,"EQY_CONSOLIDATED",CONS_O,"fill=b")*1,"")))</f>
        <v/>
      </c>
      <c r="AE73" s="14" t="str">
        <f>IF(LEN($G73)=0,"",IF(LEN(AE$12)=0,"",IFERROR(_xll.BDP(TKR,$G73,"EQY_FUND_RELATIVE_PERIOD",AE$12,"FA_ADJUSTED",ADJ,"EQY_FUND_CRNCY",CURR_O,"ACCOUNTING_STANDARD_OVERRIDE",ACC_O,"EQY_CONSOLIDATED",CONS_O,"fill=b")*1,"")))</f>
        <v/>
      </c>
      <c r="AF73" s="14" t="str">
        <f>IF(LEN($G73)=0,"",IF(LEN(AF$12)=0,"",IFERROR(_xll.BDP(TKR,$G73,"EQY_FUND_RELATIVE_PERIOD",AF$12,"FA_ADJUSTED",ADJ,"EQY_FUND_CRNCY",CURR_O,"ACCOUNTING_STANDARD_OVERRIDE",ACC_O,"EQY_CONSOLIDATED",CONS_O,"fill=b")*1,"")))</f>
        <v/>
      </c>
      <c r="AG73" s="14" t="str">
        <f>IF(LEN($G73)=0,"",IF(LEN(AG$12)=0,"",IFERROR(_xll.BDP(TKR,$G73,"EQY_FUND_RELATIVE_PERIOD",AG$12,"FA_ADJUSTED",ADJ,"EQY_FUND_CRNCY",CURR_O,"ACCOUNTING_STANDARD_OVERRIDE",ACC_O,"EQY_CONSOLIDATED",CONS_O,"fill=b")*1,"")))</f>
        <v/>
      </c>
      <c r="AH73" s="14" t="str">
        <f>IF(LEN($G73)=0,"",IF(LEN(AH$12)=0,"",IFERROR(_xll.BDP(TKR,$G73,"EQY_FUND_RELATIVE_PERIOD",AH$12,"FA_ADJUSTED",ADJ,"EQY_FUND_CRNCY",CURR_O,"ACCOUNTING_STANDARD_OVERRIDE",ACC_O,"EQY_CONSOLIDATED",CONS_O,"fill=b")*1,"")))</f>
        <v/>
      </c>
      <c r="AI73" s="14" t="str">
        <f>IF(LEN($G73)=0,"",IF(LEN(AI$12)=0,"",IFERROR(_xll.BDP(TKR,$G73,"EQY_FUND_RELATIVE_PERIOD",AI$12,"FA_ADJUSTED",ADJ,"EQY_FUND_CRNCY",CURR_O,"ACCOUNTING_STANDARD_OVERRIDE",ACC_O,"EQY_CONSOLIDATED",CONS_O,"fill=b")*1,"")))</f>
        <v/>
      </c>
      <c r="AJ73" s="14" t="str">
        <f>IF(LEN($G73)=0,"",IF(LEN(AJ$12)=0,"",IFERROR(_xll.BDP(TKR,$G73,"EQY_FUND_RELATIVE_PERIOD",AJ$12,"FA_ADJUSTED",ADJ,"EQY_FUND_CRNCY",CURR_O,"ACCOUNTING_STANDARD_OVERRIDE",ACC_O,"EQY_CONSOLIDATED",CONS_O,"fill=b")*1,"")))</f>
        <v/>
      </c>
      <c r="AK73" s="14" t="str">
        <f>IF(LEN($G73)=0,"",IF(LEN(AK$12)=0,"",IFERROR(_xll.BDP(TKR,$G73,"EQY_FUND_RELATIVE_PERIOD",AK$12,"FA_ADJUSTED",ADJ,"EQY_FUND_CRNCY",CURR_O,"ACCOUNTING_STANDARD_OVERRIDE",ACC_O,"EQY_CONSOLIDATED",CONS_O,"fill=b")*1,"")))</f>
        <v/>
      </c>
      <c r="AL73" s="14" t="str">
        <f>IF(LEN($G73)=0,"",IF(LEN(AL$12)=0,"",IFERROR(_xll.BDP(TKR,$G73,"EQY_FUND_RELATIVE_PERIOD",AL$12,"FA_ADJUSTED",ADJ,"EQY_FUND_CRNCY",CURR_O,"ACCOUNTING_STANDARD_OVERRIDE",ACC_O,"EQY_CONSOLIDATED",CONS_O,"fill=b")*1,"")))</f>
        <v/>
      </c>
      <c r="AM73" s="14" t="str">
        <f>IF(LEN($G73)=0,"",IF(LEN(AM$12)=0,"",IFERROR(_xll.BDP(TKR,$G73,"EQY_FUND_RELATIVE_PERIOD",AM$12,"FA_ADJUSTED",ADJ,"EQY_FUND_CRNCY",CURR_O,"ACCOUNTING_STANDARD_OVERRIDE",ACC_O,"EQY_CONSOLIDATED",CONS_O,"fill=b")*1,"")))</f>
        <v/>
      </c>
      <c r="AN73" s="14" t="str">
        <f>IF(LEN($G73)=0,"",IF(LEN(AN$12)=0,"",IFERROR(_xll.BDP(TKR,$G73,"EQY_FUND_RELATIVE_PERIOD",AN$12,"FA_ADJUSTED",ADJ,"EQY_FUND_CRNCY",CURR_O,"ACCOUNTING_STANDARD_OVERRIDE",ACC_O,"EQY_CONSOLIDATED",CONS_O,"fill=b")*1,"")))</f>
        <v/>
      </c>
      <c r="AO73" s="14" t="str">
        <f>IF(LEN($G73)=0,"",IF(LEN(AO$12)=0,"",IFERROR(_xll.BDP(TKR,$G73,"EQY_FUND_RELATIVE_PERIOD",AO$12,"FA_ADJUSTED",ADJ,"EQY_FUND_CRNCY",CURR_O,"ACCOUNTING_STANDARD_OVERRIDE",ACC_O,"EQY_CONSOLIDATED",CONS_O,"fill=b")*1,"")))</f>
        <v/>
      </c>
      <c r="AP73" s="14" t="str">
        <f>IF(LEN($G73)=0,"",IF(LEN(AP$12)=0,"",IFERROR(_xll.BDP(TKR,$G73,"EQY_FUND_RELATIVE_PERIOD",AP$12,"FA_ADJUSTED",ADJ,"EQY_FUND_CRNCY",CURR_O,"ACCOUNTING_STANDARD_OVERRIDE",ACC_O,"EQY_CONSOLIDATED",CONS_O,"fill=b")*1,"")))</f>
        <v/>
      </c>
      <c r="AQ73" s="14" t="str">
        <f>IF(LEN($G73)=0,"",IF(LEN(AQ$12)=0,"",IFERROR(_xll.BDP(TKR,$G73,"EQY_FUND_RELATIVE_PERIOD",AQ$12,"FA_ADJUSTED",ADJ,"EQY_FUND_CRNCY",CURR_O,"ACCOUNTING_STANDARD_OVERRIDE",ACC_O,"EQY_CONSOLIDATED",CONS_O,"fill=b")*1,"")))</f>
        <v/>
      </c>
      <c r="AR73" s="14" t="str">
        <f>IF(LEN($G73)=0,"",IF(LEN(AR$12)=0,"",IFERROR(_xll.BDP(TKR,$G73,"EQY_FUND_RELATIVE_PERIOD",AR$12,"FA_ADJUSTED",ADJ,"EQY_FUND_CRNCY",CURR_O,"ACCOUNTING_STANDARD_OVERRIDE",ACC_O,"EQY_CONSOLIDATED",CONS_O,"fill=b")*1,"")))</f>
        <v/>
      </c>
      <c r="AS73" s="14" t="str">
        <f>IF(LEN($G73)=0,"",IF(LEN(AS$12)=0,"",IFERROR(_xll.BDP(TKR,$G73,"EQY_FUND_RELATIVE_PERIOD",AS$12,"FA_ADJUSTED",ADJ,"EQY_FUND_CRNCY",CURR_O,"ACCOUNTING_STANDARD_OVERRIDE",ACC_O,"EQY_CONSOLIDATED",CONS_O,"fill=b")*1,"")))</f>
        <v/>
      </c>
      <c r="AT73" s="14" t="str">
        <f>IF(LEN($G73)=0,"",IF(LEN(AT$12)=0,"",IFERROR(_xll.BDP(TKR,$G73,"EQY_FUND_RELATIVE_PERIOD",AT$12,"FA_ADJUSTED",ADJ,"EQY_FUND_CRNCY",CURR_O,"ACCOUNTING_STANDARD_OVERRIDE",ACC_O,"EQY_CONSOLIDATED",CONS_O,"fill=b")*1,"")))</f>
        <v/>
      </c>
      <c r="AU73" s="14" t="str">
        <f>IF(LEN($G73)=0,"",IF(LEN(AU$12)=0,"",IFERROR(_xll.BDP(TKR,$G73,"EQY_FUND_RELATIVE_PERIOD",AU$12,"FA_ADJUSTED",ADJ,"EQY_FUND_CRNCY",CURR_O,"ACCOUNTING_STANDARD_OVERRIDE",ACC_O,"EQY_CONSOLIDATED",CONS_O,"fill=b")*1,"")))</f>
        <v/>
      </c>
      <c r="AV73" s="14" t="str">
        <f>IF(LEN($G73)=0,"",IF(LEN(AV$12)=0,"",IFERROR(_xll.BDP(TKR,$G73,"EQY_FUND_RELATIVE_PERIOD",AV$12,"FA_ADJUSTED",ADJ,"EQY_FUND_CRNCY",CURR_O,"ACCOUNTING_STANDARD_OVERRIDE",ACC_O,"EQY_CONSOLIDATED",CONS_O,"fill=b")*1,"")))</f>
        <v/>
      </c>
      <c r="AW73" s="14" t="str">
        <f>IF(LEN($G73)=0,"",IF(LEN(AW$12)=0,"",IFERROR(_xll.BDP(TKR,$G73,"EQY_FUND_RELATIVE_PERIOD",AW$12,"FA_ADJUSTED",ADJ,"EQY_FUND_CRNCY",CURR_O,"ACCOUNTING_STANDARD_OVERRIDE",ACC_O,"EQY_CONSOLIDATED",CONS_O,"fill=b")*1,"")))</f>
        <v/>
      </c>
      <c r="AX73" s="14" t="str">
        <f>IF(LEN($G73)=0,"",IF(LEN(AX$12)=0,"",IFERROR(_xll.BDP(TKR,$G73,"EQY_FUND_RELATIVE_PERIOD",AX$12,"FA_ADJUSTED",ADJ,"EQY_FUND_CRNCY",CURR_O,"ACCOUNTING_STANDARD_OVERRIDE",ACC_O,"EQY_CONSOLIDATED",CONS_O,"fill=b")*1,"")))</f>
        <v/>
      </c>
      <c r="AY73" s="14" t="str">
        <f>IF(LEN($G73)=0,"",IF(LEN(AY$12)=0,"",IFERROR(_xll.BDP(TKR,$G73,"EQY_FUND_RELATIVE_PERIOD",AY$12,"FA_ADJUSTED",ADJ,"EQY_FUND_CRNCY",CURR_O,"ACCOUNTING_STANDARD_OVERRIDE",ACC_O,"EQY_CONSOLIDATED",CONS_O,"fill=b")*1,"")))</f>
        <v/>
      </c>
      <c r="AZ73" s="14" t="str">
        <f>IF(LEN($G73)=0,"",IF(LEN(AZ$12)=0,"",IFERROR(_xll.BDP(TKR,$G73,"EQY_FUND_RELATIVE_PERIOD",AZ$12,"FA_ADJUSTED",ADJ,"EQY_FUND_CRNCY",CURR_O,"ACCOUNTING_STANDARD_OVERRIDE",ACC_O,"EQY_CONSOLIDATED",CONS_O,"fill=b")*1,"")))</f>
        <v/>
      </c>
      <c r="BA73" s="14" t="str">
        <f>IF(LEN($G73)=0,"",IF(LEN(BA$12)=0,"",IFERROR(_xll.BDP(TKR,$G73,"EQY_FUND_RELATIVE_PERIOD",BA$12,"FA_ADJUSTED",ADJ,"EQY_FUND_CRNCY",CURR_O,"ACCOUNTING_STANDARD_OVERRIDE",ACC_O,"EQY_CONSOLIDATED",CONS_O,"fill=b")*1,"")))</f>
        <v/>
      </c>
      <c r="BB73" s="14" t="str">
        <f>IF(LEN($G73)=0,"",IF(LEN(BB$12)=0,"",IFERROR(_xll.BDP(TKR,$G73,"EQY_FUND_RELATIVE_PERIOD",BB$12,"FA_ADJUSTED",ADJ,"EQY_FUND_CRNCY",CURR_O,"ACCOUNTING_STANDARD_OVERRIDE",ACC_O,"EQY_CONSOLIDATED",CONS_O,"fill=b")*1,"")))</f>
        <v/>
      </c>
      <c r="BC73" s="14" t="str">
        <f>IF(LEN($G73)=0,"",IF(LEN(BC$12)=0,"",IFERROR(_xll.BDP(TKR,$G73,"EQY_FUND_RELATIVE_PERIOD",BC$12,"FA_ADJUSTED",ADJ,"EQY_FUND_CRNCY",CURR_O,"ACCOUNTING_STANDARD_OVERRIDE",ACC_O,"EQY_CONSOLIDATED",CONS_O,"fill=b")*1,"")))</f>
        <v/>
      </c>
      <c r="BD73" s="14" t="str">
        <f>IF(LEN($G73)=0,"",IF(LEN(BD$12)=0,"",IFERROR(_xll.BDP(TKR,$G73,"EQY_FUND_RELATIVE_PERIOD",BD$12,"FA_ADJUSTED",ADJ,"EQY_FUND_CRNCY",CURR_O,"ACCOUNTING_STANDARD_OVERRIDE",ACC_O,"EQY_CONSOLIDATED",CONS_O,"fill=b")*1,"")))</f>
        <v/>
      </c>
    </row>
    <row r="74" spans="17:56">
      <c r="Q74" s="14" t="str">
        <f>IF(LEN($G74)=0,"",IF(LEN(Q$12)=0,"",IFERROR(_xll.BDP(TKR,$G74,"EQY_FUND_RELATIVE_PERIOD",Q$12,"FA_ADJUSTED",ADJ,"EQY_FUND_CRNCY",CURR_O,"ACCOUNTING_STANDARD_OVERRIDE",ACC_O,"EQY_CONSOLIDATED",CONS_O,"fill=b")*1,"")))</f>
        <v/>
      </c>
      <c r="R74" s="14" t="str">
        <f>IF(LEN($G74)=0,"",IF(LEN(R$12)=0,"",IFERROR(_xll.BDP(TKR,$G74,"EQY_FUND_RELATIVE_PERIOD",R$12,"FA_ADJUSTED",ADJ,"EQY_FUND_CRNCY",CURR_O,"ACCOUNTING_STANDARD_OVERRIDE",ACC_O,"EQY_CONSOLIDATED",CONS_O,"fill=b")*1,"")))</f>
        <v/>
      </c>
      <c r="S74" s="14" t="str">
        <f>IF(LEN($G74)=0,"",IF(LEN(S$12)=0,"",IFERROR(_xll.BDP(TKR,$G74,"EQY_FUND_RELATIVE_PERIOD",S$12,"FA_ADJUSTED",ADJ,"EQY_FUND_CRNCY",CURR_O,"ACCOUNTING_STANDARD_OVERRIDE",ACC_O,"EQY_CONSOLIDATED",CONS_O,"fill=b")*1,"")))</f>
        <v/>
      </c>
      <c r="T74" s="14" t="str">
        <f>IF(LEN($G74)=0,"",IF(LEN(T$12)=0,"",IFERROR(_xll.BDP(TKR,$G74,"EQY_FUND_RELATIVE_PERIOD",T$12,"FA_ADJUSTED",ADJ,"EQY_FUND_CRNCY",CURR_O,"ACCOUNTING_STANDARD_OVERRIDE",ACC_O,"EQY_CONSOLIDATED",CONS_O,"fill=b")*1,"")))</f>
        <v/>
      </c>
      <c r="U74" s="14" t="str">
        <f>IF(LEN($G74)=0,"",IF(LEN(U$12)=0,"",IFERROR(_xll.BDP(TKR,$G74,"EQY_FUND_RELATIVE_PERIOD",U$12,"FA_ADJUSTED",ADJ,"EQY_FUND_CRNCY",CURR_O,"ACCOUNTING_STANDARD_OVERRIDE",ACC_O,"EQY_CONSOLIDATED",CONS_O,"fill=b")*1,"")))</f>
        <v/>
      </c>
      <c r="V74" s="14" t="str">
        <f>IF(LEN($G74)=0,"",IF(LEN(V$12)=0,"",IFERROR(_xll.BDP(TKR,$G74,"EQY_FUND_RELATIVE_PERIOD",V$12,"FA_ADJUSTED",ADJ,"EQY_FUND_CRNCY",CURR_O,"ACCOUNTING_STANDARD_OVERRIDE",ACC_O,"EQY_CONSOLIDATED",CONS_O,"fill=b")*1,"")))</f>
        <v/>
      </c>
      <c r="W74" s="14" t="str">
        <f>IF(LEN($G74)=0,"",IF(LEN(W$12)=0,"",IFERROR(_xll.BDP(TKR,$G74,"EQY_FUND_RELATIVE_PERIOD",W$12,"FA_ADJUSTED",ADJ,"EQY_FUND_CRNCY",CURR_O,"ACCOUNTING_STANDARD_OVERRIDE",ACC_O,"EQY_CONSOLIDATED",CONS_O,"fill=b")*1,"")))</f>
        <v/>
      </c>
      <c r="X74" s="14" t="str">
        <f>IF(LEN($G74)=0,"",IF(LEN(X$12)=0,"",IFERROR(_xll.BDP(TKR,$G74,"EQY_FUND_RELATIVE_PERIOD",X$12,"FA_ADJUSTED",ADJ,"EQY_FUND_CRNCY",CURR_O,"ACCOUNTING_STANDARD_OVERRIDE",ACC_O,"EQY_CONSOLIDATED",CONS_O,"fill=b")*1,"")))</f>
        <v/>
      </c>
      <c r="Y74" s="14" t="str">
        <f>IF(LEN($G74)=0,"",IF(LEN(Y$12)=0,"",IFERROR(_xll.BDP(TKR,$G74,"EQY_FUND_RELATIVE_PERIOD",Y$12,"FA_ADJUSTED",ADJ,"EQY_FUND_CRNCY",CURR_O,"ACCOUNTING_STANDARD_OVERRIDE",ACC_O,"EQY_CONSOLIDATED",CONS_O,"fill=b")*1,"")))</f>
        <v/>
      </c>
      <c r="Z74" s="14" t="str">
        <f>IF(LEN($G74)=0,"",IF(LEN(Z$12)=0,"",IFERROR(_xll.BDP(TKR,$G74,"EQY_FUND_RELATIVE_PERIOD",Z$12,"FA_ADJUSTED",ADJ,"EQY_FUND_CRNCY",CURR_O,"ACCOUNTING_STANDARD_OVERRIDE",ACC_O,"EQY_CONSOLIDATED",CONS_O,"fill=b")*1,"")))</f>
        <v/>
      </c>
      <c r="AA74" s="14" t="str">
        <f>IF(LEN($G74)=0,"",IF(LEN(AA$12)=0,"",IFERROR(_xll.BDP(TKR,$G74,"EQY_FUND_RELATIVE_PERIOD",AA$12,"FA_ADJUSTED",ADJ,"EQY_FUND_CRNCY",CURR_O,"ACCOUNTING_STANDARD_OVERRIDE",ACC_O,"EQY_CONSOLIDATED",CONS_O,"fill=b")*1,"")))</f>
        <v/>
      </c>
      <c r="AB74" s="14" t="str">
        <f>IF(LEN($G74)=0,"",IF(LEN(AB$12)=0,"",IFERROR(_xll.BDP(TKR,$G74,"EQY_FUND_RELATIVE_PERIOD",AB$12,"FA_ADJUSTED",ADJ,"EQY_FUND_CRNCY",CURR_O,"ACCOUNTING_STANDARD_OVERRIDE",ACC_O,"EQY_CONSOLIDATED",CONS_O,"fill=b")*1,"")))</f>
        <v/>
      </c>
      <c r="AC74" s="14" t="str">
        <f>IF(LEN($G74)=0,"",IF(LEN(AC$12)=0,"",IFERROR(_xll.BDP(TKR,$G74,"EQY_FUND_RELATIVE_PERIOD",AC$12,"FA_ADJUSTED",ADJ,"EQY_FUND_CRNCY",CURR_O,"ACCOUNTING_STANDARD_OVERRIDE",ACC_O,"EQY_CONSOLIDATED",CONS_O,"fill=b")*1,"")))</f>
        <v/>
      </c>
      <c r="AD74" s="14" t="str">
        <f>IF(LEN($G74)=0,"",IF(LEN(AD$12)=0,"",IFERROR(_xll.BDP(TKR,$G74,"EQY_FUND_RELATIVE_PERIOD",AD$12,"FA_ADJUSTED",ADJ,"EQY_FUND_CRNCY",CURR_O,"ACCOUNTING_STANDARD_OVERRIDE",ACC_O,"EQY_CONSOLIDATED",CONS_O,"fill=b")*1,"")))</f>
        <v/>
      </c>
      <c r="AE74" s="14" t="str">
        <f>IF(LEN($G74)=0,"",IF(LEN(AE$12)=0,"",IFERROR(_xll.BDP(TKR,$G74,"EQY_FUND_RELATIVE_PERIOD",AE$12,"FA_ADJUSTED",ADJ,"EQY_FUND_CRNCY",CURR_O,"ACCOUNTING_STANDARD_OVERRIDE",ACC_O,"EQY_CONSOLIDATED",CONS_O,"fill=b")*1,"")))</f>
        <v/>
      </c>
      <c r="AF74" s="14" t="str">
        <f>IF(LEN($G74)=0,"",IF(LEN(AF$12)=0,"",IFERROR(_xll.BDP(TKR,$G74,"EQY_FUND_RELATIVE_PERIOD",AF$12,"FA_ADJUSTED",ADJ,"EQY_FUND_CRNCY",CURR_O,"ACCOUNTING_STANDARD_OVERRIDE",ACC_O,"EQY_CONSOLIDATED",CONS_O,"fill=b")*1,"")))</f>
        <v/>
      </c>
      <c r="AG74" s="14" t="str">
        <f>IF(LEN($G74)=0,"",IF(LEN(AG$12)=0,"",IFERROR(_xll.BDP(TKR,$G74,"EQY_FUND_RELATIVE_PERIOD",AG$12,"FA_ADJUSTED",ADJ,"EQY_FUND_CRNCY",CURR_O,"ACCOUNTING_STANDARD_OVERRIDE",ACC_O,"EQY_CONSOLIDATED",CONS_O,"fill=b")*1,"")))</f>
        <v/>
      </c>
      <c r="AH74" s="14" t="str">
        <f>IF(LEN($G74)=0,"",IF(LEN(AH$12)=0,"",IFERROR(_xll.BDP(TKR,$G74,"EQY_FUND_RELATIVE_PERIOD",AH$12,"FA_ADJUSTED",ADJ,"EQY_FUND_CRNCY",CURR_O,"ACCOUNTING_STANDARD_OVERRIDE",ACC_O,"EQY_CONSOLIDATED",CONS_O,"fill=b")*1,"")))</f>
        <v/>
      </c>
      <c r="AI74" s="14" t="str">
        <f>IF(LEN($G74)=0,"",IF(LEN(AI$12)=0,"",IFERROR(_xll.BDP(TKR,$G74,"EQY_FUND_RELATIVE_PERIOD",AI$12,"FA_ADJUSTED",ADJ,"EQY_FUND_CRNCY",CURR_O,"ACCOUNTING_STANDARD_OVERRIDE",ACC_O,"EQY_CONSOLIDATED",CONS_O,"fill=b")*1,"")))</f>
        <v/>
      </c>
      <c r="AJ74" s="14" t="str">
        <f>IF(LEN($G74)=0,"",IF(LEN(AJ$12)=0,"",IFERROR(_xll.BDP(TKR,$G74,"EQY_FUND_RELATIVE_PERIOD",AJ$12,"FA_ADJUSTED",ADJ,"EQY_FUND_CRNCY",CURR_O,"ACCOUNTING_STANDARD_OVERRIDE",ACC_O,"EQY_CONSOLIDATED",CONS_O,"fill=b")*1,"")))</f>
        <v/>
      </c>
      <c r="AK74" s="14" t="str">
        <f>IF(LEN($G74)=0,"",IF(LEN(AK$12)=0,"",IFERROR(_xll.BDP(TKR,$G74,"EQY_FUND_RELATIVE_PERIOD",AK$12,"FA_ADJUSTED",ADJ,"EQY_FUND_CRNCY",CURR_O,"ACCOUNTING_STANDARD_OVERRIDE",ACC_O,"EQY_CONSOLIDATED",CONS_O,"fill=b")*1,"")))</f>
        <v/>
      </c>
      <c r="AL74" s="14" t="str">
        <f>IF(LEN($G74)=0,"",IF(LEN(AL$12)=0,"",IFERROR(_xll.BDP(TKR,$G74,"EQY_FUND_RELATIVE_PERIOD",AL$12,"FA_ADJUSTED",ADJ,"EQY_FUND_CRNCY",CURR_O,"ACCOUNTING_STANDARD_OVERRIDE",ACC_O,"EQY_CONSOLIDATED",CONS_O,"fill=b")*1,"")))</f>
        <v/>
      </c>
      <c r="AM74" s="14" t="str">
        <f>IF(LEN($G74)=0,"",IF(LEN(AM$12)=0,"",IFERROR(_xll.BDP(TKR,$G74,"EQY_FUND_RELATIVE_PERIOD",AM$12,"FA_ADJUSTED",ADJ,"EQY_FUND_CRNCY",CURR_O,"ACCOUNTING_STANDARD_OVERRIDE",ACC_O,"EQY_CONSOLIDATED",CONS_O,"fill=b")*1,"")))</f>
        <v/>
      </c>
      <c r="AN74" s="14" t="str">
        <f>IF(LEN($G74)=0,"",IF(LEN(AN$12)=0,"",IFERROR(_xll.BDP(TKR,$G74,"EQY_FUND_RELATIVE_PERIOD",AN$12,"FA_ADJUSTED",ADJ,"EQY_FUND_CRNCY",CURR_O,"ACCOUNTING_STANDARD_OVERRIDE",ACC_O,"EQY_CONSOLIDATED",CONS_O,"fill=b")*1,"")))</f>
        <v/>
      </c>
      <c r="AO74" s="14" t="str">
        <f>IF(LEN($G74)=0,"",IF(LEN(AO$12)=0,"",IFERROR(_xll.BDP(TKR,$G74,"EQY_FUND_RELATIVE_PERIOD",AO$12,"FA_ADJUSTED",ADJ,"EQY_FUND_CRNCY",CURR_O,"ACCOUNTING_STANDARD_OVERRIDE",ACC_O,"EQY_CONSOLIDATED",CONS_O,"fill=b")*1,"")))</f>
        <v/>
      </c>
      <c r="AP74" s="14" t="str">
        <f>IF(LEN($G74)=0,"",IF(LEN(AP$12)=0,"",IFERROR(_xll.BDP(TKR,$G74,"EQY_FUND_RELATIVE_PERIOD",AP$12,"FA_ADJUSTED",ADJ,"EQY_FUND_CRNCY",CURR_O,"ACCOUNTING_STANDARD_OVERRIDE",ACC_O,"EQY_CONSOLIDATED",CONS_O,"fill=b")*1,"")))</f>
        <v/>
      </c>
      <c r="AQ74" s="14" t="str">
        <f>IF(LEN($G74)=0,"",IF(LEN(AQ$12)=0,"",IFERROR(_xll.BDP(TKR,$G74,"EQY_FUND_RELATIVE_PERIOD",AQ$12,"FA_ADJUSTED",ADJ,"EQY_FUND_CRNCY",CURR_O,"ACCOUNTING_STANDARD_OVERRIDE",ACC_O,"EQY_CONSOLIDATED",CONS_O,"fill=b")*1,"")))</f>
        <v/>
      </c>
      <c r="AR74" s="14" t="str">
        <f>IF(LEN($G74)=0,"",IF(LEN(AR$12)=0,"",IFERROR(_xll.BDP(TKR,$G74,"EQY_FUND_RELATIVE_PERIOD",AR$12,"FA_ADJUSTED",ADJ,"EQY_FUND_CRNCY",CURR_O,"ACCOUNTING_STANDARD_OVERRIDE",ACC_O,"EQY_CONSOLIDATED",CONS_O,"fill=b")*1,"")))</f>
        <v/>
      </c>
      <c r="AS74" s="14" t="str">
        <f>IF(LEN($G74)=0,"",IF(LEN(AS$12)=0,"",IFERROR(_xll.BDP(TKR,$G74,"EQY_FUND_RELATIVE_PERIOD",AS$12,"FA_ADJUSTED",ADJ,"EQY_FUND_CRNCY",CURR_O,"ACCOUNTING_STANDARD_OVERRIDE",ACC_O,"EQY_CONSOLIDATED",CONS_O,"fill=b")*1,"")))</f>
        <v/>
      </c>
      <c r="AT74" s="14" t="str">
        <f>IF(LEN($G74)=0,"",IF(LEN(AT$12)=0,"",IFERROR(_xll.BDP(TKR,$G74,"EQY_FUND_RELATIVE_PERIOD",AT$12,"FA_ADJUSTED",ADJ,"EQY_FUND_CRNCY",CURR_O,"ACCOUNTING_STANDARD_OVERRIDE",ACC_O,"EQY_CONSOLIDATED",CONS_O,"fill=b")*1,"")))</f>
        <v/>
      </c>
      <c r="AU74" s="14" t="str">
        <f>IF(LEN($G74)=0,"",IF(LEN(AU$12)=0,"",IFERROR(_xll.BDP(TKR,$G74,"EQY_FUND_RELATIVE_PERIOD",AU$12,"FA_ADJUSTED",ADJ,"EQY_FUND_CRNCY",CURR_O,"ACCOUNTING_STANDARD_OVERRIDE",ACC_O,"EQY_CONSOLIDATED",CONS_O,"fill=b")*1,"")))</f>
        <v/>
      </c>
      <c r="AV74" s="14" t="str">
        <f>IF(LEN($G74)=0,"",IF(LEN(AV$12)=0,"",IFERROR(_xll.BDP(TKR,$G74,"EQY_FUND_RELATIVE_PERIOD",AV$12,"FA_ADJUSTED",ADJ,"EQY_FUND_CRNCY",CURR_O,"ACCOUNTING_STANDARD_OVERRIDE",ACC_O,"EQY_CONSOLIDATED",CONS_O,"fill=b")*1,"")))</f>
        <v/>
      </c>
      <c r="AW74" s="14" t="str">
        <f>IF(LEN($G74)=0,"",IF(LEN(AW$12)=0,"",IFERROR(_xll.BDP(TKR,$G74,"EQY_FUND_RELATIVE_PERIOD",AW$12,"FA_ADJUSTED",ADJ,"EQY_FUND_CRNCY",CURR_O,"ACCOUNTING_STANDARD_OVERRIDE",ACC_O,"EQY_CONSOLIDATED",CONS_O,"fill=b")*1,"")))</f>
        <v/>
      </c>
      <c r="AX74" s="14" t="str">
        <f>IF(LEN($G74)=0,"",IF(LEN(AX$12)=0,"",IFERROR(_xll.BDP(TKR,$G74,"EQY_FUND_RELATIVE_PERIOD",AX$12,"FA_ADJUSTED",ADJ,"EQY_FUND_CRNCY",CURR_O,"ACCOUNTING_STANDARD_OVERRIDE",ACC_O,"EQY_CONSOLIDATED",CONS_O,"fill=b")*1,"")))</f>
        <v/>
      </c>
      <c r="AY74" s="14" t="str">
        <f>IF(LEN($G74)=0,"",IF(LEN(AY$12)=0,"",IFERROR(_xll.BDP(TKR,$G74,"EQY_FUND_RELATIVE_PERIOD",AY$12,"FA_ADJUSTED",ADJ,"EQY_FUND_CRNCY",CURR_O,"ACCOUNTING_STANDARD_OVERRIDE",ACC_O,"EQY_CONSOLIDATED",CONS_O,"fill=b")*1,"")))</f>
        <v/>
      </c>
      <c r="AZ74" s="14" t="str">
        <f>IF(LEN($G74)=0,"",IF(LEN(AZ$12)=0,"",IFERROR(_xll.BDP(TKR,$G74,"EQY_FUND_RELATIVE_PERIOD",AZ$12,"FA_ADJUSTED",ADJ,"EQY_FUND_CRNCY",CURR_O,"ACCOUNTING_STANDARD_OVERRIDE",ACC_O,"EQY_CONSOLIDATED",CONS_O,"fill=b")*1,"")))</f>
        <v/>
      </c>
      <c r="BA74" s="14" t="str">
        <f>IF(LEN($G74)=0,"",IF(LEN(BA$12)=0,"",IFERROR(_xll.BDP(TKR,$G74,"EQY_FUND_RELATIVE_PERIOD",BA$12,"FA_ADJUSTED",ADJ,"EQY_FUND_CRNCY",CURR_O,"ACCOUNTING_STANDARD_OVERRIDE",ACC_O,"EQY_CONSOLIDATED",CONS_O,"fill=b")*1,"")))</f>
        <v/>
      </c>
      <c r="BB74" s="14" t="str">
        <f>IF(LEN($G74)=0,"",IF(LEN(BB$12)=0,"",IFERROR(_xll.BDP(TKR,$G74,"EQY_FUND_RELATIVE_PERIOD",BB$12,"FA_ADJUSTED",ADJ,"EQY_FUND_CRNCY",CURR_O,"ACCOUNTING_STANDARD_OVERRIDE",ACC_O,"EQY_CONSOLIDATED",CONS_O,"fill=b")*1,"")))</f>
        <v/>
      </c>
      <c r="BC74" s="14" t="str">
        <f>IF(LEN($G74)=0,"",IF(LEN(BC$12)=0,"",IFERROR(_xll.BDP(TKR,$G74,"EQY_FUND_RELATIVE_PERIOD",BC$12,"FA_ADJUSTED",ADJ,"EQY_FUND_CRNCY",CURR_O,"ACCOUNTING_STANDARD_OVERRIDE",ACC_O,"EQY_CONSOLIDATED",CONS_O,"fill=b")*1,"")))</f>
        <v/>
      </c>
      <c r="BD74" s="14" t="str">
        <f>IF(LEN($G74)=0,"",IF(LEN(BD$12)=0,"",IFERROR(_xll.BDP(TKR,$G74,"EQY_FUND_RELATIVE_PERIOD",BD$12,"FA_ADJUSTED",ADJ,"EQY_FUND_CRNCY",CURR_O,"ACCOUNTING_STANDARD_OVERRIDE",ACC_O,"EQY_CONSOLIDATED",CONS_O,"fill=b")*1,"")))</f>
        <v/>
      </c>
    </row>
    <row r="75" spans="17:56">
      <c r="Q75" s="14" t="str">
        <f>IF(LEN($G75)=0,"",IF(LEN(Q$12)=0,"",IFERROR(_xll.BDP(TKR,$G75,"EQY_FUND_RELATIVE_PERIOD",Q$12,"FA_ADJUSTED",ADJ,"EQY_FUND_CRNCY",CURR_O,"ACCOUNTING_STANDARD_OVERRIDE",ACC_O,"EQY_CONSOLIDATED",CONS_O,"fill=b")*1,"")))</f>
        <v/>
      </c>
      <c r="R75" s="14" t="str">
        <f>IF(LEN($G75)=0,"",IF(LEN(R$12)=0,"",IFERROR(_xll.BDP(TKR,$G75,"EQY_FUND_RELATIVE_PERIOD",R$12,"FA_ADJUSTED",ADJ,"EQY_FUND_CRNCY",CURR_O,"ACCOUNTING_STANDARD_OVERRIDE",ACC_O,"EQY_CONSOLIDATED",CONS_O,"fill=b")*1,"")))</f>
        <v/>
      </c>
      <c r="S75" s="14" t="str">
        <f>IF(LEN($G75)=0,"",IF(LEN(S$12)=0,"",IFERROR(_xll.BDP(TKR,$G75,"EQY_FUND_RELATIVE_PERIOD",S$12,"FA_ADJUSTED",ADJ,"EQY_FUND_CRNCY",CURR_O,"ACCOUNTING_STANDARD_OVERRIDE",ACC_O,"EQY_CONSOLIDATED",CONS_O,"fill=b")*1,"")))</f>
        <v/>
      </c>
      <c r="T75" s="14" t="str">
        <f>IF(LEN($G75)=0,"",IF(LEN(T$12)=0,"",IFERROR(_xll.BDP(TKR,$G75,"EQY_FUND_RELATIVE_PERIOD",T$12,"FA_ADJUSTED",ADJ,"EQY_FUND_CRNCY",CURR_O,"ACCOUNTING_STANDARD_OVERRIDE",ACC_O,"EQY_CONSOLIDATED",CONS_O,"fill=b")*1,"")))</f>
        <v/>
      </c>
      <c r="U75" s="14" t="str">
        <f>IF(LEN($G75)=0,"",IF(LEN(U$12)=0,"",IFERROR(_xll.BDP(TKR,$G75,"EQY_FUND_RELATIVE_PERIOD",U$12,"FA_ADJUSTED",ADJ,"EQY_FUND_CRNCY",CURR_O,"ACCOUNTING_STANDARD_OVERRIDE",ACC_O,"EQY_CONSOLIDATED",CONS_O,"fill=b")*1,"")))</f>
        <v/>
      </c>
      <c r="V75" s="14" t="str">
        <f>IF(LEN($G75)=0,"",IF(LEN(V$12)=0,"",IFERROR(_xll.BDP(TKR,$G75,"EQY_FUND_RELATIVE_PERIOD",V$12,"FA_ADJUSTED",ADJ,"EQY_FUND_CRNCY",CURR_O,"ACCOUNTING_STANDARD_OVERRIDE",ACC_O,"EQY_CONSOLIDATED",CONS_O,"fill=b")*1,"")))</f>
        <v/>
      </c>
      <c r="W75" s="14" t="str">
        <f>IF(LEN($G75)=0,"",IF(LEN(W$12)=0,"",IFERROR(_xll.BDP(TKR,$G75,"EQY_FUND_RELATIVE_PERIOD",W$12,"FA_ADJUSTED",ADJ,"EQY_FUND_CRNCY",CURR_O,"ACCOUNTING_STANDARD_OVERRIDE",ACC_O,"EQY_CONSOLIDATED",CONS_O,"fill=b")*1,"")))</f>
        <v/>
      </c>
      <c r="X75" s="14" t="str">
        <f>IF(LEN($G75)=0,"",IF(LEN(X$12)=0,"",IFERROR(_xll.BDP(TKR,$G75,"EQY_FUND_RELATIVE_PERIOD",X$12,"FA_ADJUSTED",ADJ,"EQY_FUND_CRNCY",CURR_O,"ACCOUNTING_STANDARD_OVERRIDE",ACC_O,"EQY_CONSOLIDATED",CONS_O,"fill=b")*1,"")))</f>
        <v/>
      </c>
      <c r="Y75" s="14" t="str">
        <f>IF(LEN($G75)=0,"",IF(LEN(Y$12)=0,"",IFERROR(_xll.BDP(TKR,$G75,"EQY_FUND_RELATIVE_PERIOD",Y$12,"FA_ADJUSTED",ADJ,"EQY_FUND_CRNCY",CURR_O,"ACCOUNTING_STANDARD_OVERRIDE",ACC_O,"EQY_CONSOLIDATED",CONS_O,"fill=b")*1,"")))</f>
        <v/>
      </c>
      <c r="Z75" s="14" t="str">
        <f>IF(LEN($G75)=0,"",IF(LEN(Z$12)=0,"",IFERROR(_xll.BDP(TKR,$G75,"EQY_FUND_RELATIVE_PERIOD",Z$12,"FA_ADJUSTED",ADJ,"EQY_FUND_CRNCY",CURR_O,"ACCOUNTING_STANDARD_OVERRIDE",ACC_O,"EQY_CONSOLIDATED",CONS_O,"fill=b")*1,"")))</f>
        <v/>
      </c>
      <c r="AA75" s="14" t="str">
        <f>IF(LEN($G75)=0,"",IF(LEN(AA$12)=0,"",IFERROR(_xll.BDP(TKR,$G75,"EQY_FUND_RELATIVE_PERIOD",AA$12,"FA_ADJUSTED",ADJ,"EQY_FUND_CRNCY",CURR_O,"ACCOUNTING_STANDARD_OVERRIDE",ACC_O,"EQY_CONSOLIDATED",CONS_O,"fill=b")*1,"")))</f>
        <v/>
      </c>
      <c r="AB75" s="14" t="str">
        <f>IF(LEN($G75)=0,"",IF(LEN(AB$12)=0,"",IFERROR(_xll.BDP(TKR,$G75,"EQY_FUND_RELATIVE_PERIOD",AB$12,"FA_ADJUSTED",ADJ,"EQY_FUND_CRNCY",CURR_O,"ACCOUNTING_STANDARD_OVERRIDE",ACC_O,"EQY_CONSOLIDATED",CONS_O,"fill=b")*1,"")))</f>
        <v/>
      </c>
      <c r="AC75" s="14" t="str">
        <f>IF(LEN($G75)=0,"",IF(LEN(AC$12)=0,"",IFERROR(_xll.BDP(TKR,$G75,"EQY_FUND_RELATIVE_PERIOD",AC$12,"FA_ADJUSTED",ADJ,"EQY_FUND_CRNCY",CURR_O,"ACCOUNTING_STANDARD_OVERRIDE",ACC_O,"EQY_CONSOLIDATED",CONS_O,"fill=b")*1,"")))</f>
        <v/>
      </c>
      <c r="AD75" s="14" t="str">
        <f>IF(LEN($G75)=0,"",IF(LEN(AD$12)=0,"",IFERROR(_xll.BDP(TKR,$G75,"EQY_FUND_RELATIVE_PERIOD",AD$12,"FA_ADJUSTED",ADJ,"EQY_FUND_CRNCY",CURR_O,"ACCOUNTING_STANDARD_OVERRIDE",ACC_O,"EQY_CONSOLIDATED",CONS_O,"fill=b")*1,"")))</f>
        <v/>
      </c>
      <c r="AE75" s="14" t="str">
        <f>IF(LEN($G75)=0,"",IF(LEN(AE$12)=0,"",IFERROR(_xll.BDP(TKR,$G75,"EQY_FUND_RELATIVE_PERIOD",AE$12,"FA_ADJUSTED",ADJ,"EQY_FUND_CRNCY",CURR_O,"ACCOUNTING_STANDARD_OVERRIDE",ACC_O,"EQY_CONSOLIDATED",CONS_O,"fill=b")*1,"")))</f>
        <v/>
      </c>
      <c r="AF75" s="14" t="str">
        <f>IF(LEN($G75)=0,"",IF(LEN(AF$12)=0,"",IFERROR(_xll.BDP(TKR,$G75,"EQY_FUND_RELATIVE_PERIOD",AF$12,"FA_ADJUSTED",ADJ,"EQY_FUND_CRNCY",CURR_O,"ACCOUNTING_STANDARD_OVERRIDE",ACC_O,"EQY_CONSOLIDATED",CONS_O,"fill=b")*1,"")))</f>
        <v/>
      </c>
      <c r="AG75" s="14" t="str">
        <f>IF(LEN($G75)=0,"",IF(LEN(AG$12)=0,"",IFERROR(_xll.BDP(TKR,$G75,"EQY_FUND_RELATIVE_PERIOD",AG$12,"FA_ADJUSTED",ADJ,"EQY_FUND_CRNCY",CURR_O,"ACCOUNTING_STANDARD_OVERRIDE",ACC_O,"EQY_CONSOLIDATED",CONS_O,"fill=b")*1,"")))</f>
        <v/>
      </c>
      <c r="AH75" s="14" t="str">
        <f>IF(LEN($G75)=0,"",IF(LEN(AH$12)=0,"",IFERROR(_xll.BDP(TKR,$G75,"EQY_FUND_RELATIVE_PERIOD",AH$12,"FA_ADJUSTED",ADJ,"EQY_FUND_CRNCY",CURR_O,"ACCOUNTING_STANDARD_OVERRIDE",ACC_O,"EQY_CONSOLIDATED",CONS_O,"fill=b")*1,"")))</f>
        <v/>
      </c>
      <c r="AI75" s="14" t="str">
        <f>IF(LEN($G75)=0,"",IF(LEN(AI$12)=0,"",IFERROR(_xll.BDP(TKR,$G75,"EQY_FUND_RELATIVE_PERIOD",AI$12,"FA_ADJUSTED",ADJ,"EQY_FUND_CRNCY",CURR_O,"ACCOUNTING_STANDARD_OVERRIDE",ACC_O,"EQY_CONSOLIDATED",CONS_O,"fill=b")*1,"")))</f>
        <v/>
      </c>
      <c r="AJ75" s="14" t="str">
        <f>IF(LEN($G75)=0,"",IF(LEN(AJ$12)=0,"",IFERROR(_xll.BDP(TKR,$G75,"EQY_FUND_RELATIVE_PERIOD",AJ$12,"FA_ADJUSTED",ADJ,"EQY_FUND_CRNCY",CURR_O,"ACCOUNTING_STANDARD_OVERRIDE",ACC_O,"EQY_CONSOLIDATED",CONS_O,"fill=b")*1,"")))</f>
        <v/>
      </c>
      <c r="AK75" s="14" t="str">
        <f>IF(LEN($G75)=0,"",IF(LEN(AK$12)=0,"",IFERROR(_xll.BDP(TKR,$G75,"EQY_FUND_RELATIVE_PERIOD",AK$12,"FA_ADJUSTED",ADJ,"EQY_FUND_CRNCY",CURR_O,"ACCOUNTING_STANDARD_OVERRIDE",ACC_O,"EQY_CONSOLIDATED",CONS_O,"fill=b")*1,"")))</f>
        <v/>
      </c>
      <c r="AL75" s="14" t="str">
        <f>IF(LEN($G75)=0,"",IF(LEN(AL$12)=0,"",IFERROR(_xll.BDP(TKR,$G75,"EQY_FUND_RELATIVE_PERIOD",AL$12,"FA_ADJUSTED",ADJ,"EQY_FUND_CRNCY",CURR_O,"ACCOUNTING_STANDARD_OVERRIDE",ACC_O,"EQY_CONSOLIDATED",CONS_O,"fill=b")*1,"")))</f>
        <v/>
      </c>
      <c r="AM75" s="14" t="str">
        <f>IF(LEN($G75)=0,"",IF(LEN(AM$12)=0,"",IFERROR(_xll.BDP(TKR,$G75,"EQY_FUND_RELATIVE_PERIOD",AM$12,"FA_ADJUSTED",ADJ,"EQY_FUND_CRNCY",CURR_O,"ACCOUNTING_STANDARD_OVERRIDE",ACC_O,"EQY_CONSOLIDATED",CONS_O,"fill=b")*1,"")))</f>
        <v/>
      </c>
      <c r="AN75" s="14" t="str">
        <f>IF(LEN($G75)=0,"",IF(LEN(AN$12)=0,"",IFERROR(_xll.BDP(TKR,$G75,"EQY_FUND_RELATIVE_PERIOD",AN$12,"FA_ADJUSTED",ADJ,"EQY_FUND_CRNCY",CURR_O,"ACCOUNTING_STANDARD_OVERRIDE",ACC_O,"EQY_CONSOLIDATED",CONS_O,"fill=b")*1,"")))</f>
        <v/>
      </c>
      <c r="AO75" s="14" t="str">
        <f>IF(LEN($G75)=0,"",IF(LEN(AO$12)=0,"",IFERROR(_xll.BDP(TKR,$G75,"EQY_FUND_RELATIVE_PERIOD",AO$12,"FA_ADJUSTED",ADJ,"EQY_FUND_CRNCY",CURR_O,"ACCOUNTING_STANDARD_OVERRIDE",ACC_O,"EQY_CONSOLIDATED",CONS_O,"fill=b")*1,"")))</f>
        <v/>
      </c>
      <c r="AP75" s="14" t="str">
        <f>IF(LEN($G75)=0,"",IF(LEN(AP$12)=0,"",IFERROR(_xll.BDP(TKR,$G75,"EQY_FUND_RELATIVE_PERIOD",AP$12,"FA_ADJUSTED",ADJ,"EQY_FUND_CRNCY",CURR_O,"ACCOUNTING_STANDARD_OVERRIDE",ACC_O,"EQY_CONSOLIDATED",CONS_O,"fill=b")*1,"")))</f>
        <v/>
      </c>
      <c r="AQ75" s="14" t="str">
        <f>IF(LEN($G75)=0,"",IF(LEN(AQ$12)=0,"",IFERROR(_xll.BDP(TKR,$G75,"EQY_FUND_RELATIVE_PERIOD",AQ$12,"FA_ADJUSTED",ADJ,"EQY_FUND_CRNCY",CURR_O,"ACCOUNTING_STANDARD_OVERRIDE",ACC_O,"EQY_CONSOLIDATED",CONS_O,"fill=b")*1,"")))</f>
        <v/>
      </c>
      <c r="AR75" s="14" t="str">
        <f>IF(LEN($G75)=0,"",IF(LEN(AR$12)=0,"",IFERROR(_xll.BDP(TKR,$G75,"EQY_FUND_RELATIVE_PERIOD",AR$12,"FA_ADJUSTED",ADJ,"EQY_FUND_CRNCY",CURR_O,"ACCOUNTING_STANDARD_OVERRIDE",ACC_O,"EQY_CONSOLIDATED",CONS_O,"fill=b")*1,"")))</f>
        <v/>
      </c>
      <c r="AS75" s="14" t="str">
        <f>IF(LEN($G75)=0,"",IF(LEN(AS$12)=0,"",IFERROR(_xll.BDP(TKR,$G75,"EQY_FUND_RELATIVE_PERIOD",AS$12,"FA_ADJUSTED",ADJ,"EQY_FUND_CRNCY",CURR_O,"ACCOUNTING_STANDARD_OVERRIDE",ACC_O,"EQY_CONSOLIDATED",CONS_O,"fill=b")*1,"")))</f>
        <v/>
      </c>
      <c r="AT75" s="14" t="str">
        <f>IF(LEN($G75)=0,"",IF(LEN(AT$12)=0,"",IFERROR(_xll.BDP(TKR,$G75,"EQY_FUND_RELATIVE_PERIOD",AT$12,"FA_ADJUSTED",ADJ,"EQY_FUND_CRNCY",CURR_O,"ACCOUNTING_STANDARD_OVERRIDE",ACC_O,"EQY_CONSOLIDATED",CONS_O,"fill=b")*1,"")))</f>
        <v/>
      </c>
      <c r="AU75" s="14" t="str">
        <f>IF(LEN($G75)=0,"",IF(LEN(AU$12)=0,"",IFERROR(_xll.BDP(TKR,$G75,"EQY_FUND_RELATIVE_PERIOD",AU$12,"FA_ADJUSTED",ADJ,"EQY_FUND_CRNCY",CURR_O,"ACCOUNTING_STANDARD_OVERRIDE",ACC_O,"EQY_CONSOLIDATED",CONS_O,"fill=b")*1,"")))</f>
        <v/>
      </c>
      <c r="AV75" s="14" t="str">
        <f>IF(LEN($G75)=0,"",IF(LEN(AV$12)=0,"",IFERROR(_xll.BDP(TKR,$G75,"EQY_FUND_RELATIVE_PERIOD",AV$12,"FA_ADJUSTED",ADJ,"EQY_FUND_CRNCY",CURR_O,"ACCOUNTING_STANDARD_OVERRIDE",ACC_O,"EQY_CONSOLIDATED",CONS_O,"fill=b")*1,"")))</f>
        <v/>
      </c>
      <c r="AW75" s="14" t="str">
        <f>IF(LEN($G75)=0,"",IF(LEN(AW$12)=0,"",IFERROR(_xll.BDP(TKR,$G75,"EQY_FUND_RELATIVE_PERIOD",AW$12,"FA_ADJUSTED",ADJ,"EQY_FUND_CRNCY",CURR_O,"ACCOUNTING_STANDARD_OVERRIDE",ACC_O,"EQY_CONSOLIDATED",CONS_O,"fill=b")*1,"")))</f>
        <v/>
      </c>
      <c r="AX75" s="14" t="str">
        <f>IF(LEN($G75)=0,"",IF(LEN(AX$12)=0,"",IFERROR(_xll.BDP(TKR,$G75,"EQY_FUND_RELATIVE_PERIOD",AX$12,"FA_ADJUSTED",ADJ,"EQY_FUND_CRNCY",CURR_O,"ACCOUNTING_STANDARD_OVERRIDE",ACC_O,"EQY_CONSOLIDATED",CONS_O,"fill=b")*1,"")))</f>
        <v/>
      </c>
      <c r="AY75" s="14" t="str">
        <f>IF(LEN($G75)=0,"",IF(LEN(AY$12)=0,"",IFERROR(_xll.BDP(TKR,$G75,"EQY_FUND_RELATIVE_PERIOD",AY$12,"FA_ADJUSTED",ADJ,"EQY_FUND_CRNCY",CURR_O,"ACCOUNTING_STANDARD_OVERRIDE",ACC_O,"EQY_CONSOLIDATED",CONS_O,"fill=b")*1,"")))</f>
        <v/>
      </c>
      <c r="AZ75" s="14" t="str">
        <f>IF(LEN($G75)=0,"",IF(LEN(AZ$12)=0,"",IFERROR(_xll.BDP(TKR,$G75,"EQY_FUND_RELATIVE_PERIOD",AZ$12,"FA_ADJUSTED",ADJ,"EQY_FUND_CRNCY",CURR_O,"ACCOUNTING_STANDARD_OVERRIDE",ACC_O,"EQY_CONSOLIDATED",CONS_O,"fill=b")*1,"")))</f>
        <v/>
      </c>
      <c r="BA75" s="14" t="str">
        <f>IF(LEN($G75)=0,"",IF(LEN(BA$12)=0,"",IFERROR(_xll.BDP(TKR,$G75,"EQY_FUND_RELATIVE_PERIOD",BA$12,"FA_ADJUSTED",ADJ,"EQY_FUND_CRNCY",CURR_O,"ACCOUNTING_STANDARD_OVERRIDE",ACC_O,"EQY_CONSOLIDATED",CONS_O,"fill=b")*1,"")))</f>
        <v/>
      </c>
      <c r="BB75" s="14" t="str">
        <f>IF(LEN($G75)=0,"",IF(LEN(BB$12)=0,"",IFERROR(_xll.BDP(TKR,$G75,"EQY_FUND_RELATIVE_PERIOD",BB$12,"FA_ADJUSTED",ADJ,"EQY_FUND_CRNCY",CURR_O,"ACCOUNTING_STANDARD_OVERRIDE",ACC_O,"EQY_CONSOLIDATED",CONS_O,"fill=b")*1,"")))</f>
        <v/>
      </c>
      <c r="BC75" s="14" t="str">
        <f>IF(LEN($G75)=0,"",IF(LEN(BC$12)=0,"",IFERROR(_xll.BDP(TKR,$G75,"EQY_FUND_RELATIVE_PERIOD",BC$12,"FA_ADJUSTED",ADJ,"EQY_FUND_CRNCY",CURR_O,"ACCOUNTING_STANDARD_OVERRIDE",ACC_O,"EQY_CONSOLIDATED",CONS_O,"fill=b")*1,"")))</f>
        <v/>
      </c>
      <c r="BD75" s="14" t="str">
        <f>IF(LEN($G75)=0,"",IF(LEN(BD$12)=0,"",IFERROR(_xll.BDP(TKR,$G75,"EQY_FUND_RELATIVE_PERIOD",BD$12,"FA_ADJUSTED",ADJ,"EQY_FUND_CRNCY",CURR_O,"ACCOUNTING_STANDARD_OVERRIDE",ACC_O,"EQY_CONSOLIDATED",CONS_O,"fill=b")*1,"")))</f>
        <v/>
      </c>
    </row>
    <row r="76" spans="17:56">
      <c r="Q76" s="14" t="str">
        <f>IF(LEN($G76)=0,"",IF(LEN(Q$12)=0,"",IFERROR(_xll.BDP(TKR,$G76,"EQY_FUND_RELATIVE_PERIOD",Q$12,"FA_ADJUSTED",ADJ,"EQY_FUND_CRNCY",CURR_O,"ACCOUNTING_STANDARD_OVERRIDE",ACC_O,"EQY_CONSOLIDATED",CONS_O,"fill=b")*1,"")))</f>
        <v/>
      </c>
      <c r="R76" s="14" t="str">
        <f>IF(LEN($G76)=0,"",IF(LEN(R$12)=0,"",IFERROR(_xll.BDP(TKR,$G76,"EQY_FUND_RELATIVE_PERIOD",R$12,"FA_ADJUSTED",ADJ,"EQY_FUND_CRNCY",CURR_O,"ACCOUNTING_STANDARD_OVERRIDE",ACC_O,"EQY_CONSOLIDATED",CONS_O,"fill=b")*1,"")))</f>
        <v/>
      </c>
      <c r="S76" s="14" t="str">
        <f>IF(LEN($G76)=0,"",IF(LEN(S$12)=0,"",IFERROR(_xll.BDP(TKR,$G76,"EQY_FUND_RELATIVE_PERIOD",S$12,"FA_ADJUSTED",ADJ,"EQY_FUND_CRNCY",CURR_O,"ACCOUNTING_STANDARD_OVERRIDE",ACC_O,"EQY_CONSOLIDATED",CONS_O,"fill=b")*1,"")))</f>
        <v/>
      </c>
      <c r="T76" s="14" t="str">
        <f>IF(LEN($G76)=0,"",IF(LEN(T$12)=0,"",IFERROR(_xll.BDP(TKR,$G76,"EQY_FUND_RELATIVE_PERIOD",T$12,"FA_ADJUSTED",ADJ,"EQY_FUND_CRNCY",CURR_O,"ACCOUNTING_STANDARD_OVERRIDE",ACC_O,"EQY_CONSOLIDATED",CONS_O,"fill=b")*1,"")))</f>
        <v/>
      </c>
      <c r="U76" s="14" t="str">
        <f>IF(LEN($G76)=0,"",IF(LEN(U$12)=0,"",IFERROR(_xll.BDP(TKR,$G76,"EQY_FUND_RELATIVE_PERIOD",U$12,"FA_ADJUSTED",ADJ,"EQY_FUND_CRNCY",CURR_O,"ACCOUNTING_STANDARD_OVERRIDE",ACC_O,"EQY_CONSOLIDATED",CONS_O,"fill=b")*1,"")))</f>
        <v/>
      </c>
      <c r="V76" s="14" t="str">
        <f>IF(LEN($G76)=0,"",IF(LEN(V$12)=0,"",IFERROR(_xll.BDP(TKR,$G76,"EQY_FUND_RELATIVE_PERIOD",V$12,"FA_ADJUSTED",ADJ,"EQY_FUND_CRNCY",CURR_O,"ACCOUNTING_STANDARD_OVERRIDE",ACC_O,"EQY_CONSOLIDATED",CONS_O,"fill=b")*1,"")))</f>
        <v/>
      </c>
      <c r="W76" s="14" t="str">
        <f>IF(LEN($G76)=0,"",IF(LEN(W$12)=0,"",IFERROR(_xll.BDP(TKR,$G76,"EQY_FUND_RELATIVE_PERIOD",W$12,"FA_ADJUSTED",ADJ,"EQY_FUND_CRNCY",CURR_O,"ACCOUNTING_STANDARD_OVERRIDE",ACC_O,"EQY_CONSOLIDATED",CONS_O,"fill=b")*1,"")))</f>
        <v/>
      </c>
      <c r="X76" s="14" t="str">
        <f>IF(LEN($G76)=0,"",IF(LEN(X$12)=0,"",IFERROR(_xll.BDP(TKR,$G76,"EQY_FUND_RELATIVE_PERIOD",X$12,"FA_ADJUSTED",ADJ,"EQY_FUND_CRNCY",CURR_O,"ACCOUNTING_STANDARD_OVERRIDE",ACC_O,"EQY_CONSOLIDATED",CONS_O,"fill=b")*1,"")))</f>
        <v/>
      </c>
      <c r="Y76" s="14" t="str">
        <f>IF(LEN($G76)=0,"",IF(LEN(Y$12)=0,"",IFERROR(_xll.BDP(TKR,$G76,"EQY_FUND_RELATIVE_PERIOD",Y$12,"FA_ADJUSTED",ADJ,"EQY_FUND_CRNCY",CURR_O,"ACCOUNTING_STANDARD_OVERRIDE",ACC_O,"EQY_CONSOLIDATED",CONS_O,"fill=b")*1,"")))</f>
        <v/>
      </c>
      <c r="Z76" s="14" t="str">
        <f>IF(LEN($G76)=0,"",IF(LEN(Z$12)=0,"",IFERROR(_xll.BDP(TKR,$G76,"EQY_FUND_RELATIVE_PERIOD",Z$12,"FA_ADJUSTED",ADJ,"EQY_FUND_CRNCY",CURR_O,"ACCOUNTING_STANDARD_OVERRIDE",ACC_O,"EQY_CONSOLIDATED",CONS_O,"fill=b")*1,"")))</f>
        <v/>
      </c>
      <c r="AA76" s="14" t="str">
        <f>IF(LEN($G76)=0,"",IF(LEN(AA$12)=0,"",IFERROR(_xll.BDP(TKR,$G76,"EQY_FUND_RELATIVE_PERIOD",AA$12,"FA_ADJUSTED",ADJ,"EQY_FUND_CRNCY",CURR_O,"ACCOUNTING_STANDARD_OVERRIDE",ACC_O,"EQY_CONSOLIDATED",CONS_O,"fill=b")*1,"")))</f>
        <v/>
      </c>
      <c r="AB76" s="14" t="str">
        <f>IF(LEN($G76)=0,"",IF(LEN(AB$12)=0,"",IFERROR(_xll.BDP(TKR,$G76,"EQY_FUND_RELATIVE_PERIOD",AB$12,"FA_ADJUSTED",ADJ,"EQY_FUND_CRNCY",CURR_O,"ACCOUNTING_STANDARD_OVERRIDE",ACC_O,"EQY_CONSOLIDATED",CONS_O,"fill=b")*1,"")))</f>
        <v/>
      </c>
      <c r="AC76" s="14" t="str">
        <f>IF(LEN($G76)=0,"",IF(LEN(AC$12)=0,"",IFERROR(_xll.BDP(TKR,$G76,"EQY_FUND_RELATIVE_PERIOD",AC$12,"FA_ADJUSTED",ADJ,"EQY_FUND_CRNCY",CURR_O,"ACCOUNTING_STANDARD_OVERRIDE",ACC_O,"EQY_CONSOLIDATED",CONS_O,"fill=b")*1,"")))</f>
        <v/>
      </c>
      <c r="AD76" s="14" t="str">
        <f>IF(LEN($G76)=0,"",IF(LEN(AD$12)=0,"",IFERROR(_xll.BDP(TKR,$G76,"EQY_FUND_RELATIVE_PERIOD",AD$12,"FA_ADJUSTED",ADJ,"EQY_FUND_CRNCY",CURR_O,"ACCOUNTING_STANDARD_OVERRIDE",ACC_O,"EQY_CONSOLIDATED",CONS_O,"fill=b")*1,"")))</f>
        <v/>
      </c>
      <c r="AE76" s="14" t="str">
        <f>IF(LEN($G76)=0,"",IF(LEN(AE$12)=0,"",IFERROR(_xll.BDP(TKR,$G76,"EQY_FUND_RELATIVE_PERIOD",AE$12,"FA_ADJUSTED",ADJ,"EQY_FUND_CRNCY",CURR_O,"ACCOUNTING_STANDARD_OVERRIDE",ACC_O,"EQY_CONSOLIDATED",CONS_O,"fill=b")*1,"")))</f>
        <v/>
      </c>
      <c r="AF76" s="14" t="str">
        <f>IF(LEN($G76)=0,"",IF(LEN(AF$12)=0,"",IFERROR(_xll.BDP(TKR,$G76,"EQY_FUND_RELATIVE_PERIOD",AF$12,"FA_ADJUSTED",ADJ,"EQY_FUND_CRNCY",CURR_O,"ACCOUNTING_STANDARD_OVERRIDE",ACC_O,"EQY_CONSOLIDATED",CONS_O,"fill=b")*1,"")))</f>
        <v/>
      </c>
      <c r="AG76" s="14" t="str">
        <f>IF(LEN($G76)=0,"",IF(LEN(AG$12)=0,"",IFERROR(_xll.BDP(TKR,$G76,"EQY_FUND_RELATIVE_PERIOD",AG$12,"FA_ADJUSTED",ADJ,"EQY_FUND_CRNCY",CURR_O,"ACCOUNTING_STANDARD_OVERRIDE",ACC_O,"EQY_CONSOLIDATED",CONS_O,"fill=b")*1,"")))</f>
        <v/>
      </c>
      <c r="AH76" s="14" t="str">
        <f>IF(LEN($G76)=0,"",IF(LEN(AH$12)=0,"",IFERROR(_xll.BDP(TKR,$G76,"EQY_FUND_RELATIVE_PERIOD",AH$12,"FA_ADJUSTED",ADJ,"EQY_FUND_CRNCY",CURR_O,"ACCOUNTING_STANDARD_OVERRIDE",ACC_O,"EQY_CONSOLIDATED",CONS_O,"fill=b")*1,"")))</f>
        <v/>
      </c>
      <c r="AI76" s="14" t="str">
        <f>IF(LEN($G76)=0,"",IF(LEN(AI$12)=0,"",IFERROR(_xll.BDP(TKR,$G76,"EQY_FUND_RELATIVE_PERIOD",AI$12,"FA_ADJUSTED",ADJ,"EQY_FUND_CRNCY",CURR_O,"ACCOUNTING_STANDARD_OVERRIDE",ACC_O,"EQY_CONSOLIDATED",CONS_O,"fill=b")*1,"")))</f>
        <v/>
      </c>
      <c r="AJ76" s="14" t="str">
        <f>IF(LEN($G76)=0,"",IF(LEN(AJ$12)=0,"",IFERROR(_xll.BDP(TKR,$G76,"EQY_FUND_RELATIVE_PERIOD",AJ$12,"FA_ADJUSTED",ADJ,"EQY_FUND_CRNCY",CURR_O,"ACCOUNTING_STANDARD_OVERRIDE",ACC_O,"EQY_CONSOLIDATED",CONS_O,"fill=b")*1,"")))</f>
        <v/>
      </c>
      <c r="AK76" s="14" t="str">
        <f>IF(LEN($G76)=0,"",IF(LEN(AK$12)=0,"",IFERROR(_xll.BDP(TKR,$G76,"EQY_FUND_RELATIVE_PERIOD",AK$12,"FA_ADJUSTED",ADJ,"EQY_FUND_CRNCY",CURR_O,"ACCOUNTING_STANDARD_OVERRIDE",ACC_O,"EQY_CONSOLIDATED",CONS_O,"fill=b")*1,"")))</f>
        <v/>
      </c>
      <c r="AL76" s="14" t="str">
        <f>IF(LEN($G76)=0,"",IF(LEN(AL$12)=0,"",IFERROR(_xll.BDP(TKR,$G76,"EQY_FUND_RELATIVE_PERIOD",AL$12,"FA_ADJUSTED",ADJ,"EQY_FUND_CRNCY",CURR_O,"ACCOUNTING_STANDARD_OVERRIDE",ACC_O,"EQY_CONSOLIDATED",CONS_O,"fill=b")*1,"")))</f>
        <v/>
      </c>
      <c r="AM76" s="14" t="str">
        <f>IF(LEN($G76)=0,"",IF(LEN(AM$12)=0,"",IFERROR(_xll.BDP(TKR,$G76,"EQY_FUND_RELATIVE_PERIOD",AM$12,"FA_ADJUSTED",ADJ,"EQY_FUND_CRNCY",CURR_O,"ACCOUNTING_STANDARD_OVERRIDE",ACC_O,"EQY_CONSOLIDATED",CONS_O,"fill=b")*1,"")))</f>
        <v/>
      </c>
      <c r="AN76" s="14" t="str">
        <f>IF(LEN($G76)=0,"",IF(LEN(AN$12)=0,"",IFERROR(_xll.BDP(TKR,$G76,"EQY_FUND_RELATIVE_PERIOD",AN$12,"FA_ADJUSTED",ADJ,"EQY_FUND_CRNCY",CURR_O,"ACCOUNTING_STANDARD_OVERRIDE",ACC_O,"EQY_CONSOLIDATED",CONS_O,"fill=b")*1,"")))</f>
        <v/>
      </c>
      <c r="AO76" s="14" t="str">
        <f>IF(LEN($G76)=0,"",IF(LEN(AO$12)=0,"",IFERROR(_xll.BDP(TKR,$G76,"EQY_FUND_RELATIVE_PERIOD",AO$12,"FA_ADJUSTED",ADJ,"EQY_FUND_CRNCY",CURR_O,"ACCOUNTING_STANDARD_OVERRIDE",ACC_O,"EQY_CONSOLIDATED",CONS_O,"fill=b")*1,"")))</f>
        <v/>
      </c>
      <c r="AP76" s="14" t="str">
        <f>IF(LEN($G76)=0,"",IF(LEN(AP$12)=0,"",IFERROR(_xll.BDP(TKR,$G76,"EQY_FUND_RELATIVE_PERIOD",AP$12,"FA_ADJUSTED",ADJ,"EQY_FUND_CRNCY",CURR_O,"ACCOUNTING_STANDARD_OVERRIDE",ACC_O,"EQY_CONSOLIDATED",CONS_O,"fill=b")*1,"")))</f>
        <v/>
      </c>
      <c r="AQ76" s="14" t="str">
        <f>IF(LEN($G76)=0,"",IF(LEN(AQ$12)=0,"",IFERROR(_xll.BDP(TKR,$G76,"EQY_FUND_RELATIVE_PERIOD",AQ$12,"FA_ADJUSTED",ADJ,"EQY_FUND_CRNCY",CURR_O,"ACCOUNTING_STANDARD_OVERRIDE",ACC_O,"EQY_CONSOLIDATED",CONS_O,"fill=b")*1,"")))</f>
        <v/>
      </c>
      <c r="AR76" s="14" t="str">
        <f>IF(LEN($G76)=0,"",IF(LEN(AR$12)=0,"",IFERROR(_xll.BDP(TKR,$G76,"EQY_FUND_RELATIVE_PERIOD",AR$12,"FA_ADJUSTED",ADJ,"EQY_FUND_CRNCY",CURR_O,"ACCOUNTING_STANDARD_OVERRIDE",ACC_O,"EQY_CONSOLIDATED",CONS_O,"fill=b")*1,"")))</f>
        <v/>
      </c>
      <c r="AS76" s="14" t="str">
        <f>IF(LEN($G76)=0,"",IF(LEN(AS$12)=0,"",IFERROR(_xll.BDP(TKR,$G76,"EQY_FUND_RELATIVE_PERIOD",AS$12,"FA_ADJUSTED",ADJ,"EQY_FUND_CRNCY",CURR_O,"ACCOUNTING_STANDARD_OVERRIDE",ACC_O,"EQY_CONSOLIDATED",CONS_O,"fill=b")*1,"")))</f>
        <v/>
      </c>
      <c r="AT76" s="14" t="str">
        <f>IF(LEN($G76)=0,"",IF(LEN(AT$12)=0,"",IFERROR(_xll.BDP(TKR,$G76,"EQY_FUND_RELATIVE_PERIOD",AT$12,"FA_ADJUSTED",ADJ,"EQY_FUND_CRNCY",CURR_O,"ACCOUNTING_STANDARD_OVERRIDE",ACC_O,"EQY_CONSOLIDATED",CONS_O,"fill=b")*1,"")))</f>
        <v/>
      </c>
      <c r="AU76" s="14" t="str">
        <f>IF(LEN($G76)=0,"",IF(LEN(AU$12)=0,"",IFERROR(_xll.BDP(TKR,$G76,"EQY_FUND_RELATIVE_PERIOD",AU$12,"FA_ADJUSTED",ADJ,"EQY_FUND_CRNCY",CURR_O,"ACCOUNTING_STANDARD_OVERRIDE",ACC_O,"EQY_CONSOLIDATED",CONS_O,"fill=b")*1,"")))</f>
        <v/>
      </c>
      <c r="AV76" s="14" t="str">
        <f>IF(LEN($G76)=0,"",IF(LEN(AV$12)=0,"",IFERROR(_xll.BDP(TKR,$G76,"EQY_FUND_RELATIVE_PERIOD",AV$12,"FA_ADJUSTED",ADJ,"EQY_FUND_CRNCY",CURR_O,"ACCOUNTING_STANDARD_OVERRIDE",ACC_O,"EQY_CONSOLIDATED",CONS_O,"fill=b")*1,"")))</f>
        <v/>
      </c>
      <c r="AW76" s="14" t="str">
        <f>IF(LEN($G76)=0,"",IF(LEN(AW$12)=0,"",IFERROR(_xll.BDP(TKR,$G76,"EQY_FUND_RELATIVE_PERIOD",AW$12,"FA_ADJUSTED",ADJ,"EQY_FUND_CRNCY",CURR_O,"ACCOUNTING_STANDARD_OVERRIDE",ACC_O,"EQY_CONSOLIDATED",CONS_O,"fill=b")*1,"")))</f>
        <v/>
      </c>
      <c r="AX76" s="14" t="str">
        <f>IF(LEN($G76)=0,"",IF(LEN(AX$12)=0,"",IFERROR(_xll.BDP(TKR,$G76,"EQY_FUND_RELATIVE_PERIOD",AX$12,"FA_ADJUSTED",ADJ,"EQY_FUND_CRNCY",CURR_O,"ACCOUNTING_STANDARD_OVERRIDE",ACC_O,"EQY_CONSOLIDATED",CONS_O,"fill=b")*1,"")))</f>
        <v/>
      </c>
      <c r="AY76" s="14" t="str">
        <f>IF(LEN($G76)=0,"",IF(LEN(AY$12)=0,"",IFERROR(_xll.BDP(TKR,$G76,"EQY_FUND_RELATIVE_PERIOD",AY$12,"FA_ADJUSTED",ADJ,"EQY_FUND_CRNCY",CURR_O,"ACCOUNTING_STANDARD_OVERRIDE",ACC_O,"EQY_CONSOLIDATED",CONS_O,"fill=b")*1,"")))</f>
        <v/>
      </c>
      <c r="AZ76" s="14" t="str">
        <f>IF(LEN($G76)=0,"",IF(LEN(AZ$12)=0,"",IFERROR(_xll.BDP(TKR,$G76,"EQY_FUND_RELATIVE_PERIOD",AZ$12,"FA_ADJUSTED",ADJ,"EQY_FUND_CRNCY",CURR_O,"ACCOUNTING_STANDARD_OVERRIDE",ACC_O,"EQY_CONSOLIDATED",CONS_O,"fill=b")*1,"")))</f>
        <v/>
      </c>
      <c r="BA76" s="14" t="str">
        <f>IF(LEN($G76)=0,"",IF(LEN(BA$12)=0,"",IFERROR(_xll.BDP(TKR,$G76,"EQY_FUND_RELATIVE_PERIOD",BA$12,"FA_ADJUSTED",ADJ,"EQY_FUND_CRNCY",CURR_O,"ACCOUNTING_STANDARD_OVERRIDE",ACC_O,"EQY_CONSOLIDATED",CONS_O,"fill=b")*1,"")))</f>
        <v/>
      </c>
      <c r="BB76" s="14" t="str">
        <f>IF(LEN($G76)=0,"",IF(LEN(BB$12)=0,"",IFERROR(_xll.BDP(TKR,$G76,"EQY_FUND_RELATIVE_PERIOD",BB$12,"FA_ADJUSTED",ADJ,"EQY_FUND_CRNCY",CURR_O,"ACCOUNTING_STANDARD_OVERRIDE",ACC_O,"EQY_CONSOLIDATED",CONS_O,"fill=b")*1,"")))</f>
        <v/>
      </c>
      <c r="BC76" s="14" t="str">
        <f>IF(LEN($G76)=0,"",IF(LEN(BC$12)=0,"",IFERROR(_xll.BDP(TKR,$G76,"EQY_FUND_RELATIVE_PERIOD",BC$12,"FA_ADJUSTED",ADJ,"EQY_FUND_CRNCY",CURR_O,"ACCOUNTING_STANDARD_OVERRIDE",ACC_O,"EQY_CONSOLIDATED",CONS_O,"fill=b")*1,"")))</f>
        <v/>
      </c>
      <c r="BD76" s="14" t="str">
        <f>IF(LEN($G76)=0,"",IF(LEN(BD$12)=0,"",IFERROR(_xll.BDP(TKR,$G76,"EQY_FUND_RELATIVE_PERIOD",BD$12,"FA_ADJUSTED",ADJ,"EQY_FUND_CRNCY",CURR_O,"ACCOUNTING_STANDARD_OVERRIDE",ACC_O,"EQY_CONSOLIDATED",CONS_O,"fill=b")*1,"")))</f>
        <v/>
      </c>
    </row>
    <row r="77" spans="17:56">
      <c r="Q77" s="14" t="str">
        <f>IF(LEN($G77)=0,"",IF(LEN(Q$12)=0,"",IFERROR(_xll.BDP(TKR,$G77,"EQY_FUND_RELATIVE_PERIOD",Q$12,"FA_ADJUSTED",ADJ,"EQY_FUND_CRNCY",CURR_O,"ACCOUNTING_STANDARD_OVERRIDE",ACC_O,"EQY_CONSOLIDATED",CONS_O,"fill=b")*1,"")))</f>
        <v/>
      </c>
      <c r="R77" s="14" t="str">
        <f>IF(LEN($G77)=0,"",IF(LEN(R$12)=0,"",IFERROR(_xll.BDP(TKR,$G77,"EQY_FUND_RELATIVE_PERIOD",R$12,"FA_ADJUSTED",ADJ,"EQY_FUND_CRNCY",CURR_O,"ACCOUNTING_STANDARD_OVERRIDE",ACC_O,"EQY_CONSOLIDATED",CONS_O,"fill=b")*1,"")))</f>
        <v/>
      </c>
      <c r="S77" s="14" t="str">
        <f>IF(LEN($G77)=0,"",IF(LEN(S$12)=0,"",IFERROR(_xll.BDP(TKR,$G77,"EQY_FUND_RELATIVE_PERIOD",S$12,"FA_ADJUSTED",ADJ,"EQY_FUND_CRNCY",CURR_O,"ACCOUNTING_STANDARD_OVERRIDE",ACC_O,"EQY_CONSOLIDATED",CONS_O,"fill=b")*1,"")))</f>
        <v/>
      </c>
      <c r="T77" s="14" t="str">
        <f>IF(LEN($G77)=0,"",IF(LEN(T$12)=0,"",IFERROR(_xll.BDP(TKR,$G77,"EQY_FUND_RELATIVE_PERIOD",T$12,"FA_ADJUSTED",ADJ,"EQY_FUND_CRNCY",CURR_O,"ACCOUNTING_STANDARD_OVERRIDE",ACC_O,"EQY_CONSOLIDATED",CONS_O,"fill=b")*1,"")))</f>
        <v/>
      </c>
      <c r="U77" s="14" t="str">
        <f>IF(LEN($G77)=0,"",IF(LEN(U$12)=0,"",IFERROR(_xll.BDP(TKR,$G77,"EQY_FUND_RELATIVE_PERIOD",U$12,"FA_ADJUSTED",ADJ,"EQY_FUND_CRNCY",CURR_O,"ACCOUNTING_STANDARD_OVERRIDE",ACC_O,"EQY_CONSOLIDATED",CONS_O,"fill=b")*1,"")))</f>
        <v/>
      </c>
      <c r="V77" s="14" t="str">
        <f>IF(LEN($G77)=0,"",IF(LEN(V$12)=0,"",IFERROR(_xll.BDP(TKR,$G77,"EQY_FUND_RELATIVE_PERIOD",V$12,"FA_ADJUSTED",ADJ,"EQY_FUND_CRNCY",CURR_O,"ACCOUNTING_STANDARD_OVERRIDE",ACC_O,"EQY_CONSOLIDATED",CONS_O,"fill=b")*1,"")))</f>
        <v/>
      </c>
      <c r="W77" s="14" t="str">
        <f>IF(LEN($G77)=0,"",IF(LEN(W$12)=0,"",IFERROR(_xll.BDP(TKR,$G77,"EQY_FUND_RELATIVE_PERIOD",W$12,"FA_ADJUSTED",ADJ,"EQY_FUND_CRNCY",CURR_O,"ACCOUNTING_STANDARD_OVERRIDE",ACC_O,"EQY_CONSOLIDATED",CONS_O,"fill=b")*1,"")))</f>
        <v/>
      </c>
      <c r="X77" s="14" t="str">
        <f>IF(LEN($G77)=0,"",IF(LEN(X$12)=0,"",IFERROR(_xll.BDP(TKR,$G77,"EQY_FUND_RELATIVE_PERIOD",X$12,"FA_ADJUSTED",ADJ,"EQY_FUND_CRNCY",CURR_O,"ACCOUNTING_STANDARD_OVERRIDE",ACC_O,"EQY_CONSOLIDATED",CONS_O,"fill=b")*1,"")))</f>
        <v/>
      </c>
      <c r="Y77" s="14" t="str">
        <f>IF(LEN($G77)=0,"",IF(LEN(Y$12)=0,"",IFERROR(_xll.BDP(TKR,$G77,"EQY_FUND_RELATIVE_PERIOD",Y$12,"FA_ADJUSTED",ADJ,"EQY_FUND_CRNCY",CURR_O,"ACCOUNTING_STANDARD_OVERRIDE",ACC_O,"EQY_CONSOLIDATED",CONS_O,"fill=b")*1,"")))</f>
        <v/>
      </c>
      <c r="Z77" s="14" t="str">
        <f>IF(LEN($G77)=0,"",IF(LEN(Z$12)=0,"",IFERROR(_xll.BDP(TKR,$G77,"EQY_FUND_RELATIVE_PERIOD",Z$12,"FA_ADJUSTED",ADJ,"EQY_FUND_CRNCY",CURR_O,"ACCOUNTING_STANDARD_OVERRIDE",ACC_O,"EQY_CONSOLIDATED",CONS_O,"fill=b")*1,"")))</f>
        <v/>
      </c>
      <c r="AA77" s="14" t="str">
        <f>IF(LEN($G77)=0,"",IF(LEN(AA$12)=0,"",IFERROR(_xll.BDP(TKR,$G77,"EQY_FUND_RELATIVE_PERIOD",AA$12,"FA_ADJUSTED",ADJ,"EQY_FUND_CRNCY",CURR_O,"ACCOUNTING_STANDARD_OVERRIDE",ACC_O,"EQY_CONSOLIDATED",CONS_O,"fill=b")*1,"")))</f>
        <v/>
      </c>
      <c r="AB77" s="14" t="str">
        <f>IF(LEN($G77)=0,"",IF(LEN(AB$12)=0,"",IFERROR(_xll.BDP(TKR,$G77,"EQY_FUND_RELATIVE_PERIOD",AB$12,"FA_ADJUSTED",ADJ,"EQY_FUND_CRNCY",CURR_O,"ACCOUNTING_STANDARD_OVERRIDE",ACC_O,"EQY_CONSOLIDATED",CONS_O,"fill=b")*1,"")))</f>
        <v/>
      </c>
      <c r="AC77" s="14" t="str">
        <f>IF(LEN($G77)=0,"",IF(LEN(AC$12)=0,"",IFERROR(_xll.BDP(TKR,$G77,"EQY_FUND_RELATIVE_PERIOD",AC$12,"FA_ADJUSTED",ADJ,"EQY_FUND_CRNCY",CURR_O,"ACCOUNTING_STANDARD_OVERRIDE",ACC_O,"EQY_CONSOLIDATED",CONS_O,"fill=b")*1,"")))</f>
        <v/>
      </c>
      <c r="AD77" s="14" t="str">
        <f>IF(LEN($G77)=0,"",IF(LEN(AD$12)=0,"",IFERROR(_xll.BDP(TKR,$G77,"EQY_FUND_RELATIVE_PERIOD",AD$12,"FA_ADJUSTED",ADJ,"EQY_FUND_CRNCY",CURR_O,"ACCOUNTING_STANDARD_OVERRIDE",ACC_O,"EQY_CONSOLIDATED",CONS_O,"fill=b")*1,"")))</f>
        <v/>
      </c>
      <c r="AE77" s="14" t="str">
        <f>IF(LEN($G77)=0,"",IF(LEN(AE$12)=0,"",IFERROR(_xll.BDP(TKR,$G77,"EQY_FUND_RELATIVE_PERIOD",AE$12,"FA_ADJUSTED",ADJ,"EQY_FUND_CRNCY",CURR_O,"ACCOUNTING_STANDARD_OVERRIDE",ACC_O,"EQY_CONSOLIDATED",CONS_O,"fill=b")*1,"")))</f>
        <v/>
      </c>
      <c r="AF77" s="14" t="str">
        <f>IF(LEN($G77)=0,"",IF(LEN(AF$12)=0,"",IFERROR(_xll.BDP(TKR,$G77,"EQY_FUND_RELATIVE_PERIOD",AF$12,"FA_ADJUSTED",ADJ,"EQY_FUND_CRNCY",CURR_O,"ACCOUNTING_STANDARD_OVERRIDE",ACC_O,"EQY_CONSOLIDATED",CONS_O,"fill=b")*1,"")))</f>
        <v/>
      </c>
      <c r="AG77" s="14" t="str">
        <f>IF(LEN($G77)=0,"",IF(LEN(AG$12)=0,"",IFERROR(_xll.BDP(TKR,$G77,"EQY_FUND_RELATIVE_PERIOD",AG$12,"FA_ADJUSTED",ADJ,"EQY_FUND_CRNCY",CURR_O,"ACCOUNTING_STANDARD_OVERRIDE",ACC_O,"EQY_CONSOLIDATED",CONS_O,"fill=b")*1,"")))</f>
        <v/>
      </c>
      <c r="AH77" s="14" t="str">
        <f>IF(LEN($G77)=0,"",IF(LEN(AH$12)=0,"",IFERROR(_xll.BDP(TKR,$G77,"EQY_FUND_RELATIVE_PERIOD",AH$12,"FA_ADJUSTED",ADJ,"EQY_FUND_CRNCY",CURR_O,"ACCOUNTING_STANDARD_OVERRIDE",ACC_O,"EQY_CONSOLIDATED",CONS_O,"fill=b")*1,"")))</f>
        <v/>
      </c>
      <c r="AI77" s="14" t="str">
        <f>IF(LEN($G77)=0,"",IF(LEN(AI$12)=0,"",IFERROR(_xll.BDP(TKR,$G77,"EQY_FUND_RELATIVE_PERIOD",AI$12,"FA_ADJUSTED",ADJ,"EQY_FUND_CRNCY",CURR_O,"ACCOUNTING_STANDARD_OVERRIDE",ACC_O,"EQY_CONSOLIDATED",CONS_O,"fill=b")*1,"")))</f>
        <v/>
      </c>
      <c r="AJ77" s="14" t="str">
        <f>IF(LEN($G77)=0,"",IF(LEN(AJ$12)=0,"",IFERROR(_xll.BDP(TKR,$G77,"EQY_FUND_RELATIVE_PERIOD",AJ$12,"FA_ADJUSTED",ADJ,"EQY_FUND_CRNCY",CURR_O,"ACCOUNTING_STANDARD_OVERRIDE",ACC_O,"EQY_CONSOLIDATED",CONS_O,"fill=b")*1,"")))</f>
        <v/>
      </c>
      <c r="AK77" s="14" t="str">
        <f>IF(LEN($G77)=0,"",IF(LEN(AK$12)=0,"",IFERROR(_xll.BDP(TKR,$G77,"EQY_FUND_RELATIVE_PERIOD",AK$12,"FA_ADJUSTED",ADJ,"EQY_FUND_CRNCY",CURR_O,"ACCOUNTING_STANDARD_OVERRIDE",ACC_O,"EQY_CONSOLIDATED",CONS_O,"fill=b")*1,"")))</f>
        <v/>
      </c>
      <c r="AL77" s="14" t="str">
        <f>IF(LEN($G77)=0,"",IF(LEN(AL$12)=0,"",IFERROR(_xll.BDP(TKR,$G77,"EQY_FUND_RELATIVE_PERIOD",AL$12,"FA_ADJUSTED",ADJ,"EQY_FUND_CRNCY",CURR_O,"ACCOUNTING_STANDARD_OVERRIDE",ACC_O,"EQY_CONSOLIDATED",CONS_O,"fill=b")*1,"")))</f>
        <v/>
      </c>
      <c r="AM77" s="14" t="str">
        <f>IF(LEN($G77)=0,"",IF(LEN(AM$12)=0,"",IFERROR(_xll.BDP(TKR,$G77,"EQY_FUND_RELATIVE_PERIOD",AM$12,"FA_ADJUSTED",ADJ,"EQY_FUND_CRNCY",CURR_O,"ACCOUNTING_STANDARD_OVERRIDE",ACC_O,"EQY_CONSOLIDATED",CONS_O,"fill=b")*1,"")))</f>
        <v/>
      </c>
      <c r="AN77" s="14" t="str">
        <f>IF(LEN($G77)=0,"",IF(LEN(AN$12)=0,"",IFERROR(_xll.BDP(TKR,$G77,"EQY_FUND_RELATIVE_PERIOD",AN$12,"FA_ADJUSTED",ADJ,"EQY_FUND_CRNCY",CURR_O,"ACCOUNTING_STANDARD_OVERRIDE",ACC_O,"EQY_CONSOLIDATED",CONS_O,"fill=b")*1,"")))</f>
        <v/>
      </c>
      <c r="AO77" s="14" t="str">
        <f>IF(LEN($G77)=0,"",IF(LEN(AO$12)=0,"",IFERROR(_xll.BDP(TKR,$G77,"EQY_FUND_RELATIVE_PERIOD",AO$12,"FA_ADJUSTED",ADJ,"EQY_FUND_CRNCY",CURR_O,"ACCOUNTING_STANDARD_OVERRIDE",ACC_O,"EQY_CONSOLIDATED",CONS_O,"fill=b")*1,"")))</f>
        <v/>
      </c>
      <c r="AP77" s="14" t="str">
        <f>IF(LEN($G77)=0,"",IF(LEN(AP$12)=0,"",IFERROR(_xll.BDP(TKR,$G77,"EQY_FUND_RELATIVE_PERIOD",AP$12,"FA_ADJUSTED",ADJ,"EQY_FUND_CRNCY",CURR_O,"ACCOUNTING_STANDARD_OVERRIDE",ACC_O,"EQY_CONSOLIDATED",CONS_O,"fill=b")*1,"")))</f>
        <v/>
      </c>
      <c r="AQ77" s="14" t="str">
        <f>IF(LEN($G77)=0,"",IF(LEN(AQ$12)=0,"",IFERROR(_xll.BDP(TKR,$G77,"EQY_FUND_RELATIVE_PERIOD",AQ$12,"FA_ADJUSTED",ADJ,"EQY_FUND_CRNCY",CURR_O,"ACCOUNTING_STANDARD_OVERRIDE",ACC_O,"EQY_CONSOLIDATED",CONS_O,"fill=b")*1,"")))</f>
        <v/>
      </c>
      <c r="AR77" s="14" t="str">
        <f>IF(LEN($G77)=0,"",IF(LEN(AR$12)=0,"",IFERROR(_xll.BDP(TKR,$G77,"EQY_FUND_RELATIVE_PERIOD",AR$12,"FA_ADJUSTED",ADJ,"EQY_FUND_CRNCY",CURR_O,"ACCOUNTING_STANDARD_OVERRIDE",ACC_O,"EQY_CONSOLIDATED",CONS_O,"fill=b")*1,"")))</f>
        <v/>
      </c>
      <c r="AS77" s="14" t="str">
        <f>IF(LEN($G77)=0,"",IF(LEN(AS$12)=0,"",IFERROR(_xll.BDP(TKR,$G77,"EQY_FUND_RELATIVE_PERIOD",AS$12,"FA_ADJUSTED",ADJ,"EQY_FUND_CRNCY",CURR_O,"ACCOUNTING_STANDARD_OVERRIDE",ACC_O,"EQY_CONSOLIDATED",CONS_O,"fill=b")*1,"")))</f>
        <v/>
      </c>
      <c r="AT77" s="14" t="str">
        <f>IF(LEN($G77)=0,"",IF(LEN(AT$12)=0,"",IFERROR(_xll.BDP(TKR,$G77,"EQY_FUND_RELATIVE_PERIOD",AT$12,"FA_ADJUSTED",ADJ,"EQY_FUND_CRNCY",CURR_O,"ACCOUNTING_STANDARD_OVERRIDE",ACC_O,"EQY_CONSOLIDATED",CONS_O,"fill=b")*1,"")))</f>
        <v/>
      </c>
      <c r="AU77" s="14" t="str">
        <f>IF(LEN($G77)=0,"",IF(LEN(AU$12)=0,"",IFERROR(_xll.BDP(TKR,$G77,"EQY_FUND_RELATIVE_PERIOD",AU$12,"FA_ADJUSTED",ADJ,"EQY_FUND_CRNCY",CURR_O,"ACCOUNTING_STANDARD_OVERRIDE",ACC_O,"EQY_CONSOLIDATED",CONS_O,"fill=b")*1,"")))</f>
        <v/>
      </c>
      <c r="AV77" s="14" t="str">
        <f>IF(LEN($G77)=0,"",IF(LEN(AV$12)=0,"",IFERROR(_xll.BDP(TKR,$G77,"EQY_FUND_RELATIVE_PERIOD",AV$12,"FA_ADJUSTED",ADJ,"EQY_FUND_CRNCY",CURR_O,"ACCOUNTING_STANDARD_OVERRIDE",ACC_O,"EQY_CONSOLIDATED",CONS_O,"fill=b")*1,"")))</f>
        <v/>
      </c>
      <c r="AW77" s="14" t="str">
        <f>IF(LEN($G77)=0,"",IF(LEN(AW$12)=0,"",IFERROR(_xll.BDP(TKR,$G77,"EQY_FUND_RELATIVE_PERIOD",AW$12,"FA_ADJUSTED",ADJ,"EQY_FUND_CRNCY",CURR_O,"ACCOUNTING_STANDARD_OVERRIDE",ACC_O,"EQY_CONSOLIDATED",CONS_O,"fill=b")*1,"")))</f>
        <v/>
      </c>
      <c r="AX77" s="14" t="str">
        <f>IF(LEN($G77)=0,"",IF(LEN(AX$12)=0,"",IFERROR(_xll.BDP(TKR,$G77,"EQY_FUND_RELATIVE_PERIOD",AX$12,"FA_ADJUSTED",ADJ,"EQY_FUND_CRNCY",CURR_O,"ACCOUNTING_STANDARD_OVERRIDE",ACC_O,"EQY_CONSOLIDATED",CONS_O,"fill=b")*1,"")))</f>
        <v/>
      </c>
      <c r="AY77" s="14" t="str">
        <f>IF(LEN($G77)=0,"",IF(LEN(AY$12)=0,"",IFERROR(_xll.BDP(TKR,$G77,"EQY_FUND_RELATIVE_PERIOD",AY$12,"FA_ADJUSTED",ADJ,"EQY_FUND_CRNCY",CURR_O,"ACCOUNTING_STANDARD_OVERRIDE",ACC_O,"EQY_CONSOLIDATED",CONS_O,"fill=b")*1,"")))</f>
        <v/>
      </c>
      <c r="AZ77" s="14" t="str">
        <f>IF(LEN($G77)=0,"",IF(LEN(AZ$12)=0,"",IFERROR(_xll.BDP(TKR,$G77,"EQY_FUND_RELATIVE_PERIOD",AZ$12,"FA_ADJUSTED",ADJ,"EQY_FUND_CRNCY",CURR_O,"ACCOUNTING_STANDARD_OVERRIDE",ACC_O,"EQY_CONSOLIDATED",CONS_O,"fill=b")*1,"")))</f>
        <v/>
      </c>
      <c r="BA77" s="14" t="str">
        <f>IF(LEN($G77)=0,"",IF(LEN(BA$12)=0,"",IFERROR(_xll.BDP(TKR,$G77,"EQY_FUND_RELATIVE_PERIOD",BA$12,"FA_ADJUSTED",ADJ,"EQY_FUND_CRNCY",CURR_O,"ACCOUNTING_STANDARD_OVERRIDE",ACC_O,"EQY_CONSOLIDATED",CONS_O,"fill=b")*1,"")))</f>
        <v/>
      </c>
      <c r="BB77" s="14" t="str">
        <f>IF(LEN($G77)=0,"",IF(LEN(BB$12)=0,"",IFERROR(_xll.BDP(TKR,$G77,"EQY_FUND_RELATIVE_PERIOD",BB$12,"FA_ADJUSTED",ADJ,"EQY_FUND_CRNCY",CURR_O,"ACCOUNTING_STANDARD_OVERRIDE",ACC_O,"EQY_CONSOLIDATED",CONS_O,"fill=b")*1,"")))</f>
        <v/>
      </c>
      <c r="BC77" s="14" t="str">
        <f>IF(LEN($G77)=0,"",IF(LEN(BC$12)=0,"",IFERROR(_xll.BDP(TKR,$G77,"EQY_FUND_RELATIVE_PERIOD",BC$12,"FA_ADJUSTED",ADJ,"EQY_FUND_CRNCY",CURR_O,"ACCOUNTING_STANDARD_OVERRIDE",ACC_O,"EQY_CONSOLIDATED",CONS_O,"fill=b")*1,"")))</f>
        <v/>
      </c>
      <c r="BD77" s="14" t="str">
        <f>IF(LEN($G77)=0,"",IF(LEN(BD$12)=0,"",IFERROR(_xll.BDP(TKR,$G77,"EQY_FUND_RELATIVE_PERIOD",BD$12,"FA_ADJUSTED",ADJ,"EQY_FUND_CRNCY",CURR_O,"ACCOUNTING_STANDARD_OVERRIDE",ACC_O,"EQY_CONSOLIDATED",CONS_O,"fill=b")*1,"")))</f>
        <v/>
      </c>
    </row>
    <row r="78" spans="17:56">
      <c r="Q78" s="14" t="str">
        <f>IF(LEN($G78)=0,"",IF(LEN(Q$12)=0,"",IFERROR(_xll.BDP(TKR,$G78,"EQY_FUND_RELATIVE_PERIOD",Q$12,"FA_ADJUSTED",ADJ,"EQY_FUND_CRNCY",CURR_O,"ACCOUNTING_STANDARD_OVERRIDE",ACC_O,"EQY_CONSOLIDATED",CONS_O,"fill=b")*1,"")))</f>
        <v/>
      </c>
      <c r="R78" s="14" t="str">
        <f>IF(LEN($G78)=0,"",IF(LEN(R$12)=0,"",IFERROR(_xll.BDP(TKR,$G78,"EQY_FUND_RELATIVE_PERIOD",R$12,"FA_ADJUSTED",ADJ,"EQY_FUND_CRNCY",CURR_O,"ACCOUNTING_STANDARD_OVERRIDE",ACC_O,"EQY_CONSOLIDATED",CONS_O,"fill=b")*1,"")))</f>
        <v/>
      </c>
      <c r="S78" s="14" t="str">
        <f>IF(LEN($G78)=0,"",IF(LEN(S$12)=0,"",IFERROR(_xll.BDP(TKR,$G78,"EQY_FUND_RELATIVE_PERIOD",S$12,"FA_ADJUSTED",ADJ,"EQY_FUND_CRNCY",CURR_O,"ACCOUNTING_STANDARD_OVERRIDE",ACC_O,"EQY_CONSOLIDATED",CONS_O,"fill=b")*1,"")))</f>
        <v/>
      </c>
      <c r="T78" s="14" t="str">
        <f>IF(LEN($G78)=0,"",IF(LEN(T$12)=0,"",IFERROR(_xll.BDP(TKR,$G78,"EQY_FUND_RELATIVE_PERIOD",T$12,"FA_ADJUSTED",ADJ,"EQY_FUND_CRNCY",CURR_O,"ACCOUNTING_STANDARD_OVERRIDE",ACC_O,"EQY_CONSOLIDATED",CONS_O,"fill=b")*1,"")))</f>
        <v/>
      </c>
      <c r="U78" s="14" t="str">
        <f>IF(LEN($G78)=0,"",IF(LEN(U$12)=0,"",IFERROR(_xll.BDP(TKR,$G78,"EQY_FUND_RELATIVE_PERIOD",U$12,"FA_ADJUSTED",ADJ,"EQY_FUND_CRNCY",CURR_O,"ACCOUNTING_STANDARD_OVERRIDE",ACC_O,"EQY_CONSOLIDATED",CONS_O,"fill=b")*1,"")))</f>
        <v/>
      </c>
      <c r="V78" s="14" t="str">
        <f>IF(LEN($G78)=0,"",IF(LEN(V$12)=0,"",IFERROR(_xll.BDP(TKR,$G78,"EQY_FUND_RELATIVE_PERIOD",V$12,"FA_ADJUSTED",ADJ,"EQY_FUND_CRNCY",CURR_O,"ACCOUNTING_STANDARD_OVERRIDE",ACC_O,"EQY_CONSOLIDATED",CONS_O,"fill=b")*1,"")))</f>
        <v/>
      </c>
      <c r="W78" s="14" t="str">
        <f>IF(LEN($G78)=0,"",IF(LEN(W$12)=0,"",IFERROR(_xll.BDP(TKR,$G78,"EQY_FUND_RELATIVE_PERIOD",W$12,"FA_ADJUSTED",ADJ,"EQY_FUND_CRNCY",CURR_O,"ACCOUNTING_STANDARD_OVERRIDE",ACC_O,"EQY_CONSOLIDATED",CONS_O,"fill=b")*1,"")))</f>
        <v/>
      </c>
      <c r="X78" s="14" t="str">
        <f>IF(LEN($G78)=0,"",IF(LEN(X$12)=0,"",IFERROR(_xll.BDP(TKR,$G78,"EQY_FUND_RELATIVE_PERIOD",X$12,"FA_ADJUSTED",ADJ,"EQY_FUND_CRNCY",CURR_O,"ACCOUNTING_STANDARD_OVERRIDE",ACC_O,"EQY_CONSOLIDATED",CONS_O,"fill=b")*1,"")))</f>
        <v/>
      </c>
      <c r="Y78" s="14" t="str">
        <f>IF(LEN($G78)=0,"",IF(LEN(Y$12)=0,"",IFERROR(_xll.BDP(TKR,$G78,"EQY_FUND_RELATIVE_PERIOD",Y$12,"FA_ADJUSTED",ADJ,"EQY_FUND_CRNCY",CURR_O,"ACCOUNTING_STANDARD_OVERRIDE",ACC_O,"EQY_CONSOLIDATED",CONS_O,"fill=b")*1,"")))</f>
        <v/>
      </c>
      <c r="Z78" s="14" t="str">
        <f>IF(LEN($G78)=0,"",IF(LEN(Z$12)=0,"",IFERROR(_xll.BDP(TKR,$G78,"EQY_FUND_RELATIVE_PERIOD",Z$12,"FA_ADJUSTED",ADJ,"EQY_FUND_CRNCY",CURR_O,"ACCOUNTING_STANDARD_OVERRIDE",ACC_O,"EQY_CONSOLIDATED",CONS_O,"fill=b")*1,"")))</f>
        <v/>
      </c>
      <c r="AA78" s="14" t="str">
        <f>IF(LEN($G78)=0,"",IF(LEN(AA$12)=0,"",IFERROR(_xll.BDP(TKR,$G78,"EQY_FUND_RELATIVE_PERIOD",AA$12,"FA_ADJUSTED",ADJ,"EQY_FUND_CRNCY",CURR_O,"ACCOUNTING_STANDARD_OVERRIDE",ACC_O,"EQY_CONSOLIDATED",CONS_O,"fill=b")*1,"")))</f>
        <v/>
      </c>
      <c r="AB78" s="14" t="str">
        <f>IF(LEN($G78)=0,"",IF(LEN(AB$12)=0,"",IFERROR(_xll.BDP(TKR,$G78,"EQY_FUND_RELATIVE_PERIOD",AB$12,"FA_ADJUSTED",ADJ,"EQY_FUND_CRNCY",CURR_O,"ACCOUNTING_STANDARD_OVERRIDE",ACC_O,"EQY_CONSOLIDATED",CONS_O,"fill=b")*1,"")))</f>
        <v/>
      </c>
      <c r="AC78" s="14" t="str">
        <f>IF(LEN($G78)=0,"",IF(LEN(AC$12)=0,"",IFERROR(_xll.BDP(TKR,$G78,"EQY_FUND_RELATIVE_PERIOD",AC$12,"FA_ADJUSTED",ADJ,"EQY_FUND_CRNCY",CURR_O,"ACCOUNTING_STANDARD_OVERRIDE",ACC_O,"EQY_CONSOLIDATED",CONS_O,"fill=b")*1,"")))</f>
        <v/>
      </c>
      <c r="AD78" s="14" t="str">
        <f>IF(LEN($G78)=0,"",IF(LEN(AD$12)=0,"",IFERROR(_xll.BDP(TKR,$G78,"EQY_FUND_RELATIVE_PERIOD",AD$12,"FA_ADJUSTED",ADJ,"EQY_FUND_CRNCY",CURR_O,"ACCOUNTING_STANDARD_OVERRIDE",ACC_O,"EQY_CONSOLIDATED",CONS_O,"fill=b")*1,"")))</f>
        <v/>
      </c>
      <c r="AE78" s="14" t="str">
        <f>IF(LEN($G78)=0,"",IF(LEN(AE$12)=0,"",IFERROR(_xll.BDP(TKR,$G78,"EQY_FUND_RELATIVE_PERIOD",AE$12,"FA_ADJUSTED",ADJ,"EQY_FUND_CRNCY",CURR_O,"ACCOUNTING_STANDARD_OVERRIDE",ACC_O,"EQY_CONSOLIDATED",CONS_O,"fill=b")*1,"")))</f>
        <v/>
      </c>
      <c r="AF78" s="14" t="str">
        <f>IF(LEN($G78)=0,"",IF(LEN(AF$12)=0,"",IFERROR(_xll.BDP(TKR,$G78,"EQY_FUND_RELATIVE_PERIOD",AF$12,"FA_ADJUSTED",ADJ,"EQY_FUND_CRNCY",CURR_O,"ACCOUNTING_STANDARD_OVERRIDE",ACC_O,"EQY_CONSOLIDATED",CONS_O,"fill=b")*1,"")))</f>
        <v/>
      </c>
      <c r="AG78" s="14" t="str">
        <f>IF(LEN($G78)=0,"",IF(LEN(AG$12)=0,"",IFERROR(_xll.BDP(TKR,$G78,"EQY_FUND_RELATIVE_PERIOD",AG$12,"FA_ADJUSTED",ADJ,"EQY_FUND_CRNCY",CURR_O,"ACCOUNTING_STANDARD_OVERRIDE",ACC_O,"EQY_CONSOLIDATED",CONS_O,"fill=b")*1,"")))</f>
        <v/>
      </c>
      <c r="AH78" s="14" t="str">
        <f>IF(LEN($G78)=0,"",IF(LEN(AH$12)=0,"",IFERROR(_xll.BDP(TKR,$G78,"EQY_FUND_RELATIVE_PERIOD",AH$12,"FA_ADJUSTED",ADJ,"EQY_FUND_CRNCY",CURR_O,"ACCOUNTING_STANDARD_OVERRIDE",ACC_O,"EQY_CONSOLIDATED",CONS_O,"fill=b")*1,"")))</f>
        <v/>
      </c>
      <c r="AI78" s="14" t="str">
        <f>IF(LEN($G78)=0,"",IF(LEN(AI$12)=0,"",IFERROR(_xll.BDP(TKR,$G78,"EQY_FUND_RELATIVE_PERIOD",AI$12,"FA_ADJUSTED",ADJ,"EQY_FUND_CRNCY",CURR_O,"ACCOUNTING_STANDARD_OVERRIDE",ACC_O,"EQY_CONSOLIDATED",CONS_O,"fill=b")*1,"")))</f>
        <v/>
      </c>
      <c r="AJ78" s="14" t="str">
        <f>IF(LEN($G78)=0,"",IF(LEN(AJ$12)=0,"",IFERROR(_xll.BDP(TKR,$G78,"EQY_FUND_RELATIVE_PERIOD",AJ$12,"FA_ADJUSTED",ADJ,"EQY_FUND_CRNCY",CURR_O,"ACCOUNTING_STANDARD_OVERRIDE",ACC_O,"EQY_CONSOLIDATED",CONS_O,"fill=b")*1,"")))</f>
        <v/>
      </c>
      <c r="AK78" s="14" t="str">
        <f>IF(LEN($G78)=0,"",IF(LEN(AK$12)=0,"",IFERROR(_xll.BDP(TKR,$G78,"EQY_FUND_RELATIVE_PERIOD",AK$12,"FA_ADJUSTED",ADJ,"EQY_FUND_CRNCY",CURR_O,"ACCOUNTING_STANDARD_OVERRIDE",ACC_O,"EQY_CONSOLIDATED",CONS_O,"fill=b")*1,"")))</f>
        <v/>
      </c>
      <c r="AL78" s="14" t="str">
        <f>IF(LEN($G78)=0,"",IF(LEN(AL$12)=0,"",IFERROR(_xll.BDP(TKR,$G78,"EQY_FUND_RELATIVE_PERIOD",AL$12,"FA_ADJUSTED",ADJ,"EQY_FUND_CRNCY",CURR_O,"ACCOUNTING_STANDARD_OVERRIDE",ACC_O,"EQY_CONSOLIDATED",CONS_O,"fill=b")*1,"")))</f>
        <v/>
      </c>
      <c r="AM78" s="14" t="str">
        <f>IF(LEN($G78)=0,"",IF(LEN(AM$12)=0,"",IFERROR(_xll.BDP(TKR,$G78,"EQY_FUND_RELATIVE_PERIOD",AM$12,"FA_ADJUSTED",ADJ,"EQY_FUND_CRNCY",CURR_O,"ACCOUNTING_STANDARD_OVERRIDE",ACC_O,"EQY_CONSOLIDATED",CONS_O,"fill=b")*1,"")))</f>
        <v/>
      </c>
      <c r="AN78" s="14" t="str">
        <f>IF(LEN($G78)=0,"",IF(LEN(AN$12)=0,"",IFERROR(_xll.BDP(TKR,$G78,"EQY_FUND_RELATIVE_PERIOD",AN$12,"FA_ADJUSTED",ADJ,"EQY_FUND_CRNCY",CURR_O,"ACCOUNTING_STANDARD_OVERRIDE",ACC_O,"EQY_CONSOLIDATED",CONS_O,"fill=b")*1,"")))</f>
        <v/>
      </c>
      <c r="AO78" s="14" t="str">
        <f>IF(LEN($G78)=0,"",IF(LEN(AO$12)=0,"",IFERROR(_xll.BDP(TKR,$G78,"EQY_FUND_RELATIVE_PERIOD",AO$12,"FA_ADJUSTED",ADJ,"EQY_FUND_CRNCY",CURR_O,"ACCOUNTING_STANDARD_OVERRIDE",ACC_O,"EQY_CONSOLIDATED",CONS_O,"fill=b")*1,"")))</f>
        <v/>
      </c>
      <c r="AP78" s="14" t="str">
        <f>IF(LEN($G78)=0,"",IF(LEN(AP$12)=0,"",IFERROR(_xll.BDP(TKR,$G78,"EQY_FUND_RELATIVE_PERIOD",AP$12,"FA_ADJUSTED",ADJ,"EQY_FUND_CRNCY",CURR_O,"ACCOUNTING_STANDARD_OVERRIDE",ACC_O,"EQY_CONSOLIDATED",CONS_O,"fill=b")*1,"")))</f>
        <v/>
      </c>
      <c r="AQ78" s="14" t="str">
        <f>IF(LEN($G78)=0,"",IF(LEN(AQ$12)=0,"",IFERROR(_xll.BDP(TKR,$G78,"EQY_FUND_RELATIVE_PERIOD",AQ$12,"FA_ADJUSTED",ADJ,"EQY_FUND_CRNCY",CURR_O,"ACCOUNTING_STANDARD_OVERRIDE",ACC_O,"EQY_CONSOLIDATED",CONS_O,"fill=b")*1,"")))</f>
        <v/>
      </c>
      <c r="AR78" s="14" t="str">
        <f>IF(LEN($G78)=0,"",IF(LEN(AR$12)=0,"",IFERROR(_xll.BDP(TKR,$G78,"EQY_FUND_RELATIVE_PERIOD",AR$12,"FA_ADJUSTED",ADJ,"EQY_FUND_CRNCY",CURR_O,"ACCOUNTING_STANDARD_OVERRIDE",ACC_O,"EQY_CONSOLIDATED",CONS_O,"fill=b")*1,"")))</f>
        <v/>
      </c>
      <c r="AS78" s="14" t="str">
        <f>IF(LEN($G78)=0,"",IF(LEN(AS$12)=0,"",IFERROR(_xll.BDP(TKR,$G78,"EQY_FUND_RELATIVE_PERIOD",AS$12,"FA_ADJUSTED",ADJ,"EQY_FUND_CRNCY",CURR_O,"ACCOUNTING_STANDARD_OVERRIDE",ACC_O,"EQY_CONSOLIDATED",CONS_O,"fill=b")*1,"")))</f>
        <v/>
      </c>
      <c r="AT78" s="14" t="str">
        <f>IF(LEN($G78)=0,"",IF(LEN(AT$12)=0,"",IFERROR(_xll.BDP(TKR,$G78,"EQY_FUND_RELATIVE_PERIOD",AT$12,"FA_ADJUSTED",ADJ,"EQY_FUND_CRNCY",CURR_O,"ACCOUNTING_STANDARD_OVERRIDE",ACC_O,"EQY_CONSOLIDATED",CONS_O,"fill=b")*1,"")))</f>
        <v/>
      </c>
      <c r="AU78" s="14" t="str">
        <f>IF(LEN($G78)=0,"",IF(LEN(AU$12)=0,"",IFERROR(_xll.BDP(TKR,$G78,"EQY_FUND_RELATIVE_PERIOD",AU$12,"FA_ADJUSTED",ADJ,"EQY_FUND_CRNCY",CURR_O,"ACCOUNTING_STANDARD_OVERRIDE",ACC_O,"EQY_CONSOLIDATED",CONS_O,"fill=b")*1,"")))</f>
        <v/>
      </c>
      <c r="AV78" s="14" t="str">
        <f>IF(LEN($G78)=0,"",IF(LEN(AV$12)=0,"",IFERROR(_xll.BDP(TKR,$G78,"EQY_FUND_RELATIVE_PERIOD",AV$12,"FA_ADJUSTED",ADJ,"EQY_FUND_CRNCY",CURR_O,"ACCOUNTING_STANDARD_OVERRIDE",ACC_O,"EQY_CONSOLIDATED",CONS_O,"fill=b")*1,"")))</f>
        <v/>
      </c>
      <c r="AW78" s="14" t="str">
        <f>IF(LEN($G78)=0,"",IF(LEN(AW$12)=0,"",IFERROR(_xll.BDP(TKR,$G78,"EQY_FUND_RELATIVE_PERIOD",AW$12,"FA_ADJUSTED",ADJ,"EQY_FUND_CRNCY",CURR_O,"ACCOUNTING_STANDARD_OVERRIDE",ACC_O,"EQY_CONSOLIDATED",CONS_O,"fill=b")*1,"")))</f>
        <v/>
      </c>
      <c r="AX78" s="14" t="str">
        <f>IF(LEN($G78)=0,"",IF(LEN(AX$12)=0,"",IFERROR(_xll.BDP(TKR,$G78,"EQY_FUND_RELATIVE_PERIOD",AX$12,"FA_ADJUSTED",ADJ,"EQY_FUND_CRNCY",CURR_O,"ACCOUNTING_STANDARD_OVERRIDE",ACC_O,"EQY_CONSOLIDATED",CONS_O,"fill=b")*1,"")))</f>
        <v/>
      </c>
      <c r="AY78" s="14" t="str">
        <f>IF(LEN($G78)=0,"",IF(LEN(AY$12)=0,"",IFERROR(_xll.BDP(TKR,$G78,"EQY_FUND_RELATIVE_PERIOD",AY$12,"FA_ADJUSTED",ADJ,"EQY_FUND_CRNCY",CURR_O,"ACCOUNTING_STANDARD_OVERRIDE",ACC_O,"EQY_CONSOLIDATED",CONS_O,"fill=b")*1,"")))</f>
        <v/>
      </c>
      <c r="AZ78" s="14" t="str">
        <f>IF(LEN($G78)=0,"",IF(LEN(AZ$12)=0,"",IFERROR(_xll.BDP(TKR,$G78,"EQY_FUND_RELATIVE_PERIOD",AZ$12,"FA_ADJUSTED",ADJ,"EQY_FUND_CRNCY",CURR_O,"ACCOUNTING_STANDARD_OVERRIDE",ACC_O,"EQY_CONSOLIDATED",CONS_O,"fill=b")*1,"")))</f>
        <v/>
      </c>
      <c r="BA78" s="14" t="str">
        <f>IF(LEN($G78)=0,"",IF(LEN(BA$12)=0,"",IFERROR(_xll.BDP(TKR,$G78,"EQY_FUND_RELATIVE_PERIOD",BA$12,"FA_ADJUSTED",ADJ,"EQY_FUND_CRNCY",CURR_O,"ACCOUNTING_STANDARD_OVERRIDE",ACC_O,"EQY_CONSOLIDATED",CONS_O,"fill=b")*1,"")))</f>
        <v/>
      </c>
      <c r="BB78" s="14" t="str">
        <f>IF(LEN($G78)=0,"",IF(LEN(BB$12)=0,"",IFERROR(_xll.BDP(TKR,$G78,"EQY_FUND_RELATIVE_PERIOD",BB$12,"FA_ADJUSTED",ADJ,"EQY_FUND_CRNCY",CURR_O,"ACCOUNTING_STANDARD_OVERRIDE",ACC_O,"EQY_CONSOLIDATED",CONS_O,"fill=b")*1,"")))</f>
        <v/>
      </c>
      <c r="BC78" s="14" t="str">
        <f>IF(LEN($G78)=0,"",IF(LEN(BC$12)=0,"",IFERROR(_xll.BDP(TKR,$G78,"EQY_FUND_RELATIVE_PERIOD",BC$12,"FA_ADJUSTED",ADJ,"EQY_FUND_CRNCY",CURR_O,"ACCOUNTING_STANDARD_OVERRIDE",ACC_O,"EQY_CONSOLIDATED",CONS_O,"fill=b")*1,"")))</f>
        <v/>
      </c>
      <c r="BD78" s="14" t="str">
        <f>IF(LEN($G78)=0,"",IF(LEN(BD$12)=0,"",IFERROR(_xll.BDP(TKR,$G78,"EQY_FUND_RELATIVE_PERIOD",BD$12,"FA_ADJUSTED",ADJ,"EQY_FUND_CRNCY",CURR_O,"ACCOUNTING_STANDARD_OVERRIDE",ACC_O,"EQY_CONSOLIDATED",CONS_O,"fill=b")*1,"")))</f>
        <v/>
      </c>
    </row>
    <row r="79" spans="17:56">
      <c r="Q79" s="14" t="str">
        <f>IF(LEN($G79)=0,"",IF(LEN(Q$12)=0,"",IFERROR(_xll.BDP(TKR,$G79,"EQY_FUND_RELATIVE_PERIOD",Q$12,"FA_ADJUSTED",ADJ,"EQY_FUND_CRNCY",CURR_O,"ACCOUNTING_STANDARD_OVERRIDE",ACC_O,"EQY_CONSOLIDATED",CONS_O,"fill=b")*1,"")))</f>
        <v/>
      </c>
      <c r="R79" s="14" t="str">
        <f>IF(LEN($G79)=0,"",IF(LEN(R$12)=0,"",IFERROR(_xll.BDP(TKR,$G79,"EQY_FUND_RELATIVE_PERIOD",R$12,"FA_ADJUSTED",ADJ,"EQY_FUND_CRNCY",CURR_O,"ACCOUNTING_STANDARD_OVERRIDE",ACC_O,"EQY_CONSOLIDATED",CONS_O,"fill=b")*1,"")))</f>
        <v/>
      </c>
      <c r="S79" s="14" t="str">
        <f>IF(LEN($G79)=0,"",IF(LEN(S$12)=0,"",IFERROR(_xll.BDP(TKR,$G79,"EQY_FUND_RELATIVE_PERIOD",S$12,"FA_ADJUSTED",ADJ,"EQY_FUND_CRNCY",CURR_O,"ACCOUNTING_STANDARD_OVERRIDE",ACC_O,"EQY_CONSOLIDATED",CONS_O,"fill=b")*1,"")))</f>
        <v/>
      </c>
      <c r="T79" s="14" t="str">
        <f>IF(LEN($G79)=0,"",IF(LEN(T$12)=0,"",IFERROR(_xll.BDP(TKR,$G79,"EQY_FUND_RELATIVE_PERIOD",T$12,"FA_ADJUSTED",ADJ,"EQY_FUND_CRNCY",CURR_O,"ACCOUNTING_STANDARD_OVERRIDE",ACC_O,"EQY_CONSOLIDATED",CONS_O,"fill=b")*1,"")))</f>
        <v/>
      </c>
      <c r="U79" s="14" t="str">
        <f>IF(LEN($G79)=0,"",IF(LEN(U$12)=0,"",IFERROR(_xll.BDP(TKR,$G79,"EQY_FUND_RELATIVE_PERIOD",U$12,"FA_ADJUSTED",ADJ,"EQY_FUND_CRNCY",CURR_O,"ACCOUNTING_STANDARD_OVERRIDE",ACC_O,"EQY_CONSOLIDATED",CONS_O,"fill=b")*1,"")))</f>
        <v/>
      </c>
      <c r="V79" s="14" t="str">
        <f>IF(LEN($G79)=0,"",IF(LEN(V$12)=0,"",IFERROR(_xll.BDP(TKR,$G79,"EQY_FUND_RELATIVE_PERIOD",V$12,"FA_ADJUSTED",ADJ,"EQY_FUND_CRNCY",CURR_O,"ACCOUNTING_STANDARD_OVERRIDE",ACC_O,"EQY_CONSOLIDATED",CONS_O,"fill=b")*1,"")))</f>
        <v/>
      </c>
      <c r="W79" s="14" t="str">
        <f>IF(LEN($G79)=0,"",IF(LEN(W$12)=0,"",IFERROR(_xll.BDP(TKR,$G79,"EQY_FUND_RELATIVE_PERIOD",W$12,"FA_ADJUSTED",ADJ,"EQY_FUND_CRNCY",CURR_O,"ACCOUNTING_STANDARD_OVERRIDE",ACC_O,"EQY_CONSOLIDATED",CONS_O,"fill=b")*1,"")))</f>
        <v/>
      </c>
      <c r="X79" s="14" t="str">
        <f>IF(LEN($G79)=0,"",IF(LEN(X$12)=0,"",IFERROR(_xll.BDP(TKR,$G79,"EQY_FUND_RELATIVE_PERIOD",X$12,"FA_ADJUSTED",ADJ,"EQY_FUND_CRNCY",CURR_O,"ACCOUNTING_STANDARD_OVERRIDE",ACC_O,"EQY_CONSOLIDATED",CONS_O,"fill=b")*1,"")))</f>
        <v/>
      </c>
      <c r="Y79" s="14" t="str">
        <f>IF(LEN($G79)=0,"",IF(LEN(Y$12)=0,"",IFERROR(_xll.BDP(TKR,$G79,"EQY_FUND_RELATIVE_PERIOD",Y$12,"FA_ADJUSTED",ADJ,"EQY_FUND_CRNCY",CURR_O,"ACCOUNTING_STANDARD_OVERRIDE",ACC_O,"EQY_CONSOLIDATED",CONS_O,"fill=b")*1,"")))</f>
        <v/>
      </c>
      <c r="Z79" s="14" t="str">
        <f>IF(LEN($G79)=0,"",IF(LEN(Z$12)=0,"",IFERROR(_xll.BDP(TKR,$G79,"EQY_FUND_RELATIVE_PERIOD",Z$12,"FA_ADJUSTED",ADJ,"EQY_FUND_CRNCY",CURR_O,"ACCOUNTING_STANDARD_OVERRIDE",ACC_O,"EQY_CONSOLIDATED",CONS_O,"fill=b")*1,"")))</f>
        <v/>
      </c>
      <c r="AA79" s="14" t="str">
        <f>IF(LEN($G79)=0,"",IF(LEN(AA$12)=0,"",IFERROR(_xll.BDP(TKR,$G79,"EQY_FUND_RELATIVE_PERIOD",AA$12,"FA_ADJUSTED",ADJ,"EQY_FUND_CRNCY",CURR_O,"ACCOUNTING_STANDARD_OVERRIDE",ACC_O,"EQY_CONSOLIDATED",CONS_O,"fill=b")*1,"")))</f>
        <v/>
      </c>
      <c r="AB79" s="14" t="str">
        <f>IF(LEN($G79)=0,"",IF(LEN(AB$12)=0,"",IFERROR(_xll.BDP(TKR,$G79,"EQY_FUND_RELATIVE_PERIOD",AB$12,"FA_ADJUSTED",ADJ,"EQY_FUND_CRNCY",CURR_O,"ACCOUNTING_STANDARD_OVERRIDE",ACC_O,"EQY_CONSOLIDATED",CONS_O,"fill=b")*1,"")))</f>
        <v/>
      </c>
      <c r="AC79" s="14" t="str">
        <f>IF(LEN($G79)=0,"",IF(LEN(AC$12)=0,"",IFERROR(_xll.BDP(TKR,$G79,"EQY_FUND_RELATIVE_PERIOD",AC$12,"FA_ADJUSTED",ADJ,"EQY_FUND_CRNCY",CURR_O,"ACCOUNTING_STANDARD_OVERRIDE",ACC_O,"EQY_CONSOLIDATED",CONS_O,"fill=b")*1,"")))</f>
        <v/>
      </c>
      <c r="AD79" s="14" t="str">
        <f>IF(LEN($G79)=0,"",IF(LEN(AD$12)=0,"",IFERROR(_xll.BDP(TKR,$G79,"EQY_FUND_RELATIVE_PERIOD",AD$12,"FA_ADJUSTED",ADJ,"EQY_FUND_CRNCY",CURR_O,"ACCOUNTING_STANDARD_OVERRIDE",ACC_O,"EQY_CONSOLIDATED",CONS_O,"fill=b")*1,"")))</f>
        <v/>
      </c>
      <c r="AE79" s="14" t="str">
        <f>IF(LEN($G79)=0,"",IF(LEN(AE$12)=0,"",IFERROR(_xll.BDP(TKR,$G79,"EQY_FUND_RELATIVE_PERIOD",AE$12,"FA_ADJUSTED",ADJ,"EQY_FUND_CRNCY",CURR_O,"ACCOUNTING_STANDARD_OVERRIDE",ACC_O,"EQY_CONSOLIDATED",CONS_O,"fill=b")*1,"")))</f>
        <v/>
      </c>
      <c r="AF79" s="14" t="str">
        <f>IF(LEN($G79)=0,"",IF(LEN(AF$12)=0,"",IFERROR(_xll.BDP(TKR,$G79,"EQY_FUND_RELATIVE_PERIOD",AF$12,"FA_ADJUSTED",ADJ,"EQY_FUND_CRNCY",CURR_O,"ACCOUNTING_STANDARD_OVERRIDE",ACC_O,"EQY_CONSOLIDATED",CONS_O,"fill=b")*1,"")))</f>
        <v/>
      </c>
      <c r="AG79" s="14" t="str">
        <f>IF(LEN($G79)=0,"",IF(LEN(AG$12)=0,"",IFERROR(_xll.BDP(TKR,$G79,"EQY_FUND_RELATIVE_PERIOD",AG$12,"FA_ADJUSTED",ADJ,"EQY_FUND_CRNCY",CURR_O,"ACCOUNTING_STANDARD_OVERRIDE",ACC_O,"EQY_CONSOLIDATED",CONS_O,"fill=b")*1,"")))</f>
        <v/>
      </c>
      <c r="AH79" s="14" t="str">
        <f>IF(LEN($G79)=0,"",IF(LEN(AH$12)=0,"",IFERROR(_xll.BDP(TKR,$G79,"EQY_FUND_RELATIVE_PERIOD",AH$12,"FA_ADJUSTED",ADJ,"EQY_FUND_CRNCY",CURR_O,"ACCOUNTING_STANDARD_OVERRIDE",ACC_O,"EQY_CONSOLIDATED",CONS_O,"fill=b")*1,"")))</f>
        <v/>
      </c>
      <c r="AI79" s="14" t="str">
        <f>IF(LEN($G79)=0,"",IF(LEN(AI$12)=0,"",IFERROR(_xll.BDP(TKR,$G79,"EQY_FUND_RELATIVE_PERIOD",AI$12,"FA_ADJUSTED",ADJ,"EQY_FUND_CRNCY",CURR_O,"ACCOUNTING_STANDARD_OVERRIDE",ACC_O,"EQY_CONSOLIDATED",CONS_O,"fill=b")*1,"")))</f>
        <v/>
      </c>
      <c r="AJ79" s="14" t="str">
        <f>IF(LEN($G79)=0,"",IF(LEN(AJ$12)=0,"",IFERROR(_xll.BDP(TKR,$G79,"EQY_FUND_RELATIVE_PERIOD",AJ$12,"FA_ADJUSTED",ADJ,"EQY_FUND_CRNCY",CURR_O,"ACCOUNTING_STANDARD_OVERRIDE",ACC_O,"EQY_CONSOLIDATED",CONS_O,"fill=b")*1,"")))</f>
        <v/>
      </c>
      <c r="AK79" s="14" t="str">
        <f>IF(LEN($G79)=0,"",IF(LEN(AK$12)=0,"",IFERROR(_xll.BDP(TKR,$G79,"EQY_FUND_RELATIVE_PERIOD",AK$12,"FA_ADJUSTED",ADJ,"EQY_FUND_CRNCY",CURR_O,"ACCOUNTING_STANDARD_OVERRIDE",ACC_O,"EQY_CONSOLIDATED",CONS_O,"fill=b")*1,"")))</f>
        <v/>
      </c>
      <c r="AL79" s="14" t="str">
        <f>IF(LEN($G79)=0,"",IF(LEN(AL$12)=0,"",IFERROR(_xll.BDP(TKR,$G79,"EQY_FUND_RELATIVE_PERIOD",AL$12,"FA_ADJUSTED",ADJ,"EQY_FUND_CRNCY",CURR_O,"ACCOUNTING_STANDARD_OVERRIDE",ACC_O,"EQY_CONSOLIDATED",CONS_O,"fill=b")*1,"")))</f>
        <v/>
      </c>
      <c r="AM79" s="14" t="str">
        <f>IF(LEN($G79)=0,"",IF(LEN(AM$12)=0,"",IFERROR(_xll.BDP(TKR,$G79,"EQY_FUND_RELATIVE_PERIOD",AM$12,"FA_ADJUSTED",ADJ,"EQY_FUND_CRNCY",CURR_O,"ACCOUNTING_STANDARD_OVERRIDE",ACC_O,"EQY_CONSOLIDATED",CONS_O,"fill=b")*1,"")))</f>
        <v/>
      </c>
      <c r="AN79" s="14" t="str">
        <f>IF(LEN($G79)=0,"",IF(LEN(AN$12)=0,"",IFERROR(_xll.BDP(TKR,$G79,"EQY_FUND_RELATIVE_PERIOD",AN$12,"FA_ADJUSTED",ADJ,"EQY_FUND_CRNCY",CURR_O,"ACCOUNTING_STANDARD_OVERRIDE",ACC_O,"EQY_CONSOLIDATED",CONS_O,"fill=b")*1,"")))</f>
        <v/>
      </c>
      <c r="AO79" s="14" t="str">
        <f>IF(LEN($G79)=0,"",IF(LEN(AO$12)=0,"",IFERROR(_xll.BDP(TKR,$G79,"EQY_FUND_RELATIVE_PERIOD",AO$12,"FA_ADJUSTED",ADJ,"EQY_FUND_CRNCY",CURR_O,"ACCOUNTING_STANDARD_OVERRIDE",ACC_O,"EQY_CONSOLIDATED",CONS_O,"fill=b")*1,"")))</f>
        <v/>
      </c>
      <c r="AP79" s="14" t="str">
        <f>IF(LEN($G79)=0,"",IF(LEN(AP$12)=0,"",IFERROR(_xll.BDP(TKR,$G79,"EQY_FUND_RELATIVE_PERIOD",AP$12,"FA_ADJUSTED",ADJ,"EQY_FUND_CRNCY",CURR_O,"ACCOUNTING_STANDARD_OVERRIDE",ACC_O,"EQY_CONSOLIDATED",CONS_O,"fill=b")*1,"")))</f>
        <v/>
      </c>
      <c r="AQ79" s="14" t="str">
        <f>IF(LEN($G79)=0,"",IF(LEN(AQ$12)=0,"",IFERROR(_xll.BDP(TKR,$G79,"EQY_FUND_RELATIVE_PERIOD",AQ$12,"FA_ADJUSTED",ADJ,"EQY_FUND_CRNCY",CURR_O,"ACCOUNTING_STANDARD_OVERRIDE",ACC_O,"EQY_CONSOLIDATED",CONS_O,"fill=b")*1,"")))</f>
        <v/>
      </c>
      <c r="AR79" s="14" t="str">
        <f>IF(LEN($G79)=0,"",IF(LEN(AR$12)=0,"",IFERROR(_xll.BDP(TKR,$G79,"EQY_FUND_RELATIVE_PERIOD",AR$12,"FA_ADJUSTED",ADJ,"EQY_FUND_CRNCY",CURR_O,"ACCOUNTING_STANDARD_OVERRIDE",ACC_O,"EQY_CONSOLIDATED",CONS_O,"fill=b")*1,"")))</f>
        <v/>
      </c>
      <c r="AS79" s="14" t="str">
        <f>IF(LEN($G79)=0,"",IF(LEN(AS$12)=0,"",IFERROR(_xll.BDP(TKR,$G79,"EQY_FUND_RELATIVE_PERIOD",AS$12,"FA_ADJUSTED",ADJ,"EQY_FUND_CRNCY",CURR_O,"ACCOUNTING_STANDARD_OVERRIDE",ACC_O,"EQY_CONSOLIDATED",CONS_O,"fill=b")*1,"")))</f>
        <v/>
      </c>
      <c r="AT79" s="14" t="str">
        <f>IF(LEN($G79)=0,"",IF(LEN(AT$12)=0,"",IFERROR(_xll.BDP(TKR,$G79,"EQY_FUND_RELATIVE_PERIOD",AT$12,"FA_ADJUSTED",ADJ,"EQY_FUND_CRNCY",CURR_O,"ACCOUNTING_STANDARD_OVERRIDE",ACC_O,"EQY_CONSOLIDATED",CONS_O,"fill=b")*1,"")))</f>
        <v/>
      </c>
      <c r="AU79" s="14" t="str">
        <f>IF(LEN($G79)=0,"",IF(LEN(AU$12)=0,"",IFERROR(_xll.BDP(TKR,$G79,"EQY_FUND_RELATIVE_PERIOD",AU$12,"FA_ADJUSTED",ADJ,"EQY_FUND_CRNCY",CURR_O,"ACCOUNTING_STANDARD_OVERRIDE",ACC_O,"EQY_CONSOLIDATED",CONS_O,"fill=b")*1,"")))</f>
        <v/>
      </c>
      <c r="AV79" s="14" t="str">
        <f>IF(LEN($G79)=0,"",IF(LEN(AV$12)=0,"",IFERROR(_xll.BDP(TKR,$G79,"EQY_FUND_RELATIVE_PERIOD",AV$12,"FA_ADJUSTED",ADJ,"EQY_FUND_CRNCY",CURR_O,"ACCOUNTING_STANDARD_OVERRIDE",ACC_O,"EQY_CONSOLIDATED",CONS_O,"fill=b")*1,"")))</f>
        <v/>
      </c>
      <c r="AW79" s="14" t="str">
        <f>IF(LEN($G79)=0,"",IF(LEN(AW$12)=0,"",IFERROR(_xll.BDP(TKR,$G79,"EQY_FUND_RELATIVE_PERIOD",AW$12,"FA_ADJUSTED",ADJ,"EQY_FUND_CRNCY",CURR_O,"ACCOUNTING_STANDARD_OVERRIDE",ACC_O,"EQY_CONSOLIDATED",CONS_O,"fill=b")*1,"")))</f>
        <v/>
      </c>
      <c r="AX79" s="14" t="str">
        <f>IF(LEN($G79)=0,"",IF(LEN(AX$12)=0,"",IFERROR(_xll.BDP(TKR,$G79,"EQY_FUND_RELATIVE_PERIOD",AX$12,"FA_ADJUSTED",ADJ,"EQY_FUND_CRNCY",CURR_O,"ACCOUNTING_STANDARD_OVERRIDE",ACC_O,"EQY_CONSOLIDATED",CONS_O,"fill=b")*1,"")))</f>
        <v/>
      </c>
      <c r="AY79" s="14" t="str">
        <f>IF(LEN($G79)=0,"",IF(LEN(AY$12)=0,"",IFERROR(_xll.BDP(TKR,$G79,"EQY_FUND_RELATIVE_PERIOD",AY$12,"FA_ADJUSTED",ADJ,"EQY_FUND_CRNCY",CURR_O,"ACCOUNTING_STANDARD_OVERRIDE",ACC_O,"EQY_CONSOLIDATED",CONS_O,"fill=b")*1,"")))</f>
        <v/>
      </c>
      <c r="AZ79" s="14" t="str">
        <f>IF(LEN($G79)=0,"",IF(LEN(AZ$12)=0,"",IFERROR(_xll.BDP(TKR,$G79,"EQY_FUND_RELATIVE_PERIOD",AZ$12,"FA_ADJUSTED",ADJ,"EQY_FUND_CRNCY",CURR_O,"ACCOUNTING_STANDARD_OVERRIDE",ACC_O,"EQY_CONSOLIDATED",CONS_O,"fill=b")*1,"")))</f>
        <v/>
      </c>
      <c r="BA79" s="14" t="str">
        <f>IF(LEN($G79)=0,"",IF(LEN(BA$12)=0,"",IFERROR(_xll.BDP(TKR,$G79,"EQY_FUND_RELATIVE_PERIOD",BA$12,"FA_ADJUSTED",ADJ,"EQY_FUND_CRNCY",CURR_O,"ACCOUNTING_STANDARD_OVERRIDE",ACC_O,"EQY_CONSOLIDATED",CONS_O,"fill=b")*1,"")))</f>
        <v/>
      </c>
      <c r="BB79" s="14" t="str">
        <f>IF(LEN($G79)=0,"",IF(LEN(BB$12)=0,"",IFERROR(_xll.BDP(TKR,$G79,"EQY_FUND_RELATIVE_PERIOD",BB$12,"FA_ADJUSTED",ADJ,"EQY_FUND_CRNCY",CURR_O,"ACCOUNTING_STANDARD_OVERRIDE",ACC_O,"EQY_CONSOLIDATED",CONS_O,"fill=b")*1,"")))</f>
        <v/>
      </c>
      <c r="BC79" s="14" t="str">
        <f>IF(LEN($G79)=0,"",IF(LEN(BC$12)=0,"",IFERROR(_xll.BDP(TKR,$G79,"EQY_FUND_RELATIVE_PERIOD",BC$12,"FA_ADJUSTED",ADJ,"EQY_FUND_CRNCY",CURR_O,"ACCOUNTING_STANDARD_OVERRIDE",ACC_O,"EQY_CONSOLIDATED",CONS_O,"fill=b")*1,"")))</f>
        <v/>
      </c>
      <c r="BD79" s="14" t="str">
        <f>IF(LEN($G79)=0,"",IF(LEN(BD$12)=0,"",IFERROR(_xll.BDP(TKR,$G79,"EQY_FUND_RELATIVE_PERIOD",BD$12,"FA_ADJUSTED",ADJ,"EQY_FUND_CRNCY",CURR_O,"ACCOUNTING_STANDARD_OVERRIDE",ACC_O,"EQY_CONSOLIDATED",CONS_O,"fill=b")*1,"")))</f>
        <v/>
      </c>
    </row>
    <row r="80" spans="17:56">
      <c r="Q80" s="14" t="str">
        <f>IF(LEN($G80)=0,"",IF(LEN(Q$12)=0,"",IFERROR(_xll.BDP(TKR,$G80,"EQY_FUND_RELATIVE_PERIOD",Q$12,"FA_ADJUSTED",ADJ,"EQY_FUND_CRNCY",CURR_O,"ACCOUNTING_STANDARD_OVERRIDE",ACC_O,"EQY_CONSOLIDATED",CONS_O,"fill=b")*1,"")))</f>
        <v/>
      </c>
      <c r="R80" s="14" t="str">
        <f>IF(LEN($G80)=0,"",IF(LEN(R$12)=0,"",IFERROR(_xll.BDP(TKR,$G80,"EQY_FUND_RELATIVE_PERIOD",R$12,"FA_ADJUSTED",ADJ,"EQY_FUND_CRNCY",CURR_O,"ACCOUNTING_STANDARD_OVERRIDE",ACC_O,"EQY_CONSOLIDATED",CONS_O,"fill=b")*1,"")))</f>
        <v/>
      </c>
      <c r="S80" s="14" t="str">
        <f>IF(LEN($G80)=0,"",IF(LEN(S$12)=0,"",IFERROR(_xll.BDP(TKR,$G80,"EQY_FUND_RELATIVE_PERIOD",S$12,"FA_ADJUSTED",ADJ,"EQY_FUND_CRNCY",CURR_O,"ACCOUNTING_STANDARD_OVERRIDE",ACC_O,"EQY_CONSOLIDATED",CONS_O,"fill=b")*1,"")))</f>
        <v/>
      </c>
      <c r="T80" s="14" t="str">
        <f>IF(LEN($G80)=0,"",IF(LEN(T$12)=0,"",IFERROR(_xll.BDP(TKR,$G80,"EQY_FUND_RELATIVE_PERIOD",T$12,"FA_ADJUSTED",ADJ,"EQY_FUND_CRNCY",CURR_O,"ACCOUNTING_STANDARD_OVERRIDE",ACC_O,"EQY_CONSOLIDATED",CONS_O,"fill=b")*1,"")))</f>
        <v/>
      </c>
      <c r="U80" s="14" t="str">
        <f>IF(LEN($G80)=0,"",IF(LEN(U$12)=0,"",IFERROR(_xll.BDP(TKR,$G80,"EQY_FUND_RELATIVE_PERIOD",U$12,"FA_ADJUSTED",ADJ,"EQY_FUND_CRNCY",CURR_O,"ACCOUNTING_STANDARD_OVERRIDE",ACC_O,"EQY_CONSOLIDATED",CONS_O,"fill=b")*1,"")))</f>
        <v/>
      </c>
      <c r="V80" s="14" t="str">
        <f>IF(LEN($G80)=0,"",IF(LEN(V$12)=0,"",IFERROR(_xll.BDP(TKR,$G80,"EQY_FUND_RELATIVE_PERIOD",V$12,"FA_ADJUSTED",ADJ,"EQY_FUND_CRNCY",CURR_O,"ACCOUNTING_STANDARD_OVERRIDE",ACC_O,"EQY_CONSOLIDATED",CONS_O,"fill=b")*1,"")))</f>
        <v/>
      </c>
      <c r="W80" s="14" t="str">
        <f>IF(LEN($G80)=0,"",IF(LEN(W$12)=0,"",IFERROR(_xll.BDP(TKR,$G80,"EQY_FUND_RELATIVE_PERIOD",W$12,"FA_ADJUSTED",ADJ,"EQY_FUND_CRNCY",CURR_O,"ACCOUNTING_STANDARD_OVERRIDE",ACC_O,"EQY_CONSOLIDATED",CONS_O,"fill=b")*1,"")))</f>
        <v/>
      </c>
      <c r="X80" s="14" t="str">
        <f>IF(LEN($G80)=0,"",IF(LEN(X$12)=0,"",IFERROR(_xll.BDP(TKR,$G80,"EQY_FUND_RELATIVE_PERIOD",X$12,"FA_ADJUSTED",ADJ,"EQY_FUND_CRNCY",CURR_O,"ACCOUNTING_STANDARD_OVERRIDE",ACC_O,"EQY_CONSOLIDATED",CONS_O,"fill=b")*1,"")))</f>
        <v/>
      </c>
      <c r="Y80" s="14" t="str">
        <f>IF(LEN($G80)=0,"",IF(LEN(Y$12)=0,"",IFERROR(_xll.BDP(TKR,$G80,"EQY_FUND_RELATIVE_PERIOD",Y$12,"FA_ADJUSTED",ADJ,"EQY_FUND_CRNCY",CURR_O,"ACCOUNTING_STANDARD_OVERRIDE",ACC_O,"EQY_CONSOLIDATED",CONS_O,"fill=b")*1,"")))</f>
        <v/>
      </c>
      <c r="Z80" s="14" t="str">
        <f>IF(LEN($G80)=0,"",IF(LEN(Z$12)=0,"",IFERROR(_xll.BDP(TKR,$G80,"EQY_FUND_RELATIVE_PERIOD",Z$12,"FA_ADJUSTED",ADJ,"EQY_FUND_CRNCY",CURR_O,"ACCOUNTING_STANDARD_OVERRIDE",ACC_O,"EQY_CONSOLIDATED",CONS_O,"fill=b")*1,"")))</f>
        <v/>
      </c>
      <c r="AA80" s="14" t="str">
        <f>IF(LEN($G80)=0,"",IF(LEN(AA$12)=0,"",IFERROR(_xll.BDP(TKR,$G80,"EQY_FUND_RELATIVE_PERIOD",AA$12,"FA_ADJUSTED",ADJ,"EQY_FUND_CRNCY",CURR_O,"ACCOUNTING_STANDARD_OVERRIDE",ACC_O,"EQY_CONSOLIDATED",CONS_O,"fill=b")*1,"")))</f>
        <v/>
      </c>
      <c r="AB80" s="14" t="str">
        <f>IF(LEN($G80)=0,"",IF(LEN(AB$12)=0,"",IFERROR(_xll.BDP(TKR,$G80,"EQY_FUND_RELATIVE_PERIOD",AB$12,"FA_ADJUSTED",ADJ,"EQY_FUND_CRNCY",CURR_O,"ACCOUNTING_STANDARD_OVERRIDE",ACC_O,"EQY_CONSOLIDATED",CONS_O,"fill=b")*1,"")))</f>
        <v/>
      </c>
      <c r="AC80" s="14" t="str">
        <f>IF(LEN($G80)=0,"",IF(LEN(AC$12)=0,"",IFERROR(_xll.BDP(TKR,$G80,"EQY_FUND_RELATIVE_PERIOD",AC$12,"FA_ADJUSTED",ADJ,"EQY_FUND_CRNCY",CURR_O,"ACCOUNTING_STANDARD_OVERRIDE",ACC_O,"EQY_CONSOLIDATED",CONS_O,"fill=b")*1,"")))</f>
        <v/>
      </c>
      <c r="AD80" s="14" t="str">
        <f>IF(LEN($G80)=0,"",IF(LEN(AD$12)=0,"",IFERROR(_xll.BDP(TKR,$G80,"EQY_FUND_RELATIVE_PERIOD",AD$12,"FA_ADJUSTED",ADJ,"EQY_FUND_CRNCY",CURR_O,"ACCOUNTING_STANDARD_OVERRIDE",ACC_O,"EQY_CONSOLIDATED",CONS_O,"fill=b")*1,"")))</f>
        <v/>
      </c>
      <c r="AE80" s="14" t="str">
        <f>IF(LEN($G80)=0,"",IF(LEN(AE$12)=0,"",IFERROR(_xll.BDP(TKR,$G80,"EQY_FUND_RELATIVE_PERIOD",AE$12,"FA_ADJUSTED",ADJ,"EQY_FUND_CRNCY",CURR_O,"ACCOUNTING_STANDARD_OVERRIDE",ACC_O,"EQY_CONSOLIDATED",CONS_O,"fill=b")*1,"")))</f>
        <v/>
      </c>
      <c r="AF80" s="14" t="str">
        <f>IF(LEN($G80)=0,"",IF(LEN(AF$12)=0,"",IFERROR(_xll.BDP(TKR,$G80,"EQY_FUND_RELATIVE_PERIOD",AF$12,"FA_ADJUSTED",ADJ,"EQY_FUND_CRNCY",CURR_O,"ACCOUNTING_STANDARD_OVERRIDE",ACC_O,"EQY_CONSOLIDATED",CONS_O,"fill=b")*1,"")))</f>
        <v/>
      </c>
      <c r="AG80" s="14" t="str">
        <f>IF(LEN($G80)=0,"",IF(LEN(AG$12)=0,"",IFERROR(_xll.BDP(TKR,$G80,"EQY_FUND_RELATIVE_PERIOD",AG$12,"FA_ADJUSTED",ADJ,"EQY_FUND_CRNCY",CURR_O,"ACCOUNTING_STANDARD_OVERRIDE",ACC_O,"EQY_CONSOLIDATED",CONS_O,"fill=b")*1,"")))</f>
        <v/>
      </c>
      <c r="AH80" s="14" t="str">
        <f>IF(LEN($G80)=0,"",IF(LEN(AH$12)=0,"",IFERROR(_xll.BDP(TKR,$G80,"EQY_FUND_RELATIVE_PERIOD",AH$12,"FA_ADJUSTED",ADJ,"EQY_FUND_CRNCY",CURR_O,"ACCOUNTING_STANDARD_OVERRIDE",ACC_O,"EQY_CONSOLIDATED",CONS_O,"fill=b")*1,"")))</f>
        <v/>
      </c>
      <c r="AI80" s="14" t="str">
        <f>IF(LEN($G80)=0,"",IF(LEN(AI$12)=0,"",IFERROR(_xll.BDP(TKR,$G80,"EQY_FUND_RELATIVE_PERIOD",AI$12,"FA_ADJUSTED",ADJ,"EQY_FUND_CRNCY",CURR_O,"ACCOUNTING_STANDARD_OVERRIDE",ACC_O,"EQY_CONSOLIDATED",CONS_O,"fill=b")*1,"")))</f>
        <v/>
      </c>
      <c r="AJ80" s="14" t="str">
        <f>IF(LEN($G80)=0,"",IF(LEN(AJ$12)=0,"",IFERROR(_xll.BDP(TKR,$G80,"EQY_FUND_RELATIVE_PERIOD",AJ$12,"FA_ADJUSTED",ADJ,"EQY_FUND_CRNCY",CURR_O,"ACCOUNTING_STANDARD_OVERRIDE",ACC_O,"EQY_CONSOLIDATED",CONS_O,"fill=b")*1,"")))</f>
        <v/>
      </c>
      <c r="AK80" s="14" t="str">
        <f>IF(LEN($G80)=0,"",IF(LEN(AK$12)=0,"",IFERROR(_xll.BDP(TKR,$G80,"EQY_FUND_RELATIVE_PERIOD",AK$12,"FA_ADJUSTED",ADJ,"EQY_FUND_CRNCY",CURR_O,"ACCOUNTING_STANDARD_OVERRIDE",ACC_O,"EQY_CONSOLIDATED",CONS_O,"fill=b")*1,"")))</f>
        <v/>
      </c>
      <c r="AL80" s="14" t="str">
        <f>IF(LEN($G80)=0,"",IF(LEN(AL$12)=0,"",IFERROR(_xll.BDP(TKR,$G80,"EQY_FUND_RELATIVE_PERIOD",AL$12,"FA_ADJUSTED",ADJ,"EQY_FUND_CRNCY",CURR_O,"ACCOUNTING_STANDARD_OVERRIDE",ACC_O,"EQY_CONSOLIDATED",CONS_O,"fill=b")*1,"")))</f>
        <v/>
      </c>
      <c r="AM80" s="14" t="str">
        <f>IF(LEN($G80)=0,"",IF(LEN(AM$12)=0,"",IFERROR(_xll.BDP(TKR,$G80,"EQY_FUND_RELATIVE_PERIOD",AM$12,"FA_ADJUSTED",ADJ,"EQY_FUND_CRNCY",CURR_O,"ACCOUNTING_STANDARD_OVERRIDE",ACC_O,"EQY_CONSOLIDATED",CONS_O,"fill=b")*1,"")))</f>
        <v/>
      </c>
      <c r="AN80" s="14" t="str">
        <f>IF(LEN($G80)=0,"",IF(LEN(AN$12)=0,"",IFERROR(_xll.BDP(TKR,$G80,"EQY_FUND_RELATIVE_PERIOD",AN$12,"FA_ADJUSTED",ADJ,"EQY_FUND_CRNCY",CURR_O,"ACCOUNTING_STANDARD_OVERRIDE",ACC_O,"EQY_CONSOLIDATED",CONS_O,"fill=b")*1,"")))</f>
        <v/>
      </c>
      <c r="AO80" s="14" t="str">
        <f>IF(LEN($G80)=0,"",IF(LEN(AO$12)=0,"",IFERROR(_xll.BDP(TKR,$G80,"EQY_FUND_RELATIVE_PERIOD",AO$12,"FA_ADJUSTED",ADJ,"EQY_FUND_CRNCY",CURR_O,"ACCOUNTING_STANDARD_OVERRIDE",ACC_O,"EQY_CONSOLIDATED",CONS_O,"fill=b")*1,"")))</f>
        <v/>
      </c>
      <c r="AP80" s="14" t="str">
        <f>IF(LEN($G80)=0,"",IF(LEN(AP$12)=0,"",IFERROR(_xll.BDP(TKR,$G80,"EQY_FUND_RELATIVE_PERIOD",AP$12,"FA_ADJUSTED",ADJ,"EQY_FUND_CRNCY",CURR_O,"ACCOUNTING_STANDARD_OVERRIDE",ACC_O,"EQY_CONSOLIDATED",CONS_O,"fill=b")*1,"")))</f>
        <v/>
      </c>
      <c r="AQ80" s="14" t="str">
        <f>IF(LEN($G80)=0,"",IF(LEN(AQ$12)=0,"",IFERROR(_xll.BDP(TKR,$G80,"EQY_FUND_RELATIVE_PERIOD",AQ$12,"FA_ADJUSTED",ADJ,"EQY_FUND_CRNCY",CURR_O,"ACCOUNTING_STANDARD_OVERRIDE",ACC_O,"EQY_CONSOLIDATED",CONS_O,"fill=b")*1,"")))</f>
        <v/>
      </c>
      <c r="AR80" s="14" t="str">
        <f>IF(LEN($G80)=0,"",IF(LEN(AR$12)=0,"",IFERROR(_xll.BDP(TKR,$G80,"EQY_FUND_RELATIVE_PERIOD",AR$12,"FA_ADJUSTED",ADJ,"EQY_FUND_CRNCY",CURR_O,"ACCOUNTING_STANDARD_OVERRIDE",ACC_O,"EQY_CONSOLIDATED",CONS_O,"fill=b")*1,"")))</f>
        <v/>
      </c>
      <c r="AS80" s="14" t="str">
        <f>IF(LEN($G80)=0,"",IF(LEN(AS$12)=0,"",IFERROR(_xll.BDP(TKR,$G80,"EQY_FUND_RELATIVE_PERIOD",AS$12,"FA_ADJUSTED",ADJ,"EQY_FUND_CRNCY",CURR_O,"ACCOUNTING_STANDARD_OVERRIDE",ACC_O,"EQY_CONSOLIDATED",CONS_O,"fill=b")*1,"")))</f>
        <v/>
      </c>
      <c r="AT80" s="14" t="str">
        <f>IF(LEN($G80)=0,"",IF(LEN(AT$12)=0,"",IFERROR(_xll.BDP(TKR,$G80,"EQY_FUND_RELATIVE_PERIOD",AT$12,"FA_ADJUSTED",ADJ,"EQY_FUND_CRNCY",CURR_O,"ACCOUNTING_STANDARD_OVERRIDE",ACC_O,"EQY_CONSOLIDATED",CONS_O,"fill=b")*1,"")))</f>
        <v/>
      </c>
      <c r="AU80" s="14" t="str">
        <f>IF(LEN($G80)=0,"",IF(LEN(AU$12)=0,"",IFERROR(_xll.BDP(TKR,$G80,"EQY_FUND_RELATIVE_PERIOD",AU$12,"FA_ADJUSTED",ADJ,"EQY_FUND_CRNCY",CURR_O,"ACCOUNTING_STANDARD_OVERRIDE",ACC_O,"EQY_CONSOLIDATED",CONS_O,"fill=b")*1,"")))</f>
        <v/>
      </c>
      <c r="AV80" s="14" t="str">
        <f>IF(LEN($G80)=0,"",IF(LEN(AV$12)=0,"",IFERROR(_xll.BDP(TKR,$G80,"EQY_FUND_RELATIVE_PERIOD",AV$12,"FA_ADJUSTED",ADJ,"EQY_FUND_CRNCY",CURR_O,"ACCOUNTING_STANDARD_OVERRIDE",ACC_O,"EQY_CONSOLIDATED",CONS_O,"fill=b")*1,"")))</f>
        <v/>
      </c>
      <c r="AW80" s="14" t="str">
        <f>IF(LEN($G80)=0,"",IF(LEN(AW$12)=0,"",IFERROR(_xll.BDP(TKR,$G80,"EQY_FUND_RELATIVE_PERIOD",AW$12,"FA_ADJUSTED",ADJ,"EQY_FUND_CRNCY",CURR_O,"ACCOUNTING_STANDARD_OVERRIDE",ACC_O,"EQY_CONSOLIDATED",CONS_O,"fill=b")*1,"")))</f>
        <v/>
      </c>
      <c r="AX80" s="14" t="str">
        <f>IF(LEN($G80)=0,"",IF(LEN(AX$12)=0,"",IFERROR(_xll.BDP(TKR,$G80,"EQY_FUND_RELATIVE_PERIOD",AX$12,"FA_ADJUSTED",ADJ,"EQY_FUND_CRNCY",CURR_O,"ACCOUNTING_STANDARD_OVERRIDE",ACC_O,"EQY_CONSOLIDATED",CONS_O,"fill=b")*1,"")))</f>
        <v/>
      </c>
      <c r="AY80" s="14" t="str">
        <f>IF(LEN($G80)=0,"",IF(LEN(AY$12)=0,"",IFERROR(_xll.BDP(TKR,$G80,"EQY_FUND_RELATIVE_PERIOD",AY$12,"FA_ADJUSTED",ADJ,"EQY_FUND_CRNCY",CURR_O,"ACCOUNTING_STANDARD_OVERRIDE",ACC_O,"EQY_CONSOLIDATED",CONS_O,"fill=b")*1,"")))</f>
        <v/>
      </c>
      <c r="AZ80" s="14" t="str">
        <f>IF(LEN($G80)=0,"",IF(LEN(AZ$12)=0,"",IFERROR(_xll.BDP(TKR,$G80,"EQY_FUND_RELATIVE_PERIOD",AZ$12,"FA_ADJUSTED",ADJ,"EQY_FUND_CRNCY",CURR_O,"ACCOUNTING_STANDARD_OVERRIDE",ACC_O,"EQY_CONSOLIDATED",CONS_O,"fill=b")*1,"")))</f>
        <v/>
      </c>
      <c r="BA80" s="14" t="str">
        <f>IF(LEN($G80)=0,"",IF(LEN(BA$12)=0,"",IFERROR(_xll.BDP(TKR,$G80,"EQY_FUND_RELATIVE_PERIOD",BA$12,"FA_ADJUSTED",ADJ,"EQY_FUND_CRNCY",CURR_O,"ACCOUNTING_STANDARD_OVERRIDE",ACC_O,"EQY_CONSOLIDATED",CONS_O,"fill=b")*1,"")))</f>
        <v/>
      </c>
      <c r="BB80" s="14" t="str">
        <f>IF(LEN($G80)=0,"",IF(LEN(BB$12)=0,"",IFERROR(_xll.BDP(TKR,$G80,"EQY_FUND_RELATIVE_PERIOD",BB$12,"FA_ADJUSTED",ADJ,"EQY_FUND_CRNCY",CURR_O,"ACCOUNTING_STANDARD_OVERRIDE",ACC_O,"EQY_CONSOLIDATED",CONS_O,"fill=b")*1,"")))</f>
        <v/>
      </c>
      <c r="BC80" s="14" t="str">
        <f>IF(LEN($G80)=0,"",IF(LEN(BC$12)=0,"",IFERROR(_xll.BDP(TKR,$G80,"EQY_FUND_RELATIVE_PERIOD",BC$12,"FA_ADJUSTED",ADJ,"EQY_FUND_CRNCY",CURR_O,"ACCOUNTING_STANDARD_OVERRIDE",ACC_O,"EQY_CONSOLIDATED",CONS_O,"fill=b")*1,"")))</f>
        <v/>
      </c>
      <c r="BD80" s="14" t="str">
        <f>IF(LEN($G80)=0,"",IF(LEN(BD$12)=0,"",IFERROR(_xll.BDP(TKR,$G80,"EQY_FUND_RELATIVE_PERIOD",BD$12,"FA_ADJUSTED",ADJ,"EQY_FUND_CRNCY",CURR_O,"ACCOUNTING_STANDARD_OVERRIDE",ACC_O,"EQY_CONSOLIDATED",CONS_O,"fill=b")*1,"")))</f>
        <v/>
      </c>
    </row>
    <row r="81" spans="17:56">
      <c r="Q81" s="14" t="str">
        <f>IF(LEN($G81)=0,"",IF(LEN(Q$12)=0,"",IFERROR(_xll.BDP(TKR,$G81,"EQY_FUND_RELATIVE_PERIOD",Q$12,"FA_ADJUSTED",ADJ,"EQY_FUND_CRNCY",CURR_O,"ACCOUNTING_STANDARD_OVERRIDE",ACC_O,"EQY_CONSOLIDATED",CONS_O,"fill=b")*1,"")))</f>
        <v/>
      </c>
      <c r="R81" s="14" t="str">
        <f>IF(LEN($G81)=0,"",IF(LEN(R$12)=0,"",IFERROR(_xll.BDP(TKR,$G81,"EQY_FUND_RELATIVE_PERIOD",R$12,"FA_ADJUSTED",ADJ,"EQY_FUND_CRNCY",CURR_O,"ACCOUNTING_STANDARD_OVERRIDE",ACC_O,"EQY_CONSOLIDATED",CONS_O,"fill=b")*1,"")))</f>
        <v/>
      </c>
      <c r="S81" s="14" t="str">
        <f>IF(LEN($G81)=0,"",IF(LEN(S$12)=0,"",IFERROR(_xll.BDP(TKR,$G81,"EQY_FUND_RELATIVE_PERIOD",S$12,"FA_ADJUSTED",ADJ,"EQY_FUND_CRNCY",CURR_O,"ACCOUNTING_STANDARD_OVERRIDE",ACC_O,"EQY_CONSOLIDATED",CONS_O,"fill=b")*1,"")))</f>
        <v/>
      </c>
      <c r="T81" s="14" t="str">
        <f>IF(LEN($G81)=0,"",IF(LEN(T$12)=0,"",IFERROR(_xll.BDP(TKR,$G81,"EQY_FUND_RELATIVE_PERIOD",T$12,"FA_ADJUSTED",ADJ,"EQY_FUND_CRNCY",CURR_O,"ACCOUNTING_STANDARD_OVERRIDE",ACC_O,"EQY_CONSOLIDATED",CONS_O,"fill=b")*1,"")))</f>
        <v/>
      </c>
      <c r="U81" s="14" t="str">
        <f>IF(LEN($G81)=0,"",IF(LEN(U$12)=0,"",IFERROR(_xll.BDP(TKR,$G81,"EQY_FUND_RELATIVE_PERIOD",U$12,"FA_ADJUSTED",ADJ,"EQY_FUND_CRNCY",CURR_O,"ACCOUNTING_STANDARD_OVERRIDE",ACC_O,"EQY_CONSOLIDATED",CONS_O,"fill=b")*1,"")))</f>
        <v/>
      </c>
      <c r="V81" s="14" t="str">
        <f>IF(LEN($G81)=0,"",IF(LEN(V$12)=0,"",IFERROR(_xll.BDP(TKR,$G81,"EQY_FUND_RELATIVE_PERIOD",V$12,"FA_ADJUSTED",ADJ,"EQY_FUND_CRNCY",CURR_O,"ACCOUNTING_STANDARD_OVERRIDE",ACC_O,"EQY_CONSOLIDATED",CONS_O,"fill=b")*1,"")))</f>
        <v/>
      </c>
      <c r="W81" s="14" t="str">
        <f>IF(LEN($G81)=0,"",IF(LEN(W$12)=0,"",IFERROR(_xll.BDP(TKR,$G81,"EQY_FUND_RELATIVE_PERIOD",W$12,"FA_ADJUSTED",ADJ,"EQY_FUND_CRNCY",CURR_O,"ACCOUNTING_STANDARD_OVERRIDE",ACC_O,"EQY_CONSOLIDATED",CONS_O,"fill=b")*1,"")))</f>
        <v/>
      </c>
      <c r="X81" s="14" t="str">
        <f>IF(LEN($G81)=0,"",IF(LEN(X$12)=0,"",IFERROR(_xll.BDP(TKR,$G81,"EQY_FUND_RELATIVE_PERIOD",X$12,"FA_ADJUSTED",ADJ,"EQY_FUND_CRNCY",CURR_O,"ACCOUNTING_STANDARD_OVERRIDE",ACC_O,"EQY_CONSOLIDATED",CONS_O,"fill=b")*1,"")))</f>
        <v/>
      </c>
      <c r="Y81" s="14" t="str">
        <f>IF(LEN($G81)=0,"",IF(LEN(Y$12)=0,"",IFERROR(_xll.BDP(TKR,$G81,"EQY_FUND_RELATIVE_PERIOD",Y$12,"FA_ADJUSTED",ADJ,"EQY_FUND_CRNCY",CURR_O,"ACCOUNTING_STANDARD_OVERRIDE",ACC_O,"EQY_CONSOLIDATED",CONS_O,"fill=b")*1,"")))</f>
        <v/>
      </c>
      <c r="Z81" s="14" t="str">
        <f>IF(LEN($G81)=0,"",IF(LEN(Z$12)=0,"",IFERROR(_xll.BDP(TKR,$G81,"EQY_FUND_RELATIVE_PERIOD",Z$12,"FA_ADJUSTED",ADJ,"EQY_FUND_CRNCY",CURR_O,"ACCOUNTING_STANDARD_OVERRIDE",ACC_O,"EQY_CONSOLIDATED",CONS_O,"fill=b")*1,"")))</f>
        <v/>
      </c>
      <c r="AA81" s="14" t="str">
        <f>IF(LEN($G81)=0,"",IF(LEN(AA$12)=0,"",IFERROR(_xll.BDP(TKR,$G81,"EQY_FUND_RELATIVE_PERIOD",AA$12,"FA_ADJUSTED",ADJ,"EQY_FUND_CRNCY",CURR_O,"ACCOUNTING_STANDARD_OVERRIDE",ACC_O,"EQY_CONSOLIDATED",CONS_O,"fill=b")*1,"")))</f>
        <v/>
      </c>
      <c r="AB81" s="14" t="str">
        <f>IF(LEN($G81)=0,"",IF(LEN(AB$12)=0,"",IFERROR(_xll.BDP(TKR,$G81,"EQY_FUND_RELATIVE_PERIOD",AB$12,"FA_ADJUSTED",ADJ,"EQY_FUND_CRNCY",CURR_O,"ACCOUNTING_STANDARD_OVERRIDE",ACC_O,"EQY_CONSOLIDATED",CONS_O,"fill=b")*1,"")))</f>
        <v/>
      </c>
      <c r="AC81" s="14" t="str">
        <f>IF(LEN($G81)=0,"",IF(LEN(AC$12)=0,"",IFERROR(_xll.BDP(TKR,$G81,"EQY_FUND_RELATIVE_PERIOD",AC$12,"FA_ADJUSTED",ADJ,"EQY_FUND_CRNCY",CURR_O,"ACCOUNTING_STANDARD_OVERRIDE",ACC_O,"EQY_CONSOLIDATED",CONS_O,"fill=b")*1,"")))</f>
        <v/>
      </c>
      <c r="AD81" s="14" t="str">
        <f>IF(LEN($G81)=0,"",IF(LEN(AD$12)=0,"",IFERROR(_xll.BDP(TKR,$G81,"EQY_FUND_RELATIVE_PERIOD",AD$12,"FA_ADJUSTED",ADJ,"EQY_FUND_CRNCY",CURR_O,"ACCOUNTING_STANDARD_OVERRIDE",ACC_O,"EQY_CONSOLIDATED",CONS_O,"fill=b")*1,"")))</f>
        <v/>
      </c>
      <c r="AE81" s="14" t="str">
        <f>IF(LEN($G81)=0,"",IF(LEN(AE$12)=0,"",IFERROR(_xll.BDP(TKR,$G81,"EQY_FUND_RELATIVE_PERIOD",AE$12,"FA_ADJUSTED",ADJ,"EQY_FUND_CRNCY",CURR_O,"ACCOUNTING_STANDARD_OVERRIDE",ACC_O,"EQY_CONSOLIDATED",CONS_O,"fill=b")*1,"")))</f>
        <v/>
      </c>
      <c r="AF81" s="14" t="str">
        <f>IF(LEN($G81)=0,"",IF(LEN(AF$12)=0,"",IFERROR(_xll.BDP(TKR,$G81,"EQY_FUND_RELATIVE_PERIOD",AF$12,"FA_ADJUSTED",ADJ,"EQY_FUND_CRNCY",CURR_O,"ACCOUNTING_STANDARD_OVERRIDE",ACC_O,"EQY_CONSOLIDATED",CONS_O,"fill=b")*1,"")))</f>
        <v/>
      </c>
      <c r="AG81" s="14" t="str">
        <f>IF(LEN($G81)=0,"",IF(LEN(AG$12)=0,"",IFERROR(_xll.BDP(TKR,$G81,"EQY_FUND_RELATIVE_PERIOD",AG$12,"FA_ADJUSTED",ADJ,"EQY_FUND_CRNCY",CURR_O,"ACCOUNTING_STANDARD_OVERRIDE",ACC_O,"EQY_CONSOLIDATED",CONS_O,"fill=b")*1,"")))</f>
        <v/>
      </c>
      <c r="AH81" s="14" t="str">
        <f>IF(LEN($G81)=0,"",IF(LEN(AH$12)=0,"",IFERROR(_xll.BDP(TKR,$G81,"EQY_FUND_RELATIVE_PERIOD",AH$12,"FA_ADJUSTED",ADJ,"EQY_FUND_CRNCY",CURR_O,"ACCOUNTING_STANDARD_OVERRIDE",ACC_O,"EQY_CONSOLIDATED",CONS_O,"fill=b")*1,"")))</f>
        <v/>
      </c>
      <c r="AI81" s="14" t="str">
        <f>IF(LEN($G81)=0,"",IF(LEN(AI$12)=0,"",IFERROR(_xll.BDP(TKR,$G81,"EQY_FUND_RELATIVE_PERIOD",AI$12,"FA_ADJUSTED",ADJ,"EQY_FUND_CRNCY",CURR_O,"ACCOUNTING_STANDARD_OVERRIDE",ACC_O,"EQY_CONSOLIDATED",CONS_O,"fill=b")*1,"")))</f>
        <v/>
      </c>
      <c r="AJ81" s="14" t="str">
        <f>IF(LEN($G81)=0,"",IF(LEN(AJ$12)=0,"",IFERROR(_xll.BDP(TKR,$G81,"EQY_FUND_RELATIVE_PERIOD",AJ$12,"FA_ADJUSTED",ADJ,"EQY_FUND_CRNCY",CURR_O,"ACCOUNTING_STANDARD_OVERRIDE",ACC_O,"EQY_CONSOLIDATED",CONS_O,"fill=b")*1,"")))</f>
        <v/>
      </c>
      <c r="AK81" s="14" t="str">
        <f>IF(LEN($G81)=0,"",IF(LEN(AK$12)=0,"",IFERROR(_xll.BDP(TKR,$G81,"EQY_FUND_RELATIVE_PERIOD",AK$12,"FA_ADJUSTED",ADJ,"EQY_FUND_CRNCY",CURR_O,"ACCOUNTING_STANDARD_OVERRIDE",ACC_O,"EQY_CONSOLIDATED",CONS_O,"fill=b")*1,"")))</f>
        <v/>
      </c>
      <c r="AL81" s="14" t="str">
        <f>IF(LEN($G81)=0,"",IF(LEN(AL$12)=0,"",IFERROR(_xll.BDP(TKR,$G81,"EQY_FUND_RELATIVE_PERIOD",AL$12,"FA_ADJUSTED",ADJ,"EQY_FUND_CRNCY",CURR_O,"ACCOUNTING_STANDARD_OVERRIDE",ACC_O,"EQY_CONSOLIDATED",CONS_O,"fill=b")*1,"")))</f>
        <v/>
      </c>
      <c r="AM81" s="14" t="str">
        <f>IF(LEN($G81)=0,"",IF(LEN(AM$12)=0,"",IFERROR(_xll.BDP(TKR,$G81,"EQY_FUND_RELATIVE_PERIOD",AM$12,"FA_ADJUSTED",ADJ,"EQY_FUND_CRNCY",CURR_O,"ACCOUNTING_STANDARD_OVERRIDE",ACC_O,"EQY_CONSOLIDATED",CONS_O,"fill=b")*1,"")))</f>
        <v/>
      </c>
      <c r="AN81" s="14" t="str">
        <f>IF(LEN($G81)=0,"",IF(LEN(AN$12)=0,"",IFERROR(_xll.BDP(TKR,$G81,"EQY_FUND_RELATIVE_PERIOD",AN$12,"FA_ADJUSTED",ADJ,"EQY_FUND_CRNCY",CURR_O,"ACCOUNTING_STANDARD_OVERRIDE",ACC_O,"EQY_CONSOLIDATED",CONS_O,"fill=b")*1,"")))</f>
        <v/>
      </c>
      <c r="AO81" s="14" t="str">
        <f>IF(LEN($G81)=0,"",IF(LEN(AO$12)=0,"",IFERROR(_xll.BDP(TKR,$G81,"EQY_FUND_RELATIVE_PERIOD",AO$12,"FA_ADJUSTED",ADJ,"EQY_FUND_CRNCY",CURR_O,"ACCOUNTING_STANDARD_OVERRIDE",ACC_O,"EQY_CONSOLIDATED",CONS_O,"fill=b")*1,"")))</f>
        <v/>
      </c>
      <c r="AP81" s="14" t="str">
        <f>IF(LEN($G81)=0,"",IF(LEN(AP$12)=0,"",IFERROR(_xll.BDP(TKR,$G81,"EQY_FUND_RELATIVE_PERIOD",AP$12,"FA_ADJUSTED",ADJ,"EQY_FUND_CRNCY",CURR_O,"ACCOUNTING_STANDARD_OVERRIDE",ACC_O,"EQY_CONSOLIDATED",CONS_O,"fill=b")*1,"")))</f>
        <v/>
      </c>
      <c r="AQ81" s="14" t="str">
        <f>IF(LEN($G81)=0,"",IF(LEN(AQ$12)=0,"",IFERROR(_xll.BDP(TKR,$G81,"EQY_FUND_RELATIVE_PERIOD",AQ$12,"FA_ADJUSTED",ADJ,"EQY_FUND_CRNCY",CURR_O,"ACCOUNTING_STANDARD_OVERRIDE",ACC_O,"EQY_CONSOLIDATED",CONS_O,"fill=b")*1,"")))</f>
        <v/>
      </c>
      <c r="AR81" s="14" t="str">
        <f>IF(LEN($G81)=0,"",IF(LEN(AR$12)=0,"",IFERROR(_xll.BDP(TKR,$G81,"EQY_FUND_RELATIVE_PERIOD",AR$12,"FA_ADJUSTED",ADJ,"EQY_FUND_CRNCY",CURR_O,"ACCOUNTING_STANDARD_OVERRIDE",ACC_O,"EQY_CONSOLIDATED",CONS_O,"fill=b")*1,"")))</f>
        <v/>
      </c>
      <c r="AS81" s="14" t="str">
        <f>IF(LEN($G81)=0,"",IF(LEN(AS$12)=0,"",IFERROR(_xll.BDP(TKR,$G81,"EQY_FUND_RELATIVE_PERIOD",AS$12,"FA_ADJUSTED",ADJ,"EQY_FUND_CRNCY",CURR_O,"ACCOUNTING_STANDARD_OVERRIDE",ACC_O,"EQY_CONSOLIDATED",CONS_O,"fill=b")*1,"")))</f>
        <v/>
      </c>
      <c r="AT81" s="14" t="str">
        <f>IF(LEN($G81)=0,"",IF(LEN(AT$12)=0,"",IFERROR(_xll.BDP(TKR,$G81,"EQY_FUND_RELATIVE_PERIOD",AT$12,"FA_ADJUSTED",ADJ,"EQY_FUND_CRNCY",CURR_O,"ACCOUNTING_STANDARD_OVERRIDE",ACC_O,"EQY_CONSOLIDATED",CONS_O,"fill=b")*1,"")))</f>
        <v/>
      </c>
      <c r="AU81" s="14" t="str">
        <f>IF(LEN($G81)=0,"",IF(LEN(AU$12)=0,"",IFERROR(_xll.BDP(TKR,$G81,"EQY_FUND_RELATIVE_PERIOD",AU$12,"FA_ADJUSTED",ADJ,"EQY_FUND_CRNCY",CURR_O,"ACCOUNTING_STANDARD_OVERRIDE",ACC_O,"EQY_CONSOLIDATED",CONS_O,"fill=b")*1,"")))</f>
        <v/>
      </c>
      <c r="AV81" s="14" t="str">
        <f>IF(LEN($G81)=0,"",IF(LEN(AV$12)=0,"",IFERROR(_xll.BDP(TKR,$G81,"EQY_FUND_RELATIVE_PERIOD",AV$12,"FA_ADJUSTED",ADJ,"EQY_FUND_CRNCY",CURR_O,"ACCOUNTING_STANDARD_OVERRIDE",ACC_O,"EQY_CONSOLIDATED",CONS_O,"fill=b")*1,"")))</f>
        <v/>
      </c>
      <c r="AW81" s="14" t="str">
        <f>IF(LEN($G81)=0,"",IF(LEN(AW$12)=0,"",IFERROR(_xll.BDP(TKR,$G81,"EQY_FUND_RELATIVE_PERIOD",AW$12,"FA_ADJUSTED",ADJ,"EQY_FUND_CRNCY",CURR_O,"ACCOUNTING_STANDARD_OVERRIDE",ACC_O,"EQY_CONSOLIDATED",CONS_O,"fill=b")*1,"")))</f>
        <v/>
      </c>
      <c r="AX81" s="14" t="str">
        <f>IF(LEN($G81)=0,"",IF(LEN(AX$12)=0,"",IFERROR(_xll.BDP(TKR,$G81,"EQY_FUND_RELATIVE_PERIOD",AX$12,"FA_ADJUSTED",ADJ,"EQY_FUND_CRNCY",CURR_O,"ACCOUNTING_STANDARD_OVERRIDE",ACC_O,"EQY_CONSOLIDATED",CONS_O,"fill=b")*1,"")))</f>
        <v/>
      </c>
      <c r="AY81" s="14" t="str">
        <f>IF(LEN($G81)=0,"",IF(LEN(AY$12)=0,"",IFERROR(_xll.BDP(TKR,$G81,"EQY_FUND_RELATIVE_PERIOD",AY$12,"FA_ADJUSTED",ADJ,"EQY_FUND_CRNCY",CURR_O,"ACCOUNTING_STANDARD_OVERRIDE",ACC_O,"EQY_CONSOLIDATED",CONS_O,"fill=b")*1,"")))</f>
        <v/>
      </c>
      <c r="AZ81" s="14" t="str">
        <f>IF(LEN($G81)=0,"",IF(LEN(AZ$12)=0,"",IFERROR(_xll.BDP(TKR,$G81,"EQY_FUND_RELATIVE_PERIOD",AZ$12,"FA_ADJUSTED",ADJ,"EQY_FUND_CRNCY",CURR_O,"ACCOUNTING_STANDARD_OVERRIDE",ACC_O,"EQY_CONSOLIDATED",CONS_O,"fill=b")*1,"")))</f>
        <v/>
      </c>
      <c r="BA81" s="14" t="str">
        <f>IF(LEN($G81)=0,"",IF(LEN(BA$12)=0,"",IFERROR(_xll.BDP(TKR,$G81,"EQY_FUND_RELATIVE_PERIOD",BA$12,"FA_ADJUSTED",ADJ,"EQY_FUND_CRNCY",CURR_O,"ACCOUNTING_STANDARD_OVERRIDE",ACC_O,"EQY_CONSOLIDATED",CONS_O,"fill=b")*1,"")))</f>
        <v/>
      </c>
      <c r="BB81" s="14" t="str">
        <f>IF(LEN($G81)=0,"",IF(LEN(BB$12)=0,"",IFERROR(_xll.BDP(TKR,$G81,"EQY_FUND_RELATIVE_PERIOD",BB$12,"FA_ADJUSTED",ADJ,"EQY_FUND_CRNCY",CURR_O,"ACCOUNTING_STANDARD_OVERRIDE",ACC_O,"EQY_CONSOLIDATED",CONS_O,"fill=b")*1,"")))</f>
        <v/>
      </c>
      <c r="BC81" s="14" t="str">
        <f>IF(LEN($G81)=0,"",IF(LEN(BC$12)=0,"",IFERROR(_xll.BDP(TKR,$G81,"EQY_FUND_RELATIVE_PERIOD",BC$12,"FA_ADJUSTED",ADJ,"EQY_FUND_CRNCY",CURR_O,"ACCOUNTING_STANDARD_OVERRIDE",ACC_O,"EQY_CONSOLIDATED",CONS_O,"fill=b")*1,"")))</f>
        <v/>
      </c>
      <c r="BD81" s="14" t="str">
        <f>IF(LEN($G81)=0,"",IF(LEN(BD$12)=0,"",IFERROR(_xll.BDP(TKR,$G81,"EQY_FUND_RELATIVE_PERIOD",BD$12,"FA_ADJUSTED",ADJ,"EQY_FUND_CRNCY",CURR_O,"ACCOUNTING_STANDARD_OVERRIDE",ACC_O,"EQY_CONSOLIDATED",CONS_O,"fill=b")*1,"")))</f>
        <v/>
      </c>
    </row>
    <row r="82" spans="17:56">
      <c r="Q82" s="14" t="str">
        <f>IF(LEN($G82)=0,"",IF(LEN(Q$12)=0,"",IFERROR(_xll.BDP(TKR,$G82,"EQY_FUND_RELATIVE_PERIOD",Q$12,"FA_ADJUSTED",ADJ,"EQY_FUND_CRNCY",CURR_O,"ACCOUNTING_STANDARD_OVERRIDE",ACC_O,"EQY_CONSOLIDATED",CONS_O,"fill=b")*1,"")))</f>
        <v/>
      </c>
      <c r="R82" s="14" t="str">
        <f>IF(LEN($G82)=0,"",IF(LEN(R$12)=0,"",IFERROR(_xll.BDP(TKR,$G82,"EQY_FUND_RELATIVE_PERIOD",R$12,"FA_ADJUSTED",ADJ,"EQY_FUND_CRNCY",CURR_O,"ACCOUNTING_STANDARD_OVERRIDE",ACC_O,"EQY_CONSOLIDATED",CONS_O,"fill=b")*1,"")))</f>
        <v/>
      </c>
      <c r="S82" s="14" t="str">
        <f>IF(LEN($G82)=0,"",IF(LEN(S$12)=0,"",IFERROR(_xll.BDP(TKR,$G82,"EQY_FUND_RELATIVE_PERIOD",S$12,"FA_ADJUSTED",ADJ,"EQY_FUND_CRNCY",CURR_O,"ACCOUNTING_STANDARD_OVERRIDE",ACC_O,"EQY_CONSOLIDATED",CONS_O,"fill=b")*1,"")))</f>
        <v/>
      </c>
      <c r="T82" s="14" t="str">
        <f>IF(LEN($G82)=0,"",IF(LEN(T$12)=0,"",IFERROR(_xll.BDP(TKR,$G82,"EQY_FUND_RELATIVE_PERIOD",T$12,"FA_ADJUSTED",ADJ,"EQY_FUND_CRNCY",CURR_O,"ACCOUNTING_STANDARD_OVERRIDE",ACC_O,"EQY_CONSOLIDATED",CONS_O,"fill=b")*1,"")))</f>
        <v/>
      </c>
      <c r="U82" s="14" t="str">
        <f>IF(LEN($G82)=0,"",IF(LEN(U$12)=0,"",IFERROR(_xll.BDP(TKR,$G82,"EQY_FUND_RELATIVE_PERIOD",U$12,"FA_ADJUSTED",ADJ,"EQY_FUND_CRNCY",CURR_O,"ACCOUNTING_STANDARD_OVERRIDE",ACC_O,"EQY_CONSOLIDATED",CONS_O,"fill=b")*1,"")))</f>
        <v/>
      </c>
      <c r="V82" s="14" t="str">
        <f>IF(LEN($G82)=0,"",IF(LEN(V$12)=0,"",IFERROR(_xll.BDP(TKR,$G82,"EQY_FUND_RELATIVE_PERIOD",V$12,"FA_ADJUSTED",ADJ,"EQY_FUND_CRNCY",CURR_O,"ACCOUNTING_STANDARD_OVERRIDE",ACC_O,"EQY_CONSOLIDATED",CONS_O,"fill=b")*1,"")))</f>
        <v/>
      </c>
      <c r="W82" s="14" t="str">
        <f>IF(LEN($G82)=0,"",IF(LEN(W$12)=0,"",IFERROR(_xll.BDP(TKR,$G82,"EQY_FUND_RELATIVE_PERIOD",W$12,"FA_ADJUSTED",ADJ,"EQY_FUND_CRNCY",CURR_O,"ACCOUNTING_STANDARD_OVERRIDE",ACC_O,"EQY_CONSOLIDATED",CONS_O,"fill=b")*1,"")))</f>
        <v/>
      </c>
      <c r="X82" s="14" t="str">
        <f>IF(LEN($G82)=0,"",IF(LEN(X$12)=0,"",IFERROR(_xll.BDP(TKR,$G82,"EQY_FUND_RELATIVE_PERIOD",X$12,"FA_ADJUSTED",ADJ,"EQY_FUND_CRNCY",CURR_O,"ACCOUNTING_STANDARD_OVERRIDE",ACC_O,"EQY_CONSOLIDATED",CONS_O,"fill=b")*1,"")))</f>
        <v/>
      </c>
      <c r="Y82" s="14" t="str">
        <f>IF(LEN($G82)=0,"",IF(LEN(Y$12)=0,"",IFERROR(_xll.BDP(TKR,$G82,"EQY_FUND_RELATIVE_PERIOD",Y$12,"FA_ADJUSTED",ADJ,"EQY_FUND_CRNCY",CURR_O,"ACCOUNTING_STANDARD_OVERRIDE",ACC_O,"EQY_CONSOLIDATED",CONS_O,"fill=b")*1,"")))</f>
        <v/>
      </c>
      <c r="Z82" s="14" t="str">
        <f>IF(LEN($G82)=0,"",IF(LEN(Z$12)=0,"",IFERROR(_xll.BDP(TKR,$G82,"EQY_FUND_RELATIVE_PERIOD",Z$12,"FA_ADJUSTED",ADJ,"EQY_FUND_CRNCY",CURR_O,"ACCOUNTING_STANDARD_OVERRIDE",ACC_O,"EQY_CONSOLIDATED",CONS_O,"fill=b")*1,"")))</f>
        <v/>
      </c>
      <c r="AA82" s="14" t="str">
        <f>IF(LEN($G82)=0,"",IF(LEN(AA$12)=0,"",IFERROR(_xll.BDP(TKR,$G82,"EQY_FUND_RELATIVE_PERIOD",AA$12,"FA_ADJUSTED",ADJ,"EQY_FUND_CRNCY",CURR_O,"ACCOUNTING_STANDARD_OVERRIDE",ACC_O,"EQY_CONSOLIDATED",CONS_O,"fill=b")*1,"")))</f>
        <v/>
      </c>
      <c r="AB82" s="14" t="str">
        <f>IF(LEN($G82)=0,"",IF(LEN(AB$12)=0,"",IFERROR(_xll.BDP(TKR,$G82,"EQY_FUND_RELATIVE_PERIOD",AB$12,"FA_ADJUSTED",ADJ,"EQY_FUND_CRNCY",CURR_O,"ACCOUNTING_STANDARD_OVERRIDE",ACC_O,"EQY_CONSOLIDATED",CONS_O,"fill=b")*1,"")))</f>
        <v/>
      </c>
      <c r="AC82" s="14" t="str">
        <f>IF(LEN($G82)=0,"",IF(LEN(AC$12)=0,"",IFERROR(_xll.BDP(TKR,$G82,"EQY_FUND_RELATIVE_PERIOD",AC$12,"FA_ADJUSTED",ADJ,"EQY_FUND_CRNCY",CURR_O,"ACCOUNTING_STANDARD_OVERRIDE",ACC_O,"EQY_CONSOLIDATED",CONS_O,"fill=b")*1,"")))</f>
        <v/>
      </c>
      <c r="AD82" s="14" t="str">
        <f>IF(LEN($G82)=0,"",IF(LEN(AD$12)=0,"",IFERROR(_xll.BDP(TKR,$G82,"EQY_FUND_RELATIVE_PERIOD",AD$12,"FA_ADJUSTED",ADJ,"EQY_FUND_CRNCY",CURR_O,"ACCOUNTING_STANDARD_OVERRIDE",ACC_O,"EQY_CONSOLIDATED",CONS_O,"fill=b")*1,"")))</f>
        <v/>
      </c>
      <c r="AE82" s="14" t="str">
        <f>IF(LEN($G82)=0,"",IF(LEN(AE$12)=0,"",IFERROR(_xll.BDP(TKR,$G82,"EQY_FUND_RELATIVE_PERIOD",AE$12,"FA_ADJUSTED",ADJ,"EQY_FUND_CRNCY",CURR_O,"ACCOUNTING_STANDARD_OVERRIDE",ACC_O,"EQY_CONSOLIDATED",CONS_O,"fill=b")*1,"")))</f>
        <v/>
      </c>
      <c r="AF82" s="14" t="str">
        <f>IF(LEN($G82)=0,"",IF(LEN(AF$12)=0,"",IFERROR(_xll.BDP(TKR,$G82,"EQY_FUND_RELATIVE_PERIOD",AF$12,"FA_ADJUSTED",ADJ,"EQY_FUND_CRNCY",CURR_O,"ACCOUNTING_STANDARD_OVERRIDE",ACC_O,"EQY_CONSOLIDATED",CONS_O,"fill=b")*1,"")))</f>
        <v/>
      </c>
      <c r="AG82" s="14" t="str">
        <f>IF(LEN($G82)=0,"",IF(LEN(AG$12)=0,"",IFERROR(_xll.BDP(TKR,$G82,"EQY_FUND_RELATIVE_PERIOD",AG$12,"FA_ADJUSTED",ADJ,"EQY_FUND_CRNCY",CURR_O,"ACCOUNTING_STANDARD_OVERRIDE",ACC_O,"EQY_CONSOLIDATED",CONS_O,"fill=b")*1,"")))</f>
        <v/>
      </c>
      <c r="AH82" s="14" t="str">
        <f>IF(LEN($G82)=0,"",IF(LEN(AH$12)=0,"",IFERROR(_xll.BDP(TKR,$G82,"EQY_FUND_RELATIVE_PERIOD",AH$12,"FA_ADJUSTED",ADJ,"EQY_FUND_CRNCY",CURR_O,"ACCOUNTING_STANDARD_OVERRIDE",ACC_O,"EQY_CONSOLIDATED",CONS_O,"fill=b")*1,"")))</f>
        <v/>
      </c>
      <c r="AI82" s="14" t="str">
        <f>IF(LEN($G82)=0,"",IF(LEN(AI$12)=0,"",IFERROR(_xll.BDP(TKR,$G82,"EQY_FUND_RELATIVE_PERIOD",AI$12,"FA_ADJUSTED",ADJ,"EQY_FUND_CRNCY",CURR_O,"ACCOUNTING_STANDARD_OVERRIDE",ACC_O,"EQY_CONSOLIDATED",CONS_O,"fill=b")*1,"")))</f>
        <v/>
      </c>
      <c r="AJ82" s="14" t="str">
        <f>IF(LEN($G82)=0,"",IF(LEN(AJ$12)=0,"",IFERROR(_xll.BDP(TKR,$G82,"EQY_FUND_RELATIVE_PERIOD",AJ$12,"FA_ADJUSTED",ADJ,"EQY_FUND_CRNCY",CURR_O,"ACCOUNTING_STANDARD_OVERRIDE",ACC_O,"EQY_CONSOLIDATED",CONS_O,"fill=b")*1,"")))</f>
        <v/>
      </c>
      <c r="AK82" s="14" t="str">
        <f>IF(LEN($G82)=0,"",IF(LEN(AK$12)=0,"",IFERROR(_xll.BDP(TKR,$G82,"EQY_FUND_RELATIVE_PERIOD",AK$12,"FA_ADJUSTED",ADJ,"EQY_FUND_CRNCY",CURR_O,"ACCOUNTING_STANDARD_OVERRIDE",ACC_O,"EQY_CONSOLIDATED",CONS_O,"fill=b")*1,"")))</f>
        <v/>
      </c>
      <c r="AL82" s="14" t="str">
        <f>IF(LEN($G82)=0,"",IF(LEN(AL$12)=0,"",IFERROR(_xll.BDP(TKR,$G82,"EQY_FUND_RELATIVE_PERIOD",AL$12,"FA_ADJUSTED",ADJ,"EQY_FUND_CRNCY",CURR_O,"ACCOUNTING_STANDARD_OVERRIDE",ACC_O,"EQY_CONSOLIDATED",CONS_O,"fill=b")*1,"")))</f>
        <v/>
      </c>
      <c r="AM82" s="14" t="str">
        <f>IF(LEN($G82)=0,"",IF(LEN(AM$12)=0,"",IFERROR(_xll.BDP(TKR,$G82,"EQY_FUND_RELATIVE_PERIOD",AM$12,"FA_ADJUSTED",ADJ,"EQY_FUND_CRNCY",CURR_O,"ACCOUNTING_STANDARD_OVERRIDE",ACC_O,"EQY_CONSOLIDATED",CONS_O,"fill=b")*1,"")))</f>
        <v/>
      </c>
      <c r="AN82" s="14" t="str">
        <f>IF(LEN($G82)=0,"",IF(LEN(AN$12)=0,"",IFERROR(_xll.BDP(TKR,$G82,"EQY_FUND_RELATIVE_PERIOD",AN$12,"FA_ADJUSTED",ADJ,"EQY_FUND_CRNCY",CURR_O,"ACCOUNTING_STANDARD_OVERRIDE",ACC_O,"EQY_CONSOLIDATED",CONS_O,"fill=b")*1,"")))</f>
        <v/>
      </c>
      <c r="AO82" s="14" t="str">
        <f>IF(LEN($G82)=0,"",IF(LEN(AO$12)=0,"",IFERROR(_xll.BDP(TKR,$G82,"EQY_FUND_RELATIVE_PERIOD",AO$12,"FA_ADJUSTED",ADJ,"EQY_FUND_CRNCY",CURR_O,"ACCOUNTING_STANDARD_OVERRIDE",ACC_O,"EQY_CONSOLIDATED",CONS_O,"fill=b")*1,"")))</f>
        <v/>
      </c>
      <c r="AP82" s="14" t="str">
        <f>IF(LEN($G82)=0,"",IF(LEN(AP$12)=0,"",IFERROR(_xll.BDP(TKR,$G82,"EQY_FUND_RELATIVE_PERIOD",AP$12,"FA_ADJUSTED",ADJ,"EQY_FUND_CRNCY",CURR_O,"ACCOUNTING_STANDARD_OVERRIDE",ACC_O,"EQY_CONSOLIDATED",CONS_O,"fill=b")*1,"")))</f>
        <v/>
      </c>
      <c r="AQ82" s="14" t="str">
        <f>IF(LEN($G82)=0,"",IF(LEN(AQ$12)=0,"",IFERROR(_xll.BDP(TKR,$G82,"EQY_FUND_RELATIVE_PERIOD",AQ$12,"FA_ADJUSTED",ADJ,"EQY_FUND_CRNCY",CURR_O,"ACCOUNTING_STANDARD_OVERRIDE",ACC_O,"EQY_CONSOLIDATED",CONS_O,"fill=b")*1,"")))</f>
        <v/>
      </c>
      <c r="AR82" s="14" t="str">
        <f>IF(LEN($G82)=0,"",IF(LEN(AR$12)=0,"",IFERROR(_xll.BDP(TKR,$G82,"EQY_FUND_RELATIVE_PERIOD",AR$12,"FA_ADJUSTED",ADJ,"EQY_FUND_CRNCY",CURR_O,"ACCOUNTING_STANDARD_OVERRIDE",ACC_O,"EQY_CONSOLIDATED",CONS_O,"fill=b")*1,"")))</f>
        <v/>
      </c>
      <c r="AS82" s="14" t="str">
        <f>IF(LEN($G82)=0,"",IF(LEN(AS$12)=0,"",IFERROR(_xll.BDP(TKR,$G82,"EQY_FUND_RELATIVE_PERIOD",AS$12,"FA_ADJUSTED",ADJ,"EQY_FUND_CRNCY",CURR_O,"ACCOUNTING_STANDARD_OVERRIDE",ACC_O,"EQY_CONSOLIDATED",CONS_O,"fill=b")*1,"")))</f>
        <v/>
      </c>
      <c r="AT82" s="14" t="str">
        <f>IF(LEN($G82)=0,"",IF(LEN(AT$12)=0,"",IFERROR(_xll.BDP(TKR,$G82,"EQY_FUND_RELATIVE_PERIOD",AT$12,"FA_ADJUSTED",ADJ,"EQY_FUND_CRNCY",CURR_O,"ACCOUNTING_STANDARD_OVERRIDE",ACC_O,"EQY_CONSOLIDATED",CONS_O,"fill=b")*1,"")))</f>
        <v/>
      </c>
      <c r="AU82" s="14" t="str">
        <f>IF(LEN($G82)=0,"",IF(LEN(AU$12)=0,"",IFERROR(_xll.BDP(TKR,$G82,"EQY_FUND_RELATIVE_PERIOD",AU$12,"FA_ADJUSTED",ADJ,"EQY_FUND_CRNCY",CURR_O,"ACCOUNTING_STANDARD_OVERRIDE",ACC_O,"EQY_CONSOLIDATED",CONS_O,"fill=b")*1,"")))</f>
        <v/>
      </c>
      <c r="AV82" s="14" t="str">
        <f>IF(LEN($G82)=0,"",IF(LEN(AV$12)=0,"",IFERROR(_xll.BDP(TKR,$G82,"EQY_FUND_RELATIVE_PERIOD",AV$12,"FA_ADJUSTED",ADJ,"EQY_FUND_CRNCY",CURR_O,"ACCOUNTING_STANDARD_OVERRIDE",ACC_O,"EQY_CONSOLIDATED",CONS_O,"fill=b")*1,"")))</f>
        <v/>
      </c>
      <c r="AW82" s="14" t="str">
        <f>IF(LEN($G82)=0,"",IF(LEN(AW$12)=0,"",IFERROR(_xll.BDP(TKR,$G82,"EQY_FUND_RELATIVE_PERIOD",AW$12,"FA_ADJUSTED",ADJ,"EQY_FUND_CRNCY",CURR_O,"ACCOUNTING_STANDARD_OVERRIDE",ACC_O,"EQY_CONSOLIDATED",CONS_O,"fill=b")*1,"")))</f>
        <v/>
      </c>
      <c r="AX82" s="14" t="str">
        <f>IF(LEN($G82)=0,"",IF(LEN(AX$12)=0,"",IFERROR(_xll.BDP(TKR,$G82,"EQY_FUND_RELATIVE_PERIOD",AX$12,"FA_ADJUSTED",ADJ,"EQY_FUND_CRNCY",CURR_O,"ACCOUNTING_STANDARD_OVERRIDE",ACC_O,"EQY_CONSOLIDATED",CONS_O,"fill=b")*1,"")))</f>
        <v/>
      </c>
      <c r="AY82" s="14" t="str">
        <f>IF(LEN($G82)=0,"",IF(LEN(AY$12)=0,"",IFERROR(_xll.BDP(TKR,$G82,"EQY_FUND_RELATIVE_PERIOD",AY$12,"FA_ADJUSTED",ADJ,"EQY_FUND_CRNCY",CURR_O,"ACCOUNTING_STANDARD_OVERRIDE",ACC_O,"EQY_CONSOLIDATED",CONS_O,"fill=b")*1,"")))</f>
        <v/>
      </c>
      <c r="AZ82" s="14" t="str">
        <f>IF(LEN($G82)=0,"",IF(LEN(AZ$12)=0,"",IFERROR(_xll.BDP(TKR,$G82,"EQY_FUND_RELATIVE_PERIOD",AZ$12,"FA_ADJUSTED",ADJ,"EQY_FUND_CRNCY",CURR_O,"ACCOUNTING_STANDARD_OVERRIDE",ACC_O,"EQY_CONSOLIDATED",CONS_O,"fill=b")*1,"")))</f>
        <v/>
      </c>
      <c r="BA82" s="14" t="str">
        <f>IF(LEN($G82)=0,"",IF(LEN(BA$12)=0,"",IFERROR(_xll.BDP(TKR,$G82,"EQY_FUND_RELATIVE_PERIOD",BA$12,"FA_ADJUSTED",ADJ,"EQY_FUND_CRNCY",CURR_O,"ACCOUNTING_STANDARD_OVERRIDE",ACC_O,"EQY_CONSOLIDATED",CONS_O,"fill=b")*1,"")))</f>
        <v/>
      </c>
      <c r="BB82" s="14" t="str">
        <f>IF(LEN($G82)=0,"",IF(LEN(BB$12)=0,"",IFERROR(_xll.BDP(TKR,$G82,"EQY_FUND_RELATIVE_PERIOD",BB$12,"FA_ADJUSTED",ADJ,"EQY_FUND_CRNCY",CURR_O,"ACCOUNTING_STANDARD_OVERRIDE",ACC_O,"EQY_CONSOLIDATED",CONS_O,"fill=b")*1,"")))</f>
        <v/>
      </c>
      <c r="BC82" s="14" t="str">
        <f>IF(LEN($G82)=0,"",IF(LEN(BC$12)=0,"",IFERROR(_xll.BDP(TKR,$G82,"EQY_FUND_RELATIVE_PERIOD",BC$12,"FA_ADJUSTED",ADJ,"EQY_FUND_CRNCY",CURR_O,"ACCOUNTING_STANDARD_OVERRIDE",ACC_O,"EQY_CONSOLIDATED",CONS_O,"fill=b")*1,"")))</f>
        <v/>
      </c>
      <c r="BD82" s="14" t="str">
        <f>IF(LEN($G82)=0,"",IF(LEN(BD$12)=0,"",IFERROR(_xll.BDP(TKR,$G82,"EQY_FUND_RELATIVE_PERIOD",BD$12,"FA_ADJUSTED",ADJ,"EQY_FUND_CRNCY",CURR_O,"ACCOUNTING_STANDARD_OVERRIDE",ACC_O,"EQY_CONSOLIDATED",CONS_O,"fill=b")*1,"")))</f>
        <v/>
      </c>
    </row>
    <row r="83" spans="17:56">
      <c r="Q83" s="14" t="str">
        <f>IF(LEN($G83)=0,"",IF(LEN(Q$12)=0,"",IFERROR(_xll.BDP(TKR,$G83,"EQY_FUND_RELATIVE_PERIOD",Q$12,"FA_ADJUSTED",ADJ,"EQY_FUND_CRNCY",CURR_O,"ACCOUNTING_STANDARD_OVERRIDE",ACC_O,"EQY_CONSOLIDATED",CONS_O,"fill=b")*1,"")))</f>
        <v/>
      </c>
      <c r="R83" s="14" t="str">
        <f>IF(LEN($G83)=0,"",IF(LEN(R$12)=0,"",IFERROR(_xll.BDP(TKR,$G83,"EQY_FUND_RELATIVE_PERIOD",R$12,"FA_ADJUSTED",ADJ,"EQY_FUND_CRNCY",CURR_O,"ACCOUNTING_STANDARD_OVERRIDE",ACC_O,"EQY_CONSOLIDATED",CONS_O,"fill=b")*1,"")))</f>
        <v/>
      </c>
      <c r="S83" s="14" t="str">
        <f>IF(LEN($G83)=0,"",IF(LEN(S$12)=0,"",IFERROR(_xll.BDP(TKR,$G83,"EQY_FUND_RELATIVE_PERIOD",S$12,"FA_ADJUSTED",ADJ,"EQY_FUND_CRNCY",CURR_O,"ACCOUNTING_STANDARD_OVERRIDE",ACC_O,"EQY_CONSOLIDATED",CONS_O,"fill=b")*1,"")))</f>
        <v/>
      </c>
      <c r="T83" s="14" t="str">
        <f>IF(LEN($G83)=0,"",IF(LEN(T$12)=0,"",IFERROR(_xll.BDP(TKR,$G83,"EQY_FUND_RELATIVE_PERIOD",T$12,"FA_ADJUSTED",ADJ,"EQY_FUND_CRNCY",CURR_O,"ACCOUNTING_STANDARD_OVERRIDE",ACC_O,"EQY_CONSOLIDATED",CONS_O,"fill=b")*1,"")))</f>
        <v/>
      </c>
      <c r="U83" s="14" t="str">
        <f>IF(LEN($G83)=0,"",IF(LEN(U$12)=0,"",IFERROR(_xll.BDP(TKR,$G83,"EQY_FUND_RELATIVE_PERIOD",U$12,"FA_ADJUSTED",ADJ,"EQY_FUND_CRNCY",CURR_O,"ACCOUNTING_STANDARD_OVERRIDE",ACC_O,"EQY_CONSOLIDATED",CONS_O,"fill=b")*1,"")))</f>
        <v/>
      </c>
      <c r="V83" s="14" t="str">
        <f>IF(LEN($G83)=0,"",IF(LEN(V$12)=0,"",IFERROR(_xll.BDP(TKR,$G83,"EQY_FUND_RELATIVE_PERIOD",V$12,"FA_ADJUSTED",ADJ,"EQY_FUND_CRNCY",CURR_O,"ACCOUNTING_STANDARD_OVERRIDE",ACC_O,"EQY_CONSOLIDATED",CONS_O,"fill=b")*1,"")))</f>
        <v/>
      </c>
      <c r="W83" s="14" t="str">
        <f>IF(LEN($G83)=0,"",IF(LEN(W$12)=0,"",IFERROR(_xll.BDP(TKR,$G83,"EQY_FUND_RELATIVE_PERIOD",W$12,"FA_ADJUSTED",ADJ,"EQY_FUND_CRNCY",CURR_O,"ACCOUNTING_STANDARD_OVERRIDE",ACC_O,"EQY_CONSOLIDATED",CONS_O,"fill=b")*1,"")))</f>
        <v/>
      </c>
      <c r="X83" s="14" t="str">
        <f>IF(LEN($G83)=0,"",IF(LEN(X$12)=0,"",IFERROR(_xll.BDP(TKR,$G83,"EQY_FUND_RELATIVE_PERIOD",X$12,"FA_ADJUSTED",ADJ,"EQY_FUND_CRNCY",CURR_O,"ACCOUNTING_STANDARD_OVERRIDE",ACC_O,"EQY_CONSOLIDATED",CONS_O,"fill=b")*1,"")))</f>
        <v/>
      </c>
      <c r="Y83" s="14" t="str">
        <f>IF(LEN($G83)=0,"",IF(LEN(Y$12)=0,"",IFERROR(_xll.BDP(TKR,$G83,"EQY_FUND_RELATIVE_PERIOD",Y$12,"FA_ADJUSTED",ADJ,"EQY_FUND_CRNCY",CURR_O,"ACCOUNTING_STANDARD_OVERRIDE",ACC_O,"EQY_CONSOLIDATED",CONS_O,"fill=b")*1,"")))</f>
        <v/>
      </c>
      <c r="Z83" s="14" t="str">
        <f>IF(LEN($G83)=0,"",IF(LEN(Z$12)=0,"",IFERROR(_xll.BDP(TKR,$G83,"EQY_FUND_RELATIVE_PERIOD",Z$12,"FA_ADJUSTED",ADJ,"EQY_FUND_CRNCY",CURR_O,"ACCOUNTING_STANDARD_OVERRIDE",ACC_O,"EQY_CONSOLIDATED",CONS_O,"fill=b")*1,"")))</f>
        <v/>
      </c>
      <c r="AA83" s="14" t="str">
        <f>IF(LEN($G83)=0,"",IF(LEN(AA$12)=0,"",IFERROR(_xll.BDP(TKR,$G83,"EQY_FUND_RELATIVE_PERIOD",AA$12,"FA_ADJUSTED",ADJ,"EQY_FUND_CRNCY",CURR_O,"ACCOUNTING_STANDARD_OVERRIDE",ACC_O,"EQY_CONSOLIDATED",CONS_O,"fill=b")*1,"")))</f>
        <v/>
      </c>
      <c r="AB83" s="14" t="str">
        <f>IF(LEN($G83)=0,"",IF(LEN(AB$12)=0,"",IFERROR(_xll.BDP(TKR,$G83,"EQY_FUND_RELATIVE_PERIOD",AB$12,"FA_ADJUSTED",ADJ,"EQY_FUND_CRNCY",CURR_O,"ACCOUNTING_STANDARD_OVERRIDE",ACC_O,"EQY_CONSOLIDATED",CONS_O,"fill=b")*1,"")))</f>
        <v/>
      </c>
      <c r="AC83" s="14" t="str">
        <f>IF(LEN($G83)=0,"",IF(LEN(AC$12)=0,"",IFERROR(_xll.BDP(TKR,$G83,"EQY_FUND_RELATIVE_PERIOD",AC$12,"FA_ADJUSTED",ADJ,"EQY_FUND_CRNCY",CURR_O,"ACCOUNTING_STANDARD_OVERRIDE",ACC_O,"EQY_CONSOLIDATED",CONS_O,"fill=b")*1,"")))</f>
        <v/>
      </c>
      <c r="AD83" s="14" t="str">
        <f>IF(LEN($G83)=0,"",IF(LEN(AD$12)=0,"",IFERROR(_xll.BDP(TKR,$G83,"EQY_FUND_RELATIVE_PERIOD",AD$12,"FA_ADJUSTED",ADJ,"EQY_FUND_CRNCY",CURR_O,"ACCOUNTING_STANDARD_OVERRIDE",ACC_O,"EQY_CONSOLIDATED",CONS_O,"fill=b")*1,"")))</f>
        <v/>
      </c>
      <c r="AE83" s="14" t="str">
        <f>IF(LEN($G83)=0,"",IF(LEN(AE$12)=0,"",IFERROR(_xll.BDP(TKR,$G83,"EQY_FUND_RELATIVE_PERIOD",AE$12,"FA_ADJUSTED",ADJ,"EQY_FUND_CRNCY",CURR_O,"ACCOUNTING_STANDARD_OVERRIDE",ACC_O,"EQY_CONSOLIDATED",CONS_O,"fill=b")*1,"")))</f>
        <v/>
      </c>
      <c r="AF83" s="14" t="str">
        <f>IF(LEN($G83)=0,"",IF(LEN(AF$12)=0,"",IFERROR(_xll.BDP(TKR,$G83,"EQY_FUND_RELATIVE_PERIOD",AF$12,"FA_ADJUSTED",ADJ,"EQY_FUND_CRNCY",CURR_O,"ACCOUNTING_STANDARD_OVERRIDE",ACC_O,"EQY_CONSOLIDATED",CONS_O,"fill=b")*1,"")))</f>
        <v/>
      </c>
      <c r="AG83" s="14" t="str">
        <f>IF(LEN($G83)=0,"",IF(LEN(AG$12)=0,"",IFERROR(_xll.BDP(TKR,$G83,"EQY_FUND_RELATIVE_PERIOD",AG$12,"FA_ADJUSTED",ADJ,"EQY_FUND_CRNCY",CURR_O,"ACCOUNTING_STANDARD_OVERRIDE",ACC_O,"EQY_CONSOLIDATED",CONS_O,"fill=b")*1,"")))</f>
        <v/>
      </c>
      <c r="AH83" s="14" t="str">
        <f>IF(LEN($G83)=0,"",IF(LEN(AH$12)=0,"",IFERROR(_xll.BDP(TKR,$G83,"EQY_FUND_RELATIVE_PERIOD",AH$12,"FA_ADJUSTED",ADJ,"EQY_FUND_CRNCY",CURR_O,"ACCOUNTING_STANDARD_OVERRIDE",ACC_O,"EQY_CONSOLIDATED",CONS_O,"fill=b")*1,"")))</f>
        <v/>
      </c>
      <c r="AI83" s="14" t="str">
        <f>IF(LEN($G83)=0,"",IF(LEN(AI$12)=0,"",IFERROR(_xll.BDP(TKR,$G83,"EQY_FUND_RELATIVE_PERIOD",AI$12,"FA_ADJUSTED",ADJ,"EQY_FUND_CRNCY",CURR_O,"ACCOUNTING_STANDARD_OVERRIDE",ACC_O,"EQY_CONSOLIDATED",CONS_O,"fill=b")*1,"")))</f>
        <v/>
      </c>
      <c r="AJ83" s="14" t="str">
        <f>IF(LEN($G83)=0,"",IF(LEN(AJ$12)=0,"",IFERROR(_xll.BDP(TKR,$G83,"EQY_FUND_RELATIVE_PERIOD",AJ$12,"FA_ADJUSTED",ADJ,"EQY_FUND_CRNCY",CURR_O,"ACCOUNTING_STANDARD_OVERRIDE",ACC_O,"EQY_CONSOLIDATED",CONS_O,"fill=b")*1,"")))</f>
        <v/>
      </c>
      <c r="AK83" s="14" t="str">
        <f>IF(LEN($G83)=0,"",IF(LEN(AK$12)=0,"",IFERROR(_xll.BDP(TKR,$G83,"EQY_FUND_RELATIVE_PERIOD",AK$12,"FA_ADJUSTED",ADJ,"EQY_FUND_CRNCY",CURR_O,"ACCOUNTING_STANDARD_OVERRIDE",ACC_O,"EQY_CONSOLIDATED",CONS_O,"fill=b")*1,"")))</f>
        <v/>
      </c>
      <c r="AL83" s="14" t="str">
        <f>IF(LEN($G83)=0,"",IF(LEN(AL$12)=0,"",IFERROR(_xll.BDP(TKR,$G83,"EQY_FUND_RELATIVE_PERIOD",AL$12,"FA_ADJUSTED",ADJ,"EQY_FUND_CRNCY",CURR_O,"ACCOUNTING_STANDARD_OVERRIDE",ACC_O,"EQY_CONSOLIDATED",CONS_O,"fill=b")*1,"")))</f>
        <v/>
      </c>
      <c r="AM83" s="14" t="str">
        <f>IF(LEN($G83)=0,"",IF(LEN(AM$12)=0,"",IFERROR(_xll.BDP(TKR,$G83,"EQY_FUND_RELATIVE_PERIOD",AM$12,"FA_ADJUSTED",ADJ,"EQY_FUND_CRNCY",CURR_O,"ACCOUNTING_STANDARD_OVERRIDE",ACC_O,"EQY_CONSOLIDATED",CONS_O,"fill=b")*1,"")))</f>
        <v/>
      </c>
      <c r="AN83" s="14" t="str">
        <f>IF(LEN($G83)=0,"",IF(LEN(AN$12)=0,"",IFERROR(_xll.BDP(TKR,$G83,"EQY_FUND_RELATIVE_PERIOD",AN$12,"FA_ADJUSTED",ADJ,"EQY_FUND_CRNCY",CURR_O,"ACCOUNTING_STANDARD_OVERRIDE",ACC_O,"EQY_CONSOLIDATED",CONS_O,"fill=b")*1,"")))</f>
        <v/>
      </c>
      <c r="AO83" s="14" t="str">
        <f>IF(LEN($G83)=0,"",IF(LEN(AO$12)=0,"",IFERROR(_xll.BDP(TKR,$G83,"EQY_FUND_RELATIVE_PERIOD",AO$12,"FA_ADJUSTED",ADJ,"EQY_FUND_CRNCY",CURR_O,"ACCOUNTING_STANDARD_OVERRIDE",ACC_O,"EQY_CONSOLIDATED",CONS_O,"fill=b")*1,"")))</f>
        <v/>
      </c>
      <c r="AP83" s="14" t="str">
        <f>IF(LEN($G83)=0,"",IF(LEN(AP$12)=0,"",IFERROR(_xll.BDP(TKR,$G83,"EQY_FUND_RELATIVE_PERIOD",AP$12,"FA_ADJUSTED",ADJ,"EQY_FUND_CRNCY",CURR_O,"ACCOUNTING_STANDARD_OVERRIDE",ACC_O,"EQY_CONSOLIDATED",CONS_O,"fill=b")*1,"")))</f>
        <v/>
      </c>
      <c r="AQ83" s="14" t="str">
        <f>IF(LEN($G83)=0,"",IF(LEN(AQ$12)=0,"",IFERROR(_xll.BDP(TKR,$G83,"EQY_FUND_RELATIVE_PERIOD",AQ$12,"FA_ADJUSTED",ADJ,"EQY_FUND_CRNCY",CURR_O,"ACCOUNTING_STANDARD_OVERRIDE",ACC_O,"EQY_CONSOLIDATED",CONS_O,"fill=b")*1,"")))</f>
        <v/>
      </c>
      <c r="AR83" s="14" t="str">
        <f>IF(LEN($G83)=0,"",IF(LEN(AR$12)=0,"",IFERROR(_xll.BDP(TKR,$G83,"EQY_FUND_RELATIVE_PERIOD",AR$12,"FA_ADJUSTED",ADJ,"EQY_FUND_CRNCY",CURR_O,"ACCOUNTING_STANDARD_OVERRIDE",ACC_O,"EQY_CONSOLIDATED",CONS_O,"fill=b")*1,"")))</f>
        <v/>
      </c>
      <c r="AS83" s="14" t="str">
        <f>IF(LEN($G83)=0,"",IF(LEN(AS$12)=0,"",IFERROR(_xll.BDP(TKR,$G83,"EQY_FUND_RELATIVE_PERIOD",AS$12,"FA_ADJUSTED",ADJ,"EQY_FUND_CRNCY",CURR_O,"ACCOUNTING_STANDARD_OVERRIDE",ACC_O,"EQY_CONSOLIDATED",CONS_O,"fill=b")*1,"")))</f>
        <v/>
      </c>
      <c r="AT83" s="14" t="str">
        <f>IF(LEN($G83)=0,"",IF(LEN(AT$12)=0,"",IFERROR(_xll.BDP(TKR,$G83,"EQY_FUND_RELATIVE_PERIOD",AT$12,"FA_ADJUSTED",ADJ,"EQY_FUND_CRNCY",CURR_O,"ACCOUNTING_STANDARD_OVERRIDE",ACC_O,"EQY_CONSOLIDATED",CONS_O,"fill=b")*1,"")))</f>
        <v/>
      </c>
      <c r="AU83" s="14" t="str">
        <f>IF(LEN($G83)=0,"",IF(LEN(AU$12)=0,"",IFERROR(_xll.BDP(TKR,$G83,"EQY_FUND_RELATIVE_PERIOD",AU$12,"FA_ADJUSTED",ADJ,"EQY_FUND_CRNCY",CURR_O,"ACCOUNTING_STANDARD_OVERRIDE",ACC_O,"EQY_CONSOLIDATED",CONS_O,"fill=b")*1,"")))</f>
        <v/>
      </c>
      <c r="AV83" s="14" t="str">
        <f>IF(LEN($G83)=0,"",IF(LEN(AV$12)=0,"",IFERROR(_xll.BDP(TKR,$G83,"EQY_FUND_RELATIVE_PERIOD",AV$12,"FA_ADJUSTED",ADJ,"EQY_FUND_CRNCY",CURR_O,"ACCOUNTING_STANDARD_OVERRIDE",ACC_O,"EQY_CONSOLIDATED",CONS_O,"fill=b")*1,"")))</f>
        <v/>
      </c>
      <c r="AW83" s="14" t="str">
        <f>IF(LEN($G83)=0,"",IF(LEN(AW$12)=0,"",IFERROR(_xll.BDP(TKR,$G83,"EQY_FUND_RELATIVE_PERIOD",AW$12,"FA_ADJUSTED",ADJ,"EQY_FUND_CRNCY",CURR_O,"ACCOUNTING_STANDARD_OVERRIDE",ACC_O,"EQY_CONSOLIDATED",CONS_O,"fill=b")*1,"")))</f>
        <v/>
      </c>
      <c r="AX83" s="14" t="str">
        <f>IF(LEN($G83)=0,"",IF(LEN(AX$12)=0,"",IFERROR(_xll.BDP(TKR,$G83,"EQY_FUND_RELATIVE_PERIOD",AX$12,"FA_ADJUSTED",ADJ,"EQY_FUND_CRNCY",CURR_O,"ACCOUNTING_STANDARD_OVERRIDE",ACC_O,"EQY_CONSOLIDATED",CONS_O,"fill=b")*1,"")))</f>
        <v/>
      </c>
      <c r="AY83" s="14" t="str">
        <f>IF(LEN($G83)=0,"",IF(LEN(AY$12)=0,"",IFERROR(_xll.BDP(TKR,$G83,"EQY_FUND_RELATIVE_PERIOD",AY$12,"FA_ADJUSTED",ADJ,"EQY_FUND_CRNCY",CURR_O,"ACCOUNTING_STANDARD_OVERRIDE",ACC_O,"EQY_CONSOLIDATED",CONS_O,"fill=b")*1,"")))</f>
        <v/>
      </c>
      <c r="AZ83" s="14" t="str">
        <f>IF(LEN($G83)=0,"",IF(LEN(AZ$12)=0,"",IFERROR(_xll.BDP(TKR,$G83,"EQY_FUND_RELATIVE_PERIOD",AZ$12,"FA_ADJUSTED",ADJ,"EQY_FUND_CRNCY",CURR_O,"ACCOUNTING_STANDARD_OVERRIDE",ACC_O,"EQY_CONSOLIDATED",CONS_O,"fill=b")*1,"")))</f>
        <v/>
      </c>
      <c r="BA83" s="14" t="str">
        <f>IF(LEN($G83)=0,"",IF(LEN(BA$12)=0,"",IFERROR(_xll.BDP(TKR,$G83,"EQY_FUND_RELATIVE_PERIOD",BA$12,"FA_ADJUSTED",ADJ,"EQY_FUND_CRNCY",CURR_O,"ACCOUNTING_STANDARD_OVERRIDE",ACC_O,"EQY_CONSOLIDATED",CONS_O,"fill=b")*1,"")))</f>
        <v/>
      </c>
      <c r="BB83" s="14" t="str">
        <f>IF(LEN($G83)=0,"",IF(LEN(BB$12)=0,"",IFERROR(_xll.BDP(TKR,$G83,"EQY_FUND_RELATIVE_PERIOD",BB$12,"FA_ADJUSTED",ADJ,"EQY_FUND_CRNCY",CURR_O,"ACCOUNTING_STANDARD_OVERRIDE",ACC_O,"EQY_CONSOLIDATED",CONS_O,"fill=b")*1,"")))</f>
        <v/>
      </c>
      <c r="BC83" s="14" t="str">
        <f>IF(LEN($G83)=0,"",IF(LEN(BC$12)=0,"",IFERROR(_xll.BDP(TKR,$G83,"EQY_FUND_RELATIVE_PERIOD",BC$12,"FA_ADJUSTED",ADJ,"EQY_FUND_CRNCY",CURR_O,"ACCOUNTING_STANDARD_OVERRIDE",ACC_O,"EQY_CONSOLIDATED",CONS_O,"fill=b")*1,"")))</f>
        <v/>
      </c>
      <c r="BD83" s="14" t="str">
        <f>IF(LEN($G83)=0,"",IF(LEN(BD$12)=0,"",IFERROR(_xll.BDP(TKR,$G83,"EQY_FUND_RELATIVE_PERIOD",BD$12,"FA_ADJUSTED",ADJ,"EQY_FUND_CRNCY",CURR_O,"ACCOUNTING_STANDARD_OVERRIDE",ACC_O,"EQY_CONSOLIDATED",CONS_O,"fill=b")*1,"")))</f>
        <v/>
      </c>
    </row>
    <row r="84" spans="17:56">
      <c r="Q84" s="14" t="str">
        <f>IF(LEN($G84)=0,"",IF(LEN(Q$12)=0,"",IFERROR(_xll.BDP(TKR,$G84,"EQY_FUND_RELATIVE_PERIOD",Q$12,"FA_ADJUSTED",ADJ,"EQY_FUND_CRNCY",CURR_O,"ACCOUNTING_STANDARD_OVERRIDE",ACC_O,"EQY_CONSOLIDATED",CONS_O,"fill=b")*1,"")))</f>
        <v/>
      </c>
      <c r="R84" s="14" t="str">
        <f>IF(LEN($G84)=0,"",IF(LEN(R$12)=0,"",IFERROR(_xll.BDP(TKR,$G84,"EQY_FUND_RELATIVE_PERIOD",R$12,"FA_ADJUSTED",ADJ,"EQY_FUND_CRNCY",CURR_O,"ACCOUNTING_STANDARD_OVERRIDE",ACC_O,"EQY_CONSOLIDATED",CONS_O,"fill=b")*1,"")))</f>
        <v/>
      </c>
      <c r="S84" s="14" t="str">
        <f>IF(LEN($G84)=0,"",IF(LEN(S$12)=0,"",IFERROR(_xll.BDP(TKR,$G84,"EQY_FUND_RELATIVE_PERIOD",S$12,"FA_ADJUSTED",ADJ,"EQY_FUND_CRNCY",CURR_O,"ACCOUNTING_STANDARD_OVERRIDE",ACC_O,"EQY_CONSOLIDATED",CONS_O,"fill=b")*1,"")))</f>
        <v/>
      </c>
      <c r="T84" s="14" t="str">
        <f>IF(LEN($G84)=0,"",IF(LEN(T$12)=0,"",IFERROR(_xll.BDP(TKR,$G84,"EQY_FUND_RELATIVE_PERIOD",T$12,"FA_ADJUSTED",ADJ,"EQY_FUND_CRNCY",CURR_O,"ACCOUNTING_STANDARD_OVERRIDE",ACC_O,"EQY_CONSOLIDATED",CONS_O,"fill=b")*1,"")))</f>
        <v/>
      </c>
      <c r="U84" s="14" t="str">
        <f>IF(LEN($G84)=0,"",IF(LEN(U$12)=0,"",IFERROR(_xll.BDP(TKR,$G84,"EQY_FUND_RELATIVE_PERIOD",U$12,"FA_ADJUSTED",ADJ,"EQY_FUND_CRNCY",CURR_O,"ACCOUNTING_STANDARD_OVERRIDE",ACC_O,"EQY_CONSOLIDATED",CONS_O,"fill=b")*1,"")))</f>
        <v/>
      </c>
      <c r="V84" s="14" t="str">
        <f>IF(LEN($G84)=0,"",IF(LEN(V$12)=0,"",IFERROR(_xll.BDP(TKR,$G84,"EQY_FUND_RELATIVE_PERIOD",V$12,"FA_ADJUSTED",ADJ,"EQY_FUND_CRNCY",CURR_O,"ACCOUNTING_STANDARD_OVERRIDE",ACC_O,"EQY_CONSOLIDATED",CONS_O,"fill=b")*1,"")))</f>
        <v/>
      </c>
      <c r="W84" s="14" t="str">
        <f>IF(LEN($G84)=0,"",IF(LEN(W$12)=0,"",IFERROR(_xll.BDP(TKR,$G84,"EQY_FUND_RELATIVE_PERIOD",W$12,"FA_ADJUSTED",ADJ,"EQY_FUND_CRNCY",CURR_O,"ACCOUNTING_STANDARD_OVERRIDE",ACC_O,"EQY_CONSOLIDATED",CONS_O,"fill=b")*1,"")))</f>
        <v/>
      </c>
      <c r="X84" s="14" t="str">
        <f>IF(LEN($G84)=0,"",IF(LEN(X$12)=0,"",IFERROR(_xll.BDP(TKR,$G84,"EQY_FUND_RELATIVE_PERIOD",X$12,"FA_ADJUSTED",ADJ,"EQY_FUND_CRNCY",CURR_O,"ACCOUNTING_STANDARD_OVERRIDE",ACC_O,"EQY_CONSOLIDATED",CONS_O,"fill=b")*1,"")))</f>
        <v/>
      </c>
      <c r="Y84" s="14" t="str">
        <f>IF(LEN($G84)=0,"",IF(LEN(Y$12)=0,"",IFERROR(_xll.BDP(TKR,$G84,"EQY_FUND_RELATIVE_PERIOD",Y$12,"FA_ADJUSTED",ADJ,"EQY_FUND_CRNCY",CURR_O,"ACCOUNTING_STANDARD_OVERRIDE",ACC_O,"EQY_CONSOLIDATED",CONS_O,"fill=b")*1,"")))</f>
        <v/>
      </c>
      <c r="Z84" s="14" t="str">
        <f>IF(LEN($G84)=0,"",IF(LEN(Z$12)=0,"",IFERROR(_xll.BDP(TKR,$G84,"EQY_FUND_RELATIVE_PERIOD",Z$12,"FA_ADJUSTED",ADJ,"EQY_FUND_CRNCY",CURR_O,"ACCOUNTING_STANDARD_OVERRIDE",ACC_O,"EQY_CONSOLIDATED",CONS_O,"fill=b")*1,"")))</f>
        <v/>
      </c>
      <c r="AA84" s="14" t="str">
        <f>IF(LEN($G84)=0,"",IF(LEN(AA$12)=0,"",IFERROR(_xll.BDP(TKR,$G84,"EQY_FUND_RELATIVE_PERIOD",AA$12,"FA_ADJUSTED",ADJ,"EQY_FUND_CRNCY",CURR_O,"ACCOUNTING_STANDARD_OVERRIDE",ACC_O,"EQY_CONSOLIDATED",CONS_O,"fill=b")*1,"")))</f>
        <v/>
      </c>
      <c r="AB84" s="14" t="str">
        <f>IF(LEN($G84)=0,"",IF(LEN(AB$12)=0,"",IFERROR(_xll.BDP(TKR,$G84,"EQY_FUND_RELATIVE_PERIOD",AB$12,"FA_ADJUSTED",ADJ,"EQY_FUND_CRNCY",CURR_O,"ACCOUNTING_STANDARD_OVERRIDE",ACC_O,"EQY_CONSOLIDATED",CONS_O,"fill=b")*1,"")))</f>
        <v/>
      </c>
      <c r="AC84" s="14" t="str">
        <f>IF(LEN($G84)=0,"",IF(LEN(AC$12)=0,"",IFERROR(_xll.BDP(TKR,$G84,"EQY_FUND_RELATIVE_PERIOD",AC$12,"FA_ADJUSTED",ADJ,"EQY_FUND_CRNCY",CURR_O,"ACCOUNTING_STANDARD_OVERRIDE",ACC_O,"EQY_CONSOLIDATED",CONS_O,"fill=b")*1,"")))</f>
        <v/>
      </c>
      <c r="AD84" s="14" t="str">
        <f>IF(LEN($G84)=0,"",IF(LEN(AD$12)=0,"",IFERROR(_xll.BDP(TKR,$G84,"EQY_FUND_RELATIVE_PERIOD",AD$12,"FA_ADJUSTED",ADJ,"EQY_FUND_CRNCY",CURR_O,"ACCOUNTING_STANDARD_OVERRIDE",ACC_O,"EQY_CONSOLIDATED",CONS_O,"fill=b")*1,"")))</f>
        <v/>
      </c>
      <c r="AE84" s="14" t="str">
        <f>IF(LEN($G84)=0,"",IF(LEN(AE$12)=0,"",IFERROR(_xll.BDP(TKR,$G84,"EQY_FUND_RELATIVE_PERIOD",AE$12,"FA_ADJUSTED",ADJ,"EQY_FUND_CRNCY",CURR_O,"ACCOUNTING_STANDARD_OVERRIDE",ACC_O,"EQY_CONSOLIDATED",CONS_O,"fill=b")*1,"")))</f>
        <v/>
      </c>
      <c r="AF84" s="14" t="str">
        <f>IF(LEN($G84)=0,"",IF(LEN(AF$12)=0,"",IFERROR(_xll.BDP(TKR,$G84,"EQY_FUND_RELATIVE_PERIOD",AF$12,"FA_ADJUSTED",ADJ,"EQY_FUND_CRNCY",CURR_O,"ACCOUNTING_STANDARD_OVERRIDE",ACC_O,"EQY_CONSOLIDATED",CONS_O,"fill=b")*1,"")))</f>
        <v/>
      </c>
      <c r="AG84" s="14" t="str">
        <f>IF(LEN($G84)=0,"",IF(LEN(AG$12)=0,"",IFERROR(_xll.BDP(TKR,$G84,"EQY_FUND_RELATIVE_PERIOD",AG$12,"FA_ADJUSTED",ADJ,"EQY_FUND_CRNCY",CURR_O,"ACCOUNTING_STANDARD_OVERRIDE",ACC_O,"EQY_CONSOLIDATED",CONS_O,"fill=b")*1,"")))</f>
        <v/>
      </c>
      <c r="AH84" s="14" t="str">
        <f>IF(LEN($G84)=0,"",IF(LEN(AH$12)=0,"",IFERROR(_xll.BDP(TKR,$G84,"EQY_FUND_RELATIVE_PERIOD",AH$12,"FA_ADJUSTED",ADJ,"EQY_FUND_CRNCY",CURR_O,"ACCOUNTING_STANDARD_OVERRIDE",ACC_O,"EQY_CONSOLIDATED",CONS_O,"fill=b")*1,"")))</f>
        <v/>
      </c>
      <c r="AI84" s="14" t="str">
        <f>IF(LEN($G84)=0,"",IF(LEN(AI$12)=0,"",IFERROR(_xll.BDP(TKR,$G84,"EQY_FUND_RELATIVE_PERIOD",AI$12,"FA_ADJUSTED",ADJ,"EQY_FUND_CRNCY",CURR_O,"ACCOUNTING_STANDARD_OVERRIDE",ACC_O,"EQY_CONSOLIDATED",CONS_O,"fill=b")*1,"")))</f>
        <v/>
      </c>
      <c r="AJ84" s="14" t="str">
        <f>IF(LEN($G84)=0,"",IF(LEN(AJ$12)=0,"",IFERROR(_xll.BDP(TKR,$G84,"EQY_FUND_RELATIVE_PERIOD",AJ$12,"FA_ADJUSTED",ADJ,"EQY_FUND_CRNCY",CURR_O,"ACCOUNTING_STANDARD_OVERRIDE",ACC_O,"EQY_CONSOLIDATED",CONS_O,"fill=b")*1,"")))</f>
        <v/>
      </c>
      <c r="AK84" s="14" t="str">
        <f>IF(LEN($G84)=0,"",IF(LEN(AK$12)=0,"",IFERROR(_xll.BDP(TKR,$G84,"EQY_FUND_RELATIVE_PERIOD",AK$12,"FA_ADJUSTED",ADJ,"EQY_FUND_CRNCY",CURR_O,"ACCOUNTING_STANDARD_OVERRIDE",ACC_O,"EQY_CONSOLIDATED",CONS_O,"fill=b")*1,"")))</f>
        <v/>
      </c>
      <c r="AL84" s="14" t="str">
        <f>IF(LEN($G84)=0,"",IF(LEN(AL$12)=0,"",IFERROR(_xll.BDP(TKR,$G84,"EQY_FUND_RELATIVE_PERIOD",AL$12,"FA_ADJUSTED",ADJ,"EQY_FUND_CRNCY",CURR_O,"ACCOUNTING_STANDARD_OVERRIDE",ACC_O,"EQY_CONSOLIDATED",CONS_O,"fill=b")*1,"")))</f>
        <v/>
      </c>
      <c r="AM84" s="14" t="str">
        <f>IF(LEN($G84)=0,"",IF(LEN(AM$12)=0,"",IFERROR(_xll.BDP(TKR,$G84,"EQY_FUND_RELATIVE_PERIOD",AM$12,"FA_ADJUSTED",ADJ,"EQY_FUND_CRNCY",CURR_O,"ACCOUNTING_STANDARD_OVERRIDE",ACC_O,"EQY_CONSOLIDATED",CONS_O,"fill=b")*1,"")))</f>
        <v/>
      </c>
      <c r="AN84" s="14" t="str">
        <f>IF(LEN($G84)=0,"",IF(LEN(AN$12)=0,"",IFERROR(_xll.BDP(TKR,$G84,"EQY_FUND_RELATIVE_PERIOD",AN$12,"FA_ADJUSTED",ADJ,"EQY_FUND_CRNCY",CURR_O,"ACCOUNTING_STANDARD_OVERRIDE",ACC_O,"EQY_CONSOLIDATED",CONS_O,"fill=b")*1,"")))</f>
        <v/>
      </c>
      <c r="AO84" s="14" t="str">
        <f>IF(LEN($G84)=0,"",IF(LEN(AO$12)=0,"",IFERROR(_xll.BDP(TKR,$G84,"EQY_FUND_RELATIVE_PERIOD",AO$12,"FA_ADJUSTED",ADJ,"EQY_FUND_CRNCY",CURR_O,"ACCOUNTING_STANDARD_OVERRIDE",ACC_O,"EQY_CONSOLIDATED",CONS_O,"fill=b")*1,"")))</f>
        <v/>
      </c>
      <c r="AP84" s="14" t="str">
        <f>IF(LEN($G84)=0,"",IF(LEN(AP$12)=0,"",IFERROR(_xll.BDP(TKR,$G84,"EQY_FUND_RELATIVE_PERIOD",AP$12,"FA_ADJUSTED",ADJ,"EQY_FUND_CRNCY",CURR_O,"ACCOUNTING_STANDARD_OVERRIDE",ACC_O,"EQY_CONSOLIDATED",CONS_O,"fill=b")*1,"")))</f>
        <v/>
      </c>
      <c r="AQ84" s="14" t="str">
        <f>IF(LEN($G84)=0,"",IF(LEN(AQ$12)=0,"",IFERROR(_xll.BDP(TKR,$G84,"EQY_FUND_RELATIVE_PERIOD",AQ$12,"FA_ADJUSTED",ADJ,"EQY_FUND_CRNCY",CURR_O,"ACCOUNTING_STANDARD_OVERRIDE",ACC_O,"EQY_CONSOLIDATED",CONS_O,"fill=b")*1,"")))</f>
        <v/>
      </c>
      <c r="AR84" s="14" t="str">
        <f>IF(LEN($G84)=0,"",IF(LEN(AR$12)=0,"",IFERROR(_xll.BDP(TKR,$G84,"EQY_FUND_RELATIVE_PERIOD",AR$12,"FA_ADJUSTED",ADJ,"EQY_FUND_CRNCY",CURR_O,"ACCOUNTING_STANDARD_OVERRIDE",ACC_O,"EQY_CONSOLIDATED",CONS_O,"fill=b")*1,"")))</f>
        <v/>
      </c>
      <c r="AS84" s="14" t="str">
        <f>IF(LEN($G84)=0,"",IF(LEN(AS$12)=0,"",IFERROR(_xll.BDP(TKR,$G84,"EQY_FUND_RELATIVE_PERIOD",AS$12,"FA_ADJUSTED",ADJ,"EQY_FUND_CRNCY",CURR_O,"ACCOUNTING_STANDARD_OVERRIDE",ACC_O,"EQY_CONSOLIDATED",CONS_O,"fill=b")*1,"")))</f>
        <v/>
      </c>
      <c r="AT84" s="14" t="str">
        <f>IF(LEN($G84)=0,"",IF(LEN(AT$12)=0,"",IFERROR(_xll.BDP(TKR,$G84,"EQY_FUND_RELATIVE_PERIOD",AT$12,"FA_ADJUSTED",ADJ,"EQY_FUND_CRNCY",CURR_O,"ACCOUNTING_STANDARD_OVERRIDE",ACC_O,"EQY_CONSOLIDATED",CONS_O,"fill=b")*1,"")))</f>
        <v/>
      </c>
      <c r="AU84" s="14" t="str">
        <f>IF(LEN($G84)=0,"",IF(LEN(AU$12)=0,"",IFERROR(_xll.BDP(TKR,$G84,"EQY_FUND_RELATIVE_PERIOD",AU$12,"FA_ADJUSTED",ADJ,"EQY_FUND_CRNCY",CURR_O,"ACCOUNTING_STANDARD_OVERRIDE",ACC_O,"EQY_CONSOLIDATED",CONS_O,"fill=b")*1,"")))</f>
        <v/>
      </c>
      <c r="AV84" s="14" t="str">
        <f>IF(LEN($G84)=0,"",IF(LEN(AV$12)=0,"",IFERROR(_xll.BDP(TKR,$G84,"EQY_FUND_RELATIVE_PERIOD",AV$12,"FA_ADJUSTED",ADJ,"EQY_FUND_CRNCY",CURR_O,"ACCOUNTING_STANDARD_OVERRIDE",ACC_O,"EQY_CONSOLIDATED",CONS_O,"fill=b")*1,"")))</f>
        <v/>
      </c>
      <c r="AW84" s="14" t="str">
        <f>IF(LEN($G84)=0,"",IF(LEN(AW$12)=0,"",IFERROR(_xll.BDP(TKR,$G84,"EQY_FUND_RELATIVE_PERIOD",AW$12,"FA_ADJUSTED",ADJ,"EQY_FUND_CRNCY",CURR_O,"ACCOUNTING_STANDARD_OVERRIDE",ACC_O,"EQY_CONSOLIDATED",CONS_O,"fill=b")*1,"")))</f>
        <v/>
      </c>
      <c r="AX84" s="14" t="str">
        <f>IF(LEN($G84)=0,"",IF(LEN(AX$12)=0,"",IFERROR(_xll.BDP(TKR,$G84,"EQY_FUND_RELATIVE_PERIOD",AX$12,"FA_ADJUSTED",ADJ,"EQY_FUND_CRNCY",CURR_O,"ACCOUNTING_STANDARD_OVERRIDE",ACC_O,"EQY_CONSOLIDATED",CONS_O,"fill=b")*1,"")))</f>
        <v/>
      </c>
      <c r="AY84" s="14" t="str">
        <f>IF(LEN($G84)=0,"",IF(LEN(AY$12)=0,"",IFERROR(_xll.BDP(TKR,$G84,"EQY_FUND_RELATIVE_PERIOD",AY$12,"FA_ADJUSTED",ADJ,"EQY_FUND_CRNCY",CURR_O,"ACCOUNTING_STANDARD_OVERRIDE",ACC_O,"EQY_CONSOLIDATED",CONS_O,"fill=b")*1,"")))</f>
        <v/>
      </c>
      <c r="AZ84" s="14" t="str">
        <f>IF(LEN($G84)=0,"",IF(LEN(AZ$12)=0,"",IFERROR(_xll.BDP(TKR,$G84,"EQY_FUND_RELATIVE_PERIOD",AZ$12,"FA_ADJUSTED",ADJ,"EQY_FUND_CRNCY",CURR_O,"ACCOUNTING_STANDARD_OVERRIDE",ACC_O,"EQY_CONSOLIDATED",CONS_O,"fill=b")*1,"")))</f>
        <v/>
      </c>
      <c r="BA84" s="14" t="str">
        <f>IF(LEN($G84)=0,"",IF(LEN(BA$12)=0,"",IFERROR(_xll.BDP(TKR,$G84,"EQY_FUND_RELATIVE_PERIOD",BA$12,"FA_ADJUSTED",ADJ,"EQY_FUND_CRNCY",CURR_O,"ACCOUNTING_STANDARD_OVERRIDE",ACC_O,"EQY_CONSOLIDATED",CONS_O,"fill=b")*1,"")))</f>
        <v/>
      </c>
      <c r="BB84" s="14" t="str">
        <f>IF(LEN($G84)=0,"",IF(LEN(BB$12)=0,"",IFERROR(_xll.BDP(TKR,$G84,"EQY_FUND_RELATIVE_PERIOD",BB$12,"FA_ADJUSTED",ADJ,"EQY_FUND_CRNCY",CURR_O,"ACCOUNTING_STANDARD_OVERRIDE",ACC_O,"EQY_CONSOLIDATED",CONS_O,"fill=b")*1,"")))</f>
        <v/>
      </c>
      <c r="BC84" s="14" t="str">
        <f>IF(LEN($G84)=0,"",IF(LEN(BC$12)=0,"",IFERROR(_xll.BDP(TKR,$G84,"EQY_FUND_RELATIVE_PERIOD",BC$12,"FA_ADJUSTED",ADJ,"EQY_FUND_CRNCY",CURR_O,"ACCOUNTING_STANDARD_OVERRIDE",ACC_O,"EQY_CONSOLIDATED",CONS_O,"fill=b")*1,"")))</f>
        <v/>
      </c>
      <c r="BD84" s="14" t="str">
        <f>IF(LEN($G84)=0,"",IF(LEN(BD$12)=0,"",IFERROR(_xll.BDP(TKR,$G84,"EQY_FUND_RELATIVE_PERIOD",BD$12,"FA_ADJUSTED",ADJ,"EQY_FUND_CRNCY",CURR_O,"ACCOUNTING_STANDARD_OVERRIDE",ACC_O,"EQY_CONSOLIDATED",CONS_O,"fill=b")*1,"")))</f>
        <v/>
      </c>
    </row>
    <row r="85" spans="17:56">
      <c r="Q85" s="14" t="str">
        <f>IF(LEN($G85)=0,"",IF(LEN(Q$12)=0,"",IFERROR(_xll.BDP(TKR,$G85,"EQY_FUND_RELATIVE_PERIOD",Q$12,"FA_ADJUSTED",ADJ,"EQY_FUND_CRNCY",CURR_O,"ACCOUNTING_STANDARD_OVERRIDE",ACC_O,"EQY_CONSOLIDATED",CONS_O,"fill=b")*1,"")))</f>
        <v/>
      </c>
      <c r="R85" s="14" t="str">
        <f>IF(LEN($G85)=0,"",IF(LEN(R$12)=0,"",IFERROR(_xll.BDP(TKR,$G85,"EQY_FUND_RELATIVE_PERIOD",R$12,"FA_ADJUSTED",ADJ,"EQY_FUND_CRNCY",CURR_O,"ACCOUNTING_STANDARD_OVERRIDE",ACC_O,"EQY_CONSOLIDATED",CONS_O,"fill=b")*1,"")))</f>
        <v/>
      </c>
      <c r="S85" s="14" t="str">
        <f>IF(LEN($G85)=0,"",IF(LEN(S$12)=0,"",IFERROR(_xll.BDP(TKR,$G85,"EQY_FUND_RELATIVE_PERIOD",S$12,"FA_ADJUSTED",ADJ,"EQY_FUND_CRNCY",CURR_O,"ACCOUNTING_STANDARD_OVERRIDE",ACC_O,"EQY_CONSOLIDATED",CONS_O,"fill=b")*1,"")))</f>
        <v/>
      </c>
      <c r="T85" s="14" t="str">
        <f>IF(LEN($G85)=0,"",IF(LEN(T$12)=0,"",IFERROR(_xll.BDP(TKR,$G85,"EQY_FUND_RELATIVE_PERIOD",T$12,"FA_ADJUSTED",ADJ,"EQY_FUND_CRNCY",CURR_O,"ACCOUNTING_STANDARD_OVERRIDE",ACC_O,"EQY_CONSOLIDATED",CONS_O,"fill=b")*1,"")))</f>
        <v/>
      </c>
      <c r="U85" s="14" t="str">
        <f>IF(LEN($G85)=0,"",IF(LEN(U$12)=0,"",IFERROR(_xll.BDP(TKR,$G85,"EQY_FUND_RELATIVE_PERIOD",U$12,"FA_ADJUSTED",ADJ,"EQY_FUND_CRNCY",CURR_O,"ACCOUNTING_STANDARD_OVERRIDE",ACC_O,"EQY_CONSOLIDATED",CONS_O,"fill=b")*1,"")))</f>
        <v/>
      </c>
      <c r="V85" s="14" t="str">
        <f>IF(LEN($G85)=0,"",IF(LEN(V$12)=0,"",IFERROR(_xll.BDP(TKR,$G85,"EQY_FUND_RELATIVE_PERIOD",V$12,"FA_ADJUSTED",ADJ,"EQY_FUND_CRNCY",CURR_O,"ACCOUNTING_STANDARD_OVERRIDE",ACC_O,"EQY_CONSOLIDATED",CONS_O,"fill=b")*1,"")))</f>
        <v/>
      </c>
      <c r="W85" s="14" t="str">
        <f>IF(LEN($G85)=0,"",IF(LEN(W$12)=0,"",IFERROR(_xll.BDP(TKR,$G85,"EQY_FUND_RELATIVE_PERIOD",W$12,"FA_ADJUSTED",ADJ,"EQY_FUND_CRNCY",CURR_O,"ACCOUNTING_STANDARD_OVERRIDE",ACC_O,"EQY_CONSOLIDATED",CONS_O,"fill=b")*1,"")))</f>
        <v/>
      </c>
      <c r="X85" s="14" t="str">
        <f>IF(LEN($G85)=0,"",IF(LEN(X$12)=0,"",IFERROR(_xll.BDP(TKR,$G85,"EQY_FUND_RELATIVE_PERIOD",X$12,"FA_ADJUSTED",ADJ,"EQY_FUND_CRNCY",CURR_O,"ACCOUNTING_STANDARD_OVERRIDE",ACC_O,"EQY_CONSOLIDATED",CONS_O,"fill=b")*1,"")))</f>
        <v/>
      </c>
      <c r="Y85" s="14" t="str">
        <f>IF(LEN($G85)=0,"",IF(LEN(Y$12)=0,"",IFERROR(_xll.BDP(TKR,$G85,"EQY_FUND_RELATIVE_PERIOD",Y$12,"FA_ADJUSTED",ADJ,"EQY_FUND_CRNCY",CURR_O,"ACCOUNTING_STANDARD_OVERRIDE",ACC_O,"EQY_CONSOLIDATED",CONS_O,"fill=b")*1,"")))</f>
        <v/>
      </c>
      <c r="Z85" s="14" t="str">
        <f>IF(LEN($G85)=0,"",IF(LEN(Z$12)=0,"",IFERROR(_xll.BDP(TKR,$G85,"EQY_FUND_RELATIVE_PERIOD",Z$12,"FA_ADJUSTED",ADJ,"EQY_FUND_CRNCY",CURR_O,"ACCOUNTING_STANDARD_OVERRIDE",ACC_O,"EQY_CONSOLIDATED",CONS_O,"fill=b")*1,"")))</f>
        <v/>
      </c>
      <c r="AA85" s="14" t="str">
        <f>IF(LEN($G85)=0,"",IF(LEN(AA$12)=0,"",IFERROR(_xll.BDP(TKR,$G85,"EQY_FUND_RELATIVE_PERIOD",AA$12,"FA_ADJUSTED",ADJ,"EQY_FUND_CRNCY",CURR_O,"ACCOUNTING_STANDARD_OVERRIDE",ACC_O,"EQY_CONSOLIDATED",CONS_O,"fill=b")*1,"")))</f>
        <v/>
      </c>
      <c r="AB85" s="14" t="str">
        <f>IF(LEN($G85)=0,"",IF(LEN(AB$12)=0,"",IFERROR(_xll.BDP(TKR,$G85,"EQY_FUND_RELATIVE_PERIOD",AB$12,"FA_ADJUSTED",ADJ,"EQY_FUND_CRNCY",CURR_O,"ACCOUNTING_STANDARD_OVERRIDE",ACC_O,"EQY_CONSOLIDATED",CONS_O,"fill=b")*1,"")))</f>
        <v/>
      </c>
      <c r="AC85" s="14" t="str">
        <f>IF(LEN($G85)=0,"",IF(LEN(AC$12)=0,"",IFERROR(_xll.BDP(TKR,$G85,"EQY_FUND_RELATIVE_PERIOD",AC$12,"FA_ADJUSTED",ADJ,"EQY_FUND_CRNCY",CURR_O,"ACCOUNTING_STANDARD_OVERRIDE",ACC_O,"EQY_CONSOLIDATED",CONS_O,"fill=b")*1,"")))</f>
        <v/>
      </c>
      <c r="AD85" s="14" t="str">
        <f>IF(LEN($G85)=0,"",IF(LEN(AD$12)=0,"",IFERROR(_xll.BDP(TKR,$G85,"EQY_FUND_RELATIVE_PERIOD",AD$12,"FA_ADJUSTED",ADJ,"EQY_FUND_CRNCY",CURR_O,"ACCOUNTING_STANDARD_OVERRIDE",ACC_O,"EQY_CONSOLIDATED",CONS_O,"fill=b")*1,"")))</f>
        <v/>
      </c>
      <c r="AE85" s="14" t="str">
        <f>IF(LEN($G85)=0,"",IF(LEN(AE$12)=0,"",IFERROR(_xll.BDP(TKR,$G85,"EQY_FUND_RELATIVE_PERIOD",AE$12,"FA_ADJUSTED",ADJ,"EQY_FUND_CRNCY",CURR_O,"ACCOUNTING_STANDARD_OVERRIDE",ACC_O,"EQY_CONSOLIDATED",CONS_O,"fill=b")*1,"")))</f>
        <v/>
      </c>
      <c r="AF85" s="14" t="str">
        <f>IF(LEN($G85)=0,"",IF(LEN(AF$12)=0,"",IFERROR(_xll.BDP(TKR,$G85,"EQY_FUND_RELATIVE_PERIOD",AF$12,"FA_ADJUSTED",ADJ,"EQY_FUND_CRNCY",CURR_O,"ACCOUNTING_STANDARD_OVERRIDE",ACC_O,"EQY_CONSOLIDATED",CONS_O,"fill=b")*1,"")))</f>
        <v/>
      </c>
      <c r="AG85" s="14" t="str">
        <f>IF(LEN($G85)=0,"",IF(LEN(AG$12)=0,"",IFERROR(_xll.BDP(TKR,$G85,"EQY_FUND_RELATIVE_PERIOD",AG$12,"FA_ADJUSTED",ADJ,"EQY_FUND_CRNCY",CURR_O,"ACCOUNTING_STANDARD_OVERRIDE",ACC_O,"EQY_CONSOLIDATED",CONS_O,"fill=b")*1,"")))</f>
        <v/>
      </c>
      <c r="AH85" s="14" t="str">
        <f>IF(LEN($G85)=0,"",IF(LEN(AH$12)=0,"",IFERROR(_xll.BDP(TKR,$G85,"EQY_FUND_RELATIVE_PERIOD",AH$12,"FA_ADJUSTED",ADJ,"EQY_FUND_CRNCY",CURR_O,"ACCOUNTING_STANDARD_OVERRIDE",ACC_O,"EQY_CONSOLIDATED",CONS_O,"fill=b")*1,"")))</f>
        <v/>
      </c>
      <c r="AI85" s="14" t="str">
        <f>IF(LEN($G85)=0,"",IF(LEN(AI$12)=0,"",IFERROR(_xll.BDP(TKR,$G85,"EQY_FUND_RELATIVE_PERIOD",AI$12,"FA_ADJUSTED",ADJ,"EQY_FUND_CRNCY",CURR_O,"ACCOUNTING_STANDARD_OVERRIDE",ACC_O,"EQY_CONSOLIDATED",CONS_O,"fill=b")*1,"")))</f>
        <v/>
      </c>
      <c r="AJ85" s="14" t="str">
        <f>IF(LEN($G85)=0,"",IF(LEN(AJ$12)=0,"",IFERROR(_xll.BDP(TKR,$G85,"EQY_FUND_RELATIVE_PERIOD",AJ$12,"FA_ADJUSTED",ADJ,"EQY_FUND_CRNCY",CURR_O,"ACCOUNTING_STANDARD_OVERRIDE",ACC_O,"EQY_CONSOLIDATED",CONS_O,"fill=b")*1,"")))</f>
        <v/>
      </c>
      <c r="AK85" s="14" t="str">
        <f>IF(LEN($G85)=0,"",IF(LEN(AK$12)=0,"",IFERROR(_xll.BDP(TKR,$G85,"EQY_FUND_RELATIVE_PERIOD",AK$12,"FA_ADJUSTED",ADJ,"EQY_FUND_CRNCY",CURR_O,"ACCOUNTING_STANDARD_OVERRIDE",ACC_O,"EQY_CONSOLIDATED",CONS_O,"fill=b")*1,"")))</f>
        <v/>
      </c>
      <c r="AL85" s="14" t="str">
        <f>IF(LEN($G85)=0,"",IF(LEN(AL$12)=0,"",IFERROR(_xll.BDP(TKR,$G85,"EQY_FUND_RELATIVE_PERIOD",AL$12,"FA_ADJUSTED",ADJ,"EQY_FUND_CRNCY",CURR_O,"ACCOUNTING_STANDARD_OVERRIDE",ACC_O,"EQY_CONSOLIDATED",CONS_O,"fill=b")*1,"")))</f>
        <v/>
      </c>
      <c r="AM85" s="14" t="str">
        <f>IF(LEN($G85)=0,"",IF(LEN(AM$12)=0,"",IFERROR(_xll.BDP(TKR,$G85,"EQY_FUND_RELATIVE_PERIOD",AM$12,"FA_ADJUSTED",ADJ,"EQY_FUND_CRNCY",CURR_O,"ACCOUNTING_STANDARD_OVERRIDE",ACC_O,"EQY_CONSOLIDATED",CONS_O,"fill=b")*1,"")))</f>
        <v/>
      </c>
      <c r="AN85" s="14" t="str">
        <f>IF(LEN($G85)=0,"",IF(LEN(AN$12)=0,"",IFERROR(_xll.BDP(TKR,$G85,"EQY_FUND_RELATIVE_PERIOD",AN$12,"FA_ADJUSTED",ADJ,"EQY_FUND_CRNCY",CURR_O,"ACCOUNTING_STANDARD_OVERRIDE",ACC_O,"EQY_CONSOLIDATED",CONS_O,"fill=b")*1,"")))</f>
        <v/>
      </c>
      <c r="AO85" s="14" t="str">
        <f>IF(LEN($G85)=0,"",IF(LEN(AO$12)=0,"",IFERROR(_xll.BDP(TKR,$G85,"EQY_FUND_RELATIVE_PERIOD",AO$12,"FA_ADJUSTED",ADJ,"EQY_FUND_CRNCY",CURR_O,"ACCOUNTING_STANDARD_OVERRIDE",ACC_O,"EQY_CONSOLIDATED",CONS_O,"fill=b")*1,"")))</f>
        <v/>
      </c>
      <c r="AP85" s="14" t="str">
        <f>IF(LEN($G85)=0,"",IF(LEN(AP$12)=0,"",IFERROR(_xll.BDP(TKR,$G85,"EQY_FUND_RELATIVE_PERIOD",AP$12,"FA_ADJUSTED",ADJ,"EQY_FUND_CRNCY",CURR_O,"ACCOUNTING_STANDARD_OVERRIDE",ACC_O,"EQY_CONSOLIDATED",CONS_O,"fill=b")*1,"")))</f>
        <v/>
      </c>
      <c r="AQ85" s="14" t="str">
        <f>IF(LEN($G85)=0,"",IF(LEN(AQ$12)=0,"",IFERROR(_xll.BDP(TKR,$G85,"EQY_FUND_RELATIVE_PERIOD",AQ$12,"FA_ADJUSTED",ADJ,"EQY_FUND_CRNCY",CURR_O,"ACCOUNTING_STANDARD_OVERRIDE",ACC_O,"EQY_CONSOLIDATED",CONS_O,"fill=b")*1,"")))</f>
        <v/>
      </c>
      <c r="AR85" s="14" t="str">
        <f>IF(LEN($G85)=0,"",IF(LEN(AR$12)=0,"",IFERROR(_xll.BDP(TKR,$G85,"EQY_FUND_RELATIVE_PERIOD",AR$12,"FA_ADJUSTED",ADJ,"EQY_FUND_CRNCY",CURR_O,"ACCOUNTING_STANDARD_OVERRIDE",ACC_O,"EQY_CONSOLIDATED",CONS_O,"fill=b")*1,"")))</f>
        <v/>
      </c>
      <c r="AS85" s="14" t="str">
        <f>IF(LEN($G85)=0,"",IF(LEN(AS$12)=0,"",IFERROR(_xll.BDP(TKR,$G85,"EQY_FUND_RELATIVE_PERIOD",AS$12,"FA_ADJUSTED",ADJ,"EQY_FUND_CRNCY",CURR_O,"ACCOUNTING_STANDARD_OVERRIDE",ACC_O,"EQY_CONSOLIDATED",CONS_O,"fill=b")*1,"")))</f>
        <v/>
      </c>
      <c r="AT85" s="14" t="str">
        <f>IF(LEN($G85)=0,"",IF(LEN(AT$12)=0,"",IFERROR(_xll.BDP(TKR,$G85,"EQY_FUND_RELATIVE_PERIOD",AT$12,"FA_ADJUSTED",ADJ,"EQY_FUND_CRNCY",CURR_O,"ACCOUNTING_STANDARD_OVERRIDE",ACC_O,"EQY_CONSOLIDATED",CONS_O,"fill=b")*1,"")))</f>
        <v/>
      </c>
      <c r="AU85" s="14" t="str">
        <f>IF(LEN($G85)=0,"",IF(LEN(AU$12)=0,"",IFERROR(_xll.BDP(TKR,$G85,"EQY_FUND_RELATIVE_PERIOD",AU$12,"FA_ADJUSTED",ADJ,"EQY_FUND_CRNCY",CURR_O,"ACCOUNTING_STANDARD_OVERRIDE",ACC_O,"EQY_CONSOLIDATED",CONS_O,"fill=b")*1,"")))</f>
        <v/>
      </c>
      <c r="AV85" s="14" t="str">
        <f>IF(LEN($G85)=0,"",IF(LEN(AV$12)=0,"",IFERROR(_xll.BDP(TKR,$G85,"EQY_FUND_RELATIVE_PERIOD",AV$12,"FA_ADJUSTED",ADJ,"EQY_FUND_CRNCY",CURR_O,"ACCOUNTING_STANDARD_OVERRIDE",ACC_O,"EQY_CONSOLIDATED",CONS_O,"fill=b")*1,"")))</f>
        <v/>
      </c>
      <c r="AW85" s="14" t="str">
        <f>IF(LEN($G85)=0,"",IF(LEN(AW$12)=0,"",IFERROR(_xll.BDP(TKR,$G85,"EQY_FUND_RELATIVE_PERIOD",AW$12,"FA_ADJUSTED",ADJ,"EQY_FUND_CRNCY",CURR_O,"ACCOUNTING_STANDARD_OVERRIDE",ACC_O,"EQY_CONSOLIDATED",CONS_O,"fill=b")*1,"")))</f>
        <v/>
      </c>
      <c r="AX85" s="14" t="str">
        <f>IF(LEN($G85)=0,"",IF(LEN(AX$12)=0,"",IFERROR(_xll.BDP(TKR,$G85,"EQY_FUND_RELATIVE_PERIOD",AX$12,"FA_ADJUSTED",ADJ,"EQY_FUND_CRNCY",CURR_O,"ACCOUNTING_STANDARD_OVERRIDE",ACC_O,"EQY_CONSOLIDATED",CONS_O,"fill=b")*1,"")))</f>
        <v/>
      </c>
      <c r="AY85" s="14" t="str">
        <f>IF(LEN($G85)=0,"",IF(LEN(AY$12)=0,"",IFERROR(_xll.BDP(TKR,$G85,"EQY_FUND_RELATIVE_PERIOD",AY$12,"FA_ADJUSTED",ADJ,"EQY_FUND_CRNCY",CURR_O,"ACCOUNTING_STANDARD_OVERRIDE",ACC_O,"EQY_CONSOLIDATED",CONS_O,"fill=b")*1,"")))</f>
        <v/>
      </c>
      <c r="AZ85" s="14" t="str">
        <f>IF(LEN($G85)=0,"",IF(LEN(AZ$12)=0,"",IFERROR(_xll.BDP(TKR,$G85,"EQY_FUND_RELATIVE_PERIOD",AZ$12,"FA_ADJUSTED",ADJ,"EQY_FUND_CRNCY",CURR_O,"ACCOUNTING_STANDARD_OVERRIDE",ACC_O,"EQY_CONSOLIDATED",CONS_O,"fill=b")*1,"")))</f>
        <v/>
      </c>
      <c r="BA85" s="14" t="str">
        <f>IF(LEN($G85)=0,"",IF(LEN(BA$12)=0,"",IFERROR(_xll.BDP(TKR,$G85,"EQY_FUND_RELATIVE_PERIOD",BA$12,"FA_ADJUSTED",ADJ,"EQY_FUND_CRNCY",CURR_O,"ACCOUNTING_STANDARD_OVERRIDE",ACC_O,"EQY_CONSOLIDATED",CONS_O,"fill=b")*1,"")))</f>
        <v/>
      </c>
      <c r="BB85" s="14" t="str">
        <f>IF(LEN($G85)=0,"",IF(LEN(BB$12)=0,"",IFERROR(_xll.BDP(TKR,$G85,"EQY_FUND_RELATIVE_PERIOD",BB$12,"FA_ADJUSTED",ADJ,"EQY_FUND_CRNCY",CURR_O,"ACCOUNTING_STANDARD_OVERRIDE",ACC_O,"EQY_CONSOLIDATED",CONS_O,"fill=b")*1,"")))</f>
        <v/>
      </c>
      <c r="BC85" s="14" t="str">
        <f>IF(LEN($G85)=0,"",IF(LEN(BC$12)=0,"",IFERROR(_xll.BDP(TKR,$G85,"EQY_FUND_RELATIVE_PERIOD",BC$12,"FA_ADJUSTED",ADJ,"EQY_FUND_CRNCY",CURR_O,"ACCOUNTING_STANDARD_OVERRIDE",ACC_O,"EQY_CONSOLIDATED",CONS_O,"fill=b")*1,"")))</f>
        <v/>
      </c>
      <c r="BD85" s="14" t="str">
        <f>IF(LEN($G85)=0,"",IF(LEN(BD$12)=0,"",IFERROR(_xll.BDP(TKR,$G85,"EQY_FUND_RELATIVE_PERIOD",BD$12,"FA_ADJUSTED",ADJ,"EQY_FUND_CRNCY",CURR_O,"ACCOUNTING_STANDARD_OVERRIDE",ACC_O,"EQY_CONSOLIDATED",CONS_O,"fill=b")*1,"")))</f>
        <v/>
      </c>
    </row>
    <row r="86" spans="17:56">
      <c r="Q86" s="14" t="str">
        <f>IF(LEN($G86)=0,"",IF(LEN(Q$12)=0,"",IFERROR(_xll.BDP(TKR,$G86,"EQY_FUND_RELATIVE_PERIOD",Q$12,"FA_ADJUSTED",ADJ,"EQY_FUND_CRNCY",CURR_O,"ACCOUNTING_STANDARD_OVERRIDE",ACC_O,"EQY_CONSOLIDATED",CONS_O,"fill=b")*1,"")))</f>
        <v/>
      </c>
      <c r="R86" s="14" t="str">
        <f>IF(LEN($G86)=0,"",IF(LEN(R$12)=0,"",IFERROR(_xll.BDP(TKR,$G86,"EQY_FUND_RELATIVE_PERIOD",R$12,"FA_ADJUSTED",ADJ,"EQY_FUND_CRNCY",CURR_O,"ACCOUNTING_STANDARD_OVERRIDE",ACC_O,"EQY_CONSOLIDATED",CONS_O,"fill=b")*1,"")))</f>
        <v/>
      </c>
      <c r="S86" s="14" t="str">
        <f>IF(LEN($G86)=0,"",IF(LEN(S$12)=0,"",IFERROR(_xll.BDP(TKR,$G86,"EQY_FUND_RELATIVE_PERIOD",S$12,"FA_ADJUSTED",ADJ,"EQY_FUND_CRNCY",CURR_O,"ACCOUNTING_STANDARD_OVERRIDE",ACC_O,"EQY_CONSOLIDATED",CONS_O,"fill=b")*1,"")))</f>
        <v/>
      </c>
      <c r="T86" s="14" t="str">
        <f>IF(LEN($G86)=0,"",IF(LEN(T$12)=0,"",IFERROR(_xll.BDP(TKR,$G86,"EQY_FUND_RELATIVE_PERIOD",T$12,"FA_ADJUSTED",ADJ,"EQY_FUND_CRNCY",CURR_O,"ACCOUNTING_STANDARD_OVERRIDE",ACC_O,"EQY_CONSOLIDATED",CONS_O,"fill=b")*1,"")))</f>
        <v/>
      </c>
      <c r="U86" s="14" t="str">
        <f>IF(LEN($G86)=0,"",IF(LEN(U$12)=0,"",IFERROR(_xll.BDP(TKR,$G86,"EQY_FUND_RELATIVE_PERIOD",U$12,"FA_ADJUSTED",ADJ,"EQY_FUND_CRNCY",CURR_O,"ACCOUNTING_STANDARD_OVERRIDE",ACC_O,"EQY_CONSOLIDATED",CONS_O,"fill=b")*1,"")))</f>
        <v/>
      </c>
      <c r="V86" s="14" t="str">
        <f>IF(LEN($G86)=0,"",IF(LEN(V$12)=0,"",IFERROR(_xll.BDP(TKR,$G86,"EQY_FUND_RELATIVE_PERIOD",V$12,"FA_ADJUSTED",ADJ,"EQY_FUND_CRNCY",CURR_O,"ACCOUNTING_STANDARD_OVERRIDE",ACC_O,"EQY_CONSOLIDATED",CONS_O,"fill=b")*1,"")))</f>
        <v/>
      </c>
      <c r="W86" s="14" t="str">
        <f>IF(LEN($G86)=0,"",IF(LEN(W$12)=0,"",IFERROR(_xll.BDP(TKR,$G86,"EQY_FUND_RELATIVE_PERIOD",W$12,"FA_ADJUSTED",ADJ,"EQY_FUND_CRNCY",CURR_O,"ACCOUNTING_STANDARD_OVERRIDE",ACC_O,"EQY_CONSOLIDATED",CONS_O,"fill=b")*1,"")))</f>
        <v/>
      </c>
      <c r="X86" s="14" t="str">
        <f>IF(LEN($G86)=0,"",IF(LEN(X$12)=0,"",IFERROR(_xll.BDP(TKR,$G86,"EQY_FUND_RELATIVE_PERIOD",X$12,"FA_ADJUSTED",ADJ,"EQY_FUND_CRNCY",CURR_O,"ACCOUNTING_STANDARD_OVERRIDE",ACC_O,"EQY_CONSOLIDATED",CONS_O,"fill=b")*1,"")))</f>
        <v/>
      </c>
      <c r="Y86" s="14" t="str">
        <f>IF(LEN($G86)=0,"",IF(LEN(Y$12)=0,"",IFERROR(_xll.BDP(TKR,$G86,"EQY_FUND_RELATIVE_PERIOD",Y$12,"FA_ADJUSTED",ADJ,"EQY_FUND_CRNCY",CURR_O,"ACCOUNTING_STANDARD_OVERRIDE",ACC_O,"EQY_CONSOLIDATED",CONS_O,"fill=b")*1,"")))</f>
        <v/>
      </c>
      <c r="Z86" s="14" t="str">
        <f>IF(LEN($G86)=0,"",IF(LEN(Z$12)=0,"",IFERROR(_xll.BDP(TKR,$G86,"EQY_FUND_RELATIVE_PERIOD",Z$12,"FA_ADJUSTED",ADJ,"EQY_FUND_CRNCY",CURR_O,"ACCOUNTING_STANDARD_OVERRIDE",ACC_O,"EQY_CONSOLIDATED",CONS_O,"fill=b")*1,"")))</f>
        <v/>
      </c>
      <c r="AA86" s="14" t="str">
        <f>IF(LEN($G86)=0,"",IF(LEN(AA$12)=0,"",IFERROR(_xll.BDP(TKR,$G86,"EQY_FUND_RELATIVE_PERIOD",AA$12,"FA_ADJUSTED",ADJ,"EQY_FUND_CRNCY",CURR_O,"ACCOUNTING_STANDARD_OVERRIDE",ACC_O,"EQY_CONSOLIDATED",CONS_O,"fill=b")*1,"")))</f>
        <v/>
      </c>
      <c r="AB86" s="14" t="str">
        <f>IF(LEN($G86)=0,"",IF(LEN(AB$12)=0,"",IFERROR(_xll.BDP(TKR,$G86,"EQY_FUND_RELATIVE_PERIOD",AB$12,"FA_ADJUSTED",ADJ,"EQY_FUND_CRNCY",CURR_O,"ACCOUNTING_STANDARD_OVERRIDE",ACC_O,"EQY_CONSOLIDATED",CONS_O,"fill=b")*1,"")))</f>
        <v/>
      </c>
      <c r="AC86" s="14" t="str">
        <f>IF(LEN($G86)=0,"",IF(LEN(AC$12)=0,"",IFERROR(_xll.BDP(TKR,$G86,"EQY_FUND_RELATIVE_PERIOD",AC$12,"FA_ADJUSTED",ADJ,"EQY_FUND_CRNCY",CURR_O,"ACCOUNTING_STANDARD_OVERRIDE",ACC_O,"EQY_CONSOLIDATED",CONS_O,"fill=b")*1,"")))</f>
        <v/>
      </c>
      <c r="AD86" s="14" t="str">
        <f>IF(LEN($G86)=0,"",IF(LEN(AD$12)=0,"",IFERROR(_xll.BDP(TKR,$G86,"EQY_FUND_RELATIVE_PERIOD",AD$12,"FA_ADJUSTED",ADJ,"EQY_FUND_CRNCY",CURR_O,"ACCOUNTING_STANDARD_OVERRIDE",ACC_O,"EQY_CONSOLIDATED",CONS_O,"fill=b")*1,"")))</f>
        <v/>
      </c>
      <c r="AE86" s="14" t="str">
        <f>IF(LEN($G86)=0,"",IF(LEN(AE$12)=0,"",IFERROR(_xll.BDP(TKR,$G86,"EQY_FUND_RELATIVE_PERIOD",AE$12,"FA_ADJUSTED",ADJ,"EQY_FUND_CRNCY",CURR_O,"ACCOUNTING_STANDARD_OVERRIDE",ACC_O,"EQY_CONSOLIDATED",CONS_O,"fill=b")*1,"")))</f>
        <v/>
      </c>
      <c r="AF86" s="14" t="str">
        <f>IF(LEN($G86)=0,"",IF(LEN(AF$12)=0,"",IFERROR(_xll.BDP(TKR,$G86,"EQY_FUND_RELATIVE_PERIOD",AF$12,"FA_ADJUSTED",ADJ,"EQY_FUND_CRNCY",CURR_O,"ACCOUNTING_STANDARD_OVERRIDE",ACC_O,"EQY_CONSOLIDATED",CONS_O,"fill=b")*1,"")))</f>
        <v/>
      </c>
      <c r="AG86" s="14" t="str">
        <f>IF(LEN($G86)=0,"",IF(LEN(AG$12)=0,"",IFERROR(_xll.BDP(TKR,$G86,"EQY_FUND_RELATIVE_PERIOD",AG$12,"FA_ADJUSTED",ADJ,"EQY_FUND_CRNCY",CURR_O,"ACCOUNTING_STANDARD_OVERRIDE",ACC_O,"EQY_CONSOLIDATED",CONS_O,"fill=b")*1,"")))</f>
        <v/>
      </c>
      <c r="AH86" s="14" t="str">
        <f>IF(LEN($G86)=0,"",IF(LEN(AH$12)=0,"",IFERROR(_xll.BDP(TKR,$G86,"EQY_FUND_RELATIVE_PERIOD",AH$12,"FA_ADJUSTED",ADJ,"EQY_FUND_CRNCY",CURR_O,"ACCOUNTING_STANDARD_OVERRIDE",ACC_O,"EQY_CONSOLIDATED",CONS_O,"fill=b")*1,"")))</f>
        <v/>
      </c>
      <c r="AI86" s="14" t="str">
        <f>IF(LEN($G86)=0,"",IF(LEN(AI$12)=0,"",IFERROR(_xll.BDP(TKR,$G86,"EQY_FUND_RELATIVE_PERIOD",AI$12,"FA_ADJUSTED",ADJ,"EQY_FUND_CRNCY",CURR_O,"ACCOUNTING_STANDARD_OVERRIDE",ACC_O,"EQY_CONSOLIDATED",CONS_O,"fill=b")*1,"")))</f>
        <v/>
      </c>
      <c r="AJ86" s="14" t="str">
        <f>IF(LEN($G86)=0,"",IF(LEN(AJ$12)=0,"",IFERROR(_xll.BDP(TKR,$G86,"EQY_FUND_RELATIVE_PERIOD",AJ$12,"FA_ADJUSTED",ADJ,"EQY_FUND_CRNCY",CURR_O,"ACCOUNTING_STANDARD_OVERRIDE",ACC_O,"EQY_CONSOLIDATED",CONS_O,"fill=b")*1,"")))</f>
        <v/>
      </c>
      <c r="AK86" s="14" t="str">
        <f>IF(LEN($G86)=0,"",IF(LEN(AK$12)=0,"",IFERROR(_xll.BDP(TKR,$G86,"EQY_FUND_RELATIVE_PERIOD",AK$12,"FA_ADJUSTED",ADJ,"EQY_FUND_CRNCY",CURR_O,"ACCOUNTING_STANDARD_OVERRIDE",ACC_O,"EQY_CONSOLIDATED",CONS_O,"fill=b")*1,"")))</f>
        <v/>
      </c>
      <c r="AL86" s="14" t="str">
        <f>IF(LEN($G86)=0,"",IF(LEN(AL$12)=0,"",IFERROR(_xll.BDP(TKR,$G86,"EQY_FUND_RELATIVE_PERIOD",AL$12,"FA_ADJUSTED",ADJ,"EQY_FUND_CRNCY",CURR_O,"ACCOUNTING_STANDARD_OVERRIDE",ACC_O,"EQY_CONSOLIDATED",CONS_O,"fill=b")*1,"")))</f>
        <v/>
      </c>
      <c r="AM86" s="14" t="str">
        <f>IF(LEN($G86)=0,"",IF(LEN(AM$12)=0,"",IFERROR(_xll.BDP(TKR,$G86,"EQY_FUND_RELATIVE_PERIOD",AM$12,"FA_ADJUSTED",ADJ,"EQY_FUND_CRNCY",CURR_O,"ACCOUNTING_STANDARD_OVERRIDE",ACC_O,"EQY_CONSOLIDATED",CONS_O,"fill=b")*1,"")))</f>
        <v/>
      </c>
      <c r="AN86" s="14" t="str">
        <f>IF(LEN($G86)=0,"",IF(LEN(AN$12)=0,"",IFERROR(_xll.BDP(TKR,$G86,"EQY_FUND_RELATIVE_PERIOD",AN$12,"FA_ADJUSTED",ADJ,"EQY_FUND_CRNCY",CURR_O,"ACCOUNTING_STANDARD_OVERRIDE",ACC_O,"EQY_CONSOLIDATED",CONS_O,"fill=b")*1,"")))</f>
        <v/>
      </c>
      <c r="AO86" s="14" t="str">
        <f>IF(LEN($G86)=0,"",IF(LEN(AO$12)=0,"",IFERROR(_xll.BDP(TKR,$G86,"EQY_FUND_RELATIVE_PERIOD",AO$12,"FA_ADJUSTED",ADJ,"EQY_FUND_CRNCY",CURR_O,"ACCOUNTING_STANDARD_OVERRIDE",ACC_O,"EQY_CONSOLIDATED",CONS_O,"fill=b")*1,"")))</f>
        <v/>
      </c>
      <c r="AP86" s="14" t="str">
        <f>IF(LEN($G86)=0,"",IF(LEN(AP$12)=0,"",IFERROR(_xll.BDP(TKR,$G86,"EQY_FUND_RELATIVE_PERIOD",AP$12,"FA_ADJUSTED",ADJ,"EQY_FUND_CRNCY",CURR_O,"ACCOUNTING_STANDARD_OVERRIDE",ACC_O,"EQY_CONSOLIDATED",CONS_O,"fill=b")*1,"")))</f>
        <v/>
      </c>
      <c r="AQ86" s="14" t="str">
        <f>IF(LEN($G86)=0,"",IF(LEN(AQ$12)=0,"",IFERROR(_xll.BDP(TKR,$G86,"EQY_FUND_RELATIVE_PERIOD",AQ$12,"FA_ADJUSTED",ADJ,"EQY_FUND_CRNCY",CURR_O,"ACCOUNTING_STANDARD_OVERRIDE",ACC_O,"EQY_CONSOLIDATED",CONS_O,"fill=b")*1,"")))</f>
        <v/>
      </c>
      <c r="AR86" s="14" t="str">
        <f>IF(LEN($G86)=0,"",IF(LEN(AR$12)=0,"",IFERROR(_xll.BDP(TKR,$G86,"EQY_FUND_RELATIVE_PERIOD",AR$12,"FA_ADJUSTED",ADJ,"EQY_FUND_CRNCY",CURR_O,"ACCOUNTING_STANDARD_OVERRIDE",ACC_O,"EQY_CONSOLIDATED",CONS_O,"fill=b")*1,"")))</f>
        <v/>
      </c>
      <c r="AS86" s="14" t="str">
        <f>IF(LEN($G86)=0,"",IF(LEN(AS$12)=0,"",IFERROR(_xll.BDP(TKR,$G86,"EQY_FUND_RELATIVE_PERIOD",AS$12,"FA_ADJUSTED",ADJ,"EQY_FUND_CRNCY",CURR_O,"ACCOUNTING_STANDARD_OVERRIDE",ACC_O,"EQY_CONSOLIDATED",CONS_O,"fill=b")*1,"")))</f>
        <v/>
      </c>
      <c r="AT86" s="14" t="str">
        <f>IF(LEN($G86)=0,"",IF(LEN(AT$12)=0,"",IFERROR(_xll.BDP(TKR,$G86,"EQY_FUND_RELATIVE_PERIOD",AT$12,"FA_ADJUSTED",ADJ,"EQY_FUND_CRNCY",CURR_O,"ACCOUNTING_STANDARD_OVERRIDE",ACC_O,"EQY_CONSOLIDATED",CONS_O,"fill=b")*1,"")))</f>
        <v/>
      </c>
      <c r="AU86" s="14" t="str">
        <f>IF(LEN($G86)=0,"",IF(LEN(AU$12)=0,"",IFERROR(_xll.BDP(TKR,$G86,"EQY_FUND_RELATIVE_PERIOD",AU$12,"FA_ADJUSTED",ADJ,"EQY_FUND_CRNCY",CURR_O,"ACCOUNTING_STANDARD_OVERRIDE",ACC_O,"EQY_CONSOLIDATED",CONS_O,"fill=b")*1,"")))</f>
        <v/>
      </c>
      <c r="AV86" s="14" t="str">
        <f>IF(LEN($G86)=0,"",IF(LEN(AV$12)=0,"",IFERROR(_xll.BDP(TKR,$G86,"EQY_FUND_RELATIVE_PERIOD",AV$12,"FA_ADJUSTED",ADJ,"EQY_FUND_CRNCY",CURR_O,"ACCOUNTING_STANDARD_OVERRIDE",ACC_O,"EQY_CONSOLIDATED",CONS_O,"fill=b")*1,"")))</f>
        <v/>
      </c>
      <c r="AW86" s="14" t="str">
        <f>IF(LEN($G86)=0,"",IF(LEN(AW$12)=0,"",IFERROR(_xll.BDP(TKR,$G86,"EQY_FUND_RELATIVE_PERIOD",AW$12,"FA_ADJUSTED",ADJ,"EQY_FUND_CRNCY",CURR_O,"ACCOUNTING_STANDARD_OVERRIDE",ACC_O,"EQY_CONSOLIDATED",CONS_O,"fill=b")*1,"")))</f>
        <v/>
      </c>
      <c r="AX86" s="14" t="str">
        <f>IF(LEN($G86)=0,"",IF(LEN(AX$12)=0,"",IFERROR(_xll.BDP(TKR,$G86,"EQY_FUND_RELATIVE_PERIOD",AX$12,"FA_ADJUSTED",ADJ,"EQY_FUND_CRNCY",CURR_O,"ACCOUNTING_STANDARD_OVERRIDE",ACC_O,"EQY_CONSOLIDATED",CONS_O,"fill=b")*1,"")))</f>
        <v/>
      </c>
      <c r="AY86" s="14" t="str">
        <f>IF(LEN($G86)=0,"",IF(LEN(AY$12)=0,"",IFERROR(_xll.BDP(TKR,$G86,"EQY_FUND_RELATIVE_PERIOD",AY$12,"FA_ADJUSTED",ADJ,"EQY_FUND_CRNCY",CURR_O,"ACCOUNTING_STANDARD_OVERRIDE",ACC_O,"EQY_CONSOLIDATED",CONS_O,"fill=b")*1,"")))</f>
        <v/>
      </c>
      <c r="AZ86" s="14" t="str">
        <f>IF(LEN($G86)=0,"",IF(LEN(AZ$12)=0,"",IFERROR(_xll.BDP(TKR,$G86,"EQY_FUND_RELATIVE_PERIOD",AZ$12,"FA_ADJUSTED",ADJ,"EQY_FUND_CRNCY",CURR_O,"ACCOUNTING_STANDARD_OVERRIDE",ACC_O,"EQY_CONSOLIDATED",CONS_O,"fill=b")*1,"")))</f>
        <v/>
      </c>
      <c r="BA86" s="14" t="str">
        <f>IF(LEN($G86)=0,"",IF(LEN(BA$12)=0,"",IFERROR(_xll.BDP(TKR,$G86,"EQY_FUND_RELATIVE_PERIOD",BA$12,"FA_ADJUSTED",ADJ,"EQY_FUND_CRNCY",CURR_O,"ACCOUNTING_STANDARD_OVERRIDE",ACC_O,"EQY_CONSOLIDATED",CONS_O,"fill=b")*1,"")))</f>
        <v/>
      </c>
      <c r="BB86" s="14" t="str">
        <f>IF(LEN($G86)=0,"",IF(LEN(BB$12)=0,"",IFERROR(_xll.BDP(TKR,$G86,"EQY_FUND_RELATIVE_PERIOD",BB$12,"FA_ADJUSTED",ADJ,"EQY_FUND_CRNCY",CURR_O,"ACCOUNTING_STANDARD_OVERRIDE",ACC_O,"EQY_CONSOLIDATED",CONS_O,"fill=b")*1,"")))</f>
        <v/>
      </c>
      <c r="BC86" s="14" t="str">
        <f>IF(LEN($G86)=0,"",IF(LEN(BC$12)=0,"",IFERROR(_xll.BDP(TKR,$G86,"EQY_FUND_RELATIVE_PERIOD",BC$12,"FA_ADJUSTED",ADJ,"EQY_FUND_CRNCY",CURR_O,"ACCOUNTING_STANDARD_OVERRIDE",ACC_O,"EQY_CONSOLIDATED",CONS_O,"fill=b")*1,"")))</f>
        <v/>
      </c>
      <c r="BD86" s="14" t="str">
        <f>IF(LEN($G86)=0,"",IF(LEN(BD$12)=0,"",IFERROR(_xll.BDP(TKR,$G86,"EQY_FUND_RELATIVE_PERIOD",BD$12,"FA_ADJUSTED",ADJ,"EQY_FUND_CRNCY",CURR_O,"ACCOUNTING_STANDARD_OVERRIDE",ACC_O,"EQY_CONSOLIDATED",CONS_O,"fill=b")*1,"")))</f>
        <v/>
      </c>
    </row>
    <row r="87" spans="17:56">
      <c r="Q87" s="14" t="str">
        <f>IF(LEN($G87)=0,"",IF(LEN(Q$12)=0,"",IFERROR(_xll.BDP(TKR,$G87,"EQY_FUND_RELATIVE_PERIOD",Q$12,"FA_ADJUSTED",ADJ,"EQY_FUND_CRNCY",CURR_O,"ACCOUNTING_STANDARD_OVERRIDE",ACC_O,"EQY_CONSOLIDATED",CONS_O,"fill=b")*1,"")))</f>
        <v/>
      </c>
      <c r="R87" s="14" t="str">
        <f>IF(LEN($G87)=0,"",IF(LEN(R$12)=0,"",IFERROR(_xll.BDP(TKR,$G87,"EQY_FUND_RELATIVE_PERIOD",R$12,"FA_ADJUSTED",ADJ,"EQY_FUND_CRNCY",CURR_O,"ACCOUNTING_STANDARD_OVERRIDE",ACC_O,"EQY_CONSOLIDATED",CONS_O,"fill=b")*1,"")))</f>
        <v/>
      </c>
      <c r="S87" s="14" t="str">
        <f>IF(LEN($G87)=0,"",IF(LEN(S$12)=0,"",IFERROR(_xll.BDP(TKR,$G87,"EQY_FUND_RELATIVE_PERIOD",S$12,"FA_ADJUSTED",ADJ,"EQY_FUND_CRNCY",CURR_O,"ACCOUNTING_STANDARD_OVERRIDE",ACC_O,"EQY_CONSOLIDATED",CONS_O,"fill=b")*1,"")))</f>
        <v/>
      </c>
      <c r="T87" s="14" t="str">
        <f>IF(LEN($G87)=0,"",IF(LEN(T$12)=0,"",IFERROR(_xll.BDP(TKR,$G87,"EQY_FUND_RELATIVE_PERIOD",T$12,"FA_ADJUSTED",ADJ,"EQY_FUND_CRNCY",CURR_O,"ACCOUNTING_STANDARD_OVERRIDE",ACC_O,"EQY_CONSOLIDATED",CONS_O,"fill=b")*1,"")))</f>
        <v/>
      </c>
      <c r="U87" s="14" t="str">
        <f>IF(LEN($G87)=0,"",IF(LEN(U$12)=0,"",IFERROR(_xll.BDP(TKR,$G87,"EQY_FUND_RELATIVE_PERIOD",U$12,"FA_ADJUSTED",ADJ,"EQY_FUND_CRNCY",CURR_O,"ACCOUNTING_STANDARD_OVERRIDE",ACC_O,"EQY_CONSOLIDATED",CONS_O,"fill=b")*1,"")))</f>
        <v/>
      </c>
      <c r="V87" s="14" t="str">
        <f>IF(LEN($G87)=0,"",IF(LEN(V$12)=0,"",IFERROR(_xll.BDP(TKR,$G87,"EQY_FUND_RELATIVE_PERIOD",V$12,"FA_ADJUSTED",ADJ,"EQY_FUND_CRNCY",CURR_O,"ACCOUNTING_STANDARD_OVERRIDE",ACC_O,"EQY_CONSOLIDATED",CONS_O,"fill=b")*1,"")))</f>
        <v/>
      </c>
      <c r="W87" s="14" t="str">
        <f>IF(LEN($G87)=0,"",IF(LEN(W$12)=0,"",IFERROR(_xll.BDP(TKR,$G87,"EQY_FUND_RELATIVE_PERIOD",W$12,"FA_ADJUSTED",ADJ,"EQY_FUND_CRNCY",CURR_O,"ACCOUNTING_STANDARD_OVERRIDE",ACC_O,"EQY_CONSOLIDATED",CONS_O,"fill=b")*1,"")))</f>
        <v/>
      </c>
      <c r="X87" s="14" t="str">
        <f>IF(LEN($G87)=0,"",IF(LEN(X$12)=0,"",IFERROR(_xll.BDP(TKR,$G87,"EQY_FUND_RELATIVE_PERIOD",X$12,"FA_ADJUSTED",ADJ,"EQY_FUND_CRNCY",CURR_O,"ACCOUNTING_STANDARD_OVERRIDE",ACC_O,"EQY_CONSOLIDATED",CONS_O,"fill=b")*1,"")))</f>
        <v/>
      </c>
      <c r="Y87" s="14" t="str">
        <f>IF(LEN($G87)=0,"",IF(LEN(Y$12)=0,"",IFERROR(_xll.BDP(TKR,$G87,"EQY_FUND_RELATIVE_PERIOD",Y$12,"FA_ADJUSTED",ADJ,"EQY_FUND_CRNCY",CURR_O,"ACCOUNTING_STANDARD_OVERRIDE",ACC_O,"EQY_CONSOLIDATED",CONS_O,"fill=b")*1,"")))</f>
        <v/>
      </c>
      <c r="Z87" s="14" t="str">
        <f>IF(LEN($G87)=0,"",IF(LEN(Z$12)=0,"",IFERROR(_xll.BDP(TKR,$G87,"EQY_FUND_RELATIVE_PERIOD",Z$12,"FA_ADJUSTED",ADJ,"EQY_FUND_CRNCY",CURR_O,"ACCOUNTING_STANDARD_OVERRIDE",ACC_O,"EQY_CONSOLIDATED",CONS_O,"fill=b")*1,"")))</f>
        <v/>
      </c>
      <c r="AA87" s="14" t="str">
        <f>IF(LEN($G87)=0,"",IF(LEN(AA$12)=0,"",IFERROR(_xll.BDP(TKR,$G87,"EQY_FUND_RELATIVE_PERIOD",AA$12,"FA_ADJUSTED",ADJ,"EQY_FUND_CRNCY",CURR_O,"ACCOUNTING_STANDARD_OVERRIDE",ACC_O,"EQY_CONSOLIDATED",CONS_O,"fill=b")*1,"")))</f>
        <v/>
      </c>
      <c r="AB87" s="14" t="str">
        <f>IF(LEN($G87)=0,"",IF(LEN(AB$12)=0,"",IFERROR(_xll.BDP(TKR,$G87,"EQY_FUND_RELATIVE_PERIOD",AB$12,"FA_ADJUSTED",ADJ,"EQY_FUND_CRNCY",CURR_O,"ACCOUNTING_STANDARD_OVERRIDE",ACC_O,"EQY_CONSOLIDATED",CONS_O,"fill=b")*1,"")))</f>
        <v/>
      </c>
      <c r="AC87" s="14" t="str">
        <f>IF(LEN($G87)=0,"",IF(LEN(AC$12)=0,"",IFERROR(_xll.BDP(TKR,$G87,"EQY_FUND_RELATIVE_PERIOD",AC$12,"FA_ADJUSTED",ADJ,"EQY_FUND_CRNCY",CURR_O,"ACCOUNTING_STANDARD_OVERRIDE",ACC_O,"EQY_CONSOLIDATED",CONS_O,"fill=b")*1,"")))</f>
        <v/>
      </c>
      <c r="AD87" s="14" t="str">
        <f>IF(LEN($G87)=0,"",IF(LEN(AD$12)=0,"",IFERROR(_xll.BDP(TKR,$G87,"EQY_FUND_RELATIVE_PERIOD",AD$12,"FA_ADJUSTED",ADJ,"EQY_FUND_CRNCY",CURR_O,"ACCOUNTING_STANDARD_OVERRIDE",ACC_O,"EQY_CONSOLIDATED",CONS_O,"fill=b")*1,"")))</f>
        <v/>
      </c>
      <c r="AE87" s="14" t="str">
        <f>IF(LEN($G87)=0,"",IF(LEN(AE$12)=0,"",IFERROR(_xll.BDP(TKR,$G87,"EQY_FUND_RELATIVE_PERIOD",AE$12,"FA_ADJUSTED",ADJ,"EQY_FUND_CRNCY",CURR_O,"ACCOUNTING_STANDARD_OVERRIDE",ACC_O,"EQY_CONSOLIDATED",CONS_O,"fill=b")*1,"")))</f>
        <v/>
      </c>
      <c r="AF87" s="14" t="str">
        <f>IF(LEN($G87)=0,"",IF(LEN(AF$12)=0,"",IFERROR(_xll.BDP(TKR,$G87,"EQY_FUND_RELATIVE_PERIOD",AF$12,"FA_ADJUSTED",ADJ,"EQY_FUND_CRNCY",CURR_O,"ACCOUNTING_STANDARD_OVERRIDE",ACC_O,"EQY_CONSOLIDATED",CONS_O,"fill=b")*1,"")))</f>
        <v/>
      </c>
      <c r="AG87" s="14" t="str">
        <f>IF(LEN($G87)=0,"",IF(LEN(AG$12)=0,"",IFERROR(_xll.BDP(TKR,$G87,"EQY_FUND_RELATIVE_PERIOD",AG$12,"FA_ADJUSTED",ADJ,"EQY_FUND_CRNCY",CURR_O,"ACCOUNTING_STANDARD_OVERRIDE",ACC_O,"EQY_CONSOLIDATED",CONS_O,"fill=b")*1,"")))</f>
        <v/>
      </c>
      <c r="AH87" s="14" t="str">
        <f>IF(LEN($G87)=0,"",IF(LEN(AH$12)=0,"",IFERROR(_xll.BDP(TKR,$G87,"EQY_FUND_RELATIVE_PERIOD",AH$12,"FA_ADJUSTED",ADJ,"EQY_FUND_CRNCY",CURR_O,"ACCOUNTING_STANDARD_OVERRIDE",ACC_O,"EQY_CONSOLIDATED",CONS_O,"fill=b")*1,"")))</f>
        <v/>
      </c>
      <c r="AI87" s="14" t="str">
        <f>IF(LEN($G87)=0,"",IF(LEN(AI$12)=0,"",IFERROR(_xll.BDP(TKR,$G87,"EQY_FUND_RELATIVE_PERIOD",AI$12,"FA_ADJUSTED",ADJ,"EQY_FUND_CRNCY",CURR_O,"ACCOUNTING_STANDARD_OVERRIDE",ACC_O,"EQY_CONSOLIDATED",CONS_O,"fill=b")*1,"")))</f>
        <v/>
      </c>
      <c r="AJ87" s="14" t="str">
        <f>IF(LEN($G87)=0,"",IF(LEN(AJ$12)=0,"",IFERROR(_xll.BDP(TKR,$G87,"EQY_FUND_RELATIVE_PERIOD",AJ$12,"FA_ADJUSTED",ADJ,"EQY_FUND_CRNCY",CURR_O,"ACCOUNTING_STANDARD_OVERRIDE",ACC_O,"EQY_CONSOLIDATED",CONS_O,"fill=b")*1,"")))</f>
        <v/>
      </c>
      <c r="AK87" s="14" t="str">
        <f>IF(LEN($G87)=0,"",IF(LEN(AK$12)=0,"",IFERROR(_xll.BDP(TKR,$G87,"EQY_FUND_RELATIVE_PERIOD",AK$12,"FA_ADJUSTED",ADJ,"EQY_FUND_CRNCY",CURR_O,"ACCOUNTING_STANDARD_OVERRIDE",ACC_O,"EQY_CONSOLIDATED",CONS_O,"fill=b")*1,"")))</f>
        <v/>
      </c>
      <c r="AL87" s="14" t="str">
        <f>IF(LEN($G87)=0,"",IF(LEN(AL$12)=0,"",IFERROR(_xll.BDP(TKR,$G87,"EQY_FUND_RELATIVE_PERIOD",AL$12,"FA_ADJUSTED",ADJ,"EQY_FUND_CRNCY",CURR_O,"ACCOUNTING_STANDARD_OVERRIDE",ACC_O,"EQY_CONSOLIDATED",CONS_O,"fill=b")*1,"")))</f>
        <v/>
      </c>
      <c r="AM87" s="14" t="str">
        <f>IF(LEN($G87)=0,"",IF(LEN(AM$12)=0,"",IFERROR(_xll.BDP(TKR,$G87,"EQY_FUND_RELATIVE_PERIOD",AM$12,"FA_ADJUSTED",ADJ,"EQY_FUND_CRNCY",CURR_O,"ACCOUNTING_STANDARD_OVERRIDE",ACC_O,"EQY_CONSOLIDATED",CONS_O,"fill=b")*1,"")))</f>
        <v/>
      </c>
      <c r="AN87" s="14" t="str">
        <f>IF(LEN($G87)=0,"",IF(LEN(AN$12)=0,"",IFERROR(_xll.BDP(TKR,$G87,"EQY_FUND_RELATIVE_PERIOD",AN$12,"FA_ADJUSTED",ADJ,"EQY_FUND_CRNCY",CURR_O,"ACCOUNTING_STANDARD_OVERRIDE",ACC_O,"EQY_CONSOLIDATED",CONS_O,"fill=b")*1,"")))</f>
        <v/>
      </c>
      <c r="AO87" s="14" t="str">
        <f>IF(LEN($G87)=0,"",IF(LEN(AO$12)=0,"",IFERROR(_xll.BDP(TKR,$G87,"EQY_FUND_RELATIVE_PERIOD",AO$12,"FA_ADJUSTED",ADJ,"EQY_FUND_CRNCY",CURR_O,"ACCOUNTING_STANDARD_OVERRIDE",ACC_O,"EQY_CONSOLIDATED",CONS_O,"fill=b")*1,"")))</f>
        <v/>
      </c>
      <c r="AP87" s="14" t="str">
        <f>IF(LEN($G87)=0,"",IF(LEN(AP$12)=0,"",IFERROR(_xll.BDP(TKR,$G87,"EQY_FUND_RELATIVE_PERIOD",AP$12,"FA_ADJUSTED",ADJ,"EQY_FUND_CRNCY",CURR_O,"ACCOUNTING_STANDARD_OVERRIDE",ACC_O,"EQY_CONSOLIDATED",CONS_O,"fill=b")*1,"")))</f>
        <v/>
      </c>
      <c r="AQ87" s="14" t="str">
        <f>IF(LEN($G87)=0,"",IF(LEN(AQ$12)=0,"",IFERROR(_xll.BDP(TKR,$G87,"EQY_FUND_RELATIVE_PERIOD",AQ$12,"FA_ADJUSTED",ADJ,"EQY_FUND_CRNCY",CURR_O,"ACCOUNTING_STANDARD_OVERRIDE",ACC_O,"EQY_CONSOLIDATED",CONS_O,"fill=b")*1,"")))</f>
        <v/>
      </c>
      <c r="AR87" s="14" t="str">
        <f>IF(LEN($G87)=0,"",IF(LEN(AR$12)=0,"",IFERROR(_xll.BDP(TKR,$G87,"EQY_FUND_RELATIVE_PERIOD",AR$12,"FA_ADJUSTED",ADJ,"EQY_FUND_CRNCY",CURR_O,"ACCOUNTING_STANDARD_OVERRIDE",ACC_O,"EQY_CONSOLIDATED",CONS_O,"fill=b")*1,"")))</f>
        <v/>
      </c>
      <c r="AS87" s="14" t="str">
        <f>IF(LEN($G87)=0,"",IF(LEN(AS$12)=0,"",IFERROR(_xll.BDP(TKR,$G87,"EQY_FUND_RELATIVE_PERIOD",AS$12,"FA_ADJUSTED",ADJ,"EQY_FUND_CRNCY",CURR_O,"ACCOUNTING_STANDARD_OVERRIDE",ACC_O,"EQY_CONSOLIDATED",CONS_O,"fill=b")*1,"")))</f>
        <v/>
      </c>
      <c r="AT87" s="14" t="str">
        <f>IF(LEN($G87)=0,"",IF(LEN(AT$12)=0,"",IFERROR(_xll.BDP(TKR,$G87,"EQY_FUND_RELATIVE_PERIOD",AT$12,"FA_ADJUSTED",ADJ,"EQY_FUND_CRNCY",CURR_O,"ACCOUNTING_STANDARD_OVERRIDE",ACC_O,"EQY_CONSOLIDATED",CONS_O,"fill=b")*1,"")))</f>
        <v/>
      </c>
      <c r="AU87" s="14" t="str">
        <f>IF(LEN($G87)=0,"",IF(LEN(AU$12)=0,"",IFERROR(_xll.BDP(TKR,$G87,"EQY_FUND_RELATIVE_PERIOD",AU$12,"FA_ADJUSTED",ADJ,"EQY_FUND_CRNCY",CURR_O,"ACCOUNTING_STANDARD_OVERRIDE",ACC_O,"EQY_CONSOLIDATED",CONS_O,"fill=b")*1,"")))</f>
        <v/>
      </c>
      <c r="AV87" s="14" t="str">
        <f>IF(LEN($G87)=0,"",IF(LEN(AV$12)=0,"",IFERROR(_xll.BDP(TKR,$G87,"EQY_FUND_RELATIVE_PERIOD",AV$12,"FA_ADJUSTED",ADJ,"EQY_FUND_CRNCY",CURR_O,"ACCOUNTING_STANDARD_OVERRIDE",ACC_O,"EQY_CONSOLIDATED",CONS_O,"fill=b")*1,"")))</f>
        <v/>
      </c>
      <c r="AW87" s="14" t="str">
        <f>IF(LEN($G87)=0,"",IF(LEN(AW$12)=0,"",IFERROR(_xll.BDP(TKR,$G87,"EQY_FUND_RELATIVE_PERIOD",AW$12,"FA_ADJUSTED",ADJ,"EQY_FUND_CRNCY",CURR_O,"ACCOUNTING_STANDARD_OVERRIDE",ACC_O,"EQY_CONSOLIDATED",CONS_O,"fill=b")*1,"")))</f>
        <v/>
      </c>
      <c r="AX87" s="14" t="str">
        <f>IF(LEN($G87)=0,"",IF(LEN(AX$12)=0,"",IFERROR(_xll.BDP(TKR,$G87,"EQY_FUND_RELATIVE_PERIOD",AX$12,"FA_ADJUSTED",ADJ,"EQY_FUND_CRNCY",CURR_O,"ACCOUNTING_STANDARD_OVERRIDE",ACC_O,"EQY_CONSOLIDATED",CONS_O,"fill=b")*1,"")))</f>
        <v/>
      </c>
      <c r="AY87" s="14" t="str">
        <f>IF(LEN($G87)=0,"",IF(LEN(AY$12)=0,"",IFERROR(_xll.BDP(TKR,$G87,"EQY_FUND_RELATIVE_PERIOD",AY$12,"FA_ADJUSTED",ADJ,"EQY_FUND_CRNCY",CURR_O,"ACCOUNTING_STANDARD_OVERRIDE",ACC_O,"EQY_CONSOLIDATED",CONS_O,"fill=b")*1,"")))</f>
        <v/>
      </c>
      <c r="AZ87" s="14" t="str">
        <f>IF(LEN($G87)=0,"",IF(LEN(AZ$12)=0,"",IFERROR(_xll.BDP(TKR,$G87,"EQY_FUND_RELATIVE_PERIOD",AZ$12,"FA_ADJUSTED",ADJ,"EQY_FUND_CRNCY",CURR_O,"ACCOUNTING_STANDARD_OVERRIDE",ACC_O,"EQY_CONSOLIDATED",CONS_O,"fill=b")*1,"")))</f>
        <v/>
      </c>
      <c r="BA87" s="14" t="str">
        <f>IF(LEN($G87)=0,"",IF(LEN(BA$12)=0,"",IFERROR(_xll.BDP(TKR,$G87,"EQY_FUND_RELATIVE_PERIOD",BA$12,"FA_ADJUSTED",ADJ,"EQY_FUND_CRNCY",CURR_O,"ACCOUNTING_STANDARD_OVERRIDE",ACC_O,"EQY_CONSOLIDATED",CONS_O,"fill=b")*1,"")))</f>
        <v/>
      </c>
      <c r="BB87" s="14" t="str">
        <f>IF(LEN($G87)=0,"",IF(LEN(BB$12)=0,"",IFERROR(_xll.BDP(TKR,$G87,"EQY_FUND_RELATIVE_PERIOD",BB$12,"FA_ADJUSTED",ADJ,"EQY_FUND_CRNCY",CURR_O,"ACCOUNTING_STANDARD_OVERRIDE",ACC_O,"EQY_CONSOLIDATED",CONS_O,"fill=b")*1,"")))</f>
        <v/>
      </c>
      <c r="BC87" s="14" t="str">
        <f>IF(LEN($G87)=0,"",IF(LEN(BC$12)=0,"",IFERROR(_xll.BDP(TKR,$G87,"EQY_FUND_RELATIVE_PERIOD",BC$12,"FA_ADJUSTED",ADJ,"EQY_FUND_CRNCY",CURR_O,"ACCOUNTING_STANDARD_OVERRIDE",ACC_O,"EQY_CONSOLIDATED",CONS_O,"fill=b")*1,"")))</f>
        <v/>
      </c>
      <c r="BD87" s="14" t="str">
        <f>IF(LEN($G87)=0,"",IF(LEN(BD$12)=0,"",IFERROR(_xll.BDP(TKR,$G87,"EQY_FUND_RELATIVE_PERIOD",BD$12,"FA_ADJUSTED",ADJ,"EQY_FUND_CRNCY",CURR_O,"ACCOUNTING_STANDARD_OVERRIDE",ACC_O,"EQY_CONSOLIDATED",CONS_O,"fill=b")*1,"")))</f>
        <v/>
      </c>
    </row>
    <row r="88" spans="17:56">
      <c r="Q88" s="14" t="str">
        <f>IF(LEN($G88)=0,"",IF(LEN(Q$12)=0,"",IFERROR(_xll.BDP(TKR,$G88,"EQY_FUND_RELATIVE_PERIOD",Q$12,"FA_ADJUSTED",ADJ,"EQY_FUND_CRNCY",CURR_O,"ACCOUNTING_STANDARD_OVERRIDE",ACC_O,"EQY_CONSOLIDATED",CONS_O,"fill=b")*1,"")))</f>
        <v/>
      </c>
      <c r="R88" s="14" t="str">
        <f>IF(LEN($G88)=0,"",IF(LEN(R$12)=0,"",IFERROR(_xll.BDP(TKR,$G88,"EQY_FUND_RELATIVE_PERIOD",R$12,"FA_ADJUSTED",ADJ,"EQY_FUND_CRNCY",CURR_O,"ACCOUNTING_STANDARD_OVERRIDE",ACC_O,"EQY_CONSOLIDATED",CONS_O,"fill=b")*1,"")))</f>
        <v/>
      </c>
      <c r="S88" s="14" t="str">
        <f>IF(LEN($G88)=0,"",IF(LEN(S$12)=0,"",IFERROR(_xll.BDP(TKR,$G88,"EQY_FUND_RELATIVE_PERIOD",S$12,"FA_ADJUSTED",ADJ,"EQY_FUND_CRNCY",CURR_O,"ACCOUNTING_STANDARD_OVERRIDE",ACC_O,"EQY_CONSOLIDATED",CONS_O,"fill=b")*1,"")))</f>
        <v/>
      </c>
      <c r="T88" s="14" t="str">
        <f>IF(LEN($G88)=0,"",IF(LEN(T$12)=0,"",IFERROR(_xll.BDP(TKR,$G88,"EQY_FUND_RELATIVE_PERIOD",T$12,"FA_ADJUSTED",ADJ,"EQY_FUND_CRNCY",CURR_O,"ACCOUNTING_STANDARD_OVERRIDE",ACC_O,"EQY_CONSOLIDATED",CONS_O,"fill=b")*1,"")))</f>
        <v/>
      </c>
      <c r="U88" s="14" t="str">
        <f>IF(LEN($G88)=0,"",IF(LEN(U$12)=0,"",IFERROR(_xll.BDP(TKR,$G88,"EQY_FUND_RELATIVE_PERIOD",U$12,"FA_ADJUSTED",ADJ,"EQY_FUND_CRNCY",CURR_O,"ACCOUNTING_STANDARD_OVERRIDE",ACC_O,"EQY_CONSOLIDATED",CONS_O,"fill=b")*1,"")))</f>
        <v/>
      </c>
      <c r="V88" s="14" t="str">
        <f>IF(LEN($G88)=0,"",IF(LEN(V$12)=0,"",IFERROR(_xll.BDP(TKR,$G88,"EQY_FUND_RELATIVE_PERIOD",V$12,"FA_ADJUSTED",ADJ,"EQY_FUND_CRNCY",CURR_O,"ACCOUNTING_STANDARD_OVERRIDE",ACC_O,"EQY_CONSOLIDATED",CONS_O,"fill=b")*1,"")))</f>
        <v/>
      </c>
      <c r="W88" s="14" t="str">
        <f>IF(LEN($G88)=0,"",IF(LEN(W$12)=0,"",IFERROR(_xll.BDP(TKR,$G88,"EQY_FUND_RELATIVE_PERIOD",W$12,"FA_ADJUSTED",ADJ,"EQY_FUND_CRNCY",CURR_O,"ACCOUNTING_STANDARD_OVERRIDE",ACC_O,"EQY_CONSOLIDATED",CONS_O,"fill=b")*1,"")))</f>
        <v/>
      </c>
      <c r="X88" s="14" t="str">
        <f>IF(LEN($G88)=0,"",IF(LEN(X$12)=0,"",IFERROR(_xll.BDP(TKR,$G88,"EQY_FUND_RELATIVE_PERIOD",X$12,"FA_ADJUSTED",ADJ,"EQY_FUND_CRNCY",CURR_O,"ACCOUNTING_STANDARD_OVERRIDE",ACC_O,"EQY_CONSOLIDATED",CONS_O,"fill=b")*1,"")))</f>
        <v/>
      </c>
      <c r="Y88" s="14" t="str">
        <f>IF(LEN($G88)=0,"",IF(LEN(Y$12)=0,"",IFERROR(_xll.BDP(TKR,$G88,"EQY_FUND_RELATIVE_PERIOD",Y$12,"FA_ADJUSTED",ADJ,"EQY_FUND_CRNCY",CURR_O,"ACCOUNTING_STANDARD_OVERRIDE",ACC_O,"EQY_CONSOLIDATED",CONS_O,"fill=b")*1,"")))</f>
        <v/>
      </c>
      <c r="Z88" s="14" t="str">
        <f>IF(LEN($G88)=0,"",IF(LEN(Z$12)=0,"",IFERROR(_xll.BDP(TKR,$G88,"EQY_FUND_RELATIVE_PERIOD",Z$12,"FA_ADJUSTED",ADJ,"EQY_FUND_CRNCY",CURR_O,"ACCOUNTING_STANDARD_OVERRIDE",ACC_O,"EQY_CONSOLIDATED",CONS_O,"fill=b")*1,"")))</f>
        <v/>
      </c>
      <c r="AA88" s="14" t="str">
        <f>IF(LEN($G88)=0,"",IF(LEN(AA$12)=0,"",IFERROR(_xll.BDP(TKR,$G88,"EQY_FUND_RELATIVE_PERIOD",AA$12,"FA_ADJUSTED",ADJ,"EQY_FUND_CRNCY",CURR_O,"ACCOUNTING_STANDARD_OVERRIDE",ACC_O,"EQY_CONSOLIDATED",CONS_O,"fill=b")*1,"")))</f>
        <v/>
      </c>
      <c r="AB88" s="14" t="str">
        <f>IF(LEN($G88)=0,"",IF(LEN(AB$12)=0,"",IFERROR(_xll.BDP(TKR,$G88,"EQY_FUND_RELATIVE_PERIOD",AB$12,"FA_ADJUSTED",ADJ,"EQY_FUND_CRNCY",CURR_O,"ACCOUNTING_STANDARD_OVERRIDE",ACC_O,"EQY_CONSOLIDATED",CONS_O,"fill=b")*1,"")))</f>
        <v/>
      </c>
      <c r="AC88" s="14" t="str">
        <f>IF(LEN($G88)=0,"",IF(LEN(AC$12)=0,"",IFERROR(_xll.BDP(TKR,$G88,"EQY_FUND_RELATIVE_PERIOD",AC$12,"FA_ADJUSTED",ADJ,"EQY_FUND_CRNCY",CURR_O,"ACCOUNTING_STANDARD_OVERRIDE",ACC_O,"EQY_CONSOLIDATED",CONS_O,"fill=b")*1,"")))</f>
        <v/>
      </c>
      <c r="AD88" s="14" t="str">
        <f>IF(LEN($G88)=0,"",IF(LEN(AD$12)=0,"",IFERROR(_xll.BDP(TKR,$G88,"EQY_FUND_RELATIVE_PERIOD",AD$12,"FA_ADJUSTED",ADJ,"EQY_FUND_CRNCY",CURR_O,"ACCOUNTING_STANDARD_OVERRIDE",ACC_O,"EQY_CONSOLIDATED",CONS_O,"fill=b")*1,"")))</f>
        <v/>
      </c>
      <c r="AE88" s="14" t="str">
        <f>IF(LEN($G88)=0,"",IF(LEN(AE$12)=0,"",IFERROR(_xll.BDP(TKR,$G88,"EQY_FUND_RELATIVE_PERIOD",AE$12,"FA_ADJUSTED",ADJ,"EQY_FUND_CRNCY",CURR_O,"ACCOUNTING_STANDARD_OVERRIDE",ACC_O,"EQY_CONSOLIDATED",CONS_O,"fill=b")*1,"")))</f>
        <v/>
      </c>
      <c r="AF88" s="14" t="str">
        <f>IF(LEN($G88)=0,"",IF(LEN(AF$12)=0,"",IFERROR(_xll.BDP(TKR,$G88,"EQY_FUND_RELATIVE_PERIOD",AF$12,"FA_ADJUSTED",ADJ,"EQY_FUND_CRNCY",CURR_O,"ACCOUNTING_STANDARD_OVERRIDE",ACC_O,"EQY_CONSOLIDATED",CONS_O,"fill=b")*1,"")))</f>
        <v/>
      </c>
      <c r="AG88" s="14" t="str">
        <f>IF(LEN($G88)=0,"",IF(LEN(AG$12)=0,"",IFERROR(_xll.BDP(TKR,$G88,"EQY_FUND_RELATIVE_PERIOD",AG$12,"FA_ADJUSTED",ADJ,"EQY_FUND_CRNCY",CURR_O,"ACCOUNTING_STANDARD_OVERRIDE",ACC_O,"EQY_CONSOLIDATED",CONS_O,"fill=b")*1,"")))</f>
        <v/>
      </c>
      <c r="AH88" s="14" t="str">
        <f>IF(LEN($G88)=0,"",IF(LEN(AH$12)=0,"",IFERROR(_xll.BDP(TKR,$G88,"EQY_FUND_RELATIVE_PERIOD",AH$12,"FA_ADJUSTED",ADJ,"EQY_FUND_CRNCY",CURR_O,"ACCOUNTING_STANDARD_OVERRIDE",ACC_O,"EQY_CONSOLIDATED",CONS_O,"fill=b")*1,"")))</f>
        <v/>
      </c>
      <c r="AI88" s="14" t="str">
        <f>IF(LEN($G88)=0,"",IF(LEN(AI$12)=0,"",IFERROR(_xll.BDP(TKR,$G88,"EQY_FUND_RELATIVE_PERIOD",AI$12,"FA_ADJUSTED",ADJ,"EQY_FUND_CRNCY",CURR_O,"ACCOUNTING_STANDARD_OVERRIDE",ACC_O,"EQY_CONSOLIDATED",CONS_O,"fill=b")*1,"")))</f>
        <v/>
      </c>
      <c r="AJ88" s="14" t="str">
        <f>IF(LEN($G88)=0,"",IF(LEN(AJ$12)=0,"",IFERROR(_xll.BDP(TKR,$G88,"EQY_FUND_RELATIVE_PERIOD",AJ$12,"FA_ADJUSTED",ADJ,"EQY_FUND_CRNCY",CURR_O,"ACCOUNTING_STANDARD_OVERRIDE",ACC_O,"EQY_CONSOLIDATED",CONS_O,"fill=b")*1,"")))</f>
        <v/>
      </c>
      <c r="AK88" s="14" t="str">
        <f>IF(LEN($G88)=0,"",IF(LEN(AK$12)=0,"",IFERROR(_xll.BDP(TKR,$G88,"EQY_FUND_RELATIVE_PERIOD",AK$12,"FA_ADJUSTED",ADJ,"EQY_FUND_CRNCY",CURR_O,"ACCOUNTING_STANDARD_OVERRIDE",ACC_O,"EQY_CONSOLIDATED",CONS_O,"fill=b")*1,"")))</f>
        <v/>
      </c>
      <c r="AL88" s="14" t="str">
        <f>IF(LEN($G88)=0,"",IF(LEN(AL$12)=0,"",IFERROR(_xll.BDP(TKR,$G88,"EQY_FUND_RELATIVE_PERIOD",AL$12,"FA_ADJUSTED",ADJ,"EQY_FUND_CRNCY",CURR_O,"ACCOUNTING_STANDARD_OVERRIDE",ACC_O,"EQY_CONSOLIDATED",CONS_O,"fill=b")*1,"")))</f>
        <v/>
      </c>
      <c r="AM88" s="14" t="str">
        <f>IF(LEN($G88)=0,"",IF(LEN(AM$12)=0,"",IFERROR(_xll.BDP(TKR,$G88,"EQY_FUND_RELATIVE_PERIOD",AM$12,"FA_ADJUSTED",ADJ,"EQY_FUND_CRNCY",CURR_O,"ACCOUNTING_STANDARD_OVERRIDE",ACC_O,"EQY_CONSOLIDATED",CONS_O,"fill=b")*1,"")))</f>
        <v/>
      </c>
      <c r="AN88" s="14" t="str">
        <f>IF(LEN($G88)=0,"",IF(LEN(AN$12)=0,"",IFERROR(_xll.BDP(TKR,$G88,"EQY_FUND_RELATIVE_PERIOD",AN$12,"FA_ADJUSTED",ADJ,"EQY_FUND_CRNCY",CURR_O,"ACCOUNTING_STANDARD_OVERRIDE",ACC_O,"EQY_CONSOLIDATED",CONS_O,"fill=b")*1,"")))</f>
        <v/>
      </c>
      <c r="AO88" s="14" t="str">
        <f>IF(LEN($G88)=0,"",IF(LEN(AO$12)=0,"",IFERROR(_xll.BDP(TKR,$G88,"EQY_FUND_RELATIVE_PERIOD",AO$12,"FA_ADJUSTED",ADJ,"EQY_FUND_CRNCY",CURR_O,"ACCOUNTING_STANDARD_OVERRIDE",ACC_O,"EQY_CONSOLIDATED",CONS_O,"fill=b")*1,"")))</f>
        <v/>
      </c>
      <c r="AP88" s="14" t="str">
        <f>IF(LEN($G88)=0,"",IF(LEN(AP$12)=0,"",IFERROR(_xll.BDP(TKR,$G88,"EQY_FUND_RELATIVE_PERIOD",AP$12,"FA_ADJUSTED",ADJ,"EQY_FUND_CRNCY",CURR_O,"ACCOUNTING_STANDARD_OVERRIDE",ACC_O,"EQY_CONSOLIDATED",CONS_O,"fill=b")*1,"")))</f>
        <v/>
      </c>
      <c r="AQ88" s="14" t="str">
        <f>IF(LEN($G88)=0,"",IF(LEN(AQ$12)=0,"",IFERROR(_xll.BDP(TKR,$G88,"EQY_FUND_RELATIVE_PERIOD",AQ$12,"FA_ADJUSTED",ADJ,"EQY_FUND_CRNCY",CURR_O,"ACCOUNTING_STANDARD_OVERRIDE",ACC_O,"EQY_CONSOLIDATED",CONS_O,"fill=b")*1,"")))</f>
        <v/>
      </c>
      <c r="AR88" s="14" t="str">
        <f>IF(LEN($G88)=0,"",IF(LEN(AR$12)=0,"",IFERROR(_xll.BDP(TKR,$G88,"EQY_FUND_RELATIVE_PERIOD",AR$12,"FA_ADJUSTED",ADJ,"EQY_FUND_CRNCY",CURR_O,"ACCOUNTING_STANDARD_OVERRIDE",ACC_O,"EQY_CONSOLIDATED",CONS_O,"fill=b")*1,"")))</f>
        <v/>
      </c>
      <c r="AS88" s="14" t="str">
        <f>IF(LEN($G88)=0,"",IF(LEN(AS$12)=0,"",IFERROR(_xll.BDP(TKR,$G88,"EQY_FUND_RELATIVE_PERIOD",AS$12,"FA_ADJUSTED",ADJ,"EQY_FUND_CRNCY",CURR_O,"ACCOUNTING_STANDARD_OVERRIDE",ACC_O,"EQY_CONSOLIDATED",CONS_O,"fill=b")*1,"")))</f>
        <v/>
      </c>
      <c r="AT88" s="14" t="str">
        <f>IF(LEN($G88)=0,"",IF(LEN(AT$12)=0,"",IFERROR(_xll.BDP(TKR,$G88,"EQY_FUND_RELATIVE_PERIOD",AT$12,"FA_ADJUSTED",ADJ,"EQY_FUND_CRNCY",CURR_O,"ACCOUNTING_STANDARD_OVERRIDE",ACC_O,"EQY_CONSOLIDATED",CONS_O,"fill=b")*1,"")))</f>
        <v/>
      </c>
      <c r="AU88" s="14" t="str">
        <f>IF(LEN($G88)=0,"",IF(LEN(AU$12)=0,"",IFERROR(_xll.BDP(TKR,$G88,"EQY_FUND_RELATIVE_PERIOD",AU$12,"FA_ADJUSTED",ADJ,"EQY_FUND_CRNCY",CURR_O,"ACCOUNTING_STANDARD_OVERRIDE",ACC_O,"EQY_CONSOLIDATED",CONS_O,"fill=b")*1,"")))</f>
        <v/>
      </c>
      <c r="AV88" s="14" t="str">
        <f>IF(LEN($G88)=0,"",IF(LEN(AV$12)=0,"",IFERROR(_xll.BDP(TKR,$G88,"EQY_FUND_RELATIVE_PERIOD",AV$12,"FA_ADJUSTED",ADJ,"EQY_FUND_CRNCY",CURR_O,"ACCOUNTING_STANDARD_OVERRIDE",ACC_O,"EQY_CONSOLIDATED",CONS_O,"fill=b")*1,"")))</f>
        <v/>
      </c>
      <c r="AW88" s="14" t="str">
        <f>IF(LEN($G88)=0,"",IF(LEN(AW$12)=0,"",IFERROR(_xll.BDP(TKR,$G88,"EQY_FUND_RELATIVE_PERIOD",AW$12,"FA_ADJUSTED",ADJ,"EQY_FUND_CRNCY",CURR_O,"ACCOUNTING_STANDARD_OVERRIDE",ACC_O,"EQY_CONSOLIDATED",CONS_O,"fill=b")*1,"")))</f>
        <v/>
      </c>
      <c r="AX88" s="14" t="str">
        <f>IF(LEN($G88)=0,"",IF(LEN(AX$12)=0,"",IFERROR(_xll.BDP(TKR,$G88,"EQY_FUND_RELATIVE_PERIOD",AX$12,"FA_ADJUSTED",ADJ,"EQY_FUND_CRNCY",CURR_O,"ACCOUNTING_STANDARD_OVERRIDE",ACC_O,"EQY_CONSOLIDATED",CONS_O,"fill=b")*1,"")))</f>
        <v/>
      </c>
      <c r="AY88" s="14" t="str">
        <f>IF(LEN($G88)=0,"",IF(LEN(AY$12)=0,"",IFERROR(_xll.BDP(TKR,$G88,"EQY_FUND_RELATIVE_PERIOD",AY$12,"FA_ADJUSTED",ADJ,"EQY_FUND_CRNCY",CURR_O,"ACCOUNTING_STANDARD_OVERRIDE",ACC_O,"EQY_CONSOLIDATED",CONS_O,"fill=b")*1,"")))</f>
        <v/>
      </c>
      <c r="AZ88" s="14" t="str">
        <f>IF(LEN($G88)=0,"",IF(LEN(AZ$12)=0,"",IFERROR(_xll.BDP(TKR,$G88,"EQY_FUND_RELATIVE_PERIOD",AZ$12,"FA_ADJUSTED",ADJ,"EQY_FUND_CRNCY",CURR_O,"ACCOUNTING_STANDARD_OVERRIDE",ACC_O,"EQY_CONSOLIDATED",CONS_O,"fill=b")*1,"")))</f>
        <v/>
      </c>
      <c r="BA88" s="14" t="str">
        <f>IF(LEN($G88)=0,"",IF(LEN(BA$12)=0,"",IFERROR(_xll.BDP(TKR,$G88,"EQY_FUND_RELATIVE_PERIOD",BA$12,"FA_ADJUSTED",ADJ,"EQY_FUND_CRNCY",CURR_O,"ACCOUNTING_STANDARD_OVERRIDE",ACC_O,"EQY_CONSOLIDATED",CONS_O,"fill=b")*1,"")))</f>
        <v/>
      </c>
      <c r="BB88" s="14" t="str">
        <f>IF(LEN($G88)=0,"",IF(LEN(BB$12)=0,"",IFERROR(_xll.BDP(TKR,$G88,"EQY_FUND_RELATIVE_PERIOD",BB$12,"FA_ADJUSTED",ADJ,"EQY_FUND_CRNCY",CURR_O,"ACCOUNTING_STANDARD_OVERRIDE",ACC_O,"EQY_CONSOLIDATED",CONS_O,"fill=b")*1,"")))</f>
        <v/>
      </c>
      <c r="BC88" s="14" t="str">
        <f>IF(LEN($G88)=0,"",IF(LEN(BC$12)=0,"",IFERROR(_xll.BDP(TKR,$G88,"EQY_FUND_RELATIVE_PERIOD",BC$12,"FA_ADJUSTED",ADJ,"EQY_FUND_CRNCY",CURR_O,"ACCOUNTING_STANDARD_OVERRIDE",ACC_O,"EQY_CONSOLIDATED",CONS_O,"fill=b")*1,"")))</f>
        <v/>
      </c>
      <c r="BD88" s="14" t="str">
        <f>IF(LEN($G88)=0,"",IF(LEN(BD$12)=0,"",IFERROR(_xll.BDP(TKR,$G88,"EQY_FUND_RELATIVE_PERIOD",BD$12,"FA_ADJUSTED",ADJ,"EQY_FUND_CRNCY",CURR_O,"ACCOUNTING_STANDARD_OVERRIDE",ACC_O,"EQY_CONSOLIDATED",CONS_O,"fill=b")*1,"")))</f>
        <v/>
      </c>
    </row>
    <row r="89" spans="17:56">
      <c r="Q89" s="14" t="str">
        <f>IF(LEN($G89)=0,"",IF(LEN(Q$12)=0,"",IFERROR(_xll.BDP(TKR,$G89,"EQY_FUND_RELATIVE_PERIOD",Q$12,"FA_ADJUSTED",ADJ,"EQY_FUND_CRNCY",CURR_O,"ACCOUNTING_STANDARD_OVERRIDE",ACC_O,"EQY_CONSOLIDATED",CONS_O,"fill=b")*1,"")))</f>
        <v/>
      </c>
      <c r="R89" s="14" t="str">
        <f>IF(LEN($G89)=0,"",IF(LEN(R$12)=0,"",IFERROR(_xll.BDP(TKR,$G89,"EQY_FUND_RELATIVE_PERIOD",R$12,"FA_ADJUSTED",ADJ,"EQY_FUND_CRNCY",CURR_O,"ACCOUNTING_STANDARD_OVERRIDE",ACC_O,"EQY_CONSOLIDATED",CONS_O,"fill=b")*1,"")))</f>
        <v/>
      </c>
      <c r="S89" s="14" t="str">
        <f>IF(LEN($G89)=0,"",IF(LEN(S$12)=0,"",IFERROR(_xll.BDP(TKR,$G89,"EQY_FUND_RELATIVE_PERIOD",S$12,"FA_ADJUSTED",ADJ,"EQY_FUND_CRNCY",CURR_O,"ACCOUNTING_STANDARD_OVERRIDE",ACC_O,"EQY_CONSOLIDATED",CONS_O,"fill=b")*1,"")))</f>
        <v/>
      </c>
      <c r="T89" s="14" t="str">
        <f>IF(LEN($G89)=0,"",IF(LEN(T$12)=0,"",IFERROR(_xll.BDP(TKR,$G89,"EQY_FUND_RELATIVE_PERIOD",T$12,"FA_ADJUSTED",ADJ,"EQY_FUND_CRNCY",CURR_O,"ACCOUNTING_STANDARD_OVERRIDE",ACC_O,"EQY_CONSOLIDATED",CONS_O,"fill=b")*1,"")))</f>
        <v/>
      </c>
      <c r="U89" s="14" t="str">
        <f>IF(LEN($G89)=0,"",IF(LEN(U$12)=0,"",IFERROR(_xll.BDP(TKR,$G89,"EQY_FUND_RELATIVE_PERIOD",U$12,"FA_ADJUSTED",ADJ,"EQY_FUND_CRNCY",CURR_O,"ACCOUNTING_STANDARD_OVERRIDE",ACC_O,"EQY_CONSOLIDATED",CONS_O,"fill=b")*1,"")))</f>
        <v/>
      </c>
      <c r="V89" s="14" t="str">
        <f>IF(LEN($G89)=0,"",IF(LEN(V$12)=0,"",IFERROR(_xll.BDP(TKR,$G89,"EQY_FUND_RELATIVE_PERIOD",V$12,"FA_ADJUSTED",ADJ,"EQY_FUND_CRNCY",CURR_O,"ACCOUNTING_STANDARD_OVERRIDE",ACC_O,"EQY_CONSOLIDATED",CONS_O,"fill=b")*1,"")))</f>
        <v/>
      </c>
      <c r="W89" s="14" t="str">
        <f>IF(LEN($G89)=0,"",IF(LEN(W$12)=0,"",IFERROR(_xll.BDP(TKR,$G89,"EQY_FUND_RELATIVE_PERIOD",W$12,"FA_ADJUSTED",ADJ,"EQY_FUND_CRNCY",CURR_O,"ACCOUNTING_STANDARD_OVERRIDE",ACC_O,"EQY_CONSOLIDATED",CONS_O,"fill=b")*1,"")))</f>
        <v/>
      </c>
      <c r="X89" s="14" t="str">
        <f>IF(LEN($G89)=0,"",IF(LEN(X$12)=0,"",IFERROR(_xll.BDP(TKR,$G89,"EQY_FUND_RELATIVE_PERIOD",X$12,"FA_ADJUSTED",ADJ,"EQY_FUND_CRNCY",CURR_O,"ACCOUNTING_STANDARD_OVERRIDE",ACC_O,"EQY_CONSOLIDATED",CONS_O,"fill=b")*1,"")))</f>
        <v/>
      </c>
      <c r="Y89" s="14" t="str">
        <f>IF(LEN($G89)=0,"",IF(LEN(Y$12)=0,"",IFERROR(_xll.BDP(TKR,$G89,"EQY_FUND_RELATIVE_PERIOD",Y$12,"FA_ADJUSTED",ADJ,"EQY_FUND_CRNCY",CURR_O,"ACCOUNTING_STANDARD_OVERRIDE",ACC_O,"EQY_CONSOLIDATED",CONS_O,"fill=b")*1,"")))</f>
        <v/>
      </c>
      <c r="Z89" s="14" t="str">
        <f>IF(LEN($G89)=0,"",IF(LEN(Z$12)=0,"",IFERROR(_xll.BDP(TKR,$G89,"EQY_FUND_RELATIVE_PERIOD",Z$12,"FA_ADJUSTED",ADJ,"EQY_FUND_CRNCY",CURR_O,"ACCOUNTING_STANDARD_OVERRIDE",ACC_O,"EQY_CONSOLIDATED",CONS_O,"fill=b")*1,"")))</f>
        <v/>
      </c>
      <c r="AA89" s="14" t="str">
        <f>IF(LEN($G89)=0,"",IF(LEN(AA$12)=0,"",IFERROR(_xll.BDP(TKR,$G89,"EQY_FUND_RELATIVE_PERIOD",AA$12,"FA_ADJUSTED",ADJ,"EQY_FUND_CRNCY",CURR_O,"ACCOUNTING_STANDARD_OVERRIDE",ACC_O,"EQY_CONSOLIDATED",CONS_O,"fill=b")*1,"")))</f>
        <v/>
      </c>
      <c r="AB89" s="14" t="str">
        <f>IF(LEN($G89)=0,"",IF(LEN(AB$12)=0,"",IFERROR(_xll.BDP(TKR,$G89,"EQY_FUND_RELATIVE_PERIOD",AB$12,"FA_ADJUSTED",ADJ,"EQY_FUND_CRNCY",CURR_O,"ACCOUNTING_STANDARD_OVERRIDE",ACC_O,"EQY_CONSOLIDATED",CONS_O,"fill=b")*1,"")))</f>
        <v/>
      </c>
      <c r="AC89" s="14" t="str">
        <f>IF(LEN($G89)=0,"",IF(LEN(AC$12)=0,"",IFERROR(_xll.BDP(TKR,$G89,"EQY_FUND_RELATIVE_PERIOD",AC$12,"FA_ADJUSTED",ADJ,"EQY_FUND_CRNCY",CURR_O,"ACCOUNTING_STANDARD_OVERRIDE",ACC_O,"EQY_CONSOLIDATED",CONS_O,"fill=b")*1,"")))</f>
        <v/>
      </c>
      <c r="AD89" s="14" t="str">
        <f>IF(LEN($G89)=0,"",IF(LEN(AD$12)=0,"",IFERROR(_xll.BDP(TKR,$G89,"EQY_FUND_RELATIVE_PERIOD",AD$12,"FA_ADJUSTED",ADJ,"EQY_FUND_CRNCY",CURR_O,"ACCOUNTING_STANDARD_OVERRIDE",ACC_O,"EQY_CONSOLIDATED",CONS_O,"fill=b")*1,"")))</f>
        <v/>
      </c>
      <c r="AE89" s="14" t="str">
        <f>IF(LEN($G89)=0,"",IF(LEN(AE$12)=0,"",IFERROR(_xll.BDP(TKR,$G89,"EQY_FUND_RELATIVE_PERIOD",AE$12,"FA_ADJUSTED",ADJ,"EQY_FUND_CRNCY",CURR_O,"ACCOUNTING_STANDARD_OVERRIDE",ACC_O,"EQY_CONSOLIDATED",CONS_O,"fill=b")*1,"")))</f>
        <v/>
      </c>
      <c r="AF89" s="14" t="str">
        <f>IF(LEN($G89)=0,"",IF(LEN(AF$12)=0,"",IFERROR(_xll.BDP(TKR,$G89,"EQY_FUND_RELATIVE_PERIOD",AF$12,"FA_ADJUSTED",ADJ,"EQY_FUND_CRNCY",CURR_O,"ACCOUNTING_STANDARD_OVERRIDE",ACC_O,"EQY_CONSOLIDATED",CONS_O,"fill=b")*1,"")))</f>
        <v/>
      </c>
      <c r="AG89" s="14" t="str">
        <f>IF(LEN($G89)=0,"",IF(LEN(AG$12)=0,"",IFERROR(_xll.BDP(TKR,$G89,"EQY_FUND_RELATIVE_PERIOD",AG$12,"FA_ADJUSTED",ADJ,"EQY_FUND_CRNCY",CURR_O,"ACCOUNTING_STANDARD_OVERRIDE",ACC_O,"EQY_CONSOLIDATED",CONS_O,"fill=b")*1,"")))</f>
        <v/>
      </c>
      <c r="AH89" s="14" t="str">
        <f>IF(LEN($G89)=0,"",IF(LEN(AH$12)=0,"",IFERROR(_xll.BDP(TKR,$G89,"EQY_FUND_RELATIVE_PERIOD",AH$12,"FA_ADJUSTED",ADJ,"EQY_FUND_CRNCY",CURR_O,"ACCOUNTING_STANDARD_OVERRIDE",ACC_O,"EQY_CONSOLIDATED",CONS_O,"fill=b")*1,"")))</f>
        <v/>
      </c>
      <c r="AI89" s="14" t="str">
        <f>IF(LEN($G89)=0,"",IF(LEN(AI$12)=0,"",IFERROR(_xll.BDP(TKR,$G89,"EQY_FUND_RELATIVE_PERIOD",AI$12,"FA_ADJUSTED",ADJ,"EQY_FUND_CRNCY",CURR_O,"ACCOUNTING_STANDARD_OVERRIDE",ACC_O,"EQY_CONSOLIDATED",CONS_O,"fill=b")*1,"")))</f>
        <v/>
      </c>
      <c r="AJ89" s="14" t="str">
        <f>IF(LEN($G89)=0,"",IF(LEN(AJ$12)=0,"",IFERROR(_xll.BDP(TKR,$G89,"EQY_FUND_RELATIVE_PERIOD",AJ$12,"FA_ADJUSTED",ADJ,"EQY_FUND_CRNCY",CURR_O,"ACCOUNTING_STANDARD_OVERRIDE",ACC_O,"EQY_CONSOLIDATED",CONS_O,"fill=b")*1,"")))</f>
        <v/>
      </c>
      <c r="AK89" s="14" t="str">
        <f>IF(LEN($G89)=0,"",IF(LEN(AK$12)=0,"",IFERROR(_xll.BDP(TKR,$G89,"EQY_FUND_RELATIVE_PERIOD",AK$12,"FA_ADJUSTED",ADJ,"EQY_FUND_CRNCY",CURR_O,"ACCOUNTING_STANDARD_OVERRIDE",ACC_O,"EQY_CONSOLIDATED",CONS_O,"fill=b")*1,"")))</f>
        <v/>
      </c>
      <c r="AL89" s="14" t="str">
        <f>IF(LEN($G89)=0,"",IF(LEN(AL$12)=0,"",IFERROR(_xll.BDP(TKR,$G89,"EQY_FUND_RELATIVE_PERIOD",AL$12,"FA_ADJUSTED",ADJ,"EQY_FUND_CRNCY",CURR_O,"ACCOUNTING_STANDARD_OVERRIDE",ACC_O,"EQY_CONSOLIDATED",CONS_O,"fill=b")*1,"")))</f>
        <v/>
      </c>
      <c r="AM89" s="14" t="str">
        <f>IF(LEN($G89)=0,"",IF(LEN(AM$12)=0,"",IFERROR(_xll.BDP(TKR,$G89,"EQY_FUND_RELATIVE_PERIOD",AM$12,"FA_ADJUSTED",ADJ,"EQY_FUND_CRNCY",CURR_O,"ACCOUNTING_STANDARD_OVERRIDE",ACC_O,"EQY_CONSOLIDATED",CONS_O,"fill=b")*1,"")))</f>
        <v/>
      </c>
      <c r="AN89" s="14" t="str">
        <f>IF(LEN($G89)=0,"",IF(LEN(AN$12)=0,"",IFERROR(_xll.BDP(TKR,$G89,"EQY_FUND_RELATIVE_PERIOD",AN$12,"FA_ADJUSTED",ADJ,"EQY_FUND_CRNCY",CURR_O,"ACCOUNTING_STANDARD_OVERRIDE",ACC_O,"EQY_CONSOLIDATED",CONS_O,"fill=b")*1,"")))</f>
        <v/>
      </c>
      <c r="AO89" s="14" t="str">
        <f>IF(LEN($G89)=0,"",IF(LEN(AO$12)=0,"",IFERROR(_xll.BDP(TKR,$G89,"EQY_FUND_RELATIVE_PERIOD",AO$12,"FA_ADJUSTED",ADJ,"EQY_FUND_CRNCY",CURR_O,"ACCOUNTING_STANDARD_OVERRIDE",ACC_O,"EQY_CONSOLIDATED",CONS_O,"fill=b")*1,"")))</f>
        <v/>
      </c>
      <c r="AP89" s="14" t="str">
        <f>IF(LEN($G89)=0,"",IF(LEN(AP$12)=0,"",IFERROR(_xll.BDP(TKR,$G89,"EQY_FUND_RELATIVE_PERIOD",AP$12,"FA_ADJUSTED",ADJ,"EQY_FUND_CRNCY",CURR_O,"ACCOUNTING_STANDARD_OVERRIDE",ACC_O,"EQY_CONSOLIDATED",CONS_O,"fill=b")*1,"")))</f>
        <v/>
      </c>
      <c r="AQ89" s="14" t="str">
        <f>IF(LEN($G89)=0,"",IF(LEN(AQ$12)=0,"",IFERROR(_xll.BDP(TKR,$G89,"EQY_FUND_RELATIVE_PERIOD",AQ$12,"FA_ADJUSTED",ADJ,"EQY_FUND_CRNCY",CURR_O,"ACCOUNTING_STANDARD_OVERRIDE",ACC_O,"EQY_CONSOLIDATED",CONS_O,"fill=b")*1,"")))</f>
        <v/>
      </c>
      <c r="AR89" s="14" t="str">
        <f>IF(LEN($G89)=0,"",IF(LEN(AR$12)=0,"",IFERROR(_xll.BDP(TKR,$G89,"EQY_FUND_RELATIVE_PERIOD",AR$12,"FA_ADJUSTED",ADJ,"EQY_FUND_CRNCY",CURR_O,"ACCOUNTING_STANDARD_OVERRIDE",ACC_O,"EQY_CONSOLIDATED",CONS_O,"fill=b")*1,"")))</f>
        <v/>
      </c>
      <c r="AS89" s="14" t="str">
        <f>IF(LEN($G89)=0,"",IF(LEN(AS$12)=0,"",IFERROR(_xll.BDP(TKR,$G89,"EQY_FUND_RELATIVE_PERIOD",AS$12,"FA_ADJUSTED",ADJ,"EQY_FUND_CRNCY",CURR_O,"ACCOUNTING_STANDARD_OVERRIDE",ACC_O,"EQY_CONSOLIDATED",CONS_O,"fill=b")*1,"")))</f>
        <v/>
      </c>
      <c r="AT89" s="14" t="str">
        <f>IF(LEN($G89)=0,"",IF(LEN(AT$12)=0,"",IFERROR(_xll.BDP(TKR,$G89,"EQY_FUND_RELATIVE_PERIOD",AT$12,"FA_ADJUSTED",ADJ,"EQY_FUND_CRNCY",CURR_O,"ACCOUNTING_STANDARD_OVERRIDE",ACC_O,"EQY_CONSOLIDATED",CONS_O,"fill=b")*1,"")))</f>
        <v/>
      </c>
      <c r="AU89" s="14" t="str">
        <f>IF(LEN($G89)=0,"",IF(LEN(AU$12)=0,"",IFERROR(_xll.BDP(TKR,$G89,"EQY_FUND_RELATIVE_PERIOD",AU$12,"FA_ADJUSTED",ADJ,"EQY_FUND_CRNCY",CURR_O,"ACCOUNTING_STANDARD_OVERRIDE",ACC_O,"EQY_CONSOLIDATED",CONS_O,"fill=b")*1,"")))</f>
        <v/>
      </c>
      <c r="AV89" s="14" t="str">
        <f>IF(LEN($G89)=0,"",IF(LEN(AV$12)=0,"",IFERROR(_xll.BDP(TKR,$G89,"EQY_FUND_RELATIVE_PERIOD",AV$12,"FA_ADJUSTED",ADJ,"EQY_FUND_CRNCY",CURR_O,"ACCOUNTING_STANDARD_OVERRIDE",ACC_O,"EQY_CONSOLIDATED",CONS_O,"fill=b")*1,"")))</f>
        <v/>
      </c>
      <c r="AW89" s="14" t="str">
        <f>IF(LEN($G89)=0,"",IF(LEN(AW$12)=0,"",IFERROR(_xll.BDP(TKR,$G89,"EQY_FUND_RELATIVE_PERIOD",AW$12,"FA_ADJUSTED",ADJ,"EQY_FUND_CRNCY",CURR_O,"ACCOUNTING_STANDARD_OVERRIDE",ACC_O,"EQY_CONSOLIDATED",CONS_O,"fill=b")*1,"")))</f>
        <v/>
      </c>
      <c r="AX89" s="14" t="str">
        <f>IF(LEN($G89)=0,"",IF(LEN(AX$12)=0,"",IFERROR(_xll.BDP(TKR,$G89,"EQY_FUND_RELATIVE_PERIOD",AX$12,"FA_ADJUSTED",ADJ,"EQY_FUND_CRNCY",CURR_O,"ACCOUNTING_STANDARD_OVERRIDE",ACC_O,"EQY_CONSOLIDATED",CONS_O,"fill=b")*1,"")))</f>
        <v/>
      </c>
      <c r="AY89" s="14" t="str">
        <f>IF(LEN($G89)=0,"",IF(LEN(AY$12)=0,"",IFERROR(_xll.BDP(TKR,$G89,"EQY_FUND_RELATIVE_PERIOD",AY$12,"FA_ADJUSTED",ADJ,"EQY_FUND_CRNCY",CURR_O,"ACCOUNTING_STANDARD_OVERRIDE",ACC_O,"EQY_CONSOLIDATED",CONS_O,"fill=b")*1,"")))</f>
        <v/>
      </c>
      <c r="AZ89" s="14" t="str">
        <f>IF(LEN($G89)=0,"",IF(LEN(AZ$12)=0,"",IFERROR(_xll.BDP(TKR,$G89,"EQY_FUND_RELATIVE_PERIOD",AZ$12,"FA_ADJUSTED",ADJ,"EQY_FUND_CRNCY",CURR_O,"ACCOUNTING_STANDARD_OVERRIDE",ACC_O,"EQY_CONSOLIDATED",CONS_O,"fill=b")*1,"")))</f>
        <v/>
      </c>
      <c r="BA89" s="14" t="str">
        <f>IF(LEN($G89)=0,"",IF(LEN(BA$12)=0,"",IFERROR(_xll.BDP(TKR,$G89,"EQY_FUND_RELATIVE_PERIOD",BA$12,"FA_ADJUSTED",ADJ,"EQY_FUND_CRNCY",CURR_O,"ACCOUNTING_STANDARD_OVERRIDE",ACC_O,"EQY_CONSOLIDATED",CONS_O,"fill=b")*1,"")))</f>
        <v/>
      </c>
      <c r="BB89" s="14" t="str">
        <f>IF(LEN($G89)=0,"",IF(LEN(BB$12)=0,"",IFERROR(_xll.BDP(TKR,$G89,"EQY_FUND_RELATIVE_PERIOD",BB$12,"FA_ADJUSTED",ADJ,"EQY_FUND_CRNCY",CURR_O,"ACCOUNTING_STANDARD_OVERRIDE",ACC_O,"EQY_CONSOLIDATED",CONS_O,"fill=b")*1,"")))</f>
        <v/>
      </c>
      <c r="BC89" s="14" t="str">
        <f>IF(LEN($G89)=0,"",IF(LEN(BC$12)=0,"",IFERROR(_xll.BDP(TKR,$G89,"EQY_FUND_RELATIVE_PERIOD",BC$12,"FA_ADJUSTED",ADJ,"EQY_FUND_CRNCY",CURR_O,"ACCOUNTING_STANDARD_OVERRIDE",ACC_O,"EQY_CONSOLIDATED",CONS_O,"fill=b")*1,"")))</f>
        <v/>
      </c>
      <c r="BD89" s="14" t="str">
        <f>IF(LEN($G89)=0,"",IF(LEN(BD$12)=0,"",IFERROR(_xll.BDP(TKR,$G89,"EQY_FUND_RELATIVE_PERIOD",BD$12,"FA_ADJUSTED",ADJ,"EQY_FUND_CRNCY",CURR_O,"ACCOUNTING_STANDARD_OVERRIDE",ACC_O,"EQY_CONSOLIDATED",CONS_O,"fill=b")*1,"")))</f>
        <v/>
      </c>
    </row>
    <row r="90" spans="17:56">
      <c r="Q90" s="14" t="str">
        <f>IF(LEN($G90)=0,"",IF(LEN(Q$12)=0,"",IFERROR(_xll.BDP(TKR,$G90,"EQY_FUND_RELATIVE_PERIOD",Q$12,"FA_ADJUSTED",ADJ,"EQY_FUND_CRNCY",CURR_O,"ACCOUNTING_STANDARD_OVERRIDE",ACC_O,"EQY_CONSOLIDATED",CONS_O,"fill=b")*1,"")))</f>
        <v/>
      </c>
      <c r="R90" s="14" t="str">
        <f>IF(LEN($G90)=0,"",IF(LEN(R$12)=0,"",IFERROR(_xll.BDP(TKR,$G90,"EQY_FUND_RELATIVE_PERIOD",R$12,"FA_ADJUSTED",ADJ,"EQY_FUND_CRNCY",CURR_O,"ACCOUNTING_STANDARD_OVERRIDE",ACC_O,"EQY_CONSOLIDATED",CONS_O,"fill=b")*1,"")))</f>
        <v/>
      </c>
      <c r="S90" s="14" t="str">
        <f>IF(LEN($G90)=0,"",IF(LEN(S$12)=0,"",IFERROR(_xll.BDP(TKR,$G90,"EQY_FUND_RELATIVE_PERIOD",S$12,"FA_ADJUSTED",ADJ,"EQY_FUND_CRNCY",CURR_O,"ACCOUNTING_STANDARD_OVERRIDE",ACC_O,"EQY_CONSOLIDATED",CONS_O,"fill=b")*1,"")))</f>
        <v/>
      </c>
      <c r="T90" s="14" t="str">
        <f>IF(LEN($G90)=0,"",IF(LEN(T$12)=0,"",IFERROR(_xll.BDP(TKR,$G90,"EQY_FUND_RELATIVE_PERIOD",T$12,"FA_ADJUSTED",ADJ,"EQY_FUND_CRNCY",CURR_O,"ACCOUNTING_STANDARD_OVERRIDE",ACC_O,"EQY_CONSOLIDATED",CONS_O,"fill=b")*1,"")))</f>
        <v/>
      </c>
      <c r="U90" s="14" t="str">
        <f>IF(LEN($G90)=0,"",IF(LEN(U$12)=0,"",IFERROR(_xll.BDP(TKR,$G90,"EQY_FUND_RELATIVE_PERIOD",U$12,"FA_ADJUSTED",ADJ,"EQY_FUND_CRNCY",CURR_O,"ACCOUNTING_STANDARD_OVERRIDE",ACC_O,"EQY_CONSOLIDATED",CONS_O,"fill=b")*1,"")))</f>
        <v/>
      </c>
      <c r="V90" s="14" t="str">
        <f>IF(LEN($G90)=0,"",IF(LEN(V$12)=0,"",IFERROR(_xll.BDP(TKR,$G90,"EQY_FUND_RELATIVE_PERIOD",V$12,"FA_ADJUSTED",ADJ,"EQY_FUND_CRNCY",CURR_O,"ACCOUNTING_STANDARD_OVERRIDE",ACC_O,"EQY_CONSOLIDATED",CONS_O,"fill=b")*1,"")))</f>
        <v/>
      </c>
      <c r="W90" s="14" t="str">
        <f>IF(LEN($G90)=0,"",IF(LEN(W$12)=0,"",IFERROR(_xll.BDP(TKR,$G90,"EQY_FUND_RELATIVE_PERIOD",W$12,"FA_ADJUSTED",ADJ,"EQY_FUND_CRNCY",CURR_O,"ACCOUNTING_STANDARD_OVERRIDE",ACC_O,"EQY_CONSOLIDATED",CONS_O,"fill=b")*1,"")))</f>
        <v/>
      </c>
      <c r="X90" s="14" t="str">
        <f>IF(LEN($G90)=0,"",IF(LEN(X$12)=0,"",IFERROR(_xll.BDP(TKR,$G90,"EQY_FUND_RELATIVE_PERIOD",X$12,"FA_ADJUSTED",ADJ,"EQY_FUND_CRNCY",CURR_O,"ACCOUNTING_STANDARD_OVERRIDE",ACC_O,"EQY_CONSOLIDATED",CONS_O,"fill=b")*1,"")))</f>
        <v/>
      </c>
      <c r="Y90" s="14" t="str">
        <f>IF(LEN($G90)=0,"",IF(LEN(Y$12)=0,"",IFERROR(_xll.BDP(TKR,$G90,"EQY_FUND_RELATIVE_PERIOD",Y$12,"FA_ADJUSTED",ADJ,"EQY_FUND_CRNCY",CURR_O,"ACCOUNTING_STANDARD_OVERRIDE",ACC_O,"EQY_CONSOLIDATED",CONS_O,"fill=b")*1,"")))</f>
        <v/>
      </c>
      <c r="Z90" s="14" t="str">
        <f>IF(LEN($G90)=0,"",IF(LEN(Z$12)=0,"",IFERROR(_xll.BDP(TKR,$G90,"EQY_FUND_RELATIVE_PERIOD",Z$12,"FA_ADJUSTED",ADJ,"EQY_FUND_CRNCY",CURR_O,"ACCOUNTING_STANDARD_OVERRIDE",ACC_O,"EQY_CONSOLIDATED",CONS_O,"fill=b")*1,"")))</f>
        <v/>
      </c>
      <c r="AA90" s="14" t="str">
        <f>IF(LEN($G90)=0,"",IF(LEN(AA$12)=0,"",IFERROR(_xll.BDP(TKR,$G90,"EQY_FUND_RELATIVE_PERIOD",AA$12,"FA_ADJUSTED",ADJ,"EQY_FUND_CRNCY",CURR_O,"ACCOUNTING_STANDARD_OVERRIDE",ACC_O,"EQY_CONSOLIDATED",CONS_O,"fill=b")*1,"")))</f>
        <v/>
      </c>
      <c r="AB90" s="14" t="str">
        <f>IF(LEN($G90)=0,"",IF(LEN(AB$12)=0,"",IFERROR(_xll.BDP(TKR,$G90,"EQY_FUND_RELATIVE_PERIOD",AB$12,"FA_ADJUSTED",ADJ,"EQY_FUND_CRNCY",CURR_O,"ACCOUNTING_STANDARD_OVERRIDE",ACC_O,"EQY_CONSOLIDATED",CONS_O,"fill=b")*1,"")))</f>
        <v/>
      </c>
      <c r="AC90" s="14" t="str">
        <f>IF(LEN($G90)=0,"",IF(LEN(AC$12)=0,"",IFERROR(_xll.BDP(TKR,$G90,"EQY_FUND_RELATIVE_PERIOD",AC$12,"FA_ADJUSTED",ADJ,"EQY_FUND_CRNCY",CURR_O,"ACCOUNTING_STANDARD_OVERRIDE",ACC_O,"EQY_CONSOLIDATED",CONS_O,"fill=b")*1,"")))</f>
        <v/>
      </c>
      <c r="AD90" s="14" t="str">
        <f>IF(LEN($G90)=0,"",IF(LEN(AD$12)=0,"",IFERROR(_xll.BDP(TKR,$G90,"EQY_FUND_RELATIVE_PERIOD",AD$12,"FA_ADJUSTED",ADJ,"EQY_FUND_CRNCY",CURR_O,"ACCOUNTING_STANDARD_OVERRIDE",ACC_O,"EQY_CONSOLIDATED",CONS_O,"fill=b")*1,"")))</f>
        <v/>
      </c>
      <c r="AE90" s="14" t="str">
        <f>IF(LEN($G90)=0,"",IF(LEN(AE$12)=0,"",IFERROR(_xll.BDP(TKR,$G90,"EQY_FUND_RELATIVE_PERIOD",AE$12,"FA_ADJUSTED",ADJ,"EQY_FUND_CRNCY",CURR_O,"ACCOUNTING_STANDARD_OVERRIDE",ACC_O,"EQY_CONSOLIDATED",CONS_O,"fill=b")*1,"")))</f>
        <v/>
      </c>
      <c r="AF90" s="14" t="str">
        <f>IF(LEN($G90)=0,"",IF(LEN(AF$12)=0,"",IFERROR(_xll.BDP(TKR,$G90,"EQY_FUND_RELATIVE_PERIOD",AF$12,"FA_ADJUSTED",ADJ,"EQY_FUND_CRNCY",CURR_O,"ACCOUNTING_STANDARD_OVERRIDE",ACC_O,"EQY_CONSOLIDATED",CONS_O,"fill=b")*1,"")))</f>
        <v/>
      </c>
      <c r="AG90" s="14" t="str">
        <f>IF(LEN($G90)=0,"",IF(LEN(AG$12)=0,"",IFERROR(_xll.BDP(TKR,$G90,"EQY_FUND_RELATIVE_PERIOD",AG$12,"FA_ADJUSTED",ADJ,"EQY_FUND_CRNCY",CURR_O,"ACCOUNTING_STANDARD_OVERRIDE",ACC_O,"EQY_CONSOLIDATED",CONS_O,"fill=b")*1,"")))</f>
        <v/>
      </c>
      <c r="AH90" s="14" t="str">
        <f>IF(LEN($G90)=0,"",IF(LEN(AH$12)=0,"",IFERROR(_xll.BDP(TKR,$G90,"EQY_FUND_RELATIVE_PERIOD",AH$12,"FA_ADJUSTED",ADJ,"EQY_FUND_CRNCY",CURR_O,"ACCOUNTING_STANDARD_OVERRIDE",ACC_O,"EQY_CONSOLIDATED",CONS_O,"fill=b")*1,"")))</f>
        <v/>
      </c>
      <c r="AI90" s="14" t="str">
        <f>IF(LEN($G90)=0,"",IF(LEN(AI$12)=0,"",IFERROR(_xll.BDP(TKR,$G90,"EQY_FUND_RELATIVE_PERIOD",AI$12,"FA_ADJUSTED",ADJ,"EQY_FUND_CRNCY",CURR_O,"ACCOUNTING_STANDARD_OVERRIDE",ACC_O,"EQY_CONSOLIDATED",CONS_O,"fill=b")*1,"")))</f>
        <v/>
      </c>
      <c r="AJ90" s="14" t="str">
        <f>IF(LEN($G90)=0,"",IF(LEN(AJ$12)=0,"",IFERROR(_xll.BDP(TKR,$G90,"EQY_FUND_RELATIVE_PERIOD",AJ$12,"FA_ADJUSTED",ADJ,"EQY_FUND_CRNCY",CURR_O,"ACCOUNTING_STANDARD_OVERRIDE",ACC_O,"EQY_CONSOLIDATED",CONS_O,"fill=b")*1,"")))</f>
        <v/>
      </c>
      <c r="AK90" s="14" t="str">
        <f>IF(LEN($G90)=0,"",IF(LEN(AK$12)=0,"",IFERROR(_xll.BDP(TKR,$G90,"EQY_FUND_RELATIVE_PERIOD",AK$12,"FA_ADJUSTED",ADJ,"EQY_FUND_CRNCY",CURR_O,"ACCOUNTING_STANDARD_OVERRIDE",ACC_O,"EQY_CONSOLIDATED",CONS_O,"fill=b")*1,"")))</f>
        <v/>
      </c>
      <c r="AL90" s="14" t="str">
        <f>IF(LEN($G90)=0,"",IF(LEN(AL$12)=0,"",IFERROR(_xll.BDP(TKR,$G90,"EQY_FUND_RELATIVE_PERIOD",AL$12,"FA_ADJUSTED",ADJ,"EQY_FUND_CRNCY",CURR_O,"ACCOUNTING_STANDARD_OVERRIDE",ACC_O,"EQY_CONSOLIDATED",CONS_O,"fill=b")*1,"")))</f>
        <v/>
      </c>
      <c r="AM90" s="14" t="str">
        <f>IF(LEN($G90)=0,"",IF(LEN(AM$12)=0,"",IFERROR(_xll.BDP(TKR,$G90,"EQY_FUND_RELATIVE_PERIOD",AM$12,"FA_ADJUSTED",ADJ,"EQY_FUND_CRNCY",CURR_O,"ACCOUNTING_STANDARD_OVERRIDE",ACC_O,"EQY_CONSOLIDATED",CONS_O,"fill=b")*1,"")))</f>
        <v/>
      </c>
      <c r="AN90" s="14" t="str">
        <f>IF(LEN($G90)=0,"",IF(LEN(AN$12)=0,"",IFERROR(_xll.BDP(TKR,$G90,"EQY_FUND_RELATIVE_PERIOD",AN$12,"FA_ADJUSTED",ADJ,"EQY_FUND_CRNCY",CURR_O,"ACCOUNTING_STANDARD_OVERRIDE",ACC_O,"EQY_CONSOLIDATED",CONS_O,"fill=b")*1,"")))</f>
        <v/>
      </c>
      <c r="AO90" s="14" t="str">
        <f>IF(LEN($G90)=0,"",IF(LEN(AO$12)=0,"",IFERROR(_xll.BDP(TKR,$G90,"EQY_FUND_RELATIVE_PERIOD",AO$12,"FA_ADJUSTED",ADJ,"EQY_FUND_CRNCY",CURR_O,"ACCOUNTING_STANDARD_OVERRIDE",ACC_O,"EQY_CONSOLIDATED",CONS_O,"fill=b")*1,"")))</f>
        <v/>
      </c>
      <c r="AP90" s="14" t="str">
        <f>IF(LEN($G90)=0,"",IF(LEN(AP$12)=0,"",IFERROR(_xll.BDP(TKR,$G90,"EQY_FUND_RELATIVE_PERIOD",AP$12,"FA_ADJUSTED",ADJ,"EQY_FUND_CRNCY",CURR_O,"ACCOUNTING_STANDARD_OVERRIDE",ACC_O,"EQY_CONSOLIDATED",CONS_O,"fill=b")*1,"")))</f>
        <v/>
      </c>
      <c r="AQ90" s="14" t="str">
        <f>IF(LEN($G90)=0,"",IF(LEN(AQ$12)=0,"",IFERROR(_xll.BDP(TKR,$G90,"EQY_FUND_RELATIVE_PERIOD",AQ$12,"FA_ADJUSTED",ADJ,"EQY_FUND_CRNCY",CURR_O,"ACCOUNTING_STANDARD_OVERRIDE",ACC_O,"EQY_CONSOLIDATED",CONS_O,"fill=b")*1,"")))</f>
        <v/>
      </c>
      <c r="AR90" s="14" t="str">
        <f>IF(LEN($G90)=0,"",IF(LEN(AR$12)=0,"",IFERROR(_xll.BDP(TKR,$G90,"EQY_FUND_RELATIVE_PERIOD",AR$12,"FA_ADJUSTED",ADJ,"EQY_FUND_CRNCY",CURR_O,"ACCOUNTING_STANDARD_OVERRIDE",ACC_O,"EQY_CONSOLIDATED",CONS_O,"fill=b")*1,"")))</f>
        <v/>
      </c>
      <c r="AS90" s="14" t="str">
        <f>IF(LEN($G90)=0,"",IF(LEN(AS$12)=0,"",IFERROR(_xll.BDP(TKR,$G90,"EQY_FUND_RELATIVE_PERIOD",AS$12,"FA_ADJUSTED",ADJ,"EQY_FUND_CRNCY",CURR_O,"ACCOUNTING_STANDARD_OVERRIDE",ACC_O,"EQY_CONSOLIDATED",CONS_O,"fill=b")*1,"")))</f>
        <v/>
      </c>
      <c r="AT90" s="14" t="str">
        <f>IF(LEN($G90)=0,"",IF(LEN(AT$12)=0,"",IFERROR(_xll.BDP(TKR,$G90,"EQY_FUND_RELATIVE_PERIOD",AT$12,"FA_ADJUSTED",ADJ,"EQY_FUND_CRNCY",CURR_O,"ACCOUNTING_STANDARD_OVERRIDE",ACC_O,"EQY_CONSOLIDATED",CONS_O,"fill=b")*1,"")))</f>
        <v/>
      </c>
      <c r="AU90" s="14" t="str">
        <f>IF(LEN($G90)=0,"",IF(LEN(AU$12)=0,"",IFERROR(_xll.BDP(TKR,$G90,"EQY_FUND_RELATIVE_PERIOD",AU$12,"FA_ADJUSTED",ADJ,"EQY_FUND_CRNCY",CURR_O,"ACCOUNTING_STANDARD_OVERRIDE",ACC_O,"EQY_CONSOLIDATED",CONS_O,"fill=b")*1,"")))</f>
        <v/>
      </c>
      <c r="AV90" s="14" t="str">
        <f>IF(LEN($G90)=0,"",IF(LEN(AV$12)=0,"",IFERROR(_xll.BDP(TKR,$G90,"EQY_FUND_RELATIVE_PERIOD",AV$12,"FA_ADJUSTED",ADJ,"EQY_FUND_CRNCY",CURR_O,"ACCOUNTING_STANDARD_OVERRIDE",ACC_O,"EQY_CONSOLIDATED",CONS_O,"fill=b")*1,"")))</f>
        <v/>
      </c>
      <c r="AW90" s="14" t="str">
        <f>IF(LEN($G90)=0,"",IF(LEN(AW$12)=0,"",IFERROR(_xll.BDP(TKR,$G90,"EQY_FUND_RELATIVE_PERIOD",AW$12,"FA_ADJUSTED",ADJ,"EQY_FUND_CRNCY",CURR_O,"ACCOUNTING_STANDARD_OVERRIDE",ACC_O,"EQY_CONSOLIDATED",CONS_O,"fill=b")*1,"")))</f>
        <v/>
      </c>
      <c r="AX90" s="14" t="str">
        <f>IF(LEN($G90)=0,"",IF(LEN(AX$12)=0,"",IFERROR(_xll.BDP(TKR,$G90,"EQY_FUND_RELATIVE_PERIOD",AX$12,"FA_ADJUSTED",ADJ,"EQY_FUND_CRNCY",CURR_O,"ACCOUNTING_STANDARD_OVERRIDE",ACC_O,"EQY_CONSOLIDATED",CONS_O,"fill=b")*1,"")))</f>
        <v/>
      </c>
      <c r="AY90" s="14" t="str">
        <f>IF(LEN($G90)=0,"",IF(LEN(AY$12)=0,"",IFERROR(_xll.BDP(TKR,$G90,"EQY_FUND_RELATIVE_PERIOD",AY$12,"FA_ADJUSTED",ADJ,"EQY_FUND_CRNCY",CURR_O,"ACCOUNTING_STANDARD_OVERRIDE",ACC_O,"EQY_CONSOLIDATED",CONS_O,"fill=b")*1,"")))</f>
        <v/>
      </c>
      <c r="AZ90" s="14" t="str">
        <f>IF(LEN($G90)=0,"",IF(LEN(AZ$12)=0,"",IFERROR(_xll.BDP(TKR,$G90,"EQY_FUND_RELATIVE_PERIOD",AZ$12,"FA_ADJUSTED",ADJ,"EQY_FUND_CRNCY",CURR_O,"ACCOUNTING_STANDARD_OVERRIDE",ACC_O,"EQY_CONSOLIDATED",CONS_O,"fill=b")*1,"")))</f>
        <v/>
      </c>
      <c r="BA90" s="14" t="str">
        <f>IF(LEN($G90)=0,"",IF(LEN(BA$12)=0,"",IFERROR(_xll.BDP(TKR,$G90,"EQY_FUND_RELATIVE_PERIOD",BA$12,"FA_ADJUSTED",ADJ,"EQY_FUND_CRNCY",CURR_O,"ACCOUNTING_STANDARD_OVERRIDE",ACC_O,"EQY_CONSOLIDATED",CONS_O,"fill=b")*1,"")))</f>
        <v/>
      </c>
      <c r="BB90" s="14" t="str">
        <f>IF(LEN($G90)=0,"",IF(LEN(BB$12)=0,"",IFERROR(_xll.BDP(TKR,$G90,"EQY_FUND_RELATIVE_PERIOD",BB$12,"FA_ADJUSTED",ADJ,"EQY_FUND_CRNCY",CURR_O,"ACCOUNTING_STANDARD_OVERRIDE",ACC_O,"EQY_CONSOLIDATED",CONS_O,"fill=b")*1,"")))</f>
        <v/>
      </c>
      <c r="BC90" s="14" t="str">
        <f>IF(LEN($G90)=0,"",IF(LEN(BC$12)=0,"",IFERROR(_xll.BDP(TKR,$G90,"EQY_FUND_RELATIVE_PERIOD",BC$12,"FA_ADJUSTED",ADJ,"EQY_FUND_CRNCY",CURR_O,"ACCOUNTING_STANDARD_OVERRIDE",ACC_O,"EQY_CONSOLIDATED",CONS_O,"fill=b")*1,"")))</f>
        <v/>
      </c>
      <c r="BD90" s="14" t="str">
        <f>IF(LEN($G90)=0,"",IF(LEN(BD$12)=0,"",IFERROR(_xll.BDP(TKR,$G90,"EQY_FUND_RELATIVE_PERIOD",BD$12,"FA_ADJUSTED",ADJ,"EQY_FUND_CRNCY",CURR_O,"ACCOUNTING_STANDARD_OVERRIDE",ACC_O,"EQY_CONSOLIDATED",CONS_O,"fill=b")*1,"")))</f>
        <v/>
      </c>
    </row>
    <row r="91" spans="17:56">
      <c r="Q91" s="14" t="str">
        <f>IF(LEN($G91)=0,"",IF(LEN(Q$12)=0,"",IFERROR(_xll.BDP(TKR,$G91,"EQY_FUND_RELATIVE_PERIOD",Q$12,"FA_ADJUSTED",ADJ,"EQY_FUND_CRNCY",CURR_O,"ACCOUNTING_STANDARD_OVERRIDE",ACC_O,"EQY_CONSOLIDATED",CONS_O,"fill=b")*1,"")))</f>
        <v/>
      </c>
      <c r="R91" s="14" t="str">
        <f>IF(LEN($G91)=0,"",IF(LEN(R$12)=0,"",IFERROR(_xll.BDP(TKR,$G91,"EQY_FUND_RELATIVE_PERIOD",R$12,"FA_ADJUSTED",ADJ,"EQY_FUND_CRNCY",CURR_O,"ACCOUNTING_STANDARD_OVERRIDE",ACC_O,"EQY_CONSOLIDATED",CONS_O,"fill=b")*1,"")))</f>
        <v/>
      </c>
      <c r="S91" s="14" t="str">
        <f>IF(LEN($G91)=0,"",IF(LEN(S$12)=0,"",IFERROR(_xll.BDP(TKR,$G91,"EQY_FUND_RELATIVE_PERIOD",S$12,"FA_ADJUSTED",ADJ,"EQY_FUND_CRNCY",CURR_O,"ACCOUNTING_STANDARD_OVERRIDE",ACC_O,"EQY_CONSOLIDATED",CONS_O,"fill=b")*1,"")))</f>
        <v/>
      </c>
      <c r="T91" s="14" t="str">
        <f>IF(LEN($G91)=0,"",IF(LEN(T$12)=0,"",IFERROR(_xll.BDP(TKR,$G91,"EQY_FUND_RELATIVE_PERIOD",T$12,"FA_ADJUSTED",ADJ,"EQY_FUND_CRNCY",CURR_O,"ACCOUNTING_STANDARD_OVERRIDE",ACC_O,"EQY_CONSOLIDATED",CONS_O,"fill=b")*1,"")))</f>
        <v/>
      </c>
      <c r="U91" s="14" t="str">
        <f>IF(LEN($G91)=0,"",IF(LEN(U$12)=0,"",IFERROR(_xll.BDP(TKR,$G91,"EQY_FUND_RELATIVE_PERIOD",U$12,"FA_ADJUSTED",ADJ,"EQY_FUND_CRNCY",CURR_O,"ACCOUNTING_STANDARD_OVERRIDE",ACC_O,"EQY_CONSOLIDATED",CONS_O,"fill=b")*1,"")))</f>
        <v/>
      </c>
      <c r="V91" s="14" t="str">
        <f>IF(LEN($G91)=0,"",IF(LEN(V$12)=0,"",IFERROR(_xll.BDP(TKR,$G91,"EQY_FUND_RELATIVE_PERIOD",V$12,"FA_ADJUSTED",ADJ,"EQY_FUND_CRNCY",CURR_O,"ACCOUNTING_STANDARD_OVERRIDE",ACC_O,"EQY_CONSOLIDATED",CONS_O,"fill=b")*1,"")))</f>
        <v/>
      </c>
      <c r="W91" s="14" t="str">
        <f>IF(LEN($G91)=0,"",IF(LEN(W$12)=0,"",IFERROR(_xll.BDP(TKR,$G91,"EQY_FUND_RELATIVE_PERIOD",W$12,"FA_ADJUSTED",ADJ,"EQY_FUND_CRNCY",CURR_O,"ACCOUNTING_STANDARD_OVERRIDE",ACC_O,"EQY_CONSOLIDATED",CONS_O,"fill=b")*1,"")))</f>
        <v/>
      </c>
      <c r="X91" s="14" t="str">
        <f>IF(LEN($G91)=0,"",IF(LEN(X$12)=0,"",IFERROR(_xll.BDP(TKR,$G91,"EQY_FUND_RELATIVE_PERIOD",X$12,"FA_ADJUSTED",ADJ,"EQY_FUND_CRNCY",CURR_O,"ACCOUNTING_STANDARD_OVERRIDE",ACC_O,"EQY_CONSOLIDATED",CONS_O,"fill=b")*1,"")))</f>
        <v/>
      </c>
      <c r="Y91" s="14" t="str">
        <f>IF(LEN($G91)=0,"",IF(LEN(Y$12)=0,"",IFERROR(_xll.BDP(TKR,$G91,"EQY_FUND_RELATIVE_PERIOD",Y$12,"FA_ADJUSTED",ADJ,"EQY_FUND_CRNCY",CURR_O,"ACCOUNTING_STANDARD_OVERRIDE",ACC_O,"EQY_CONSOLIDATED",CONS_O,"fill=b")*1,"")))</f>
        <v/>
      </c>
      <c r="Z91" s="14" t="str">
        <f>IF(LEN($G91)=0,"",IF(LEN(Z$12)=0,"",IFERROR(_xll.BDP(TKR,$G91,"EQY_FUND_RELATIVE_PERIOD",Z$12,"FA_ADJUSTED",ADJ,"EQY_FUND_CRNCY",CURR_O,"ACCOUNTING_STANDARD_OVERRIDE",ACC_O,"EQY_CONSOLIDATED",CONS_O,"fill=b")*1,"")))</f>
        <v/>
      </c>
      <c r="AA91" s="14" t="str">
        <f>IF(LEN($G91)=0,"",IF(LEN(AA$12)=0,"",IFERROR(_xll.BDP(TKR,$G91,"EQY_FUND_RELATIVE_PERIOD",AA$12,"FA_ADJUSTED",ADJ,"EQY_FUND_CRNCY",CURR_O,"ACCOUNTING_STANDARD_OVERRIDE",ACC_O,"EQY_CONSOLIDATED",CONS_O,"fill=b")*1,"")))</f>
        <v/>
      </c>
      <c r="AB91" s="14" t="str">
        <f>IF(LEN($G91)=0,"",IF(LEN(AB$12)=0,"",IFERROR(_xll.BDP(TKR,$G91,"EQY_FUND_RELATIVE_PERIOD",AB$12,"FA_ADJUSTED",ADJ,"EQY_FUND_CRNCY",CURR_O,"ACCOUNTING_STANDARD_OVERRIDE",ACC_O,"EQY_CONSOLIDATED",CONS_O,"fill=b")*1,"")))</f>
        <v/>
      </c>
      <c r="AC91" s="14" t="str">
        <f>IF(LEN($G91)=0,"",IF(LEN(AC$12)=0,"",IFERROR(_xll.BDP(TKR,$G91,"EQY_FUND_RELATIVE_PERIOD",AC$12,"FA_ADJUSTED",ADJ,"EQY_FUND_CRNCY",CURR_O,"ACCOUNTING_STANDARD_OVERRIDE",ACC_O,"EQY_CONSOLIDATED",CONS_O,"fill=b")*1,"")))</f>
        <v/>
      </c>
      <c r="AD91" s="14" t="str">
        <f>IF(LEN($G91)=0,"",IF(LEN(AD$12)=0,"",IFERROR(_xll.BDP(TKR,$G91,"EQY_FUND_RELATIVE_PERIOD",AD$12,"FA_ADJUSTED",ADJ,"EQY_FUND_CRNCY",CURR_O,"ACCOUNTING_STANDARD_OVERRIDE",ACC_O,"EQY_CONSOLIDATED",CONS_O,"fill=b")*1,"")))</f>
        <v/>
      </c>
      <c r="AE91" s="14" t="str">
        <f>IF(LEN($G91)=0,"",IF(LEN(AE$12)=0,"",IFERROR(_xll.BDP(TKR,$G91,"EQY_FUND_RELATIVE_PERIOD",AE$12,"FA_ADJUSTED",ADJ,"EQY_FUND_CRNCY",CURR_O,"ACCOUNTING_STANDARD_OVERRIDE",ACC_O,"EQY_CONSOLIDATED",CONS_O,"fill=b")*1,"")))</f>
        <v/>
      </c>
      <c r="AF91" s="14" t="str">
        <f>IF(LEN($G91)=0,"",IF(LEN(AF$12)=0,"",IFERROR(_xll.BDP(TKR,$G91,"EQY_FUND_RELATIVE_PERIOD",AF$12,"FA_ADJUSTED",ADJ,"EQY_FUND_CRNCY",CURR_O,"ACCOUNTING_STANDARD_OVERRIDE",ACC_O,"EQY_CONSOLIDATED",CONS_O,"fill=b")*1,"")))</f>
        <v/>
      </c>
      <c r="AG91" s="14" t="str">
        <f>IF(LEN($G91)=0,"",IF(LEN(AG$12)=0,"",IFERROR(_xll.BDP(TKR,$G91,"EQY_FUND_RELATIVE_PERIOD",AG$12,"FA_ADJUSTED",ADJ,"EQY_FUND_CRNCY",CURR_O,"ACCOUNTING_STANDARD_OVERRIDE",ACC_O,"EQY_CONSOLIDATED",CONS_O,"fill=b")*1,"")))</f>
        <v/>
      </c>
      <c r="AH91" s="14" t="str">
        <f>IF(LEN($G91)=0,"",IF(LEN(AH$12)=0,"",IFERROR(_xll.BDP(TKR,$G91,"EQY_FUND_RELATIVE_PERIOD",AH$12,"FA_ADJUSTED",ADJ,"EQY_FUND_CRNCY",CURR_O,"ACCOUNTING_STANDARD_OVERRIDE",ACC_O,"EQY_CONSOLIDATED",CONS_O,"fill=b")*1,"")))</f>
        <v/>
      </c>
      <c r="AI91" s="14" t="str">
        <f>IF(LEN($G91)=0,"",IF(LEN(AI$12)=0,"",IFERROR(_xll.BDP(TKR,$G91,"EQY_FUND_RELATIVE_PERIOD",AI$12,"FA_ADJUSTED",ADJ,"EQY_FUND_CRNCY",CURR_O,"ACCOUNTING_STANDARD_OVERRIDE",ACC_O,"EQY_CONSOLIDATED",CONS_O,"fill=b")*1,"")))</f>
        <v/>
      </c>
      <c r="AJ91" s="14" t="str">
        <f>IF(LEN($G91)=0,"",IF(LEN(AJ$12)=0,"",IFERROR(_xll.BDP(TKR,$G91,"EQY_FUND_RELATIVE_PERIOD",AJ$12,"FA_ADJUSTED",ADJ,"EQY_FUND_CRNCY",CURR_O,"ACCOUNTING_STANDARD_OVERRIDE",ACC_O,"EQY_CONSOLIDATED",CONS_O,"fill=b")*1,"")))</f>
        <v/>
      </c>
      <c r="AK91" s="14" t="str">
        <f>IF(LEN($G91)=0,"",IF(LEN(AK$12)=0,"",IFERROR(_xll.BDP(TKR,$G91,"EQY_FUND_RELATIVE_PERIOD",AK$12,"FA_ADJUSTED",ADJ,"EQY_FUND_CRNCY",CURR_O,"ACCOUNTING_STANDARD_OVERRIDE",ACC_O,"EQY_CONSOLIDATED",CONS_O,"fill=b")*1,"")))</f>
        <v/>
      </c>
      <c r="AL91" s="14" t="str">
        <f>IF(LEN($G91)=0,"",IF(LEN(AL$12)=0,"",IFERROR(_xll.BDP(TKR,$G91,"EQY_FUND_RELATIVE_PERIOD",AL$12,"FA_ADJUSTED",ADJ,"EQY_FUND_CRNCY",CURR_O,"ACCOUNTING_STANDARD_OVERRIDE",ACC_O,"EQY_CONSOLIDATED",CONS_O,"fill=b")*1,"")))</f>
        <v/>
      </c>
      <c r="AM91" s="14" t="str">
        <f>IF(LEN($G91)=0,"",IF(LEN(AM$12)=0,"",IFERROR(_xll.BDP(TKR,$G91,"EQY_FUND_RELATIVE_PERIOD",AM$12,"FA_ADJUSTED",ADJ,"EQY_FUND_CRNCY",CURR_O,"ACCOUNTING_STANDARD_OVERRIDE",ACC_O,"EQY_CONSOLIDATED",CONS_O,"fill=b")*1,"")))</f>
        <v/>
      </c>
      <c r="AN91" s="14" t="str">
        <f>IF(LEN($G91)=0,"",IF(LEN(AN$12)=0,"",IFERROR(_xll.BDP(TKR,$G91,"EQY_FUND_RELATIVE_PERIOD",AN$12,"FA_ADJUSTED",ADJ,"EQY_FUND_CRNCY",CURR_O,"ACCOUNTING_STANDARD_OVERRIDE",ACC_O,"EQY_CONSOLIDATED",CONS_O,"fill=b")*1,"")))</f>
        <v/>
      </c>
      <c r="AO91" s="14" t="str">
        <f>IF(LEN($G91)=0,"",IF(LEN(AO$12)=0,"",IFERROR(_xll.BDP(TKR,$G91,"EQY_FUND_RELATIVE_PERIOD",AO$12,"FA_ADJUSTED",ADJ,"EQY_FUND_CRNCY",CURR_O,"ACCOUNTING_STANDARD_OVERRIDE",ACC_O,"EQY_CONSOLIDATED",CONS_O,"fill=b")*1,"")))</f>
        <v/>
      </c>
      <c r="AP91" s="14" t="str">
        <f>IF(LEN($G91)=0,"",IF(LEN(AP$12)=0,"",IFERROR(_xll.BDP(TKR,$G91,"EQY_FUND_RELATIVE_PERIOD",AP$12,"FA_ADJUSTED",ADJ,"EQY_FUND_CRNCY",CURR_O,"ACCOUNTING_STANDARD_OVERRIDE",ACC_O,"EQY_CONSOLIDATED",CONS_O,"fill=b")*1,"")))</f>
        <v/>
      </c>
      <c r="AQ91" s="14" t="str">
        <f>IF(LEN($G91)=0,"",IF(LEN(AQ$12)=0,"",IFERROR(_xll.BDP(TKR,$G91,"EQY_FUND_RELATIVE_PERIOD",AQ$12,"FA_ADJUSTED",ADJ,"EQY_FUND_CRNCY",CURR_O,"ACCOUNTING_STANDARD_OVERRIDE",ACC_O,"EQY_CONSOLIDATED",CONS_O,"fill=b")*1,"")))</f>
        <v/>
      </c>
      <c r="AR91" s="14" t="str">
        <f>IF(LEN($G91)=0,"",IF(LEN(AR$12)=0,"",IFERROR(_xll.BDP(TKR,$G91,"EQY_FUND_RELATIVE_PERIOD",AR$12,"FA_ADJUSTED",ADJ,"EQY_FUND_CRNCY",CURR_O,"ACCOUNTING_STANDARD_OVERRIDE",ACC_O,"EQY_CONSOLIDATED",CONS_O,"fill=b")*1,"")))</f>
        <v/>
      </c>
      <c r="AS91" s="14" t="str">
        <f>IF(LEN($G91)=0,"",IF(LEN(AS$12)=0,"",IFERROR(_xll.BDP(TKR,$G91,"EQY_FUND_RELATIVE_PERIOD",AS$12,"FA_ADJUSTED",ADJ,"EQY_FUND_CRNCY",CURR_O,"ACCOUNTING_STANDARD_OVERRIDE",ACC_O,"EQY_CONSOLIDATED",CONS_O,"fill=b")*1,"")))</f>
        <v/>
      </c>
      <c r="AT91" s="14" t="str">
        <f>IF(LEN($G91)=0,"",IF(LEN(AT$12)=0,"",IFERROR(_xll.BDP(TKR,$G91,"EQY_FUND_RELATIVE_PERIOD",AT$12,"FA_ADJUSTED",ADJ,"EQY_FUND_CRNCY",CURR_O,"ACCOUNTING_STANDARD_OVERRIDE",ACC_O,"EQY_CONSOLIDATED",CONS_O,"fill=b")*1,"")))</f>
        <v/>
      </c>
      <c r="AU91" s="14" t="str">
        <f>IF(LEN($G91)=0,"",IF(LEN(AU$12)=0,"",IFERROR(_xll.BDP(TKR,$G91,"EQY_FUND_RELATIVE_PERIOD",AU$12,"FA_ADJUSTED",ADJ,"EQY_FUND_CRNCY",CURR_O,"ACCOUNTING_STANDARD_OVERRIDE",ACC_O,"EQY_CONSOLIDATED",CONS_O,"fill=b")*1,"")))</f>
        <v/>
      </c>
      <c r="AV91" s="14" t="str">
        <f>IF(LEN($G91)=0,"",IF(LEN(AV$12)=0,"",IFERROR(_xll.BDP(TKR,$G91,"EQY_FUND_RELATIVE_PERIOD",AV$12,"FA_ADJUSTED",ADJ,"EQY_FUND_CRNCY",CURR_O,"ACCOUNTING_STANDARD_OVERRIDE",ACC_O,"EQY_CONSOLIDATED",CONS_O,"fill=b")*1,"")))</f>
        <v/>
      </c>
      <c r="AW91" s="14" t="str">
        <f>IF(LEN($G91)=0,"",IF(LEN(AW$12)=0,"",IFERROR(_xll.BDP(TKR,$G91,"EQY_FUND_RELATIVE_PERIOD",AW$12,"FA_ADJUSTED",ADJ,"EQY_FUND_CRNCY",CURR_O,"ACCOUNTING_STANDARD_OVERRIDE",ACC_O,"EQY_CONSOLIDATED",CONS_O,"fill=b")*1,"")))</f>
        <v/>
      </c>
      <c r="AX91" s="14" t="str">
        <f>IF(LEN($G91)=0,"",IF(LEN(AX$12)=0,"",IFERROR(_xll.BDP(TKR,$G91,"EQY_FUND_RELATIVE_PERIOD",AX$12,"FA_ADJUSTED",ADJ,"EQY_FUND_CRNCY",CURR_O,"ACCOUNTING_STANDARD_OVERRIDE",ACC_O,"EQY_CONSOLIDATED",CONS_O,"fill=b")*1,"")))</f>
        <v/>
      </c>
      <c r="AY91" s="14" t="str">
        <f>IF(LEN($G91)=0,"",IF(LEN(AY$12)=0,"",IFERROR(_xll.BDP(TKR,$G91,"EQY_FUND_RELATIVE_PERIOD",AY$12,"FA_ADJUSTED",ADJ,"EQY_FUND_CRNCY",CURR_O,"ACCOUNTING_STANDARD_OVERRIDE",ACC_O,"EQY_CONSOLIDATED",CONS_O,"fill=b")*1,"")))</f>
        <v/>
      </c>
      <c r="AZ91" s="14" t="str">
        <f>IF(LEN($G91)=0,"",IF(LEN(AZ$12)=0,"",IFERROR(_xll.BDP(TKR,$G91,"EQY_FUND_RELATIVE_PERIOD",AZ$12,"FA_ADJUSTED",ADJ,"EQY_FUND_CRNCY",CURR_O,"ACCOUNTING_STANDARD_OVERRIDE",ACC_O,"EQY_CONSOLIDATED",CONS_O,"fill=b")*1,"")))</f>
        <v/>
      </c>
      <c r="BA91" s="14" t="str">
        <f>IF(LEN($G91)=0,"",IF(LEN(BA$12)=0,"",IFERROR(_xll.BDP(TKR,$G91,"EQY_FUND_RELATIVE_PERIOD",BA$12,"FA_ADJUSTED",ADJ,"EQY_FUND_CRNCY",CURR_O,"ACCOUNTING_STANDARD_OVERRIDE",ACC_O,"EQY_CONSOLIDATED",CONS_O,"fill=b")*1,"")))</f>
        <v/>
      </c>
      <c r="BB91" s="14" t="str">
        <f>IF(LEN($G91)=0,"",IF(LEN(BB$12)=0,"",IFERROR(_xll.BDP(TKR,$G91,"EQY_FUND_RELATIVE_PERIOD",BB$12,"FA_ADJUSTED",ADJ,"EQY_FUND_CRNCY",CURR_O,"ACCOUNTING_STANDARD_OVERRIDE",ACC_O,"EQY_CONSOLIDATED",CONS_O,"fill=b")*1,"")))</f>
        <v/>
      </c>
      <c r="BC91" s="14" t="str">
        <f>IF(LEN($G91)=0,"",IF(LEN(BC$12)=0,"",IFERROR(_xll.BDP(TKR,$G91,"EQY_FUND_RELATIVE_PERIOD",BC$12,"FA_ADJUSTED",ADJ,"EQY_FUND_CRNCY",CURR_O,"ACCOUNTING_STANDARD_OVERRIDE",ACC_O,"EQY_CONSOLIDATED",CONS_O,"fill=b")*1,"")))</f>
        <v/>
      </c>
      <c r="BD91" s="14" t="str">
        <f>IF(LEN($G91)=0,"",IF(LEN(BD$12)=0,"",IFERROR(_xll.BDP(TKR,$G91,"EQY_FUND_RELATIVE_PERIOD",BD$12,"FA_ADJUSTED",ADJ,"EQY_FUND_CRNCY",CURR_O,"ACCOUNTING_STANDARD_OVERRIDE",ACC_O,"EQY_CONSOLIDATED",CONS_O,"fill=b")*1,"")))</f>
        <v/>
      </c>
    </row>
    <row r="92" spans="17:56">
      <c r="Q92" s="14" t="str">
        <f>IF(LEN($G92)=0,"",IF(LEN(Q$12)=0,"",IFERROR(_xll.BDP(TKR,$G92,"EQY_FUND_RELATIVE_PERIOD",Q$12,"FA_ADJUSTED",ADJ,"EQY_FUND_CRNCY",CURR_O,"ACCOUNTING_STANDARD_OVERRIDE",ACC_O,"EQY_CONSOLIDATED",CONS_O,"fill=b")*1,"")))</f>
        <v/>
      </c>
      <c r="R92" s="14" t="str">
        <f>IF(LEN($G92)=0,"",IF(LEN(R$12)=0,"",IFERROR(_xll.BDP(TKR,$G92,"EQY_FUND_RELATIVE_PERIOD",R$12,"FA_ADJUSTED",ADJ,"EQY_FUND_CRNCY",CURR_O,"ACCOUNTING_STANDARD_OVERRIDE",ACC_O,"EQY_CONSOLIDATED",CONS_O,"fill=b")*1,"")))</f>
        <v/>
      </c>
      <c r="S92" s="14" t="str">
        <f>IF(LEN($G92)=0,"",IF(LEN(S$12)=0,"",IFERROR(_xll.BDP(TKR,$G92,"EQY_FUND_RELATIVE_PERIOD",S$12,"FA_ADJUSTED",ADJ,"EQY_FUND_CRNCY",CURR_O,"ACCOUNTING_STANDARD_OVERRIDE",ACC_O,"EQY_CONSOLIDATED",CONS_O,"fill=b")*1,"")))</f>
        <v/>
      </c>
      <c r="T92" s="14" t="str">
        <f>IF(LEN($G92)=0,"",IF(LEN(T$12)=0,"",IFERROR(_xll.BDP(TKR,$G92,"EQY_FUND_RELATIVE_PERIOD",T$12,"FA_ADJUSTED",ADJ,"EQY_FUND_CRNCY",CURR_O,"ACCOUNTING_STANDARD_OVERRIDE",ACC_O,"EQY_CONSOLIDATED",CONS_O,"fill=b")*1,"")))</f>
        <v/>
      </c>
      <c r="U92" s="14" t="str">
        <f>IF(LEN($G92)=0,"",IF(LEN(U$12)=0,"",IFERROR(_xll.BDP(TKR,$G92,"EQY_FUND_RELATIVE_PERIOD",U$12,"FA_ADJUSTED",ADJ,"EQY_FUND_CRNCY",CURR_O,"ACCOUNTING_STANDARD_OVERRIDE",ACC_O,"EQY_CONSOLIDATED",CONS_O,"fill=b")*1,"")))</f>
        <v/>
      </c>
      <c r="V92" s="14" t="str">
        <f>IF(LEN($G92)=0,"",IF(LEN(V$12)=0,"",IFERROR(_xll.BDP(TKR,$G92,"EQY_FUND_RELATIVE_PERIOD",V$12,"FA_ADJUSTED",ADJ,"EQY_FUND_CRNCY",CURR_O,"ACCOUNTING_STANDARD_OVERRIDE",ACC_O,"EQY_CONSOLIDATED",CONS_O,"fill=b")*1,"")))</f>
        <v/>
      </c>
      <c r="W92" s="14" t="str">
        <f>IF(LEN($G92)=0,"",IF(LEN(W$12)=0,"",IFERROR(_xll.BDP(TKR,$G92,"EQY_FUND_RELATIVE_PERIOD",W$12,"FA_ADJUSTED",ADJ,"EQY_FUND_CRNCY",CURR_O,"ACCOUNTING_STANDARD_OVERRIDE",ACC_O,"EQY_CONSOLIDATED",CONS_O,"fill=b")*1,"")))</f>
        <v/>
      </c>
      <c r="X92" s="14" t="str">
        <f>IF(LEN($G92)=0,"",IF(LEN(X$12)=0,"",IFERROR(_xll.BDP(TKR,$G92,"EQY_FUND_RELATIVE_PERIOD",X$12,"FA_ADJUSTED",ADJ,"EQY_FUND_CRNCY",CURR_O,"ACCOUNTING_STANDARD_OVERRIDE",ACC_O,"EQY_CONSOLIDATED",CONS_O,"fill=b")*1,"")))</f>
        <v/>
      </c>
      <c r="Y92" s="14" t="str">
        <f>IF(LEN($G92)=0,"",IF(LEN(Y$12)=0,"",IFERROR(_xll.BDP(TKR,$G92,"EQY_FUND_RELATIVE_PERIOD",Y$12,"FA_ADJUSTED",ADJ,"EQY_FUND_CRNCY",CURR_O,"ACCOUNTING_STANDARD_OVERRIDE",ACC_O,"EQY_CONSOLIDATED",CONS_O,"fill=b")*1,"")))</f>
        <v/>
      </c>
      <c r="Z92" s="14" t="str">
        <f>IF(LEN($G92)=0,"",IF(LEN(Z$12)=0,"",IFERROR(_xll.BDP(TKR,$G92,"EQY_FUND_RELATIVE_PERIOD",Z$12,"FA_ADJUSTED",ADJ,"EQY_FUND_CRNCY",CURR_O,"ACCOUNTING_STANDARD_OVERRIDE",ACC_O,"EQY_CONSOLIDATED",CONS_O,"fill=b")*1,"")))</f>
        <v/>
      </c>
      <c r="AA92" s="14" t="str">
        <f>IF(LEN($G92)=0,"",IF(LEN(AA$12)=0,"",IFERROR(_xll.BDP(TKR,$G92,"EQY_FUND_RELATIVE_PERIOD",AA$12,"FA_ADJUSTED",ADJ,"EQY_FUND_CRNCY",CURR_O,"ACCOUNTING_STANDARD_OVERRIDE",ACC_O,"EQY_CONSOLIDATED",CONS_O,"fill=b")*1,"")))</f>
        <v/>
      </c>
      <c r="AB92" s="14" t="str">
        <f>IF(LEN($G92)=0,"",IF(LEN(AB$12)=0,"",IFERROR(_xll.BDP(TKR,$G92,"EQY_FUND_RELATIVE_PERIOD",AB$12,"FA_ADJUSTED",ADJ,"EQY_FUND_CRNCY",CURR_O,"ACCOUNTING_STANDARD_OVERRIDE",ACC_O,"EQY_CONSOLIDATED",CONS_O,"fill=b")*1,"")))</f>
        <v/>
      </c>
      <c r="AC92" s="14" t="str">
        <f>IF(LEN($G92)=0,"",IF(LEN(AC$12)=0,"",IFERROR(_xll.BDP(TKR,$G92,"EQY_FUND_RELATIVE_PERIOD",AC$12,"FA_ADJUSTED",ADJ,"EQY_FUND_CRNCY",CURR_O,"ACCOUNTING_STANDARD_OVERRIDE",ACC_O,"EQY_CONSOLIDATED",CONS_O,"fill=b")*1,"")))</f>
        <v/>
      </c>
      <c r="AD92" s="14" t="str">
        <f>IF(LEN($G92)=0,"",IF(LEN(AD$12)=0,"",IFERROR(_xll.BDP(TKR,$G92,"EQY_FUND_RELATIVE_PERIOD",AD$12,"FA_ADJUSTED",ADJ,"EQY_FUND_CRNCY",CURR_O,"ACCOUNTING_STANDARD_OVERRIDE",ACC_O,"EQY_CONSOLIDATED",CONS_O,"fill=b")*1,"")))</f>
        <v/>
      </c>
      <c r="AE92" s="14" t="str">
        <f>IF(LEN($G92)=0,"",IF(LEN(AE$12)=0,"",IFERROR(_xll.BDP(TKR,$G92,"EQY_FUND_RELATIVE_PERIOD",AE$12,"FA_ADJUSTED",ADJ,"EQY_FUND_CRNCY",CURR_O,"ACCOUNTING_STANDARD_OVERRIDE",ACC_O,"EQY_CONSOLIDATED",CONS_O,"fill=b")*1,"")))</f>
        <v/>
      </c>
      <c r="AF92" s="14" t="str">
        <f>IF(LEN($G92)=0,"",IF(LEN(AF$12)=0,"",IFERROR(_xll.BDP(TKR,$G92,"EQY_FUND_RELATIVE_PERIOD",AF$12,"FA_ADJUSTED",ADJ,"EQY_FUND_CRNCY",CURR_O,"ACCOUNTING_STANDARD_OVERRIDE",ACC_O,"EQY_CONSOLIDATED",CONS_O,"fill=b")*1,"")))</f>
        <v/>
      </c>
      <c r="AG92" s="14" t="str">
        <f>IF(LEN($G92)=0,"",IF(LEN(AG$12)=0,"",IFERROR(_xll.BDP(TKR,$G92,"EQY_FUND_RELATIVE_PERIOD",AG$12,"FA_ADJUSTED",ADJ,"EQY_FUND_CRNCY",CURR_O,"ACCOUNTING_STANDARD_OVERRIDE",ACC_O,"EQY_CONSOLIDATED",CONS_O,"fill=b")*1,"")))</f>
        <v/>
      </c>
      <c r="AH92" s="14" t="str">
        <f>IF(LEN($G92)=0,"",IF(LEN(AH$12)=0,"",IFERROR(_xll.BDP(TKR,$G92,"EQY_FUND_RELATIVE_PERIOD",AH$12,"FA_ADJUSTED",ADJ,"EQY_FUND_CRNCY",CURR_O,"ACCOUNTING_STANDARD_OVERRIDE",ACC_O,"EQY_CONSOLIDATED",CONS_O,"fill=b")*1,"")))</f>
        <v/>
      </c>
      <c r="AI92" s="14" t="str">
        <f>IF(LEN($G92)=0,"",IF(LEN(AI$12)=0,"",IFERROR(_xll.BDP(TKR,$G92,"EQY_FUND_RELATIVE_PERIOD",AI$12,"FA_ADJUSTED",ADJ,"EQY_FUND_CRNCY",CURR_O,"ACCOUNTING_STANDARD_OVERRIDE",ACC_O,"EQY_CONSOLIDATED",CONS_O,"fill=b")*1,"")))</f>
        <v/>
      </c>
      <c r="AJ92" s="14" t="str">
        <f>IF(LEN($G92)=0,"",IF(LEN(AJ$12)=0,"",IFERROR(_xll.BDP(TKR,$G92,"EQY_FUND_RELATIVE_PERIOD",AJ$12,"FA_ADJUSTED",ADJ,"EQY_FUND_CRNCY",CURR_O,"ACCOUNTING_STANDARD_OVERRIDE",ACC_O,"EQY_CONSOLIDATED",CONS_O,"fill=b")*1,"")))</f>
        <v/>
      </c>
      <c r="AK92" s="14" t="str">
        <f>IF(LEN($G92)=0,"",IF(LEN(AK$12)=0,"",IFERROR(_xll.BDP(TKR,$G92,"EQY_FUND_RELATIVE_PERIOD",AK$12,"FA_ADJUSTED",ADJ,"EQY_FUND_CRNCY",CURR_O,"ACCOUNTING_STANDARD_OVERRIDE",ACC_O,"EQY_CONSOLIDATED",CONS_O,"fill=b")*1,"")))</f>
        <v/>
      </c>
      <c r="AL92" s="14" t="str">
        <f>IF(LEN($G92)=0,"",IF(LEN(AL$12)=0,"",IFERROR(_xll.BDP(TKR,$G92,"EQY_FUND_RELATIVE_PERIOD",AL$12,"FA_ADJUSTED",ADJ,"EQY_FUND_CRNCY",CURR_O,"ACCOUNTING_STANDARD_OVERRIDE",ACC_O,"EQY_CONSOLIDATED",CONS_O,"fill=b")*1,"")))</f>
        <v/>
      </c>
      <c r="AM92" s="14" t="str">
        <f>IF(LEN($G92)=0,"",IF(LEN(AM$12)=0,"",IFERROR(_xll.BDP(TKR,$G92,"EQY_FUND_RELATIVE_PERIOD",AM$12,"FA_ADJUSTED",ADJ,"EQY_FUND_CRNCY",CURR_O,"ACCOUNTING_STANDARD_OVERRIDE",ACC_O,"EQY_CONSOLIDATED",CONS_O,"fill=b")*1,"")))</f>
        <v/>
      </c>
      <c r="AN92" s="14" t="str">
        <f>IF(LEN($G92)=0,"",IF(LEN(AN$12)=0,"",IFERROR(_xll.BDP(TKR,$G92,"EQY_FUND_RELATIVE_PERIOD",AN$12,"FA_ADJUSTED",ADJ,"EQY_FUND_CRNCY",CURR_O,"ACCOUNTING_STANDARD_OVERRIDE",ACC_O,"EQY_CONSOLIDATED",CONS_O,"fill=b")*1,"")))</f>
        <v/>
      </c>
      <c r="AO92" s="14" t="str">
        <f>IF(LEN($G92)=0,"",IF(LEN(AO$12)=0,"",IFERROR(_xll.BDP(TKR,$G92,"EQY_FUND_RELATIVE_PERIOD",AO$12,"FA_ADJUSTED",ADJ,"EQY_FUND_CRNCY",CURR_O,"ACCOUNTING_STANDARD_OVERRIDE",ACC_O,"EQY_CONSOLIDATED",CONS_O,"fill=b")*1,"")))</f>
        <v/>
      </c>
      <c r="AP92" s="14" t="str">
        <f>IF(LEN($G92)=0,"",IF(LEN(AP$12)=0,"",IFERROR(_xll.BDP(TKR,$G92,"EQY_FUND_RELATIVE_PERIOD",AP$12,"FA_ADJUSTED",ADJ,"EQY_FUND_CRNCY",CURR_O,"ACCOUNTING_STANDARD_OVERRIDE",ACC_O,"EQY_CONSOLIDATED",CONS_O,"fill=b")*1,"")))</f>
        <v/>
      </c>
      <c r="AQ92" s="14" t="str">
        <f>IF(LEN($G92)=0,"",IF(LEN(AQ$12)=0,"",IFERROR(_xll.BDP(TKR,$G92,"EQY_FUND_RELATIVE_PERIOD",AQ$12,"FA_ADJUSTED",ADJ,"EQY_FUND_CRNCY",CURR_O,"ACCOUNTING_STANDARD_OVERRIDE",ACC_O,"EQY_CONSOLIDATED",CONS_O,"fill=b")*1,"")))</f>
        <v/>
      </c>
      <c r="AR92" s="14" t="str">
        <f>IF(LEN($G92)=0,"",IF(LEN(AR$12)=0,"",IFERROR(_xll.BDP(TKR,$G92,"EQY_FUND_RELATIVE_PERIOD",AR$12,"FA_ADJUSTED",ADJ,"EQY_FUND_CRNCY",CURR_O,"ACCOUNTING_STANDARD_OVERRIDE",ACC_O,"EQY_CONSOLIDATED",CONS_O,"fill=b")*1,"")))</f>
        <v/>
      </c>
      <c r="AS92" s="14" t="str">
        <f>IF(LEN($G92)=0,"",IF(LEN(AS$12)=0,"",IFERROR(_xll.BDP(TKR,$G92,"EQY_FUND_RELATIVE_PERIOD",AS$12,"FA_ADJUSTED",ADJ,"EQY_FUND_CRNCY",CURR_O,"ACCOUNTING_STANDARD_OVERRIDE",ACC_O,"EQY_CONSOLIDATED",CONS_O,"fill=b")*1,"")))</f>
        <v/>
      </c>
      <c r="AT92" s="14" t="str">
        <f>IF(LEN($G92)=0,"",IF(LEN(AT$12)=0,"",IFERROR(_xll.BDP(TKR,$G92,"EQY_FUND_RELATIVE_PERIOD",AT$12,"FA_ADJUSTED",ADJ,"EQY_FUND_CRNCY",CURR_O,"ACCOUNTING_STANDARD_OVERRIDE",ACC_O,"EQY_CONSOLIDATED",CONS_O,"fill=b")*1,"")))</f>
        <v/>
      </c>
      <c r="AU92" s="14" t="str">
        <f>IF(LEN($G92)=0,"",IF(LEN(AU$12)=0,"",IFERROR(_xll.BDP(TKR,$G92,"EQY_FUND_RELATIVE_PERIOD",AU$12,"FA_ADJUSTED",ADJ,"EQY_FUND_CRNCY",CURR_O,"ACCOUNTING_STANDARD_OVERRIDE",ACC_O,"EQY_CONSOLIDATED",CONS_O,"fill=b")*1,"")))</f>
        <v/>
      </c>
      <c r="AV92" s="14" t="str">
        <f>IF(LEN($G92)=0,"",IF(LEN(AV$12)=0,"",IFERROR(_xll.BDP(TKR,$G92,"EQY_FUND_RELATIVE_PERIOD",AV$12,"FA_ADJUSTED",ADJ,"EQY_FUND_CRNCY",CURR_O,"ACCOUNTING_STANDARD_OVERRIDE",ACC_O,"EQY_CONSOLIDATED",CONS_O,"fill=b")*1,"")))</f>
        <v/>
      </c>
      <c r="AW92" s="14" t="str">
        <f>IF(LEN($G92)=0,"",IF(LEN(AW$12)=0,"",IFERROR(_xll.BDP(TKR,$G92,"EQY_FUND_RELATIVE_PERIOD",AW$12,"FA_ADJUSTED",ADJ,"EQY_FUND_CRNCY",CURR_O,"ACCOUNTING_STANDARD_OVERRIDE",ACC_O,"EQY_CONSOLIDATED",CONS_O,"fill=b")*1,"")))</f>
        <v/>
      </c>
      <c r="AX92" s="14" t="str">
        <f>IF(LEN($G92)=0,"",IF(LEN(AX$12)=0,"",IFERROR(_xll.BDP(TKR,$G92,"EQY_FUND_RELATIVE_PERIOD",AX$12,"FA_ADJUSTED",ADJ,"EQY_FUND_CRNCY",CURR_O,"ACCOUNTING_STANDARD_OVERRIDE",ACC_O,"EQY_CONSOLIDATED",CONS_O,"fill=b")*1,"")))</f>
        <v/>
      </c>
      <c r="AY92" s="14" t="str">
        <f>IF(LEN($G92)=0,"",IF(LEN(AY$12)=0,"",IFERROR(_xll.BDP(TKR,$G92,"EQY_FUND_RELATIVE_PERIOD",AY$12,"FA_ADJUSTED",ADJ,"EQY_FUND_CRNCY",CURR_O,"ACCOUNTING_STANDARD_OVERRIDE",ACC_O,"EQY_CONSOLIDATED",CONS_O,"fill=b")*1,"")))</f>
        <v/>
      </c>
      <c r="AZ92" s="14" t="str">
        <f>IF(LEN($G92)=0,"",IF(LEN(AZ$12)=0,"",IFERROR(_xll.BDP(TKR,$G92,"EQY_FUND_RELATIVE_PERIOD",AZ$12,"FA_ADJUSTED",ADJ,"EQY_FUND_CRNCY",CURR_O,"ACCOUNTING_STANDARD_OVERRIDE",ACC_O,"EQY_CONSOLIDATED",CONS_O,"fill=b")*1,"")))</f>
        <v/>
      </c>
      <c r="BA92" s="14" t="str">
        <f>IF(LEN($G92)=0,"",IF(LEN(BA$12)=0,"",IFERROR(_xll.BDP(TKR,$G92,"EQY_FUND_RELATIVE_PERIOD",BA$12,"FA_ADJUSTED",ADJ,"EQY_FUND_CRNCY",CURR_O,"ACCOUNTING_STANDARD_OVERRIDE",ACC_O,"EQY_CONSOLIDATED",CONS_O,"fill=b")*1,"")))</f>
        <v/>
      </c>
      <c r="BB92" s="14" t="str">
        <f>IF(LEN($G92)=0,"",IF(LEN(BB$12)=0,"",IFERROR(_xll.BDP(TKR,$G92,"EQY_FUND_RELATIVE_PERIOD",BB$12,"FA_ADJUSTED",ADJ,"EQY_FUND_CRNCY",CURR_O,"ACCOUNTING_STANDARD_OVERRIDE",ACC_O,"EQY_CONSOLIDATED",CONS_O,"fill=b")*1,"")))</f>
        <v/>
      </c>
      <c r="BC92" s="14" t="str">
        <f>IF(LEN($G92)=0,"",IF(LEN(BC$12)=0,"",IFERROR(_xll.BDP(TKR,$G92,"EQY_FUND_RELATIVE_PERIOD",BC$12,"FA_ADJUSTED",ADJ,"EQY_FUND_CRNCY",CURR_O,"ACCOUNTING_STANDARD_OVERRIDE",ACC_O,"EQY_CONSOLIDATED",CONS_O,"fill=b")*1,"")))</f>
        <v/>
      </c>
      <c r="BD92" s="14" t="str">
        <f>IF(LEN($G92)=0,"",IF(LEN(BD$12)=0,"",IFERROR(_xll.BDP(TKR,$G92,"EQY_FUND_RELATIVE_PERIOD",BD$12,"FA_ADJUSTED",ADJ,"EQY_FUND_CRNCY",CURR_O,"ACCOUNTING_STANDARD_OVERRIDE",ACC_O,"EQY_CONSOLIDATED",CONS_O,"fill=b")*1,"")))</f>
        <v/>
      </c>
    </row>
    <row r="93" spans="17:56">
      <c r="Q93" s="14" t="str">
        <f>IF(LEN($G93)=0,"",IF(LEN(Q$12)=0,"",IFERROR(_xll.BDP(TKR,$G93,"EQY_FUND_RELATIVE_PERIOD",Q$12,"FA_ADJUSTED",ADJ,"EQY_FUND_CRNCY",CURR_O,"ACCOUNTING_STANDARD_OVERRIDE",ACC_O,"EQY_CONSOLIDATED",CONS_O,"fill=b")*1,"")))</f>
        <v/>
      </c>
      <c r="R93" s="14" t="str">
        <f>IF(LEN($G93)=0,"",IF(LEN(R$12)=0,"",IFERROR(_xll.BDP(TKR,$G93,"EQY_FUND_RELATIVE_PERIOD",R$12,"FA_ADJUSTED",ADJ,"EQY_FUND_CRNCY",CURR_O,"ACCOUNTING_STANDARD_OVERRIDE",ACC_O,"EQY_CONSOLIDATED",CONS_O,"fill=b")*1,"")))</f>
        <v/>
      </c>
      <c r="S93" s="14" t="str">
        <f>IF(LEN($G93)=0,"",IF(LEN(S$12)=0,"",IFERROR(_xll.BDP(TKR,$G93,"EQY_FUND_RELATIVE_PERIOD",S$12,"FA_ADJUSTED",ADJ,"EQY_FUND_CRNCY",CURR_O,"ACCOUNTING_STANDARD_OVERRIDE",ACC_O,"EQY_CONSOLIDATED",CONS_O,"fill=b")*1,"")))</f>
        <v/>
      </c>
      <c r="T93" s="14" t="str">
        <f>IF(LEN($G93)=0,"",IF(LEN(T$12)=0,"",IFERROR(_xll.BDP(TKR,$G93,"EQY_FUND_RELATIVE_PERIOD",T$12,"FA_ADJUSTED",ADJ,"EQY_FUND_CRNCY",CURR_O,"ACCOUNTING_STANDARD_OVERRIDE",ACC_O,"EQY_CONSOLIDATED",CONS_O,"fill=b")*1,"")))</f>
        <v/>
      </c>
      <c r="U93" s="14" t="str">
        <f>IF(LEN($G93)=0,"",IF(LEN(U$12)=0,"",IFERROR(_xll.BDP(TKR,$G93,"EQY_FUND_RELATIVE_PERIOD",U$12,"FA_ADJUSTED",ADJ,"EQY_FUND_CRNCY",CURR_O,"ACCOUNTING_STANDARD_OVERRIDE",ACC_O,"EQY_CONSOLIDATED",CONS_O,"fill=b")*1,"")))</f>
        <v/>
      </c>
      <c r="V93" s="14" t="str">
        <f>IF(LEN($G93)=0,"",IF(LEN(V$12)=0,"",IFERROR(_xll.BDP(TKR,$G93,"EQY_FUND_RELATIVE_PERIOD",V$12,"FA_ADJUSTED",ADJ,"EQY_FUND_CRNCY",CURR_O,"ACCOUNTING_STANDARD_OVERRIDE",ACC_O,"EQY_CONSOLIDATED",CONS_O,"fill=b")*1,"")))</f>
        <v/>
      </c>
      <c r="W93" s="14" t="str">
        <f>IF(LEN($G93)=0,"",IF(LEN(W$12)=0,"",IFERROR(_xll.BDP(TKR,$G93,"EQY_FUND_RELATIVE_PERIOD",W$12,"FA_ADJUSTED",ADJ,"EQY_FUND_CRNCY",CURR_O,"ACCOUNTING_STANDARD_OVERRIDE",ACC_O,"EQY_CONSOLIDATED",CONS_O,"fill=b")*1,"")))</f>
        <v/>
      </c>
      <c r="X93" s="14" t="str">
        <f>IF(LEN($G93)=0,"",IF(LEN(X$12)=0,"",IFERROR(_xll.BDP(TKR,$G93,"EQY_FUND_RELATIVE_PERIOD",X$12,"FA_ADJUSTED",ADJ,"EQY_FUND_CRNCY",CURR_O,"ACCOUNTING_STANDARD_OVERRIDE",ACC_O,"EQY_CONSOLIDATED",CONS_O,"fill=b")*1,"")))</f>
        <v/>
      </c>
      <c r="Y93" s="14" t="str">
        <f>IF(LEN($G93)=0,"",IF(LEN(Y$12)=0,"",IFERROR(_xll.BDP(TKR,$G93,"EQY_FUND_RELATIVE_PERIOD",Y$12,"FA_ADJUSTED",ADJ,"EQY_FUND_CRNCY",CURR_O,"ACCOUNTING_STANDARD_OVERRIDE",ACC_O,"EQY_CONSOLIDATED",CONS_O,"fill=b")*1,"")))</f>
        <v/>
      </c>
      <c r="Z93" s="14" t="str">
        <f>IF(LEN($G93)=0,"",IF(LEN(Z$12)=0,"",IFERROR(_xll.BDP(TKR,$G93,"EQY_FUND_RELATIVE_PERIOD",Z$12,"FA_ADJUSTED",ADJ,"EQY_FUND_CRNCY",CURR_O,"ACCOUNTING_STANDARD_OVERRIDE",ACC_O,"EQY_CONSOLIDATED",CONS_O,"fill=b")*1,"")))</f>
        <v/>
      </c>
      <c r="AA93" s="14" t="str">
        <f>IF(LEN($G93)=0,"",IF(LEN(AA$12)=0,"",IFERROR(_xll.BDP(TKR,$G93,"EQY_FUND_RELATIVE_PERIOD",AA$12,"FA_ADJUSTED",ADJ,"EQY_FUND_CRNCY",CURR_O,"ACCOUNTING_STANDARD_OVERRIDE",ACC_O,"EQY_CONSOLIDATED",CONS_O,"fill=b")*1,"")))</f>
        <v/>
      </c>
      <c r="AB93" s="14" t="str">
        <f>IF(LEN($G93)=0,"",IF(LEN(AB$12)=0,"",IFERROR(_xll.BDP(TKR,$G93,"EQY_FUND_RELATIVE_PERIOD",AB$12,"FA_ADJUSTED",ADJ,"EQY_FUND_CRNCY",CURR_O,"ACCOUNTING_STANDARD_OVERRIDE",ACC_O,"EQY_CONSOLIDATED",CONS_O,"fill=b")*1,"")))</f>
        <v/>
      </c>
      <c r="AC93" s="14" t="str">
        <f>IF(LEN($G93)=0,"",IF(LEN(AC$12)=0,"",IFERROR(_xll.BDP(TKR,$G93,"EQY_FUND_RELATIVE_PERIOD",AC$12,"FA_ADJUSTED",ADJ,"EQY_FUND_CRNCY",CURR_O,"ACCOUNTING_STANDARD_OVERRIDE",ACC_O,"EQY_CONSOLIDATED",CONS_O,"fill=b")*1,"")))</f>
        <v/>
      </c>
      <c r="AD93" s="14" t="str">
        <f>IF(LEN($G93)=0,"",IF(LEN(AD$12)=0,"",IFERROR(_xll.BDP(TKR,$G93,"EQY_FUND_RELATIVE_PERIOD",AD$12,"FA_ADJUSTED",ADJ,"EQY_FUND_CRNCY",CURR_O,"ACCOUNTING_STANDARD_OVERRIDE",ACC_O,"EQY_CONSOLIDATED",CONS_O,"fill=b")*1,"")))</f>
        <v/>
      </c>
      <c r="AE93" s="14" t="str">
        <f>IF(LEN($G93)=0,"",IF(LEN(AE$12)=0,"",IFERROR(_xll.BDP(TKR,$G93,"EQY_FUND_RELATIVE_PERIOD",AE$12,"FA_ADJUSTED",ADJ,"EQY_FUND_CRNCY",CURR_O,"ACCOUNTING_STANDARD_OVERRIDE",ACC_O,"EQY_CONSOLIDATED",CONS_O,"fill=b")*1,"")))</f>
        <v/>
      </c>
      <c r="AF93" s="14" t="str">
        <f>IF(LEN($G93)=0,"",IF(LEN(AF$12)=0,"",IFERROR(_xll.BDP(TKR,$G93,"EQY_FUND_RELATIVE_PERIOD",AF$12,"FA_ADJUSTED",ADJ,"EQY_FUND_CRNCY",CURR_O,"ACCOUNTING_STANDARD_OVERRIDE",ACC_O,"EQY_CONSOLIDATED",CONS_O,"fill=b")*1,"")))</f>
        <v/>
      </c>
      <c r="AG93" s="14" t="str">
        <f>IF(LEN($G93)=0,"",IF(LEN(AG$12)=0,"",IFERROR(_xll.BDP(TKR,$G93,"EQY_FUND_RELATIVE_PERIOD",AG$12,"FA_ADJUSTED",ADJ,"EQY_FUND_CRNCY",CURR_O,"ACCOUNTING_STANDARD_OVERRIDE",ACC_O,"EQY_CONSOLIDATED",CONS_O,"fill=b")*1,"")))</f>
        <v/>
      </c>
      <c r="AH93" s="14" t="str">
        <f>IF(LEN($G93)=0,"",IF(LEN(AH$12)=0,"",IFERROR(_xll.BDP(TKR,$G93,"EQY_FUND_RELATIVE_PERIOD",AH$12,"FA_ADJUSTED",ADJ,"EQY_FUND_CRNCY",CURR_O,"ACCOUNTING_STANDARD_OVERRIDE",ACC_O,"EQY_CONSOLIDATED",CONS_O,"fill=b")*1,"")))</f>
        <v/>
      </c>
      <c r="AI93" s="14" t="str">
        <f>IF(LEN($G93)=0,"",IF(LEN(AI$12)=0,"",IFERROR(_xll.BDP(TKR,$G93,"EQY_FUND_RELATIVE_PERIOD",AI$12,"FA_ADJUSTED",ADJ,"EQY_FUND_CRNCY",CURR_O,"ACCOUNTING_STANDARD_OVERRIDE",ACC_O,"EQY_CONSOLIDATED",CONS_O,"fill=b")*1,"")))</f>
        <v/>
      </c>
      <c r="AJ93" s="14" t="str">
        <f>IF(LEN($G93)=0,"",IF(LEN(AJ$12)=0,"",IFERROR(_xll.BDP(TKR,$G93,"EQY_FUND_RELATIVE_PERIOD",AJ$12,"FA_ADJUSTED",ADJ,"EQY_FUND_CRNCY",CURR_O,"ACCOUNTING_STANDARD_OVERRIDE",ACC_O,"EQY_CONSOLIDATED",CONS_O,"fill=b")*1,"")))</f>
        <v/>
      </c>
      <c r="AK93" s="14" t="str">
        <f>IF(LEN($G93)=0,"",IF(LEN(AK$12)=0,"",IFERROR(_xll.BDP(TKR,$G93,"EQY_FUND_RELATIVE_PERIOD",AK$12,"FA_ADJUSTED",ADJ,"EQY_FUND_CRNCY",CURR_O,"ACCOUNTING_STANDARD_OVERRIDE",ACC_O,"EQY_CONSOLIDATED",CONS_O,"fill=b")*1,"")))</f>
        <v/>
      </c>
      <c r="AL93" s="14" t="str">
        <f>IF(LEN($G93)=0,"",IF(LEN(AL$12)=0,"",IFERROR(_xll.BDP(TKR,$G93,"EQY_FUND_RELATIVE_PERIOD",AL$12,"FA_ADJUSTED",ADJ,"EQY_FUND_CRNCY",CURR_O,"ACCOUNTING_STANDARD_OVERRIDE",ACC_O,"EQY_CONSOLIDATED",CONS_O,"fill=b")*1,"")))</f>
        <v/>
      </c>
      <c r="AM93" s="14" t="str">
        <f>IF(LEN($G93)=0,"",IF(LEN(AM$12)=0,"",IFERROR(_xll.BDP(TKR,$G93,"EQY_FUND_RELATIVE_PERIOD",AM$12,"FA_ADJUSTED",ADJ,"EQY_FUND_CRNCY",CURR_O,"ACCOUNTING_STANDARD_OVERRIDE",ACC_O,"EQY_CONSOLIDATED",CONS_O,"fill=b")*1,"")))</f>
        <v/>
      </c>
      <c r="AN93" s="14" t="str">
        <f>IF(LEN($G93)=0,"",IF(LEN(AN$12)=0,"",IFERROR(_xll.BDP(TKR,$G93,"EQY_FUND_RELATIVE_PERIOD",AN$12,"FA_ADJUSTED",ADJ,"EQY_FUND_CRNCY",CURR_O,"ACCOUNTING_STANDARD_OVERRIDE",ACC_O,"EQY_CONSOLIDATED",CONS_O,"fill=b")*1,"")))</f>
        <v/>
      </c>
      <c r="AO93" s="14" t="str">
        <f>IF(LEN($G93)=0,"",IF(LEN(AO$12)=0,"",IFERROR(_xll.BDP(TKR,$G93,"EQY_FUND_RELATIVE_PERIOD",AO$12,"FA_ADJUSTED",ADJ,"EQY_FUND_CRNCY",CURR_O,"ACCOUNTING_STANDARD_OVERRIDE",ACC_O,"EQY_CONSOLIDATED",CONS_O,"fill=b")*1,"")))</f>
        <v/>
      </c>
      <c r="AP93" s="14" t="str">
        <f>IF(LEN($G93)=0,"",IF(LEN(AP$12)=0,"",IFERROR(_xll.BDP(TKR,$G93,"EQY_FUND_RELATIVE_PERIOD",AP$12,"FA_ADJUSTED",ADJ,"EQY_FUND_CRNCY",CURR_O,"ACCOUNTING_STANDARD_OVERRIDE",ACC_O,"EQY_CONSOLIDATED",CONS_O,"fill=b")*1,"")))</f>
        <v/>
      </c>
      <c r="AQ93" s="14" t="str">
        <f>IF(LEN($G93)=0,"",IF(LEN(AQ$12)=0,"",IFERROR(_xll.BDP(TKR,$G93,"EQY_FUND_RELATIVE_PERIOD",AQ$12,"FA_ADJUSTED",ADJ,"EQY_FUND_CRNCY",CURR_O,"ACCOUNTING_STANDARD_OVERRIDE",ACC_O,"EQY_CONSOLIDATED",CONS_O,"fill=b")*1,"")))</f>
        <v/>
      </c>
      <c r="AR93" s="14" t="str">
        <f>IF(LEN($G93)=0,"",IF(LEN(AR$12)=0,"",IFERROR(_xll.BDP(TKR,$G93,"EQY_FUND_RELATIVE_PERIOD",AR$12,"FA_ADJUSTED",ADJ,"EQY_FUND_CRNCY",CURR_O,"ACCOUNTING_STANDARD_OVERRIDE",ACC_O,"EQY_CONSOLIDATED",CONS_O,"fill=b")*1,"")))</f>
        <v/>
      </c>
      <c r="AS93" s="14" t="str">
        <f>IF(LEN($G93)=0,"",IF(LEN(AS$12)=0,"",IFERROR(_xll.BDP(TKR,$G93,"EQY_FUND_RELATIVE_PERIOD",AS$12,"FA_ADJUSTED",ADJ,"EQY_FUND_CRNCY",CURR_O,"ACCOUNTING_STANDARD_OVERRIDE",ACC_O,"EQY_CONSOLIDATED",CONS_O,"fill=b")*1,"")))</f>
        <v/>
      </c>
      <c r="AT93" s="14" t="str">
        <f>IF(LEN($G93)=0,"",IF(LEN(AT$12)=0,"",IFERROR(_xll.BDP(TKR,$G93,"EQY_FUND_RELATIVE_PERIOD",AT$12,"FA_ADJUSTED",ADJ,"EQY_FUND_CRNCY",CURR_O,"ACCOUNTING_STANDARD_OVERRIDE",ACC_O,"EQY_CONSOLIDATED",CONS_O,"fill=b")*1,"")))</f>
        <v/>
      </c>
      <c r="AU93" s="14" t="str">
        <f>IF(LEN($G93)=0,"",IF(LEN(AU$12)=0,"",IFERROR(_xll.BDP(TKR,$G93,"EQY_FUND_RELATIVE_PERIOD",AU$12,"FA_ADJUSTED",ADJ,"EQY_FUND_CRNCY",CURR_O,"ACCOUNTING_STANDARD_OVERRIDE",ACC_O,"EQY_CONSOLIDATED",CONS_O,"fill=b")*1,"")))</f>
        <v/>
      </c>
      <c r="AV93" s="14" t="str">
        <f>IF(LEN($G93)=0,"",IF(LEN(AV$12)=0,"",IFERROR(_xll.BDP(TKR,$G93,"EQY_FUND_RELATIVE_PERIOD",AV$12,"FA_ADJUSTED",ADJ,"EQY_FUND_CRNCY",CURR_O,"ACCOUNTING_STANDARD_OVERRIDE",ACC_O,"EQY_CONSOLIDATED",CONS_O,"fill=b")*1,"")))</f>
        <v/>
      </c>
      <c r="AW93" s="14" t="str">
        <f>IF(LEN($G93)=0,"",IF(LEN(AW$12)=0,"",IFERROR(_xll.BDP(TKR,$G93,"EQY_FUND_RELATIVE_PERIOD",AW$12,"FA_ADJUSTED",ADJ,"EQY_FUND_CRNCY",CURR_O,"ACCOUNTING_STANDARD_OVERRIDE",ACC_O,"EQY_CONSOLIDATED",CONS_O,"fill=b")*1,"")))</f>
        <v/>
      </c>
      <c r="AX93" s="14" t="str">
        <f>IF(LEN($G93)=0,"",IF(LEN(AX$12)=0,"",IFERROR(_xll.BDP(TKR,$G93,"EQY_FUND_RELATIVE_PERIOD",AX$12,"FA_ADJUSTED",ADJ,"EQY_FUND_CRNCY",CURR_O,"ACCOUNTING_STANDARD_OVERRIDE",ACC_O,"EQY_CONSOLIDATED",CONS_O,"fill=b")*1,"")))</f>
        <v/>
      </c>
      <c r="AY93" s="14" t="str">
        <f>IF(LEN($G93)=0,"",IF(LEN(AY$12)=0,"",IFERROR(_xll.BDP(TKR,$G93,"EQY_FUND_RELATIVE_PERIOD",AY$12,"FA_ADJUSTED",ADJ,"EQY_FUND_CRNCY",CURR_O,"ACCOUNTING_STANDARD_OVERRIDE",ACC_O,"EQY_CONSOLIDATED",CONS_O,"fill=b")*1,"")))</f>
        <v/>
      </c>
      <c r="AZ93" s="14" t="str">
        <f>IF(LEN($G93)=0,"",IF(LEN(AZ$12)=0,"",IFERROR(_xll.BDP(TKR,$G93,"EQY_FUND_RELATIVE_PERIOD",AZ$12,"FA_ADJUSTED",ADJ,"EQY_FUND_CRNCY",CURR_O,"ACCOUNTING_STANDARD_OVERRIDE",ACC_O,"EQY_CONSOLIDATED",CONS_O,"fill=b")*1,"")))</f>
        <v/>
      </c>
      <c r="BA93" s="14" t="str">
        <f>IF(LEN($G93)=0,"",IF(LEN(BA$12)=0,"",IFERROR(_xll.BDP(TKR,$G93,"EQY_FUND_RELATIVE_PERIOD",BA$12,"FA_ADJUSTED",ADJ,"EQY_FUND_CRNCY",CURR_O,"ACCOUNTING_STANDARD_OVERRIDE",ACC_O,"EQY_CONSOLIDATED",CONS_O,"fill=b")*1,"")))</f>
        <v/>
      </c>
      <c r="BB93" s="14" t="str">
        <f>IF(LEN($G93)=0,"",IF(LEN(BB$12)=0,"",IFERROR(_xll.BDP(TKR,$G93,"EQY_FUND_RELATIVE_PERIOD",BB$12,"FA_ADJUSTED",ADJ,"EQY_FUND_CRNCY",CURR_O,"ACCOUNTING_STANDARD_OVERRIDE",ACC_O,"EQY_CONSOLIDATED",CONS_O,"fill=b")*1,"")))</f>
        <v/>
      </c>
      <c r="BC93" s="14" t="str">
        <f>IF(LEN($G93)=0,"",IF(LEN(BC$12)=0,"",IFERROR(_xll.BDP(TKR,$G93,"EQY_FUND_RELATIVE_PERIOD",BC$12,"FA_ADJUSTED",ADJ,"EQY_FUND_CRNCY",CURR_O,"ACCOUNTING_STANDARD_OVERRIDE",ACC_O,"EQY_CONSOLIDATED",CONS_O,"fill=b")*1,"")))</f>
        <v/>
      </c>
      <c r="BD93" s="14" t="str">
        <f>IF(LEN($G93)=0,"",IF(LEN(BD$12)=0,"",IFERROR(_xll.BDP(TKR,$G93,"EQY_FUND_RELATIVE_PERIOD",BD$12,"FA_ADJUSTED",ADJ,"EQY_FUND_CRNCY",CURR_O,"ACCOUNTING_STANDARD_OVERRIDE",ACC_O,"EQY_CONSOLIDATED",CONS_O,"fill=b")*1,"")))</f>
        <v/>
      </c>
    </row>
    <row r="94" spans="17:56">
      <c r="Q94" s="14" t="str">
        <f>IF(LEN($G94)=0,"",IF(LEN(Q$12)=0,"",IFERROR(_xll.BDP(TKR,$G94,"EQY_FUND_RELATIVE_PERIOD",Q$12,"FA_ADJUSTED",ADJ,"EQY_FUND_CRNCY",CURR_O,"ACCOUNTING_STANDARD_OVERRIDE",ACC_O,"EQY_CONSOLIDATED",CONS_O,"fill=b")*1,"")))</f>
        <v/>
      </c>
      <c r="R94" s="14" t="str">
        <f>IF(LEN($G94)=0,"",IF(LEN(R$12)=0,"",IFERROR(_xll.BDP(TKR,$G94,"EQY_FUND_RELATIVE_PERIOD",R$12,"FA_ADJUSTED",ADJ,"EQY_FUND_CRNCY",CURR_O,"ACCOUNTING_STANDARD_OVERRIDE",ACC_O,"EQY_CONSOLIDATED",CONS_O,"fill=b")*1,"")))</f>
        <v/>
      </c>
      <c r="S94" s="14" t="str">
        <f>IF(LEN($G94)=0,"",IF(LEN(S$12)=0,"",IFERROR(_xll.BDP(TKR,$G94,"EQY_FUND_RELATIVE_PERIOD",S$12,"FA_ADJUSTED",ADJ,"EQY_FUND_CRNCY",CURR_O,"ACCOUNTING_STANDARD_OVERRIDE",ACC_O,"EQY_CONSOLIDATED",CONS_O,"fill=b")*1,"")))</f>
        <v/>
      </c>
      <c r="T94" s="14" t="str">
        <f>IF(LEN($G94)=0,"",IF(LEN(T$12)=0,"",IFERROR(_xll.BDP(TKR,$G94,"EQY_FUND_RELATIVE_PERIOD",T$12,"FA_ADJUSTED",ADJ,"EQY_FUND_CRNCY",CURR_O,"ACCOUNTING_STANDARD_OVERRIDE",ACC_O,"EQY_CONSOLIDATED",CONS_O,"fill=b")*1,"")))</f>
        <v/>
      </c>
      <c r="U94" s="14" t="str">
        <f>IF(LEN($G94)=0,"",IF(LEN(U$12)=0,"",IFERROR(_xll.BDP(TKR,$G94,"EQY_FUND_RELATIVE_PERIOD",U$12,"FA_ADJUSTED",ADJ,"EQY_FUND_CRNCY",CURR_O,"ACCOUNTING_STANDARD_OVERRIDE",ACC_O,"EQY_CONSOLIDATED",CONS_O,"fill=b")*1,"")))</f>
        <v/>
      </c>
      <c r="V94" s="14" t="str">
        <f>IF(LEN($G94)=0,"",IF(LEN(V$12)=0,"",IFERROR(_xll.BDP(TKR,$G94,"EQY_FUND_RELATIVE_PERIOD",V$12,"FA_ADJUSTED",ADJ,"EQY_FUND_CRNCY",CURR_O,"ACCOUNTING_STANDARD_OVERRIDE",ACC_O,"EQY_CONSOLIDATED",CONS_O,"fill=b")*1,"")))</f>
        <v/>
      </c>
      <c r="W94" s="14" t="str">
        <f>IF(LEN($G94)=0,"",IF(LEN(W$12)=0,"",IFERROR(_xll.BDP(TKR,$G94,"EQY_FUND_RELATIVE_PERIOD",W$12,"FA_ADJUSTED",ADJ,"EQY_FUND_CRNCY",CURR_O,"ACCOUNTING_STANDARD_OVERRIDE",ACC_O,"EQY_CONSOLIDATED",CONS_O,"fill=b")*1,"")))</f>
        <v/>
      </c>
      <c r="X94" s="14" t="str">
        <f>IF(LEN($G94)=0,"",IF(LEN(X$12)=0,"",IFERROR(_xll.BDP(TKR,$G94,"EQY_FUND_RELATIVE_PERIOD",X$12,"FA_ADJUSTED",ADJ,"EQY_FUND_CRNCY",CURR_O,"ACCOUNTING_STANDARD_OVERRIDE",ACC_O,"EQY_CONSOLIDATED",CONS_O,"fill=b")*1,"")))</f>
        <v/>
      </c>
      <c r="Y94" s="14" t="str">
        <f>IF(LEN($G94)=0,"",IF(LEN(Y$12)=0,"",IFERROR(_xll.BDP(TKR,$G94,"EQY_FUND_RELATIVE_PERIOD",Y$12,"FA_ADJUSTED",ADJ,"EQY_FUND_CRNCY",CURR_O,"ACCOUNTING_STANDARD_OVERRIDE",ACC_O,"EQY_CONSOLIDATED",CONS_O,"fill=b")*1,"")))</f>
        <v/>
      </c>
      <c r="Z94" s="14" t="str">
        <f>IF(LEN($G94)=0,"",IF(LEN(Z$12)=0,"",IFERROR(_xll.BDP(TKR,$G94,"EQY_FUND_RELATIVE_PERIOD",Z$12,"FA_ADJUSTED",ADJ,"EQY_FUND_CRNCY",CURR_O,"ACCOUNTING_STANDARD_OVERRIDE",ACC_O,"EQY_CONSOLIDATED",CONS_O,"fill=b")*1,"")))</f>
        <v/>
      </c>
      <c r="AA94" s="14" t="str">
        <f>IF(LEN($G94)=0,"",IF(LEN(AA$12)=0,"",IFERROR(_xll.BDP(TKR,$G94,"EQY_FUND_RELATIVE_PERIOD",AA$12,"FA_ADJUSTED",ADJ,"EQY_FUND_CRNCY",CURR_O,"ACCOUNTING_STANDARD_OVERRIDE",ACC_O,"EQY_CONSOLIDATED",CONS_O,"fill=b")*1,"")))</f>
        <v/>
      </c>
      <c r="AB94" s="14" t="str">
        <f>IF(LEN($G94)=0,"",IF(LEN(AB$12)=0,"",IFERROR(_xll.BDP(TKR,$G94,"EQY_FUND_RELATIVE_PERIOD",AB$12,"FA_ADJUSTED",ADJ,"EQY_FUND_CRNCY",CURR_O,"ACCOUNTING_STANDARD_OVERRIDE",ACC_O,"EQY_CONSOLIDATED",CONS_O,"fill=b")*1,"")))</f>
        <v/>
      </c>
      <c r="AC94" s="14" t="str">
        <f>IF(LEN($G94)=0,"",IF(LEN(AC$12)=0,"",IFERROR(_xll.BDP(TKR,$G94,"EQY_FUND_RELATIVE_PERIOD",AC$12,"FA_ADJUSTED",ADJ,"EQY_FUND_CRNCY",CURR_O,"ACCOUNTING_STANDARD_OVERRIDE",ACC_O,"EQY_CONSOLIDATED",CONS_O,"fill=b")*1,"")))</f>
        <v/>
      </c>
      <c r="AD94" s="14" t="str">
        <f>IF(LEN($G94)=0,"",IF(LEN(AD$12)=0,"",IFERROR(_xll.BDP(TKR,$G94,"EQY_FUND_RELATIVE_PERIOD",AD$12,"FA_ADJUSTED",ADJ,"EQY_FUND_CRNCY",CURR_O,"ACCOUNTING_STANDARD_OVERRIDE",ACC_O,"EQY_CONSOLIDATED",CONS_O,"fill=b")*1,"")))</f>
        <v/>
      </c>
      <c r="AE94" s="14" t="str">
        <f>IF(LEN($G94)=0,"",IF(LEN(AE$12)=0,"",IFERROR(_xll.BDP(TKR,$G94,"EQY_FUND_RELATIVE_PERIOD",AE$12,"FA_ADJUSTED",ADJ,"EQY_FUND_CRNCY",CURR_O,"ACCOUNTING_STANDARD_OVERRIDE",ACC_O,"EQY_CONSOLIDATED",CONS_O,"fill=b")*1,"")))</f>
        <v/>
      </c>
      <c r="AF94" s="14" t="str">
        <f>IF(LEN($G94)=0,"",IF(LEN(AF$12)=0,"",IFERROR(_xll.BDP(TKR,$G94,"EQY_FUND_RELATIVE_PERIOD",AF$12,"FA_ADJUSTED",ADJ,"EQY_FUND_CRNCY",CURR_O,"ACCOUNTING_STANDARD_OVERRIDE",ACC_O,"EQY_CONSOLIDATED",CONS_O,"fill=b")*1,"")))</f>
        <v/>
      </c>
      <c r="AG94" s="14" t="str">
        <f>IF(LEN($G94)=0,"",IF(LEN(AG$12)=0,"",IFERROR(_xll.BDP(TKR,$G94,"EQY_FUND_RELATIVE_PERIOD",AG$12,"FA_ADJUSTED",ADJ,"EQY_FUND_CRNCY",CURR_O,"ACCOUNTING_STANDARD_OVERRIDE",ACC_O,"EQY_CONSOLIDATED",CONS_O,"fill=b")*1,"")))</f>
        <v/>
      </c>
      <c r="AH94" s="14" t="str">
        <f>IF(LEN($G94)=0,"",IF(LEN(AH$12)=0,"",IFERROR(_xll.BDP(TKR,$G94,"EQY_FUND_RELATIVE_PERIOD",AH$12,"FA_ADJUSTED",ADJ,"EQY_FUND_CRNCY",CURR_O,"ACCOUNTING_STANDARD_OVERRIDE",ACC_O,"EQY_CONSOLIDATED",CONS_O,"fill=b")*1,"")))</f>
        <v/>
      </c>
      <c r="AI94" s="14" t="str">
        <f>IF(LEN($G94)=0,"",IF(LEN(AI$12)=0,"",IFERROR(_xll.BDP(TKR,$G94,"EQY_FUND_RELATIVE_PERIOD",AI$12,"FA_ADJUSTED",ADJ,"EQY_FUND_CRNCY",CURR_O,"ACCOUNTING_STANDARD_OVERRIDE",ACC_O,"EQY_CONSOLIDATED",CONS_O,"fill=b")*1,"")))</f>
        <v/>
      </c>
      <c r="AJ94" s="14" t="str">
        <f>IF(LEN($G94)=0,"",IF(LEN(AJ$12)=0,"",IFERROR(_xll.BDP(TKR,$G94,"EQY_FUND_RELATIVE_PERIOD",AJ$12,"FA_ADJUSTED",ADJ,"EQY_FUND_CRNCY",CURR_O,"ACCOUNTING_STANDARD_OVERRIDE",ACC_O,"EQY_CONSOLIDATED",CONS_O,"fill=b")*1,"")))</f>
        <v/>
      </c>
      <c r="AK94" s="14" t="str">
        <f>IF(LEN($G94)=0,"",IF(LEN(AK$12)=0,"",IFERROR(_xll.BDP(TKR,$G94,"EQY_FUND_RELATIVE_PERIOD",AK$12,"FA_ADJUSTED",ADJ,"EQY_FUND_CRNCY",CURR_O,"ACCOUNTING_STANDARD_OVERRIDE",ACC_O,"EQY_CONSOLIDATED",CONS_O,"fill=b")*1,"")))</f>
        <v/>
      </c>
      <c r="AL94" s="14" t="str">
        <f>IF(LEN($G94)=0,"",IF(LEN(AL$12)=0,"",IFERROR(_xll.BDP(TKR,$G94,"EQY_FUND_RELATIVE_PERIOD",AL$12,"FA_ADJUSTED",ADJ,"EQY_FUND_CRNCY",CURR_O,"ACCOUNTING_STANDARD_OVERRIDE",ACC_O,"EQY_CONSOLIDATED",CONS_O,"fill=b")*1,"")))</f>
        <v/>
      </c>
      <c r="AM94" s="14" t="str">
        <f>IF(LEN($G94)=0,"",IF(LEN(AM$12)=0,"",IFERROR(_xll.BDP(TKR,$G94,"EQY_FUND_RELATIVE_PERIOD",AM$12,"FA_ADJUSTED",ADJ,"EQY_FUND_CRNCY",CURR_O,"ACCOUNTING_STANDARD_OVERRIDE",ACC_O,"EQY_CONSOLIDATED",CONS_O,"fill=b")*1,"")))</f>
        <v/>
      </c>
      <c r="AN94" s="14" t="str">
        <f>IF(LEN($G94)=0,"",IF(LEN(AN$12)=0,"",IFERROR(_xll.BDP(TKR,$G94,"EQY_FUND_RELATIVE_PERIOD",AN$12,"FA_ADJUSTED",ADJ,"EQY_FUND_CRNCY",CURR_O,"ACCOUNTING_STANDARD_OVERRIDE",ACC_O,"EQY_CONSOLIDATED",CONS_O,"fill=b")*1,"")))</f>
        <v/>
      </c>
      <c r="AO94" s="14" t="str">
        <f>IF(LEN($G94)=0,"",IF(LEN(AO$12)=0,"",IFERROR(_xll.BDP(TKR,$G94,"EQY_FUND_RELATIVE_PERIOD",AO$12,"FA_ADJUSTED",ADJ,"EQY_FUND_CRNCY",CURR_O,"ACCOUNTING_STANDARD_OVERRIDE",ACC_O,"EQY_CONSOLIDATED",CONS_O,"fill=b")*1,"")))</f>
        <v/>
      </c>
      <c r="AP94" s="14" t="str">
        <f>IF(LEN($G94)=0,"",IF(LEN(AP$12)=0,"",IFERROR(_xll.BDP(TKR,$G94,"EQY_FUND_RELATIVE_PERIOD",AP$12,"FA_ADJUSTED",ADJ,"EQY_FUND_CRNCY",CURR_O,"ACCOUNTING_STANDARD_OVERRIDE",ACC_O,"EQY_CONSOLIDATED",CONS_O,"fill=b")*1,"")))</f>
        <v/>
      </c>
      <c r="AQ94" s="14" t="str">
        <f>IF(LEN($G94)=0,"",IF(LEN(AQ$12)=0,"",IFERROR(_xll.BDP(TKR,$G94,"EQY_FUND_RELATIVE_PERIOD",AQ$12,"FA_ADJUSTED",ADJ,"EQY_FUND_CRNCY",CURR_O,"ACCOUNTING_STANDARD_OVERRIDE",ACC_O,"EQY_CONSOLIDATED",CONS_O,"fill=b")*1,"")))</f>
        <v/>
      </c>
      <c r="AR94" s="14" t="str">
        <f>IF(LEN($G94)=0,"",IF(LEN(AR$12)=0,"",IFERROR(_xll.BDP(TKR,$G94,"EQY_FUND_RELATIVE_PERIOD",AR$12,"FA_ADJUSTED",ADJ,"EQY_FUND_CRNCY",CURR_O,"ACCOUNTING_STANDARD_OVERRIDE",ACC_O,"EQY_CONSOLIDATED",CONS_O,"fill=b")*1,"")))</f>
        <v/>
      </c>
      <c r="AS94" s="14" t="str">
        <f>IF(LEN($G94)=0,"",IF(LEN(AS$12)=0,"",IFERROR(_xll.BDP(TKR,$G94,"EQY_FUND_RELATIVE_PERIOD",AS$12,"FA_ADJUSTED",ADJ,"EQY_FUND_CRNCY",CURR_O,"ACCOUNTING_STANDARD_OVERRIDE",ACC_O,"EQY_CONSOLIDATED",CONS_O,"fill=b")*1,"")))</f>
        <v/>
      </c>
      <c r="AT94" s="14" t="str">
        <f>IF(LEN($G94)=0,"",IF(LEN(AT$12)=0,"",IFERROR(_xll.BDP(TKR,$G94,"EQY_FUND_RELATIVE_PERIOD",AT$12,"FA_ADJUSTED",ADJ,"EQY_FUND_CRNCY",CURR_O,"ACCOUNTING_STANDARD_OVERRIDE",ACC_O,"EQY_CONSOLIDATED",CONS_O,"fill=b")*1,"")))</f>
        <v/>
      </c>
      <c r="AU94" s="14" t="str">
        <f>IF(LEN($G94)=0,"",IF(LEN(AU$12)=0,"",IFERROR(_xll.BDP(TKR,$G94,"EQY_FUND_RELATIVE_PERIOD",AU$12,"FA_ADJUSTED",ADJ,"EQY_FUND_CRNCY",CURR_O,"ACCOUNTING_STANDARD_OVERRIDE",ACC_O,"EQY_CONSOLIDATED",CONS_O,"fill=b")*1,"")))</f>
        <v/>
      </c>
      <c r="AV94" s="14" t="str">
        <f>IF(LEN($G94)=0,"",IF(LEN(AV$12)=0,"",IFERROR(_xll.BDP(TKR,$G94,"EQY_FUND_RELATIVE_PERIOD",AV$12,"FA_ADJUSTED",ADJ,"EQY_FUND_CRNCY",CURR_O,"ACCOUNTING_STANDARD_OVERRIDE",ACC_O,"EQY_CONSOLIDATED",CONS_O,"fill=b")*1,"")))</f>
        <v/>
      </c>
      <c r="AW94" s="14" t="str">
        <f>IF(LEN($G94)=0,"",IF(LEN(AW$12)=0,"",IFERROR(_xll.BDP(TKR,$G94,"EQY_FUND_RELATIVE_PERIOD",AW$12,"FA_ADJUSTED",ADJ,"EQY_FUND_CRNCY",CURR_O,"ACCOUNTING_STANDARD_OVERRIDE",ACC_O,"EQY_CONSOLIDATED",CONS_O,"fill=b")*1,"")))</f>
        <v/>
      </c>
      <c r="AX94" s="14" t="str">
        <f>IF(LEN($G94)=0,"",IF(LEN(AX$12)=0,"",IFERROR(_xll.BDP(TKR,$G94,"EQY_FUND_RELATIVE_PERIOD",AX$12,"FA_ADJUSTED",ADJ,"EQY_FUND_CRNCY",CURR_O,"ACCOUNTING_STANDARD_OVERRIDE",ACC_O,"EQY_CONSOLIDATED",CONS_O,"fill=b")*1,"")))</f>
        <v/>
      </c>
      <c r="AY94" s="14" t="str">
        <f>IF(LEN($G94)=0,"",IF(LEN(AY$12)=0,"",IFERROR(_xll.BDP(TKR,$G94,"EQY_FUND_RELATIVE_PERIOD",AY$12,"FA_ADJUSTED",ADJ,"EQY_FUND_CRNCY",CURR_O,"ACCOUNTING_STANDARD_OVERRIDE",ACC_O,"EQY_CONSOLIDATED",CONS_O,"fill=b")*1,"")))</f>
        <v/>
      </c>
      <c r="AZ94" s="14" t="str">
        <f>IF(LEN($G94)=0,"",IF(LEN(AZ$12)=0,"",IFERROR(_xll.BDP(TKR,$G94,"EQY_FUND_RELATIVE_PERIOD",AZ$12,"FA_ADJUSTED",ADJ,"EQY_FUND_CRNCY",CURR_O,"ACCOUNTING_STANDARD_OVERRIDE",ACC_O,"EQY_CONSOLIDATED",CONS_O,"fill=b")*1,"")))</f>
        <v/>
      </c>
      <c r="BA94" s="14" t="str">
        <f>IF(LEN($G94)=0,"",IF(LEN(BA$12)=0,"",IFERROR(_xll.BDP(TKR,$G94,"EQY_FUND_RELATIVE_PERIOD",BA$12,"FA_ADJUSTED",ADJ,"EQY_FUND_CRNCY",CURR_O,"ACCOUNTING_STANDARD_OVERRIDE",ACC_O,"EQY_CONSOLIDATED",CONS_O,"fill=b")*1,"")))</f>
        <v/>
      </c>
      <c r="BB94" s="14" t="str">
        <f>IF(LEN($G94)=0,"",IF(LEN(BB$12)=0,"",IFERROR(_xll.BDP(TKR,$G94,"EQY_FUND_RELATIVE_PERIOD",BB$12,"FA_ADJUSTED",ADJ,"EQY_FUND_CRNCY",CURR_O,"ACCOUNTING_STANDARD_OVERRIDE",ACC_O,"EQY_CONSOLIDATED",CONS_O,"fill=b")*1,"")))</f>
        <v/>
      </c>
      <c r="BC94" s="14" t="str">
        <f>IF(LEN($G94)=0,"",IF(LEN(BC$12)=0,"",IFERROR(_xll.BDP(TKR,$G94,"EQY_FUND_RELATIVE_PERIOD",BC$12,"FA_ADJUSTED",ADJ,"EQY_FUND_CRNCY",CURR_O,"ACCOUNTING_STANDARD_OVERRIDE",ACC_O,"EQY_CONSOLIDATED",CONS_O,"fill=b")*1,"")))</f>
        <v/>
      </c>
      <c r="BD94" s="14" t="str">
        <f>IF(LEN($G94)=0,"",IF(LEN(BD$12)=0,"",IFERROR(_xll.BDP(TKR,$G94,"EQY_FUND_RELATIVE_PERIOD",BD$12,"FA_ADJUSTED",ADJ,"EQY_FUND_CRNCY",CURR_O,"ACCOUNTING_STANDARD_OVERRIDE",ACC_O,"EQY_CONSOLIDATED",CONS_O,"fill=b")*1,"")))</f>
        <v/>
      </c>
    </row>
    <row r="95" spans="17:56">
      <c r="Q95" s="14" t="str">
        <f>IF(LEN($G95)=0,"",IF(LEN(Q$12)=0,"",IFERROR(_xll.BDP(TKR,$G95,"EQY_FUND_RELATIVE_PERIOD",Q$12,"FA_ADJUSTED",ADJ,"EQY_FUND_CRNCY",CURR_O,"ACCOUNTING_STANDARD_OVERRIDE",ACC_O,"EQY_CONSOLIDATED",CONS_O,"fill=b")*1,"")))</f>
        <v/>
      </c>
      <c r="R95" s="14" t="str">
        <f>IF(LEN($G95)=0,"",IF(LEN(R$12)=0,"",IFERROR(_xll.BDP(TKR,$G95,"EQY_FUND_RELATIVE_PERIOD",R$12,"FA_ADJUSTED",ADJ,"EQY_FUND_CRNCY",CURR_O,"ACCOUNTING_STANDARD_OVERRIDE",ACC_O,"EQY_CONSOLIDATED",CONS_O,"fill=b")*1,"")))</f>
        <v/>
      </c>
      <c r="S95" s="14" t="str">
        <f>IF(LEN($G95)=0,"",IF(LEN(S$12)=0,"",IFERROR(_xll.BDP(TKR,$G95,"EQY_FUND_RELATIVE_PERIOD",S$12,"FA_ADJUSTED",ADJ,"EQY_FUND_CRNCY",CURR_O,"ACCOUNTING_STANDARD_OVERRIDE",ACC_O,"EQY_CONSOLIDATED",CONS_O,"fill=b")*1,"")))</f>
        <v/>
      </c>
      <c r="T95" s="14" t="str">
        <f>IF(LEN($G95)=0,"",IF(LEN(T$12)=0,"",IFERROR(_xll.BDP(TKR,$G95,"EQY_FUND_RELATIVE_PERIOD",T$12,"FA_ADJUSTED",ADJ,"EQY_FUND_CRNCY",CURR_O,"ACCOUNTING_STANDARD_OVERRIDE",ACC_O,"EQY_CONSOLIDATED",CONS_O,"fill=b")*1,"")))</f>
        <v/>
      </c>
      <c r="U95" s="14" t="str">
        <f>IF(LEN($G95)=0,"",IF(LEN(U$12)=0,"",IFERROR(_xll.BDP(TKR,$G95,"EQY_FUND_RELATIVE_PERIOD",U$12,"FA_ADJUSTED",ADJ,"EQY_FUND_CRNCY",CURR_O,"ACCOUNTING_STANDARD_OVERRIDE",ACC_O,"EQY_CONSOLIDATED",CONS_O,"fill=b")*1,"")))</f>
        <v/>
      </c>
      <c r="V95" s="14" t="str">
        <f>IF(LEN($G95)=0,"",IF(LEN(V$12)=0,"",IFERROR(_xll.BDP(TKR,$G95,"EQY_FUND_RELATIVE_PERIOD",V$12,"FA_ADJUSTED",ADJ,"EQY_FUND_CRNCY",CURR_O,"ACCOUNTING_STANDARD_OVERRIDE",ACC_O,"EQY_CONSOLIDATED",CONS_O,"fill=b")*1,"")))</f>
        <v/>
      </c>
      <c r="W95" s="14" t="str">
        <f>IF(LEN($G95)=0,"",IF(LEN(W$12)=0,"",IFERROR(_xll.BDP(TKR,$G95,"EQY_FUND_RELATIVE_PERIOD",W$12,"FA_ADJUSTED",ADJ,"EQY_FUND_CRNCY",CURR_O,"ACCOUNTING_STANDARD_OVERRIDE",ACC_O,"EQY_CONSOLIDATED",CONS_O,"fill=b")*1,"")))</f>
        <v/>
      </c>
      <c r="X95" s="14" t="str">
        <f>IF(LEN($G95)=0,"",IF(LEN(X$12)=0,"",IFERROR(_xll.BDP(TKR,$G95,"EQY_FUND_RELATIVE_PERIOD",X$12,"FA_ADJUSTED",ADJ,"EQY_FUND_CRNCY",CURR_O,"ACCOUNTING_STANDARD_OVERRIDE",ACC_O,"EQY_CONSOLIDATED",CONS_O,"fill=b")*1,"")))</f>
        <v/>
      </c>
      <c r="Y95" s="14" t="str">
        <f>IF(LEN($G95)=0,"",IF(LEN(Y$12)=0,"",IFERROR(_xll.BDP(TKR,$G95,"EQY_FUND_RELATIVE_PERIOD",Y$12,"FA_ADJUSTED",ADJ,"EQY_FUND_CRNCY",CURR_O,"ACCOUNTING_STANDARD_OVERRIDE",ACC_O,"EQY_CONSOLIDATED",CONS_O,"fill=b")*1,"")))</f>
        <v/>
      </c>
      <c r="Z95" s="14" t="str">
        <f>IF(LEN($G95)=0,"",IF(LEN(Z$12)=0,"",IFERROR(_xll.BDP(TKR,$G95,"EQY_FUND_RELATIVE_PERIOD",Z$12,"FA_ADJUSTED",ADJ,"EQY_FUND_CRNCY",CURR_O,"ACCOUNTING_STANDARD_OVERRIDE",ACC_O,"EQY_CONSOLIDATED",CONS_O,"fill=b")*1,"")))</f>
        <v/>
      </c>
      <c r="AA95" s="14" t="str">
        <f>IF(LEN($G95)=0,"",IF(LEN(AA$12)=0,"",IFERROR(_xll.BDP(TKR,$G95,"EQY_FUND_RELATIVE_PERIOD",AA$12,"FA_ADJUSTED",ADJ,"EQY_FUND_CRNCY",CURR_O,"ACCOUNTING_STANDARD_OVERRIDE",ACC_O,"EQY_CONSOLIDATED",CONS_O,"fill=b")*1,"")))</f>
        <v/>
      </c>
      <c r="AB95" s="14" t="str">
        <f>IF(LEN($G95)=0,"",IF(LEN(AB$12)=0,"",IFERROR(_xll.BDP(TKR,$G95,"EQY_FUND_RELATIVE_PERIOD",AB$12,"FA_ADJUSTED",ADJ,"EQY_FUND_CRNCY",CURR_O,"ACCOUNTING_STANDARD_OVERRIDE",ACC_O,"EQY_CONSOLIDATED",CONS_O,"fill=b")*1,"")))</f>
        <v/>
      </c>
      <c r="AC95" s="14" t="str">
        <f>IF(LEN($G95)=0,"",IF(LEN(AC$12)=0,"",IFERROR(_xll.BDP(TKR,$G95,"EQY_FUND_RELATIVE_PERIOD",AC$12,"FA_ADJUSTED",ADJ,"EQY_FUND_CRNCY",CURR_O,"ACCOUNTING_STANDARD_OVERRIDE",ACC_O,"EQY_CONSOLIDATED",CONS_O,"fill=b")*1,"")))</f>
        <v/>
      </c>
      <c r="AD95" s="14" t="str">
        <f>IF(LEN($G95)=0,"",IF(LEN(AD$12)=0,"",IFERROR(_xll.BDP(TKR,$G95,"EQY_FUND_RELATIVE_PERIOD",AD$12,"FA_ADJUSTED",ADJ,"EQY_FUND_CRNCY",CURR_O,"ACCOUNTING_STANDARD_OVERRIDE",ACC_O,"EQY_CONSOLIDATED",CONS_O,"fill=b")*1,"")))</f>
        <v/>
      </c>
      <c r="AE95" s="14" t="str">
        <f>IF(LEN($G95)=0,"",IF(LEN(AE$12)=0,"",IFERROR(_xll.BDP(TKR,$G95,"EQY_FUND_RELATIVE_PERIOD",AE$12,"FA_ADJUSTED",ADJ,"EQY_FUND_CRNCY",CURR_O,"ACCOUNTING_STANDARD_OVERRIDE",ACC_O,"EQY_CONSOLIDATED",CONS_O,"fill=b")*1,"")))</f>
        <v/>
      </c>
      <c r="AF95" s="14" t="str">
        <f>IF(LEN($G95)=0,"",IF(LEN(AF$12)=0,"",IFERROR(_xll.BDP(TKR,$G95,"EQY_FUND_RELATIVE_PERIOD",AF$12,"FA_ADJUSTED",ADJ,"EQY_FUND_CRNCY",CURR_O,"ACCOUNTING_STANDARD_OVERRIDE",ACC_O,"EQY_CONSOLIDATED",CONS_O,"fill=b")*1,"")))</f>
        <v/>
      </c>
      <c r="AG95" s="14" t="str">
        <f>IF(LEN($G95)=0,"",IF(LEN(AG$12)=0,"",IFERROR(_xll.BDP(TKR,$G95,"EQY_FUND_RELATIVE_PERIOD",AG$12,"FA_ADJUSTED",ADJ,"EQY_FUND_CRNCY",CURR_O,"ACCOUNTING_STANDARD_OVERRIDE",ACC_O,"EQY_CONSOLIDATED",CONS_O,"fill=b")*1,"")))</f>
        <v/>
      </c>
      <c r="AH95" s="14" t="str">
        <f>IF(LEN($G95)=0,"",IF(LEN(AH$12)=0,"",IFERROR(_xll.BDP(TKR,$G95,"EQY_FUND_RELATIVE_PERIOD",AH$12,"FA_ADJUSTED",ADJ,"EQY_FUND_CRNCY",CURR_O,"ACCOUNTING_STANDARD_OVERRIDE",ACC_O,"EQY_CONSOLIDATED",CONS_O,"fill=b")*1,"")))</f>
        <v/>
      </c>
      <c r="AI95" s="14" t="str">
        <f>IF(LEN($G95)=0,"",IF(LEN(AI$12)=0,"",IFERROR(_xll.BDP(TKR,$G95,"EQY_FUND_RELATIVE_PERIOD",AI$12,"FA_ADJUSTED",ADJ,"EQY_FUND_CRNCY",CURR_O,"ACCOUNTING_STANDARD_OVERRIDE",ACC_O,"EQY_CONSOLIDATED",CONS_O,"fill=b")*1,"")))</f>
        <v/>
      </c>
      <c r="AJ95" s="14" t="str">
        <f>IF(LEN($G95)=0,"",IF(LEN(AJ$12)=0,"",IFERROR(_xll.BDP(TKR,$G95,"EQY_FUND_RELATIVE_PERIOD",AJ$12,"FA_ADJUSTED",ADJ,"EQY_FUND_CRNCY",CURR_O,"ACCOUNTING_STANDARD_OVERRIDE",ACC_O,"EQY_CONSOLIDATED",CONS_O,"fill=b")*1,"")))</f>
        <v/>
      </c>
      <c r="AK95" s="14" t="str">
        <f>IF(LEN($G95)=0,"",IF(LEN(AK$12)=0,"",IFERROR(_xll.BDP(TKR,$G95,"EQY_FUND_RELATIVE_PERIOD",AK$12,"FA_ADJUSTED",ADJ,"EQY_FUND_CRNCY",CURR_O,"ACCOUNTING_STANDARD_OVERRIDE",ACC_O,"EQY_CONSOLIDATED",CONS_O,"fill=b")*1,"")))</f>
        <v/>
      </c>
      <c r="AL95" s="14" t="str">
        <f>IF(LEN($G95)=0,"",IF(LEN(AL$12)=0,"",IFERROR(_xll.BDP(TKR,$G95,"EQY_FUND_RELATIVE_PERIOD",AL$12,"FA_ADJUSTED",ADJ,"EQY_FUND_CRNCY",CURR_O,"ACCOUNTING_STANDARD_OVERRIDE",ACC_O,"EQY_CONSOLIDATED",CONS_O,"fill=b")*1,"")))</f>
        <v/>
      </c>
      <c r="AM95" s="14" t="str">
        <f>IF(LEN($G95)=0,"",IF(LEN(AM$12)=0,"",IFERROR(_xll.BDP(TKR,$G95,"EQY_FUND_RELATIVE_PERIOD",AM$12,"FA_ADJUSTED",ADJ,"EQY_FUND_CRNCY",CURR_O,"ACCOUNTING_STANDARD_OVERRIDE",ACC_O,"EQY_CONSOLIDATED",CONS_O,"fill=b")*1,"")))</f>
        <v/>
      </c>
      <c r="AN95" s="14" t="str">
        <f>IF(LEN($G95)=0,"",IF(LEN(AN$12)=0,"",IFERROR(_xll.BDP(TKR,$G95,"EQY_FUND_RELATIVE_PERIOD",AN$12,"FA_ADJUSTED",ADJ,"EQY_FUND_CRNCY",CURR_O,"ACCOUNTING_STANDARD_OVERRIDE",ACC_O,"EQY_CONSOLIDATED",CONS_O,"fill=b")*1,"")))</f>
        <v/>
      </c>
      <c r="AO95" s="14" t="str">
        <f>IF(LEN($G95)=0,"",IF(LEN(AO$12)=0,"",IFERROR(_xll.BDP(TKR,$G95,"EQY_FUND_RELATIVE_PERIOD",AO$12,"FA_ADJUSTED",ADJ,"EQY_FUND_CRNCY",CURR_O,"ACCOUNTING_STANDARD_OVERRIDE",ACC_O,"EQY_CONSOLIDATED",CONS_O,"fill=b")*1,"")))</f>
        <v/>
      </c>
      <c r="AP95" s="14" t="str">
        <f>IF(LEN($G95)=0,"",IF(LEN(AP$12)=0,"",IFERROR(_xll.BDP(TKR,$G95,"EQY_FUND_RELATIVE_PERIOD",AP$12,"FA_ADJUSTED",ADJ,"EQY_FUND_CRNCY",CURR_O,"ACCOUNTING_STANDARD_OVERRIDE",ACC_O,"EQY_CONSOLIDATED",CONS_O,"fill=b")*1,"")))</f>
        <v/>
      </c>
      <c r="AQ95" s="14" t="str">
        <f>IF(LEN($G95)=0,"",IF(LEN(AQ$12)=0,"",IFERROR(_xll.BDP(TKR,$G95,"EQY_FUND_RELATIVE_PERIOD",AQ$12,"FA_ADJUSTED",ADJ,"EQY_FUND_CRNCY",CURR_O,"ACCOUNTING_STANDARD_OVERRIDE",ACC_O,"EQY_CONSOLIDATED",CONS_O,"fill=b")*1,"")))</f>
        <v/>
      </c>
      <c r="AR95" s="14" t="str">
        <f>IF(LEN($G95)=0,"",IF(LEN(AR$12)=0,"",IFERROR(_xll.BDP(TKR,$G95,"EQY_FUND_RELATIVE_PERIOD",AR$12,"FA_ADJUSTED",ADJ,"EQY_FUND_CRNCY",CURR_O,"ACCOUNTING_STANDARD_OVERRIDE",ACC_O,"EQY_CONSOLIDATED",CONS_O,"fill=b")*1,"")))</f>
        <v/>
      </c>
      <c r="AS95" s="14" t="str">
        <f>IF(LEN($G95)=0,"",IF(LEN(AS$12)=0,"",IFERROR(_xll.BDP(TKR,$G95,"EQY_FUND_RELATIVE_PERIOD",AS$12,"FA_ADJUSTED",ADJ,"EQY_FUND_CRNCY",CURR_O,"ACCOUNTING_STANDARD_OVERRIDE",ACC_O,"EQY_CONSOLIDATED",CONS_O,"fill=b")*1,"")))</f>
        <v/>
      </c>
      <c r="AT95" s="14" t="str">
        <f>IF(LEN($G95)=0,"",IF(LEN(AT$12)=0,"",IFERROR(_xll.BDP(TKR,$G95,"EQY_FUND_RELATIVE_PERIOD",AT$12,"FA_ADJUSTED",ADJ,"EQY_FUND_CRNCY",CURR_O,"ACCOUNTING_STANDARD_OVERRIDE",ACC_O,"EQY_CONSOLIDATED",CONS_O,"fill=b")*1,"")))</f>
        <v/>
      </c>
      <c r="AU95" s="14" t="str">
        <f>IF(LEN($G95)=0,"",IF(LEN(AU$12)=0,"",IFERROR(_xll.BDP(TKR,$G95,"EQY_FUND_RELATIVE_PERIOD",AU$12,"FA_ADJUSTED",ADJ,"EQY_FUND_CRNCY",CURR_O,"ACCOUNTING_STANDARD_OVERRIDE",ACC_O,"EQY_CONSOLIDATED",CONS_O,"fill=b")*1,"")))</f>
        <v/>
      </c>
      <c r="AV95" s="14" t="str">
        <f>IF(LEN($G95)=0,"",IF(LEN(AV$12)=0,"",IFERROR(_xll.BDP(TKR,$G95,"EQY_FUND_RELATIVE_PERIOD",AV$12,"FA_ADJUSTED",ADJ,"EQY_FUND_CRNCY",CURR_O,"ACCOUNTING_STANDARD_OVERRIDE",ACC_O,"EQY_CONSOLIDATED",CONS_O,"fill=b")*1,"")))</f>
        <v/>
      </c>
      <c r="AW95" s="14" t="str">
        <f>IF(LEN($G95)=0,"",IF(LEN(AW$12)=0,"",IFERROR(_xll.BDP(TKR,$G95,"EQY_FUND_RELATIVE_PERIOD",AW$12,"FA_ADJUSTED",ADJ,"EQY_FUND_CRNCY",CURR_O,"ACCOUNTING_STANDARD_OVERRIDE",ACC_O,"EQY_CONSOLIDATED",CONS_O,"fill=b")*1,"")))</f>
        <v/>
      </c>
      <c r="AX95" s="14" t="str">
        <f>IF(LEN($G95)=0,"",IF(LEN(AX$12)=0,"",IFERROR(_xll.BDP(TKR,$G95,"EQY_FUND_RELATIVE_PERIOD",AX$12,"FA_ADJUSTED",ADJ,"EQY_FUND_CRNCY",CURR_O,"ACCOUNTING_STANDARD_OVERRIDE",ACC_O,"EQY_CONSOLIDATED",CONS_O,"fill=b")*1,"")))</f>
        <v/>
      </c>
      <c r="AY95" s="14" t="str">
        <f>IF(LEN($G95)=0,"",IF(LEN(AY$12)=0,"",IFERROR(_xll.BDP(TKR,$G95,"EQY_FUND_RELATIVE_PERIOD",AY$12,"FA_ADJUSTED",ADJ,"EQY_FUND_CRNCY",CURR_O,"ACCOUNTING_STANDARD_OVERRIDE",ACC_O,"EQY_CONSOLIDATED",CONS_O,"fill=b")*1,"")))</f>
        <v/>
      </c>
      <c r="AZ95" s="14" t="str">
        <f>IF(LEN($G95)=0,"",IF(LEN(AZ$12)=0,"",IFERROR(_xll.BDP(TKR,$G95,"EQY_FUND_RELATIVE_PERIOD",AZ$12,"FA_ADJUSTED",ADJ,"EQY_FUND_CRNCY",CURR_O,"ACCOUNTING_STANDARD_OVERRIDE",ACC_O,"EQY_CONSOLIDATED",CONS_O,"fill=b")*1,"")))</f>
        <v/>
      </c>
      <c r="BA95" s="14" t="str">
        <f>IF(LEN($G95)=0,"",IF(LEN(BA$12)=0,"",IFERROR(_xll.BDP(TKR,$G95,"EQY_FUND_RELATIVE_PERIOD",BA$12,"FA_ADJUSTED",ADJ,"EQY_FUND_CRNCY",CURR_O,"ACCOUNTING_STANDARD_OVERRIDE",ACC_O,"EQY_CONSOLIDATED",CONS_O,"fill=b")*1,"")))</f>
        <v/>
      </c>
      <c r="BB95" s="14" t="str">
        <f>IF(LEN($G95)=0,"",IF(LEN(BB$12)=0,"",IFERROR(_xll.BDP(TKR,$G95,"EQY_FUND_RELATIVE_PERIOD",BB$12,"FA_ADJUSTED",ADJ,"EQY_FUND_CRNCY",CURR_O,"ACCOUNTING_STANDARD_OVERRIDE",ACC_O,"EQY_CONSOLIDATED",CONS_O,"fill=b")*1,"")))</f>
        <v/>
      </c>
      <c r="BC95" s="14" t="str">
        <f>IF(LEN($G95)=0,"",IF(LEN(BC$12)=0,"",IFERROR(_xll.BDP(TKR,$G95,"EQY_FUND_RELATIVE_PERIOD",BC$12,"FA_ADJUSTED",ADJ,"EQY_FUND_CRNCY",CURR_O,"ACCOUNTING_STANDARD_OVERRIDE",ACC_O,"EQY_CONSOLIDATED",CONS_O,"fill=b")*1,"")))</f>
        <v/>
      </c>
      <c r="BD95" s="14" t="str">
        <f>IF(LEN($G95)=0,"",IF(LEN(BD$12)=0,"",IFERROR(_xll.BDP(TKR,$G95,"EQY_FUND_RELATIVE_PERIOD",BD$12,"FA_ADJUSTED",ADJ,"EQY_FUND_CRNCY",CURR_O,"ACCOUNTING_STANDARD_OVERRIDE",ACC_O,"EQY_CONSOLIDATED",CONS_O,"fill=b")*1,"")))</f>
        <v/>
      </c>
    </row>
    <row r="96" spans="17:56">
      <c r="Q96" s="14" t="str">
        <f>IF(LEN($G96)=0,"",IF(LEN(Q$12)=0,"",IFERROR(_xll.BDP(TKR,$G96,"EQY_FUND_RELATIVE_PERIOD",Q$12,"FA_ADJUSTED",ADJ,"EQY_FUND_CRNCY",CURR_O,"ACCOUNTING_STANDARD_OVERRIDE",ACC_O,"EQY_CONSOLIDATED",CONS_O,"fill=b")*1,"")))</f>
        <v/>
      </c>
      <c r="R96" s="14" t="str">
        <f>IF(LEN($G96)=0,"",IF(LEN(R$12)=0,"",IFERROR(_xll.BDP(TKR,$G96,"EQY_FUND_RELATIVE_PERIOD",R$12,"FA_ADJUSTED",ADJ,"EQY_FUND_CRNCY",CURR_O,"ACCOUNTING_STANDARD_OVERRIDE",ACC_O,"EQY_CONSOLIDATED",CONS_O,"fill=b")*1,"")))</f>
        <v/>
      </c>
      <c r="S96" s="14" t="str">
        <f>IF(LEN($G96)=0,"",IF(LEN(S$12)=0,"",IFERROR(_xll.BDP(TKR,$G96,"EQY_FUND_RELATIVE_PERIOD",S$12,"FA_ADJUSTED",ADJ,"EQY_FUND_CRNCY",CURR_O,"ACCOUNTING_STANDARD_OVERRIDE",ACC_O,"EQY_CONSOLIDATED",CONS_O,"fill=b")*1,"")))</f>
        <v/>
      </c>
      <c r="T96" s="14" t="str">
        <f>IF(LEN($G96)=0,"",IF(LEN(T$12)=0,"",IFERROR(_xll.BDP(TKR,$G96,"EQY_FUND_RELATIVE_PERIOD",T$12,"FA_ADJUSTED",ADJ,"EQY_FUND_CRNCY",CURR_O,"ACCOUNTING_STANDARD_OVERRIDE",ACC_O,"EQY_CONSOLIDATED",CONS_O,"fill=b")*1,"")))</f>
        <v/>
      </c>
      <c r="U96" s="14" t="str">
        <f>IF(LEN($G96)=0,"",IF(LEN(U$12)=0,"",IFERROR(_xll.BDP(TKR,$G96,"EQY_FUND_RELATIVE_PERIOD",U$12,"FA_ADJUSTED",ADJ,"EQY_FUND_CRNCY",CURR_O,"ACCOUNTING_STANDARD_OVERRIDE",ACC_O,"EQY_CONSOLIDATED",CONS_O,"fill=b")*1,"")))</f>
        <v/>
      </c>
      <c r="V96" s="14" t="str">
        <f>IF(LEN($G96)=0,"",IF(LEN(V$12)=0,"",IFERROR(_xll.BDP(TKR,$G96,"EQY_FUND_RELATIVE_PERIOD",V$12,"FA_ADJUSTED",ADJ,"EQY_FUND_CRNCY",CURR_O,"ACCOUNTING_STANDARD_OVERRIDE",ACC_O,"EQY_CONSOLIDATED",CONS_O,"fill=b")*1,"")))</f>
        <v/>
      </c>
      <c r="W96" s="14" t="str">
        <f>IF(LEN($G96)=0,"",IF(LEN(W$12)=0,"",IFERROR(_xll.BDP(TKR,$G96,"EQY_FUND_RELATIVE_PERIOD",W$12,"FA_ADJUSTED",ADJ,"EQY_FUND_CRNCY",CURR_O,"ACCOUNTING_STANDARD_OVERRIDE",ACC_O,"EQY_CONSOLIDATED",CONS_O,"fill=b")*1,"")))</f>
        <v/>
      </c>
      <c r="X96" s="14" t="str">
        <f>IF(LEN($G96)=0,"",IF(LEN(X$12)=0,"",IFERROR(_xll.BDP(TKR,$G96,"EQY_FUND_RELATIVE_PERIOD",X$12,"FA_ADJUSTED",ADJ,"EQY_FUND_CRNCY",CURR_O,"ACCOUNTING_STANDARD_OVERRIDE",ACC_O,"EQY_CONSOLIDATED",CONS_O,"fill=b")*1,"")))</f>
        <v/>
      </c>
      <c r="Y96" s="14" t="str">
        <f>IF(LEN($G96)=0,"",IF(LEN(Y$12)=0,"",IFERROR(_xll.BDP(TKR,$G96,"EQY_FUND_RELATIVE_PERIOD",Y$12,"FA_ADJUSTED",ADJ,"EQY_FUND_CRNCY",CURR_O,"ACCOUNTING_STANDARD_OVERRIDE",ACC_O,"EQY_CONSOLIDATED",CONS_O,"fill=b")*1,"")))</f>
        <v/>
      </c>
      <c r="Z96" s="14" t="str">
        <f>IF(LEN($G96)=0,"",IF(LEN(Z$12)=0,"",IFERROR(_xll.BDP(TKR,$G96,"EQY_FUND_RELATIVE_PERIOD",Z$12,"FA_ADJUSTED",ADJ,"EQY_FUND_CRNCY",CURR_O,"ACCOUNTING_STANDARD_OVERRIDE",ACC_O,"EQY_CONSOLIDATED",CONS_O,"fill=b")*1,"")))</f>
        <v/>
      </c>
      <c r="AA96" s="14" t="str">
        <f>IF(LEN($G96)=0,"",IF(LEN(AA$12)=0,"",IFERROR(_xll.BDP(TKR,$G96,"EQY_FUND_RELATIVE_PERIOD",AA$12,"FA_ADJUSTED",ADJ,"EQY_FUND_CRNCY",CURR_O,"ACCOUNTING_STANDARD_OVERRIDE",ACC_O,"EQY_CONSOLIDATED",CONS_O,"fill=b")*1,"")))</f>
        <v/>
      </c>
      <c r="AB96" s="14" t="str">
        <f>IF(LEN($G96)=0,"",IF(LEN(AB$12)=0,"",IFERROR(_xll.BDP(TKR,$G96,"EQY_FUND_RELATIVE_PERIOD",AB$12,"FA_ADJUSTED",ADJ,"EQY_FUND_CRNCY",CURR_O,"ACCOUNTING_STANDARD_OVERRIDE",ACC_O,"EQY_CONSOLIDATED",CONS_O,"fill=b")*1,"")))</f>
        <v/>
      </c>
      <c r="AC96" s="14" t="str">
        <f>IF(LEN($G96)=0,"",IF(LEN(AC$12)=0,"",IFERROR(_xll.BDP(TKR,$G96,"EQY_FUND_RELATIVE_PERIOD",AC$12,"FA_ADJUSTED",ADJ,"EQY_FUND_CRNCY",CURR_O,"ACCOUNTING_STANDARD_OVERRIDE",ACC_O,"EQY_CONSOLIDATED",CONS_O,"fill=b")*1,"")))</f>
        <v/>
      </c>
      <c r="AD96" s="14" t="str">
        <f>IF(LEN($G96)=0,"",IF(LEN(AD$12)=0,"",IFERROR(_xll.BDP(TKR,$G96,"EQY_FUND_RELATIVE_PERIOD",AD$12,"FA_ADJUSTED",ADJ,"EQY_FUND_CRNCY",CURR_O,"ACCOUNTING_STANDARD_OVERRIDE",ACC_O,"EQY_CONSOLIDATED",CONS_O,"fill=b")*1,"")))</f>
        <v/>
      </c>
      <c r="AE96" s="14" t="str">
        <f>IF(LEN($G96)=0,"",IF(LEN(AE$12)=0,"",IFERROR(_xll.BDP(TKR,$G96,"EQY_FUND_RELATIVE_PERIOD",AE$12,"FA_ADJUSTED",ADJ,"EQY_FUND_CRNCY",CURR_O,"ACCOUNTING_STANDARD_OVERRIDE",ACC_O,"EQY_CONSOLIDATED",CONS_O,"fill=b")*1,"")))</f>
        <v/>
      </c>
      <c r="AF96" s="14" t="str">
        <f>IF(LEN($G96)=0,"",IF(LEN(AF$12)=0,"",IFERROR(_xll.BDP(TKR,$G96,"EQY_FUND_RELATIVE_PERIOD",AF$12,"FA_ADJUSTED",ADJ,"EQY_FUND_CRNCY",CURR_O,"ACCOUNTING_STANDARD_OVERRIDE",ACC_O,"EQY_CONSOLIDATED",CONS_O,"fill=b")*1,"")))</f>
        <v/>
      </c>
      <c r="AG96" s="14" t="str">
        <f>IF(LEN($G96)=0,"",IF(LEN(AG$12)=0,"",IFERROR(_xll.BDP(TKR,$G96,"EQY_FUND_RELATIVE_PERIOD",AG$12,"FA_ADJUSTED",ADJ,"EQY_FUND_CRNCY",CURR_O,"ACCOUNTING_STANDARD_OVERRIDE",ACC_O,"EQY_CONSOLIDATED",CONS_O,"fill=b")*1,"")))</f>
        <v/>
      </c>
      <c r="AH96" s="14" t="str">
        <f>IF(LEN($G96)=0,"",IF(LEN(AH$12)=0,"",IFERROR(_xll.BDP(TKR,$G96,"EQY_FUND_RELATIVE_PERIOD",AH$12,"FA_ADJUSTED",ADJ,"EQY_FUND_CRNCY",CURR_O,"ACCOUNTING_STANDARD_OVERRIDE",ACC_O,"EQY_CONSOLIDATED",CONS_O,"fill=b")*1,"")))</f>
        <v/>
      </c>
      <c r="AI96" s="14" t="str">
        <f>IF(LEN($G96)=0,"",IF(LEN(AI$12)=0,"",IFERROR(_xll.BDP(TKR,$G96,"EQY_FUND_RELATIVE_PERIOD",AI$12,"FA_ADJUSTED",ADJ,"EQY_FUND_CRNCY",CURR_O,"ACCOUNTING_STANDARD_OVERRIDE",ACC_O,"EQY_CONSOLIDATED",CONS_O,"fill=b")*1,"")))</f>
        <v/>
      </c>
      <c r="AJ96" s="14" t="str">
        <f>IF(LEN($G96)=0,"",IF(LEN(AJ$12)=0,"",IFERROR(_xll.BDP(TKR,$G96,"EQY_FUND_RELATIVE_PERIOD",AJ$12,"FA_ADJUSTED",ADJ,"EQY_FUND_CRNCY",CURR_O,"ACCOUNTING_STANDARD_OVERRIDE",ACC_O,"EQY_CONSOLIDATED",CONS_O,"fill=b")*1,"")))</f>
        <v/>
      </c>
      <c r="AK96" s="14" t="str">
        <f>IF(LEN($G96)=0,"",IF(LEN(AK$12)=0,"",IFERROR(_xll.BDP(TKR,$G96,"EQY_FUND_RELATIVE_PERIOD",AK$12,"FA_ADJUSTED",ADJ,"EQY_FUND_CRNCY",CURR_O,"ACCOUNTING_STANDARD_OVERRIDE",ACC_O,"EQY_CONSOLIDATED",CONS_O,"fill=b")*1,"")))</f>
        <v/>
      </c>
      <c r="AL96" s="14" t="str">
        <f>IF(LEN($G96)=0,"",IF(LEN(AL$12)=0,"",IFERROR(_xll.BDP(TKR,$G96,"EQY_FUND_RELATIVE_PERIOD",AL$12,"FA_ADJUSTED",ADJ,"EQY_FUND_CRNCY",CURR_O,"ACCOUNTING_STANDARD_OVERRIDE",ACC_O,"EQY_CONSOLIDATED",CONS_O,"fill=b")*1,"")))</f>
        <v/>
      </c>
      <c r="AM96" s="14" t="str">
        <f>IF(LEN($G96)=0,"",IF(LEN(AM$12)=0,"",IFERROR(_xll.BDP(TKR,$G96,"EQY_FUND_RELATIVE_PERIOD",AM$12,"FA_ADJUSTED",ADJ,"EQY_FUND_CRNCY",CURR_O,"ACCOUNTING_STANDARD_OVERRIDE",ACC_O,"EQY_CONSOLIDATED",CONS_O,"fill=b")*1,"")))</f>
        <v/>
      </c>
      <c r="AN96" s="14" t="str">
        <f>IF(LEN($G96)=0,"",IF(LEN(AN$12)=0,"",IFERROR(_xll.BDP(TKR,$G96,"EQY_FUND_RELATIVE_PERIOD",AN$12,"FA_ADJUSTED",ADJ,"EQY_FUND_CRNCY",CURR_O,"ACCOUNTING_STANDARD_OVERRIDE",ACC_O,"EQY_CONSOLIDATED",CONS_O,"fill=b")*1,"")))</f>
        <v/>
      </c>
      <c r="AO96" s="14" t="str">
        <f>IF(LEN($G96)=0,"",IF(LEN(AO$12)=0,"",IFERROR(_xll.BDP(TKR,$G96,"EQY_FUND_RELATIVE_PERIOD",AO$12,"FA_ADJUSTED",ADJ,"EQY_FUND_CRNCY",CURR_O,"ACCOUNTING_STANDARD_OVERRIDE",ACC_O,"EQY_CONSOLIDATED",CONS_O,"fill=b")*1,"")))</f>
        <v/>
      </c>
      <c r="AP96" s="14" t="str">
        <f>IF(LEN($G96)=0,"",IF(LEN(AP$12)=0,"",IFERROR(_xll.BDP(TKR,$G96,"EQY_FUND_RELATIVE_PERIOD",AP$12,"FA_ADJUSTED",ADJ,"EQY_FUND_CRNCY",CURR_O,"ACCOUNTING_STANDARD_OVERRIDE",ACC_O,"EQY_CONSOLIDATED",CONS_O,"fill=b")*1,"")))</f>
        <v/>
      </c>
      <c r="AQ96" s="14" t="str">
        <f>IF(LEN($G96)=0,"",IF(LEN(AQ$12)=0,"",IFERROR(_xll.BDP(TKR,$G96,"EQY_FUND_RELATIVE_PERIOD",AQ$12,"FA_ADJUSTED",ADJ,"EQY_FUND_CRNCY",CURR_O,"ACCOUNTING_STANDARD_OVERRIDE",ACC_O,"EQY_CONSOLIDATED",CONS_O,"fill=b")*1,"")))</f>
        <v/>
      </c>
      <c r="AR96" s="14" t="str">
        <f>IF(LEN($G96)=0,"",IF(LEN(AR$12)=0,"",IFERROR(_xll.BDP(TKR,$G96,"EQY_FUND_RELATIVE_PERIOD",AR$12,"FA_ADJUSTED",ADJ,"EQY_FUND_CRNCY",CURR_O,"ACCOUNTING_STANDARD_OVERRIDE",ACC_O,"EQY_CONSOLIDATED",CONS_O,"fill=b")*1,"")))</f>
        <v/>
      </c>
      <c r="AS96" s="14" t="str">
        <f>IF(LEN($G96)=0,"",IF(LEN(AS$12)=0,"",IFERROR(_xll.BDP(TKR,$G96,"EQY_FUND_RELATIVE_PERIOD",AS$12,"FA_ADJUSTED",ADJ,"EQY_FUND_CRNCY",CURR_O,"ACCOUNTING_STANDARD_OVERRIDE",ACC_O,"EQY_CONSOLIDATED",CONS_O,"fill=b")*1,"")))</f>
        <v/>
      </c>
      <c r="AT96" s="14" t="str">
        <f>IF(LEN($G96)=0,"",IF(LEN(AT$12)=0,"",IFERROR(_xll.BDP(TKR,$G96,"EQY_FUND_RELATIVE_PERIOD",AT$12,"FA_ADJUSTED",ADJ,"EQY_FUND_CRNCY",CURR_O,"ACCOUNTING_STANDARD_OVERRIDE",ACC_O,"EQY_CONSOLIDATED",CONS_O,"fill=b")*1,"")))</f>
        <v/>
      </c>
      <c r="AU96" s="14" t="str">
        <f>IF(LEN($G96)=0,"",IF(LEN(AU$12)=0,"",IFERROR(_xll.BDP(TKR,$G96,"EQY_FUND_RELATIVE_PERIOD",AU$12,"FA_ADJUSTED",ADJ,"EQY_FUND_CRNCY",CURR_O,"ACCOUNTING_STANDARD_OVERRIDE",ACC_O,"EQY_CONSOLIDATED",CONS_O,"fill=b")*1,"")))</f>
        <v/>
      </c>
      <c r="AV96" s="14" t="str">
        <f>IF(LEN($G96)=0,"",IF(LEN(AV$12)=0,"",IFERROR(_xll.BDP(TKR,$G96,"EQY_FUND_RELATIVE_PERIOD",AV$12,"FA_ADJUSTED",ADJ,"EQY_FUND_CRNCY",CURR_O,"ACCOUNTING_STANDARD_OVERRIDE",ACC_O,"EQY_CONSOLIDATED",CONS_O,"fill=b")*1,"")))</f>
        <v/>
      </c>
      <c r="AW96" s="14" t="str">
        <f>IF(LEN($G96)=0,"",IF(LEN(AW$12)=0,"",IFERROR(_xll.BDP(TKR,$G96,"EQY_FUND_RELATIVE_PERIOD",AW$12,"FA_ADJUSTED",ADJ,"EQY_FUND_CRNCY",CURR_O,"ACCOUNTING_STANDARD_OVERRIDE",ACC_O,"EQY_CONSOLIDATED",CONS_O,"fill=b")*1,"")))</f>
        <v/>
      </c>
      <c r="AX96" s="14" t="str">
        <f>IF(LEN($G96)=0,"",IF(LEN(AX$12)=0,"",IFERROR(_xll.BDP(TKR,$G96,"EQY_FUND_RELATIVE_PERIOD",AX$12,"FA_ADJUSTED",ADJ,"EQY_FUND_CRNCY",CURR_O,"ACCOUNTING_STANDARD_OVERRIDE",ACC_O,"EQY_CONSOLIDATED",CONS_O,"fill=b")*1,"")))</f>
        <v/>
      </c>
      <c r="AY96" s="14" t="str">
        <f>IF(LEN($G96)=0,"",IF(LEN(AY$12)=0,"",IFERROR(_xll.BDP(TKR,$G96,"EQY_FUND_RELATIVE_PERIOD",AY$12,"FA_ADJUSTED",ADJ,"EQY_FUND_CRNCY",CURR_O,"ACCOUNTING_STANDARD_OVERRIDE",ACC_O,"EQY_CONSOLIDATED",CONS_O,"fill=b")*1,"")))</f>
        <v/>
      </c>
      <c r="AZ96" s="14" t="str">
        <f>IF(LEN($G96)=0,"",IF(LEN(AZ$12)=0,"",IFERROR(_xll.BDP(TKR,$G96,"EQY_FUND_RELATIVE_PERIOD",AZ$12,"FA_ADJUSTED",ADJ,"EQY_FUND_CRNCY",CURR_O,"ACCOUNTING_STANDARD_OVERRIDE",ACC_O,"EQY_CONSOLIDATED",CONS_O,"fill=b")*1,"")))</f>
        <v/>
      </c>
      <c r="BA96" s="14" t="str">
        <f>IF(LEN($G96)=0,"",IF(LEN(BA$12)=0,"",IFERROR(_xll.BDP(TKR,$G96,"EQY_FUND_RELATIVE_PERIOD",BA$12,"FA_ADJUSTED",ADJ,"EQY_FUND_CRNCY",CURR_O,"ACCOUNTING_STANDARD_OVERRIDE",ACC_O,"EQY_CONSOLIDATED",CONS_O,"fill=b")*1,"")))</f>
        <v/>
      </c>
      <c r="BB96" s="14" t="str">
        <f>IF(LEN($G96)=0,"",IF(LEN(BB$12)=0,"",IFERROR(_xll.BDP(TKR,$G96,"EQY_FUND_RELATIVE_PERIOD",BB$12,"FA_ADJUSTED",ADJ,"EQY_FUND_CRNCY",CURR_O,"ACCOUNTING_STANDARD_OVERRIDE",ACC_O,"EQY_CONSOLIDATED",CONS_O,"fill=b")*1,"")))</f>
        <v/>
      </c>
      <c r="BC96" s="14" t="str">
        <f>IF(LEN($G96)=0,"",IF(LEN(BC$12)=0,"",IFERROR(_xll.BDP(TKR,$G96,"EQY_FUND_RELATIVE_PERIOD",BC$12,"FA_ADJUSTED",ADJ,"EQY_FUND_CRNCY",CURR_O,"ACCOUNTING_STANDARD_OVERRIDE",ACC_O,"EQY_CONSOLIDATED",CONS_O,"fill=b")*1,"")))</f>
        <v/>
      </c>
      <c r="BD96" s="14" t="str">
        <f>IF(LEN($G96)=0,"",IF(LEN(BD$12)=0,"",IFERROR(_xll.BDP(TKR,$G96,"EQY_FUND_RELATIVE_PERIOD",BD$12,"FA_ADJUSTED",ADJ,"EQY_FUND_CRNCY",CURR_O,"ACCOUNTING_STANDARD_OVERRIDE",ACC_O,"EQY_CONSOLIDATED",CONS_O,"fill=b")*1,"")))</f>
        <v/>
      </c>
    </row>
    <row r="97" spans="17:56">
      <c r="Q97" s="14" t="str">
        <f>IF(LEN($G97)=0,"",IF(LEN(Q$12)=0,"",IFERROR(_xll.BDP(TKR,$G97,"EQY_FUND_RELATIVE_PERIOD",Q$12,"FA_ADJUSTED",ADJ,"EQY_FUND_CRNCY",CURR_O,"ACCOUNTING_STANDARD_OVERRIDE",ACC_O,"EQY_CONSOLIDATED",CONS_O,"fill=b")*1,"")))</f>
        <v/>
      </c>
      <c r="R97" s="14" t="str">
        <f>IF(LEN($G97)=0,"",IF(LEN(R$12)=0,"",IFERROR(_xll.BDP(TKR,$G97,"EQY_FUND_RELATIVE_PERIOD",R$12,"FA_ADJUSTED",ADJ,"EQY_FUND_CRNCY",CURR_O,"ACCOUNTING_STANDARD_OVERRIDE",ACC_O,"EQY_CONSOLIDATED",CONS_O,"fill=b")*1,"")))</f>
        <v/>
      </c>
      <c r="S97" s="14" t="str">
        <f>IF(LEN($G97)=0,"",IF(LEN(S$12)=0,"",IFERROR(_xll.BDP(TKR,$G97,"EQY_FUND_RELATIVE_PERIOD",S$12,"FA_ADJUSTED",ADJ,"EQY_FUND_CRNCY",CURR_O,"ACCOUNTING_STANDARD_OVERRIDE",ACC_O,"EQY_CONSOLIDATED",CONS_O,"fill=b")*1,"")))</f>
        <v/>
      </c>
      <c r="T97" s="14" t="str">
        <f>IF(LEN($G97)=0,"",IF(LEN(T$12)=0,"",IFERROR(_xll.BDP(TKR,$G97,"EQY_FUND_RELATIVE_PERIOD",T$12,"FA_ADJUSTED",ADJ,"EQY_FUND_CRNCY",CURR_O,"ACCOUNTING_STANDARD_OVERRIDE",ACC_O,"EQY_CONSOLIDATED",CONS_O,"fill=b")*1,"")))</f>
        <v/>
      </c>
      <c r="U97" s="14" t="str">
        <f>IF(LEN($G97)=0,"",IF(LEN(U$12)=0,"",IFERROR(_xll.BDP(TKR,$G97,"EQY_FUND_RELATIVE_PERIOD",U$12,"FA_ADJUSTED",ADJ,"EQY_FUND_CRNCY",CURR_O,"ACCOUNTING_STANDARD_OVERRIDE",ACC_O,"EQY_CONSOLIDATED",CONS_O,"fill=b")*1,"")))</f>
        <v/>
      </c>
      <c r="V97" s="14" t="str">
        <f>IF(LEN($G97)=0,"",IF(LEN(V$12)=0,"",IFERROR(_xll.BDP(TKR,$G97,"EQY_FUND_RELATIVE_PERIOD",V$12,"FA_ADJUSTED",ADJ,"EQY_FUND_CRNCY",CURR_O,"ACCOUNTING_STANDARD_OVERRIDE",ACC_O,"EQY_CONSOLIDATED",CONS_O,"fill=b")*1,"")))</f>
        <v/>
      </c>
      <c r="W97" s="14" t="str">
        <f>IF(LEN($G97)=0,"",IF(LEN(W$12)=0,"",IFERROR(_xll.BDP(TKR,$G97,"EQY_FUND_RELATIVE_PERIOD",W$12,"FA_ADJUSTED",ADJ,"EQY_FUND_CRNCY",CURR_O,"ACCOUNTING_STANDARD_OVERRIDE",ACC_O,"EQY_CONSOLIDATED",CONS_O,"fill=b")*1,"")))</f>
        <v/>
      </c>
      <c r="X97" s="14" t="str">
        <f>IF(LEN($G97)=0,"",IF(LEN(X$12)=0,"",IFERROR(_xll.BDP(TKR,$G97,"EQY_FUND_RELATIVE_PERIOD",X$12,"FA_ADJUSTED",ADJ,"EQY_FUND_CRNCY",CURR_O,"ACCOUNTING_STANDARD_OVERRIDE",ACC_O,"EQY_CONSOLIDATED",CONS_O,"fill=b")*1,"")))</f>
        <v/>
      </c>
      <c r="Y97" s="14" t="str">
        <f>IF(LEN($G97)=0,"",IF(LEN(Y$12)=0,"",IFERROR(_xll.BDP(TKR,$G97,"EQY_FUND_RELATIVE_PERIOD",Y$12,"FA_ADJUSTED",ADJ,"EQY_FUND_CRNCY",CURR_O,"ACCOUNTING_STANDARD_OVERRIDE",ACC_O,"EQY_CONSOLIDATED",CONS_O,"fill=b")*1,"")))</f>
        <v/>
      </c>
      <c r="Z97" s="14" t="str">
        <f>IF(LEN($G97)=0,"",IF(LEN(Z$12)=0,"",IFERROR(_xll.BDP(TKR,$G97,"EQY_FUND_RELATIVE_PERIOD",Z$12,"FA_ADJUSTED",ADJ,"EQY_FUND_CRNCY",CURR_O,"ACCOUNTING_STANDARD_OVERRIDE",ACC_O,"EQY_CONSOLIDATED",CONS_O,"fill=b")*1,"")))</f>
        <v/>
      </c>
      <c r="AA97" s="14" t="str">
        <f>IF(LEN($G97)=0,"",IF(LEN(AA$12)=0,"",IFERROR(_xll.BDP(TKR,$G97,"EQY_FUND_RELATIVE_PERIOD",AA$12,"FA_ADJUSTED",ADJ,"EQY_FUND_CRNCY",CURR_O,"ACCOUNTING_STANDARD_OVERRIDE",ACC_O,"EQY_CONSOLIDATED",CONS_O,"fill=b")*1,"")))</f>
        <v/>
      </c>
      <c r="AB97" s="14" t="str">
        <f>IF(LEN($G97)=0,"",IF(LEN(AB$12)=0,"",IFERROR(_xll.BDP(TKR,$G97,"EQY_FUND_RELATIVE_PERIOD",AB$12,"FA_ADJUSTED",ADJ,"EQY_FUND_CRNCY",CURR_O,"ACCOUNTING_STANDARD_OVERRIDE",ACC_O,"EQY_CONSOLIDATED",CONS_O,"fill=b")*1,"")))</f>
        <v/>
      </c>
      <c r="AC97" s="14" t="str">
        <f>IF(LEN($G97)=0,"",IF(LEN(AC$12)=0,"",IFERROR(_xll.BDP(TKR,$G97,"EQY_FUND_RELATIVE_PERIOD",AC$12,"FA_ADJUSTED",ADJ,"EQY_FUND_CRNCY",CURR_O,"ACCOUNTING_STANDARD_OVERRIDE",ACC_O,"EQY_CONSOLIDATED",CONS_O,"fill=b")*1,"")))</f>
        <v/>
      </c>
      <c r="AD97" s="14" t="str">
        <f>IF(LEN($G97)=0,"",IF(LEN(AD$12)=0,"",IFERROR(_xll.BDP(TKR,$G97,"EQY_FUND_RELATIVE_PERIOD",AD$12,"FA_ADJUSTED",ADJ,"EQY_FUND_CRNCY",CURR_O,"ACCOUNTING_STANDARD_OVERRIDE",ACC_O,"EQY_CONSOLIDATED",CONS_O,"fill=b")*1,"")))</f>
        <v/>
      </c>
      <c r="AE97" s="14" t="str">
        <f>IF(LEN($G97)=0,"",IF(LEN(AE$12)=0,"",IFERROR(_xll.BDP(TKR,$G97,"EQY_FUND_RELATIVE_PERIOD",AE$12,"FA_ADJUSTED",ADJ,"EQY_FUND_CRNCY",CURR_O,"ACCOUNTING_STANDARD_OVERRIDE",ACC_O,"EQY_CONSOLIDATED",CONS_O,"fill=b")*1,"")))</f>
        <v/>
      </c>
      <c r="AF97" s="14" t="str">
        <f>IF(LEN($G97)=0,"",IF(LEN(AF$12)=0,"",IFERROR(_xll.BDP(TKR,$G97,"EQY_FUND_RELATIVE_PERIOD",AF$12,"FA_ADJUSTED",ADJ,"EQY_FUND_CRNCY",CURR_O,"ACCOUNTING_STANDARD_OVERRIDE",ACC_O,"EQY_CONSOLIDATED",CONS_O,"fill=b")*1,"")))</f>
        <v/>
      </c>
      <c r="AG97" s="14" t="str">
        <f>IF(LEN($G97)=0,"",IF(LEN(AG$12)=0,"",IFERROR(_xll.BDP(TKR,$G97,"EQY_FUND_RELATIVE_PERIOD",AG$12,"FA_ADJUSTED",ADJ,"EQY_FUND_CRNCY",CURR_O,"ACCOUNTING_STANDARD_OVERRIDE",ACC_O,"EQY_CONSOLIDATED",CONS_O,"fill=b")*1,"")))</f>
        <v/>
      </c>
      <c r="AH97" s="14" t="str">
        <f>IF(LEN($G97)=0,"",IF(LEN(AH$12)=0,"",IFERROR(_xll.BDP(TKR,$G97,"EQY_FUND_RELATIVE_PERIOD",AH$12,"FA_ADJUSTED",ADJ,"EQY_FUND_CRNCY",CURR_O,"ACCOUNTING_STANDARD_OVERRIDE",ACC_O,"EQY_CONSOLIDATED",CONS_O,"fill=b")*1,"")))</f>
        <v/>
      </c>
      <c r="AI97" s="14" t="str">
        <f>IF(LEN($G97)=0,"",IF(LEN(AI$12)=0,"",IFERROR(_xll.BDP(TKR,$G97,"EQY_FUND_RELATIVE_PERIOD",AI$12,"FA_ADJUSTED",ADJ,"EQY_FUND_CRNCY",CURR_O,"ACCOUNTING_STANDARD_OVERRIDE",ACC_O,"EQY_CONSOLIDATED",CONS_O,"fill=b")*1,"")))</f>
        <v/>
      </c>
      <c r="AJ97" s="14" t="str">
        <f>IF(LEN($G97)=0,"",IF(LEN(AJ$12)=0,"",IFERROR(_xll.BDP(TKR,$G97,"EQY_FUND_RELATIVE_PERIOD",AJ$12,"FA_ADJUSTED",ADJ,"EQY_FUND_CRNCY",CURR_O,"ACCOUNTING_STANDARD_OVERRIDE",ACC_O,"EQY_CONSOLIDATED",CONS_O,"fill=b")*1,"")))</f>
        <v/>
      </c>
      <c r="AK97" s="14" t="str">
        <f>IF(LEN($G97)=0,"",IF(LEN(AK$12)=0,"",IFERROR(_xll.BDP(TKR,$G97,"EQY_FUND_RELATIVE_PERIOD",AK$12,"FA_ADJUSTED",ADJ,"EQY_FUND_CRNCY",CURR_O,"ACCOUNTING_STANDARD_OVERRIDE",ACC_O,"EQY_CONSOLIDATED",CONS_O,"fill=b")*1,"")))</f>
        <v/>
      </c>
      <c r="AL97" s="14" t="str">
        <f>IF(LEN($G97)=0,"",IF(LEN(AL$12)=0,"",IFERROR(_xll.BDP(TKR,$G97,"EQY_FUND_RELATIVE_PERIOD",AL$12,"FA_ADJUSTED",ADJ,"EQY_FUND_CRNCY",CURR_O,"ACCOUNTING_STANDARD_OVERRIDE",ACC_O,"EQY_CONSOLIDATED",CONS_O,"fill=b")*1,"")))</f>
        <v/>
      </c>
      <c r="AM97" s="14" t="str">
        <f>IF(LEN($G97)=0,"",IF(LEN(AM$12)=0,"",IFERROR(_xll.BDP(TKR,$G97,"EQY_FUND_RELATIVE_PERIOD",AM$12,"FA_ADJUSTED",ADJ,"EQY_FUND_CRNCY",CURR_O,"ACCOUNTING_STANDARD_OVERRIDE",ACC_O,"EQY_CONSOLIDATED",CONS_O,"fill=b")*1,"")))</f>
        <v/>
      </c>
      <c r="AN97" s="14" t="str">
        <f>IF(LEN($G97)=0,"",IF(LEN(AN$12)=0,"",IFERROR(_xll.BDP(TKR,$G97,"EQY_FUND_RELATIVE_PERIOD",AN$12,"FA_ADJUSTED",ADJ,"EQY_FUND_CRNCY",CURR_O,"ACCOUNTING_STANDARD_OVERRIDE",ACC_O,"EQY_CONSOLIDATED",CONS_O,"fill=b")*1,"")))</f>
        <v/>
      </c>
      <c r="AO97" s="14" t="str">
        <f>IF(LEN($G97)=0,"",IF(LEN(AO$12)=0,"",IFERROR(_xll.BDP(TKR,$G97,"EQY_FUND_RELATIVE_PERIOD",AO$12,"FA_ADJUSTED",ADJ,"EQY_FUND_CRNCY",CURR_O,"ACCOUNTING_STANDARD_OVERRIDE",ACC_O,"EQY_CONSOLIDATED",CONS_O,"fill=b")*1,"")))</f>
        <v/>
      </c>
      <c r="AP97" s="14" t="str">
        <f>IF(LEN($G97)=0,"",IF(LEN(AP$12)=0,"",IFERROR(_xll.BDP(TKR,$G97,"EQY_FUND_RELATIVE_PERIOD",AP$12,"FA_ADJUSTED",ADJ,"EQY_FUND_CRNCY",CURR_O,"ACCOUNTING_STANDARD_OVERRIDE",ACC_O,"EQY_CONSOLIDATED",CONS_O,"fill=b")*1,"")))</f>
        <v/>
      </c>
      <c r="AQ97" s="14" t="str">
        <f>IF(LEN($G97)=0,"",IF(LEN(AQ$12)=0,"",IFERROR(_xll.BDP(TKR,$G97,"EQY_FUND_RELATIVE_PERIOD",AQ$12,"FA_ADJUSTED",ADJ,"EQY_FUND_CRNCY",CURR_O,"ACCOUNTING_STANDARD_OVERRIDE",ACC_O,"EQY_CONSOLIDATED",CONS_O,"fill=b")*1,"")))</f>
        <v/>
      </c>
      <c r="AR97" s="14" t="str">
        <f>IF(LEN($G97)=0,"",IF(LEN(AR$12)=0,"",IFERROR(_xll.BDP(TKR,$G97,"EQY_FUND_RELATIVE_PERIOD",AR$12,"FA_ADJUSTED",ADJ,"EQY_FUND_CRNCY",CURR_O,"ACCOUNTING_STANDARD_OVERRIDE",ACC_O,"EQY_CONSOLIDATED",CONS_O,"fill=b")*1,"")))</f>
        <v/>
      </c>
      <c r="AS97" s="14" t="str">
        <f>IF(LEN($G97)=0,"",IF(LEN(AS$12)=0,"",IFERROR(_xll.BDP(TKR,$G97,"EQY_FUND_RELATIVE_PERIOD",AS$12,"FA_ADJUSTED",ADJ,"EQY_FUND_CRNCY",CURR_O,"ACCOUNTING_STANDARD_OVERRIDE",ACC_O,"EQY_CONSOLIDATED",CONS_O,"fill=b")*1,"")))</f>
        <v/>
      </c>
      <c r="AT97" s="14" t="str">
        <f>IF(LEN($G97)=0,"",IF(LEN(AT$12)=0,"",IFERROR(_xll.BDP(TKR,$G97,"EQY_FUND_RELATIVE_PERIOD",AT$12,"FA_ADJUSTED",ADJ,"EQY_FUND_CRNCY",CURR_O,"ACCOUNTING_STANDARD_OVERRIDE",ACC_O,"EQY_CONSOLIDATED",CONS_O,"fill=b")*1,"")))</f>
        <v/>
      </c>
      <c r="AU97" s="14" t="str">
        <f>IF(LEN($G97)=0,"",IF(LEN(AU$12)=0,"",IFERROR(_xll.BDP(TKR,$G97,"EQY_FUND_RELATIVE_PERIOD",AU$12,"FA_ADJUSTED",ADJ,"EQY_FUND_CRNCY",CURR_O,"ACCOUNTING_STANDARD_OVERRIDE",ACC_O,"EQY_CONSOLIDATED",CONS_O,"fill=b")*1,"")))</f>
        <v/>
      </c>
      <c r="AV97" s="14" t="str">
        <f>IF(LEN($G97)=0,"",IF(LEN(AV$12)=0,"",IFERROR(_xll.BDP(TKR,$G97,"EQY_FUND_RELATIVE_PERIOD",AV$12,"FA_ADJUSTED",ADJ,"EQY_FUND_CRNCY",CURR_O,"ACCOUNTING_STANDARD_OVERRIDE",ACC_O,"EQY_CONSOLIDATED",CONS_O,"fill=b")*1,"")))</f>
        <v/>
      </c>
      <c r="AW97" s="14" t="str">
        <f>IF(LEN($G97)=0,"",IF(LEN(AW$12)=0,"",IFERROR(_xll.BDP(TKR,$G97,"EQY_FUND_RELATIVE_PERIOD",AW$12,"FA_ADJUSTED",ADJ,"EQY_FUND_CRNCY",CURR_O,"ACCOUNTING_STANDARD_OVERRIDE",ACC_O,"EQY_CONSOLIDATED",CONS_O,"fill=b")*1,"")))</f>
        <v/>
      </c>
      <c r="AX97" s="14" t="str">
        <f>IF(LEN($G97)=0,"",IF(LEN(AX$12)=0,"",IFERROR(_xll.BDP(TKR,$G97,"EQY_FUND_RELATIVE_PERIOD",AX$12,"FA_ADJUSTED",ADJ,"EQY_FUND_CRNCY",CURR_O,"ACCOUNTING_STANDARD_OVERRIDE",ACC_O,"EQY_CONSOLIDATED",CONS_O,"fill=b")*1,"")))</f>
        <v/>
      </c>
      <c r="AY97" s="14" t="str">
        <f>IF(LEN($G97)=0,"",IF(LEN(AY$12)=0,"",IFERROR(_xll.BDP(TKR,$G97,"EQY_FUND_RELATIVE_PERIOD",AY$12,"FA_ADJUSTED",ADJ,"EQY_FUND_CRNCY",CURR_O,"ACCOUNTING_STANDARD_OVERRIDE",ACC_O,"EQY_CONSOLIDATED",CONS_O,"fill=b")*1,"")))</f>
        <v/>
      </c>
      <c r="AZ97" s="14" t="str">
        <f>IF(LEN($G97)=0,"",IF(LEN(AZ$12)=0,"",IFERROR(_xll.BDP(TKR,$G97,"EQY_FUND_RELATIVE_PERIOD",AZ$12,"FA_ADJUSTED",ADJ,"EQY_FUND_CRNCY",CURR_O,"ACCOUNTING_STANDARD_OVERRIDE",ACC_O,"EQY_CONSOLIDATED",CONS_O,"fill=b")*1,"")))</f>
        <v/>
      </c>
      <c r="BA97" s="14" t="str">
        <f>IF(LEN($G97)=0,"",IF(LEN(BA$12)=0,"",IFERROR(_xll.BDP(TKR,$G97,"EQY_FUND_RELATIVE_PERIOD",BA$12,"FA_ADJUSTED",ADJ,"EQY_FUND_CRNCY",CURR_O,"ACCOUNTING_STANDARD_OVERRIDE",ACC_O,"EQY_CONSOLIDATED",CONS_O,"fill=b")*1,"")))</f>
        <v/>
      </c>
      <c r="BB97" s="14" t="str">
        <f>IF(LEN($G97)=0,"",IF(LEN(BB$12)=0,"",IFERROR(_xll.BDP(TKR,$G97,"EQY_FUND_RELATIVE_PERIOD",BB$12,"FA_ADJUSTED",ADJ,"EQY_FUND_CRNCY",CURR_O,"ACCOUNTING_STANDARD_OVERRIDE",ACC_O,"EQY_CONSOLIDATED",CONS_O,"fill=b")*1,"")))</f>
        <v/>
      </c>
      <c r="BC97" s="14" t="str">
        <f>IF(LEN($G97)=0,"",IF(LEN(BC$12)=0,"",IFERROR(_xll.BDP(TKR,$G97,"EQY_FUND_RELATIVE_PERIOD",BC$12,"FA_ADJUSTED",ADJ,"EQY_FUND_CRNCY",CURR_O,"ACCOUNTING_STANDARD_OVERRIDE",ACC_O,"EQY_CONSOLIDATED",CONS_O,"fill=b")*1,"")))</f>
        <v/>
      </c>
      <c r="BD97" s="14" t="str">
        <f>IF(LEN($G97)=0,"",IF(LEN(BD$12)=0,"",IFERROR(_xll.BDP(TKR,$G97,"EQY_FUND_RELATIVE_PERIOD",BD$12,"FA_ADJUSTED",ADJ,"EQY_FUND_CRNCY",CURR_O,"ACCOUNTING_STANDARD_OVERRIDE",ACC_O,"EQY_CONSOLIDATED",CONS_O,"fill=b")*1,"")))</f>
        <v/>
      </c>
    </row>
    <row r="98" spans="17:56">
      <c r="Q98" s="14" t="str">
        <f>IF(LEN($G98)=0,"",IF(LEN(Q$12)=0,"",IFERROR(_xll.BDP(TKR,$G98,"EQY_FUND_RELATIVE_PERIOD",Q$12,"FA_ADJUSTED",ADJ,"EQY_FUND_CRNCY",CURR_O,"ACCOUNTING_STANDARD_OVERRIDE",ACC_O,"EQY_CONSOLIDATED",CONS_O,"fill=b")*1,"")))</f>
        <v/>
      </c>
      <c r="R98" s="14" t="str">
        <f>IF(LEN($G98)=0,"",IF(LEN(R$12)=0,"",IFERROR(_xll.BDP(TKR,$G98,"EQY_FUND_RELATIVE_PERIOD",R$12,"FA_ADJUSTED",ADJ,"EQY_FUND_CRNCY",CURR_O,"ACCOUNTING_STANDARD_OVERRIDE",ACC_O,"EQY_CONSOLIDATED",CONS_O,"fill=b")*1,"")))</f>
        <v/>
      </c>
      <c r="S98" s="14" t="str">
        <f>IF(LEN($G98)=0,"",IF(LEN(S$12)=0,"",IFERROR(_xll.BDP(TKR,$G98,"EQY_FUND_RELATIVE_PERIOD",S$12,"FA_ADJUSTED",ADJ,"EQY_FUND_CRNCY",CURR_O,"ACCOUNTING_STANDARD_OVERRIDE",ACC_O,"EQY_CONSOLIDATED",CONS_O,"fill=b")*1,"")))</f>
        <v/>
      </c>
      <c r="T98" s="14" t="str">
        <f>IF(LEN($G98)=0,"",IF(LEN(T$12)=0,"",IFERROR(_xll.BDP(TKR,$G98,"EQY_FUND_RELATIVE_PERIOD",T$12,"FA_ADJUSTED",ADJ,"EQY_FUND_CRNCY",CURR_O,"ACCOUNTING_STANDARD_OVERRIDE",ACC_O,"EQY_CONSOLIDATED",CONS_O,"fill=b")*1,"")))</f>
        <v/>
      </c>
      <c r="U98" s="14" t="str">
        <f>IF(LEN($G98)=0,"",IF(LEN(U$12)=0,"",IFERROR(_xll.BDP(TKR,$G98,"EQY_FUND_RELATIVE_PERIOD",U$12,"FA_ADJUSTED",ADJ,"EQY_FUND_CRNCY",CURR_O,"ACCOUNTING_STANDARD_OVERRIDE",ACC_O,"EQY_CONSOLIDATED",CONS_O,"fill=b")*1,"")))</f>
        <v/>
      </c>
      <c r="V98" s="14" t="str">
        <f>IF(LEN($G98)=0,"",IF(LEN(V$12)=0,"",IFERROR(_xll.BDP(TKR,$G98,"EQY_FUND_RELATIVE_PERIOD",V$12,"FA_ADJUSTED",ADJ,"EQY_FUND_CRNCY",CURR_O,"ACCOUNTING_STANDARD_OVERRIDE",ACC_O,"EQY_CONSOLIDATED",CONS_O,"fill=b")*1,"")))</f>
        <v/>
      </c>
      <c r="W98" s="14" t="str">
        <f>IF(LEN($G98)=0,"",IF(LEN(W$12)=0,"",IFERROR(_xll.BDP(TKR,$G98,"EQY_FUND_RELATIVE_PERIOD",W$12,"FA_ADJUSTED",ADJ,"EQY_FUND_CRNCY",CURR_O,"ACCOUNTING_STANDARD_OVERRIDE",ACC_O,"EQY_CONSOLIDATED",CONS_O,"fill=b")*1,"")))</f>
        <v/>
      </c>
      <c r="X98" s="14" t="str">
        <f>IF(LEN($G98)=0,"",IF(LEN(X$12)=0,"",IFERROR(_xll.BDP(TKR,$G98,"EQY_FUND_RELATIVE_PERIOD",X$12,"FA_ADJUSTED",ADJ,"EQY_FUND_CRNCY",CURR_O,"ACCOUNTING_STANDARD_OVERRIDE",ACC_O,"EQY_CONSOLIDATED",CONS_O,"fill=b")*1,"")))</f>
        <v/>
      </c>
      <c r="Y98" s="14" t="str">
        <f>IF(LEN($G98)=0,"",IF(LEN(Y$12)=0,"",IFERROR(_xll.BDP(TKR,$G98,"EQY_FUND_RELATIVE_PERIOD",Y$12,"FA_ADJUSTED",ADJ,"EQY_FUND_CRNCY",CURR_O,"ACCOUNTING_STANDARD_OVERRIDE",ACC_O,"EQY_CONSOLIDATED",CONS_O,"fill=b")*1,"")))</f>
        <v/>
      </c>
      <c r="Z98" s="14" t="str">
        <f>IF(LEN($G98)=0,"",IF(LEN(Z$12)=0,"",IFERROR(_xll.BDP(TKR,$G98,"EQY_FUND_RELATIVE_PERIOD",Z$12,"FA_ADJUSTED",ADJ,"EQY_FUND_CRNCY",CURR_O,"ACCOUNTING_STANDARD_OVERRIDE",ACC_O,"EQY_CONSOLIDATED",CONS_O,"fill=b")*1,"")))</f>
        <v/>
      </c>
      <c r="AA98" s="14" t="str">
        <f>IF(LEN($G98)=0,"",IF(LEN(AA$12)=0,"",IFERROR(_xll.BDP(TKR,$G98,"EQY_FUND_RELATIVE_PERIOD",AA$12,"FA_ADJUSTED",ADJ,"EQY_FUND_CRNCY",CURR_O,"ACCOUNTING_STANDARD_OVERRIDE",ACC_O,"EQY_CONSOLIDATED",CONS_O,"fill=b")*1,"")))</f>
        <v/>
      </c>
      <c r="AB98" s="14" t="str">
        <f>IF(LEN($G98)=0,"",IF(LEN(AB$12)=0,"",IFERROR(_xll.BDP(TKR,$G98,"EQY_FUND_RELATIVE_PERIOD",AB$12,"FA_ADJUSTED",ADJ,"EQY_FUND_CRNCY",CURR_O,"ACCOUNTING_STANDARD_OVERRIDE",ACC_O,"EQY_CONSOLIDATED",CONS_O,"fill=b")*1,"")))</f>
        <v/>
      </c>
      <c r="AC98" s="14" t="str">
        <f>IF(LEN($G98)=0,"",IF(LEN(AC$12)=0,"",IFERROR(_xll.BDP(TKR,$G98,"EQY_FUND_RELATIVE_PERIOD",AC$12,"FA_ADJUSTED",ADJ,"EQY_FUND_CRNCY",CURR_O,"ACCOUNTING_STANDARD_OVERRIDE",ACC_O,"EQY_CONSOLIDATED",CONS_O,"fill=b")*1,"")))</f>
        <v/>
      </c>
      <c r="AD98" s="14" t="str">
        <f>IF(LEN($G98)=0,"",IF(LEN(AD$12)=0,"",IFERROR(_xll.BDP(TKR,$G98,"EQY_FUND_RELATIVE_PERIOD",AD$12,"FA_ADJUSTED",ADJ,"EQY_FUND_CRNCY",CURR_O,"ACCOUNTING_STANDARD_OVERRIDE",ACC_O,"EQY_CONSOLIDATED",CONS_O,"fill=b")*1,"")))</f>
        <v/>
      </c>
      <c r="AE98" s="14" t="str">
        <f>IF(LEN($G98)=0,"",IF(LEN(AE$12)=0,"",IFERROR(_xll.BDP(TKR,$G98,"EQY_FUND_RELATIVE_PERIOD",AE$12,"FA_ADJUSTED",ADJ,"EQY_FUND_CRNCY",CURR_O,"ACCOUNTING_STANDARD_OVERRIDE",ACC_O,"EQY_CONSOLIDATED",CONS_O,"fill=b")*1,"")))</f>
        <v/>
      </c>
      <c r="AF98" s="14" t="str">
        <f>IF(LEN($G98)=0,"",IF(LEN(AF$12)=0,"",IFERROR(_xll.BDP(TKR,$G98,"EQY_FUND_RELATIVE_PERIOD",AF$12,"FA_ADJUSTED",ADJ,"EQY_FUND_CRNCY",CURR_O,"ACCOUNTING_STANDARD_OVERRIDE",ACC_O,"EQY_CONSOLIDATED",CONS_O,"fill=b")*1,"")))</f>
        <v/>
      </c>
      <c r="AG98" s="14" t="str">
        <f>IF(LEN($G98)=0,"",IF(LEN(AG$12)=0,"",IFERROR(_xll.BDP(TKR,$G98,"EQY_FUND_RELATIVE_PERIOD",AG$12,"FA_ADJUSTED",ADJ,"EQY_FUND_CRNCY",CURR_O,"ACCOUNTING_STANDARD_OVERRIDE",ACC_O,"EQY_CONSOLIDATED",CONS_O,"fill=b")*1,"")))</f>
        <v/>
      </c>
      <c r="AH98" s="14" t="str">
        <f>IF(LEN($G98)=0,"",IF(LEN(AH$12)=0,"",IFERROR(_xll.BDP(TKR,$G98,"EQY_FUND_RELATIVE_PERIOD",AH$12,"FA_ADJUSTED",ADJ,"EQY_FUND_CRNCY",CURR_O,"ACCOUNTING_STANDARD_OVERRIDE",ACC_O,"EQY_CONSOLIDATED",CONS_O,"fill=b")*1,"")))</f>
        <v/>
      </c>
      <c r="AI98" s="14" t="str">
        <f>IF(LEN($G98)=0,"",IF(LEN(AI$12)=0,"",IFERROR(_xll.BDP(TKR,$G98,"EQY_FUND_RELATIVE_PERIOD",AI$12,"FA_ADJUSTED",ADJ,"EQY_FUND_CRNCY",CURR_O,"ACCOUNTING_STANDARD_OVERRIDE",ACC_O,"EQY_CONSOLIDATED",CONS_O,"fill=b")*1,"")))</f>
        <v/>
      </c>
      <c r="AJ98" s="14" t="str">
        <f>IF(LEN($G98)=0,"",IF(LEN(AJ$12)=0,"",IFERROR(_xll.BDP(TKR,$G98,"EQY_FUND_RELATIVE_PERIOD",AJ$12,"FA_ADJUSTED",ADJ,"EQY_FUND_CRNCY",CURR_O,"ACCOUNTING_STANDARD_OVERRIDE",ACC_O,"EQY_CONSOLIDATED",CONS_O,"fill=b")*1,"")))</f>
        <v/>
      </c>
      <c r="AK98" s="14" t="str">
        <f>IF(LEN($G98)=0,"",IF(LEN(AK$12)=0,"",IFERROR(_xll.BDP(TKR,$G98,"EQY_FUND_RELATIVE_PERIOD",AK$12,"FA_ADJUSTED",ADJ,"EQY_FUND_CRNCY",CURR_O,"ACCOUNTING_STANDARD_OVERRIDE",ACC_O,"EQY_CONSOLIDATED",CONS_O,"fill=b")*1,"")))</f>
        <v/>
      </c>
      <c r="AL98" s="14" t="str">
        <f>IF(LEN($G98)=0,"",IF(LEN(AL$12)=0,"",IFERROR(_xll.BDP(TKR,$G98,"EQY_FUND_RELATIVE_PERIOD",AL$12,"FA_ADJUSTED",ADJ,"EQY_FUND_CRNCY",CURR_O,"ACCOUNTING_STANDARD_OVERRIDE",ACC_O,"EQY_CONSOLIDATED",CONS_O,"fill=b")*1,"")))</f>
        <v/>
      </c>
      <c r="AM98" s="14" t="str">
        <f>IF(LEN($G98)=0,"",IF(LEN(AM$12)=0,"",IFERROR(_xll.BDP(TKR,$G98,"EQY_FUND_RELATIVE_PERIOD",AM$12,"FA_ADJUSTED",ADJ,"EQY_FUND_CRNCY",CURR_O,"ACCOUNTING_STANDARD_OVERRIDE",ACC_O,"EQY_CONSOLIDATED",CONS_O,"fill=b")*1,"")))</f>
        <v/>
      </c>
      <c r="AN98" s="14" t="str">
        <f>IF(LEN($G98)=0,"",IF(LEN(AN$12)=0,"",IFERROR(_xll.BDP(TKR,$G98,"EQY_FUND_RELATIVE_PERIOD",AN$12,"FA_ADJUSTED",ADJ,"EQY_FUND_CRNCY",CURR_O,"ACCOUNTING_STANDARD_OVERRIDE",ACC_O,"EQY_CONSOLIDATED",CONS_O,"fill=b")*1,"")))</f>
        <v/>
      </c>
      <c r="AO98" s="14" t="str">
        <f>IF(LEN($G98)=0,"",IF(LEN(AO$12)=0,"",IFERROR(_xll.BDP(TKR,$G98,"EQY_FUND_RELATIVE_PERIOD",AO$12,"FA_ADJUSTED",ADJ,"EQY_FUND_CRNCY",CURR_O,"ACCOUNTING_STANDARD_OVERRIDE",ACC_O,"EQY_CONSOLIDATED",CONS_O,"fill=b")*1,"")))</f>
        <v/>
      </c>
      <c r="AP98" s="14" t="str">
        <f>IF(LEN($G98)=0,"",IF(LEN(AP$12)=0,"",IFERROR(_xll.BDP(TKR,$G98,"EQY_FUND_RELATIVE_PERIOD",AP$12,"FA_ADJUSTED",ADJ,"EQY_FUND_CRNCY",CURR_O,"ACCOUNTING_STANDARD_OVERRIDE",ACC_O,"EQY_CONSOLIDATED",CONS_O,"fill=b")*1,"")))</f>
        <v/>
      </c>
      <c r="AQ98" s="14" t="str">
        <f>IF(LEN($G98)=0,"",IF(LEN(AQ$12)=0,"",IFERROR(_xll.BDP(TKR,$G98,"EQY_FUND_RELATIVE_PERIOD",AQ$12,"FA_ADJUSTED",ADJ,"EQY_FUND_CRNCY",CURR_O,"ACCOUNTING_STANDARD_OVERRIDE",ACC_O,"EQY_CONSOLIDATED",CONS_O,"fill=b")*1,"")))</f>
        <v/>
      </c>
      <c r="AR98" s="14" t="str">
        <f>IF(LEN($G98)=0,"",IF(LEN(AR$12)=0,"",IFERROR(_xll.BDP(TKR,$G98,"EQY_FUND_RELATIVE_PERIOD",AR$12,"FA_ADJUSTED",ADJ,"EQY_FUND_CRNCY",CURR_O,"ACCOUNTING_STANDARD_OVERRIDE",ACC_O,"EQY_CONSOLIDATED",CONS_O,"fill=b")*1,"")))</f>
        <v/>
      </c>
      <c r="AS98" s="14" t="str">
        <f>IF(LEN($G98)=0,"",IF(LEN(AS$12)=0,"",IFERROR(_xll.BDP(TKR,$G98,"EQY_FUND_RELATIVE_PERIOD",AS$12,"FA_ADJUSTED",ADJ,"EQY_FUND_CRNCY",CURR_O,"ACCOUNTING_STANDARD_OVERRIDE",ACC_O,"EQY_CONSOLIDATED",CONS_O,"fill=b")*1,"")))</f>
        <v/>
      </c>
      <c r="AT98" s="14" t="str">
        <f>IF(LEN($G98)=0,"",IF(LEN(AT$12)=0,"",IFERROR(_xll.BDP(TKR,$G98,"EQY_FUND_RELATIVE_PERIOD",AT$12,"FA_ADJUSTED",ADJ,"EQY_FUND_CRNCY",CURR_O,"ACCOUNTING_STANDARD_OVERRIDE",ACC_O,"EQY_CONSOLIDATED",CONS_O,"fill=b")*1,"")))</f>
        <v/>
      </c>
      <c r="AU98" s="14" t="str">
        <f>IF(LEN($G98)=0,"",IF(LEN(AU$12)=0,"",IFERROR(_xll.BDP(TKR,$G98,"EQY_FUND_RELATIVE_PERIOD",AU$12,"FA_ADJUSTED",ADJ,"EQY_FUND_CRNCY",CURR_O,"ACCOUNTING_STANDARD_OVERRIDE",ACC_O,"EQY_CONSOLIDATED",CONS_O,"fill=b")*1,"")))</f>
        <v/>
      </c>
      <c r="AV98" s="14" t="str">
        <f>IF(LEN($G98)=0,"",IF(LEN(AV$12)=0,"",IFERROR(_xll.BDP(TKR,$G98,"EQY_FUND_RELATIVE_PERIOD",AV$12,"FA_ADJUSTED",ADJ,"EQY_FUND_CRNCY",CURR_O,"ACCOUNTING_STANDARD_OVERRIDE",ACC_O,"EQY_CONSOLIDATED",CONS_O,"fill=b")*1,"")))</f>
        <v/>
      </c>
      <c r="AW98" s="14" t="str">
        <f>IF(LEN($G98)=0,"",IF(LEN(AW$12)=0,"",IFERROR(_xll.BDP(TKR,$G98,"EQY_FUND_RELATIVE_PERIOD",AW$12,"FA_ADJUSTED",ADJ,"EQY_FUND_CRNCY",CURR_O,"ACCOUNTING_STANDARD_OVERRIDE",ACC_O,"EQY_CONSOLIDATED",CONS_O,"fill=b")*1,"")))</f>
        <v/>
      </c>
      <c r="AX98" s="14" t="str">
        <f>IF(LEN($G98)=0,"",IF(LEN(AX$12)=0,"",IFERROR(_xll.BDP(TKR,$G98,"EQY_FUND_RELATIVE_PERIOD",AX$12,"FA_ADJUSTED",ADJ,"EQY_FUND_CRNCY",CURR_O,"ACCOUNTING_STANDARD_OVERRIDE",ACC_O,"EQY_CONSOLIDATED",CONS_O,"fill=b")*1,"")))</f>
        <v/>
      </c>
      <c r="AY98" s="14" t="str">
        <f>IF(LEN($G98)=0,"",IF(LEN(AY$12)=0,"",IFERROR(_xll.BDP(TKR,$G98,"EQY_FUND_RELATIVE_PERIOD",AY$12,"FA_ADJUSTED",ADJ,"EQY_FUND_CRNCY",CURR_O,"ACCOUNTING_STANDARD_OVERRIDE",ACC_O,"EQY_CONSOLIDATED",CONS_O,"fill=b")*1,"")))</f>
        <v/>
      </c>
      <c r="AZ98" s="14" t="str">
        <f>IF(LEN($G98)=0,"",IF(LEN(AZ$12)=0,"",IFERROR(_xll.BDP(TKR,$G98,"EQY_FUND_RELATIVE_PERIOD",AZ$12,"FA_ADJUSTED",ADJ,"EQY_FUND_CRNCY",CURR_O,"ACCOUNTING_STANDARD_OVERRIDE",ACC_O,"EQY_CONSOLIDATED",CONS_O,"fill=b")*1,"")))</f>
        <v/>
      </c>
      <c r="BA98" s="14" t="str">
        <f>IF(LEN($G98)=0,"",IF(LEN(BA$12)=0,"",IFERROR(_xll.BDP(TKR,$G98,"EQY_FUND_RELATIVE_PERIOD",BA$12,"FA_ADJUSTED",ADJ,"EQY_FUND_CRNCY",CURR_O,"ACCOUNTING_STANDARD_OVERRIDE",ACC_O,"EQY_CONSOLIDATED",CONS_O,"fill=b")*1,"")))</f>
        <v/>
      </c>
      <c r="BB98" s="14" t="str">
        <f>IF(LEN($G98)=0,"",IF(LEN(BB$12)=0,"",IFERROR(_xll.BDP(TKR,$G98,"EQY_FUND_RELATIVE_PERIOD",BB$12,"FA_ADJUSTED",ADJ,"EQY_FUND_CRNCY",CURR_O,"ACCOUNTING_STANDARD_OVERRIDE",ACC_O,"EQY_CONSOLIDATED",CONS_O,"fill=b")*1,"")))</f>
        <v/>
      </c>
      <c r="BC98" s="14" t="str">
        <f>IF(LEN($G98)=0,"",IF(LEN(BC$12)=0,"",IFERROR(_xll.BDP(TKR,$G98,"EQY_FUND_RELATIVE_PERIOD",BC$12,"FA_ADJUSTED",ADJ,"EQY_FUND_CRNCY",CURR_O,"ACCOUNTING_STANDARD_OVERRIDE",ACC_O,"EQY_CONSOLIDATED",CONS_O,"fill=b")*1,"")))</f>
        <v/>
      </c>
      <c r="BD98" s="14" t="str">
        <f>IF(LEN($G98)=0,"",IF(LEN(BD$12)=0,"",IFERROR(_xll.BDP(TKR,$G98,"EQY_FUND_RELATIVE_PERIOD",BD$12,"FA_ADJUSTED",ADJ,"EQY_FUND_CRNCY",CURR_O,"ACCOUNTING_STANDARD_OVERRIDE",ACC_O,"EQY_CONSOLIDATED",CONS_O,"fill=b")*1,"")))</f>
        <v/>
      </c>
    </row>
    <row r="99" spans="17:56">
      <c r="Q99" s="14" t="str">
        <f>IF(LEN($G99)=0,"",IF(LEN(Q$12)=0,"",IFERROR(_xll.BDP(TKR,$G99,"EQY_FUND_RELATIVE_PERIOD",Q$12,"FA_ADJUSTED",ADJ,"EQY_FUND_CRNCY",CURR_O,"ACCOUNTING_STANDARD_OVERRIDE",ACC_O,"EQY_CONSOLIDATED",CONS_O,"fill=b")*1,"")))</f>
        <v/>
      </c>
      <c r="R99" s="14" t="str">
        <f>IF(LEN($G99)=0,"",IF(LEN(R$12)=0,"",IFERROR(_xll.BDP(TKR,$G99,"EQY_FUND_RELATIVE_PERIOD",R$12,"FA_ADJUSTED",ADJ,"EQY_FUND_CRNCY",CURR_O,"ACCOUNTING_STANDARD_OVERRIDE",ACC_O,"EQY_CONSOLIDATED",CONS_O,"fill=b")*1,"")))</f>
        <v/>
      </c>
      <c r="S99" s="14" t="str">
        <f>IF(LEN($G99)=0,"",IF(LEN(S$12)=0,"",IFERROR(_xll.BDP(TKR,$G99,"EQY_FUND_RELATIVE_PERIOD",S$12,"FA_ADJUSTED",ADJ,"EQY_FUND_CRNCY",CURR_O,"ACCOUNTING_STANDARD_OVERRIDE",ACC_O,"EQY_CONSOLIDATED",CONS_O,"fill=b")*1,"")))</f>
        <v/>
      </c>
      <c r="T99" s="14" t="str">
        <f>IF(LEN($G99)=0,"",IF(LEN(T$12)=0,"",IFERROR(_xll.BDP(TKR,$G99,"EQY_FUND_RELATIVE_PERIOD",T$12,"FA_ADJUSTED",ADJ,"EQY_FUND_CRNCY",CURR_O,"ACCOUNTING_STANDARD_OVERRIDE",ACC_O,"EQY_CONSOLIDATED",CONS_O,"fill=b")*1,"")))</f>
        <v/>
      </c>
      <c r="U99" s="14" t="str">
        <f>IF(LEN($G99)=0,"",IF(LEN(U$12)=0,"",IFERROR(_xll.BDP(TKR,$G99,"EQY_FUND_RELATIVE_PERIOD",U$12,"FA_ADJUSTED",ADJ,"EQY_FUND_CRNCY",CURR_O,"ACCOUNTING_STANDARD_OVERRIDE",ACC_O,"EQY_CONSOLIDATED",CONS_O,"fill=b")*1,"")))</f>
        <v/>
      </c>
      <c r="V99" s="14" t="str">
        <f>IF(LEN($G99)=0,"",IF(LEN(V$12)=0,"",IFERROR(_xll.BDP(TKR,$G99,"EQY_FUND_RELATIVE_PERIOD",V$12,"FA_ADJUSTED",ADJ,"EQY_FUND_CRNCY",CURR_O,"ACCOUNTING_STANDARD_OVERRIDE",ACC_O,"EQY_CONSOLIDATED",CONS_O,"fill=b")*1,"")))</f>
        <v/>
      </c>
      <c r="W99" s="14" t="str">
        <f>IF(LEN($G99)=0,"",IF(LEN(W$12)=0,"",IFERROR(_xll.BDP(TKR,$G99,"EQY_FUND_RELATIVE_PERIOD",W$12,"FA_ADJUSTED",ADJ,"EQY_FUND_CRNCY",CURR_O,"ACCOUNTING_STANDARD_OVERRIDE",ACC_O,"EQY_CONSOLIDATED",CONS_O,"fill=b")*1,"")))</f>
        <v/>
      </c>
      <c r="X99" s="14" t="str">
        <f>IF(LEN($G99)=0,"",IF(LEN(X$12)=0,"",IFERROR(_xll.BDP(TKR,$G99,"EQY_FUND_RELATIVE_PERIOD",X$12,"FA_ADJUSTED",ADJ,"EQY_FUND_CRNCY",CURR_O,"ACCOUNTING_STANDARD_OVERRIDE",ACC_O,"EQY_CONSOLIDATED",CONS_O,"fill=b")*1,"")))</f>
        <v/>
      </c>
      <c r="Y99" s="14" t="str">
        <f>IF(LEN($G99)=0,"",IF(LEN(Y$12)=0,"",IFERROR(_xll.BDP(TKR,$G99,"EQY_FUND_RELATIVE_PERIOD",Y$12,"FA_ADJUSTED",ADJ,"EQY_FUND_CRNCY",CURR_O,"ACCOUNTING_STANDARD_OVERRIDE",ACC_O,"EQY_CONSOLIDATED",CONS_O,"fill=b")*1,"")))</f>
        <v/>
      </c>
      <c r="Z99" s="14" t="str">
        <f>IF(LEN($G99)=0,"",IF(LEN(Z$12)=0,"",IFERROR(_xll.BDP(TKR,$G99,"EQY_FUND_RELATIVE_PERIOD",Z$12,"FA_ADJUSTED",ADJ,"EQY_FUND_CRNCY",CURR_O,"ACCOUNTING_STANDARD_OVERRIDE",ACC_O,"EQY_CONSOLIDATED",CONS_O,"fill=b")*1,"")))</f>
        <v/>
      </c>
      <c r="AA99" s="14" t="str">
        <f>IF(LEN($G99)=0,"",IF(LEN(AA$12)=0,"",IFERROR(_xll.BDP(TKR,$G99,"EQY_FUND_RELATIVE_PERIOD",AA$12,"FA_ADJUSTED",ADJ,"EQY_FUND_CRNCY",CURR_O,"ACCOUNTING_STANDARD_OVERRIDE",ACC_O,"EQY_CONSOLIDATED",CONS_O,"fill=b")*1,"")))</f>
        <v/>
      </c>
      <c r="AB99" s="14" t="str">
        <f>IF(LEN($G99)=0,"",IF(LEN(AB$12)=0,"",IFERROR(_xll.BDP(TKR,$G99,"EQY_FUND_RELATIVE_PERIOD",AB$12,"FA_ADJUSTED",ADJ,"EQY_FUND_CRNCY",CURR_O,"ACCOUNTING_STANDARD_OVERRIDE",ACC_O,"EQY_CONSOLIDATED",CONS_O,"fill=b")*1,"")))</f>
        <v/>
      </c>
      <c r="AC99" s="14" t="str">
        <f>IF(LEN($G99)=0,"",IF(LEN(AC$12)=0,"",IFERROR(_xll.BDP(TKR,$G99,"EQY_FUND_RELATIVE_PERIOD",AC$12,"FA_ADJUSTED",ADJ,"EQY_FUND_CRNCY",CURR_O,"ACCOUNTING_STANDARD_OVERRIDE",ACC_O,"EQY_CONSOLIDATED",CONS_O,"fill=b")*1,"")))</f>
        <v/>
      </c>
      <c r="AD99" s="14" t="str">
        <f>IF(LEN($G99)=0,"",IF(LEN(AD$12)=0,"",IFERROR(_xll.BDP(TKR,$G99,"EQY_FUND_RELATIVE_PERIOD",AD$12,"FA_ADJUSTED",ADJ,"EQY_FUND_CRNCY",CURR_O,"ACCOUNTING_STANDARD_OVERRIDE",ACC_O,"EQY_CONSOLIDATED",CONS_O,"fill=b")*1,"")))</f>
        <v/>
      </c>
      <c r="AE99" s="14" t="str">
        <f>IF(LEN($G99)=0,"",IF(LEN(AE$12)=0,"",IFERROR(_xll.BDP(TKR,$G99,"EQY_FUND_RELATIVE_PERIOD",AE$12,"FA_ADJUSTED",ADJ,"EQY_FUND_CRNCY",CURR_O,"ACCOUNTING_STANDARD_OVERRIDE",ACC_O,"EQY_CONSOLIDATED",CONS_O,"fill=b")*1,"")))</f>
        <v/>
      </c>
      <c r="AF99" s="14" t="str">
        <f>IF(LEN($G99)=0,"",IF(LEN(AF$12)=0,"",IFERROR(_xll.BDP(TKR,$G99,"EQY_FUND_RELATIVE_PERIOD",AF$12,"FA_ADJUSTED",ADJ,"EQY_FUND_CRNCY",CURR_O,"ACCOUNTING_STANDARD_OVERRIDE",ACC_O,"EQY_CONSOLIDATED",CONS_O,"fill=b")*1,"")))</f>
        <v/>
      </c>
      <c r="AG99" s="14" t="str">
        <f>IF(LEN($G99)=0,"",IF(LEN(AG$12)=0,"",IFERROR(_xll.BDP(TKR,$G99,"EQY_FUND_RELATIVE_PERIOD",AG$12,"FA_ADJUSTED",ADJ,"EQY_FUND_CRNCY",CURR_O,"ACCOUNTING_STANDARD_OVERRIDE",ACC_O,"EQY_CONSOLIDATED",CONS_O,"fill=b")*1,"")))</f>
        <v/>
      </c>
      <c r="AH99" s="14" t="str">
        <f>IF(LEN($G99)=0,"",IF(LEN(AH$12)=0,"",IFERROR(_xll.BDP(TKR,$G99,"EQY_FUND_RELATIVE_PERIOD",AH$12,"FA_ADJUSTED",ADJ,"EQY_FUND_CRNCY",CURR_O,"ACCOUNTING_STANDARD_OVERRIDE",ACC_O,"EQY_CONSOLIDATED",CONS_O,"fill=b")*1,"")))</f>
        <v/>
      </c>
      <c r="AI99" s="14" t="str">
        <f>IF(LEN($G99)=0,"",IF(LEN(AI$12)=0,"",IFERROR(_xll.BDP(TKR,$G99,"EQY_FUND_RELATIVE_PERIOD",AI$12,"FA_ADJUSTED",ADJ,"EQY_FUND_CRNCY",CURR_O,"ACCOUNTING_STANDARD_OVERRIDE",ACC_O,"EQY_CONSOLIDATED",CONS_O,"fill=b")*1,"")))</f>
        <v/>
      </c>
      <c r="AJ99" s="14" t="str">
        <f>IF(LEN($G99)=0,"",IF(LEN(AJ$12)=0,"",IFERROR(_xll.BDP(TKR,$G99,"EQY_FUND_RELATIVE_PERIOD",AJ$12,"FA_ADJUSTED",ADJ,"EQY_FUND_CRNCY",CURR_O,"ACCOUNTING_STANDARD_OVERRIDE",ACC_O,"EQY_CONSOLIDATED",CONS_O,"fill=b")*1,"")))</f>
        <v/>
      </c>
      <c r="AK99" s="14" t="str">
        <f>IF(LEN($G99)=0,"",IF(LEN(AK$12)=0,"",IFERROR(_xll.BDP(TKR,$G99,"EQY_FUND_RELATIVE_PERIOD",AK$12,"FA_ADJUSTED",ADJ,"EQY_FUND_CRNCY",CURR_O,"ACCOUNTING_STANDARD_OVERRIDE",ACC_O,"EQY_CONSOLIDATED",CONS_O,"fill=b")*1,"")))</f>
        <v/>
      </c>
      <c r="AL99" s="14" t="str">
        <f>IF(LEN($G99)=0,"",IF(LEN(AL$12)=0,"",IFERROR(_xll.BDP(TKR,$G99,"EQY_FUND_RELATIVE_PERIOD",AL$12,"FA_ADJUSTED",ADJ,"EQY_FUND_CRNCY",CURR_O,"ACCOUNTING_STANDARD_OVERRIDE",ACC_O,"EQY_CONSOLIDATED",CONS_O,"fill=b")*1,"")))</f>
        <v/>
      </c>
      <c r="AM99" s="14" t="str">
        <f>IF(LEN($G99)=0,"",IF(LEN(AM$12)=0,"",IFERROR(_xll.BDP(TKR,$G99,"EQY_FUND_RELATIVE_PERIOD",AM$12,"FA_ADJUSTED",ADJ,"EQY_FUND_CRNCY",CURR_O,"ACCOUNTING_STANDARD_OVERRIDE",ACC_O,"EQY_CONSOLIDATED",CONS_O,"fill=b")*1,"")))</f>
        <v/>
      </c>
      <c r="AN99" s="14" t="str">
        <f>IF(LEN($G99)=0,"",IF(LEN(AN$12)=0,"",IFERROR(_xll.BDP(TKR,$G99,"EQY_FUND_RELATIVE_PERIOD",AN$12,"FA_ADJUSTED",ADJ,"EQY_FUND_CRNCY",CURR_O,"ACCOUNTING_STANDARD_OVERRIDE",ACC_O,"EQY_CONSOLIDATED",CONS_O,"fill=b")*1,"")))</f>
        <v/>
      </c>
      <c r="AO99" s="14" t="str">
        <f>IF(LEN($G99)=0,"",IF(LEN(AO$12)=0,"",IFERROR(_xll.BDP(TKR,$G99,"EQY_FUND_RELATIVE_PERIOD",AO$12,"FA_ADJUSTED",ADJ,"EQY_FUND_CRNCY",CURR_O,"ACCOUNTING_STANDARD_OVERRIDE",ACC_O,"EQY_CONSOLIDATED",CONS_O,"fill=b")*1,"")))</f>
        <v/>
      </c>
      <c r="AP99" s="14" t="str">
        <f>IF(LEN($G99)=0,"",IF(LEN(AP$12)=0,"",IFERROR(_xll.BDP(TKR,$G99,"EQY_FUND_RELATIVE_PERIOD",AP$12,"FA_ADJUSTED",ADJ,"EQY_FUND_CRNCY",CURR_O,"ACCOUNTING_STANDARD_OVERRIDE",ACC_O,"EQY_CONSOLIDATED",CONS_O,"fill=b")*1,"")))</f>
        <v/>
      </c>
      <c r="AQ99" s="14" t="str">
        <f>IF(LEN($G99)=0,"",IF(LEN(AQ$12)=0,"",IFERROR(_xll.BDP(TKR,$G99,"EQY_FUND_RELATIVE_PERIOD",AQ$12,"FA_ADJUSTED",ADJ,"EQY_FUND_CRNCY",CURR_O,"ACCOUNTING_STANDARD_OVERRIDE",ACC_O,"EQY_CONSOLIDATED",CONS_O,"fill=b")*1,"")))</f>
        <v/>
      </c>
      <c r="AR99" s="14" t="str">
        <f>IF(LEN($G99)=0,"",IF(LEN(AR$12)=0,"",IFERROR(_xll.BDP(TKR,$G99,"EQY_FUND_RELATIVE_PERIOD",AR$12,"FA_ADJUSTED",ADJ,"EQY_FUND_CRNCY",CURR_O,"ACCOUNTING_STANDARD_OVERRIDE",ACC_O,"EQY_CONSOLIDATED",CONS_O,"fill=b")*1,"")))</f>
        <v/>
      </c>
      <c r="AS99" s="14" t="str">
        <f>IF(LEN($G99)=0,"",IF(LEN(AS$12)=0,"",IFERROR(_xll.BDP(TKR,$G99,"EQY_FUND_RELATIVE_PERIOD",AS$12,"FA_ADJUSTED",ADJ,"EQY_FUND_CRNCY",CURR_O,"ACCOUNTING_STANDARD_OVERRIDE",ACC_O,"EQY_CONSOLIDATED",CONS_O,"fill=b")*1,"")))</f>
        <v/>
      </c>
      <c r="AT99" s="14" t="str">
        <f>IF(LEN($G99)=0,"",IF(LEN(AT$12)=0,"",IFERROR(_xll.BDP(TKR,$G99,"EQY_FUND_RELATIVE_PERIOD",AT$12,"FA_ADJUSTED",ADJ,"EQY_FUND_CRNCY",CURR_O,"ACCOUNTING_STANDARD_OVERRIDE",ACC_O,"EQY_CONSOLIDATED",CONS_O,"fill=b")*1,"")))</f>
        <v/>
      </c>
      <c r="AU99" s="14" t="str">
        <f>IF(LEN($G99)=0,"",IF(LEN(AU$12)=0,"",IFERROR(_xll.BDP(TKR,$G99,"EQY_FUND_RELATIVE_PERIOD",AU$12,"FA_ADJUSTED",ADJ,"EQY_FUND_CRNCY",CURR_O,"ACCOUNTING_STANDARD_OVERRIDE",ACC_O,"EQY_CONSOLIDATED",CONS_O,"fill=b")*1,"")))</f>
        <v/>
      </c>
      <c r="AV99" s="14" t="str">
        <f>IF(LEN($G99)=0,"",IF(LEN(AV$12)=0,"",IFERROR(_xll.BDP(TKR,$G99,"EQY_FUND_RELATIVE_PERIOD",AV$12,"FA_ADJUSTED",ADJ,"EQY_FUND_CRNCY",CURR_O,"ACCOUNTING_STANDARD_OVERRIDE",ACC_O,"EQY_CONSOLIDATED",CONS_O,"fill=b")*1,"")))</f>
        <v/>
      </c>
      <c r="AW99" s="14" t="str">
        <f>IF(LEN($G99)=0,"",IF(LEN(AW$12)=0,"",IFERROR(_xll.BDP(TKR,$G99,"EQY_FUND_RELATIVE_PERIOD",AW$12,"FA_ADJUSTED",ADJ,"EQY_FUND_CRNCY",CURR_O,"ACCOUNTING_STANDARD_OVERRIDE",ACC_O,"EQY_CONSOLIDATED",CONS_O,"fill=b")*1,"")))</f>
        <v/>
      </c>
      <c r="AX99" s="14" t="str">
        <f>IF(LEN($G99)=0,"",IF(LEN(AX$12)=0,"",IFERROR(_xll.BDP(TKR,$G99,"EQY_FUND_RELATIVE_PERIOD",AX$12,"FA_ADJUSTED",ADJ,"EQY_FUND_CRNCY",CURR_O,"ACCOUNTING_STANDARD_OVERRIDE",ACC_O,"EQY_CONSOLIDATED",CONS_O,"fill=b")*1,"")))</f>
        <v/>
      </c>
      <c r="AY99" s="14" t="str">
        <f>IF(LEN($G99)=0,"",IF(LEN(AY$12)=0,"",IFERROR(_xll.BDP(TKR,$G99,"EQY_FUND_RELATIVE_PERIOD",AY$12,"FA_ADJUSTED",ADJ,"EQY_FUND_CRNCY",CURR_O,"ACCOUNTING_STANDARD_OVERRIDE",ACC_O,"EQY_CONSOLIDATED",CONS_O,"fill=b")*1,"")))</f>
        <v/>
      </c>
      <c r="AZ99" s="14" t="str">
        <f>IF(LEN($G99)=0,"",IF(LEN(AZ$12)=0,"",IFERROR(_xll.BDP(TKR,$G99,"EQY_FUND_RELATIVE_PERIOD",AZ$12,"FA_ADJUSTED",ADJ,"EQY_FUND_CRNCY",CURR_O,"ACCOUNTING_STANDARD_OVERRIDE",ACC_O,"EQY_CONSOLIDATED",CONS_O,"fill=b")*1,"")))</f>
        <v/>
      </c>
      <c r="BA99" s="14" t="str">
        <f>IF(LEN($G99)=0,"",IF(LEN(BA$12)=0,"",IFERROR(_xll.BDP(TKR,$G99,"EQY_FUND_RELATIVE_PERIOD",BA$12,"FA_ADJUSTED",ADJ,"EQY_FUND_CRNCY",CURR_O,"ACCOUNTING_STANDARD_OVERRIDE",ACC_O,"EQY_CONSOLIDATED",CONS_O,"fill=b")*1,"")))</f>
        <v/>
      </c>
      <c r="BB99" s="14" t="str">
        <f>IF(LEN($G99)=0,"",IF(LEN(BB$12)=0,"",IFERROR(_xll.BDP(TKR,$G99,"EQY_FUND_RELATIVE_PERIOD",BB$12,"FA_ADJUSTED",ADJ,"EQY_FUND_CRNCY",CURR_O,"ACCOUNTING_STANDARD_OVERRIDE",ACC_O,"EQY_CONSOLIDATED",CONS_O,"fill=b")*1,"")))</f>
        <v/>
      </c>
      <c r="BC99" s="14" t="str">
        <f>IF(LEN($G99)=0,"",IF(LEN(BC$12)=0,"",IFERROR(_xll.BDP(TKR,$G99,"EQY_FUND_RELATIVE_PERIOD",BC$12,"FA_ADJUSTED",ADJ,"EQY_FUND_CRNCY",CURR_O,"ACCOUNTING_STANDARD_OVERRIDE",ACC_O,"EQY_CONSOLIDATED",CONS_O,"fill=b")*1,"")))</f>
        <v/>
      </c>
      <c r="BD99" s="14" t="str">
        <f>IF(LEN($G99)=0,"",IF(LEN(BD$12)=0,"",IFERROR(_xll.BDP(TKR,$G99,"EQY_FUND_RELATIVE_PERIOD",BD$12,"FA_ADJUSTED",ADJ,"EQY_FUND_CRNCY",CURR_O,"ACCOUNTING_STANDARD_OVERRIDE",ACC_O,"EQY_CONSOLIDATED",CONS_O,"fill=b")*1,"")))</f>
        <v/>
      </c>
    </row>
    <row r="100" spans="17:56">
      <c r="Q100" s="14" t="str">
        <f>IF(LEN($G100)=0,"",IF(LEN(Q$12)=0,"",IFERROR(_xll.BDP(TKR,$G100,"EQY_FUND_RELATIVE_PERIOD",Q$12,"FA_ADJUSTED",ADJ,"EQY_FUND_CRNCY",CURR_O,"ACCOUNTING_STANDARD_OVERRIDE",ACC_O,"EQY_CONSOLIDATED",CONS_O,"fill=b")*1,"")))</f>
        <v/>
      </c>
      <c r="R100" s="14" t="str">
        <f>IF(LEN($G100)=0,"",IF(LEN(R$12)=0,"",IFERROR(_xll.BDP(TKR,$G100,"EQY_FUND_RELATIVE_PERIOD",R$12,"FA_ADJUSTED",ADJ,"EQY_FUND_CRNCY",CURR_O,"ACCOUNTING_STANDARD_OVERRIDE",ACC_O,"EQY_CONSOLIDATED",CONS_O,"fill=b")*1,"")))</f>
        <v/>
      </c>
      <c r="S100" s="14" t="str">
        <f>IF(LEN($G100)=0,"",IF(LEN(S$12)=0,"",IFERROR(_xll.BDP(TKR,$G100,"EQY_FUND_RELATIVE_PERIOD",S$12,"FA_ADJUSTED",ADJ,"EQY_FUND_CRNCY",CURR_O,"ACCOUNTING_STANDARD_OVERRIDE",ACC_O,"EQY_CONSOLIDATED",CONS_O,"fill=b")*1,"")))</f>
        <v/>
      </c>
      <c r="T100" s="14" t="str">
        <f>IF(LEN($G100)=0,"",IF(LEN(T$12)=0,"",IFERROR(_xll.BDP(TKR,$G100,"EQY_FUND_RELATIVE_PERIOD",T$12,"FA_ADJUSTED",ADJ,"EQY_FUND_CRNCY",CURR_O,"ACCOUNTING_STANDARD_OVERRIDE",ACC_O,"EQY_CONSOLIDATED",CONS_O,"fill=b")*1,"")))</f>
        <v/>
      </c>
      <c r="U100" s="14" t="str">
        <f>IF(LEN($G100)=0,"",IF(LEN(U$12)=0,"",IFERROR(_xll.BDP(TKR,$G100,"EQY_FUND_RELATIVE_PERIOD",U$12,"FA_ADJUSTED",ADJ,"EQY_FUND_CRNCY",CURR_O,"ACCOUNTING_STANDARD_OVERRIDE",ACC_O,"EQY_CONSOLIDATED",CONS_O,"fill=b")*1,"")))</f>
        <v/>
      </c>
      <c r="V100" s="14" t="str">
        <f>IF(LEN($G100)=0,"",IF(LEN(V$12)=0,"",IFERROR(_xll.BDP(TKR,$G100,"EQY_FUND_RELATIVE_PERIOD",V$12,"FA_ADJUSTED",ADJ,"EQY_FUND_CRNCY",CURR_O,"ACCOUNTING_STANDARD_OVERRIDE",ACC_O,"EQY_CONSOLIDATED",CONS_O,"fill=b")*1,"")))</f>
        <v/>
      </c>
      <c r="W100" s="14" t="str">
        <f>IF(LEN($G100)=0,"",IF(LEN(W$12)=0,"",IFERROR(_xll.BDP(TKR,$G100,"EQY_FUND_RELATIVE_PERIOD",W$12,"FA_ADJUSTED",ADJ,"EQY_FUND_CRNCY",CURR_O,"ACCOUNTING_STANDARD_OVERRIDE",ACC_O,"EQY_CONSOLIDATED",CONS_O,"fill=b")*1,"")))</f>
        <v/>
      </c>
      <c r="X100" s="14" t="str">
        <f>IF(LEN($G100)=0,"",IF(LEN(X$12)=0,"",IFERROR(_xll.BDP(TKR,$G100,"EQY_FUND_RELATIVE_PERIOD",X$12,"FA_ADJUSTED",ADJ,"EQY_FUND_CRNCY",CURR_O,"ACCOUNTING_STANDARD_OVERRIDE",ACC_O,"EQY_CONSOLIDATED",CONS_O,"fill=b")*1,"")))</f>
        <v/>
      </c>
      <c r="Y100" s="14" t="str">
        <f>IF(LEN($G100)=0,"",IF(LEN(Y$12)=0,"",IFERROR(_xll.BDP(TKR,$G100,"EQY_FUND_RELATIVE_PERIOD",Y$12,"FA_ADJUSTED",ADJ,"EQY_FUND_CRNCY",CURR_O,"ACCOUNTING_STANDARD_OVERRIDE",ACC_O,"EQY_CONSOLIDATED",CONS_O,"fill=b")*1,"")))</f>
        <v/>
      </c>
      <c r="Z100" s="14" t="str">
        <f>IF(LEN($G100)=0,"",IF(LEN(Z$12)=0,"",IFERROR(_xll.BDP(TKR,$G100,"EQY_FUND_RELATIVE_PERIOD",Z$12,"FA_ADJUSTED",ADJ,"EQY_FUND_CRNCY",CURR_O,"ACCOUNTING_STANDARD_OVERRIDE",ACC_O,"EQY_CONSOLIDATED",CONS_O,"fill=b")*1,"")))</f>
        <v/>
      </c>
      <c r="AA100" s="14" t="str">
        <f>IF(LEN($G100)=0,"",IF(LEN(AA$12)=0,"",IFERROR(_xll.BDP(TKR,$G100,"EQY_FUND_RELATIVE_PERIOD",AA$12,"FA_ADJUSTED",ADJ,"EQY_FUND_CRNCY",CURR_O,"ACCOUNTING_STANDARD_OVERRIDE",ACC_O,"EQY_CONSOLIDATED",CONS_O,"fill=b")*1,"")))</f>
        <v/>
      </c>
      <c r="AB100" s="14" t="str">
        <f>IF(LEN($G100)=0,"",IF(LEN(AB$12)=0,"",IFERROR(_xll.BDP(TKR,$G100,"EQY_FUND_RELATIVE_PERIOD",AB$12,"FA_ADJUSTED",ADJ,"EQY_FUND_CRNCY",CURR_O,"ACCOUNTING_STANDARD_OVERRIDE",ACC_O,"EQY_CONSOLIDATED",CONS_O,"fill=b")*1,"")))</f>
        <v/>
      </c>
      <c r="AC100" s="14" t="str">
        <f>IF(LEN($G100)=0,"",IF(LEN(AC$12)=0,"",IFERROR(_xll.BDP(TKR,$G100,"EQY_FUND_RELATIVE_PERIOD",AC$12,"FA_ADJUSTED",ADJ,"EQY_FUND_CRNCY",CURR_O,"ACCOUNTING_STANDARD_OVERRIDE",ACC_O,"EQY_CONSOLIDATED",CONS_O,"fill=b")*1,"")))</f>
        <v/>
      </c>
      <c r="AD100" s="14" t="str">
        <f>IF(LEN($G100)=0,"",IF(LEN(AD$12)=0,"",IFERROR(_xll.BDP(TKR,$G100,"EQY_FUND_RELATIVE_PERIOD",AD$12,"FA_ADJUSTED",ADJ,"EQY_FUND_CRNCY",CURR_O,"ACCOUNTING_STANDARD_OVERRIDE",ACC_O,"EQY_CONSOLIDATED",CONS_O,"fill=b")*1,"")))</f>
        <v/>
      </c>
      <c r="AE100" s="14" t="str">
        <f>IF(LEN($G100)=0,"",IF(LEN(AE$12)=0,"",IFERROR(_xll.BDP(TKR,$G100,"EQY_FUND_RELATIVE_PERIOD",AE$12,"FA_ADJUSTED",ADJ,"EQY_FUND_CRNCY",CURR_O,"ACCOUNTING_STANDARD_OVERRIDE",ACC_O,"EQY_CONSOLIDATED",CONS_O,"fill=b")*1,"")))</f>
        <v/>
      </c>
      <c r="AF100" s="14" t="str">
        <f>IF(LEN($G100)=0,"",IF(LEN(AF$12)=0,"",IFERROR(_xll.BDP(TKR,$G100,"EQY_FUND_RELATIVE_PERIOD",AF$12,"FA_ADJUSTED",ADJ,"EQY_FUND_CRNCY",CURR_O,"ACCOUNTING_STANDARD_OVERRIDE",ACC_O,"EQY_CONSOLIDATED",CONS_O,"fill=b")*1,"")))</f>
        <v/>
      </c>
      <c r="AG100" s="14" t="str">
        <f>IF(LEN($G100)=0,"",IF(LEN(AG$12)=0,"",IFERROR(_xll.BDP(TKR,$G100,"EQY_FUND_RELATIVE_PERIOD",AG$12,"FA_ADJUSTED",ADJ,"EQY_FUND_CRNCY",CURR_O,"ACCOUNTING_STANDARD_OVERRIDE",ACC_O,"EQY_CONSOLIDATED",CONS_O,"fill=b")*1,"")))</f>
        <v/>
      </c>
      <c r="AH100" s="14" t="str">
        <f>IF(LEN($G100)=0,"",IF(LEN(AH$12)=0,"",IFERROR(_xll.BDP(TKR,$G100,"EQY_FUND_RELATIVE_PERIOD",AH$12,"FA_ADJUSTED",ADJ,"EQY_FUND_CRNCY",CURR_O,"ACCOUNTING_STANDARD_OVERRIDE",ACC_O,"EQY_CONSOLIDATED",CONS_O,"fill=b")*1,"")))</f>
        <v/>
      </c>
      <c r="AI100" s="14" t="str">
        <f>IF(LEN($G100)=0,"",IF(LEN(AI$12)=0,"",IFERROR(_xll.BDP(TKR,$G100,"EQY_FUND_RELATIVE_PERIOD",AI$12,"FA_ADJUSTED",ADJ,"EQY_FUND_CRNCY",CURR_O,"ACCOUNTING_STANDARD_OVERRIDE",ACC_O,"EQY_CONSOLIDATED",CONS_O,"fill=b")*1,"")))</f>
        <v/>
      </c>
      <c r="AJ100" s="14" t="str">
        <f>IF(LEN($G100)=0,"",IF(LEN(AJ$12)=0,"",IFERROR(_xll.BDP(TKR,$G100,"EQY_FUND_RELATIVE_PERIOD",AJ$12,"FA_ADJUSTED",ADJ,"EQY_FUND_CRNCY",CURR_O,"ACCOUNTING_STANDARD_OVERRIDE",ACC_O,"EQY_CONSOLIDATED",CONS_O,"fill=b")*1,"")))</f>
        <v/>
      </c>
      <c r="AK100" s="14" t="str">
        <f>IF(LEN($G100)=0,"",IF(LEN(AK$12)=0,"",IFERROR(_xll.BDP(TKR,$G100,"EQY_FUND_RELATIVE_PERIOD",AK$12,"FA_ADJUSTED",ADJ,"EQY_FUND_CRNCY",CURR_O,"ACCOUNTING_STANDARD_OVERRIDE",ACC_O,"EQY_CONSOLIDATED",CONS_O,"fill=b")*1,"")))</f>
        <v/>
      </c>
      <c r="AL100" s="14" t="str">
        <f>IF(LEN($G100)=0,"",IF(LEN(AL$12)=0,"",IFERROR(_xll.BDP(TKR,$G100,"EQY_FUND_RELATIVE_PERIOD",AL$12,"FA_ADJUSTED",ADJ,"EQY_FUND_CRNCY",CURR_O,"ACCOUNTING_STANDARD_OVERRIDE",ACC_O,"EQY_CONSOLIDATED",CONS_O,"fill=b")*1,"")))</f>
        <v/>
      </c>
      <c r="AM100" s="14" t="str">
        <f>IF(LEN($G100)=0,"",IF(LEN(AM$12)=0,"",IFERROR(_xll.BDP(TKR,$G100,"EQY_FUND_RELATIVE_PERIOD",AM$12,"FA_ADJUSTED",ADJ,"EQY_FUND_CRNCY",CURR_O,"ACCOUNTING_STANDARD_OVERRIDE",ACC_O,"EQY_CONSOLIDATED",CONS_O,"fill=b")*1,"")))</f>
        <v/>
      </c>
      <c r="AN100" s="14" t="str">
        <f>IF(LEN($G100)=0,"",IF(LEN(AN$12)=0,"",IFERROR(_xll.BDP(TKR,$G100,"EQY_FUND_RELATIVE_PERIOD",AN$12,"FA_ADJUSTED",ADJ,"EQY_FUND_CRNCY",CURR_O,"ACCOUNTING_STANDARD_OVERRIDE",ACC_O,"EQY_CONSOLIDATED",CONS_O,"fill=b")*1,"")))</f>
        <v/>
      </c>
      <c r="AO100" s="14" t="str">
        <f>IF(LEN($G100)=0,"",IF(LEN(AO$12)=0,"",IFERROR(_xll.BDP(TKR,$G100,"EQY_FUND_RELATIVE_PERIOD",AO$12,"FA_ADJUSTED",ADJ,"EQY_FUND_CRNCY",CURR_O,"ACCOUNTING_STANDARD_OVERRIDE",ACC_O,"EQY_CONSOLIDATED",CONS_O,"fill=b")*1,"")))</f>
        <v/>
      </c>
      <c r="AP100" s="14" t="str">
        <f>IF(LEN($G100)=0,"",IF(LEN(AP$12)=0,"",IFERROR(_xll.BDP(TKR,$G100,"EQY_FUND_RELATIVE_PERIOD",AP$12,"FA_ADJUSTED",ADJ,"EQY_FUND_CRNCY",CURR_O,"ACCOUNTING_STANDARD_OVERRIDE",ACC_O,"EQY_CONSOLIDATED",CONS_O,"fill=b")*1,"")))</f>
        <v/>
      </c>
      <c r="AQ100" s="14" t="str">
        <f>IF(LEN($G100)=0,"",IF(LEN(AQ$12)=0,"",IFERROR(_xll.BDP(TKR,$G100,"EQY_FUND_RELATIVE_PERIOD",AQ$12,"FA_ADJUSTED",ADJ,"EQY_FUND_CRNCY",CURR_O,"ACCOUNTING_STANDARD_OVERRIDE",ACC_O,"EQY_CONSOLIDATED",CONS_O,"fill=b")*1,"")))</f>
        <v/>
      </c>
      <c r="AR100" s="14" t="str">
        <f>IF(LEN($G100)=0,"",IF(LEN(AR$12)=0,"",IFERROR(_xll.BDP(TKR,$G100,"EQY_FUND_RELATIVE_PERIOD",AR$12,"FA_ADJUSTED",ADJ,"EQY_FUND_CRNCY",CURR_O,"ACCOUNTING_STANDARD_OVERRIDE",ACC_O,"EQY_CONSOLIDATED",CONS_O,"fill=b")*1,"")))</f>
        <v/>
      </c>
      <c r="AS100" s="14" t="str">
        <f>IF(LEN($G100)=0,"",IF(LEN(AS$12)=0,"",IFERROR(_xll.BDP(TKR,$G100,"EQY_FUND_RELATIVE_PERIOD",AS$12,"FA_ADJUSTED",ADJ,"EQY_FUND_CRNCY",CURR_O,"ACCOUNTING_STANDARD_OVERRIDE",ACC_O,"EQY_CONSOLIDATED",CONS_O,"fill=b")*1,"")))</f>
        <v/>
      </c>
      <c r="AT100" s="14" t="str">
        <f>IF(LEN($G100)=0,"",IF(LEN(AT$12)=0,"",IFERROR(_xll.BDP(TKR,$G100,"EQY_FUND_RELATIVE_PERIOD",AT$12,"FA_ADJUSTED",ADJ,"EQY_FUND_CRNCY",CURR_O,"ACCOUNTING_STANDARD_OVERRIDE",ACC_O,"EQY_CONSOLIDATED",CONS_O,"fill=b")*1,"")))</f>
        <v/>
      </c>
      <c r="AU100" s="14" t="str">
        <f>IF(LEN($G100)=0,"",IF(LEN(AU$12)=0,"",IFERROR(_xll.BDP(TKR,$G100,"EQY_FUND_RELATIVE_PERIOD",AU$12,"FA_ADJUSTED",ADJ,"EQY_FUND_CRNCY",CURR_O,"ACCOUNTING_STANDARD_OVERRIDE",ACC_O,"EQY_CONSOLIDATED",CONS_O,"fill=b")*1,"")))</f>
        <v/>
      </c>
      <c r="AV100" s="14" t="str">
        <f>IF(LEN($G100)=0,"",IF(LEN(AV$12)=0,"",IFERROR(_xll.BDP(TKR,$G100,"EQY_FUND_RELATIVE_PERIOD",AV$12,"FA_ADJUSTED",ADJ,"EQY_FUND_CRNCY",CURR_O,"ACCOUNTING_STANDARD_OVERRIDE",ACC_O,"EQY_CONSOLIDATED",CONS_O,"fill=b")*1,"")))</f>
        <v/>
      </c>
      <c r="AW100" s="14" t="str">
        <f>IF(LEN($G100)=0,"",IF(LEN(AW$12)=0,"",IFERROR(_xll.BDP(TKR,$G100,"EQY_FUND_RELATIVE_PERIOD",AW$12,"FA_ADJUSTED",ADJ,"EQY_FUND_CRNCY",CURR_O,"ACCOUNTING_STANDARD_OVERRIDE",ACC_O,"EQY_CONSOLIDATED",CONS_O,"fill=b")*1,"")))</f>
        <v/>
      </c>
      <c r="AX100" s="14" t="str">
        <f>IF(LEN($G100)=0,"",IF(LEN(AX$12)=0,"",IFERROR(_xll.BDP(TKR,$G100,"EQY_FUND_RELATIVE_PERIOD",AX$12,"FA_ADJUSTED",ADJ,"EQY_FUND_CRNCY",CURR_O,"ACCOUNTING_STANDARD_OVERRIDE",ACC_O,"EQY_CONSOLIDATED",CONS_O,"fill=b")*1,"")))</f>
        <v/>
      </c>
      <c r="AY100" s="14" t="str">
        <f>IF(LEN($G100)=0,"",IF(LEN(AY$12)=0,"",IFERROR(_xll.BDP(TKR,$G100,"EQY_FUND_RELATIVE_PERIOD",AY$12,"FA_ADJUSTED",ADJ,"EQY_FUND_CRNCY",CURR_O,"ACCOUNTING_STANDARD_OVERRIDE",ACC_O,"EQY_CONSOLIDATED",CONS_O,"fill=b")*1,"")))</f>
        <v/>
      </c>
      <c r="AZ100" s="14" t="str">
        <f>IF(LEN($G100)=0,"",IF(LEN(AZ$12)=0,"",IFERROR(_xll.BDP(TKR,$G100,"EQY_FUND_RELATIVE_PERIOD",AZ$12,"FA_ADJUSTED",ADJ,"EQY_FUND_CRNCY",CURR_O,"ACCOUNTING_STANDARD_OVERRIDE",ACC_O,"EQY_CONSOLIDATED",CONS_O,"fill=b")*1,"")))</f>
        <v/>
      </c>
      <c r="BA100" s="14" t="str">
        <f>IF(LEN($G100)=0,"",IF(LEN(BA$12)=0,"",IFERROR(_xll.BDP(TKR,$G100,"EQY_FUND_RELATIVE_PERIOD",BA$12,"FA_ADJUSTED",ADJ,"EQY_FUND_CRNCY",CURR_O,"ACCOUNTING_STANDARD_OVERRIDE",ACC_O,"EQY_CONSOLIDATED",CONS_O,"fill=b")*1,"")))</f>
        <v/>
      </c>
      <c r="BB100" s="14" t="str">
        <f>IF(LEN($G100)=0,"",IF(LEN(BB$12)=0,"",IFERROR(_xll.BDP(TKR,$G100,"EQY_FUND_RELATIVE_PERIOD",BB$12,"FA_ADJUSTED",ADJ,"EQY_FUND_CRNCY",CURR_O,"ACCOUNTING_STANDARD_OVERRIDE",ACC_O,"EQY_CONSOLIDATED",CONS_O,"fill=b")*1,"")))</f>
        <v/>
      </c>
      <c r="BC100" s="14" t="str">
        <f>IF(LEN($G100)=0,"",IF(LEN(BC$12)=0,"",IFERROR(_xll.BDP(TKR,$G100,"EQY_FUND_RELATIVE_PERIOD",BC$12,"FA_ADJUSTED",ADJ,"EQY_FUND_CRNCY",CURR_O,"ACCOUNTING_STANDARD_OVERRIDE",ACC_O,"EQY_CONSOLIDATED",CONS_O,"fill=b")*1,"")))</f>
        <v/>
      </c>
      <c r="BD100" s="14" t="str">
        <f>IF(LEN($G100)=0,"",IF(LEN(BD$12)=0,"",IFERROR(_xll.BDP(TKR,$G100,"EQY_FUND_RELATIVE_PERIOD",BD$12,"FA_ADJUSTED",ADJ,"EQY_FUND_CRNCY",CURR_O,"ACCOUNTING_STANDARD_OVERRIDE",ACC_O,"EQY_CONSOLIDATED",CONS_O,"fill=b")*1,"")))</f>
        <v/>
      </c>
    </row>
    <row r="101" spans="17:56">
      <c r="Q101" s="14" t="str">
        <f>IF(LEN($G101)=0,"",IF(LEN(Q$12)=0,"",IFERROR(_xll.BDP(TKR,$G101,"EQY_FUND_RELATIVE_PERIOD",Q$12,"FA_ADJUSTED",ADJ,"EQY_FUND_CRNCY",CURR_O,"ACCOUNTING_STANDARD_OVERRIDE",ACC_O,"EQY_CONSOLIDATED",CONS_O,"fill=b")*1,"")))</f>
        <v/>
      </c>
      <c r="R101" s="14" t="str">
        <f>IF(LEN($G101)=0,"",IF(LEN(R$12)=0,"",IFERROR(_xll.BDP(TKR,$G101,"EQY_FUND_RELATIVE_PERIOD",R$12,"FA_ADJUSTED",ADJ,"EQY_FUND_CRNCY",CURR_O,"ACCOUNTING_STANDARD_OVERRIDE",ACC_O,"EQY_CONSOLIDATED",CONS_O,"fill=b")*1,"")))</f>
        <v/>
      </c>
      <c r="S101" s="14" t="str">
        <f>IF(LEN($G101)=0,"",IF(LEN(S$12)=0,"",IFERROR(_xll.BDP(TKR,$G101,"EQY_FUND_RELATIVE_PERIOD",S$12,"FA_ADJUSTED",ADJ,"EQY_FUND_CRNCY",CURR_O,"ACCOUNTING_STANDARD_OVERRIDE",ACC_O,"EQY_CONSOLIDATED",CONS_O,"fill=b")*1,"")))</f>
        <v/>
      </c>
      <c r="T101" s="14" t="str">
        <f>IF(LEN($G101)=0,"",IF(LEN(T$12)=0,"",IFERROR(_xll.BDP(TKR,$G101,"EQY_FUND_RELATIVE_PERIOD",T$12,"FA_ADJUSTED",ADJ,"EQY_FUND_CRNCY",CURR_O,"ACCOUNTING_STANDARD_OVERRIDE",ACC_O,"EQY_CONSOLIDATED",CONS_O,"fill=b")*1,"")))</f>
        <v/>
      </c>
      <c r="U101" s="14" t="str">
        <f>IF(LEN($G101)=0,"",IF(LEN(U$12)=0,"",IFERROR(_xll.BDP(TKR,$G101,"EQY_FUND_RELATIVE_PERIOD",U$12,"FA_ADJUSTED",ADJ,"EQY_FUND_CRNCY",CURR_O,"ACCOUNTING_STANDARD_OVERRIDE",ACC_O,"EQY_CONSOLIDATED",CONS_O,"fill=b")*1,"")))</f>
        <v/>
      </c>
      <c r="V101" s="14" t="str">
        <f>IF(LEN($G101)=0,"",IF(LEN(V$12)=0,"",IFERROR(_xll.BDP(TKR,$G101,"EQY_FUND_RELATIVE_PERIOD",V$12,"FA_ADJUSTED",ADJ,"EQY_FUND_CRNCY",CURR_O,"ACCOUNTING_STANDARD_OVERRIDE",ACC_O,"EQY_CONSOLIDATED",CONS_O,"fill=b")*1,"")))</f>
        <v/>
      </c>
      <c r="W101" s="14" t="str">
        <f>IF(LEN($G101)=0,"",IF(LEN(W$12)=0,"",IFERROR(_xll.BDP(TKR,$G101,"EQY_FUND_RELATIVE_PERIOD",W$12,"FA_ADJUSTED",ADJ,"EQY_FUND_CRNCY",CURR_O,"ACCOUNTING_STANDARD_OVERRIDE",ACC_O,"EQY_CONSOLIDATED",CONS_O,"fill=b")*1,"")))</f>
        <v/>
      </c>
      <c r="X101" s="14" t="str">
        <f>IF(LEN($G101)=0,"",IF(LEN(X$12)=0,"",IFERROR(_xll.BDP(TKR,$G101,"EQY_FUND_RELATIVE_PERIOD",X$12,"FA_ADJUSTED",ADJ,"EQY_FUND_CRNCY",CURR_O,"ACCOUNTING_STANDARD_OVERRIDE",ACC_O,"EQY_CONSOLIDATED",CONS_O,"fill=b")*1,"")))</f>
        <v/>
      </c>
      <c r="Y101" s="14" t="str">
        <f>IF(LEN($G101)=0,"",IF(LEN(Y$12)=0,"",IFERROR(_xll.BDP(TKR,$G101,"EQY_FUND_RELATIVE_PERIOD",Y$12,"FA_ADJUSTED",ADJ,"EQY_FUND_CRNCY",CURR_O,"ACCOUNTING_STANDARD_OVERRIDE",ACC_O,"EQY_CONSOLIDATED",CONS_O,"fill=b")*1,"")))</f>
        <v/>
      </c>
      <c r="Z101" s="14" t="str">
        <f>IF(LEN($G101)=0,"",IF(LEN(Z$12)=0,"",IFERROR(_xll.BDP(TKR,$G101,"EQY_FUND_RELATIVE_PERIOD",Z$12,"FA_ADJUSTED",ADJ,"EQY_FUND_CRNCY",CURR_O,"ACCOUNTING_STANDARD_OVERRIDE",ACC_O,"EQY_CONSOLIDATED",CONS_O,"fill=b")*1,"")))</f>
        <v/>
      </c>
      <c r="AA101" s="14" t="str">
        <f>IF(LEN($G101)=0,"",IF(LEN(AA$12)=0,"",IFERROR(_xll.BDP(TKR,$G101,"EQY_FUND_RELATIVE_PERIOD",AA$12,"FA_ADJUSTED",ADJ,"EQY_FUND_CRNCY",CURR_O,"ACCOUNTING_STANDARD_OVERRIDE",ACC_O,"EQY_CONSOLIDATED",CONS_O,"fill=b")*1,"")))</f>
        <v/>
      </c>
      <c r="AB101" s="14" t="str">
        <f>IF(LEN($G101)=0,"",IF(LEN(AB$12)=0,"",IFERROR(_xll.BDP(TKR,$G101,"EQY_FUND_RELATIVE_PERIOD",AB$12,"FA_ADJUSTED",ADJ,"EQY_FUND_CRNCY",CURR_O,"ACCOUNTING_STANDARD_OVERRIDE",ACC_O,"EQY_CONSOLIDATED",CONS_O,"fill=b")*1,"")))</f>
        <v/>
      </c>
      <c r="AC101" s="14" t="str">
        <f>IF(LEN($G101)=0,"",IF(LEN(AC$12)=0,"",IFERROR(_xll.BDP(TKR,$G101,"EQY_FUND_RELATIVE_PERIOD",AC$12,"FA_ADJUSTED",ADJ,"EQY_FUND_CRNCY",CURR_O,"ACCOUNTING_STANDARD_OVERRIDE",ACC_O,"EQY_CONSOLIDATED",CONS_O,"fill=b")*1,"")))</f>
        <v/>
      </c>
      <c r="AD101" s="14" t="str">
        <f>IF(LEN($G101)=0,"",IF(LEN(AD$12)=0,"",IFERROR(_xll.BDP(TKR,$G101,"EQY_FUND_RELATIVE_PERIOD",AD$12,"FA_ADJUSTED",ADJ,"EQY_FUND_CRNCY",CURR_O,"ACCOUNTING_STANDARD_OVERRIDE",ACC_O,"EQY_CONSOLIDATED",CONS_O,"fill=b")*1,"")))</f>
        <v/>
      </c>
      <c r="AE101" s="14" t="str">
        <f>IF(LEN($G101)=0,"",IF(LEN(AE$12)=0,"",IFERROR(_xll.BDP(TKR,$G101,"EQY_FUND_RELATIVE_PERIOD",AE$12,"FA_ADJUSTED",ADJ,"EQY_FUND_CRNCY",CURR_O,"ACCOUNTING_STANDARD_OVERRIDE",ACC_O,"EQY_CONSOLIDATED",CONS_O,"fill=b")*1,"")))</f>
        <v/>
      </c>
      <c r="AF101" s="14" t="str">
        <f>IF(LEN($G101)=0,"",IF(LEN(AF$12)=0,"",IFERROR(_xll.BDP(TKR,$G101,"EQY_FUND_RELATIVE_PERIOD",AF$12,"FA_ADJUSTED",ADJ,"EQY_FUND_CRNCY",CURR_O,"ACCOUNTING_STANDARD_OVERRIDE",ACC_O,"EQY_CONSOLIDATED",CONS_O,"fill=b")*1,"")))</f>
        <v/>
      </c>
      <c r="AG101" s="14" t="str">
        <f>IF(LEN($G101)=0,"",IF(LEN(AG$12)=0,"",IFERROR(_xll.BDP(TKR,$G101,"EQY_FUND_RELATIVE_PERIOD",AG$12,"FA_ADJUSTED",ADJ,"EQY_FUND_CRNCY",CURR_O,"ACCOUNTING_STANDARD_OVERRIDE",ACC_O,"EQY_CONSOLIDATED",CONS_O,"fill=b")*1,"")))</f>
        <v/>
      </c>
      <c r="AH101" s="14" t="str">
        <f>IF(LEN($G101)=0,"",IF(LEN(AH$12)=0,"",IFERROR(_xll.BDP(TKR,$G101,"EQY_FUND_RELATIVE_PERIOD",AH$12,"FA_ADJUSTED",ADJ,"EQY_FUND_CRNCY",CURR_O,"ACCOUNTING_STANDARD_OVERRIDE",ACC_O,"EQY_CONSOLIDATED",CONS_O,"fill=b")*1,"")))</f>
        <v/>
      </c>
      <c r="AI101" s="14" t="str">
        <f>IF(LEN($G101)=0,"",IF(LEN(AI$12)=0,"",IFERROR(_xll.BDP(TKR,$G101,"EQY_FUND_RELATIVE_PERIOD",AI$12,"FA_ADJUSTED",ADJ,"EQY_FUND_CRNCY",CURR_O,"ACCOUNTING_STANDARD_OVERRIDE",ACC_O,"EQY_CONSOLIDATED",CONS_O,"fill=b")*1,"")))</f>
        <v/>
      </c>
      <c r="AJ101" s="14" t="str">
        <f>IF(LEN($G101)=0,"",IF(LEN(AJ$12)=0,"",IFERROR(_xll.BDP(TKR,$G101,"EQY_FUND_RELATIVE_PERIOD",AJ$12,"FA_ADJUSTED",ADJ,"EQY_FUND_CRNCY",CURR_O,"ACCOUNTING_STANDARD_OVERRIDE",ACC_O,"EQY_CONSOLIDATED",CONS_O,"fill=b")*1,"")))</f>
        <v/>
      </c>
      <c r="AK101" s="14" t="str">
        <f>IF(LEN($G101)=0,"",IF(LEN(AK$12)=0,"",IFERROR(_xll.BDP(TKR,$G101,"EQY_FUND_RELATIVE_PERIOD",AK$12,"FA_ADJUSTED",ADJ,"EQY_FUND_CRNCY",CURR_O,"ACCOUNTING_STANDARD_OVERRIDE",ACC_O,"EQY_CONSOLIDATED",CONS_O,"fill=b")*1,"")))</f>
        <v/>
      </c>
      <c r="AL101" s="14" t="str">
        <f>IF(LEN($G101)=0,"",IF(LEN(AL$12)=0,"",IFERROR(_xll.BDP(TKR,$G101,"EQY_FUND_RELATIVE_PERIOD",AL$12,"FA_ADJUSTED",ADJ,"EQY_FUND_CRNCY",CURR_O,"ACCOUNTING_STANDARD_OVERRIDE",ACC_O,"EQY_CONSOLIDATED",CONS_O,"fill=b")*1,"")))</f>
        <v/>
      </c>
      <c r="AM101" s="14" t="str">
        <f>IF(LEN($G101)=0,"",IF(LEN(AM$12)=0,"",IFERROR(_xll.BDP(TKR,$G101,"EQY_FUND_RELATIVE_PERIOD",AM$12,"FA_ADJUSTED",ADJ,"EQY_FUND_CRNCY",CURR_O,"ACCOUNTING_STANDARD_OVERRIDE",ACC_O,"EQY_CONSOLIDATED",CONS_O,"fill=b")*1,"")))</f>
        <v/>
      </c>
      <c r="AN101" s="14" t="str">
        <f>IF(LEN($G101)=0,"",IF(LEN(AN$12)=0,"",IFERROR(_xll.BDP(TKR,$G101,"EQY_FUND_RELATIVE_PERIOD",AN$12,"FA_ADJUSTED",ADJ,"EQY_FUND_CRNCY",CURR_O,"ACCOUNTING_STANDARD_OVERRIDE",ACC_O,"EQY_CONSOLIDATED",CONS_O,"fill=b")*1,"")))</f>
        <v/>
      </c>
      <c r="AO101" s="14" t="str">
        <f>IF(LEN($G101)=0,"",IF(LEN(AO$12)=0,"",IFERROR(_xll.BDP(TKR,$G101,"EQY_FUND_RELATIVE_PERIOD",AO$12,"FA_ADJUSTED",ADJ,"EQY_FUND_CRNCY",CURR_O,"ACCOUNTING_STANDARD_OVERRIDE",ACC_O,"EQY_CONSOLIDATED",CONS_O,"fill=b")*1,"")))</f>
        <v/>
      </c>
      <c r="AP101" s="14" t="str">
        <f>IF(LEN($G101)=0,"",IF(LEN(AP$12)=0,"",IFERROR(_xll.BDP(TKR,$G101,"EQY_FUND_RELATIVE_PERIOD",AP$12,"FA_ADJUSTED",ADJ,"EQY_FUND_CRNCY",CURR_O,"ACCOUNTING_STANDARD_OVERRIDE",ACC_O,"EQY_CONSOLIDATED",CONS_O,"fill=b")*1,"")))</f>
        <v/>
      </c>
      <c r="AQ101" s="14" t="str">
        <f>IF(LEN($G101)=0,"",IF(LEN(AQ$12)=0,"",IFERROR(_xll.BDP(TKR,$G101,"EQY_FUND_RELATIVE_PERIOD",AQ$12,"FA_ADJUSTED",ADJ,"EQY_FUND_CRNCY",CURR_O,"ACCOUNTING_STANDARD_OVERRIDE",ACC_O,"EQY_CONSOLIDATED",CONS_O,"fill=b")*1,"")))</f>
        <v/>
      </c>
      <c r="AR101" s="14" t="str">
        <f>IF(LEN($G101)=0,"",IF(LEN(AR$12)=0,"",IFERROR(_xll.BDP(TKR,$G101,"EQY_FUND_RELATIVE_PERIOD",AR$12,"FA_ADJUSTED",ADJ,"EQY_FUND_CRNCY",CURR_O,"ACCOUNTING_STANDARD_OVERRIDE",ACC_O,"EQY_CONSOLIDATED",CONS_O,"fill=b")*1,"")))</f>
        <v/>
      </c>
      <c r="AS101" s="14" t="str">
        <f>IF(LEN($G101)=0,"",IF(LEN(AS$12)=0,"",IFERROR(_xll.BDP(TKR,$G101,"EQY_FUND_RELATIVE_PERIOD",AS$12,"FA_ADJUSTED",ADJ,"EQY_FUND_CRNCY",CURR_O,"ACCOUNTING_STANDARD_OVERRIDE",ACC_O,"EQY_CONSOLIDATED",CONS_O,"fill=b")*1,"")))</f>
        <v/>
      </c>
      <c r="AT101" s="14" t="str">
        <f>IF(LEN($G101)=0,"",IF(LEN(AT$12)=0,"",IFERROR(_xll.BDP(TKR,$G101,"EQY_FUND_RELATIVE_PERIOD",AT$12,"FA_ADJUSTED",ADJ,"EQY_FUND_CRNCY",CURR_O,"ACCOUNTING_STANDARD_OVERRIDE",ACC_O,"EQY_CONSOLIDATED",CONS_O,"fill=b")*1,"")))</f>
        <v/>
      </c>
      <c r="AU101" s="14" t="str">
        <f>IF(LEN($G101)=0,"",IF(LEN(AU$12)=0,"",IFERROR(_xll.BDP(TKR,$G101,"EQY_FUND_RELATIVE_PERIOD",AU$12,"FA_ADJUSTED",ADJ,"EQY_FUND_CRNCY",CURR_O,"ACCOUNTING_STANDARD_OVERRIDE",ACC_O,"EQY_CONSOLIDATED",CONS_O,"fill=b")*1,"")))</f>
        <v/>
      </c>
      <c r="AV101" s="14" t="str">
        <f>IF(LEN($G101)=0,"",IF(LEN(AV$12)=0,"",IFERROR(_xll.BDP(TKR,$G101,"EQY_FUND_RELATIVE_PERIOD",AV$12,"FA_ADJUSTED",ADJ,"EQY_FUND_CRNCY",CURR_O,"ACCOUNTING_STANDARD_OVERRIDE",ACC_O,"EQY_CONSOLIDATED",CONS_O,"fill=b")*1,"")))</f>
        <v/>
      </c>
      <c r="AW101" s="14" t="str">
        <f>IF(LEN($G101)=0,"",IF(LEN(AW$12)=0,"",IFERROR(_xll.BDP(TKR,$G101,"EQY_FUND_RELATIVE_PERIOD",AW$12,"FA_ADJUSTED",ADJ,"EQY_FUND_CRNCY",CURR_O,"ACCOUNTING_STANDARD_OVERRIDE",ACC_O,"EQY_CONSOLIDATED",CONS_O,"fill=b")*1,"")))</f>
        <v/>
      </c>
      <c r="AX101" s="14" t="str">
        <f>IF(LEN($G101)=0,"",IF(LEN(AX$12)=0,"",IFERROR(_xll.BDP(TKR,$G101,"EQY_FUND_RELATIVE_PERIOD",AX$12,"FA_ADJUSTED",ADJ,"EQY_FUND_CRNCY",CURR_O,"ACCOUNTING_STANDARD_OVERRIDE",ACC_O,"EQY_CONSOLIDATED",CONS_O,"fill=b")*1,"")))</f>
        <v/>
      </c>
      <c r="AY101" s="14" t="str">
        <f>IF(LEN($G101)=0,"",IF(LEN(AY$12)=0,"",IFERROR(_xll.BDP(TKR,$G101,"EQY_FUND_RELATIVE_PERIOD",AY$12,"FA_ADJUSTED",ADJ,"EQY_FUND_CRNCY",CURR_O,"ACCOUNTING_STANDARD_OVERRIDE",ACC_O,"EQY_CONSOLIDATED",CONS_O,"fill=b")*1,"")))</f>
        <v/>
      </c>
      <c r="AZ101" s="14" t="str">
        <f>IF(LEN($G101)=0,"",IF(LEN(AZ$12)=0,"",IFERROR(_xll.BDP(TKR,$G101,"EQY_FUND_RELATIVE_PERIOD",AZ$12,"FA_ADJUSTED",ADJ,"EQY_FUND_CRNCY",CURR_O,"ACCOUNTING_STANDARD_OVERRIDE",ACC_O,"EQY_CONSOLIDATED",CONS_O,"fill=b")*1,"")))</f>
        <v/>
      </c>
      <c r="BA101" s="14" t="str">
        <f>IF(LEN($G101)=0,"",IF(LEN(BA$12)=0,"",IFERROR(_xll.BDP(TKR,$G101,"EQY_FUND_RELATIVE_PERIOD",BA$12,"FA_ADJUSTED",ADJ,"EQY_FUND_CRNCY",CURR_O,"ACCOUNTING_STANDARD_OVERRIDE",ACC_O,"EQY_CONSOLIDATED",CONS_O,"fill=b")*1,"")))</f>
        <v/>
      </c>
      <c r="BB101" s="14" t="str">
        <f>IF(LEN($G101)=0,"",IF(LEN(BB$12)=0,"",IFERROR(_xll.BDP(TKR,$G101,"EQY_FUND_RELATIVE_PERIOD",BB$12,"FA_ADJUSTED",ADJ,"EQY_FUND_CRNCY",CURR_O,"ACCOUNTING_STANDARD_OVERRIDE",ACC_O,"EQY_CONSOLIDATED",CONS_O,"fill=b")*1,"")))</f>
        <v/>
      </c>
      <c r="BC101" s="14" t="str">
        <f>IF(LEN($G101)=0,"",IF(LEN(BC$12)=0,"",IFERROR(_xll.BDP(TKR,$G101,"EQY_FUND_RELATIVE_PERIOD",BC$12,"FA_ADJUSTED",ADJ,"EQY_FUND_CRNCY",CURR_O,"ACCOUNTING_STANDARD_OVERRIDE",ACC_O,"EQY_CONSOLIDATED",CONS_O,"fill=b")*1,"")))</f>
        <v/>
      </c>
      <c r="BD101" s="14" t="str">
        <f>IF(LEN($G101)=0,"",IF(LEN(BD$12)=0,"",IFERROR(_xll.BDP(TKR,$G101,"EQY_FUND_RELATIVE_PERIOD",BD$12,"FA_ADJUSTED",ADJ,"EQY_FUND_CRNCY",CURR_O,"ACCOUNTING_STANDARD_OVERRIDE",ACC_O,"EQY_CONSOLIDATED",CONS_O,"fill=b")*1,"")))</f>
        <v/>
      </c>
    </row>
    <row r="102" spans="17:56">
      <c r="Q102" s="14" t="str">
        <f>IF(LEN($G102)=0,"",IF(LEN(Q$12)=0,"",IFERROR(_xll.BDP(TKR,$G102,"EQY_FUND_RELATIVE_PERIOD",Q$12,"FA_ADJUSTED",ADJ,"EQY_FUND_CRNCY",CURR_O,"ACCOUNTING_STANDARD_OVERRIDE",ACC_O,"EQY_CONSOLIDATED",CONS_O,"fill=b")*1,"")))</f>
        <v/>
      </c>
      <c r="R102" s="14" t="str">
        <f>IF(LEN($G102)=0,"",IF(LEN(R$12)=0,"",IFERROR(_xll.BDP(TKR,$G102,"EQY_FUND_RELATIVE_PERIOD",R$12,"FA_ADJUSTED",ADJ,"EQY_FUND_CRNCY",CURR_O,"ACCOUNTING_STANDARD_OVERRIDE",ACC_O,"EQY_CONSOLIDATED",CONS_O,"fill=b")*1,"")))</f>
        <v/>
      </c>
      <c r="S102" s="14" t="str">
        <f>IF(LEN($G102)=0,"",IF(LEN(S$12)=0,"",IFERROR(_xll.BDP(TKR,$G102,"EQY_FUND_RELATIVE_PERIOD",S$12,"FA_ADJUSTED",ADJ,"EQY_FUND_CRNCY",CURR_O,"ACCOUNTING_STANDARD_OVERRIDE",ACC_O,"EQY_CONSOLIDATED",CONS_O,"fill=b")*1,"")))</f>
        <v/>
      </c>
      <c r="T102" s="14" t="str">
        <f>IF(LEN($G102)=0,"",IF(LEN(T$12)=0,"",IFERROR(_xll.BDP(TKR,$G102,"EQY_FUND_RELATIVE_PERIOD",T$12,"FA_ADJUSTED",ADJ,"EQY_FUND_CRNCY",CURR_O,"ACCOUNTING_STANDARD_OVERRIDE",ACC_O,"EQY_CONSOLIDATED",CONS_O,"fill=b")*1,"")))</f>
        <v/>
      </c>
      <c r="U102" s="14" t="str">
        <f>IF(LEN($G102)=0,"",IF(LEN(U$12)=0,"",IFERROR(_xll.BDP(TKR,$G102,"EQY_FUND_RELATIVE_PERIOD",U$12,"FA_ADJUSTED",ADJ,"EQY_FUND_CRNCY",CURR_O,"ACCOUNTING_STANDARD_OVERRIDE",ACC_O,"EQY_CONSOLIDATED",CONS_O,"fill=b")*1,"")))</f>
        <v/>
      </c>
      <c r="V102" s="14" t="str">
        <f>IF(LEN($G102)=0,"",IF(LEN(V$12)=0,"",IFERROR(_xll.BDP(TKR,$G102,"EQY_FUND_RELATIVE_PERIOD",V$12,"FA_ADJUSTED",ADJ,"EQY_FUND_CRNCY",CURR_O,"ACCOUNTING_STANDARD_OVERRIDE",ACC_O,"EQY_CONSOLIDATED",CONS_O,"fill=b")*1,"")))</f>
        <v/>
      </c>
      <c r="W102" s="14" t="str">
        <f>IF(LEN($G102)=0,"",IF(LEN(W$12)=0,"",IFERROR(_xll.BDP(TKR,$G102,"EQY_FUND_RELATIVE_PERIOD",W$12,"FA_ADJUSTED",ADJ,"EQY_FUND_CRNCY",CURR_O,"ACCOUNTING_STANDARD_OVERRIDE",ACC_O,"EQY_CONSOLIDATED",CONS_O,"fill=b")*1,"")))</f>
        <v/>
      </c>
      <c r="X102" s="14" t="str">
        <f>IF(LEN($G102)=0,"",IF(LEN(X$12)=0,"",IFERROR(_xll.BDP(TKR,$G102,"EQY_FUND_RELATIVE_PERIOD",X$12,"FA_ADJUSTED",ADJ,"EQY_FUND_CRNCY",CURR_O,"ACCOUNTING_STANDARD_OVERRIDE",ACC_O,"EQY_CONSOLIDATED",CONS_O,"fill=b")*1,"")))</f>
        <v/>
      </c>
      <c r="Y102" s="14" t="str">
        <f>IF(LEN($G102)=0,"",IF(LEN(Y$12)=0,"",IFERROR(_xll.BDP(TKR,$G102,"EQY_FUND_RELATIVE_PERIOD",Y$12,"FA_ADJUSTED",ADJ,"EQY_FUND_CRNCY",CURR_O,"ACCOUNTING_STANDARD_OVERRIDE",ACC_O,"EQY_CONSOLIDATED",CONS_O,"fill=b")*1,"")))</f>
        <v/>
      </c>
      <c r="Z102" s="14" t="str">
        <f>IF(LEN($G102)=0,"",IF(LEN(Z$12)=0,"",IFERROR(_xll.BDP(TKR,$G102,"EQY_FUND_RELATIVE_PERIOD",Z$12,"FA_ADJUSTED",ADJ,"EQY_FUND_CRNCY",CURR_O,"ACCOUNTING_STANDARD_OVERRIDE",ACC_O,"EQY_CONSOLIDATED",CONS_O,"fill=b")*1,"")))</f>
        <v/>
      </c>
      <c r="AA102" s="14" t="str">
        <f>IF(LEN($G102)=0,"",IF(LEN(AA$12)=0,"",IFERROR(_xll.BDP(TKR,$G102,"EQY_FUND_RELATIVE_PERIOD",AA$12,"FA_ADJUSTED",ADJ,"EQY_FUND_CRNCY",CURR_O,"ACCOUNTING_STANDARD_OVERRIDE",ACC_O,"EQY_CONSOLIDATED",CONS_O,"fill=b")*1,"")))</f>
        <v/>
      </c>
      <c r="AB102" s="14" t="str">
        <f>IF(LEN($G102)=0,"",IF(LEN(AB$12)=0,"",IFERROR(_xll.BDP(TKR,$G102,"EQY_FUND_RELATIVE_PERIOD",AB$12,"FA_ADJUSTED",ADJ,"EQY_FUND_CRNCY",CURR_O,"ACCOUNTING_STANDARD_OVERRIDE",ACC_O,"EQY_CONSOLIDATED",CONS_O,"fill=b")*1,"")))</f>
        <v/>
      </c>
      <c r="AC102" s="14" t="str">
        <f>IF(LEN($G102)=0,"",IF(LEN(AC$12)=0,"",IFERROR(_xll.BDP(TKR,$G102,"EQY_FUND_RELATIVE_PERIOD",AC$12,"FA_ADJUSTED",ADJ,"EQY_FUND_CRNCY",CURR_O,"ACCOUNTING_STANDARD_OVERRIDE",ACC_O,"EQY_CONSOLIDATED",CONS_O,"fill=b")*1,"")))</f>
        <v/>
      </c>
      <c r="AD102" s="14" t="str">
        <f>IF(LEN($G102)=0,"",IF(LEN(AD$12)=0,"",IFERROR(_xll.BDP(TKR,$G102,"EQY_FUND_RELATIVE_PERIOD",AD$12,"FA_ADJUSTED",ADJ,"EQY_FUND_CRNCY",CURR_O,"ACCOUNTING_STANDARD_OVERRIDE",ACC_O,"EQY_CONSOLIDATED",CONS_O,"fill=b")*1,"")))</f>
        <v/>
      </c>
      <c r="AE102" s="14" t="str">
        <f>IF(LEN($G102)=0,"",IF(LEN(AE$12)=0,"",IFERROR(_xll.BDP(TKR,$G102,"EQY_FUND_RELATIVE_PERIOD",AE$12,"FA_ADJUSTED",ADJ,"EQY_FUND_CRNCY",CURR_O,"ACCOUNTING_STANDARD_OVERRIDE",ACC_O,"EQY_CONSOLIDATED",CONS_O,"fill=b")*1,"")))</f>
        <v/>
      </c>
      <c r="AF102" s="14" t="str">
        <f>IF(LEN($G102)=0,"",IF(LEN(AF$12)=0,"",IFERROR(_xll.BDP(TKR,$G102,"EQY_FUND_RELATIVE_PERIOD",AF$12,"FA_ADJUSTED",ADJ,"EQY_FUND_CRNCY",CURR_O,"ACCOUNTING_STANDARD_OVERRIDE",ACC_O,"EQY_CONSOLIDATED",CONS_O,"fill=b")*1,"")))</f>
        <v/>
      </c>
      <c r="AG102" s="14" t="str">
        <f>IF(LEN($G102)=0,"",IF(LEN(AG$12)=0,"",IFERROR(_xll.BDP(TKR,$G102,"EQY_FUND_RELATIVE_PERIOD",AG$12,"FA_ADJUSTED",ADJ,"EQY_FUND_CRNCY",CURR_O,"ACCOUNTING_STANDARD_OVERRIDE",ACC_O,"EQY_CONSOLIDATED",CONS_O,"fill=b")*1,"")))</f>
        <v/>
      </c>
      <c r="AH102" s="14" t="str">
        <f>IF(LEN($G102)=0,"",IF(LEN(AH$12)=0,"",IFERROR(_xll.BDP(TKR,$G102,"EQY_FUND_RELATIVE_PERIOD",AH$12,"FA_ADJUSTED",ADJ,"EQY_FUND_CRNCY",CURR_O,"ACCOUNTING_STANDARD_OVERRIDE",ACC_O,"EQY_CONSOLIDATED",CONS_O,"fill=b")*1,"")))</f>
        <v/>
      </c>
      <c r="AI102" s="14" t="str">
        <f>IF(LEN($G102)=0,"",IF(LEN(AI$12)=0,"",IFERROR(_xll.BDP(TKR,$G102,"EQY_FUND_RELATIVE_PERIOD",AI$12,"FA_ADJUSTED",ADJ,"EQY_FUND_CRNCY",CURR_O,"ACCOUNTING_STANDARD_OVERRIDE",ACC_O,"EQY_CONSOLIDATED",CONS_O,"fill=b")*1,"")))</f>
        <v/>
      </c>
      <c r="AJ102" s="14" t="str">
        <f>IF(LEN($G102)=0,"",IF(LEN(AJ$12)=0,"",IFERROR(_xll.BDP(TKR,$G102,"EQY_FUND_RELATIVE_PERIOD",AJ$12,"FA_ADJUSTED",ADJ,"EQY_FUND_CRNCY",CURR_O,"ACCOUNTING_STANDARD_OVERRIDE",ACC_O,"EQY_CONSOLIDATED",CONS_O,"fill=b")*1,"")))</f>
        <v/>
      </c>
      <c r="AK102" s="14" t="str">
        <f>IF(LEN($G102)=0,"",IF(LEN(AK$12)=0,"",IFERROR(_xll.BDP(TKR,$G102,"EQY_FUND_RELATIVE_PERIOD",AK$12,"FA_ADJUSTED",ADJ,"EQY_FUND_CRNCY",CURR_O,"ACCOUNTING_STANDARD_OVERRIDE",ACC_O,"EQY_CONSOLIDATED",CONS_O,"fill=b")*1,"")))</f>
        <v/>
      </c>
      <c r="AL102" s="14" t="str">
        <f>IF(LEN($G102)=0,"",IF(LEN(AL$12)=0,"",IFERROR(_xll.BDP(TKR,$G102,"EQY_FUND_RELATIVE_PERIOD",AL$12,"FA_ADJUSTED",ADJ,"EQY_FUND_CRNCY",CURR_O,"ACCOUNTING_STANDARD_OVERRIDE",ACC_O,"EQY_CONSOLIDATED",CONS_O,"fill=b")*1,"")))</f>
        <v/>
      </c>
      <c r="AM102" s="14" t="str">
        <f>IF(LEN($G102)=0,"",IF(LEN(AM$12)=0,"",IFERROR(_xll.BDP(TKR,$G102,"EQY_FUND_RELATIVE_PERIOD",AM$12,"FA_ADJUSTED",ADJ,"EQY_FUND_CRNCY",CURR_O,"ACCOUNTING_STANDARD_OVERRIDE",ACC_O,"EQY_CONSOLIDATED",CONS_O,"fill=b")*1,"")))</f>
        <v/>
      </c>
      <c r="AN102" s="14" t="str">
        <f>IF(LEN($G102)=0,"",IF(LEN(AN$12)=0,"",IFERROR(_xll.BDP(TKR,$G102,"EQY_FUND_RELATIVE_PERIOD",AN$12,"FA_ADJUSTED",ADJ,"EQY_FUND_CRNCY",CURR_O,"ACCOUNTING_STANDARD_OVERRIDE",ACC_O,"EQY_CONSOLIDATED",CONS_O,"fill=b")*1,"")))</f>
        <v/>
      </c>
      <c r="AO102" s="14" t="str">
        <f>IF(LEN($G102)=0,"",IF(LEN(AO$12)=0,"",IFERROR(_xll.BDP(TKR,$G102,"EQY_FUND_RELATIVE_PERIOD",AO$12,"FA_ADJUSTED",ADJ,"EQY_FUND_CRNCY",CURR_O,"ACCOUNTING_STANDARD_OVERRIDE",ACC_O,"EQY_CONSOLIDATED",CONS_O,"fill=b")*1,"")))</f>
        <v/>
      </c>
      <c r="AP102" s="14" t="str">
        <f>IF(LEN($G102)=0,"",IF(LEN(AP$12)=0,"",IFERROR(_xll.BDP(TKR,$G102,"EQY_FUND_RELATIVE_PERIOD",AP$12,"FA_ADJUSTED",ADJ,"EQY_FUND_CRNCY",CURR_O,"ACCOUNTING_STANDARD_OVERRIDE",ACC_O,"EQY_CONSOLIDATED",CONS_O,"fill=b")*1,"")))</f>
        <v/>
      </c>
      <c r="AQ102" s="14" t="str">
        <f>IF(LEN($G102)=0,"",IF(LEN(AQ$12)=0,"",IFERROR(_xll.BDP(TKR,$G102,"EQY_FUND_RELATIVE_PERIOD",AQ$12,"FA_ADJUSTED",ADJ,"EQY_FUND_CRNCY",CURR_O,"ACCOUNTING_STANDARD_OVERRIDE",ACC_O,"EQY_CONSOLIDATED",CONS_O,"fill=b")*1,"")))</f>
        <v/>
      </c>
      <c r="AR102" s="14" t="str">
        <f>IF(LEN($G102)=0,"",IF(LEN(AR$12)=0,"",IFERROR(_xll.BDP(TKR,$G102,"EQY_FUND_RELATIVE_PERIOD",AR$12,"FA_ADJUSTED",ADJ,"EQY_FUND_CRNCY",CURR_O,"ACCOUNTING_STANDARD_OVERRIDE",ACC_O,"EQY_CONSOLIDATED",CONS_O,"fill=b")*1,"")))</f>
        <v/>
      </c>
      <c r="AS102" s="14" t="str">
        <f>IF(LEN($G102)=0,"",IF(LEN(AS$12)=0,"",IFERROR(_xll.BDP(TKR,$G102,"EQY_FUND_RELATIVE_PERIOD",AS$12,"FA_ADJUSTED",ADJ,"EQY_FUND_CRNCY",CURR_O,"ACCOUNTING_STANDARD_OVERRIDE",ACC_O,"EQY_CONSOLIDATED",CONS_O,"fill=b")*1,"")))</f>
        <v/>
      </c>
      <c r="AT102" s="14" t="str">
        <f>IF(LEN($G102)=0,"",IF(LEN(AT$12)=0,"",IFERROR(_xll.BDP(TKR,$G102,"EQY_FUND_RELATIVE_PERIOD",AT$12,"FA_ADJUSTED",ADJ,"EQY_FUND_CRNCY",CURR_O,"ACCOUNTING_STANDARD_OVERRIDE",ACC_O,"EQY_CONSOLIDATED",CONS_O,"fill=b")*1,"")))</f>
        <v/>
      </c>
      <c r="AU102" s="14" t="str">
        <f>IF(LEN($G102)=0,"",IF(LEN(AU$12)=0,"",IFERROR(_xll.BDP(TKR,$G102,"EQY_FUND_RELATIVE_PERIOD",AU$12,"FA_ADJUSTED",ADJ,"EQY_FUND_CRNCY",CURR_O,"ACCOUNTING_STANDARD_OVERRIDE",ACC_O,"EQY_CONSOLIDATED",CONS_O,"fill=b")*1,"")))</f>
        <v/>
      </c>
      <c r="AV102" s="14" t="str">
        <f>IF(LEN($G102)=0,"",IF(LEN(AV$12)=0,"",IFERROR(_xll.BDP(TKR,$G102,"EQY_FUND_RELATIVE_PERIOD",AV$12,"FA_ADJUSTED",ADJ,"EQY_FUND_CRNCY",CURR_O,"ACCOUNTING_STANDARD_OVERRIDE",ACC_O,"EQY_CONSOLIDATED",CONS_O,"fill=b")*1,"")))</f>
        <v/>
      </c>
      <c r="AW102" s="14" t="str">
        <f>IF(LEN($G102)=0,"",IF(LEN(AW$12)=0,"",IFERROR(_xll.BDP(TKR,$G102,"EQY_FUND_RELATIVE_PERIOD",AW$12,"FA_ADJUSTED",ADJ,"EQY_FUND_CRNCY",CURR_O,"ACCOUNTING_STANDARD_OVERRIDE",ACC_O,"EQY_CONSOLIDATED",CONS_O,"fill=b")*1,"")))</f>
        <v/>
      </c>
      <c r="AX102" s="14" t="str">
        <f>IF(LEN($G102)=0,"",IF(LEN(AX$12)=0,"",IFERROR(_xll.BDP(TKR,$G102,"EQY_FUND_RELATIVE_PERIOD",AX$12,"FA_ADJUSTED",ADJ,"EQY_FUND_CRNCY",CURR_O,"ACCOUNTING_STANDARD_OVERRIDE",ACC_O,"EQY_CONSOLIDATED",CONS_O,"fill=b")*1,"")))</f>
        <v/>
      </c>
      <c r="AY102" s="14" t="str">
        <f>IF(LEN($G102)=0,"",IF(LEN(AY$12)=0,"",IFERROR(_xll.BDP(TKR,$G102,"EQY_FUND_RELATIVE_PERIOD",AY$12,"FA_ADJUSTED",ADJ,"EQY_FUND_CRNCY",CURR_O,"ACCOUNTING_STANDARD_OVERRIDE",ACC_O,"EQY_CONSOLIDATED",CONS_O,"fill=b")*1,"")))</f>
        <v/>
      </c>
      <c r="AZ102" s="14" t="str">
        <f>IF(LEN($G102)=0,"",IF(LEN(AZ$12)=0,"",IFERROR(_xll.BDP(TKR,$G102,"EQY_FUND_RELATIVE_PERIOD",AZ$12,"FA_ADJUSTED",ADJ,"EQY_FUND_CRNCY",CURR_O,"ACCOUNTING_STANDARD_OVERRIDE",ACC_O,"EQY_CONSOLIDATED",CONS_O,"fill=b")*1,"")))</f>
        <v/>
      </c>
      <c r="BA102" s="14" t="str">
        <f>IF(LEN($G102)=0,"",IF(LEN(BA$12)=0,"",IFERROR(_xll.BDP(TKR,$G102,"EQY_FUND_RELATIVE_PERIOD",BA$12,"FA_ADJUSTED",ADJ,"EQY_FUND_CRNCY",CURR_O,"ACCOUNTING_STANDARD_OVERRIDE",ACC_O,"EQY_CONSOLIDATED",CONS_O,"fill=b")*1,"")))</f>
        <v/>
      </c>
      <c r="BB102" s="14" t="str">
        <f>IF(LEN($G102)=0,"",IF(LEN(BB$12)=0,"",IFERROR(_xll.BDP(TKR,$G102,"EQY_FUND_RELATIVE_PERIOD",BB$12,"FA_ADJUSTED",ADJ,"EQY_FUND_CRNCY",CURR_O,"ACCOUNTING_STANDARD_OVERRIDE",ACC_O,"EQY_CONSOLIDATED",CONS_O,"fill=b")*1,"")))</f>
        <v/>
      </c>
      <c r="BC102" s="14" t="str">
        <f>IF(LEN($G102)=0,"",IF(LEN(BC$12)=0,"",IFERROR(_xll.BDP(TKR,$G102,"EQY_FUND_RELATIVE_PERIOD",BC$12,"FA_ADJUSTED",ADJ,"EQY_FUND_CRNCY",CURR_O,"ACCOUNTING_STANDARD_OVERRIDE",ACC_O,"EQY_CONSOLIDATED",CONS_O,"fill=b")*1,"")))</f>
        <v/>
      </c>
      <c r="BD102" s="14" t="str">
        <f>IF(LEN($G102)=0,"",IF(LEN(BD$12)=0,"",IFERROR(_xll.BDP(TKR,$G102,"EQY_FUND_RELATIVE_PERIOD",BD$12,"FA_ADJUSTED",ADJ,"EQY_FUND_CRNCY",CURR_O,"ACCOUNTING_STANDARD_OVERRIDE",ACC_O,"EQY_CONSOLIDATED",CONS_O,"fill=b")*1,"")))</f>
        <v/>
      </c>
    </row>
    <row r="103" spans="17:56">
      <c r="Q103" s="14" t="str">
        <f>IF(LEN($G103)=0,"",IF(LEN(Q$12)=0,"",IFERROR(_xll.BDP(TKR,$G103,"EQY_FUND_RELATIVE_PERIOD",Q$12,"FA_ADJUSTED",ADJ,"EQY_FUND_CRNCY",CURR_O,"ACCOUNTING_STANDARD_OVERRIDE",ACC_O,"EQY_CONSOLIDATED",CONS_O,"fill=b")*1,"")))</f>
        <v/>
      </c>
      <c r="R103" s="14" t="str">
        <f>IF(LEN($G103)=0,"",IF(LEN(R$12)=0,"",IFERROR(_xll.BDP(TKR,$G103,"EQY_FUND_RELATIVE_PERIOD",R$12,"FA_ADJUSTED",ADJ,"EQY_FUND_CRNCY",CURR_O,"ACCOUNTING_STANDARD_OVERRIDE",ACC_O,"EQY_CONSOLIDATED",CONS_O,"fill=b")*1,"")))</f>
        <v/>
      </c>
      <c r="S103" s="14" t="str">
        <f>IF(LEN($G103)=0,"",IF(LEN(S$12)=0,"",IFERROR(_xll.BDP(TKR,$G103,"EQY_FUND_RELATIVE_PERIOD",S$12,"FA_ADJUSTED",ADJ,"EQY_FUND_CRNCY",CURR_O,"ACCOUNTING_STANDARD_OVERRIDE",ACC_O,"EQY_CONSOLIDATED",CONS_O,"fill=b")*1,"")))</f>
        <v/>
      </c>
      <c r="T103" s="14" t="str">
        <f>IF(LEN($G103)=0,"",IF(LEN(T$12)=0,"",IFERROR(_xll.BDP(TKR,$G103,"EQY_FUND_RELATIVE_PERIOD",T$12,"FA_ADJUSTED",ADJ,"EQY_FUND_CRNCY",CURR_O,"ACCOUNTING_STANDARD_OVERRIDE",ACC_O,"EQY_CONSOLIDATED",CONS_O,"fill=b")*1,"")))</f>
        <v/>
      </c>
      <c r="U103" s="14" t="str">
        <f>IF(LEN($G103)=0,"",IF(LEN(U$12)=0,"",IFERROR(_xll.BDP(TKR,$G103,"EQY_FUND_RELATIVE_PERIOD",U$12,"FA_ADJUSTED",ADJ,"EQY_FUND_CRNCY",CURR_O,"ACCOUNTING_STANDARD_OVERRIDE",ACC_O,"EQY_CONSOLIDATED",CONS_O,"fill=b")*1,"")))</f>
        <v/>
      </c>
      <c r="V103" s="14" t="str">
        <f>IF(LEN($G103)=0,"",IF(LEN(V$12)=0,"",IFERROR(_xll.BDP(TKR,$G103,"EQY_FUND_RELATIVE_PERIOD",V$12,"FA_ADJUSTED",ADJ,"EQY_FUND_CRNCY",CURR_O,"ACCOUNTING_STANDARD_OVERRIDE",ACC_O,"EQY_CONSOLIDATED",CONS_O,"fill=b")*1,"")))</f>
        <v/>
      </c>
      <c r="W103" s="14" t="str">
        <f>IF(LEN($G103)=0,"",IF(LEN(W$12)=0,"",IFERROR(_xll.BDP(TKR,$G103,"EQY_FUND_RELATIVE_PERIOD",W$12,"FA_ADJUSTED",ADJ,"EQY_FUND_CRNCY",CURR_O,"ACCOUNTING_STANDARD_OVERRIDE",ACC_O,"EQY_CONSOLIDATED",CONS_O,"fill=b")*1,"")))</f>
        <v/>
      </c>
      <c r="X103" s="14" t="str">
        <f>IF(LEN($G103)=0,"",IF(LEN(X$12)=0,"",IFERROR(_xll.BDP(TKR,$G103,"EQY_FUND_RELATIVE_PERIOD",X$12,"FA_ADJUSTED",ADJ,"EQY_FUND_CRNCY",CURR_O,"ACCOUNTING_STANDARD_OVERRIDE",ACC_O,"EQY_CONSOLIDATED",CONS_O,"fill=b")*1,"")))</f>
        <v/>
      </c>
      <c r="Y103" s="14" t="str">
        <f>IF(LEN($G103)=0,"",IF(LEN(Y$12)=0,"",IFERROR(_xll.BDP(TKR,$G103,"EQY_FUND_RELATIVE_PERIOD",Y$12,"FA_ADJUSTED",ADJ,"EQY_FUND_CRNCY",CURR_O,"ACCOUNTING_STANDARD_OVERRIDE",ACC_O,"EQY_CONSOLIDATED",CONS_O,"fill=b")*1,"")))</f>
        <v/>
      </c>
      <c r="Z103" s="14" t="str">
        <f>IF(LEN($G103)=0,"",IF(LEN(Z$12)=0,"",IFERROR(_xll.BDP(TKR,$G103,"EQY_FUND_RELATIVE_PERIOD",Z$12,"FA_ADJUSTED",ADJ,"EQY_FUND_CRNCY",CURR_O,"ACCOUNTING_STANDARD_OVERRIDE",ACC_O,"EQY_CONSOLIDATED",CONS_O,"fill=b")*1,"")))</f>
        <v/>
      </c>
      <c r="AA103" s="14" t="str">
        <f>IF(LEN($G103)=0,"",IF(LEN(AA$12)=0,"",IFERROR(_xll.BDP(TKR,$G103,"EQY_FUND_RELATIVE_PERIOD",AA$12,"FA_ADJUSTED",ADJ,"EQY_FUND_CRNCY",CURR_O,"ACCOUNTING_STANDARD_OVERRIDE",ACC_O,"EQY_CONSOLIDATED",CONS_O,"fill=b")*1,"")))</f>
        <v/>
      </c>
      <c r="AB103" s="14" t="str">
        <f>IF(LEN($G103)=0,"",IF(LEN(AB$12)=0,"",IFERROR(_xll.BDP(TKR,$G103,"EQY_FUND_RELATIVE_PERIOD",AB$12,"FA_ADJUSTED",ADJ,"EQY_FUND_CRNCY",CURR_O,"ACCOUNTING_STANDARD_OVERRIDE",ACC_O,"EQY_CONSOLIDATED",CONS_O,"fill=b")*1,"")))</f>
        <v/>
      </c>
      <c r="AC103" s="14" t="str">
        <f>IF(LEN($G103)=0,"",IF(LEN(AC$12)=0,"",IFERROR(_xll.BDP(TKR,$G103,"EQY_FUND_RELATIVE_PERIOD",AC$12,"FA_ADJUSTED",ADJ,"EQY_FUND_CRNCY",CURR_O,"ACCOUNTING_STANDARD_OVERRIDE",ACC_O,"EQY_CONSOLIDATED",CONS_O,"fill=b")*1,"")))</f>
        <v/>
      </c>
      <c r="AD103" s="14" t="str">
        <f>IF(LEN($G103)=0,"",IF(LEN(AD$12)=0,"",IFERROR(_xll.BDP(TKR,$G103,"EQY_FUND_RELATIVE_PERIOD",AD$12,"FA_ADJUSTED",ADJ,"EQY_FUND_CRNCY",CURR_O,"ACCOUNTING_STANDARD_OVERRIDE",ACC_O,"EQY_CONSOLIDATED",CONS_O,"fill=b")*1,"")))</f>
        <v/>
      </c>
      <c r="AE103" s="14" t="str">
        <f>IF(LEN($G103)=0,"",IF(LEN(AE$12)=0,"",IFERROR(_xll.BDP(TKR,$G103,"EQY_FUND_RELATIVE_PERIOD",AE$12,"FA_ADJUSTED",ADJ,"EQY_FUND_CRNCY",CURR_O,"ACCOUNTING_STANDARD_OVERRIDE",ACC_O,"EQY_CONSOLIDATED",CONS_O,"fill=b")*1,"")))</f>
        <v/>
      </c>
      <c r="AF103" s="14" t="str">
        <f>IF(LEN($G103)=0,"",IF(LEN(AF$12)=0,"",IFERROR(_xll.BDP(TKR,$G103,"EQY_FUND_RELATIVE_PERIOD",AF$12,"FA_ADJUSTED",ADJ,"EQY_FUND_CRNCY",CURR_O,"ACCOUNTING_STANDARD_OVERRIDE",ACC_O,"EQY_CONSOLIDATED",CONS_O,"fill=b")*1,"")))</f>
        <v/>
      </c>
      <c r="AG103" s="14" t="str">
        <f>IF(LEN($G103)=0,"",IF(LEN(AG$12)=0,"",IFERROR(_xll.BDP(TKR,$G103,"EQY_FUND_RELATIVE_PERIOD",AG$12,"FA_ADJUSTED",ADJ,"EQY_FUND_CRNCY",CURR_O,"ACCOUNTING_STANDARD_OVERRIDE",ACC_O,"EQY_CONSOLIDATED",CONS_O,"fill=b")*1,"")))</f>
        <v/>
      </c>
      <c r="AH103" s="14" t="str">
        <f>IF(LEN($G103)=0,"",IF(LEN(AH$12)=0,"",IFERROR(_xll.BDP(TKR,$G103,"EQY_FUND_RELATIVE_PERIOD",AH$12,"FA_ADJUSTED",ADJ,"EQY_FUND_CRNCY",CURR_O,"ACCOUNTING_STANDARD_OVERRIDE",ACC_O,"EQY_CONSOLIDATED",CONS_O,"fill=b")*1,"")))</f>
        <v/>
      </c>
      <c r="AI103" s="14" t="str">
        <f>IF(LEN($G103)=0,"",IF(LEN(AI$12)=0,"",IFERROR(_xll.BDP(TKR,$G103,"EQY_FUND_RELATIVE_PERIOD",AI$12,"FA_ADJUSTED",ADJ,"EQY_FUND_CRNCY",CURR_O,"ACCOUNTING_STANDARD_OVERRIDE",ACC_O,"EQY_CONSOLIDATED",CONS_O,"fill=b")*1,"")))</f>
        <v/>
      </c>
      <c r="AJ103" s="14" t="str">
        <f>IF(LEN($G103)=0,"",IF(LEN(AJ$12)=0,"",IFERROR(_xll.BDP(TKR,$G103,"EQY_FUND_RELATIVE_PERIOD",AJ$12,"FA_ADJUSTED",ADJ,"EQY_FUND_CRNCY",CURR_O,"ACCOUNTING_STANDARD_OVERRIDE",ACC_O,"EQY_CONSOLIDATED",CONS_O,"fill=b")*1,"")))</f>
        <v/>
      </c>
      <c r="AK103" s="14" t="str">
        <f>IF(LEN($G103)=0,"",IF(LEN(AK$12)=0,"",IFERROR(_xll.BDP(TKR,$G103,"EQY_FUND_RELATIVE_PERIOD",AK$12,"FA_ADJUSTED",ADJ,"EQY_FUND_CRNCY",CURR_O,"ACCOUNTING_STANDARD_OVERRIDE",ACC_O,"EQY_CONSOLIDATED",CONS_O,"fill=b")*1,"")))</f>
        <v/>
      </c>
      <c r="AL103" s="14" t="str">
        <f>IF(LEN($G103)=0,"",IF(LEN(AL$12)=0,"",IFERROR(_xll.BDP(TKR,$G103,"EQY_FUND_RELATIVE_PERIOD",AL$12,"FA_ADJUSTED",ADJ,"EQY_FUND_CRNCY",CURR_O,"ACCOUNTING_STANDARD_OVERRIDE",ACC_O,"EQY_CONSOLIDATED",CONS_O,"fill=b")*1,"")))</f>
        <v/>
      </c>
      <c r="AM103" s="14" t="str">
        <f>IF(LEN($G103)=0,"",IF(LEN(AM$12)=0,"",IFERROR(_xll.BDP(TKR,$G103,"EQY_FUND_RELATIVE_PERIOD",AM$12,"FA_ADJUSTED",ADJ,"EQY_FUND_CRNCY",CURR_O,"ACCOUNTING_STANDARD_OVERRIDE",ACC_O,"EQY_CONSOLIDATED",CONS_O,"fill=b")*1,"")))</f>
        <v/>
      </c>
      <c r="AN103" s="14" t="str">
        <f>IF(LEN($G103)=0,"",IF(LEN(AN$12)=0,"",IFERROR(_xll.BDP(TKR,$G103,"EQY_FUND_RELATIVE_PERIOD",AN$12,"FA_ADJUSTED",ADJ,"EQY_FUND_CRNCY",CURR_O,"ACCOUNTING_STANDARD_OVERRIDE",ACC_O,"EQY_CONSOLIDATED",CONS_O,"fill=b")*1,"")))</f>
        <v/>
      </c>
      <c r="AO103" s="14" t="str">
        <f>IF(LEN($G103)=0,"",IF(LEN(AO$12)=0,"",IFERROR(_xll.BDP(TKR,$G103,"EQY_FUND_RELATIVE_PERIOD",AO$12,"FA_ADJUSTED",ADJ,"EQY_FUND_CRNCY",CURR_O,"ACCOUNTING_STANDARD_OVERRIDE",ACC_O,"EQY_CONSOLIDATED",CONS_O,"fill=b")*1,"")))</f>
        <v/>
      </c>
      <c r="AP103" s="14" t="str">
        <f>IF(LEN($G103)=0,"",IF(LEN(AP$12)=0,"",IFERROR(_xll.BDP(TKR,$G103,"EQY_FUND_RELATIVE_PERIOD",AP$12,"FA_ADJUSTED",ADJ,"EQY_FUND_CRNCY",CURR_O,"ACCOUNTING_STANDARD_OVERRIDE",ACC_O,"EQY_CONSOLIDATED",CONS_O,"fill=b")*1,"")))</f>
        <v/>
      </c>
      <c r="AQ103" s="14" t="str">
        <f>IF(LEN($G103)=0,"",IF(LEN(AQ$12)=0,"",IFERROR(_xll.BDP(TKR,$G103,"EQY_FUND_RELATIVE_PERIOD",AQ$12,"FA_ADJUSTED",ADJ,"EQY_FUND_CRNCY",CURR_O,"ACCOUNTING_STANDARD_OVERRIDE",ACC_O,"EQY_CONSOLIDATED",CONS_O,"fill=b")*1,"")))</f>
        <v/>
      </c>
      <c r="AR103" s="14" t="str">
        <f>IF(LEN($G103)=0,"",IF(LEN(AR$12)=0,"",IFERROR(_xll.BDP(TKR,$G103,"EQY_FUND_RELATIVE_PERIOD",AR$12,"FA_ADJUSTED",ADJ,"EQY_FUND_CRNCY",CURR_O,"ACCOUNTING_STANDARD_OVERRIDE",ACC_O,"EQY_CONSOLIDATED",CONS_O,"fill=b")*1,"")))</f>
        <v/>
      </c>
      <c r="AS103" s="14" t="str">
        <f>IF(LEN($G103)=0,"",IF(LEN(AS$12)=0,"",IFERROR(_xll.BDP(TKR,$G103,"EQY_FUND_RELATIVE_PERIOD",AS$12,"FA_ADJUSTED",ADJ,"EQY_FUND_CRNCY",CURR_O,"ACCOUNTING_STANDARD_OVERRIDE",ACC_O,"EQY_CONSOLIDATED",CONS_O,"fill=b")*1,"")))</f>
        <v/>
      </c>
      <c r="AT103" s="14" t="str">
        <f>IF(LEN($G103)=0,"",IF(LEN(AT$12)=0,"",IFERROR(_xll.BDP(TKR,$G103,"EQY_FUND_RELATIVE_PERIOD",AT$12,"FA_ADJUSTED",ADJ,"EQY_FUND_CRNCY",CURR_O,"ACCOUNTING_STANDARD_OVERRIDE",ACC_O,"EQY_CONSOLIDATED",CONS_O,"fill=b")*1,"")))</f>
        <v/>
      </c>
      <c r="AU103" s="14" t="str">
        <f>IF(LEN($G103)=0,"",IF(LEN(AU$12)=0,"",IFERROR(_xll.BDP(TKR,$G103,"EQY_FUND_RELATIVE_PERIOD",AU$12,"FA_ADJUSTED",ADJ,"EQY_FUND_CRNCY",CURR_O,"ACCOUNTING_STANDARD_OVERRIDE",ACC_O,"EQY_CONSOLIDATED",CONS_O,"fill=b")*1,"")))</f>
        <v/>
      </c>
      <c r="AV103" s="14" t="str">
        <f>IF(LEN($G103)=0,"",IF(LEN(AV$12)=0,"",IFERROR(_xll.BDP(TKR,$G103,"EQY_FUND_RELATIVE_PERIOD",AV$12,"FA_ADJUSTED",ADJ,"EQY_FUND_CRNCY",CURR_O,"ACCOUNTING_STANDARD_OVERRIDE",ACC_O,"EQY_CONSOLIDATED",CONS_O,"fill=b")*1,"")))</f>
        <v/>
      </c>
      <c r="AW103" s="14" t="str">
        <f>IF(LEN($G103)=0,"",IF(LEN(AW$12)=0,"",IFERROR(_xll.BDP(TKR,$G103,"EQY_FUND_RELATIVE_PERIOD",AW$12,"FA_ADJUSTED",ADJ,"EQY_FUND_CRNCY",CURR_O,"ACCOUNTING_STANDARD_OVERRIDE",ACC_O,"EQY_CONSOLIDATED",CONS_O,"fill=b")*1,"")))</f>
        <v/>
      </c>
      <c r="AX103" s="14" t="str">
        <f>IF(LEN($G103)=0,"",IF(LEN(AX$12)=0,"",IFERROR(_xll.BDP(TKR,$G103,"EQY_FUND_RELATIVE_PERIOD",AX$12,"FA_ADJUSTED",ADJ,"EQY_FUND_CRNCY",CURR_O,"ACCOUNTING_STANDARD_OVERRIDE",ACC_O,"EQY_CONSOLIDATED",CONS_O,"fill=b")*1,"")))</f>
        <v/>
      </c>
      <c r="AY103" s="14" t="str">
        <f>IF(LEN($G103)=0,"",IF(LEN(AY$12)=0,"",IFERROR(_xll.BDP(TKR,$G103,"EQY_FUND_RELATIVE_PERIOD",AY$12,"FA_ADJUSTED",ADJ,"EQY_FUND_CRNCY",CURR_O,"ACCOUNTING_STANDARD_OVERRIDE",ACC_O,"EQY_CONSOLIDATED",CONS_O,"fill=b")*1,"")))</f>
        <v/>
      </c>
      <c r="AZ103" s="14" t="str">
        <f>IF(LEN($G103)=0,"",IF(LEN(AZ$12)=0,"",IFERROR(_xll.BDP(TKR,$G103,"EQY_FUND_RELATIVE_PERIOD",AZ$12,"FA_ADJUSTED",ADJ,"EQY_FUND_CRNCY",CURR_O,"ACCOUNTING_STANDARD_OVERRIDE",ACC_O,"EQY_CONSOLIDATED",CONS_O,"fill=b")*1,"")))</f>
        <v/>
      </c>
      <c r="BA103" s="14" t="str">
        <f>IF(LEN($G103)=0,"",IF(LEN(BA$12)=0,"",IFERROR(_xll.BDP(TKR,$G103,"EQY_FUND_RELATIVE_PERIOD",BA$12,"FA_ADJUSTED",ADJ,"EQY_FUND_CRNCY",CURR_O,"ACCOUNTING_STANDARD_OVERRIDE",ACC_O,"EQY_CONSOLIDATED",CONS_O,"fill=b")*1,"")))</f>
        <v/>
      </c>
      <c r="BB103" s="14" t="str">
        <f>IF(LEN($G103)=0,"",IF(LEN(BB$12)=0,"",IFERROR(_xll.BDP(TKR,$G103,"EQY_FUND_RELATIVE_PERIOD",BB$12,"FA_ADJUSTED",ADJ,"EQY_FUND_CRNCY",CURR_O,"ACCOUNTING_STANDARD_OVERRIDE",ACC_O,"EQY_CONSOLIDATED",CONS_O,"fill=b")*1,"")))</f>
        <v/>
      </c>
      <c r="BC103" s="14" t="str">
        <f>IF(LEN($G103)=0,"",IF(LEN(BC$12)=0,"",IFERROR(_xll.BDP(TKR,$G103,"EQY_FUND_RELATIVE_PERIOD",BC$12,"FA_ADJUSTED",ADJ,"EQY_FUND_CRNCY",CURR_O,"ACCOUNTING_STANDARD_OVERRIDE",ACC_O,"EQY_CONSOLIDATED",CONS_O,"fill=b")*1,"")))</f>
        <v/>
      </c>
      <c r="BD103" s="14" t="str">
        <f>IF(LEN($G103)=0,"",IF(LEN(BD$12)=0,"",IFERROR(_xll.BDP(TKR,$G103,"EQY_FUND_RELATIVE_PERIOD",BD$12,"FA_ADJUSTED",ADJ,"EQY_FUND_CRNCY",CURR_O,"ACCOUNTING_STANDARD_OVERRIDE",ACC_O,"EQY_CONSOLIDATED",CONS_O,"fill=b")*1,"")))</f>
        <v/>
      </c>
    </row>
    <row r="104" spans="17:56">
      <c r="Q104" s="14" t="str">
        <f>IF(LEN($G104)=0,"",IF(LEN(Q$12)=0,"",IFERROR(_xll.BDP(TKR,$G104,"EQY_FUND_RELATIVE_PERIOD",Q$12,"FA_ADJUSTED",ADJ,"EQY_FUND_CRNCY",CURR_O,"ACCOUNTING_STANDARD_OVERRIDE",ACC_O,"EQY_CONSOLIDATED",CONS_O,"fill=b")*1,"")))</f>
        <v/>
      </c>
      <c r="R104" s="14" t="str">
        <f>IF(LEN($G104)=0,"",IF(LEN(R$12)=0,"",IFERROR(_xll.BDP(TKR,$G104,"EQY_FUND_RELATIVE_PERIOD",R$12,"FA_ADJUSTED",ADJ,"EQY_FUND_CRNCY",CURR_O,"ACCOUNTING_STANDARD_OVERRIDE",ACC_O,"EQY_CONSOLIDATED",CONS_O,"fill=b")*1,"")))</f>
        <v/>
      </c>
      <c r="S104" s="14" t="str">
        <f>IF(LEN($G104)=0,"",IF(LEN(S$12)=0,"",IFERROR(_xll.BDP(TKR,$G104,"EQY_FUND_RELATIVE_PERIOD",S$12,"FA_ADJUSTED",ADJ,"EQY_FUND_CRNCY",CURR_O,"ACCOUNTING_STANDARD_OVERRIDE",ACC_O,"EQY_CONSOLIDATED",CONS_O,"fill=b")*1,"")))</f>
        <v/>
      </c>
      <c r="T104" s="14" t="str">
        <f>IF(LEN($G104)=0,"",IF(LEN(T$12)=0,"",IFERROR(_xll.BDP(TKR,$G104,"EQY_FUND_RELATIVE_PERIOD",T$12,"FA_ADJUSTED",ADJ,"EQY_FUND_CRNCY",CURR_O,"ACCOUNTING_STANDARD_OVERRIDE",ACC_O,"EQY_CONSOLIDATED",CONS_O,"fill=b")*1,"")))</f>
        <v/>
      </c>
      <c r="U104" s="14" t="str">
        <f>IF(LEN($G104)=0,"",IF(LEN(U$12)=0,"",IFERROR(_xll.BDP(TKR,$G104,"EQY_FUND_RELATIVE_PERIOD",U$12,"FA_ADJUSTED",ADJ,"EQY_FUND_CRNCY",CURR_O,"ACCOUNTING_STANDARD_OVERRIDE",ACC_O,"EQY_CONSOLIDATED",CONS_O,"fill=b")*1,"")))</f>
        <v/>
      </c>
      <c r="V104" s="14" t="str">
        <f>IF(LEN($G104)=0,"",IF(LEN(V$12)=0,"",IFERROR(_xll.BDP(TKR,$G104,"EQY_FUND_RELATIVE_PERIOD",V$12,"FA_ADJUSTED",ADJ,"EQY_FUND_CRNCY",CURR_O,"ACCOUNTING_STANDARD_OVERRIDE",ACC_O,"EQY_CONSOLIDATED",CONS_O,"fill=b")*1,"")))</f>
        <v/>
      </c>
      <c r="W104" s="14" t="str">
        <f>IF(LEN($G104)=0,"",IF(LEN(W$12)=0,"",IFERROR(_xll.BDP(TKR,$G104,"EQY_FUND_RELATIVE_PERIOD",W$12,"FA_ADJUSTED",ADJ,"EQY_FUND_CRNCY",CURR_O,"ACCOUNTING_STANDARD_OVERRIDE",ACC_O,"EQY_CONSOLIDATED",CONS_O,"fill=b")*1,"")))</f>
        <v/>
      </c>
      <c r="X104" s="14" t="str">
        <f>IF(LEN($G104)=0,"",IF(LEN(X$12)=0,"",IFERROR(_xll.BDP(TKR,$G104,"EQY_FUND_RELATIVE_PERIOD",X$12,"FA_ADJUSTED",ADJ,"EQY_FUND_CRNCY",CURR_O,"ACCOUNTING_STANDARD_OVERRIDE",ACC_O,"EQY_CONSOLIDATED",CONS_O,"fill=b")*1,"")))</f>
        <v/>
      </c>
      <c r="Y104" s="14" t="str">
        <f>IF(LEN($G104)=0,"",IF(LEN(Y$12)=0,"",IFERROR(_xll.BDP(TKR,$G104,"EQY_FUND_RELATIVE_PERIOD",Y$12,"FA_ADJUSTED",ADJ,"EQY_FUND_CRNCY",CURR_O,"ACCOUNTING_STANDARD_OVERRIDE",ACC_O,"EQY_CONSOLIDATED",CONS_O,"fill=b")*1,"")))</f>
        <v/>
      </c>
      <c r="Z104" s="14" t="str">
        <f>IF(LEN($G104)=0,"",IF(LEN(Z$12)=0,"",IFERROR(_xll.BDP(TKR,$G104,"EQY_FUND_RELATIVE_PERIOD",Z$12,"FA_ADJUSTED",ADJ,"EQY_FUND_CRNCY",CURR_O,"ACCOUNTING_STANDARD_OVERRIDE",ACC_O,"EQY_CONSOLIDATED",CONS_O,"fill=b")*1,"")))</f>
        <v/>
      </c>
      <c r="AA104" s="14" t="str">
        <f>IF(LEN($G104)=0,"",IF(LEN(AA$12)=0,"",IFERROR(_xll.BDP(TKR,$G104,"EQY_FUND_RELATIVE_PERIOD",AA$12,"FA_ADJUSTED",ADJ,"EQY_FUND_CRNCY",CURR_O,"ACCOUNTING_STANDARD_OVERRIDE",ACC_O,"EQY_CONSOLIDATED",CONS_O,"fill=b")*1,"")))</f>
        <v/>
      </c>
      <c r="AB104" s="14" t="str">
        <f>IF(LEN($G104)=0,"",IF(LEN(AB$12)=0,"",IFERROR(_xll.BDP(TKR,$G104,"EQY_FUND_RELATIVE_PERIOD",AB$12,"FA_ADJUSTED",ADJ,"EQY_FUND_CRNCY",CURR_O,"ACCOUNTING_STANDARD_OVERRIDE",ACC_O,"EQY_CONSOLIDATED",CONS_O,"fill=b")*1,"")))</f>
        <v/>
      </c>
      <c r="AC104" s="14" t="str">
        <f>IF(LEN($G104)=0,"",IF(LEN(AC$12)=0,"",IFERROR(_xll.BDP(TKR,$G104,"EQY_FUND_RELATIVE_PERIOD",AC$12,"FA_ADJUSTED",ADJ,"EQY_FUND_CRNCY",CURR_O,"ACCOUNTING_STANDARD_OVERRIDE",ACC_O,"EQY_CONSOLIDATED",CONS_O,"fill=b")*1,"")))</f>
        <v/>
      </c>
      <c r="AD104" s="14" t="str">
        <f>IF(LEN($G104)=0,"",IF(LEN(AD$12)=0,"",IFERROR(_xll.BDP(TKR,$G104,"EQY_FUND_RELATIVE_PERIOD",AD$12,"FA_ADJUSTED",ADJ,"EQY_FUND_CRNCY",CURR_O,"ACCOUNTING_STANDARD_OVERRIDE",ACC_O,"EQY_CONSOLIDATED",CONS_O,"fill=b")*1,"")))</f>
        <v/>
      </c>
      <c r="AE104" s="14" t="str">
        <f>IF(LEN($G104)=0,"",IF(LEN(AE$12)=0,"",IFERROR(_xll.BDP(TKR,$G104,"EQY_FUND_RELATIVE_PERIOD",AE$12,"FA_ADJUSTED",ADJ,"EQY_FUND_CRNCY",CURR_O,"ACCOUNTING_STANDARD_OVERRIDE",ACC_O,"EQY_CONSOLIDATED",CONS_O,"fill=b")*1,"")))</f>
        <v/>
      </c>
      <c r="AF104" s="14" t="str">
        <f>IF(LEN($G104)=0,"",IF(LEN(AF$12)=0,"",IFERROR(_xll.BDP(TKR,$G104,"EQY_FUND_RELATIVE_PERIOD",AF$12,"FA_ADJUSTED",ADJ,"EQY_FUND_CRNCY",CURR_O,"ACCOUNTING_STANDARD_OVERRIDE",ACC_O,"EQY_CONSOLIDATED",CONS_O,"fill=b")*1,"")))</f>
        <v/>
      </c>
      <c r="AG104" s="14" t="str">
        <f>IF(LEN($G104)=0,"",IF(LEN(AG$12)=0,"",IFERROR(_xll.BDP(TKR,$G104,"EQY_FUND_RELATIVE_PERIOD",AG$12,"FA_ADJUSTED",ADJ,"EQY_FUND_CRNCY",CURR_O,"ACCOUNTING_STANDARD_OVERRIDE",ACC_O,"EQY_CONSOLIDATED",CONS_O,"fill=b")*1,"")))</f>
        <v/>
      </c>
      <c r="AH104" s="14" t="str">
        <f>IF(LEN($G104)=0,"",IF(LEN(AH$12)=0,"",IFERROR(_xll.BDP(TKR,$G104,"EQY_FUND_RELATIVE_PERIOD",AH$12,"FA_ADJUSTED",ADJ,"EQY_FUND_CRNCY",CURR_O,"ACCOUNTING_STANDARD_OVERRIDE",ACC_O,"EQY_CONSOLIDATED",CONS_O,"fill=b")*1,"")))</f>
        <v/>
      </c>
      <c r="AI104" s="14" t="str">
        <f>IF(LEN($G104)=0,"",IF(LEN(AI$12)=0,"",IFERROR(_xll.BDP(TKR,$G104,"EQY_FUND_RELATIVE_PERIOD",AI$12,"FA_ADJUSTED",ADJ,"EQY_FUND_CRNCY",CURR_O,"ACCOUNTING_STANDARD_OVERRIDE",ACC_O,"EQY_CONSOLIDATED",CONS_O,"fill=b")*1,"")))</f>
        <v/>
      </c>
      <c r="AJ104" s="14" t="str">
        <f>IF(LEN($G104)=0,"",IF(LEN(AJ$12)=0,"",IFERROR(_xll.BDP(TKR,$G104,"EQY_FUND_RELATIVE_PERIOD",AJ$12,"FA_ADJUSTED",ADJ,"EQY_FUND_CRNCY",CURR_O,"ACCOUNTING_STANDARD_OVERRIDE",ACC_O,"EQY_CONSOLIDATED",CONS_O,"fill=b")*1,"")))</f>
        <v/>
      </c>
      <c r="AK104" s="14" t="str">
        <f>IF(LEN($G104)=0,"",IF(LEN(AK$12)=0,"",IFERROR(_xll.BDP(TKR,$G104,"EQY_FUND_RELATIVE_PERIOD",AK$12,"FA_ADJUSTED",ADJ,"EQY_FUND_CRNCY",CURR_O,"ACCOUNTING_STANDARD_OVERRIDE",ACC_O,"EQY_CONSOLIDATED",CONS_O,"fill=b")*1,"")))</f>
        <v/>
      </c>
      <c r="AL104" s="14" t="str">
        <f>IF(LEN($G104)=0,"",IF(LEN(AL$12)=0,"",IFERROR(_xll.BDP(TKR,$G104,"EQY_FUND_RELATIVE_PERIOD",AL$12,"FA_ADJUSTED",ADJ,"EQY_FUND_CRNCY",CURR_O,"ACCOUNTING_STANDARD_OVERRIDE",ACC_O,"EQY_CONSOLIDATED",CONS_O,"fill=b")*1,"")))</f>
        <v/>
      </c>
      <c r="AM104" s="14" t="str">
        <f>IF(LEN($G104)=0,"",IF(LEN(AM$12)=0,"",IFERROR(_xll.BDP(TKR,$G104,"EQY_FUND_RELATIVE_PERIOD",AM$12,"FA_ADJUSTED",ADJ,"EQY_FUND_CRNCY",CURR_O,"ACCOUNTING_STANDARD_OVERRIDE",ACC_O,"EQY_CONSOLIDATED",CONS_O,"fill=b")*1,"")))</f>
        <v/>
      </c>
      <c r="AN104" s="14" t="str">
        <f>IF(LEN($G104)=0,"",IF(LEN(AN$12)=0,"",IFERROR(_xll.BDP(TKR,$G104,"EQY_FUND_RELATIVE_PERIOD",AN$12,"FA_ADJUSTED",ADJ,"EQY_FUND_CRNCY",CURR_O,"ACCOUNTING_STANDARD_OVERRIDE",ACC_O,"EQY_CONSOLIDATED",CONS_O,"fill=b")*1,"")))</f>
        <v/>
      </c>
      <c r="AO104" s="14" t="str">
        <f>IF(LEN($G104)=0,"",IF(LEN(AO$12)=0,"",IFERROR(_xll.BDP(TKR,$G104,"EQY_FUND_RELATIVE_PERIOD",AO$12,"FA_ADJUSTED",ADJ,"EQY_FUND_CRNCY",CURR_O,"ACCOUNTING_STANDARD_OVERRIDE",ACC_O,"EQY_CONSOLIDATED",CONS_O,"fill=b")*1,"")))</f>
        <v/>
      </c>
      <c r="AP104" s="14" t="str">
        <f>IF(LEN($G104)=0,"",IF(LEN(AP$12)=0,"",IFERROR(_xll.BDP(TKR,$G104,"EQY_FUND_RELATIVE_PERIOD",AP$12,"FA_ADJUSTED",ADJ,"EQY_FUND_CRNCY",CURR_O,"ACCOUNTING_STANDARD_OVERRIDE",ACC_O,"EQY_CONSOLIDATED",CONS_O,"fill=b")*1,"")))</f>
        <v/>
      </c>
      <c r="AQ104" s="14" t="str">
        <f>IF(LEN($G104)=0,"",IF(LEN(AQ$12)=0,"",IFERROR(_xll.BDP(TKR,$G104,"EQY_FUND_RELATIVE_PERIOD",AQ$12,"FA_ADJUSTED",ADJ,"EQY_FUND_CRNCY",CURR_O,"ACCOUNTING_STANDARD_OVERRIDE",ACC_O,"EQY_CONSOLIDATED",CONS_O,"fill=b")*1,"")))</f>
        <v/>
      </c>
      <c r="AR104" s="14" t="str">
        <f>IF(LEN($G104)=0,"",IF(LEN(AR$12)=0,"",IFERROR(_xll.BDP(TKR,$G104,"EQY_FUND_RELATIVE_PERIOD",AR$12,"FA_ADJUSTED",ADJ,"EQY_FUND_CRNCY",CURR_O,"ACCOUNTING_STANDARD_OVERRIDE",ACC_O,"EQY_CONSOLIDATED",CONS_O,"fill=b")*1,"")))</f>
        <v/>
      </c>
      <c r="AS104" s="14" t="str">
        <f>IF(LEN($G104)=0,"",IF(LEN(AS$12)=0,"",IFERROR(_xll.BDP(TKR,$G104,"EQY_FUND_RELATIVE_PERIOD",AS$12,"FA_ADJUSTED",ADJ,"EQY_FUND_CRNCY",CURR_O,"ACCOUNTING_STANDARD_OVERRIDE",ACC_O,"EQY_CONSOLIDATED",CONS_O,"fill=b")*1,"")))</f>
        <v/>
      </c>
      <c r="AT104" s="14" t="str">
        <f>IF(LEN($G104)=0,"",IF(LEN(AT$12)=0,"",IFERROR(_xll.BDP(TKR,$G104,"EQY_FUND_RELATIVE_PERIOD",AT$12,"FA_ADJUSTED",ADJ,"EQY_FUND_CRNCY",CURR_O,"ACCOUNTING_STANDARD_OVERRIDE",ACC_O,"EQY_CONSOLIDATED",CONS_O,"fill=b")*1,"")))</f>
        <v/>
      </c>
      <c r="AU104" s="14" t="str">
        <f>IF(LEN($G104)=0,"",IF(LEN(AU$12)=0,"",IFERROR(_xll.BDP(TKR,$G104,"EQY_FUND_RELATIVE_PERIOD",AU$12,"FA_ADJUSTED",ADJ,"EQY_FUND_CRNCY",CURR_O,"ACCOUNTING_STANDARD_OVERRIDE",ACC_O,"EQY_CONSOLIDATED",CONS_O,"fill=b")*1,"")))</f>
        <v/>
      </c>
      <c r="AV104" s="14" t="str">
        <f>IF(LEN($G104)=0,"",IF(LEN(AV$12)=0,"",IFERROR(_xll.BDP(TKR,$G104,"EQY_FUND_RELATIVE_PERIOD",AV$12,"FA_ADJUSTED",ADJ,"EQY_FUND_CRNCY",CURR_O,"ACCOUNTING_STANDARD_OVERRIDE",ACC_O,"EQY_CONSOLIDATED",CONS_O,"fill=b")*1,"")))</f>
        <v/>
      </c>
      <c r="AW104" s="14" t="str">
        <f>IF(LEN($G104)=0,"",IF(LEN(AW$12)=0,"",IFERROR(_xll.BDP(TKR,$G104,"EQY_FUND_RELATIVE_PERIOD",AW$12,"FA_ADJUSTED",ADJ,"EQY_FUND_CRNCY",CURR_O,"ACCOUNTING_STANDARD_OVERRIDE",ACC_O,"EQY_CONSOLIDATED",CONS_O,"fill=b")*1,"")))</f>
        <v/>
      </c>
      <c r="AX104" s="14" t="str">
        <f>IF(LEN($G104)=0,"",IF(LEN(AX$12)=0,"",IFERROR(_xll.BDP(TKR,$G104,"EQY_FUND_RELATIVE_PERIOD",AX$12,"FA_ADJUSTED",ADJ,"EQY_FUND_CRNCY",CURR_O,"ACCOUNTING_STANDARD_OVERRIDE",ACC_O,"EQY_CONSOLIDATED",CONS_O,"fill=b")*1,"")))</f>
        <v/>
      </c>
      <c r="AY104" s="14" t="str">
        <f>IF(LEN($G104)=0,"",IF(LEN(AY$12)=0,"",IFERROR(_xll.BDP(TKR,$G104,"EQY_FUND_RELATIVE_PERIOD",AY$12,"FA_ADJUSTED",ADJ,"EQY_FUND_CRNCY",CURR_O,"ACCOUNTING_STANDARD_OVERRIDE",ACC_O,"EQY_CONSOLIDATED",CONS_O,"fill=b")*1,"")))</f>
        <v/>
      </c>
      <c r="AZ104" s="14" t="str">
        <f>IF(LEN($G104)=0,"",IF(LEN(AZ$12)=0,"",IFERROR(_xll.BDP(TKR,$G104,"EQY_FUND_RELATIVE_PERIOD",AZ$12,"FA_ADJUSTED",ADJ,"EQY_FUND_CRNCY",CURR_O,"ACCOUNTING_STANDARD_OVERRIDE",ACC_O,"EQY_CONSOLIDATED",CONS_O,"fill=b")*1,"")))</f>
        <v/>
      </c>
      <c r="BA104" s="14" t="str">
        <f>IF(LEN($G104)=0,"",IF(LEN(BA$12)=0,"",IFERROR(_xll.BDP(TKR,$G104,"EQY_FUND_RELATIVE_PERIOD",BA$12,"FA_ADJUSTED",ADJ,"EQY_FUND_CRNCY",CURR_O,"ACCOUNTING_STANDARD_OVERRIDE",ACC_O,"EQY_CONSOLIDATED",CONS_O,"fill=b")*1,"")))</f>
        <v/>
      </c>
      <c r="BB104" s="14" t="str">
        <f>IF(LEN($G104)=0,"",IF(LEN(BB$12)=0,"",IFERROR(_xll.BDP(TKR,$G104,"EQY_FUND_RELATIVE_PERIOD",BB$12,"FA_ADJUSTED",ADJ,"EQY_FUND_CRNCY",CURR_O,"ACCOUNTING_STANDARD_OVERRIDE",ACC_O,"EQY_CONSOLIDATED",CONS_O,"fill=b")*1,"")))</f>
        <v/>
      </c>
      <c r="BC104" s="14" t="str">
        <f>IF(LEN($G104)=0,"",IF(LEN(BC$12)=0,"",IFERROR(_xll.BDP(TKR,$G104,"EQY_FUND_RELATIVE_PERIOD",BC$12,"FA_ADJUSTED",ADJ,"EQY_FUND_CRNCY",CURR_O,"ACCOUNTING_STANDARD_OVERRIDE",ACC_O,"EQY_CONSOLIDATED",CONS_O,"fill=b")*1,"")))</f>
        <v/>
      </c>
      <c r="BD104" s="14" t="str">
        <f>IF(LEN($G104)=0,"",IF(LEN(BD$12)=0,"",IFERROR(_xll.BDP(TKR,$G104,"EQY_FUND_RELATIVE_PERIOD",BD$12,"FA_ADJUSTED",ADJ,"EQY_FUND_CRNCY",CURR_O,"ACCOUNTING_STANDARD_OVERRIDE",ACC_O,"EQY_CONSOLIDATED",CONS_O,"fill=b")*1,"")))</f>
        <v/>
      </c>
    </row>
    <row r="105" spans="17:56">
      <c r="Q105" s="14" t="str">
        <f>IF(LEN($G105)=0,"",IF(LEN(Q$12)=0,"",IFERROR(_xll.BDP(TKR,$G105,"EQY_FUND_RELATIVE_PERIOD",Q$12,"FA_ADJUSTED",ADJ,"EQY_FUND_CRNCY",CURR_O,"ACCOUNTING_STANDARD_OVERRIDE",ACC_O,"EQY_CONSOLIDATED",CONS_O,"fill=b")*1,"")))</f>
        <v/>
      </c>
      <c r="R105" s="14" t="str">
        <f>IF(LEN($G105)=0,"",IF(LEN(R$12)=0,"",IFERROR(_xll.BDP(TKR,$G105,"EQY_FUND_RELATIVE_PERIOD",R$12,"FA_ADJUSTED",ADJ,"EQY_FUND_CRNCY",CURR_O,"ACCOUNTING_STANDARD_OVERRIDE",ACC_O,"EQY_CONSOLIDATED",CONS_O,"fill=b")*1,"")))</f>
        <v/>
      </c>
      <c r="S105" s="14" t="str">
        <f>IF(LEN($G105)=0,"",IF(LEN(S$12)=0,"",IFERROR(_xll.BDP(TKR,$G105,"EQY_FUND_RELATIVE_PERIOD",S$12,"FA_ADJUSTED",ADJ,"EQY_FUND_CRNCY",CURR_O,"ACCOUNTING_STANDARD_OVERRIDE",ACC_O,"EQY_CONSOLIDATED",CONS_O,"fill=b")*1,"")))</f>
        <v/>
      </c>
      <c r="T105" s="14" t="str">
        <f>IF(LEN($G105)=0,"",IF(LEN(T$12)=0,"",IFERROR(_xll.BDP(TKR,$G105,"EQY_FUND_RELATIVE_PERIOD",T$12,"FA_ADJUSTED",ADJ,"EQY_FUND_CRNCY",CURR_O,"ACCOUNTING_STANDARD_OVERRIDE",ACC_O,"EQY_CONSOLIDATED",CONS_O,"fill=b")*1,"")))</f>
        <v/>
      </c>
      <c r="U105" s="14" t="str">
        <f>IF(LEN($G105)=0,"",IF(LEN(U$12)=0,"",IFERROR(_xll.BDP(TKR,$G105,"EQY_FUND_RELATIVE_PERIOD",U$12,"FA_ADJUSTED",ADJ,"EQY_FUND_CRNCY",CURR_O,"ACCOUNTING_STANDARD_OVERRIDE",ACC_O,"EQY_CONSOLIDATED",CONS_O,"fill=b")*1,"")))</f>
        <v/>
      </c>
      <c r="V105" s="14" t="str">
        <f>IF(LEN($G105)=0,"",IF(LEN(V$12)=0,"",IFERROR(_xll.BDP(TKR,$G105,"EQY_FUND_RELATIVE_PERIOD",V$12,"FA_ADJUSTED",ADJ,"EQY_FUND_CRNCY",CURR_O,"ACCOUNTING_STANDARD_OVERRIDE",ACC_O,"EQY_CONSOLIDATED",CONS_O,"fill=b")*1,"")))</f>
        <v/>
      </c>
      <c r="W105" s="14" t="str">
        <f>IF(LEN($G105)=0,"",IF(LEN(W$12)=0,"",IFERROR(_xll.BDP(TKR,$G105,"EQY_FUND_RELATIVE_PERIOD",W$12,"FA_ADJUSTED",ADJ,"EQY_FUND_CRNCY",CURR_O,"ACCOUNTING_STANDARD_OVERRIDE",ACC_O,"EQY_CONSOLIDATED",CONS_O,"fill=b")*1,"")))</f>
        <v/>
      </c>
      <c r="X105" s="14" t="str">
        <f>IF(LEN($G105)=0,"",IF(LEN(X$12)=0,"",IFERROR(_xll.BDP(TKR,$G105,"EQY_FUND_RELATIVE_PERIOD",X$12,"FA_ADJUSTED",ADJ,"EQY_FUND_CRNCY",CURR_O,"ACCOUNTING_STANDARD_OVERRIDE",ACC_O,"EQY_CONSOLIDATED",CONS_O,"fill=b")*1,"")))</f>
        <v/>
      </c>
      <c r="Y105" s="14" t="str">
        <f>IF(LEN($G105)=0,"",IF(LEN(Y$12)=0,"",IFERROR(_xll.BDP(TKR,$G105,"EQY_FUND_RELATIVE_PERIOD",Y$12,"FA_ADJUSTED",ADJ,"EQY_FUND_CRNCY",CURR_O,"ACCOUNTING_STANDARD_OVERRIDE",ACC_O,"EQY_CONSOLIDATED",CONS_O,"fill=b")*1,"")))</f>
        <v/>
      </c>
      <c r="Z105" s="14" t="str">
        <f>IF(LEN($G105)=0,"",IF(LEN(Z$12)=0,"",IFERROR(_xll.BDP(TKR,$G105,"EQY_FUND_RELATIVE_PERIOD",Z$12,"FA_ADJUSTED",ADJ,"EQY_FUND_CRNCY",CURR_O,"ACCOUNTING_STANDARD_OVERRIDE",ACC_O,"EQY_CONSOLIDATED",CONS_O,"fill=b")*1,"")))</f>
        <v/>
      </c>
      <c r="AA105" s="14" t="str">
        <f>IF(LEN($G105)=0,"",IF(LEN(AA$12)=0,"",IFERROR(_xll.BDP(TKR,$G105,"EQY_FUND_RELATIVE_PERIOD",AA$12,"FA_ADJUSTED",ADJ,"EQY_FUND_CRNCY",CURR_O,"ACCOUNTING_STANDARD_OVERRIDE",ACC_O,"EQY_CONSOLIDATED",CONS_O,"fill=b")*1,"")))</f>
        <v/>
      </c>
      <c r="AB105" s="14" t="str">
        <f>IF(LEN($G105)=0,"",IF(LEN(AB$12)=0,"",IFERROR(_xll.BDP(TKR,$G105,"EQY_FUND_RELATIVE_PERIOD",AB$12,"FA_ADJUSTED",ADJ,"EQY_FUND_CRNCY",CURR_O,"ACCOUNTING_STANDARD_OVERRIDE",ACC_O,"EQY_CONSOLIDATED",CONS_O,"fill=b")*1,"")))</f>
        <v/>
      </c>
      <c r="AC105" s="14" t="str">
        <f>IF(LEN($G105)=0,"",IF(LEN(AC$12)=0,"",IFERROR(_xll.BDP(TKR,$G105,"EQY_FUND_RELATIVE_PERIOD",AC$12,"FA_ADJUSTED",ADJ,"EQY_FUND_CRNCY",CURR_O,"ACCOUNTING_STANDARD_OVERRIDE",ACC_O,"EQY_CONSOLIDATED",CONS_O,"fill=b")*1,"")))</f>
        <v/>
      </c>
      <c r="AD105" s="14" t="str">
        <f>IF(LEN($G105)=0,"",IF(LEN(AD$12)=0,"",IFERROR(_xll.BDP(TKR,$G105,"EQY_FUND_RELATIVE_PERIOD",AD$12,"FA_ADJUSTED",ADJ,"EQY_FUND_CRNCY",CURR_O,"ACCOUNTING_STANDARD_OVERRIDE",ACC_O,"EQY_CONSOLIDATED",CONS_O,"fill=b")*1,"")))</f>
        <v/>
      </c>
      <c r="AE105" s="14" t="str">
        <f>IF(LEN($G105)=0,"",IF(LEN(AE$12)=0,"",IFERROR(_xll.BDP(TKR,$G105,"EQY_FUND_RELATIVE_PERIOD",AE$12,"FA_ADJUSTED",ADJ,"EQY_FUND_CRNCY",CURR_O,"ACCOUNTING_STANDARD_OVERRIDE",ACC_O,"EQY_CONSOLIDATED",CONS_O,"fill=b")*1,"")))</f>
        <v/>
      </c>
      <c r="AF105" s="14" t="str">
        <f>IF(LEN($G105)=0,"",IF(LEN(AF$12)=0,"",IFERROR(_xll.BDP(TKR,$G105,"EQY_FUND_RELATIVE_PERIOD",AF$12,"FA_ADJUSTED",ADJ,"EQY_FUND_CRNCY",CURR_O,"ACCOUNTING_STANDARD_OVERRIDE",ACC_O,"EQY_CONSOLIDATED",CONS_O,"fill=b")*1,"")))</f>
        <v/>
      </c>
      <c r="AG105" s="14" t="str">
        <f>IF(LEN($G105)=0,"",IF(LEN(AG$12)=0,"",IFERROR(_xll.BDP(TKR,$G105,"EQY_FUND_RELATIVE_PERIOD",AG$12,"FA_ADJUSTED",ADJ,"EQY_FUND_CRNCY",CURR_O,"ACCOUNTING_STANDARD_OVERRIDE",ACC_O,"EQY_CONSOLIDATED",CONS_O,"fill=b")*1,"")))</f>
        <v/>
      </c>
      <c r="AH105" s="14" t="str">
        <f>IF(LEN($G105)=0,"",IF(LEN(AH$12)=0,"",IFERROR(_xll.BDP(TKR,$G105,"EQY_FUND_RELATIVE_PERIOD",AH$12,"FA_ADJUSTED",ADJ,"EQY_FUND_CRNCY",CURR_O,"ACCOUNTING_STANDARD_OVERRIDE",ACC_O,"EQY_CONSOLIDATED",CONS_O,"fill=b")*1,"")))</f>
        <v/>
      </c>
      <c r="AI105" s="14" t="str">
        <f>IF(LEN($G105)=0,"",IF(LEN(AI$12)=0,"",IFERROR(_xll.BDP(TKR,$G105,"EQY_FUND_RELATIVE_PERIOD",AI$12,"FA_ADJUSTED",ADJ,"EQY_FUND_CRNCY",CURR_O,"ACCOUNTING_STANDARD_OVERRIDE",ACC_O,"EQY_CONSOLIDATED",CONS_O,"fill=b")*1,"")))</f>
        <v/>
      </c>
      <c r="AJ105" s="14" t="str">
        <f>IF(LEN($G105)=0,"",IF(LEN(AJ$12)=0,"",IFERROR(_xll.BDP(TKR,$G105,"EQY_FUND_RELATIVE_PERIOD",AJ$12,"FA_ADJUSTED",ADJ,"EQY_FUND_CRNCY",CURR_O,"ACCOUNTING_STANDARD_OVERRIDE",ACC_O,"EQY_CONSOLIDATED",CONS_O,"fill=b")*1,"")))</f>
        <v/>
      </c>
      <c r="AK105" s="14" t="str">
        <f>IF(LEN($G105)=0,"",IF(LEN(AK$12)=0,"",IFERROR(_xll.BDP(TKR,$G105,"EQY_FUND_RELATIVE_PERIOD",AK$12,"FA_ADJUSTED",ADJ,"EQY_FUND_CRNCY",CURR_O,"ACCOUNTING_STANDARD_OVERRIDE",ACC_O,"EQY_CONSOLIDATED",CONS_O,"fill=b")*1,"")))</f>
        <v/>
      </c>
      <c r="AL105" s="14" t="str">
        <f>IF(LEN($G105)=0,"",IF(LEN(AL$12)=0,"",IFERROR(_xll.BDP(TKR,$G105,"EQY_FUND_RELATIVE_PERIOD",AL$12,"FA_ADJUSTED",ADJ,"EQY_FUND_CRNCY",CURR_O,"ACCOUNTING_STANDARD_OVERRIDE",ACC_O,"EQY_CONSOLIDATED",CONS_O,"fill=b")*1,"")))</f>
        <v/>
      </c>
      <c r="AM105" s="14" t="str">
        <f>IF(LEN($G105)=0,"",IF(LEN(AM$12)=0,"",IFERROR(_xll.BDP(TKR,$G105,"EQY_FUND_RELATIVE_PERIOD",AM$12,"FA_ADJUSTED",ADJ,"EQY_FUND_CRNCY",CURR_O,"ACCOUNTING_STANDARD_OVERRIDE",ACC_O,"EQY_CONSOLIDATED",CONS_O,"fill=b")*1,"")))</f>
        <v/>
      </c>
      <c r="AN105" s="14" t="str">
        <f>IF(LEN($G105)=0,"",IF(LEN(AN$12)=0,"",IFERROR(_xll.BDP(TKR,$G105,"EQY_FUND_RELATIVE_PERIOD",AN$12,"FA_ADJUSTED",ADJ,"EQY_FUND_CRNCY",CURR_O,"ACCOUNTING_STANDARD_OVERRIDE",ACC_O,"EQY_CONSOLIDATED",CONS_O,"fill=b")*1,"")))</f>
        <v/>
      </c>
      <c r="AO105" s="14" t="str">
        <f>IF(LEN($G105)=0,"",IF(LEN(AO$12)=0,"",IFERROR(_xll.BDP(TKR,$G105,"EQY_FUND_RELATIVE_PERIOD",AO$12,"FA_ADJUSTED",ADJ,"EQY_FUND_CRNCY",CURR_O,"ACCOUNTING_STANDARD_OVERRIDE",ACC_O,"EQY_CONSOLIDATED",CONS_O,"fill=b")*1,"")))</f>
        <v/>
      </c>
      <c r="AP105" s="14" t="str">
        <f>IF(LEN($G105)=0,"",IF(LEN(AP$12)=0,"",IFERROR(_xll.BDP(TKR,$G105,"EQY_FUND_RELATIVE_PERIOD",AP$12,"FA_ADJUSTED",ADJ,"EQY_FUND_CRNCY",CURR_O,"ACCOUNTING_STANDARD_OVERRIDE",ACC_O,"EQY_CONSOLIDATED",CONS_O,"fill=b")*1,"")))</f>
        <v/>
      </c>
      <c r="AQ105" s="14" t="str">
        <f>IF(LEN($G105)=0,"",IF(LEN(AQ$12)=0,"",IFERROR(_xll.BDP(TKR,$G105,"EQY_FUND_RELATIVE_PERIOD",AQ$12,"FA_ADJUSTED",ADJ,"EQY_FUND_CRNCY",CURR_O,"ACCOUNTING_STANDARD_OVERRIDE",ACC_O,"EQY_CONSOLIDATED",CONS_O,"fill=b")*1,"")))</f>
        <v/>
      </c>
      <c r="AR105" s="14" t="str">
        <f>IF(LEN($G105)=0,"",IF(LEN(AR$12)=0,"",IFERROR(_xll.BDP(TKR,$G105,"EQY_FUND_RELATIVE_PERIOD",AR$12,"FA_ADJUSTED",ADJ,"EQY_FUND_CRNCY",CURR_O,"ACCOUNTING_STANDARD_OVERRIDE",ACC_O,"EQY_CONSOLIDATED",CONS_O,"fill=b")*1,"")))</f>
        <v/>
      </c>
      <c r="AS105" s="14" t="str">
        <f>IF(LEN($G105)=0,"",IF(LEN(AS$12)=0,"",IFERROR(_xll.BDP(TKR,$G105,"EQY_FUND_RELATIVE_PERIOD",AS$12,"FA_ADJUSTED",ADJ,"EQY_FUND_CRNCY",CURR_O,"ACCOUNTING_STANDARD_OVERRIDE",ACC_O,"EQY_CONSOLIDATED",CONS_O,"fill=b")*1,"")))</f>
        <v/>
      </c>
      <c r="AT105" s="14" t="str">
        <f>IF(LEN($G105)=0,"",IF(LEN(AT$12)=0,"",IFERROR(_xll.BDP(TKR,$G105,"EQY_FUND_RELATIVE_PERIOD",AT$12,"FA_ADJUSTED",ADJ,"EQY_FUND_CRNCY",CURR_O,"ACCOUNTING_STANDARD_OVERRIDE",ACC_O,"EQY_CONSOLIDATED",CONS_O,"fill=b")*1,"")))</f>
        <v/>
      </c>
      <c r="AU105" s="14" t="str">
        <f>IF(LEN($G105)=0,"",IF(LEN(AU$12)=0,"",IFERROR(_xll.BDP(TKR,$G105,"EQY_FUND_RELATIVE_PERIOD",AU$12,"FA_ADJUSTED",ADJ,"EQY_FUND_CRNCY",CURR_O,"ACCOUNTING_STANDARD_OVERRIDE",ACC_O,"EQY_CONSOLIDATED",CONS_O,"fill=b")*1,"")))</f>
        <v/>
      </c>
      <c r="AV105" s="14" t="str">
        <f>IF(LEN($G105)=0,"",IF(LEN(AV$12)=0,"",IFERROR(_xll.BDP(TKR,$G105,"EQY_FUND_RELATIVE_PERIOD",AV$12,"FA_ADJUSTED",ADJ,"EQY_FUND_CRNCY",CURR_O,"ACCOUNTING_STANDARD_OVERRIDE",ACC_O,"EQY_CONSOLIDATED",CONS_O,"fill=b")*1,"")))</f>
        <v/>
      </c>
      <c r="AW105" s="14" t="str">
        <f>IF(LEN($G105)=0,"",IF(LEN(AW$12)=0,"",IFERROR(_xll.BDP(TKR,$G105,"EQY_FUND_RELATIVE_PERIOD",AW$12,"FA_ADJUSTED",ADJ,"EQY_FUND_CRNCY",CURR_O,"ACCOUNTING_STANDARD_OVERRIDE",ACC_O,"EQY_CONSOLIDATED",CONS_O,"fill=b")*1,"")))</f>
        <v/>
      </c>
      <c r="AX105" s="14" t="str">
        <f>IF(LEN($G105)=0,"",IF(LEN(AX$12)=0,"",IFERROR(_xll.BDP(TKR,$G105,"EQY_FUND_RELATIVE_PERIOD",AX$12,"FA_ADJUSTED",ADJ,"EQY_FUND_CRNCY",CURR_O,"ACCOUNTING_STANDARD_OVERRIDE",ACC_O,"EQY_CONSOLIDATED",CONS_O,"fill=b")*1,"")))</f>
        <v/>
      </c>
      <c r="AY105" s="14" t="str">
        <f>IF(LEN($G105)=0,"",IF(LEN(AY$12)=0,"",IFERROR(_xll.BDP(TKR,$G105,"EQY_FUND_RELATIVE_PERIOD",AY$12,"FA_ADJUSTED",ADJ,"EQY_FUND_CRNCY",CURR_O,"ACCOUNTING_STANDARD_OVERRIDE",ACC_O,"EQY_CONSOLIDATED",CONS_O,"fill=b")*1,"")))</f>
        <v/>
      </c>
      <c r="AZ105" s="14" t="str">
        <f>IF(LEN($G105)=0,"",IF(LEN(AZ$12)=0,"",IFERROR(_xll.BDP(TKR,$G105,"EQY_FUND_RELATIVE_PERIOD",AZ$12,"FA_ADJUSTED",ADJ,"EQY_FUND_CRNCY",CURR_O,"ACCOUNTING_STANDARD_OVERRIDE",ACC_O,"EQY_CONSOLIDATED",CONS_O,"fill=b")*1,"")))</f>
        <v/>
      </c>
      <c r="BA105" s="14" t="str">
        <f>IF(LEN($G105)=0,"",IF(LEN(BA$12)=0,"",IFERROR(_xll.BDP(TKR,$G105,"EQY_FUND_RELATIVE_PERIOD",BA$12,"FA_ADJUSTED",ADJ,"EQY_FUND_CRNCY",CURR_O,"ACCOUNTING_STANDARD_OVERRIDE",ACC_O,"EQY_CONSOLIDATED",CONS_O,"fill=b")*1,"")))</f>
        <v/>
      </c>
      <c r="BB105" s="14" t="str">
        <f>IF(LEN($G105)=0,"",IF(LEN(BB$12)=0,"",IFERROR(_xll.BDP(TKR,$G105,"EQY_FUND_RELATIVE_PERIOD",BB$12,"FA_ADJUSTED",ADJ,"EQY_FUND_CRNCY",CURR_O,"ACCOUNTING_STANDARD_OVERRIDE",ACC_O,"EQY_CONSOLIDATED",CONS_O,"fill=b")*1,"")))</f>
        <v/>
      </c>
      <c r="BC105" s="14" t="str">
        <f>IF(LEN($G105)=0,"",IF(LEN(BC$12)=0,"",IFERROR(_xll.BDP(TKR,$G105,"EQY_FUND_RELATIVE_PERIOD",BC$12,"FA_ADJUSTED",ADJ,"EQY_FUND_CRNCY",CURR_O,"ACCOUNTING_STANDARD_OVERRIDE",ACC_O,"EQY_CONSOLIDATED",CONS_O,"fill=b")*1,"")))</f>
        <v/>
      </c>
      <c r="BD105" s="14" t="str">
        <f>IF(LEN($G105)=0,"",IF(LEN(BD$12)=0,"",IFERROR(_xll.BDP(TKR,$G105,"EQY_FUND_RELATIVE_PERIOD",BD$12,"FA_ADJUSTED",ADJ,"EQY_FUND_CRNCY",CURR_O,"ACCOUNTING_STANDARD_OVERRIDE",ACC_O,"EQY_CONSOLIDATED",CONS_O,"fill=b")*1,"")))</f>
        <v/>
      </c>
    </row>
    <row r="106" spans="17:56">
      <c r="Q106" s="14" t="str">
        <f>IF(LEN($G106)=0,"",IF(LEN(Q$12)=0,"",IFERROR(_xll.BDP(TKR,$G106,"EQY_FUND_RELATIVE_PERIOD",Q$12,"FA_ADJUSTED",ADJ,"EQY_FUND_CRNCY",CURR_O,"ACCOUNTING_STANDARD_OVERRIDE",ACC_O,"EQY_CONSOLIDATED",CONS_O,"fill=b")*1,"")))</f>
        <v/>
      </c>
      <c r="R106" s="14" t="str">
        <f>IF(LEN($G106)=0,"",IF(LEN(R$12)=0,"",IFERROR(_xll.BDP(TKR,$G106,"EQY_FUND_RELATIVE_PERIOD",R$12,"FA_ADJUSTED",ADJ,"EQY_FUND_CRNCY",CURR_O,"ACCOUNTING_STANDARD_OVERRIDE",ACC_O,"EQY_CONSOLIDATED",CONS_O,"fill=b")*1,"")))</f>
        <v/>
      </c>
      <c r="S106" s="14" t="str">
        <f>IF(LEN($G106)=0,"",IF(LEN(S$12)=0,"",IFERROR(_xll.BDP(TKR,$G106,"EQY_FUND_RELATIVE_PERIOD",S$12,"FA_ADJUSTED",ADJ,"EQY_FUND_CRNCY",CURR_O,"ACCOUNTING_STANDARD_OVERRIDE",ACC_O,"EQY_CONSOLIDATED",CONS_O,"fill=b")*1,"")))</f>
        <v/>
      </c>
      <c r="T106" s="14" t="str">
        <f>IF(LEN($G106)=0,"",IF(LEN(T$12)=0,"",IFERROR(_xll.BDP(TKR,$G106,"EQY_FUND_RELATIVE_PERIOD",T$12,"FA_ADJUSTED",ADJ,"EQY_FUND_CRNCY",CURR_O,"ACCOUNTING_STANDARD_OVERRIDE",ACC_O,"EQY_CONSOLIDATED",CONS_O,"fill=b")*1,"")))</f>
        <v/>
      </c>
      <c r="U106" s="14" t="str">
        <f>IF(LEN($G106)=0,"",IF(LEN(U$12)=0,"",IFERROR(_xll.BDP(TKR,$G106,"EQY_FUND_RELATIVE_PERIOD",U$12,"FA_ADJUSTED",ADJ,"EQY_FUND_CRNCY",CURR_O,"ACCOUNTING_STANDARD_OVERRIDE",ACC_O,"EQY_CONSOLIDATED",CONS_O,"fill=b")*1,"")))</f>
        <v/>
      </c>
      <c r="V106" s="14" t="str">
        <f>IF(LEN($G106)=0,"",IF(LEN(V$12)=0,"",IFERROR(_xll.BDP(TKR,$G106,"EQY_FUND_RELATIVE_PERIOD",V$12,"FA_ADJUSTED",ADJ,"EQY_FUND_CRNCY",CURR_O,"ACCOUNTING_STANDARD_OVERRIDE",ACC_O,"EQY_CONSOLIDATED",CONS_O,"fill=b")*1,"")))</f>
        <v/>
      </c>
      <c r="W106" s="14" t="str">
        <f>IF(LEN($G106)=0,"",IF(LEN(W$12)=0,"",IFERROR(_xll.BDP(TKR,$G106,"EQY_FUND_RELATIVE_PERIOD",W$12,"FA_ADJUSTED",ADJ,"EQY_FUND_CRNCY",CURR_O,"ACCOUNTING_STANDARD_OVERRIDE",ACC_O,"EQY_CONSOLIDATED",CONS_O,"fill=b")*1,"")))</f>
        <v/>
      </c>
      <c r="X106" s="14" t="str">
        <f>IF(LEN($G106)=0,"",IF(LEN(X$12)=0,"",IFERROR(_xll.BDP(TKR,$G106,"EQY_FUND_RELATIVE_PERIOD",X$12,"FA_ADJUSTED",ADJ,"EQY_FUND_CRNCY",CURR_O,"ACCOUNTING_STANDARD_OVERRIDE",ACC_O,"EQY_CONSOLIDATED",CONS_O,"fill=b")*1,"")))</f>
        <v/>
      </c>
      <c r="Y106" s="14" t="str">
        <f>IF(LEN($G106)=0,"",IF(LEN(Y$12)=0,"",IFERROR(_xll.BDP(TKR,$G106,"EQY_FUND_RELATIVE_PERIOD",Y$12,"FA_ADJUSTED",ADJ,"EQY_FUND_CRNCY",CURR_O,"ACCOUNTING_STANDARD_OVERRIDE",ACC_O,"EQY_CONSOLIDATED",CONS_O,"fill=b")*1,"")))</f>
        <v/>
      </c>
      <c r="Z106" s="14" t="str">
        <f>IF(LEN($G106)=0,"",IF(LEN(Z$12)=0,"",IFERROR(_xll.BDP(TKR,$G106,"EQY_FUND_RELATIVE_PERIOD",Z$12,"FA_ADJUSTED",ADJ,"EQY_FUND_CRNCY",CURR_O,"ACCOUNTING_STANDARD_OVERRIDE",ACC_O,"EQY_CONSOLIDATED",CONS_O,"fill=b")*1,"")))</f>
        <v/>
      </c>
      <c r="AA106" s="14" t="str">
        <f>IF(LEN($G106)=0,"",IF(LEN(AA$12)=0,"",IFERROR(_xll.BDP(TKR,$G106,"EQY_FUND_RELATIVE_PERIOD",AA$12,"FA_ADJUSTED",ADJ,"EQY_FUND_CRNCY",CURR_O,"ACCOUNTING_STANDARD_OVERRIDE",ACC_O,"EQY_CONSOLIDATED",CONS_O,"fill=b")*1,"")))</f>
        <v/>
      </c>
      <c r="AB106" s="14" t="str">
        <f>IF(LEN($G106)=0,"",IF(LEN(AB$12)=0,"",IFERROR(_xll.BDP(TKR,$G106,"EQY_FUND_RELATIVE_PERIOD",AB$12,"FA_ADJUSTED",ADJ,"EQY_FUND_CRNCY",CURR_O,"ACCOUNTING_STANDARD_OVERRIDE",ACC_O,"EQY_CONSOLIDATED",CONS_O,"fill=b")*1,"")))</f>
        <v/>
      </c>
      <c r="AC106" s="14" t="str">
        <f>IF(LEN($G106)=0,"",IF(LEN(AC$12)=0,"",IFERROR(_xll.BDP(TKR,$G106,"EQY_FUND_RELATIVE_PERIOD",AC$12,"FA_ADJUSTED",ADJ,"EQY_FUND_CRNCY",CURR_O,"ACCOUNTING_STANDARD_OVERRIDE",ACC_O,"EQY_CONSOLIDATED",CONS_O,"fill=b")*1,"")))</f>
        <v/>
      </c>
      <c r="AD106" s="14" t="str">
        <f>IF(LEN($G106)=0,"",IF(LEN(AD$12)=0,"",IFERROR(_xll.BDP(TKR,$G106,"EQY_FUND_RELATIVE_PERIOD",AD$12,"FA_ADJUSTED",ADJ,"EQY_FUND_CRNCY",CURR_O,"ACCOUNTING_STANDARD_OVERRIDE",ACC_O,"EQY_CONSOLIDATED",CONS_O,"fill=b")*1,"")))</f>
        <v/>
      </c>
      <c r="AE106" s="14" t="str">
        <f>IF(LEN($G106)=0,"",IF(LEN(AE$12)=0,"",IFERROR(_xll.BDP(TKR,$G106,"EQY_FUND_RELATIVE_PERIOD",AE$12,"FA_ADJUSTED",ADJ,"EQY_FUND_CRNCY",CURR_O,"ACCOUNTING_STANDARD_OVERRIDE",ACC_O,"EQY_CONSOLIDATED",CONS_O,"fill=b")*1,"")))</f>
        <v/>
      </c>
      <c r="AF106" s="14" t="str">
        <f>IF(LEN($G106)=0,"",IF(LEN(AF$12)=0,"",IFERROR(_xll.BDP(TKR,$G106,"EQY_FUND_RELATIVE_PERIOD",AF$12,"FA_ADJUSTED",ADJ,"EQY_FUND_CRNCY",CURR_O,"ACCOUNTING_STANDARD_OVERRIDE",ACC_O,"EQY_CONSOLIDATED",CONS_O,"fill=b")*1,"")))</f>
        <v/>
      </c>
      <c r="AG106" s="14" t="str">
        <f>IF(LEN($G106)=0,"",IF(LEN(AG$12)=0,"",IFERROR(_xll.BDP(TKR,$G106,"EQY_FUND_RELATIVE_PERIOD",AG$12,"FA_ADJUSTED",ADJ,"EQY_FUND_CRNCY",CURR_O,"ACCOUNTING_STANDARD_OVERRIDE",ACC_O,"EQY_CONSOLIDATED",CONS_O,"fill=b")*1,"")))</f>
        <v/>
      </c>
      <c r="AH106" s="14" t="str">
        <f>IF(LEN($G106)=0,"",IF(LEN(AH$12)=0,"",IFERROR(_xll.BDP(TKR,$G106,"EQY_FUND_RELATIVE_PERIOD",AH$12,"FA_ADJUSTED",ADJ,"EQY_FUND_CRNCY",CURR_O,"ACCOUNTING_STANDARD_OVERRIDE",ACC_O,"EQY_CONSOLIDATED",CONS_O,"fill=b")*1,"")))</f>
        <v/>
      </c>
      <c r="AI106" s="14" t="str">
        <f>IF(LEN($G106)=0,"",IF(LEN(AI$12)=0,"",IFERROR(_xll.BDP(TKR,$G106,"EQY_FUND_RELATIVE_PERIOD",AI$12,"FA_ADJUSTED",ADJ,"EQY_FUND_CRNCY",CURR_O,"ACCOUNTING_STANDARD_OVERRIDE",ACC_O,"EQY_CONSOLIDATED",CONS_O,"fill=b")*1,"")))</f>
        <v/>
      </c>
      <c r="AJ106" s="14" t="str">
        <f>IF(LEN($G106)=0,"",IF(LEN(AJ$12)=0,"",IFERROR(_xll.BDP(TKR,$G106,"EQY_FUND_RELATIVE_PERIOD",AJ$12,"FA_ADJUSTED",ADJ,"EQY_FUND_CRNCY",CURR_O,"ACCOUNTING_STANDARD_OVERRIDE",ACC_O,"EQY_CONSOLIDATED",CONS_O,"fill=b")*1,"")))</f>
        <v/>
      </c>
      <c r="AK106" s="14" t="str">
        <f>IF(LEN($G106)=0,"",IF(LEN(AK$12)=0,"",IFERROR(_xll.BDP(TKR,$G106,"EQY_FUND_RELATIVE_PERIOD",AK$12,"FA_ADJUSTED",ADJ,"EQY_FUND_CRNCY",CURR_O,"ACCOUNTING_STANDARD_OVERRIDE",ACC_O,"EQY_CONSOLIDATED",CONS_O,"fill=b")*1,"")))</f>
        <v/>
      </c>
      <c r="AL106" s="14" t="str">
        <f>IF(LEN($G106)=0,"",IF(LEN(AL$12)=0,"",IFERROR(_xll.BDP(TKR,$G106,"EQY_FUND_RELATIVE_PERIOD",AL$12,"FA_ADJUSTED",ADJ,"EQY_FUND_CRNCY",CURR_O,"ACCOUNTING_STANDARD_OVERRIDE",ACC_O,"EQY_CONSOLIDATED",CONS_O,"fill=b")*1,"")))</f>
        <v/>
      </c>
      <c r="AM106" s="14" t="str">
        <f>IF(LEN($G106)=0,"",IF(LEN(AM$12)=0,"",IFERROR(_xll.BDP(TKR,$G106,"EQY_FUND_RELATIVE_PERIOD",AM$12,"FA_ADJUSTED",ADJ,"EQY_FUND_CRNCY",CURR_O,"ACCOUNTING_STANDARD_OVERRIDE",ACC_O,"EQY_CONSOLIDATED",CONS_O,"fill=b")*1,"")))</f>
        <v/>
      </c>
      <c r="AN106" s="14" t="str">
        <f>IF(LEN($G106)=0,"",IF(LEN(AN$12)=0,"",IFERROR(_xll.BDP(TKR,$G106,"EQY_FUND_RELATIVE_PERIOD",AN$12,"FA_ADJUSTED",ADJ,"EQY_FUND_CRNCY",CURR_O,"ACCOUNTING_STANDARD_OVERRIDE",ACC_O,"EQY_CONSOLIDATED",CONS_O,"fill=b")*1,"")))</f>
        <v/>
      </c>
      <c r="AO106" s="14" t="str">
        <f>IF(LEN($G106)=0,"",IF(LEN(AO$12)=0,"",IFERROR(_xll.BDP(TKR,$G106,"EQY_FUND_RELATIVE_PERIOD",AO$12,"FA_ADJUSTED",ADJ,"EQY_FUND_CRNCY",CURR_O,"ACCOUNTING_STANDARD_OVERRIDE",ACC_O,"EQY_CONSOLIDATED",CONS_O,"fill=b")*1,"")))</f>
        <v/>
      </c>
      <c r="AP106" s="14" t="str">
        <f>IF(LEN($G106)=0,"",IF(LEN(AP$12)=0,"",IFERROR(_xll.BDP(TKR,$G106,"EQY_FUND_RELATIVE_PERIOD",AP$12,"FA_ADJUSTED",ADJ,"EQY_FUND_CRNCY",CURR_O,"ACCOUNTING_STANDARD_OVERRIDE",ACC_O,"EQY_CONSOLIDATED",CONS_O,"fill=b")*1,"")))</f>
        <v/>
      </c>
      <c r="AQ106" s="14" t="str">
        <f>IF(LEN($G106)=0,"",IF(LEN(AQ$12)=0,"",IFERROR(_xll.BDP(TKR,$G106,"EQY_FUND_RELATIVE_PERIOD",AQ$12,"FA_ADJUSTED",ADJ,"EQY_FUND_CRNCY",CURR_O,"ACCOUNTING_STANDARD_OVERRIDE",ACC_O,"EQY_CONSOLIDATED",CONS_O,"fill=b")*1,"")))</f>
        <v/>
      </c>
      <c r="AR106" s="14" t="str">
        <f>IF(LEN($G106)=0,"",IF(LEN(AR$12)=0,"",IFERROR(_xll.BDP(TKR,$G106,"EQY_FUND_RELATIVE_PERIOD",AR$12,"FA_ADJUSTED",ADJ,"EQY_FUND_CRNCY",CURR_O,"ACCOUNTING_STANDARD_OVERRIDE",ACC_O,"EQY_CONSOLIDATED",CONS_O,"fill=b")*1,"")))</f>
        <v/>
      </c>
      <c r="AS106" s="14" t="str">
        <f>IF(LEN($G106)=0,"",IF(LEN(AS$12)=0,"",IFERROR(_xll.BDP(TKR,$G106,"EQY_FUND_RELATIVE_PERIOD",AS$12,"FA_ADJUSTED",ADJ,"EQY_FUND_CRNCY",CURR_O,"ACCOUNTING_STANDARD_OVERRIDE",ACC_O,"EQY_CONSOLIDATED",CONS_O,"fill=b")*1,"")))</f>
        <v/>
      </c>
      <c r="AT106" s="14" t="str">
        <f>IF(LEN($G106)=0,"",IF(LEN(AT$12)=0,"",IFERROR(_xll.BDP(TKR,$G106,"EQY_FUND_RELATIVE_PERIOD",AT$12,"FA_ADJUSTED",ADJ,"EQY_FUND_CRNCY",CURR_O,"ACCOUNTING_STANDARD_OVERRIDE",ACC_O,"EQY_CONSOLIDATED",CONS_O,"fill=b")*1,"")))</f>
        <v/>
      </c>
      <c r="AU106" s="14" t="str">
        <f>IF(LEN($G106)=0,"",IF(LEN(AU$12)=0,"",IFERROR(_xll.BDP(TKR,$G106,"EQY_FUND_RELATIVE_PERIOD",AU$12,"FA_ADJUSTED",ADJ,"EQY_FUND_CRNCY",CURR_O,"ACCOUNTING_STANDARD_OVERRIDE",ACC_O,"EQY_CONSOLIDATED",CONS_O,"fill=b")*1,"")))</f>
        <v/>
      </c>
      <c r="AV106" s="14" t="str">
        <f>IF(LEN($G106)=0,"",IF(LEN(AV$12)=0,"",IFERROR(_xll.BDP(TKR,$G106,"EQY_FUND_RELATIVE_PERIOD",AV$12,"FA_ADJUSTED",ADJ,"EQY_FUND_CRNCY",CURR_O,"ACCOUNTING_STANDARD_OVERRIDE",ACC_O,"EQY_CONSOLIDATED",CONS_O,"fill=b")*1,"")))</f>
        <v/>
      </c>
      <c r="AW106" s="14" t="str">
        <f>IF(LEN($G106)=0,"",IF(LEN(AW$12)=0,"",IFERROR(_xll.BDP(TKR,$G106,"EQY_FUND_RELATIVE_PERIOD",AW$12,"FA_ADJUSTED",ADJ,"EQY_FUND_CRNCY",CURR_O,"ACCOUNTING_STANDARD_OVERRIDE",ACC_O,"EQY_CONSOLIDATED",CONS_O,"fill=b")*1,"")))</f>
        <v/>
      </c>
      <c r="AX106" s="14" t="str">
        <f>IF(LEN($G106)=0,"",IF(LEN(AX$12)=0,"",IFERROR(_xll.BDP(TKR,$G106,"EQY_FUND_RELATIVE_PERIOD",AX$12,"FA_ADJUSTED",ADJ,"EQY_FUND_CRNCY",CURR_O,"ACCOUNTING_STANDARD_OVERRIDE",ACC_O,"EQY_CONSOLIDATED",CONS_O,"fill=b")*1,"")))</f>
        <v/>
      </c>
      <c r="AY106" s="14" t="str">
        <f>IF(LEN($G106)=0,"",IF(LEN(AY$12)=0,"",IFERROR(_xll.BDP(TKR,$G106,"EQY_FUND_RELATIVE_PERIOD",AY$12,"FA_ADJUSTED",ADJ,"EQY_FUND_CRNCY",CURR_O,"ACCOUNTING_STANDARD_OVERRIDE",ACC_O,"EQY_CONSOLIDATED",CONS_O,"fill=b")*1,"")))</f>
        <v/>
      </c>
      <c r="AZ106" s="14" t="str">
        <f>IF(LEN($G106)=0,"",IF(LEN(AZ$12)=0,"",IFERROR(_xll.BDP(TKR,$G106,"EQY_FUND_RELATIVE_PERIOD",AZ$12,"FA_ADJUSTED",ADJ,"EQY_FUND_CRNCY",CURR_O,"ACCOUNTING_STANDARD_OVERRIDE",ACC_O,"EQY_CONSOLIDATED",CONS_O,"fill=b")*1,"")))</f>
        <v/>
      </c>
      <c r="BA106" s="14" t="str">
        <f>IF(LEN($G106)=0,"",IF(LEN(BA$12)=0,"",IFERROR(_xll.BDP(TKR,$G106,"EQY_FUND_RELATIVE_PERIOD",BA$12,"FA_ADJUSTED",ADJ,"EQY_FUND_CRNCY",CURR_O,"ACCOUNTING_STANDARD_OVERRIDE",ACC_O,"EQY_CONSOLIDATED",CONS_O,"fill=b")*1,"")))</f>
        <v/>
      </c>
      <c r="BB106" s="14" t="str">
        <f>IF(LEN($G106)=0,"",IF(LEN(BB$12)=0,"",IFERROR(_xll.BDP(TKR,$G106,"EQY_FUND_RELATIVE_PERIOD",BB$12,"FA_ADJUSTED",ADJ,"EQY_FUND_CRNCY",CURR_O,"ACCOUNTING_STANDARD_OVERRIDE",ACC_O,"EQY_CONSOLIDATED",CONS_O,"fill=b")*1,"")))</f>
        <v/>
      </c>
      <c r="BC106" s="14" t="str">
        <f>IF(LEN($G106)=0,"",IF(LEN(BC$12)=0,"",IFERROR(_xll.BDP(TKR,$G106,"EQY_FUND_RELATIVE_PERIOD",BC$12,"FA_ADJUSTED",ADJ,"EQY_FUND_CRNCY",CURR_O,"ACCOUNTING_STANDARD_OVERRIDE",ACC_O,"EQY_CONSOLIDATED",CONS_O,"fill=b")*1,"")))</f>
        <v/>
      </c>
      <c r="BD106" s="14" t="str">
        <f>IF(LEN($G106)=0,"",IF(LEN(BD$12)=0,"",IFERROR(_xll.BDP(TKR,$G106,"EQY_FUND_RELATIVE_PERIOD",BD$12,"FA_ADJUSTED",ADJ,"EQY_FUND_CRNCY",CURR_O,"ACCOUNTING_STANDARD_OVERRIDE",ACC_O,"EQY_CONSOLIDATED",CONS_O,"fill=b")*1,"")))</f>
        <v/>
      </c>
    </row>
    <row r="107" spans="17:56">
      <c r="Q107" s="14" t="str">
        <f>IF(LEN($G107)=0,"",IF(LEN(Q$12)=0,"",IFERROR(_xll.BDP(TKR,$G107,"EQY_FUND_RELATIVE_PERIOD",Q$12,"FA_ADJUSTED",ADJ,"EQY_FUND_CRNCY",CURR_O,"ACCOUNTING_STANDARD_OVERRIDE",ACC_O,"EQY_CONSOLIDATED",CONS_O,"fill=b")*1,"")))</f>
        <v/>
      </c>
      <c r="R107" s="14" t="str">
        <f>IF(LEN($G107)=0,"",IF(LEN(R$12)=0,"",IFERROR(_xll.BDP(TKR,$G107,"EQY_FUND_RELATIVE_PERIOD",R$12,"FA_ADJUSTED",ADJ,"EQY_FUND_CRNCY",CURR_O,"ACCOUNTING_STANDARD_OVERRIDE",ACC_O,"EQY_CONSOLIDATED",CONS_O,"fill=b")*1,"")))</f>
        <v/>
      </c>
      <c r="S107" s="14" t="str">
        <f>IF(LEN($G107)=0,"",IF(LEN(S$12)=0,"",IFERROR(_xll.BDP(TKR,$G107,"EQY_FUND_RELATIVE_PERIOD",S$12,"FA_ADJUSTED",ADJ,"EQY_FUND_CRNCY",CURR_O,"ACCOUNTING_STANDARD_OVERRIDE",ACC_O,"EQY_CONSOLIDATED",CONS_O,"fill=b")*1,"")))</f>
        <v/>
      </c>
      <c r="T107" s="14" t="str">
        <f>IF(LEN($G107)=0,"",IF(LEN(T$12)=0,"",IFERROR(_xll.BDP(TKR,$G107,"EQY_FUND_RELATIVE_PERIOD",T$12,"FA_ADJUSTED",ADJ,"EQY_FUND_CRNCY",CURR_O,"ACCOUNTING_STANDARD_OVERRIDE",ACC_O,"EQY_CONSOLIDATED",CONS_O,"fill=b")*1,"")))</f>
        <v/>
      </c>
      <c r="U107" s="14" t="str">
        <f>IF(LEN($G107)=0,"",IF(LEN(U$12)=0,"",IFERROR(_xll.BDP(TKR,$G107,"EQY_FUND_RELATIVE_PERIOD",U$12,"FA_ADJUSTED",ADJ,"EQY_FUND_CRNCY",CURR_O,"ACCOUNTING_STANDARD_OVERRIDE",ACC_O,"EQY_CONSOLIDATED",CONS_O,"fill=b")*1,"")))</f>
        <v/>
      </c>
      <c r="V107" s="14" t="str">
        <f>IF(LEN($G107)=0,"",IF(LEN(V$12)=0,"",IFERROR(_xll.BDP(TKR,$G107,"EQY_FUND_RELATIVE_PERIOD",V$12,"FA_ADJUSTED",ADJ,"EQY_FUND_CRNCY",CURR_O,"ACCOUNTING_STANDARD_OVERRIDE",ACC_O,"EQY_CONSOLIDATED",CONS_O,"fill=b")*1,"")))</f>
        <v/>
      </c>
      <c r="W107" s="14" t="str">
        <f>IF(LEN($G107)=0,"",IF(LEN(W$12)=0,"",IFERROR(_xll.BDP(TKR,$G107,"EQY_FUND_RELATIVE_PERIOD",W$12,"FA_ADJUSTED",ADJ,"EQY_FUND_CRNCY",CURR_O,"ACCOUNTING_STANDARD_OVERRIDE",ACC_O,"EQY_CONSOLIDATED",CONS_O,"fill=b")*1,"")))</f>
        <v/>
      </c>
      <c r="X107" s="14" t="str">
        <f>IF(LEN($G107)=0,"",IF(LEN(X$12)=0,"",IFERROR(_xll.BDP(TKR,$G107,"EQY_FUND_RELATIVE_PERIOD",X$12,"FA_ADJUSTED",ADJ,"EQY_FUND_CRNCY",CURR_O,"ACCOUNTING_STANDARD_OVERRIDE",ACC_O,"EQY_CONSOLIDATED",CONS_O,"fill=b")*1,"")))</f>
        <v/>
      </c>
      <c r="Y107" s="14" t="str">
        <f>IF(LEN($G107)=0,"",IF(LEN(Y$12)=0,"",IFERROR(_xll.BDP(TKR,$G107,"EQY_FUND_RELATIVE_PERIOD",Y$12,"FA_ADJUSTED",ADJ,"EQY_FUND_CRNCY",CURR_O,"ACCOUNTING_STANDARD_OVERRIDE",ACC_O,"EQY_CONSOLIDATED",CONS_O,"fill=b")*1,"")))</f>
        <v/>
      </c>
      <c r="Z107" s="14" t="str">
        <f>IF(LEN($G107)=0,"",IF(LEN(Z$12)=0,"",IFERROR(_xll.BDP(TKR,$G107,"EQY_FUND_RELATIVE_PERIOD",Z$12,"FA_ADJUSTED",ADJ,"EQY_FUND_CRNCY",CURR_O,"ACCOUNTING_STANDARD_OVERRIDE",ACC_O,"EQY_CONSOLIDATED",CONS_O,"fill=b")*1,"")))</f>
        <v/>
      </c>
      <c r="AA107" s="14" t="str">
        <f>IF(LEN($G107)=0,"",IF(LEN(AA$12)=0,"",IFERROR(_xll.BDP(TKR,$G107,"EQY_FUND_RELATIVE_PERIOD",AA$12,"FA_ADJUSTED",ADJ,"EQY_FUND_CRNCY",CURR_O,"ACCOUNTING_STANDARD_OVERRIDE",ACC_O,"EQY_CONSOLIDATED",CONS_O,"fill=b")*1,"")))</f>
        <v/>
      </c>
      <c r="AB107" s="14" t="str">
        <f>IF(LEN($G107)=0,"",IF(LEN(AB$12)=0,"",IFERROR(_xll.BDP(TKR,$G107,"EQY_FUND_RELATIVE_PERIOD",AB$12,"FA_ADJUSTED",ADJ,"EQY_FUND_CRNCY",CURR_O,"ACCOUNTING_STANDARD_OVERRIDE",ACC_O,"EQY_CONSOLIDATED",CONS_O,"fill=b")*1,"")))</f>
        <v/>
      </c>
      <c r="AC107" s="14" t="str">
        <f>IF(LEN($G107)=0,"",IF(LEN(AC$12)=0,"",IFERROR(_xll.BDP(TKR,$G107,"EQY_FUND_RELATIVE_PERIOD",AC$12,"FA_ADJUSTED",ADJ,"EQY_FUND_CRNCY",CURR_O,"ACCOUNTING_STANDARD_OVERRIDE",ACC_O,"EQY_CONSOLIDATED",CONS_O,"fill=b")*1,"")))</f>
        <v/>
      </c>
      <c r="AD107" s="14" t="str">
        <f>IF(LEN($G107)=0,"",IF(LEN(AD$12)=0,"",IFERROR(_xll.BDP(TKR,$G107,"EQY_FUND_RELATIVE_PERIOD",AD$12,"FA_ADJUSTED",ADJ,"EQY_FUND_CRNCY",CURR_O,"ACCOUNTING_STANDARD_OVERRIDE",ACC_O,"EQY_CONSOLIDATED",CONS_O,"fill=b")*1,"")))</f>
        <v/>
      </c>
      <c r="AE107" s="14" t="str">
        <f>IF(LEN($G107)=0,"",IF(LEN(AE$12)=0,"",IFERROR(_xll.BDP(TKR,$G107,"EQY_FUND_RELATIVE_PERIOD",AE$12,"FA_ADJUSTED",ADJ,"EQY_FUND_CRNCY",CURR_O,"ACCOUNTING_STANDARD_OVERRIDE",ACC_O,"EQY_CONSOLIDATED",CONS_O,"fill=b")*1,"")))</f>
        <v/>
      </c>
      <c r="AF107" s="14" t="str">
        <f>IF(LEN($G107)=0,"",IF(LEN(AF$12)=0,"",IFERROR(_xll.BDP(TKR,$G107,"EQY_FUND_RELATIVE_PERIOD",AF$12,"FA_ADJUSTED",ADJ,"EQY_FUND_CRNCY",CURR_O,"ACCOUNTING_STANDARD_OVERRIDE",ACC_O,"EQY_CONSOLIDATED",CONS_O,"fill=b")*1,"")))</f>
        <v/>
      </c>
      <c r="AG107" s="14" t="str">
        <f>IF(LEN($G107)=0,"",IF(LEN(AG$12)=0,"",IFERROR(_xll.BDP(TKR,$G107,"EQY_FUND_RELATIVE_PERIOD",AG$12,"FA_ADJUSTED",ADJ,"EQY_FUND_CRNCY",CURR_O,"ACCOUNTING_STANDARD_OVERRIDE",ACC_O,"EQY_CONSOLIDATED",CONS_O,"fill=b")*1,"")))</f>
        <v/>
      </c>
      <c r="AH107" s="14" t="str">
        <f>IF(LEN($G107)=0,"",IF(LEN(AH$12)=0,"",IFERROR(_xll.BDP(TKR,$G107,"EQY_FUND_RELATIVE_PERIOD",AH$12,"FA_ADJUSTED",ADJ,"EQY_FUND_CRNCY",CURR_O,"ACCOUNTING_STANDARD_OVERRIDE",ACC_O,"EQY_CONSOLIDATED",CONS_O,"fill=b")*1,"")))</f>
        <v/>
      </c>
      <c r="AI107" s="14" t="str">
        <f>IF(LEN($G107)=0,"",IF(LEN(AI$12)=0,"",IFERROR(_xll.BDP(TKR,$G107,"EQY_FUND_RELATIVE_PERIOD",AI$12,"FA_ADJUSTED",ADJ,"EQY_FUND_CRNCY",CURR_O,"ACCOUNTING_STANDARD_OVERRIDE",ACC_O,"EQY_CONSOLIDATED",CONS_O,"fill=b")*1,"")))</f>
        <v/>
      </c>
      <c r="AJ107" s="14" t="str">
        <f>IF(LEN($G107)=0,"",IF(LEN(AJ$12)=0,"",IFERROR(_xll.BDP(TKR,$G107,"EQY_FUND_RELATIVE_PERIOD",AJ$12,"FA_ADJUSTED",ADJ,"EQY_FUND_CRNCY",CURR_O,"ACCOUNTING_STANDARD_OVERRIDE",ACC_O,"EQY_CONSOLIDATED",CONS_O,"fill=b")*1,"")))</f>
        <v/>
      </c>
      <c r="AK107" s="14" t="str">
        <f>IF(LEN($G107)=0,"",IF(LEN(AK$12)=0,"",IFERROR(_xll.BDP(TKR,$G107,"EQY_FUND_RELATIVE_PERIOD",AK$12,"FA_ADJUSTED",ADJ,"EQY_FUND_CRNCY",CURR_O,"ACCOUNTING_STANDARD_OVERRIDE",ACC_O,"EQY_CONSOLIDATED",CONS_O,"fill=b")*1,"")))</f>
        <v/>
      </c>
      <c r="AL107" s="14" t="str">
        <f>IF(LEN($G107)=0,"",IF(LEN(AL$12)=0,"",IFERROR(_xll.BDP(TKR,$G107,"EQY_FUND_RELATIVE_PERIOD",AL$12,"FA_ADJUSTED",ADJ,"EQY_FUND_CRNCY",CURR_O,"ACCOUNTING_STANDARD_OVERRIDE",ACC_O,"EQY_CONSOLIDATED",CONS_O,"fill=b")*1,"")))</f>
        <v/>
      </c>
      <c r="AM107" s="14" t="str">
        <f>IF(LEN($G107)=0,"",IF(LEN(AM$12)=0,"",IFERROR(_xll.BDP(TKR,$G107,"EQY_FUND_RELATIVE_PERIOD",AM$12,"FA_ADJUSTED",ADJ,"EQY_FUND_CRNCY",CURR_O,"ACCOUNTING_STANDARD_OVERRIDE",ACC_O,"EQY_CONSOLIDATED",CONS_O,"fill=b")*1,"")))</f>
        <v/>
      </c>
      <c r="AN107" s="14" t="str">
        <f>IF(LEN($G107)=0,"",IF(LEN(AN$12)=0,"",IFERROR(_xll.BDP(TKR,$G107,"EQY_FUND_RELATIVE_PERIOD",AN$12,"FA_ADJUSTED",ADJ,"EQY_FUND_CRNCY",CURR_O,"ACCOUNTING_STANDARD_OVERRIDE",ACC_O,"EQY_CONSOLIDATED",CONS_O,"fill=b")*1,"")))</f>
        <v/>
      </c>
      <c r="AO107" s="14" t="str">
        <f>IF(LEN($G107)=0,"",IF(LEN(AO$12)=0,"",IFERROR(_xll.BDP(TKR,$G107,"EQY_FUND_RELATIVE_PERIOD",AO$12,"FA_ADJUSTED",ADJ,"EQY_FUND_CRNCY",CURR_O,"ACCOUNTING_STANDARD_OVERRIDE",ACC_O,"EQY_CONSOLIDATED",CONS_O,"fill=b")*1,"")))</f>
        <v/>
      </c>
      <c r="AP107" s="14" t="str">
        <f>IF(LEN($G107)=0,"",IF(LEN(AP$12)=0,"",IFERROR(_xll.BDP(TKR,$G107,"EQY_FUND_RELATIVE_PERIOD",AP$12,"FA_ADJUSTED",ADJ,"EQY_FUND_CRNCY",CURR_O,"ACCOUNTING_STANDARD_OVERRIDE",ACC_O,"EQY_CONSOLIDATED",CONS_O,"fill=b")*1,"")))</f>
        <v/>
      </c>
      <c r="AQ107" s="14" t="str">
        <f>IF(LEN($G107)=0,"",IF(LEN(AQ$12)=0,"",IFERROR(_xll.BDP(TKR,$G107,"EQY_FUND_RELATIVE_PERIOD",AQ$12,"FA_ADJUSTED",ADJ,"EQY_FUND_CRNCY",CURR_O,"ACCOUNTING_STANDARD_OVERRIDE",ACC_O,"EQY_CONSOLIDATED",CONS_O,"fill=b")*1,"")))</f>
        <v/>
      </c>
      <c r="AR107" s="14" t="str">
        <f>IF(LEN($G107)=0,"",IF(LEN(AR$12)=0,"",IFERROR(_xll.BDP(TKR,$G107,"EQY_FUND_RELATIVE_PERIOD",AR$12,"FA_ADJUSTED",ADJ,"EQY_FUND_CRNCY",CURR_O,"ACCOUNTING_STANDARD_OVERRIDE",ACC_O,"EQY_CONSOLIDATED",CONS_O,"fill=b")*1,"")))</f>
        <v/>
      </c>
      <c r="AS107" s="14" t="str">
        <f>IF(LEN($G107)=0,"",IF(LEN(AS$12)=0,"",IFERROR(_xll.BDP(TKR,$G107,"EQY_FUND_RELATIVE_PERIOD",AS$12,"FA_ADJUSTED",ADJ,"EQY_FUND_CRNCY",CURR_O,"ACCOUNTING_STANDARD_OVERRIDE",ACC_O,"EQY_CONSOLIDATED",CONS_O,"fill=b")*1,"")))</f>
        <v/>
      </c>
      <c r="AT107" s="14" t="str">
        <f>IF(LEN($G107)=0,"",IF(LEN(AT$12)=0,"",IFERROR(_xll.BDP(TKR,$G107,"EQY_FUND_RELATIVE_PERIOD",AT$12,"FA_ADJUSTED",ADJ,"EQY_FUND_CRNCY",CURR_O,"ACCOUNTING_STANDARD_OVERRIDE",ACC_O,"EQY_CONSOLIDATED",CONS_O,"fill=b")*1,"")))</f>
        <v/>
      </c>
      <c r="AU107" s="14" t="str">
        <f>IF(LEN($G107)=0,"",IF(LEN(AU$12)=0,"",IFERROR(_xll.BDP(TKR,$G107,"EQY_FUND_RELATIVE_PERIOD",AU$12,"FA_ADJUSTED",ADJ,"EQY_FUND_CRNCY",CURR_O,"ACCOUNTING_STANDARD_OVERRIDE",ACC_O,"EQY_CONSOLIDATED",CONS_O,"fill=b")*1,"")))</f>
        <v/>
      </c>
      <c r="AV107" s="14" t="str">
        <f>IF(LEN($G107)=0,"",IF(LEN(AV$12)=0,"",IFERROR(_xll.BDP(TKR,$G107,"EQY_FUND_RELATIVE_PERIOD",AV$12,"FA_ADJUSTED",ADJ,"EQY_FUND_CRNCY",CURR_O,"ACCOUNTING_STANDARD_OVERRIDE",ACC_O,"EQY_CONSOLIDATED",CONS_O,"fill=b")*1,"")))</f>
        <v/>
      </c>
      <c r="AW107" s="14" t="str">
        <f>IF(LEN($G107)=0,"",IF(LEN(AW$12)=0,"",IFERROR(_xll.BDP(TKR,$G107,"EQY_FUND_RELATIVE_PERIOD",AW$12,"FA_ADJUSTED",ADJ,"EQY_FUND_CRNCY",CURR_O,"ACCOUNTING_STANDARD_OVERRIDE",ACC_O,"EQY_CONSOLIDATED",CONS_O,"fill=b")*1,"")))</f>
        <v/>
      </c>
      <c r="AX107" s="14" t="str">
        <f>IF(LEN($G107)=0,"",IF(LEN(AX$12)=0,"",IFERROR(_xll.BDP(TKR,$G107,"EQY_FUND_RELATIVE_PERIOD",AX$12,"FA_ADJUSTED",ADJ,"EQY_FUND_CRNCY",CURR_O,"ACCOUNTING_STANDARD_OVERRIDE",ACC_O,"EQY_CONSOLIDATED",CONS_O,"fill=b")*1,"")))</f>
        <v/>
      </c>
      <c r="AY107" s="14" t="str">
        <f>IF(LEN($G107)=0,"",IF(LEN(AY$12)=0,"",IFERROR(_xll.BDP(TKR,$G107,"EQY_FUND_RELATIVE_PERIOD",AY$12,"FA_ADJUSTED",ADJ,"EQY_FUND_CRNCY",CURR_O,"ACCOUNTING_STANDARD_OVERRIDE",ACC_O,"EQY_CONSOLIDATED",CONS_O,"fill=b")*1,"")))</f>
        <v/>
      </c>
      <c r="AZ107" s="14" t="str">
        <f>IF(LEN($G107)=0,"",IF(LEN(AZ$12)=0,"",IFERROR(_xll.BDP(TKR,$G107,"EQY_FUND_RELATIVE_PERIOD",AZ$12,"FA_ADJUSTED",ADJ,"EQY_FUND_CRNCY",CURR_O,"ACCOUNTING_STANDARD_OVERRIDE",ACC_O,"EQY_CONSOLIDATED",CONS_O,"fill=b")*1,"")))</f>
        <v/>
      </c>
      <c r="BA107" s="14" t="str">
        <f>IF(LEN($G107)=0,"",IF(LEN(BA$12)=0,"",IFERROR(_xll.BDP(TKR,$G107,"EQY_FUND_RELATIVE_PERIOD",BA$12,"FA_ADJUSTED",ADJ,"EQY_FUND_CRNCY",CURR_O,"ACCOUNTING_STANDARD_OVERRIDE",ACC_O,"EQY_CONSOLIDATED",CONS_O,"fill=b")*1,"")))</f>
        <v/>
      </c>
      <c r="BB107" s="14" t="str">
        <f>IF(LEN($G107)=0,"",IF(LEN(BB$12)=0,"",IFERROR(_xll.BDP(TKR,$G107,"EQY_FUND_RELATIVE_PERIOD",BB$12,"FA_ADJUSTED",ADJ,"EQY_FUND_CRNCY",CURR_O,"ACCOUNTING_STANDARD_OVERRIDE",ACC_O,"EQY_CONSOLIDATED",CONS_O,"fill=b")*1,"")))</f>
        <v/>
      </c>
      <c r="BC107" s="14" t="str">
        <f>IF(LEN($G107)=0,"",IF(LEN(BC$12)=0,"",IFERROR(_xll.BDP(TKR,$G107,"EQY_FUND_RELATIVE_PERIOD",BC$12,"FA_ADJUSTED",ADJ,"EQY_FUND_CRNCY",CURR_O,"ACCOUNTING_STANDARD_OVERRIDE",ACC_O,"EQY_CONSOLIDATED",CONS_O,"fill=b")*1,"")))</f>
        <v/>
      </c>
      <c r="BD107" s="14" t="str">
        <f>IF(LEN($G107)=0,"",IF(LEN(BD$12)=0,"",IFERROR(_xll.BDP(TKR,$G107,"EQY_FUND_RELATIVE_PERIOD",BD$12,"FA_ADJUSTED",ADJ,"EQY_FUND_CRNCY",CURR_O,"ACCOUNTING_STANDARD_OVERRIDE",ACC_O,"EQY_CONSOLIDATED",CONS_O,"fill=b")*1,"")))</f>
        <v/>
      </c>
    </row>
    <row r="108" spans="17:56">
      <c r="Q108" s="14" t="str">
        <f>IF(LEN($G108)=0,"",IF(LEN(Q$12)=0,"",IFERROR(_xll.BDP(TKR,$G108,"EQY_FUND_RELATIVE_PERIOD",Q$12,"FA_ADJUSTED",ADJ,"EQY_FUND_CRNCY",CURR_O,"ACCOUNTING_STANDARD_OVERRIDE",ACC_O,"EQY_CONSOLIDATED",CONS_O,"fill=b")*1,"")))</f>
        <v/>
      </c>
      <c r="R108" s="14" t="str">
        <f>IF(LEN($G108)=0,"",IF(LEN(R$12)=0,"",IFERROR(_xll.BDP(TKR,$G108,"EQY_FUND_RELATIVE_PERIOD",R$12,"FA_ADJUSTED",ADJ,"EQY_FUND_CRNCY",CURR_O,"ACCOUNTING_STANDARD_OVERRIDE",ACC_O,"EQY_CONSOLIDATED",CONS_O,"fill=b")*1,"")))</f>
        <v/>
      </c>
      <c r="S108" s="14" t="str">
        <f>IF(LEN($G108)=0,"",IF(LEN(S$12)=0,"",IFERROR(_xll.BDP(TKR,$G108,"EQY_FUND_RELATIVE_PERIOD",S$12,"FA_ADJUSTED",ADJ,"EQY_FUND_CRNCY",CURR_O,"ACCOUNTING_STANDARD_OVERRIDE",ACC_O,"EQY_CONSOLIDATED",CONS_O,"fill=b")*1,"")))</f>
        <v/>
      </c>
      <c r="T108" s="14" t="str">
        <f>IF(LEN($G108)=0,"",IF(LEN(T$12)=0,"",IFERROR(_xll.BDP(TKR,$G108,"EQY_FUND_RELATIVE_PERIOD",T$12,"FA_ADJUSTED",ADJ,"EQY_FUND_CRNCY",CURR_O,"ACCOUNTING_STANDARD_OVERRIDE",ACC_O,"EQY_CONSOLIDATED",CONS_O,"fill=b")*1,"")))</f>
        <v/>
      </c>
      <c r="U108" s="14" t="str">
        <f>IF(LEN($G108)=0,"",IF(LEN(U$12)=0,"",IFERROR(_xll.BDP(TKR,$G108,"EQY_FUND_RELATIVE_PERIOD",U$12,"FA_ADJUSTED",ADJ,"EQY_FUND_CRNCY",CURR_O,"ACCOUNTING_STANDARD_OVERRIDE",ACC_O,"EQY_CONSOLIDATED",CONS_O,"fill=b")*1,"")))</f>
        <v/>
      </c>
      <c r="V108" s="14" t="str">
        <f>IF(LEN($G108)=0,"",IF(LEN(V$12)=0,"",IFERROR(_xll.BDP(TKR,$G108,"EQY_FUND_RELATIVE_PERIOD",V$12,"FA_ADJUSTED",ADJ,"EQY_FUND_CRNCY",CURR_O,"ACCOUNTING_STANDARD_OVERRIDE",ACC_O,"EQY_CONSOLIDATED",CONS_O,"fill=b")*1,"")))</f>
        <v/>
      </c>
      <c r="W108" s="14" t="str">
        <f>IF(LEN($G108)=0,"",IF(LEN(W$12)=0,"",IFERROR(_xll.BDP(TKR,$G108,"EQY_FUND_RELATIVE_PERIOD",W$12,"FA_ADJUSTED",ADJ,"EQY_FUND_CRNCY",CURR_O,"ACCOUNTING_STANDARD_OVERRIDE",ACC_O,"EQY_CONSOLIDATED",CONS_O,"fill=b")*1,"")))</f>
        <v/>
      </c>
      <c r="X108" s="14" t="str">
        <f>IF(LEN($G108)=0,"",IF(LEN(X$12)=0,"",IFERROR(_xll.BDP(TKR,$G108,"EQY_FUND_RELATIVE_PERIOD",X$12,"FA_ADJUSTED",ADJ,"EQY_FUND_CRNCY",CURR_O,"ACCOUNTING_STANDARD_OVERRIDE",ACC_O,"EQY_CONSOLIDATED",CONS_O,"fill=b")*1,"")))</f>
        <v/>
      </c>
      <c r="Y108" s="14" t="str">
        <f>IF(LEN($G108)=0,"",IF(LEN(Y$12)=0,"",IFERROR(_xll.BDP(TKR,$G108,"EQY_FUND_RELATIVE_PERIOD",Y$12,"FA_ADJUSTED",ADJ,"EQY_FUND_CRNCY",CURR_O,"ACCOUNTING_STANDARD_OVERRIDE",ACC_O,"EQY_CONSOLIDATED",CONS_O,"fill=b")*1,"")))</f>
        <v/>
      </c>
      <c r="Z108" s="14" t="str">
        <f>IF(LEN($G108)=0,"",IF(LEN(Z$12)=0,"",IFERROR(_xll.BDP(TKR,$G108,"EQY_FUND_RELATIVE_PERIOD",Z$12,"FA_ADJUSTED",ADJ,"EQY_FUND_CRNCY",CURR_O,"ACCOUNTING_STANDARD_OVERRIDE",ACC_O,"EQY_CONSOLIDATED",CONS_O,"fill=b")*1,"")))</f>
        <v/>
      </c>
      <c r="AA108" s="14" t="str">
        <f>IF(LEN($G108)=0,"",IF(LEN(AA$12)=0,"",IFERROR(_xll.BDP(TKR,$G108,"EQY_FUND_RELATIVE_PERIOD",AA$12,"FA_ADJUSTED",ADJ,"EQY_FUND_CRNCY",CURR_O,"ACCOUNTING_STANDARD_OVERRIDE",ACC_O,"EQY_CONSOLIDATED",CONS_O,"fill=b")*1,"")))</f>
        <v/>
      </c>
      <c r="AB108" s="14" t="str">
        <f>IF(LEN($G108)=0,"",IF(LEN(AB$12)=0,"",IFERROR(_xll.BDP(TKR,$G108,"EQY_FUND_RELATIVE_PERIOD",AB$12,"FA_ADJUSTED",ADJ,"EQY_FUND_CRNCY",CURR_O,"ACCOUNTING_STANDARD_OVERRIDE",ACC_O,"EQY_CONSOLIDATED",CONS_O,"fill=b")*1,"")))</f>
        <v/>
      </c>
      <c r="AC108" s="14" t="str">
        <f>IF(LEN($G108)=0,"",IF(LEN(AC$12)=0,"",IFERROR(_xll.BDP(TKR,$G108,"EQY_FUND_RELATIVE_PERIOD",AC$12,"FA_ADJUSTED",ADJ,"EQY_FUND_CRNCY",CURR_O,"ACCOUNTING_STANDARD_OVERRIDE",ACC_O,"EQY_CONSOLIDATED",CONS_O,"fill=b")*1,"")))</f>
        <v/>
      </c>
      <c r="AD108" s="14" t="str">
        <f>IF(LEN($G108)=0,"",IF(LEN(AD$12)=0,"",IFERROR(_xll.BDP(TKR,$G108,"EQY_FUND_RELATIVE_PERIOD",AD$12,"FA_ADJUSTED",ADJ,"EQY_FUND_CRNCY",CURR_O,"ACCOUNTING_STANDARD_OVERRIDE",ACC_O,"EQY_CONSOLIDATED",CONS_O,"fill=b")*1,"")))</f>
        <v/>
      </c>
      <c r="AE108" s="14" t="str">
        <f>IF(LEN($G108)=0,"",IF(LEN(AE$12)=0,"",IFERROR(_xll.BDP(TKR,$G108,"EQY_FUND_RELATIVE_PERIOD",AE$12,"FA_ADJUSTED",ADJ,"EQY_FUND_CRNCY",CURR_O,"ACCOUNTING_STANDARD_OVERRIDE",ACC_O,"EQY_CONSOLIDATED",CONS_O,"fill=b")*1,"")))</f>
        <v/>
      </c>
      <c r="AF108" s="14" t="str">
        <f>IF(LEN($G108)=0,"",IF(LEN(AF$12)=0,"",IFERROR(_xll.BDP(TKR,$G108,"EQY_FUND_RELATIVE_PERIOD",AF$12,"FA_ADJUSTED",ADJ,"EQY_FUND_CRNCY",CURR_O,"ACCOUNTING_STANDARD_OVERRIDE",ACC_O,"EQY_CONSOLIDATED",CONS_O,"fill=b")*1,"")))</f>
        <v/>
      </c>
      <c r="AG108" s="14" t="str">
        <f>IF(LEN($G108)=0,"",IF(LEN(AG$12)=0,"",IFERROR(_xll.BDP(TKR,$G108,"EQY_FUND_RELATIVE_PERIOD",AG$12,"FA_ADJUSTED",ADJ,"EQY_FUND_CRNCY",CURR_O,"ACCOUNTING_STANDARD_OVERRIDE",ACC_O,"EQY_CONSOLIDATED",CONS_O,"fill=b")*1,"")))</f>
        <v/>
      </c>
      <c r="AH108" s="14" t="str">
        <f>IF(LEN($G108)=0,"",IF(LEN(AH$12)=0,"",IFERROR(_xll.BDP(TKR,$G108,"EQY_FUND_RELATIVE_PERIOD",AH$12,"FA_ADJUSTED",ADJ,"EQY_FUND_CRNCY",CURR_O,"ACCOUNTING_STANDARD_OVERRIDE",ACC_O,"EQY_CONSOLIDATED",CONS_O,"fill=b")*1,"")))</f>
        <v/>
      </c>
      <c r="AI108" s="14" t="str">
        <f>IF(LEN($G108)=0,"",IF(LEN(AI$12)=0,"",IFERROR(_xll.BDP(TKR,$G108,"EQY_FUND_RELATIVE_PERIOD",AI$12,"FA_ADJUSTED",ADJ,"EQY_FUND_CRNCY",CURR_O,"ACCOUNTING_STANDARD_OVERRIDE",ACC_O,"EQY_CONSOLIDATED",CONS_O,"fill=b")*1,"")))</f>
        <v/>
      </c>
      <c r="AJ108" s="14" t="str">
        <f>IF(LEN($G108)=0,"",IF(LEN(AJ$12)=0,"",IFERROR(_xll.BDP(TKR,$G108,"EQY_FUND_RELATIVE_PERIOD",AJ$12,"FA_ADJUSTED",ADJ,"EQY_FUND_CRNCY",CURR_O,"ACCOUNTING_STANDARD_OVERRIDE",ACC_O,"EQY_CONSOLIDATED",CONS_O,"fill=b")*1,"")))</f>
        <v/>
      </c>
      <c r="AK108" s="14" t="str">
        <f>IF(LEN($G108)=0,"",IF(LEN(AK$12)=0,"",IFERROR(_xll.BDP(TKR,$G108,"EQY_FUND_RELATIVE_PERIOD",AK$12,"FA_ADJUSTED",ADJ,"EQY_FUND_CRNCY",CURR_O,"ACCOUNTING_STANDARD_OVERRIDE",ACC_O,"EQY_CONSOLIDATED",CONS_O,"fill=b")*1,"")))</f>
        <v/>
      </c>
      <c r="AL108" s="14" t="str">
        <f>IF(LEN($G108)=0,"",IF(LEN(AL$12)=0,"",IFERROR(_xll.BDP(TKR,$G108,"EQY_FUND_RELATIVE_PERIOD",AL$12,"FA_ADJUSTED",ADJ,"EQY_FUND_CRNCY",CURR_O,"ACCOUNTING_STANDARD_OVERRIDE",ACC_O,"EQY_CONSOLIDATED",CONS_O,"fill=b")*1,"")))</f>
        <v/>
      </c>
      <c r="AM108" s="14" t="str">
        <f>IF(LEN($G108)=0,"",IF(LEN(AM$12)=0,"",IFERROR(_xll.BDP(TKR,$G108,"EQY_FUND_RELATIVE_PERIOD",AM$12,"FA_ADJUSTED",ADJ,"EQY_FUND_CRNCY",CURR_O,"ACCOUNTING_STANDARD_OVERRIDE",ACC_O,"EQY_CONSOLIDATED",CONS_O,"fill=b")*1,"")))</f>
        <v/>
      </c>
      <c r="AN108" s="14" t="str">
        <f>IF(LEN($G108)=0,"",IF(LEN(AN$12)=0,"",IFERROR(_xll.BDP(TKR,$G108,"EQY_FUND_RELATIVE_PERIOD",AN$12,"FA_ADJUSTED",ADJ,"EQY_FUND_CRNCY",CURR_O,"ACCOUNTING_STANDARD_OVERRIDE",ACC_O,"EQY_CONSOLIDATED",CONS_O,"fill=b")*1,"")))</f>
        <v/>
      </c>
      <c r="AO108" s="14" t="str">
        <f>IF(LEN($G108)=0,"",IF(LEN(AO$12)=0,"",IFERROR(_xll.BDP(TKR,$G108,"EQY_FUND_RELATIVE_PERIOD",AO$12,"FA_ADJUSTED",ADJ,"EQY_FUND_CRNCY",CURR_O,"ACCOUNTING_STANDARD_OVERRIDE",ACC_O,"EQY_CONSOLIDATED",CONS_O,"fill=b")*1,"")))</f>
        <v/>
      </c>
      <c r="AP108" s="14" t="str">
        <f>IF(LEN($G108)=0,"",IF(LEN(AP$12)=0,"",IFERROR(_xll.BDP(TKR,$G108,"EQY_FUND_RELATIVE_PERIOD",AP$12,"FA_ADJUSTED",ADJ,"EQY_FUND_CRNCY",CURR_O,"ACCOUNTING_STANDARD_OVERRIDE",ACC_O,"EQY_CONSOLIDATED",CONS_O,"fill=b")*1,"")))</f>
        <v/>
      </c>
      <c r="AQ108" s="14" t="str">
        <f>IF(LEN($G108)=0,"",IF(LEN(AQ$12)=0,"",IFERROR(_xll.BDP(TKR,$G108,"EQY_FUND_RELATIVE_PERIOD",AQ$12,"FA_ADJUSTED",ADJ,"EQY_FUND_CRNCY",CURR_O,"ACCOUNTING_STANDARD_OVERRIDE",ACC_O,"EQY_CONSOLIDATED",CONS_O,"fill=b")*1,"")))</f>
        <v/>
      </c>
      <c r="AR108" s="14" t="str">
        <f>IF(LEN($G108)=0,"",IF(LEN(AR$12)=0,"",IFERROR(_xll.BDP(TKR,$G108,"EQY_FUND_RELATIVE_PERIOD",AR$12,"FA_ADJUSTED",ADJ,"EQY_FUND_CRNCY",CURR_O,"ACCOUNTING_STANDARD_OVERRIDE",ACC_O,"EQY_CONSOLIDATED",CONS_O,"fill=b")*1,"")))</f>
        <v/>
      </c>
      <c r="AS108" s="14" t="str">
        <f>IF(LEN($G108)=0,"",IF(LEN(AS$12)=0,"",IFERROR(_xll.BDP(TKR,$G108,"EQY_FUND_RELATIVE_PERIOD",AS$12,"FA_ADJUSTED",ADJ,"EQY_FUND_CRNCY",CURR_O,"ACCOUNTING_STANDARD_OVERRIDE",ACC_O,"EQY_CONSOLIDATED",CONS_O,"fill=b")*1,"")))</f>
        <v/>
      </c>
      <c r="AT108" s="14" t="str">
        <f>IF(LEN($G108)=0,"",IF(LEN(AT$12)=0,"",IFERROR(_xll.BDP(TKR,$G108,"EQY_FUND_RELATIVE_PERIOD",AT$12,"FA_ADJUSTED",ADJ,"EQY_FUND_CRNCY",CURR_O,"ACCOUNTING_STANDARD_OVERRIDE",ACC_O,"EQY_CONSOLIDATED",CONS_O,"fill=b")*1,"")))</f>
        <v/>
      </c>
      <c r="AU108" s="14" t="str">
        <f>IF(LEN($G108)=0,"",IF(LEN(AU$12)=0,"",IFERROR(_xll.BDP(TKR,$G108,"EQY_FUND_RELATIVE_PERIOD",AU$12,"FA_ADJUSTED",ADJ,"EQY_FUND_CRNCY",CURR_O,"ACCOUNTING_STANDARD_OVERRIDE",ACC_O,"EQY_CONSOLIDATED",CONS_O,"fill=b")*1,"")))</f>
        <v/>
      </c>
      <c r="AV108" s="14" t="str">
        <f>IF(LEN($G108)=0,"",IF(LEN(AV$12)=0,"",IFERROR(_xll.BDP(TKR,$G108,"EQY_FUND_RELATIVE_PERIOD",AV$12,"FA_ADJUSTED",ADJ,"EQY_FUND_CRNCY",CURR_O,"ACCOUNTING_STANDARD_OVERRIDE",ACC_O,"EQY_CONSOLIDATED",CONS_O,"fill=b")*1,"")))</f>
        <v/>
      </c>
      <c r="AW108" s="14" t="str">
        <f>IF(LEN($G108)=0,"",IF(LEN(AW$12)=0,"",IFERROR(_xll.BDP(TKR,$G108,"EQY_FUND_RELATIVE_PERIOD",AW$12,"FA_ADJUSTED",ADJ,"EQY_FUND_CRNCY",CURR_O,"ACCOUNTING_STANDARD_OVERRIDE",ACC_O,"EQY_CONSOLIDATED",CONS_O,"fill=b")*1,"")))</f>
        <v/>
      </c>
      <c r="AX108" s="14" t="str">
        <f>IF(LEN($G108)=0,"",IF(LEN(AX$12)=0,"",IFERROR(_xll.BDP(TKR,$G108,"EQY_FUND_RELATIVE_PERIOD",AX$12,"FA_ADJUSTED",ADJ,"EQY_FUND_CRNCY",CURR_O,"ACCOUNTING_STANDARD_OVERRIDE",ACC_O,"EQY_CONSOLIDATED",CONS_O,"fill=b")*1,"")))</f>
        <v/>
      </c>
      <c r="AY108" s="14" t="str">
        <f>IF(LEN($G108)=0,"",IF(LEN(AY$12)=0,"",IFERROR(_xll.BDP(TKR,$G108,"EQY_FUND_RELATIVE_PERIOD",AY$12,"FA_ADJUSTED",ADJ,"EQY_FUND_CRNCY",CURR_O,"ACCOUNTING_STANDARD_OVERRIDE",ACC_O,"EQY_CONSOLIDATED",CONS_O,"fill=b")*1,"")))</f>
        <v/>
      </c>
      <c r="AZ108" s="14" t="str">
        <f>IF(LEN($G108)=0,"",IF(LEN(AZ$12)=0,"",IFERROR(_xll.BDP(TKR,$G108,"EQY_FUND_RELATIVE_PERIOD",AZ$12,"FA_ADJUSTED",ADJ,"EQY_FUND_CRNCY",CURR_O,"ACCOUNTING_STANDARD_OVERRIDE",ACC_O,"EQY_CONSOLIDATED",CONS_O,"fill=b")*1,"")))</f>
        <v/>
      </c>
      <c r="BA108" s="14" t="str">
        <f>IF(LEN($G108)=0,"",IF(LEN(BA$12)=0,"",IFERROR(_xll.BDP(TKR,$G108,"EQY_FUND_RELATIVE_PERIOD",BA$12,"FA_ADJUSTED",ADJ,"EQY_FUND_CRNCY",CURR_O,"ACCOUNTING_STANDARD_OVERRIDE",ACC_O,"EQY_CONSOLIDATED",CONS_O,"fill=b")*1,"")))</f>
        <v/>
      </c>
      <c r="BB108" s="14" t="str">
        <f>IF(LEN($G108)=0,"",IF(LEN(BB$12)=0,"",IFERROR(_xll.BDP(TKR,$G108,"EQY_FUND_RELATIVE_PERIOD",BB$12,"FA_ADJUSTED",ADJ,"EQY_FUND_CRNCY",CURR_O,"ACCOUNTING_STANDARD_OVERRIDE",ACC_O,"EQY_CONSOLIDATED",CONS_O,"fill=b")*1,"")))</f>
        <v/>
      </c>
      <c r="BC108" s="14" t="str">
        <f>IF(LEN($G108)=0,"",IF(LEN(BC$12)=0,"",IFERROR(_xll.BDP(TKR,$G108,"EQY_FUND_RELATIVE_PERIOD",BC$12,"FA_ADJUSTED",ADJ,"EQY_FUND_CRNCY",CURR_O,"ACCOUNTING_STANDARD_OVERRIDE",ACC_O,"EQY_CONSOLIDATED",CONS_O,"fill=b")*1,"")))</f>
        <v/>
      </c>
      <c r="BD108" s="14" t="str">
        <f>IF(LEN($G108)=0,"",IF(LEN(BD$12)=0,"",IFERROR(_xll.BDP(TKR,$G108,"EQY_FUND_RELATIVE_PERIOD",BD$12,"FA_ADJUSTED",ADJ,"EQY_FUND_CRNCY",CURR_O,"ACCOUNTING_STANDARD_OVERRIDE",ACC_O,"EQY_CONSOLIDATED",CONS_O,"fill=b")*1,"")))</f>
        <v/>
      </c>
    </row>
    <row r="109" spans="17:56">
      <c r="Q109" s="14" t="str">
        <f>IF(LEN($G109)=0,"",IF(LEN(Q$12)=0,"",IFERROR(_xll.BDP(TKR,$G109,"EQY_FUND_RELATIVE_PERIOD",Q$12,"FA_ADJUSTED",ADJ,"EQY_FUND_CRNCY",CURR_O,"ACCOUNTING_STANDARD_OVERRIDE",ACC_O,"EQY_CONSOLIDATED",CONS_O,"fill=b")*1,"")))</f>
        <v/>
      </c>
      <c r="R109" s="14" t="str">
        <f>IF(LEN($G109)=0,"",IF(LEN(R$12)=0,"",IFERROR(_xll.BDP(TKR,$G109,"EQY_FUND_RELATIVE_PERIOD",R$12,"FA_ADJUSTED",ADJ,"EQY_FUND_CRNCY",CURR_O,"ACCOUNTING_STANDARD_OVERRIDE",ACC_O,"EQY_CONSOLIDATED",CONS_O,"fill=b")*1,"")))</f>
        <v/>
      </c>
      <c r="S109" s="14" t="str">
        <f>IF(LEN($G109)=0,"",IF(LEN(S$12)=0,"",IFERROR(_xll.BDP(TKR,$G109,"EQY_FUND_RELATIVE_PERIOD",S$12,"FA_ADJUSTED",ADJ,"EQY_FUND_CRNCY",CURR_O,"ACCOUNTING_STANDARD_OVERRIDE",ACC_O,"EQY_CONSOLIDATED",CONS_O,"fill=b")*1,"")))</f>
        <v/>
      </c>
      <c r="T109" s="14" t="str">
        <f>IF(LEN($G109)=0,"",IF(LEN(T$12)=0,"",IFERROR(_xll.BDP(TKR,$G109,"EQY_FUND_RELATIVE_PERIOD",T$12,"FA_ADJUSTED",ADJ,"EQY_FUND_CRNCY",CURR_O,"ACCOUNTING_STANDARD_OVERRIDE",ACC_O,"EQY_CONSOLIDATED",CONS_O,"fill=b")*1,"")))</f>
        <v/>
      </c>
      <c r="U109" s="14" t="str">
        <f>IF(LEN($G109)=0,"",IF(LEN(U$12)=0,"",IFERROR(_xll.BDP(TKR,$G109,"EQY_FUND_RELATIVE_PERIOD",U$12,"FA_ADJUSTED",ADJ,"EQY_FUND_CRNCY",CURR_O,"ACCOUNTING_STANDARD_OVERRIDE",ACC_O,"EQY_CONSOLIDATED",CONS_O,"fill=b")*1,"")))</f>
        <v/>
      </c>
      <c r="V109" s="14" t="str">
        <f>IF(LEN($G109)=0,"",IF(LEN(V$12)=0,"",IFERROR(_xll.BDP(TKR,$G109,"EQY_FUND_RELATIVE_PERIOD",V$12,"FA_ADJUSTED",ADJ,"EQY_FUND_CRNCY",CURR_O,"ACCOUNTING_STANDARD_OVERRIDE",ACC_O,"EQY_CONSOLIDATED",CONS_O,"fill=b")*1,"")))</f>
        <v/>
      </c>
      <c r="W109" s="14" t="str">
        <f>IF(LEN($G109)=0,"",IF(LEN(W$12)=0,"",IFERROR(_xll.BDP(TKR,$G109,"EQY_FUND_RELATIVE_PERIOD",W$12,"FA_ADJUSTED",ADJ,"EQY_FUND_CRNCY",CURR_O,"ACCOUNTING_STANDARD_OVERRIDE",ACC_O,"EQY_CONSOLIDATED",CONS_O,"fill=b")*1,"")))</f>
        <v/>
      </c>
      <c r="X109" s="14" t="str">
        <f>IF(LEN($G109)=0,"",IF(LEN(X$12)=0,"",IFERROR(_xll.BDP(TKR,$G109,"EQY_FUND_RELATIVE_PERIOD",X$12,"FA_ADJUSTED",ADJ,"EQY_FUND_CRNCY",CURR_O,"ACCOUNTING_STANDARD_OVERRIDE",ACC_O,"EQY_CONSOLIDATED",CONS_O,"fill=b")*1,"")))</f>
        <v/>
      </c>
      <c r="Y109" s="14" t="str">
        <f>IF(LEN($G109)=0,"",IF(LEN(Y$12)=0,"",IFERROR(_xll.BDP(TKR,$G109,"EQY_FUND_RELATIVE_PERIOD",Y$12,"FA_ADJUSTED",ADJ,"EQY_FUND_CRNCY",CURR_O,"ACCOUNTING_STANDARD_OVERRIDE",ACC_O,"EQY_CONSOLIDATED",CONS_O,"fill=b")*1,"")))</f>
        <v/>
      </c>
      <c r="Z109" s="14" t="str">
        <f>IF(LEN($G109)=0,"",IF(LEN(Z$12)=0,"",IFERROR(_xll.BDP(TKR,$G109,"EQY_FUND_RELATIVE_PERIOD",Z$12,"FA_ADJUSTED",ADJ,"EQY_FUND_CRNCY",CURR_O,"ACCOUNTING_STANDARD_OVERRIDE",ACC_O,"EQY_CONSOLIDATED",CONS_O,"fill=b")*1,"")))</f>
        <v/>
      </c>
      <c r="AA109" s="14" t="str">
        <f>IF(LEN($G109)=0,"",IF(LEN(AA$12)=0,"",IFERROR(_xll.BDP(TKR,$G109,"EQY_FUND_RELATIVE_PERIOD",AA$12,"FA_ADJUSTED",ADJ,"EQY_FUND_CRNCY",CURR_O,"ACCOUNTING_STANDARD_OVERRIDE",ACC_O,"EQY_CONSOLIDATED",CONS_O,"fill=b")*1,"")))</f>
        <v/>
      </c>
      <c r="AB109" s="14" t="str">
        <f>IF(LEN($G109)=0,"",IF(LEN(AB$12)=0,"",IFERROR(_xll.BDP(TKR,$G109,"EQY_FUND_RELATIVE_PERIOD",AB$12,"FA_ADJUSTED",ADJ,"EQY_FUND_CRNCY",CURR_O,"ACCOUNTING_STANDARD_OVERRIDE",ACC_O,"EQY_CONSOLIDATED",CONS_O,"fill=b")*1,"")))</f>
        <v/>
      </c>
      <c r="AC109" s="14" t="str">
        <f>IF(LEN($G109)=0,"",IF(LEN(AC$12)=0,"",IFERROR(_xll.BDP(TKR,$G109,"EQY_FUND_RELATIVE_PERIOD",AC$12,"FA_ADJUSTED",ADJ,"EQY_FUND_CRNCY",CURR_O,"ACCOUNTING_STANDARD_OVERRIDE",ACC_O,"EQY_CONSOLIDATED",CONS_O,"fill=b")*1,"")))</f>
        <v/>
      </c>
      <c r="AD109" s="14" t="str">
        <f>IF(LEN($G109)=0,"",IF(LEN(AD$12)=0,"",IFERROR(_xll.BDP(TKR,$G109,"EQY_FUND_RELATIVE_PERIOD",AD$12,"FA_ADJUSTED",ADJ,"EQY_FUND_CRNCY",CURR_O,"ACCOUNTING_STANDARD_OVERRIDE",ACC_O,"EQY_CONSOLIDATED",CONS_O,"fill=b")*1,"")))</f>
        <v/>
      </c>
      <c r="AE109" s="14" t="str">
        <f>IF(LEN($G109)=0,"",IF(LEN(AE$12)=0,"",IFERROR(_xll.BDP(TKR,$G109,"EQY_FUND_RELATIVE_PERIOD",AE$12,"FA_ADJUSTED",ADJ,"EQY_FUND_CRNCY",CURR_O,"ACCOUNTING_STANDARD_OVERRIDE",ACC_O,"EQY_CONSOLIDATED",CONS_O,"fill=b")*1,"")))</f>
        <v/>
      </c>
      <c r="AF109" s="14" t="str">
        <f>IF(LEN($G109)=0,"",IF(LEN(AF$12)=0,"",IFERROR(_xll.BDP(TKR,$G109,"EQY_FUND_RELATIVE_PERIOD",AF$12,"FA_ADJUSTED",ADJ,"EQY_FUND_CRNCY",CURR_O,"ACCOUNTING_STANDARD_OVERRIDE",ACC_O,"EQY_CONSOLIDATED",CONS_O,"fill=b")*1,"")))</f>
        <v/>
      </c>
      <c r="AG109" s="14" t="str">
        <f>IF(LEN($G109)=0,"",IF(LEN(AG$12)=0,"",IFERROR(_xll.BDP(TKR,$G109,"EQY_FUND_RELATIVE_PERIOD",AG$12,"FA_ADJUSTED",ADJ,"EQY_FUND_CRNCY",CURR_O,"ACCOUNTING_STANDARD_OVERRIDE",ACC_O,"EQY_CONSOLIDATED",CONS_O,"fill=b")*1,"")))</f>
        <v/>
      </c>
      <c r="AH109" s="14" t="str">
        <f>IF(LEN($G109)=0,"",IF(LEN(AH$12)=0,"",IFERROR(_xll.BDP(TKR,$G109,"EQY_FUND_RELATIVE_PERIOD",AH$12,"FA_ADJUSTED",ADJ,"EQY_FUND_CRNCY",CURR_O,"ACCOUNTING_STANDARD_OVERRIDE",ACC_O,"EQY_CONSOLIDATED",CONS_O,"fill=b")*1,"")))</f>
        <v/>
      </c>
      <c r="AI109" s="14" t="str">
        <f>IF(LEN($G109)=0,"",IF(LEN(AI$12)=0,"",IFERROR(_xll.BDP(TKR,$G109,"EQY_FUND_RELATIVE_PERIOD",AI$12,"FA_ADJUSTED",ADJ,"EQY_FUND_CRNCY",CURR_O,"ACCOUNTING_STANDARD_OVERRIDE",ACC_O,"EQY_CONSOLIDATED",CONS_O,"fill=b")*1,"")))</f>
        <v/>
      </c>
      <c r="AJ109" s="14" t="str">
        <f>IF(LEN($G109)=0,"",IF(LEN(AJ$12)=0,"",IFERROR(_xll.BDP(TKR,$G109,"EQY_FUND_RELATIVE_PERIOD",AJ$12,"FA_ADJUSTED",ADJ,"EQY_FUND_CRNCY",CURR_O,"ACCOUNTING_STANDARD_OVERRIDE",ACC_O,"EQY_CONSOLIDATED",CONS_O,"fill=b")*1,"")))</f>
        <v/>
      </c>
      <c r="AK109" s="14" t="str">
        <f>IF(LEN($G109)=0,"",IF(LEN(AK$12)=0,"",IFERROR(_xll.BDP(TKR,$G109,"EQY_FUND_RELATIVE_PERIOD",AK$12,"FA_ADJUSTED",ADJ,"EQY_FUND_CRNCY",CURR_O,"ACCOUNTING_STANDARD_OVERRIDE",ACC_O,"EQY_CONSOLIDATED",CONS_O,"fill=b")*1,"")))</f>
        <v/>
      </c>
      <c r="AL109" s="14" t="str">
        <f>IF(LEN($G109)=0,"",IF(LEN(AL$12)=0,"",IFERROR(_xll.BDP(TKR,$G109,"EQY_FUND_RELATIVE_PERIOD",AL$12,"FA_ADJUSTED",ADJ,"EQY_FUND_CRNCY",CURR_O,"ACCOUNTING_STANDARD_OVERRIDE",ACC_O,"EQY_CONSOLIDATED",CONS_O,"fill=b")*1,"")))</f>
        <v/>
      </c>
      <c r="AM109" s="14" t="str">
        <f>IF(LEN($G109)=0,"",IF(LEN(AM$12)=0,"",IFERROR(_xll.BDP(TKR,$G109,"EQY_FUND_RELATIVE_PERIOD",AM$12,"FA_ADJUSTED",ADJ,"EQY_FUND_CRNCY",CURR_O,"ACCOUNTING_STANDARD_OVERRIDE",ACC_O,"EQY_CONSOLIDATED",CONS_O,"fill=b")*1,"")))</f>
        <v/>
      </c>
      <c r="AN109" s="14" t="str">
        <f>IF(LEN($G109)=0,"",IF(LEN(AN$12)=0,"",IFERROR(_xll.BDP(TKR,$G109,"EQY_FUND_RELATIVE_PERIOD",AN$12,"FA_ADJUSTED",ADJ,"EQY_FUND_CRNCY",CURR_O,"ACCOUNTING_STANDARD_OVERRIDE",ACC_O,"EQY_CONSOLIDATED",CONS_O,"fill=b")*1,"")))</f>
        <v/>
      </c>
      <c r="AO109" s="14" t="str">
        <f>IF(LEN($G109)=0,"",IF(LEN(AO$12)=0,"",IFERROR(_xll.BDP(TKR,$G109,"EQY_FUND_RELATIVE_PERIOD",AO$12,"FA_ADJUSTED",ADJ,"EQY_FUND_CRNCY",CURR_O,"ACCOUNTING_STANDARD_OVERRIDE",ACC_O,"EQY_CONSOLIDATED",CONS_O,"fill=b")*1,"")))</f>
        <v/>
      </c>
      <c r="AP109" s="14" t="str">
        <f>IF(LEN($G109)=0,"",IF(LEN(AP$12)=0,"",IFERROR(_xll.BDP(TKR,$G109,"EQY_FUND_RELATIVE_PERIOD",AP$12,"FA_ADJUSTED",ADJ,"EQY_FUND_CRNCY",CURR_O,"ACCOUNTING_STANDARD_OVERRIDE",ACC_O,"EQY_CONSOLIDATED",CONS_O,"fill=b")*1,"")))</f>
        <v/>
      </c>
      <c r="AQ109" s="14" t="str">
        <f>IF(LEN($G109)=0,"",IF(LEN(AQ$12)=0,"",IFERROR(_xll.BDP(TKR,$G109,"EQY_FUND_RELATIVE_PERIOD",AQ$12,"FA_ADJUSTED",ADJ,"EQY_FUND_CRNCY",CURR_O,"ACCOUNTING_STANDARD_OVERRIDE",ACC_O,"EQY_CONSOLIDATED",CONS_O,"fill=b")*1,"")))</f>
        <v/>
      </c>
      <c r="AR109" s="14" t="str">
        <f>IF(LEN($G109)=0,"",IF(LEN(AR$12)=0,"",IFERROR(_xll.BDP(TKR,$G109,"EQY_FUND_RELATIVE_PERIOD",AR$12,"FA_ADJUSTED",ADJ,"EQY_FUND_CRNCY",CURR_O,"ACCOUNTING_STANDARD_OVERRIDE",ACC_O,"EQY_CONSOLIDATED",CONS_O,"fill=b")*1,"")))</f>
        <v/>
      </c>
      <c r="AS109" s="14" t="str">
        <f>IF(LEN($G109)=0,"",IF(LEN(AS$12)=0,"",IFERROR(_xll.BDP(TKR,$G109,"EQY_FUND_RELATIVE_PERIOD",AS$12,"FA_ADJUSTED",ADJ,"EQY_FUND_CRNCY",CURR_O,"ACCOUNTING_STANDARD_OVERRIDE",ACC_O,"EQY_CONSOLIDATED",CONS_O,"fill=b")*1,"")))</f>
        <v/>
      </c>
      <c r="AT109" s="14" t="str">
        <f>IF(LEN($G109)=0,"",IF(LEN(AT$12)=0,"",IFERROR(_xll.BDP(TKR,$G109,"EQY_FUND_RELATIVE_PERIOD",AT$12,"FA_ADJUSTED",ADJ,"EQY_FUND_CRNCY",CURR_O,"ACCOUNTING_STANDARD_OVERRIDE",ACC_O,"EQY_CONSOLIDATED",CONS_O,"fill=b")*1,"")))</f>
        <v/>
      </c>
      <c r="AU109" s="14" t="str">
        <f>IF(LEN($G109)=0,"",IF(LEN(AU$12)=0,"",IFERROR(_xll.BDP(TKR,$G109,"EQY_FUND_RELATIVE_PERIOD",AU$12,"FA_ADJUSTED",ADJ,"EQY_FUND_CRNCY",CURR_O,"ACCOUNTING_STANDARD_OVERRIDE",ACC_O,"EQY_CONSOLIDATED",CONS_O,"fill=b")*1,"")))</f>
        <v/>
      </c>
      <c r="AV109" s="14" t="str">
        <f>IF(LEN($G109)=0,"",IF(LEN(AV$12)=0,"",IFERROR(_xll.BDP(TKR,$G109,"EQY_FUND_RELATIVE_PERIOD",AV$12,"FA_ADJUSTED",ADJ,"EQY_FUND_CRNCY",CURR_O,"ACCOUNTING_STANDARD_OVERRIDE",ACC_O,"EQY_CONSOLIDATED",CONS_O,"fill=b")*1,"")))</f>
        <v/>
      </c>
      <c r="AW109" s="14" t="str">
        <f>IF(LEN($G109)=0,"",IF(LEN(AW$12)=0,"",IFERROR(_xll.BDP(TKR,$G109,"EQY_FUND_RELATIVE_PERIOD",AW$12,"FA_ADJUSTED",ADJ,"EQY_FUND_CRNCY",CURR_O,"ACCOUNTING_STANDARD_OVERRIDE",ACC_O,"EQY_CONSOLIDATED",CONS_O,"fill=b")*1,"")))</f>
        <v/>
      </c>
      <c r="AX109" s="14" t="str">
        <f>IF(LEN($G109)=0,"",IF(LEN(AX$12)=0,"",IFERROR(_xll.BDP(TKR,$G109,"EQY_FUND_RELATIVE_PERIOD",AX$12,"FA_ADJUSTED",ADJ,"EQY_FUND_CRNCY",CURR_O,"ACCOUNTING_STANDARD_OVERRIDE",ACC_O,"EQY_CONSOLIDATED",CONS_O,"fill=b")*1,"")))</f>
        <v/>
      </c>
      <c r="AY109" s="14" t="str">
        <f>IF(LEN($G109)=0,"",IF(LEN(AY$12)=0,"",IFERROR(_xll.BDP(TKR,$G109,"EQY_FUND_RELATIVE_PERIOD",AY$12,"FA_ADJUSTED",ADJ,"EQY_FUND_CRNCY",CURR_O,"ACCOUNTING_STANDARD_OVERRIDE",ACC_O,"EQY_CONSOLIDATED",CONS_O,"fill=b")*1,"")))</f>
        <v/>
      </c>
      <c r="AZ109" s="14" t="str">
        <f>IF(LEN($G109)=0,"",IF(LEN(AZ$12)=0,"",IFERROR(_xll.BDP(TKR,$G109,"EQY_FUND_RELATIVE_PERIOD",AZ$12,"FA_ADJUSTED",ADJ,"EQY_FUND_CRNCY",CURR_O,"ACCOUNTING_STANDARD_OVERRIDE",ACC_O,"EQY_CONSOLIDATED",CONS_O,"fill=b")*1,"")))</f>
        <v/>
      </c>
      <c r="BA109" s="14" t="str">
        <f>IF(LEN($G109)=0,"",IF(LEN(BA$12)=0,"",IFERROR(_xll.BDP(TKR,$G109,"EQY_FUND_RELATIVE_PERIOD",BA$12,"FA_ADJUSTED",ADJ,"EQY_FUND_CRNCY",CURR_O,"ACCOUNTING_STANDARD_OVERRIDE",ACC_O,"EQY_CONSOLIDATED",CONS_O,"fill=b")*1,"")))</f>
        <v/>
      </c>
      <c r="BB109" s="14" t="str">
        <f>IF(LEN($G109)=0,"",IF(LEN(BB$12)=0,"",IFERROR(_xll.BDP(TKR,$G109,"EQY_FUND_RELATIVE_PERIOD",BB$12,"FA_ADJUSTED",ADJ,"EQY_FUND_CRNCY",CURR_O,"ACCOUNTING_STANDARD_OVERRIDE",ACC_O,"EQY_CONSOLIDATED",CONS_O,"fill=b")*1,"")))</f>
        <v/>
      </c>
      <c r="BC109" s="14" t="str">
        <f>IF(LEN($G109)=0,"",IF(LEN(BC$12)=0,"",IFERROR(_xll.BDP(TKR,$G109,"EQY_FUND_RELATIVE_PERIOD",BC$12,"FA_ADJUSTED",ADJ,"EQY_FUND_CRNCY",CURR_O,"ACCOUNTING_STANDARD_OVERRIDE",ACC_O,"EQY_CONSOLIDATED",CONS_O,"fill=b")*1,"")))</f>
        <v/>
      </c>
      <c r="BD109" s="14" t="str">
        <f>IF(LEN($G109)=0,"",IF(LEN(BD$12)=0,"",IFERROR(_xll.BDP(TKR,$G109,"EQY_FUND_RELATIVE_PERIOD",BD$12,"FA_ADJUSTED",ADJ,"EQY_FUND_CRNCY",CURR_O,"ACCOUNTING_STANDARD_OVERRIDE",ACC_O,"EQY_CONSOLIDATED",CONS_O,"fill=b")*1,"")))</f>
        <v/>
      </c>
    </row>
    <row r="110" spans="17:56">
      <c r="Q110" s="14" t="str">
        <f>IF(LEN($G110)=0,"",IF(LEN(Q$12)=0,"",IFERROR(_xll.BDP(TKR,$G110,"EQY_FUND_RELATIVE_PERIOD",Q$12,"FA_ADJUSTED",ADJ,"EQY_FUND_CRNCY",CURR_O,"ACCOUNTING_STANDARD_OVERRIDE",ACC_O,"EQY_CONSOLIDATED",CONS_O,"fill=b")*1,"")))</f>
        <v/>
      </c>
      <c r="R110" s="14" t="str">
        <f>IF(LEN($G110)=0,"",IF(LEN(R$12)=0,"",IFERROR(_xll.BDP(TKR,$G110,"EQY_FUND_RELATIVE_PERIOD",R$12,"FA_ADJUSTED",ADJ,"EQY_FUND_CRNCY",CURR_O,"ACCOUNTING_STANDARD_OVERRIDE",ACC_O,"EQY_CONSOLIDATED",CONS_O,"fill=b")*1,"")))</f>
        <v/>
      </c>
      <c r="S110" s="14" t="str">
        <f>IF(LEN($G110)=0,"",IF(LEN(S$12)=0,"",IFERROR(_xll.BDP(TKR,$G110,"EQY_FUND_RELATIVE_PERIOD",S$12,"FA_ADJUSTED",ADJ,"EQY_FUND_CRNCY",CURR_O,"ACCOUNTING_STANDARD_OVERRIDE",ACC_O,"EQY_CONSOLIDATED",CONS_O,"fill=b")*1,"")))</f>
        <v/>
      </c>
      <c r="T110" s="14" t="str">
        <f>IF(LEN($G110)=0,"",IF(LEN(T$12)=0,"",IFERROR(_xll.BDP(TKR,$G110,"EQY_FUND_RELATIVE_PERIOD",T$12,"FA_ADJUSTED",ADJ,"EQY_FUND_CRNCY",CURR_O,"ACCOUNTING_STANDARD_OVERRIDE",ACC_O,"EQY_CONSOLIDATED",CONS_O,"fill=b")*1,"")))</f>
        <v/>
      </c>
      <c r="U110" s="14" t="str">
        <f>IF(LEN($G110)=0,"",IF(LEN(U$12)=0,"",IFERROR(_xll.BDP(TKR,$G110,"EQY_FUND_RELATIVE_PERIOD",U$12,"FA_ADJUSTED",ADJ,"EQY_FUND_CRNCY",CURR_O,"ACCOUNTING_STANDARD_OVERRIDE",ACC_O,"EQY_CONSOLIDATED",CONS_O,"fill=b")*1,"")))</f>
        <v/>
      </c>
      <c r="V110" s="14" t="str">
        <f>IF(LEN($G110)=0,"",IF(LEN(V$12)=0,"",IFERROR(_xll.BDP(TKR,$G110,"EQY_FUND_RELATIVE_PERIOD",V$12,"FA_ADJUSTED",ADJ,"EQY_FUND_CRNCY",CURR_O,"ACCOUNTING_STANDARD_OVERRIDE",ACC_O,"EQY_CONSOLIDATED",CONS_O,"fill=b")*1,"")))</f>
        <v/>
      </c>
      <c r="W110" s="14" t="str">
        <f>IF(LEN($G110)=0,"",IF(LEN(W$12)=0,"",IFERROR(_xll.BDP(TKR,$G110,"EQY_FUND_RELATIVE_PERIOD",W$12,"FA_ADJUSTED",ADJ,"EQY_FUND_CRNCY",CURR_O,"ACCOUNTING_STANDARD_OVERRIDE",ACC_O,"EQY_CONSOLIDATED",CONS_O,"fill=b")*1,"")))</f>
        <v/>
      </c>
      <c r="X110" s="14" t="str">
        <f>IF(LEN($G110)=0,"",IF(LEN(X$12)=0,"",IFERROR(_xll.BDP(TKR,$G110,"EQY_FUND_RELATIVE_PERIOD",X$12,"FA_ADJUSTED",ADJ,"EQY_FUND_CRNCY",CURR_O,"ACCOUNTING_STANDARD_OVERRIDE",ACC_O,"EQY_CONSOLIDATED",CONS_O,"fill=b")*1,"")))</f>
        <v/>
      </c>
      <c r="Y110" s="14" t="str">
        <f>IF(LEN($G110)=0,"",IF(LEN(Y$12)=0,"",IFERROR(_xll.BDP(TKR,$G110,"EQY_FUND_RELATIVE_PERIOD",Y$12,"FA_ADJUSTED",ADJ,"EQY_FUND_CRNCY",CURR_O,"ACCOUNTING_STANDARD_OVERRIDE",ACC_O,"EQY_CONSOLIDATED",CONS_O,"fill=b")*1,"")))</f>
        <v/>
      </c>
      <c r="Z110" s="14" t="str">
        <f>IF(LEN($G110)=0,"",IF(LEN(Z$12)=0,"",IFERROR(_xll.BDP(TKR,$G110,"EQY_FUND_RELATIVE_PERIOD",Z$12,"FA_ADJUSTED",ADJ,"EQY_FUND_CRNCY",CURR_O,"ACCOUNTING_STANDARD_OVERRIDE",ACC_O,"EQY_CONSOLIDATED",CONS_O,"fill=b")*1,"")))</f>
        <v/>
      </c>
      <c r="AA110" s="14" t="str">
        <f>IF(LEN($G110)=0,"",IF(LEN(AA$12)=0,"",IFERROR(_xll.BDP(TKR,$G110,"EQY_FUND_RELATIVE_PERIOD",AA$12,"FA_ADJUSTED",ADJ,"EQY_FUND_CRNCY",CURR_O,"ACCOUNTING_STANDARD_OVERRIDE",ACC_O,"EQY_CONSOLIDATED",CONS_O,"fill=b")*1,"")))</f>
        <v/>
      </c>
      <c r="AB110" s="14" t="str">
        <f>IF(LEN($G110)=0,"",IF(LEN(AB$12)=0,"",IFERROR(_xll.BDP(TKR,$G110,"EQY_FUND_RELATIVE_PERIOD",AB$12,"FA_ADJUSTED",ADJ,"EQY_FUND_CRNCY",CURR_O,"ACCOUNTING_STANDARD_OVERRIDE",ACC_O,"EQY_CONSOLIDATED",CONS_O,"fill=b")*1,"")))</f>
        <v/>
      </c>
      <c r="AC110" s="14" t="str">
        <f>IF(LEN($G110)=0,"",IF(LEN(AC$12)=0,"",IFERROR(_xll.BDP(TKR,$G110,"EQY_FUND_RELATIVE_PERIOD",AC$12,"FA_ADJUSTED",ADJ,"EQY_FUND_CRNCY",CURR_O,"ACCOUNTING_STANDARD_OVERRIDE",ACC_O,"EQY_CONSOLIDATED",CONS_O,"fill=b")*1,"")))</f>
        <v/>
      </c>
      <c r="AD110" s="14" t="str">
        <f>IF(LEN($G110)=0,"",IF(LEN(AD$12)=0,"",IFERROR(_xll.BDP(TKR,$G110,"EQY_FUND_RELATIVE_PERIOD",AD$12,"FA_ADJUSTED",ADJ,"EQY_FUND_CRNCY",CURR_O,"ACCOUNTING_STANDARD_OVERRIDE",ACC_O,"EQY_CONSOLIDATED",CONS_O,"fill=b")*1,"")))</f>
        <v/>
      </c>
      <c r="AE110" s="14" t="str">
        <f>IF(LEN($G110)=0,"",IF(LEN(AE$12)=0,"",IFERROR(_xll.BDP(TKR,$G110,"EQY_FUND_RELATIVE_PERIOD",AE$12,"FA_ADJUSTED",ADJ,"EQY_FUND_CRNCY",CURR_O,"ACCOUNTING_STANDARD_OVERRIDE",ACC_O,"EQY_CONSOLIDATED",CONS_O,"fill=b")*1,"")))</f>
        <v/>
      </c>
      <c r="AF110" s="14" t="str">
        <f>IF(LEN($G110)=0,"",IF(LEN(AF$12)=0,"",IFERROR(_xll.BDP(TKR,$G110,"EQY_FUND_RELATIVE_PERIOD",AF$12,"FA_ADJUSTED",ADJ,"EQY_FUND_CRNCY",CURR_O,"ACCOUNTING_STANDARD_OVERRIDE",ACC_O,"EQY_CONSOLIDATED",CONS_O,"fill=b")*1,"")))</f>
        <v/>
      </c>
      <c r="AG110" s="14" t="str">
        <f>IF(LEN($G110)=0,"",IF(LEN(AG$12)=0,"",IFERROR(_xll.BDP(TKR,$G110,"EQY_FUND_RELATIVE_PERIOD",AG$12,"FA_ADJUSTED",ADJ,"EQY_FUND_CRNCY",CURR_O,"ACCOUNTING_STANDARD_OVERRIDE",ACC_O,"EQY_CONSOLIDATED",CONS_O,"fill=b")*1,"")))</f>
        <v/>
      </c>
      <c r="AH110" s="14" t="str">
        <f>IF(LEN($G110)=0,"",IF(LEN(AH$12)=0,"",IFERROR(_xll.BDP(TKR,$G110,"EQY_FUND_RELATIVE_PERIOD",AH$12,"FA_ADJUSTED",ADJ,"EQY_FUND_CRNCY",CURR_O,"ACCOUNTING_STANDARD_OVERRIDE",ACC_O,"EQY_CONSOLIDATED",CONS_O,"fill=b")*1,"")))</f>
        <v/>
      </c>
      <c r="AI110" s="14" t="str">
        <f>IF(LEN($G110)=0,"",IF(LEN(AI$12)=0,"",IFERROR(_xll.BDP(TKR,$G110,"EQY_FUND_RELATIVE_PERIOD",AI$12,"FA_ADJUSTED",ADJ,"EQY_FUND_CRNCY",CURR_O,"ACCOUNTING_STANDARD_OVERRIDE",ACC_O,"EQY_CONSOLIDATED",CONS_O,"fill=b")*1,"")))</f>
        <v/>
      </c>
      <c r="AJ110" s="14" t="str">
        <f>IF(LEN($G110)=0,"",IF(LEN(AJ$12)=0,"",IFERROR(_xll.BDP(TKR,$G110,"EQY_FUND_RELATIVE_PERIOD",AJ$12,"FA_ADJUSTED",ADJ,"EQY_FUND_CRNCY",CURR_O,"ACCOUNTING_STANDARD_OVERRIDE",ACC_O,"EQY_CONSOLIDATED",CONS_O,"fill=b")*1,"")))</f>
        <v/>
      </c>
      <c r="AK110" s="14" t="str">
        <f>IF(LEN($G110)=0,"",IF(LEN(AK$12)=0,"",IFERROR(_xll.BDP(TKR,$G110,"EQY_FUND_RELATIVE_PERIOD",AK$12,"FA_ADJUSTED",ADJ,"EQY_FUND_CRNCY",CURR_O,"ACCOUNTING_STANDARD_OVERRIDE",ACC_O,"EQY_CONSOLIDATED",CONS_O,"fill=b")*1,"")))</f>
        <v/>
      </c>
      <c r="AL110" s="14" t="str">
        <f>IF(LEN($G110)=0,"",IF(LEN(AL$12)=0,"",IFERROR(_xll.BDP(TKR,$G110,"EQY_FUND_RELATIVE_PERIOD",AL$12,"FA_ADJUSTED",ADJ,"EQY_FUND_CRNCY",CURR_O,"ACCOUNTING_STANDARD_OVERRIDE",ACC_O,"EQY_CONSOLIDATED",CONS_O,"fill=b")*1,"")))</f>
        <v/>
      </c>
      <c r="AM110" s="14" t="str">
        <f>IF(LEN($G110)=0,"",IF(LEN(AM$12)=0,"",IFERROR(_xll.BDP(TKR,$G110,"EQY_FUND_RELATIVE_PERIOD",AM$12,"FA_ADJUSTED",ADJ,"EQY_FUND_CRNCY",CURR_O,"ACCOUNTING_STANDARD_OVERRIDE",ACC_O,"EQY_CONSOLIDATED",CONS_O,"fill=b")*1,"")))</f>
        <v/>
      </c>
      <c r="AN110" s="14" t="str">
        <f>IF(LEN($G110)=0,"",IF(LEN(AN$12)=0,"",IFERROR(_xll.BDP(TKR,$G110,"EQY_FUND_RELATIVE_PERIOD",AN$12,"FA_ADJUSTED",ADJ,"EQY_FUND_CRNCY",CURR_O,"ACCOUNTING_STANDARD_OVERRIDE",ACC_O,"EQY_CONSOLIDATED",CONS_O,"fill=b")*1,"")))</f>
        <v/>
      </c>
      <c r="AO110" s="14" t="str">
        <f>IF(LEN($G110)=0,"",IF(LEN(AO$12)=0,"",IFERROR(_xll.BDP(TKR,$G110,"EQY_FUND_RELATIVE_PERIOD",AO$12,"FA_ADJUSTED",ADJ,"EQY_FUND_CRNCY",CURR_O,"ACCOUNTING_STANDARD_OVERRIDE",ACC_O,"EQY_CONSOLIDATED",CONS_O,"fill=b")*1,"")))</f>
        <v/>
      </c>
      <c r="AP110" s="14" t="str">
        <f>IF(LEN($G110)=0,"",IF(LEN(AP$12)=0,"",IFERROR(_xll.BDP(TKR,$G110,"EQY_FUND_RELATIVE_PERIOD",AP$12,"FA_ADJUSTED",ADJ,"EQY_FUND_CRNCY",CURR_O,"ACCOUNTING_STANDARD_OVERRIDE",ACC_O,"EQY_CONSOLIDATED",CONS_O,"fill=b")*1,"")))</f>
        <v/>
      </c>
      <c r="AQ110" s="14" t="str">
        <f>IF(LEN($G110)=0,"",IF(LEN(AQ$12)=0,"",IFERROR(_xll.BDP(TKR,$G110,"EQY_FUND_RELATIVE_PERIOD",AQ$12,"FA_ADJUSTED",ADJ,"EQY_FUND_CRNCY",CURR_O,"ACCOUNTING_STANDARD_OVERRIDE",ACC_O,"EQY_CONSOLIDATED",CONS_O,"fill=b")*1,"")))</f>
        <v/>
      </c>
      <c r="AR110" s="14" t="str">
        <f>IF(LEN($G110)=0,"",IF(LEN(AR$12)=0,"",IFERROR(_xll.BDP(TKR,$G110,"EQY_FUND_RELATIVE_PERIOD",AR$12,"FA_ADJUSTED",ADJ,"EQY_FUND_CRNCY",CURR_O,"ACCOUNTING_STANDARD_OVERRIDE",ACC_O,"EQY_CONSOLIDATED",CONS_O,"fill=b")*1,"")))</f>
        <v/>
      </c>
      <c r="AS110" s="14" t="str">
        <f>IF(LEN($G110)=0,"",IF(LEN(AS$12)=0,"",IFERROR(_xll.BDP(TKR,$G110,"EQY_FUND_RELATIVE_PERIOD",AS$12,"FA_ADJUSTED",ADJ,"EQY_FUND_CRNCY",CURR_O,"ACCOUNTING_STANDARD_OVERRIDE",ACC_O,"EQY_CONSOLIDATED",CONS_O,"fill=b")*1,"")))</f>
        <v/>
      </c>
      <c r="AT110" s="14" t="str">
        <f>IF(LEN($G110)=0,"",IF(LEN(AT$12)=0,"",IFERROR(_xll.BDP(TKR,$G110,"EQY_FUND_RELATIVE_PERIOD",AT$12,"FA_ADJUSTED",ADJ,"EQY_FUND_CRNCY",CURR_O,"ACCOUNTING_STANDARD_OVERRIDE",ACC_O,"EQY_CONSOLIDATED",CONS_O,"fill=b")*1,"")))</f>
        <v/>
      </c>
      <c r="AU110" s="14" t="str">
        <f>IF(LEN($G110)=0,"",IF(LEN(AU$12)=0,"",IFERROR(_xll.BDP(TKR,$G110,"EQY_FUND_RELATIVE_PERIOD",AU$12,"FA_ADJUSTED",ADJ,"EQY_FUND_CRNCY",CURR_O,"ACCOUNTING_STANDARD_OVERRIDE",ACC_O,"EQY_CONSOLIDATED",CONS_O,"fill=b")*1,"")))</f>
        <v/>
      </c>
      <c r="AV110" s="14" t="str">
        <f>IF(LEN($G110)=0,"",IF(LEN(AV$12)=0,"",IFERROR(_xll.BDP(TKR,$G110,"EQY_FUND_RELATIVE_PERIOD",AV$12,"FA_ADJUSTED",ADJ,"EQY_FUND_CRNCY",CURR_O,"ACCOUNTING_STANDARD_OVERRIDE",ACC_O,"EQY_CONSOLIDATED",CONS_O,"fill=b")*1,"")))</f>
        <v/>
      </c>
      <c r="AW110" s="14" t="str">
        <f>IF(LEN($G110)=0,"",IF(LEN(AW$12)=0,"",IFERROR(_xll.BDP(TKR,$G110,"EQY_FUND_RELATIVE_PERIOD",AW$12,"FA_ADJUSTED",ADJ,"EQY_FUND_CRNCY",CURR_O,"ACCOUNTING_STANDARD_OVERRIDE",ACC_O,"EQY_CONSOLIDATED",CONS_O,"fill=b")*1,"")))</f>
        <v/>
      </c>
      <c r="AX110" s="14" t="str">
        <f>IF(LEN($G110)=0,"",IF(LEN(AX$12)=0,"",IFERROR(_xll.BDP(TKR,$G110,"EQY_FUND_RELATIVE_PERIOD",AX$12,"FA_ADJUSTED",ADJ,"EQY_FUND_CRNCY",CURR_O,"ACCOUNTING_STANDARD_OVERRIDE",ACC_O,"EQY_CONSOLIDATED",CONS_O,"fill=b")*1,"")))</f>
        <v/>
      </c>
      <c r="AY110" s="14" t="str">
        <f>IF(LEN($G110)=0,"",IF(LEN(AY$12)=0,"",IFERROR(_xll.BDP(TKR,$G110,"EQY_FUND_RELATIVE_PERIOD",AY$12,"FA_ADJUSTED",ADJ,"EQY_FUND_CRNCY",CURR_O,"ACCOUNTING_STANDARD_OVERRIDE",ACC_O,"EQY_CONSOLIDATED",CONS_O,"fill=b")*1,"")))</f>
        <v/>
      </c>
      <c r="AZ110" s="14" t="str">
        <f>IF(LEN($G110)=0,"",IF(LEN(AZ$12)=0,"",IFERROR(_xll.BDP(TKR,$G110,"EQY_FUND_RELATIVE_PERIOD",AZ$12,"FA_ADJUSTED",ADJ,"EQY_FUND_CRNCY",CURR_O,"ACCOUNTING_STANDARD_OVERRIDE",ACC_O,"EQY_CONSOLIDATED",CONS_O,"fill=b")*1,"")))</f>
        <v/>
      </c>
      <c r="BA110" s="14" t="str">
        <f>IF(LEN($G110)=0,"",IF(LEN(BA$12)=0,"",IFERROR(_xll.BDP(TKR,$G110,"EQY_FUND_RELATIVE_PERIOD",BA$12,"FA_ADJUSTED",ADJ,"EQY_FUND_CRNCY",CURR_O,"ACCOUNTING_STANDARD_OVERRIDE",ACC_O,"EQY_CONSOLIDATED",CONS_O,"fill=b")*1,"")))</f>
        <v/>
      </c>
      <c r="BB110" s="14" t="str">
        <f>IF(LEN($G110)=0,"",IF(LEN(BB$12)=0,"",IFERROR(_xll.BDP(TKR,$G110,"EQY_FUND_RELATIVE_PERIOD",BB$12,"FA_ADJUSTED",ADJ,"EQY_FUND_CRNCY",CURR_O,"ACCOUNTING_STANDARD_OVERRIDE",ACC_O,"EQY_CONSOLIDATED",CONS_O,"fill=b")*1,"")))</f>
        <v/>
      </c>
      <c r="BC110" s="14" t="str">
        <f>IF(LEN($G110)=0,"",IF(LEN(BC$12)=0,"",IFERROR(_xll.BDP(TKR,$G110,"EQY_FUND_RELATIVE_PERIOD",BC$12,"FA_ADJUSTED",ADJ,"EQY_FUND_CRNCY",CURR_O,"ACCOUNTING_STANDARD_OVERRIDE",ACC_O,"EQY_CONSOLIDATED",CONS_O,"fill=b")*1,"")))</f>
        <v/>
      </c>
      <c r="BD110" s="14" t="str">
        <f>IF(LEN($G110)=0,"",IF(LEN(BD$12)=0,"",IFERROR(_xll.BDP(TKR,$G110,"EQY_FUND_RELATIVE_PERIOD",BD$12,"FA_ADJUSTED",ADJ,"EQY_FUND_CRNCY",CURR_O,"ACCOUNTING_STANDARD_OVERRIDE",ACC_O,"EQY_CONSOLIDATED",CONS_O,"fill=b")*1,"")))</f>
        <v/>
      </c>
    </row>
    <row r="111" spans="17:56">
      <c r="Q111" s="14" t="str">
        <f>IF(LEN($G111)=0,"",IF(LEN(Q$12)=0,"",IFERROR(_xll.BDP(TKR,$G111,"EQY_FUND_RELATIVE_PERIOD",Q$12,"FA_ADJUSTED",ADJ,"EQY_FUND_CRNCY",CURR_O,"ACCOUNTING_STANDARD_OVERRIDE",ACC_O,"EQY_CONSOLIDATED",CONS_O,"fill=b")*1,"")))</f>
        <v/>
      </c>
      <c r="R111" s="14" t="str">
        <f>IF(LEN($G111)=0,"",IF(LEN(R$12)=0,"",IFERROR(_xll.BDP(TKR,$G111,"EQY_FUND_RELATIVE_PERIOD",R$12,"FA_ADJUSTED",ADJ,"EQY_FUND_CRNCY",CURR_O,"ACCOUNTING_STANDARD_OVERRIDE",ACC_O,"EQY_CONSOLIDATED",CONS_O,"fill=b")*1,"")))</f>
        <v/>
      </c>
      <c r="S111" s="14" t="str">
        <f>IF(LEN($G111)=0,"",IF(LEN(S$12)=0,"",IFERROR(_xll.BDP(TKR,$G111,"EQY_FUND_RELATIVE_PERIOD",S$12,"FA_ADJUSTED",ADJ,"EQY_FUND_CRNCY",CURR_O,"ACCOUNTING_STANDARD_OVERRIDE",ACC_O,"EQY_CONSOLIDATED",CONS_O,"fill=b")*1,"")))</f>
        <v/>
      </c>
      <c r="T111" s="14" t="str">
        <f>IF(LEN($G111)=0,"",IF(LEN(T$12)=0,"",IFERROR(_xll.BDP(TKR,$G111,"EQY_FUND_RELATIVE_PERIOD",T$12,"FA_ADJUSTED",ADJ,"EQY_FUND_CRNCY",CURR_O,"ACCOUNTING_STANDARD_OVERRIDE",ACC_O,"EQY_CONSOLIDATED",CONS_O,"fill=b")*1,"")))</f>
        <v/>
      </c>
      <c r="U111" s="14" t="str">
        <f>IF(LEN($G111)=0,"",IF(LEN(U$12)=0,"",IFERROR(_xll.BDP(TKR,$G111,"EQY_FUND_RELATIVE_PERIOD",U$12,"FA_ADJUSTED",ADJ,"EQY_FUND_CRNCY",CURR_O,"ACCOUNTING_STANDARD_OVERRIDE",ACC_O,"EQY_CONSOLIDATED",CONS_O,"fill=b")*1,"")))</f>
        <v/>
      </c>
      <c r="V111" s="14" t="str">
        <f>IF(LEN($G111)=0,"",IF(LEN(V$12)=0,"",IFERROR(_xll.BDP(TKR,$G111,"EQY_FUND_RELATIVE_PERIOD",V$12,"FA_ADJUSTED",ADJ,"EQY_FUND_CRNCY",CURR_O,"ACCOUNTING_STANDARD_OVERRIDE",ACC_O,"EQY_CONSOLIDATED",CONS_O,"fill=b")*1,"")))</f>
        <v/>
      </c>
      <c r="W111" s="14" t="str">
        <f>IF(LEN($G111)=0,"",IF(LEN(W$12)=0,"",IFERROR(_xll.BDP(TKR,$G111,"EQY_FUND_RELATIVE_PERIOD",W$12,"FA_ADJUSTED",ADJ,"EQY_FUND_CRNCY",CURR_O,"ACCOUNTING_STANDARD_OVERRIDE",ACC_O,"EQY_CONSOLIDATED",CONS_O,"fill=b")*1,"")))</f>
        <v/>
      </c>
      <c r="X111" s="14" t="str">
        <f>IF(LEN($G111)=0,"",IF(LEN(X$12)=0,"",IFERROR(_xll.BDP(TKR,$G111,"EQY_FUND_RELATIVE_PERIOD",X$12,"FA_ADJUSTED",ADJ,"EQY_FUND_CRNCY",CURR_O,"ACCOUNTING_STANDARD_OVERRIDE",ACC_O,"EQY_CONSOLIDATED",CONS_O,"fill=b")*1,"")))</f>
        <v/>
      </c>
      <c r="Y111" s="14" t="str">
        <f>IF(LEN($G111)=0,"",IF(LEN(Y$12)=0,"",IFERROR(_xll.BDP(TKR,$G111,"EQY_FUND_RELATIVE_PERIOD",Y$12,"FA_ADJUSTED",ADJ,"EQY_FUND_CRNCY",CURR_O,"ACCOUNTING_STANDARD_OVERRIDE",ACC_O,"EQY_CONSOLIDATED",CONS_O,"fill=b")*1,"")))</f>
        <v/>
      </c>
      <c r="Z111" s="14" t="str">
        <f>IF(LEN($G111)=0,"",IF(LEN(Z$12)=0,"",IFERROR(_xll.BDP(TKR,$G111,"EQY_FUND_RELATIVE_PERIOD",Z$12,"FA_ADJUSTED",ADJ,"EQY_FUND_CRNCY",CURR_O,"ACCOUNTING_STANDARD_OVERRIDE",ACC_O,"EQY_CONSOLIDATED",CONS_O,"fill=b")*1,"")))</f>
        <v/>
      </c>
      <c r="AA111" s="14" t="str">
        <f>IF(LEN($G111)=0,"",IF(LEN(AA$12)=0,"",IFERROR(_xll.BDP(TKR,$G111,"EQY_FUND_RELATIVE_PERIOD",AA$12,"FA_ADJUSTED",ADJ,"EQY_FUND_CRNCY",CURR_O,"ACCOUNTING_STANDARD_OVERRIDE",ACC_O,"EQY_CONSOLIDATED",CONS_O,"fill=b")*1,"")))</f>
        <v/>
      </c>
      <c r="AB111" s="14" t="str">
        <f>IF(LEN($G111)=0,"",IF(LEN(AB$12)=0,"",IFERROR(_xll.BDP(TKR,$G111,"EQY_FUND_RELATIVE_PERIOD",AB$12,"FA_ADJUSTED",ADJ,"EQY_FUND_CRNCY",CURR_O,"ACCOUNTING_STANDARD_OVERRIDE",ACC_O,"EQY_CONSOLIDATED",CONS_O,"fill=b")*1,"")))</f>
        <v/>
      </c>
      <c r="AC111" s="14" t="str">
        <f>IF(LEN($G111)=0,"",IF(LEN(AC$12)=0,"",IFERROR(_xll.BDP(TKR,$G111,"EQY_FUND_RELATIVE_PERIOD",AC$12,"FA_ADJUSTED",ADJ,"EQY_FUND_CRNCY",CURR_O,"ACCOUNTING_STANDARD_OVERRIDE",ACC_O,"EQY_CONSOLIDATED",CONS_O,"fill=b")*1,"")))</f>
        <v/>
      </c>
      <c r="AD111" s="14" t="str">
        <f>IF(LEN($G111)=0,"",IF(LEN(AD$12)=0,"",IFERROR(_xll.BDP(TKR,$G111,"EQY_FUND_RELATIVE_PERIOD",AD$12,"FA_ADJUSTED",ADJ,"EQY_FUND_CRNCY",CURR_O,"ACCOUNTING_STANDARD_OVERRIDE",ACC_O,"EQY_CONSOLIDATED",CONS_O,"fill=b")*1,"")))</f>
        <v/>
      </c>
      <c r="AE111" s="14" t="str">
        <f>IF(LEN($G111)=0,"",IF(LEN(AE$12)=0,"",IFERROR(_xll.BDP(TKR,$G111,"EQY_FUND_RELATIVE_PERIOD",AE$12,"FA_ADJUSTED",ADJ,"EQY_FUND_CRNCY",CURR_O,"ACCOUNTING_STANDARD_OVERRIDE",ACC_O,"EQY_CONSOLIDATED",CONS_O,"fill=b")*1,"")))</f>
        <v/>
      </c>
      <c r="AF111" s="14" t="str">
        <f>IF(LEN($G111)=0,"",IF(LEN(AF$12)=0,"",IFERROR(_xll.BDP(TKR,$G111,"EQY_FUND_RELATIVE_PERIOD",AF$12,"FA_ADJUSTED",ADJ,"EQY_FUND_CRNCY",CURR_O,"ACCOUNTING_STANDARD_OVERRIDE",ACC_O,"EQY_CONSOLIDATED",CONS_O,"fill=b")*1,"")))</f>
        <v/>
      </c>
      <c r="AG111" s="14" t="str">
        <f>IF(LEN($G111)=0,"",IF(LEN(AG$12)=0,"",IFERROR(_xll.BDP(TKR,$G111,"EQY_FUND_RELATIVE_PERIOD",AG$12,"FA_ADJUSTED",ADJ,"EQY_FUND_CRNCY",CURR_O,"ACCOUNTING_STANDARD_OVERRIDE",ACC_O,"EQY_CONSOLIDATED",CONS_O,"fill=b")*1,"")))</f>
        <v/>
      </c>
      <c r="AH111" s="14" t="str">
        <f>IF(LEN($G111)=0,"",IF(LEN(AH$12)=0,"",IFERROR(_xll.BDP(TKR,$G111,"EQY_FUND_RELATIVE_PERIOD",AH$12,"FA_ADJUSTED",ADJ,"EQY_FUND_CRNCY",CURR_O,"ACCOUNTING_STANDARD_OVERRIDE",ACC_O,"EQY_CONSOLIDATED",CONS_O,"fill=b")*1,"")))</f>
        <v/>
      </c>
      <c r="AI111" s="14" t="str">
        <f>IF(LEN($G111)=0,"",IF(LEN(AI$12)=0,"",IFERROR(_xll.BDP(TKR,$G111,"EQY_FUND_RELATIVE_PERIOD",AI$12,"FA_ADJUSTED",ADJ,"EQY_FUND_CRNCY",CURR_O,"ACCOUNTING_STANDARD_OVERRIDE",ACC_O,"EQY_CONSOLIDATED",CONS_O,"fill=b")*1,"")))</f>
        <v/>
      </c>
      <c r="AJ111" s="14" t="str">
        <f>IF(LEN($G111)=0,"",IF(LEN(AJ$12)=0,"",IFERROR(_xll.BDP(TKR,$G111,"EQY_FUND_RELATIVE_PERIOD",AJ$12,"FA_ADJUSTED",ADJ,"EQY_FUND_CRNCY",CURR_O,"ACCOUNTING_STANDARD_OVERRIDE",ACC_O,"EQY_CONSOLIDATED",CONS_O,"fill=b")*1,"")))</f>
        <v/>
      </c>
      <c r="AK111" s="14" t="str">
        <f>IF(LEN($G111)=0,"",IF(LEN(AK$12)=0,"",IFERROR(_xll.BDP(TKR,$G111,"EQY_FUND_RELATIVE_PERIOD",AK$12,"FA_ADJUSTED",ADJ,"EQY_FUND_CRNCY",CURR_O,"ACCOUNTING_STANDARD_OVERRIDE",ACC_O,"EQY_CONSOLIDATED",CONS_O,"fill=b")*1,"")))</f>
        <v/>
      </c>
      <c r="AL111" s="14" t="str">
        <f>IF(LEN($G111)=0,"",IF(LEN(AL$12)=0,"",IFERROR(_xll.BDP(TKR,$G111,"EQY_FUND_RELATIVE_PERIOD",AL$12,"FA_ADJUSTED",ADJ,"EQY_FUND_CRNCY",CURR_O,"ACCOUNTING_STANDARD_OVERRIDE",ACC_O,"EQY_CONSOLIDATED",CONS_O,"fill=b")*1,"")))</f>
        <v/>
      </c>
      <c r="AM111" s="14" t="str">
        <f>IF(LEN($G111)=0,"",IF(LEN(AM$12)=0,"",IFERROR(_xll.BDP(TKR,$G111,"EQY_FUND_RELATIVE_PERIOD",AM$12,"FA_ADJUSTED",ADJ,"EQY_FUND_CRNCY",CURR_O,"ACCOUNTING_STANDARD_OVERRIDE",ACC_O,"EQY_CONSOLIDATED",CONS_O,"fill=b")*1,"")))</f>
        <v/>
      </c>
      <c r="AN111" s="14" t="str">
        <f>IF(LEN($G111)=0,"",IF(LEN(AN$12)=0,"",IFERROR(_xll.BDP(TKR,$G111,"EQY_FUND_RELATIVE_PERIOD",AN$12,"FA_ADJUSTED",ADJ,"EQY_FUND_CRNCY",CURR_O,"ACCOUNTING_STANDARD_OVERRIDE",ACC_O,"EQY_CONSOLIDATED",CONS_O,"fill=b")*1,"")))</f>
        <v/>
      </c>
      <c r="AO111" s="14" t="str">
        <f>IF(LEN($G111)=0,"",IF(LEN(AO$12)=0,"",IFERROR(_xll.BDP(TKR,$G111,"EQY_FUND_RELATIVE_PERIOD",AO$12,"FA_ADJUSTED",ADJ,"EQY_FUND_CRNCY",CURR_O,"ACCOUNTING_STANDARD_OVERRIDE",ACC_O,"EQY_CONSOLIDATED",CONS_O,"fill=b")*1,"")))</f>
        <v/>
      </c>
      <c r="AP111" s="14" t="str">
        <f>IF(LEN($G111)=0,"",IF(LEN(AP$12)=0,"",IFERROR(_xll.BDP(TKR,$G111,"EQY_FUND_RELATIVE_PERIOD",AP$12,"FA_ADJUSTED",ADJ,"EQY_FUND_CRNCY",CURR_O,"ACCOUNTING_STANDARD_OVERRIDE",ACC_O,"EQY_CONSOLIDATED",CONS_O,"fill=b")*1,"")))</f>
        <v/>
      </c>
      <c r="AQ111" s="14" t="str">
        <f>IF(LEN($G111)=0,"",IF(LEN(AQ$12)=0,"",IFERROR(_xll.BDP(TKR,$G111,"EQY_FUND_RELATIVE_PERIOD",AQ$12,"FA_ADJUSTED",ADJ,"EQY_FUND_CRNCY",CURR_O,"ACCOUNTING_STANDARD_OVERRIDE",ACC_O,"EQY_CONSOLIDATED",CONS_O,"fill=b")*1,"")))</f>
        <v/>
      </c>
      <c r="AR111" s="14" t="str">
        <f>IF(LEN($G111)=0,"",IF(LEN(AR$12)=0,"",IFERROR(_xll.BDP(TKR,$G111,"EQY_FUND_RELATIVE_PERIOD",AR$12,"FA_ADJUSTED",ADJ,"EQY_FUND_CRNCY",CURR_O,"ACCOUNTING_STANDARD_OVERRIDE",ACC_O,"EQY_CONSOLIDATED",CONS_O,"fill=b")*1,"")))</f>
        <v/>
      </c>
      <c r="AS111" s="14" t="str">
        <f>IF(LEN($G111)=0,"",IF(LEN(AS$12)=0,"",IFERROR(_xll.BDP(TKR,$G111,"EQY_FUND_RELATIVE_PERIOD",AS$12,"FA_ADJUSTED",ADJ,"EQY_FUND_CRNCY",CURR_O,"ACCOUNTING_STANDARD_OVERRIDE",ACC_O,"EQY_CONSOLIDATED",CONS_O,"fill=b")*1,"")))</f>
        <v/>
      </c>
      <c r="AT111" s="14" t="str">
        <f>IF(LEN($G111)=0,"",IF(LEN(AT$12)=0,"",IFERROR(_xll.BDP(TKR,$G111,"EQY_FUND_RELATIVE_PERIOD",AT$12,"FA_ADJUSTED",ADJ,"EQY_FUND_CRNCY",CURR_O,"ACCOUNTING_STANDARD_OVERRIDE",ACC_O,"EQY_CONSOLIDATED",CONS_O,"fill=b")*1,"")))</f>
        <v/>
      </c>
      <c r="AU111" s="14" t="str">
        <f>IF(LEN($G111)=0,"",IF(LEN(AU$12)=0,"",IFERROR(_xll.BDP(TKR,$G111,"EQY_FUND_RELATIVE_PERIOD",AU$12,"FA_ADJUSTED",ADJ,"EQY_FUND_CRNCY",CURR_O,"ACCOUNTING_STANDARD_OVERRIDE",ACC_O,"EQY_CONSOLIDATED",CONS_O,"fill=b")*1,"")))</f>
        <v/>
      </c>
      <c r="AV111" s="14" t="str">
        <f>IF(LEN($G111)=0,"",IF(LEN(AV$12)=0,"",IFERROR(_xll.BDP(TKR,$G111,"EQY_FUND_RELATIVE_PERIOD",AV$12,"FA_ADJUSTED",ADJ,"EQY_FUND_CRNCY",CURR_O,"ACCOUNTING_STANDARD_OVERRIDE",ACC_O,"EQY_CONSOLIDATED",CONS_O,"fill=b")*1,"")))</f>
        <v/>
      </c>
      <c r="AW111" s="14" t="str">
        <f>IF(LEN($G111)=0,"",IF(LEN(AW$12)=0,"",IFERROR(_xll.BDP(TKR,$G111,"EQY_FUND_RELATIVE_PERIOD",AW$12,"FA_ADJUSTED",ADJ,"EQY_FUND_CRNCY",CURR_O,"ACCOUNTING_STANDARD_OVERRIDE",ACC_O,"EQY_CONSOLIDATED",CONS_O,"fill=b")*1,"")))</f>
        <v/>
      </c>
      <c r="AX111" s="14" t="str">
        <f>IF(LEN($G111)=0,"",IF(LEN(AX$12)=0,"",IFERROR(_xll.BDP(TKR,$G111,"EQY_FUND_RELATIVE_PERIOD",AX$12,"FA_ADJUSTED",ADJ,"EQY_FUND_CRNCY",CURR_O,"ACCOUNTING_STANDARD_OVERRIDE",ACC_O,"EQY_CONSOLIDATED",CONS_O,"fill=b")*1,"")))</f>
        <v/>
      </c>
      <c r="AY111" s="14" t="str">
        <f>IF(LEN($G111)=0,"",IF(LEN(AY$12)=0,"",IFERROR(_xll.BDP(TKR,$G111,"EQY_FUND_RELATIVE_PERIOD",AY$12,"FA_ADJUSTED",ADJ,"EQY_FUND_CRNCY",CURR_O,"ACCOUNTING_STANDARD_OVERRIDE",ACC_O,"EQY_CONSOLIDATED",CONS_O,"fill=b")*1,"")))</f>
        <v/>
      </c>
      <c r="AZ111" s="14" t="str">
        <f>IF(LEN($G111)=0,"",IF(LEN(AZ$12)=0,"",IFERROR(_xll.BDP(TKR,$G111,"EQY_FUND_RELATIVE_PERIOD",AZ$12,"FA_ADJUSTED",ADJ,"EQY_FUND_CRNCY",CURR_O,"ACCOUNTING_STANDARD_OVERRIDE",ACC_O,"EQY_CONSOLIDATED",CONS_O,"fill=b")*1,"")))</f>
        <v/>
      </c>
      <c r="BA111" s="14" t="str">
        <f>IF(LEN($G111)=0,"",IF(LEN(BA$12)=0,"",IFERROR(_xll.BDP(TKR,$G111,"EQY_FUND_RELATIVE_PERIOD",BA$12,"FA_ADJUSTED",ADJ,"EQY_FUND_CRNCY",CURR_O,"ACCOUNTING_STANDARD_OVERRIDE",ACC_O,"EQY_CONSOLIDATED",CONS_O,"fill=b")*1,"")))</f>
        <v/>
      </c>
      <c r="BB111" s="14" t="str">
        <f>IF(LEN($G111)=0,"",IF(LEN(BB$12)=0,"",IFERROR(_xll.BDP(TKR,$G111,"EQY_FUND_RELATIVE_PERIOD",BB$12,"FA_ADJUSTED",ADJ,"EQY_FUND_CRNCY",CURR_O,"ACCOUNTING_STANDARD_OVERRIDE",ACC_O,"EQY_CONSOLIDATED",CONS_O,"fill=b")*1,"")))</f>
        <v/>
      </c>
      <c r="BC111" s="14" t="str">
        <f>IF(LEN($G111)=0,"",IF(LEN(BC$12)=0,"",IFERROR(_xll.BDP(TKR,$G111,"EQY_FUND_RELATIVE_PERIOD",BC$12,"FA_ADJUSTED",ADJ,"EQY_FUND_CRNCY",CURR_O,"ACCOUNTING_STANDARD_OVERRIDE",ACC_O,"EQY_CONSOLIDATED",CONS_O,"fill=b")*1,"")))</f>
        <v/>
      </c>
      <c r="BD111" s="14" t="str">
        <f>IF(LEN($G111)=0,"",IF(LEN(BD$12)=0,"",IFERROR(_xll.BDP(TKR,$G111,"EQY_FUND_RELATIVE_PERIOD",BD$12,"FA_ADJUSTED",ADJ,"EQY_FUND_CRNCY",CURR_O,"ACCOUNTING_STANDARD_OVERRIDE",ACC_O,"EQY_CONSOLIDATED",CONS_O,"fill=b")*1,"")))</f>
        <v/>
      </c>
    </row>
    <row r="112" spans="17:56">
      <c r="Q112" s="14" t="str">
        <f>IF(LEN($G112)=0,"",IF(LEN(Q$12)=0,"",IFERROR(_xll.BDP(TKR,$G112,"EQY_FUND_RELATIVE_PERIOD",Q$12,"FA_ADJUSTED",ADJ,"EQY_FUND_CRNCY",CURR_O,"ACCOUNTING_STANDARD_OVERRIDE",ACC_O,"EQY_CONSOLIDATED",CONS_O,"fill=b")*1,"")))</f>
        <v/>
      </c>
      <c r="R112" s="14" t="str">
        <f>IF(LEN($G112)=0,"",IF(LEN(R$12)=0,"",IFERROR(_xll.BDP(TKR,$G112,"EQY_FUND_RELATIVE_PERIOD",R$12,"FA_ADJUSTED",ADJ,"EQY_FUND_CRNCY",CURR_O,"ACCOUNTING_STANDARD_OVERRIDE",ACC_O,"EQY_CONSOLIDATED",CONS_O,"fill=b")*1,"")))</f>
        <v/>
      </c>
      <c r="S112" s="14" t="str">
        <f>IF(LEN($G112)=0,"",IF(LEN(S$12)=0,"",IFERROR(_xll.BDP(TKR,$G112,"EQY_FUND_RELATIVE_PERIOD",S$12,"FA_ADJUSTED",ADJ,"EQY_FUND_CRNCY",CURR_O,"ACCOUNTING_STANDARD_OVERRIDE",ACC_O,"EQY_CONSOLIDATED",CONS_O,"fill=b")*1,"")))</f>
        <v/>
      </c>
      <c r="T112" s="14" t="str">
        <f>IF(LEN($G112)=0,"",IF(LEN(T$12)=0,"",IFERROR(_xll.BDP(TKR,$G112,"EQY_FUND_RELATIVE_PERIOD",T$12,"FA_ADJUSTED",ADJ,"EQY_FUND_CRNCY",CURR_O,"ACCOUNTING_STANDARD_OVERRIDE",ACC_O,"EQY_CONSOLIDATED",CONS_O,"fill=b")*1,"")))</f>
        <v/>
      </c>
      <c r="U112" s="14" t="str">
        <f>IF(LEN($G112)=0,"",IF(LEN(U$12)=0,"",IFERROR(_xll.BDP(TKR,$G112,"EQY_FUND_RELATIVE_PERIOD",U$12,"FA_ADJUSTED",ADJ,"EQY_FUND_CRNCY",CURR_O,"ACCOUNTING_STANDARD_OVERRIDE",ACC_O,"EQY_CONSOLIDATED",CONS_O,"fill=b")*1,"")))</f>
        <v/>
      </c>
      <c r="V112" s="14" t="str">
        <f>IF(LEN($G112)=0,"",IF(LEN(V$12)=0,"",IFERROR(_xll.BDP(TKR,$G112,"EQY_FUND_RELATIVE_PERIOD",V$12,"FA_ADJUSTED",ADJ,"EQY_FUND_CRNCY",CURR_O,"ACCOUNTING_STANDARD_OVERRIDE",ACC_O,"EQY_CONSOLIDATED",CONS_O,"fill=b")*1,"")))</f>
        <v/>
      </c>
      <c r="W112" s="14" t="str">
        <f>IF(LEN($G112)=0,"",IF(LEN(W$12)=0,"",IFERROR(_xll.BDP(TKR,$G112,"EQY_FUND_RELATIVE_PERIOD",W$12,"FA_ADJUSTED",ADJ,"EQY_FUND_CRNCY",CURR_O,"ACCOUNTING_STANDARD_OVERRIDE",ACC_O,"EQY_CONSOLIDATED",CONS_O,"fill=b")*1,"")))</f>
        <v/>
      </c>
      <c r="X112" s="14" t="str">
        <f>IF(LEN($G112)=0,"",IF(LEN(X$12)=0,"",IFERROR(_xll.BDP(TKR,$G112,"EQY_FUND_RELATIVE_PERIOD",X$12,"FA_ADJUSTED",ADJ,"EQY_FUND_CRNCY",CURR_O,"ACCOUNTING_STANDARD_OVERRIDE",ACC_O,"EQY_CONSOLIDATED",CONS_O,"fill=b")*1,"")))</f>
        <v/>
      </c>
      <c r="Y112" s="14" t="str">
        <f>IF(LEN($G112)=0,"",IF(LEN(Y$12)=0,"",IFERROR(_xll.BDP(TKR,$G112,"EQY_FUND_RELATIVE_PERIOD",Y$12,"FA_ADJUSTED",ADJ,"EQY_FUND_CRNCY",CURR_O,"ACCOUNTING_STANDARD_OVERRIDE",ACC_O,"EQY_CONSOLIDATED",CONS_O,"fill=b")*1,"")))</f>
        <v/>
      </c>
      <c r="Z112" s="14" t="str">
        <f>IF(LEN($G112)=0,"",IF(LEN(Z$12)=0,"",IFERROR(_xll.BDP(TKR,$G112,"EQY_FUND_RELATIVE_PERIOD",Z$12,"FA_ADJUSTED",ADJ,"EQY_FUND_CRNCY",CURR_O,"ACCOUNTING_STANDARD_OVERRIDE",ACC_O,"EQY_CONSOLIDATED",CONS_O,"fill=b")*1,"")))</f>
        <v/>
      </c>
      <c r="AA112" s="14" t="str">
        <f>IF(LEN($G112)=0,"",IF(LEN(AA$12)=0,"",IFERROR(_xll.BDP(TKR,$G112,"EQY_FUND_RELATIVE_PERIOD",AA$12,"FA_ADJUSTED",ADJ,"EQY_FUND_CRNCY",CURR_O,"ACCOUNTING_STANDARD_OVERRIDE",ACC_O,"EQY_CONSOLIDATED",CONS_O,"fill=b")*1,"")))</f>
        <v/>
      </c>
      <c r="AB112" s="14" t="str">
        <f>IF(LEN($G112)=0,"",IF(LEN(AB$12)=0,"",IFERROR(_xll.BDP(TKR,$G112,"EQY_FUND_RELATIVE_PERIOD",AB$12,"FA_ADJUSTED",ADJ,"EQY_FUND_CRNCY",CURR_O,"ACCOUNTING_STANDARD_OVERRIDE",ACC_O,"EQY_CONSOLIDATED",CONS_O,"fill=b")*1,"")))</f>
        <v/>
      </c>
      <c r="AC112" s="14" t="str">
        <f>IF(LEN($G112)=0,"",IF(LEN(AC$12)=0,"",IFERROR(_xll.BDP(TKR,$G112,"EQY_FUND_RELATIVE_PERIOD",AC$12,"FA_ADJUSTED",ADJ,"EQY_FUND_CRNCY",CURR_O,"ACCOUNTING_STANDARD_OVERRIDE",ACC_O,"EQY_CONSOLIDATED",CONS_O,"fill=b")*1,"")))</f>
        <v/>
      </c>
      <c r="AD112" s="14" t="str">
        <f>IF(LEN($G112)=0,"",IF(LEN(AD$12)=0,"",IFERROR(_xll.BDP(TKR,$G112,"EQY_FUND_RELATIVE_PERIOD",AD$12,"FA_ADJUSTED",ADJ,"EQY_FUND_CRNCY",CURR_O,"ACCOUNTING_STANDARD_OVERRIDE",ACC_O,"EQY_CONSOLIDATED",CONS_O,"fill=b")*1,"")))</f>
        <v/>
      </c>
      <c r="AE112" s="14" t="str">
        <f>IF(LEN($G112)=0,"",IF(LEN(AE$12)=0,"",IFERROR(_xll.BDP(TKR,$G112,"EQY_FUND_RELATIVE_PERIOD",AE$12,"FA_ADJUSTED",ADJ,"EQY_FUND_CRNCY",CURR_O,"ACCOUNTING_STANDARD_OVERRIDE",ACC_O,"EQY_CONSOLIDATED",CONS_O,"fill=b")*1,"")))</f>
        <v/>
      </c>
      <c r="AF112" s="14" t="str">
        <f>IF(LEN($G112)=0,"",IF(LEN(AF$12)=0,"",IFERROR(_xll.BDP(TKR,$G112,"EQY_FUND_RELATIVE_PERIOD",AF$12,"FA_ADJUSTED",ADJ,"EQY_FUND_CRNCY",CURR_O,"ACCOUNTING_STANDARD_OVERRIDE",ACC_O,"EQY_CONSOLIDATED",CONS_O,"fill=b")*1,"")))</f>
        <v/>
      </c>
      <c r="AG112" s="14" t="str">
        <f>IF(LEN($G112)=0,"",IF(LEN(AG$12)=0,"",IFERROR(_xll.BDP(TKR,$G112,"EQY_FUND_RELATIVE_PERIOD",AG$12,"FA_ADJUSTED",ADJ,"EQY_FUND_CRNCY",CURR_O,"ACCOUNTING_STANDARD_OVERRIDE",ACC_O,"EQY_CONSOLIDATED",CONS_O,"fill=b")*1,"")))</f>
        <v/>
      </c>
      <c r="AH112" s="14" t="str">
        <f>IF(LEN($G112)=0,"",IF(LEN(AH$12)=0,"",IFERROR(_xll.BDP(TKR,$G112,"EQY_FUND_RELATIVE_PERIOD",AH$12,"FA_ADJUSTED",ADJ,"EQY_FUND_CRNCY",CURR_O,"ACCOUNTING_STANDARD_OVERRIDE",ACC_O,"EQY_CONSOLIDATED",CONS_O,"fill=b")*1,"")))</f>
        <v/>
      </c>
      <c r="AI112" s="14" t="str">
        <f>IF(LEN($G112)=0,"",IF(LEN(AI$12)=0,"",IFERROR(_xll.BDP(TKR,$G112,"EQY_FUND_RELATIVE_PERIOD",AI$12,"FA_ADJUSTED",ADJ,"EQY_FUND_CRNCY",CURR_O,"ACCOUNTING_STANDARD_OVERRIDE",ACC_O,"EQY_CONSOLIDATED",CONS_O,"fill=b")*1,"")))</f>
        <v/>
      </c>
      <c r="AJ112" s="14" t="str">
        <f>IF(LEN($G112)=0,"",IF(LEN(AJ$12)=0,"",IFERROR(_xll.BDP(TKR,$G112,"EQY_FUND_RELATIVE_PERIOD",AJ$12,"FA_ADJUSTED",ADJ,"EQY_FUND_CRNCY",CURR_O,"ACCOUNTING_STANDARD_OVERRIDE",ACC_O,"EQY_CONSOLIDATED",CONS_O,"fill=b")*1,"")))</f>
        <v/>
      </c>
      <c r="AK112" s="14" t="str">
        <f>IF(LEN($G112)=0,"",IF(LEN(AK$12)=0,"",IFERROR(_xll.BDP(TKR,$G112,"EQY_FUND_RELATIVE_PERIOD",AK$12,"FA_ADJUSTED",ADJ,"EQY_FUND_CRNCY",CURR_O,"ACCOUNTING_STANDARD_OVERRIDE",ACC_O,"EQY_CONSOLIDATED",CONS_O,"fill=b")*1,"")))</f>
        <v/>
      </c>
      <c r="AL112" s="14" t="str">
        <f>IF(LEN($G112)=0,"",IF(LEN(AL$12)=0,"",IFERROR(_xll.BDP(TKR,$G112,"EQY_FUND_RELATIVE_PERIOD",AL$12,"FA_ADJUSTED",ADJ,"EQY_FUND_CRNCY",CURR_O,"ACCOUNTING_STANDARD_OVERRIDE",ACC_O,"EQY_CONSOLIDATED",CONS_O,"fill=b")*1,"")))</f>
        <v/>
      </c>
      <c r="AM112" s="14" t="str">
        <f>IF(LEN($G112)=0,"",IF(LEN(AM$12)=0,"",IFERROR(_xll.BDP(TKR,$G112,"EQY_FUND_RELATIVE_PERIOD",AM$12,"FA_ADJUSTED",ADJ,"EQY_FUND_CRNCY",CURR_O,"ACCOUNTING_STANDARD_OVERRIDE",ACC_O,"EQY_CONSOLIDATED",CONS_O,"fill=b")*1,"")))</f>
        <v/>
      </c>
      <c r="AN112" s="14" t="str">
        <f>IF(LEN($G112)=0,"",IF(LEN(AN$12)=0,"",IFERROR(_xll.BDP(TKR,$G112,"EQY_FUND_RELATIVE_PERIOD",AN$12,"FA_ADJUSTED",ADJ,"EQY_FUND_CRNCY",CURR_O,"ACCOUNTING_STANDARD_OVERRIDE",ACC_O,"EQY_CONSOLIDATED",CONS_O,"fill=b")*1,"")))</f>
        <v/>
      </c>
      <c r="AO112" s="14" t="str">
        <f>IF(LEN($G112)=0,"",IF(LEN(AO$12)=0,"",IFERROR(_xll.BDP(TKR,$G112,"EQY_FUND_RELATIVE_PERIOD",AO$12,"FA_ADJUSTED",ADJ,"EQY_FUND_CRNCY",CURR_O,"ACCOUNTING_STANDARD_OVERRIDE",ACC_O,"EQY_CONSOLIDATED",CONS_O,"fill=b")*1,"")))</f>
        <v/>
      </c>
      <c r="AP112" s="14" t="str">
        <f>IF(LEN($G112)=0,"",IF(LEN(AP$12)=0,"",IFERROR(_xll.BDP(TKR,$G112,"EQY_FUND_RELATIVE_PERIOD",AP$12,"FA_ADJUSTED",ADJ,"EQY_FUND_CRNCY",CURR_O,"ACCOUNTING_STANDARD_OVERRIDE",ACC_O,"EQY_CONSOLIDATED",CONS_O,"fill=b")*1,"")))</f>
        <v/>
      </c>
      <c r="AQ112" s="14" t="str">
        <f>IF(LEN($G112)=0,"",IF(LEN(AQ$12)=0,"",IFERROR(_xll.BDP(TKR,$G112,"EQY_FUND_RELATIVE_PERIOD",AQ$12,"FA_ADJUSTED",ADJ,"EQY_FUND_CRNCY",CURR_O,"ACCOUNTING_STANDARD_OVERRIDE",ACC_O,"EQY_CONSOLIDATED",CONS_O,"fill=b")*1,"")))</f>
        <v/>
      </c>
      <c r="AR112" s="14" t="str">
        <f>IF(LEN($G112)=0,"",IF(LEN(AR$12)=0,"",IFERROR(_xll.BDP(TKR,$G112,"EQY_FUND_RELATIVE_PERIOD",AR$12,"FA_ADJUSTED",ADJ,"EQY_FUND_CRNCY",CURR_O,"ACCOUNTING_STANDARD_OVERRIDE",ACC_O,"EQY_CONSOLIDATED",CONS_O,"fill=b")*1,"")))</f>
        <v/>
      </c>
      <c r="AS112" s="14" t="str">
        <f>IF(LEN($G112)=0,"",IF(LEN(AS$12)=0,"",IFERROR(_xll.BDP(TKR,$G112,"EQY_FUND_RELATIVE_PERIOD",AS$12,"FA_ADJUSTED",ADJ,"EQY_FUND_CRNCY",CURR_O,"ACCOUNTING_STANDARD_OVERRIDE",ACC_O,"EQY_CONSOLIDATED",CONS_O,"fill=b")*1,"")))</f>
        <v/>
      </c>
      <c r="AT112" s="14" t="str">
        <f>IF(LEN($G112)=0,"",IF(LEN(AT$12)=0,"",IFERROR(_xll.BDP(TKR,$G112,"EQY_FUND_RELATIVE_PERIOD",AT$12,"FA_ADJUSTED",ADJ,"EQY_FUND_CRNCY",CURR_O,"ACCOUNTING_STANDARD_OVERRIDE",ACC_O,"EQY_CONSOLIDATED",CONS_O,"fill=b")*1,"")))</f>
        <v/>
      </c>
      <c r="AU112" s="14" t="str">
        <f>IF(LEN($G112)=0,"",IF(LEN(AU$12)=0,"",IFERROR(_xll.BDP(TKR,$G112,"EQY_FUND_RELATIVE_PERIOD",AU$12,"FA_ADJUSTED",ADJ,"EQY_FUND_CRNCY",CURR_O,"ACCOUNTING_STANDARD_OVERRIDE",ACC_O,"EQY_CONSOLIDATED",CONS_O,"fill=b")*1,"")))</f>
        <v/>
      </c>
      <c r="AV112" s="14" t="str">
        <f>IF(LEN($G112)=0,"",IF(LEN(AV$12)=0,"",IFERROR(_xll.BDP(TKR,$G112,"EQY_FUND_RELATIVE_PERIOD",AV$12,"FA_ADJUSTED",ADJ,"EQY_FUND_CRNCY",CURR_O,"ACCOUNTING_STANDARD_OVERRIDE",ACC_O,"EQY_CONSOLIDATED",CONS_O,"fill=b")*1,"")))</f>
        <v/>
      </c>
      <c r="AW112" s="14" t="str">
        <f>IF(LEN($G112)=0,"",IF(LEN(AW$12)=0,"",IFERROR(_xll.BDP(TKR,$G112,"EQY_FUND_RELATIVE_PERIOD",AW$12,"FA_ADJUSTED",ADJ,"EQY_FUND_CRNCY",CURR_O,"ACCOUNTING_STANDARD_OVERRIDE",ACC_O,"EQY_CONSOLIDATED",CONS_O,"fill=b")*1,"")))</f>
        <v/>
      </c>
      <c r="AX112" s="14" t="str">
        <f>IF(LEN($G112)=0,"",IF(LEN(AX$12)=0,"",IFERROR(_xll.BDP(TKR,$G112,"EQY_FUND_RELATIVE_PERIOD",AX$12,"FA_ADJUSTED",ADJ,"EQY_FUND_CRNCY",CURR_O,"ACCOUNTING_STANDARD_OVERRIDE",ACC_O,"EQY_CONSOLIDATED",CONS_O,"fill=b")*1,"")))</f>
        <v/>
      </c>
      <c r="AY112" s="14" t="str">
        <f>IF(LEN($G112)=0,"",IF(LEN(AY$12)=0,"",IFERROR(_xll.BDP(TKR,$G112,"EQY_FUND_RELATIVE_PERIOD",AY$12,"FA_ADJUSTED",ADJ,"EQY_FUND_CRNCY",CURR_O,"ACCOUNTING_STANDARD_OVERRIDE",ACC_O,"EQY_CONSOLIDATED",CONS_O,"fill=b")*1,"")))</f>
        <v/>
      </c>
      <c r="AZ112" s="14" t="str">
        <f>IF(LEN($G112)=0,"",IF(LEN(AZ$12)=0,"",IFERROR(_xll.BDP(TKR,$G112,"EQY_FUND_RELATIVE_PERIOD",AZ$12,"FA_ADJUSTED",ADJ,"EQY_FUND_CRNCY",CURR_O,"ACCOUNTING_STANDARD_OVERRIDE",ACC_O,"EQY_CONSOLIDATED",CONS_O,"fill=b")*1,"")))</f>
        <v/>
      </c>
      <c r="BA112" s="14" t="str">
        <f>IF(LEN($G112)=0,"",IF(LEN(BA$12)=0,"",IFERROR(_xll.BDP(TKR,$G112,"EQY_FUND_RELATIVE_PERIOD",BA$12,"FA_ADJUSTED",ADJ,"EQY_FUND_CRNCY",CURR_O,"ACCOUNTING_STANDARD_OVERRIDE",ACC_O,"EQY_CONSOLIDATED",CONS_O,"fill=b")*1,"")))</f>
        <v/>
      </c>
      <c r="BB112" s="14" t="str">
        <f>IF(LEN($G112)=0,"",IF(LEN(BB$12)=0,"",IFERROR(_xll.BDP(TKR,$G112,"EQY_FUND_RELATIVE_PERIOD",BB$12,"FA_ADJUSTED",ADJ,"EQY_FUND_CRNCY",CURR_O,"ACCOUNTING_STANDARD_OVERRIDE",ACC_O,"EQY_CONSOLIDATED",CONS_O,"fill=b")*1,"")))</f>
        <v/>
      </c>
      <c r="BC112" s="14" t="str">
        <f>IF(LEN($G112)=0,"",IF(LEN(BC$12)=0,"",IFERROR(_xll.BDP(TKR,$G112,"EQY_FUND_RELATIVE_PERIOD",BC$12,"FA_ADJUSTED",ADJ,"EQY_FUND_CRNCY",CURR_O,"ACCOUNTING_STANDARD_OVERRIDE",ACC_O,"EQY_CONSOLIDATED",CONS_O,"fill=b")*1,"")))</f>
        <v/>
      </c>
      <c r="BD112" s="14" t="str">
        <f>IF(LEN($G112)=0,"",IF(LEN(BD$12)=0,"",IFERROR(_xll.BDP(TKR,$G112,"EQY_FUND_RELATIVE_PERIOD",BD$12,"FA_ADJUSTED",ADJ,"EQY_FUND_CRNCY",CURR_O,"ACCOUNTING_STANDARD_OVERRIDE",ACC_O,"EQY_CONSOLIDATED",CONS_O,"fill=b")*1,"")))</f>
        <v/>
      </c>
    </row>
    <row r="113" spans="17:56">
      <c r="Q113" s="14" t="str">
        <f>IF(LEN($G113)=0,"",IF(LEN(Q$12)=0,"",IFERROR(_xll.BDP(TKR,$G113,"EQY_FUND_RELATIVE_PERIOD",Q$12,"FA_ADJUSTED",ADJ,"EQY_FUND_CRNCY",CURR_O,"ACCOUNTING_STANDARD_OVERRIDE",ACC_O,"EQY_CONSOLIDATED",CONS_O,"fill=b")*1,"")))</f>
        <v/>
      </c>
      <c r="R113" s="14" t="str">
        <f>IF(LEN($G113)=0,"",IF(LEN(R$12)=0,"",IFERROR(_xll.BDP(TKR,$G113,"EQY_FUND_RELATIVE_PERIOD",R$12,"FA_ADJUSTED",ADJ,"EQY_FUND_CRNCY",CURR_O,"ACCOUNTING_STANDARD_OVERRIDE",ACC_O,"EQY_CONSOLIDATED",CONS_O,"fill=b")*1,"")))</f>
        <v/>
      </c>
      <c r="S113" s="14" t="str">
        <f>IF(LEN($G113)=0,"",IF(LEN(S$12)=0,"",IFERROR(_xll.BDP(TKR,$G113,"EQY_FUND_RELATIVE_PERIOD",S$12,"FA_ADJUSTED",ADJ,"EQY_FUND_CRNCY",CURR_O,"ACCOUNTING_STANDARD_OVERRIDE",ACC_O,"EQY_CONSOLIDATED",CONS_O,"fill=b")*1,"")))</f>
        <v/>
      </c>
      <c r="T113" s="14" t="str">
        <f>IF(LEN($G113)=0,"",IF(LEN(T$12)=0,"",IFERROR(_xll.BDP(TKR,$G113,"EQY_FUND_RELATIVE_PERIOD",T$12,"FA_ADJUSTED",ADJ,"EQY_FUND_CRNCY",CURR_O,"ACCOUNTING_STANDARD_OVERRIDE",ACC_O,"EQY_CONSOLIDATED",CONS_O,"fill=b")*1,"")))</f>
        <v/>
      </c>
      <c r="U113" s="14" t="str">
        <f>IF(LEN($G113)=0,"",IF(LEN(U$12)=0,"",IFERROR(_xll.BDP(TKR,$G113,"EQY_FUND_RELATIVE_PERIOD",U$12,"FA_ADJUSTED",ADJ,"EQY_FUND_CRNCY",CURR_O,"ACCOUNTING_STANDARD_OVERRIDE",ACC_O,"EQY_CONSOLIDATED",CONS_O,"fill=b")*1,"")))</f>
        <v/>
      </c>
      <c r="V113" s="14" t="str">
        <f>IF(LEN($G113)=0,"",IF(LEN(V$12)=0,"",IFERROR(_xll.BDP(TKR,$G113,"EQY_FUND_RELATIVE_PERIOD",V$12,"FA_ADJUSTED",ADJ,"EQY_FUND_CRNCY",CURR_O,"ACCOUNTING_STANDARD_OVERRIDE",ACC_O,"EQY_CONSOLIDATED",CONS_O,"fill=b")*1,"")))</f>
        <v/>
      </c>
      <c r="W113" s="14" t="str">
        <f>IF(LEN($G113)=0,"",IF(LEN(W$12)=0,"",IFERROR(_xll.BDP(TKR,$G113,"EQY_FUND_RELATIVE_PERIOD",W$12,"FA_ADJUSTED",ADJ,"EQY_FUND_CRNCY",CURR_O,"ACCOUNTING_STANDARD_OVERRIDE",ACC_O,"EQY_CONSOLIDATED",CONS_O,"fill=b")*1,"")))</f>
        <v/>
      </c>
      <c r="X113" s="14" t="str">
        <f>IF(LEN($G113)=0,"",IF(LEN(X$12)=0,"",IFERROR(_xll.BDP(TKR,$G113,"EQY_FUND_RELATIVE_PERIOD",X$12,"FA_ADJUSTED",ADJ,"EQY_FUND_CRNCY",CURR_O,"ACCOUNTING_STANDARD_OVERRIDE",ACC_O,"EQY_CONSOLIDATED",CONS_O,"fill=b")*1,"")))</f>
        <v/>
      </c>
      <c r="Y113" s="14" t="str">
        <f>IF(LEN($G113)=0,"",IF(LEN(Y$12)=0,"",IFERROR(_xll.BDP(TKR,$G113,"EQY_FUND_RELATIVE_PERIOD",Y$12,"FA_ADJUSTED",ADJ,"EQY_FUND_CRNCY",CURR_O,"ACCOUNTING_STANDARD_OVERRIDE",ACC_O,"EQY_CONSOLIDATED",CONS_O,"fill=b")*1,"")))</f>
        <v/>
      </c>
      <c r="Z113" s="14" t="str">
        <f>IF(LEN($G113)=0,"",IF(LEN(Z$12)=0,"",IFERROR(_xll.BDP(TKR,$G113,"EQY_FUND_RELATIVE_PERIOD",Z$12,"FA_ADJUSTED",ADJ,"EQY_FUND_CRNCY",CURR_O,"ACCOUNTING_STANDARD_OVERRIDE",ACC_O,"EQY_CONSOLIDATED",CONS_O,"fill=b")*1,"")))</f>
        <v/>
      </c>
      <c r="AA113" s="14" t="str">
        <f>IF(LEN($G113)=0,"",IF(LEN(AA$12)=0,"",IFERROR(_xll.BDP(TKR,$G113,"EQY_FUND_RELATIVE_PERIOD",AA$12,"FA_ADJUSTED",ADJ,"EQY_FUND_CRNCY",CURR_O,"ACCOUNTING_STANDARD_OVERRIDE",ACC_O,"EQY_CONSOLIDATED",CONS_O,"fill=b")*1,"")))</f>
        <v/>
      </c>
      <c r="AB113" s="14" t="str">
        <f>IF(LEN($G113)=0,"",IF(LEN(AB$12)=0,"",IFERROR(_xll.BDP(TKR,$G113,"EQY_FUND_RELATIVE_PERIOD",AB$12,"FA_ADJUSTED",ADJ,"EQY_FUND_CRNCY",CURR_O,"ACCOUNTING_STANDARD_OVERRIDE",ACC_O,"EQY_CONSOLIDATED",CONS_O,"fill=b")*1,"")))</f>
        <v/>
      </c>
      <c r="AC113" s="14" t="str">
        <f>IF(LEN($G113)=0,"",IF(LEN(AC$12)=0,"",IFERROR(_xll.BDP(TKR,$G113,"EQY_FUND_RELATIVE_PERIOD",AC$12,"FA_ADJUSTED",ADJ,"EQY_FUND_CRNCY",CURR_O,"ACCOUNTING_STANDARD_OVERRIDE",ACC_O,"EQY_CONSOLIDATED",CONS_O,"fill=b")*1,"")))</f>
        <v/>
      </c>
      <c r="AD113" s="14" t="str">
        <f>IF(LEN($G113)=0,"",IF(LEN(AD$12)=0,"",IFERROR(_xll.BDP(TKR,$G113,"EQY_FUND_RELATIVE_PERIOD",AD$12,"FA_ADJUSTED",ADJ,"EQY_FUND_CRNCY",CURR_O,"ACCOUNTING_STANDARD_OVERRIDE",ACC_O,"EQY_CONSOLIDATED",CONS_O,"fill=b")*1,"")))</f>
        <v/>
      </c>
      <c r="AE113" s="14" t="str">
        <f>IF(LEN($G113)=0,"",IF(LEN(AE$12)=0,"",IFERROR(_xll.BDP(TKR,$G113,"EQY_FUND_RELATIVE_PERIOD",AE$12,"FA_ADJUSTED",ADJ,"EQY_FUND_CRNCY",CURR_O,"ACCOUNTING_STANDARD_OVERRIDE",ACC_O,"EQY_CONSOLIDATED",CONS_O,"fill=b")*1,"")))</f>
        <v/>
      </c>
      <c r="AF113" s="14" t="str">
        <f>IF(LEN($G113)=0,"",IF(LEN(AF$12)=0,"",IFERROR(_xll.BDP(TKR,$G113,"EQY_FUND_RELATIVE_PERIOD",AF$12,"FA_ADJUSTED",ADJ,"EQY_FUND_CRNCY",CURR_O,"ACCOUNTING_STANDARD_OVERRIDE",ACC_O,"EQY_CONSOLIDATED",CONS_O,"fill=b")*1,"")))</f>
        <v/>
      </c>
      <c r="AG113" s="14" t="str">
        <f>IF(LEN($G113)=0,"",IF(LEN(AG$12)=0,"",IFERROR(_xll.BDP(TKR,$G113,"EQY_FUND_RELATIVE_PERIOD",AG$12,"FA_ADJUSTED",ADJ,"EQY_FUND_CRNCY",CURR_O,"ACCOUNTING_STANDARD_OVERRIDE",ACC_O,"EQY_CONSOLIDATED",CONS_O,"fill=b")*1,"")))</f>
        <v/>
      </c>
      <c r="AH113" s="14" t="str">
        <f>IF(LEN($G113)=0,"",IF(LEN(AH$12)=0,"",IFERROR(_xll.BDP(TKR,$G113,"EQY_FUND_RELATIVE_PERIOD",AH$12,"FA_ADJUSTED",ADJ,"EQY_FUND_CRNCY",CURR_O,"ACCOUNTING_STANDARD_OVERRIDE",ACC_O,"EQY_CONSOLIDATED",CONS_O,"fill=b")*1,"")))</f>
        <v/>
      </c>
      <c r="AI113" s="14" t="str">
        <f>IF(LEN($G113)=0,"",IF(LEN(AI$12)=0,"",IFERROR(_xll.BDP(TKR,$G113,"EQY_FUND_RELATIVE_PERIOD",AI$12,"FA_ADJUSTED",ADJ,"EQY_FUND_CRNCY",CURR_O,"ACCOUNTING_STANDARD_OVERRIDE",ACC_O,"EQY_CONSOLIDATED",CONS_O,"fill=b")*1,"")))</f>
        <v/>
      </c>
      <c r="AJ113" s="14" t="str">
        <f>IF(LEN($G113)=0,"",IF(LEN(AJ$12)=0,"",IFERROR(_xll.BDP(TKR,$G113,"EQY_FUND_RELATIVE_PERIOD",AJ$12,"FA_ADJUSTED",ADJ,"EQY_FUND_CRNCY",CURR_O,"ACCOUNTING_STANDARD_OVERRIDE",ACC_O,"EQY_CONSOLIDATED",CONS_O,"fill=b")*1,"")))</f>
        <v/>
      </c>
      <c r="AK113" s="14" t="str">
        <f>IF(LEN($G113)=0,"",IF(LEN(AK$12)=0,"",IFERROR(_xll.BDP(TKR,$G113,"EQY_FUND_RELATIVE_PERIOD",AK$12,"FA_ADJUSTED",ADJ,"EQY_FUND_CRNCY",CURR_O,"ACCOUNTING_STANDARD_OVERRIDE",ACC_O,"EQY_CONSOLIDATED",CONS_O,"fill=b")*1,"")))</f>
        <v/>
      </c>
      <c r="AL113" s="14" t="str">
        <f>IF(LEN($G113)=0,"",IF(LEN(AL$12)=0,"",IFERROR(_xll.BDP(TKR,$G113,"EQY_FUND_RELATIVE_PERIOD",AL$12,"FA_ADJUSTED",ADJ,"EQY_FUND_CRNCY",CURR_O,"ACCOUNTING_STANDARD_OVERRIDE",ACC_O,"EQY_CONSOLIDATED",CONS_O,"fill=b")*1,"")))</f>
        <v/>
      </c>
      <c r="AM113" s="14" t="str">
        <f>IF(LEN($G113)=0,"",IF(LEN(AM$12)=0,"",IFERROR(_xll.BDP(TKR,$G113,"EQY_FUND_RELATIVE_PERIOD",AM$12,"FA_ADJUSTED",ADJ,"EQY_FUND_CRNCY",CURR_O,"ACCOUNTING_STANDARD_OVERRIDE",ACC_O,"EQY_CONSOLIDATED",CONS_O,"fill=b")*1,"")))</f>
        <v/>
      </c>
      <c r="AN113" s="14" t="str">
        <f>IF(LEN($G113)=0,"",IF(LEN(AN$12)=0,"",IFERROR(_xll.BDP(TKR,$G113,"EQY_FUND_RELATIVE_PERIOD",AN$12,"FA_ADJUSTED",ADJ,"EQY_FUND_CRNCY",CURR_O,"ACCOUNTING_STANDARD_OVERRIDE",ACC_O,"EQY_CONSOLIDATED",CONS_O,"fill=b")*1,"")))</f>
        <v/>
      </c>
      <c r="AO113" s="14" t="str">
        <f>IF(LEN($G113)=0,"",IF(LEN(AO$12)=0,"",IFERROR(_xll.BDP(TKR,$G113,"EQY_FUND_RELATIVE_PERIOD",AO$12,"FA_ADJUSTED",ADJ,"EQY_FUND_CRNCY",CURR_O,"ACCOUNTING_STANDARD_OVERRIDE",ACC_O,"EQY_CONSOLIDATED",CONS_O,"fill=b")*1,"")))</f>
        <v/>
      </c>
      <c r="AP113" s="14" t="str">
        <f>IF(LEN($G113)=0,"",IF(LEN(AP$12)=0,"",IFERROR(_xll.BDP(TKR,$G113,"EQY_FUND_RELATIVE_PERIOD",AP$12,"FA_ADJUSTED",ADJ,"EQY_FUND_CRNCY",CURR_O,"ACCOUNTING_STANDARD_OVERRIDE",ACC_O,"EQY_CONSOLIDATED",CONS_O,"fill=b")*1,"")))</f>
        <v/>
      </c>
      <c r="AQ113" s="14" t="str">
        <f>IF(LEN($G113)=0,"",IF(LEN(AQ$12)=0,"",IFERROR(_xll.BDP(TKR,$G113,"EQY_FUND_RELATIVE_PERIOD",AQ$12,"FA_ADJUSTED",ADJ,"EQY_FUND_CRNCY",CURR_O,"ACCOUNTING_STANDARD_OVERRIDE",ACC_O,"EQY_CONSOLIDATED",CONS_O,"fill=b")*1,"")))</f>
        <v/>
      </c>
      <c r="AR113" s="14" t="str">
        <f>IF(LEN($G113)=0,"",IF(LEN(AR$12)=0,"",IFERROR(_xll.BDP(TKR,$G113,"EQY_FUND_RELATIVE_PERIOD",AR$12,"FA_ADJUSTED",ADJ,"EQY_FUND_CRNCY",CURR_O,"ACCOUNTING_STANDARD_OVERRIDE",ACC_O,"EQY_CONSOLIDATED",CONS_O,"fill=b")*1,"")))</f>
        <v/>
      </c>
      <c r="AS113" s="14" t="str">
        <f>IF(LEN($G113)=0,"",IF(LEN(AS$12)=0,"",IFERROR(_xll.BDP(TKR,$G113,"EQY_FUND_RELATIVE_PERIOD",AS$12,"FA_ADJUSTED",ADJ,"EQY_FUND_CRNCY",CURR_O,"ACCOUNTING_STANDARD_OVERRIDE",ACC_O,"EQY_CONSOLIDATED",CONS_O,"fill=b")*1,"")))</f>
        <v/>
      </c>
      <c r="AT113" s="14" t="str">
        <f>IF(LEN($G113)=0,"",IF(LEN(AT$12)=0,"",IFERROR(_xll.BDP(TKR,$G113,"EQY_FUND_RELATIVE_PERIOD",AT$12,"FA_ADJUSTED",ADJ,"EQY_FUND_CRNCY",CURR_O,"ACCOUNTING_STANDARD_OVERRIDE",ACC_O,"EQY_CONSOLIDATED",CONS_O,"fill=b")*1,"")))</f>
        <v/>
      </c>
      <c r="AU113" s="14" t="str">
        <f>IF(LEN($G113)=0,"",IF(LEN(AU$12)=0,"",IFERROR(_xll.BDP(TKR,$G113,"EQY_FUND_RELATIVE_PERIOD",AU$12,"FA_ADJUSTED",ADJ,"EQY_FUND_CRNCY",CURR_O,"ACCOUNTING_STANDARD_OVERRIDE",ACC_O,"EQY_CONSOLIDATED",CONS_O,"fill=b")*1,"")))</f>
        <v/>
      </c>
      <c r="AV113" s="14" t="str">
        <f>IF(LEN($G113)=0,"",IF(LEN(AV$12)=0,"",IFERROR(_xll.BDP(TKR,$G113,"EQY_FUND_RELATIVE_PERIOD",AV$12,"FA_ADJUSTED",ADJ,"EQY_FUND_CRNCY",CURR_O,"ACCOUNTING_STANDARD_OVERRIDE",ACC_O,"EQY_CONSOLIDATED",CONS_O,"fill=b")*1,"")))</f>
        <v/>
      </c>
      <c r="AW113" s="14" t="str">
        <f>IF(LEN($G113)=0,"",IF(LEN(AW$12)=0,"",IFERROR(_xll.BDP(TKR,$G113,"EQY_FUND_RELATIVE_PERIOD",AW$12,"FA_ADJUSTED",ADJ,"EQY_FUND_CRNCY",CURR_O,"ACCOUNTING_STANDARD_OVERRIDE",ACC_O,"EQY_CONSOLIDATED",CONS_O,"fill=b")*1,"")))</f>
        <v/>
      </c>
      <c r="AX113" s="14" t="str">
        <f>IF(LEN($G113)=0,"",IF(LEN(AX$12)=0,"",IFERROR(_xll.BDP(TKR,$G113,"EQY_FUND_RELATIVE_PERIOD",AX$12,"FA_ADJUSTED",ADJ,"EQY_FUND_CRNCY",CURR_O,"ACCOUNTING_STANDARD_OVERRIDE",ACC_O,"EQY_CONSOLIDATED",CONS_O,"fill=b")*1,"")))</f>
        <v/>
      </c>
      <c r="AY113" s="14" t="str">
        <f>IF(LEN($G113)=0,"",IF(LEN(AY$12)=0,"",IFERROR(_xll.BDP(TKR,$G113,"EQY_FUND_RELATIVE_PERIOD",AY$12,"FA_ADJUSTED",ADJ,"EQY_FUND_CRNCY",CURR_O,"ACCOUNTING_STANDARD_OVERRIDE",ACC_O,"EQY_CONSOLIDATED",CONS_O,"fill=b")*1,"")))</f>
        <v/>
      </c>
      <c r="AZ113" s="14" t="str">
        <f>IF(LEN($G113)=0,"",IF(LEN(AZ$12)=0,"",IFERROR(_xll.BDP(TKR,$G113,"EQY_FUND_RELATIVE_PERIOD",AZ$12,"FA_ADJUSTED",ADJ,"EQY_FUND_CRNCY",CURR_O,"ACCOUNTING_STANDARD_OVERRIDE",ACC_O,"EQY_CONSOLIDATED",CONS_O,"fill=b")*1,"")))</f>
        <v/>
      </c>
      <c r="BA113" s="14" t="str">
        <f>IF(LEN($G113)=0,"",IF(LEN(BA$12)=0,"",IFERROR(_xll.BDP(TKR,$G113,"EQY_FUND_RELATIVE_PERIOD",BA$12,"FA_ADJUSTED",ADJ,"EQY_FUND_CRNCY",CURR_O,"ACCOUNTING_STANDARD_OVERRIDE",ACC_O,"EQY_CONSOLIDATED",CONS_O,"fill=b")*1,"")))</f>
        <v/>
      </c>
      <c r="BB113" s="14" t="str">
        <f>IF(LEN($G113)=0,"",IF(LEN(BB$12)=0,"",IFERROR(_xll.BDP(TKR,$G113,"EQY_FUND_RELATIVE_PERIOD",BB$12,"FA_ADJUSTED",ADJ,"EQY_FUND_CRNCY",CURR_O,"ACCOUNTING_STANDARD_OVERRIDE",ACC_O,"EQY_CONSOLIDATED",CONS_O,"fill=b")*1,"")))</f>
        <v/>
      </c>
      <c r="BC113" s="14" t="str">
        <f>IF(LEN($G113)=0,"",IF(LEN(BC$12)=0,"",IFERROR(_xll.BDP(TKR,$G113,"EQY_FUND_RELATIVE_PERIOD",BC$12,"FA_ADJUSTED",ADJ,"EQY_FUND_CRNCY",CURR_O,"ACCOUNTING_STANDARD_OVERRIDE",ACC_O,"EQY_CONSOLIDATED",CONS_O,"fill=b")*1,"")))</f>
        <v/>
      </c>
      <c r="BD113" s="14" t="str">
        <f>IF(LEN($G113)=0,"",IF(LEN(BD$12)=0,"",IFERROR(_xll.BDP(TKR,$G113,"EQY_FUND_RELATIVE_PERIOD",BD$12,"FA_ADJUSTED",ADJ,"EQY_FUND_CRNCY",CURR_O,"ACCOUNTING_STANDARD_OVERRIDE",ACC_O,"EQY_CONSOLIDATED",CONS_O,"fill=b")*1,"")))</f>
        <v/>
      </c>
    </row>
    <row r="114" spans="17:56">
      <c r="Q114" s="14" t="str">
        <f>IF(LEN($G114)=0,"",IF(LEN(Q$12)=0,"",IFERROR(_xll.BDP(TKR,$G114,"EQY_FUND_RELATIVE_PERIOD",Q$12,"FA_ADJUSTED",ADJ,"EQY_FUND_CRNCY",CURR_O,"ACCOUNTING_STANDARD_OVERRIDE",ACC_O,"EQY_CONSOLIDATED",CONS_O,"fill=b")*1,"")))</f>
        <v/>
      </c>
      <c r="R114" s="14" t="str">
        <f>IF(LEN($G114)=0,"",IF(LEN(R$12)=0,"",IFERROR(_xll.BDP(TKR,$G114,"EQY_FUND_RELATIVE_PERIOD",R$12,"FA_ADJUSTED",ADJ,"EQY_FUND_CRNCY",CURR_O,"ACCOUNTING_STANDARD_OVERRIDE",ACC_O,"EQY_CONSOLIDATED",CONS_O,"fill=b")*1,"")))</f>
        <v/>
      </c>
      <c r="S114" s="14" t="str">
        <f>IF(LEN($G114)=0,"",IF(LEN(S$12)=0,"",IFERROR(_xll.BDP(TKR,$G114,"EQY_FUND_RELATIVE_PERIOD",S$12,"FA_ADJUSTED",ADJ,"EQY_FUND_CRNCY",CURR_O,"ACCOUNTING_STANDARD_OVERRIDE",ACC_O,"EQY_CONSOLIDATED",CONS_O,"fill=b")*1,"")))</f>
        <v/>
      </c>
      <c r="T114" s="14" t="str">
        <f>IF(LEN($G114)=0,"",IF(LEN(T$12)=0,"",IFERROR(_xll.BDP(TKR,$G114,"EQY_FUND_RELATIVE_PERIOD",T$12,"FA_ADJUSTED",ADJ,"EQY_FUND_CRNCY",CURR_O,"ACCOUNTING_STANDARD_OVERRIDE",ACC_O,"EQY_CONSOLIDATED",CONS_O,"fill=b")*1,"")))</f>
        <v/>
      </c>
      <c r="U114" s="14" t="str">
        <f>IF(LEN($G114)=0,"",IF(LEN(U$12)=0,"",IFERROR(_xll.BDP(TKR,$G114,"EQY_FUND_RELATIVE_PERIOD",U$12,"FA_ADJUSTED",ADJ,"EQY_FUND_CRNCY",CURR_O,"ACCOUNTING_STANDARD_OVERRIDE",ACC_O,"EQY_CONSOLIDATED",CONS_O,"fill=b")*1,"")))</f>
        <v/>
      </c>
      <c r="V114" s="14" t="str">
        <f>IF(LEN($G114)=0,"",IF(LEN(V$12)=0,"",IFERROR(_xll.BDP(TKR,$G114,"EQY_FUND_RELATIVE_PERIOD",V$12,"FA_ADJUSTED",ADJ,"EQY_FUND_CRNCY",CURR_O,"ACCOUNTING_STANDARD_OVERRIDE",ACC_O,"EQY_CONSOLIDATED",CONS_O,"fill=b")*1,"")))</f>
        <v/>
      </c>
      <c r="W114" s="14" t="str">
        <f>IF(LEN($G114)=0,"",IF(LEN(W$12)=0,"",IFERROR(_xll.BDP(TKR,$G114,"EQY_FUND_RELATIVE_PERIOD",W$12,"FA_ADJUSTED",ADJ,"EQY_FUND_CRNCY",CURR_O,"ACCOUNTING_STANDARD_OVERRIDE",ACC_O,"EQY_CONSOLIDATED",CONS_O,"fill=b")*1,"")))</f>
        <v/>
      </c>
      <c r="X114" s="14" t="str">
        <f>IF(LEN($G114)=0,"",IF(LEN(X$12)=0,"",IFERROR(_xll.BDP(TKR,$G114,"EQY_FUND_RELATIVE_PERIOD",X$12,"FA_ADJUSTED",ADJ,"EQY_FUND_CRNCY",CURR_O,"ACCOUNTING_STANDARD_OVERRIDE",ACC_O,"EQY_CONSOLIDATED",CONS_O,"fill=b")*1,"")))</f>
        <v/>
      </c>
      <c r="Y114" s="14" t="str">
        <f>IF(LEN($G114)=0,"",IF(LEN(Y$12)=0,"",IFERROR(_xll.BDP(TKR,$G114,"EQY_FUND_RELATIVE_PERIOD",Y$12,"FA_ADJUSTED",ADJ,"EQY_FUND_CRNCY",CURR_O,"ACCOUNTING_STANDARD_OVERRIDE",ACC_O,"EQY_CONSOLIDATED",CONS_O,"fill=b")*1,"")))</f>
        <v/>
      </c>
      <c r="Z114" s="14" t="str">
        <f>IF(LEN($G114)=0,"",IF(LEN(Z$12)=0,"",IFERROR(_xll.BDP(TKR,$G114,"EQY_FUND_RELATIVE_PERIOD",Z$12,"FA_ADJUSTED",ADJ,"EQY_FUND_CRNCY",CURR_O,"ACCOUNTING_STANDARD_OVERRIDE",ACC_O,"EQY_CONSOLIDATED",CONS_O,"fill=b")*1,"")))</f>
        <v/>
      </c>
      <c r="AA114" s="14" t="str">
        <f>IF(LEN($G114)=0,"",IF(LEN(AA$12)=0,"",IFERROR(_xll.BDP(TKR,$G114,"EQY_FUND_RELATIVE_PERIOD",AA$12,"FA_ADJUSTED",ADJ,"EQY_FUND_CRNCY",CURR_O,"ACCOUNTING_STANDARD_OVERRIDE",ACC_O,"EQY_CONSOLIDATED",CONS_O,"fill=b")*1,"")))</f>
        <v/>
      </c>
      <c r="AB114" s="14" t="str">
        <f>IF(LEN($G114)=0,"",IF(LEN(AB$12)=0,"",IFERROR(_xll.BDP(TKR,$G114,"EQY_FUND_RELATIVE_PERIOD",AB$12,"FA_ADJUSTED",ADJ,"EQY_FUND_CRNCY",CURR_O,"ACCOUNTING_STANDARD_OVERRIDE",ACC_O,"EQY_CONSOLIDATED",CONS_O,"fill=b")*1,"")))</f>
        <v/>
      </c>
      <c r="AC114" s="14" t="str">
        <f>IF(LEN($G114)=0,"",IF(LEN(AC$12)=0,"",IFERROR(_xll.BDP(TKR,$G114,"EQY_FUND_RELATIVE_PERIOD",AC$12,"FA_ADJUSTED",ADJ,"EQY_FUND_CRNCY",CURR_O,"ACCOUNTING_STANDARD_OVERRIDE",ACC_O,"EQY_CONSOLIDATED",CONS_O,"fill=b")*1,"")))</f>
        <v/>
      </c>
      <c r="AD114" s="14" t="str">
        <f>IF(LEN($G114)=0,"",IF(LEN(AD$12)=0,"",IFERROR(_xll.BDP(TKR,$G114,"EQY_FUND_RELATIVE_PERIOD",AD$12,"FA_ADJUSTED",ADJ,"EQY_FUND_CRNCY",CURR_O,"ACCOUNTING_STANDARD_OVERRIDE",ACC_O,"EQY_CONSOLIDATED",CONS_O,"fill=b")*1,"")))</f>
        <v/>
      </c>
      <c r="AE114" s="14" t="str">
        <f>IF(LEN($G114)=0,"",IF(LEN(AE$12)=0,"",IFERROR(_xll.BDP(TKR,$G114,"EQY_FUND_RELATIVE_PERIOD",AE$12,"FA_ADJUSTED",ADJ,"EQY_FUND_CRNCY",CURR_O,"ACCOUNTING_STANDARD_OVERRIDE",ACC_O,"EQY_CONSOLIDATED",CONS_O,"fill=b")*1,"")))</f>
        <v/>
      </c>
      <c r="AF114" s="14" t="str">
        <f>IF(LEN($G114)=0,"",IF(LEN(AF$12)=0,"",IFERROR(_xll.BDP(TKR,$G114,"EQY_FUND_RELATIVE_PERIOD",AF$12,"FA_ADJUSTED",ADJ,"EQY_FUND_CRNCY",CURR_O,"ACCOUNTING_STANDARD_OVERRIDE",ACC_O,"EQY_CONSOLIDATED",CONS_O,"fill=b")*1,"")))</f>
        <v/>
      </c>
      <c r="AG114" s="14" t="str">
        <f>IF(LEN($G114)=0,"",IF(LEN(AG$12)=0,"",IFERROR(_xll.BDP(TKR,$G114,"EQY_FUND_RELATIVE_PERIOD",AG$12,"FA_ADJUSTED",ADJ,"EQY_FUND_CRNCY",CURR_O,"ACCOUNTING_STANDARD_OVERRIDE",ACC_O,"EQY_CONSOLIDATED",CONS_O,"fill=b")*1,"")))</f>
        <v/>
      </c>
      <c r="AH114" s="14" t="str">
        <f>IF(LEN($G114)=0,"",IF(LEN(AH$12)=0,"",IFERROR(_xll.BDP(TKR,$G114,"EQY_FUND_RELATIVE_PERIOD",AH$12,"FA_ADJUSTED",ADJ,"EQY_FUND_CRNCY",CURR_O,"ACCOUNTING_STANDARD_OVERRIDE",ACC_O,"EQY_CONSOLIDATED",CONS_O,"fill=b")*1,"")))</f>
        <v/>
      </c>
      <c r="AI114" s="14" t="str">
        <f>IF(LEN($G114)=0,"",IF(LEN(AI$12)=0,"",IFERROR(_xll.BDP(TKR,$G114,"EQY_FUND_RELATIVE_PERIOD",AI$12,"FA_ADJUSTED",ADJ,"EQY_FUND_CRNCY",CURR_O,"ACCOUNTING_STANDARD_OVERRIDE",ACC_O,"EQY_CONSOLIDATED",CONS_O,"fill=b")*1,"")))</f>
        <v/>
      </c>
      <c r="AJ114" s="14" t="str">
        <f>IF(LEN($G114)=0,"",IF(LEN(AJ$12)=0,"",IFERROR(_xll.BDP(TKR,$G114,"EQY_FUND_RELATIVE_PERIOD",AJ$12,"FA_ADJUSTED",ADJ,"EQY_FUND_CRNCY",CURR_O,"ACCOUNTING_STANDARD_OVERRIDE",ACC_O,"EQY_CONSOLIDATED",CONS_O,"fill=b")*1,"")))</f>
        <v/>
      </c>
      <c r="AK114" s="14" t="str">
        <f>IF(LEN($G114)=0,"",IF(LEN(AK$12)=0,"",IFERROR(_xll.BDP(TKR,$G114,"EQY_FUND_RELATIVE_PERIOD",AK$12,"FA_ADJUSTED",ADJ,"EQY_FUND_CRNCY",CURR_O,"ACCOUNTING_STANDARD_OVERRIDE",ACC_O,"EQY_CONSOLIDATED",CONS_O,"fill=b")*1,"")))</f>
        <v/>
      </c>
      <c r="AL114" s="14" t="str">
        <f>IF(LEN($G114)=0,"",IF(LEN(AL$12)=0,"",IFERROR(_xll.BDP(TKR,$G114,"EQY_FUND_RELATIVE_PERIOD",AL$12,"FA_ADJUSTED",ADJ,"EQY_FUND_CRNCY",CURR_O,"ACCOUNTING_STANDARD_OVERRIDE",ACC_O,"EQY_CONSOLIDATED",CONS_O,"fill=b")*1,"")))</f>
        <v/>
      </c>
      <c r="AM114" s="14" t="str">
        <f>IF(LEN($G114)=0,"",IF(LEN(AM$12)=0,"",IFERROR(_xll.BDP(TKR,$G114,"EQY_FUND_RELATIVE_PERIOD",AM$12,"FA_ADJUSTED",ADJ,"EQY_FUND_CRNCY",CURR_O,"ACCOUNTING_STANDARD_OVERRIDE",ACC_O,"EQY_CONSOLIDATED",CONS_O,"fill=b")*1,"")))</f>
        <v/>
      </c>
      <c r="AN114" s="14" t="str">
        <f>IF(LEN($G114)=0,"",IF(LEN(AN$12)=0,"",IFERROR(_xll.BDP(TKR,$G114,"EQY_FUND_RELATIVE_PERIOD",AN$12,"FA_ADJUSTED",ADJ,"EQY_FUND_CRNCY",CURR_O,"ACCOUNTING_STANDARD_OVERRIDE",ACC_O,"EQY_CONSOLIDATED",CONS_O,"fill=b")*1,"")))</f>
        <v/>
      </c>
      <c r="AO114" s="14" t="str">
        <f>IF(LEN($G114)=0,"",IF(LEN(AO$12)=0,"",IFERROR(_xll.BDP(TKR,$G114,"EQY_FUND_RELATIVE_PERIOD",AO$12,"FA_ADJUSTED",ADJ,"EQY_FUND_CRNCY",CURR_O,"ACCOUNTING_STANDARD_OVERRIDE",ACC_O,"EQY_CONSOLIDATED",CONS_O,"fill=b")*1,"")))</f>
        <v/>
      </c>
      <c r="AP114" s="14" t="str">
        <f>IF(LEN($G114)=0,"",IF(LEN(AP$12)=0,"",IFERROR(_xll.BDP(TKR,$G114,"EQY_FUND_RELATIVE_PERIOD",AP$12,"FA_ADJUSTED",ADJ,"EQY_FUND_CRNCY",CURR_O,"ACCOUNTING_STANDARD_OVERRIDE",ACC_O,"EQY_CONSOLIDATED",CONS_O,"fill=b")*1,"")))</f>
        <v/>
      </c>
      <c r="AQ114" s="14" t="str">
        <f>IF(LEN($G114)=0,"",IF(LEN(AQ$12)=0,"",IFERROR(_xll.BDP(TKR,$G114,"EQY_FUND_RELATIVE_PERIOD",AQ$12,"FA_ADJUSTED",ADJ,"EQY_FUND_CRNCY",CURR_O,"ACCOUNTING_STANDARD_OVERRIDE",ACC_O,"EQY_CONSOLIDATED",CONS_O,"fill=b")*1,"")))</f>
        <v/>
      </c>
      <c r="AR114" s="14" t="str">
        <f>IF(LEN($G114)=0,"",IF(LEN(AR$12)=0,"",IFERROR(_xll.BDP(TKR,$G114,"EQY_FUND_RELATIVE_PERIOD",AR$12,"FA_ADJUSTED",ADJ,"EQY_FUND_CRNCY",CURR_O,"ACCOUNTING_STANDARD_OVERRIDE",ACC_O,"EQY_CONSOLIDATED",CONS_O,"fill=b")*1,"")))</f>
        <v/>
      </c>
      <c r="AS114" s="14" t="str">
        <f>IF(LEN($G114)=0,"",IF(LEN(AS$12)=0,"",IFERROR(_xll.BDP(TKR,$G114,"EQY_FUND_RELATIVE_PERIOD",AS$12,"FA_ADJUSTED",ADJ,"EQY_FUND_CRNCY",CURR_O,"ACCOUNTING_STANDARD_OVERRIDE",ACC_O,"EQY_CONSOLIDATED",CONS_O,"fill=b")*1,"")))</f>
        <v/>
      </c>
      <c r="AT114" s="14" t="str">
        <f>IF(LEN($G114)=0,"",IF(LEN(AT$12)=0,"",IFERROR(_xll.BDP(TKR,$G114,"EQY_FUND_RELATIVE_PERIOD",AT$12,"FA_ADJUSTED",ADJ,"EQY_FUND_CRNCY",CURR_O,"ACCOUNTING_STANDARD_OVERRIDE",ACC_O,"EQY_CONSOLIDATED",CONS_O,"fill=b")*1,"")))</f>
        <v/>
      </c>
      <c r="AU114" s="14" t="str">
        <f>IF(LEN($G114)=0,"",IF(LEN(AU$12)=0,"",IFERROR(_xll.BDP(TKR,$G114,"EQY_FUND_RELATIVE_PERIOD",AU$12,"FA_ADJUSTED",ADJ,"EQY_FUND_CRNCY",CURR_O,"ACCOUNTING_STANDARD_OVERRIDE",ACC_O,"EQY_CONSOLIDATED",CONS_O,"fill=b")*1,"")))</f>
        <v/>
      </c>
      <c r="AV114" s="14" t="str">
        <f>IF(LEN($G114)=0,"",IF(LEN(AV$12)=0,"",IFERROR(_xll.BDP(TKR,$G114,"EQY_FUND_RELATIVE_PERIOD",AV$12,"FA_ADJUSTED",ADJ,"EQY_FUND_CRNCY",CURR_O,"ACCOUNTING_STANDARD_OVERRIDE",ACC_O,"EQY_CONSOLIDATED",CONS_O,"fill=b")*1,"")))</f>
        <v/>
      </c>
      <c r="AW114" s="14" t="str">
        <f>IF(LEN($G114)=0,"",IF(LEN(AW$12)=0,"",IFERROR(_xll.BDP(TKR,$G114,"EQY_FUND_RELATIVE_PERIOD",AW$12,"FA_ADJUSTED",ADJ,"EQY_FUND_CRNCY",CURR_O,"ACCOUNTING_STANDARD_OVERRIDE",ACC_O,"EQY_CONSOLIDATED",CONS_O,"fill=b")*1,"")))</f>
        <v/>
      </c>
      <c r="AX114" s="14" t="str">
        <f>IF(LEN($G114)=0,"",IF(LEN(AX$12)=0,"",IFERROR(_xll.BDP(TKR,$G114,"EQY_FUND_RELATIVE_PERIOD",AX$12,"FA_ADJUSTED",ADJ,"EQY_FUND_CRNCY",CURR_O,"ACCOUNTING_STANDARD_OVERRIDE",ACC_O,"EQY_CONSOLIDATED",CONS_O,"fill=b")*1,"")))</f>
        <v/>
      </c>
      <c r="AY114" s="14" t="str">
        <f>IF(LEN($G114)=0,"",IF(LEN(AY$12)=0,"",IFERROR(_xll.BDP(TKR,$G114,"EQY_FUND_RELATIVE_PERIOD",AY$12,"FA_ADJUSTED",ADJ,"EQY_FUND_CRNCY",CURR_O,"ACCOUNTING_STANDARD_OVERRIDE",ACC_O,"EQY_CONSOLIDATED",CONS_O,"fill=b")*1,"")))</f>
        <v/>
      </c>
      <c r="AZ114" s="14" t="str">
        <f>IF(LEN($G114)=0,"",IF(LEN(AZ$12)=0,"",IFERROR(_xll.BDP(TKR,$G114,"EQY_FUND_RELATIVE_PERIOD",AZ$12,"FA_ADJUSTED",ADJ,"EQY_FUND_CRNCY",CURR_O,"ACCOUNTING_STANDARD_OVERRIDE",ACC_O,"EQY_CONSOLIDATED",CONS_O,"fill=b")*1,"")))</f>
        <v/>
      </c>
      <c r="BA114" s="14" t="str">
        <f>IF(LEN($G114)=0,"",IF(LEN(BA$12)=0,"",IFERROR(_xll.BDP(TKR,$G114,"EQY_FUND_RELATIVE_PERIOD",BA$12,"FA_ADJUSTED",ADJ,"EQY_FUND_CRNCY",CURR_O,"ACCOUNTING_STANDARD_OVERRIDE",ACC_O,"EQY_CONSOLIDATED",CONS_O,"fill=b")*1,"")))</f>
        <v/>
      </c>
      <c r="BB114" s="14" t="str">
        <f>IF(LEN($G114)=0,"",IF(LEN(BB$12)=0,"",IFERROR(_xll.BDP(TKR,$G114,"EQY_FUND_RELATIVE_PERIOD",BB$12,"FA_ADJUSTED",ADJ,"EQY_FUND_CRNCY",CURR_O,"ACCOUNTING_STANDARD_OVERRIDE",ACC_O,"EQY_CONSOLIDATED",CONS_O,"fill=b")*1,"")))</f>
        <v/>
      </c>
      <c r="BC114" s="14" t="str">
        <f>IF(LEN($G114)=0,"",IF(LEN(BC$12)=0,"",IFERROR(_xll.BDP(TKR,$G114,"EQY_FUND_RELATIVE_PERIOD",BC$12,"FA_ADJUSTED",ADJ,"EQY_FUND_CRNCY",CURR_O,"ACCOUNTING_STANDARD_OVERRIDE",ACC_O,"EQY_CONSOLIDATED",CONS_O,"fill=b")*1,"")))</f>
        <v/>
      </c>
      <c r="BD114" s="14" t="str">
        <f>IF(LEN($G114)=0,"",IF(LEN(BD$12)=0,"",IFERROR(_xll.BDP(TKR,$G114,"EQY_FUND_RELATIVE_PERIOD",BD$12,"FA_ADJUSTED",ADJ,"EQY_FUND_CRNCY",CURR_O,"ACCOUNTING_STANDARD_OVERRIDE",ACC_O,"EQY_CONSOLIDATED",CONS_O,"fill=b")*1,"")))</f>
        <v/>
      </c>
    </row>
    <row r="115" spans="17:56">
      <c r="Q115" s="14" t="str">
        <f>IF(LEN($G115)=0,"",IF(LEN(Q$12)=0,"",IFERROR(_xll.BDP(TKR,$G115,"EQY_FUND_RELATIVE_PERIOD",Q$12,"FA_ADJUSTED",ADJ,"EQY_FUND_CRNCY",CURR_O,"ACCOUNTING_STANDARD_OVERRIDE",ACC_O,"EQY_CONSOLIDATED",CONS_O,"fill=b")*1,"")))</f>
        <v/>
      </c>
      <c r="R115" s="14" t="str">
        <f>IF(LEN($G115)=0,"",IF(LEN(R$12)=0,"",IFERROR(_xll.BDP(TKR,$G115,"EQY_FUND_RELATIVE_PERIOD",R$12,"FA_ADJUSTED",ADJ,"EQY_FUND_CRNCY",CURR_O,"ACCOUNTING_STANDARD_OVERRIDE",ACC_O,"EQY_CONSOLIDATED",CONS_O,"fill=b")*1,"")))</f>
        <v/>
      </c>
      <c r="S115" s="14" t="str">
        <f>IF(LEN($G115)=0,"",IF(LEN(S$12)=0,"",IFERROR(_xll.BDP(TKR,$G115,"EQY_FUND_RELATIVE_PERIOD",S$12,"FA_ADJUSTED",ADJ,"EQY_FUND_CRNCY",CURR_O,"ACCOUNTING_STANDARD_OVERRIDE",ACC_O,"EQY_CONSOLIDATED",CONS_O,"fill=b")*1,"")))</f>
        <v/>
      </c>
      <c r="T115" s="14" t="str">
        <f>IF(LEN($G115)=0,"",IF(LEN(T$12)=0,"",IFERROR(_xll.BDP(TKR,$G115,"EQY_FUND_RELATIVE_PERIOD",T$12,"FA_ADJUSTED",ADJ,"EQY_FUND_CRNCY",CURR_O,"ACCOUNTING_STANDARD_OVERRIDE",ACC_O,"EQY_CONSOLIDATED",CONS_O,"fill=b")*1,"")))</f>
        <v/>
      </c>
      <c r="U115" s="14" t="str">
        <f>IF(LEN($G115)=0,"",IF(LEN(U$12)=0,"",IFERROR(_xll.BDP(TKR,$G115,"EQY_FUND_RELATIVE_PERIOD",U$12,"FA_ADJUSTED",ADJ,"EQY_FUND_CRNCY",CURR_O,"ACCOUNTING_STANDARD_OVERRIDE",ACC_O,"EQY_CONSOLIDATED",CONS_O,"fill=b")*1,"")))</f>
        <v/>
      </c>
      <c r="V115" s="14" t="str">
        <f>IF(LEN($G115)=0,"",IF(LEN(V$12)=0,"",IFERROR(_xll.BDP(TKR,$G115,"EQY_FUND_RELATIVE_PERIOD",V$12,"FA_ADJUSTED",ADJ,"EQY_FUND_CRNCY",CURR_O,"ACCOUNTING_STANDARD_OVERRIDE",ACC_O,"EQY_CONSOLIDATED",CONS_O,"fill=b")*1,"")))</f>
        <v/>
      </c>
      <c r="W115" s="14" t="str">
        <f>IF(LEN($G115)=0,"",IF(LEN(W$12)=0,"",IFERROR(_xll.BDP(TKR,$G115,"EQY_FUND_RELATIVE_PERIOD",W$12,"FA_ADJUSTED",ADJ,"EQY_FUND_CRNCY",CURR_O,"ACCOUNTING_STANDARD_OVERRIDE",ACC_O,"EQY_CONSOLIDATED",CONS_O,"fill=b")*1,"")))</f>
        <v/>
      </c>
      <c r="X115" s="14" t="str">
        <f>IF(LEN($G115)=0,"",IF(LEN(X$12)=0,"",IFERROR(_xll.BDP(TKR,$G115,"EQY_FUND_RELATIVE_PERIOD",X$12,"FA_ADJUSTED",ADJ,"EQY_FUND_CRNCY",CURR_O,"ACCOUNTING_STANDARD_OVERRIDE",ACC_O,"EQY_CONSOLIDATED",CONS_O,"fill=b")*1,"")))</f>
        <v/>
      </c>
      <c r="Y115" s="14" t="str">
        <f>IF(LEN($G115)=0,"",IF(LEN(Y$12)=0,"",IFERROR(_xll.BDP(TKR,$G115,"EQY_FUND_RELATIVE_PERIOD",Y$12,"FA_ADJUSTED",ADJ,"EQY_FUND_CRNCY",CURR_O,"ACCOUNTING_STANDARD_OVERRIDE",ACC_O,"EQY_CONSOLIDATED",CONS_O,"fill=b")*1,"")))</f>
        <v/>
      </c>
      <c r="Z115" s="14" t="str">
        <f>IF(LEN($G115)=0,"",IF(LEN(Z$12)=0,"",IFERROR(_xll.BDP(TKR,$G115,"EQY_FUND_RELATIVE_PERIOD",Z$12,"FA_ADJUSTED",ADJ,"EQY_FUND_CRNCY",CURR_O,"ACCOUNTING_STANDARD_OVERRIDE",ACC_O,"EQY_CONSOLIDATED",CONS_O,"fill=b")*1,"")))</f>
        <v/>
      </c>
      <c r="AA115" s="14" t="str">
        <f>IF(LEN($G115)=0,"",IF(LEN(AA$12)=0,"",IFERROR(_xll.BDP(TKR,$G115,"EQY_FUND_RELATIVE_PERIOD",AA$12,"FA_ADJUSTED",ADJ,"EQY_FUND_CRNCY",CURR_O,"ACCOUNTING_STANDARD_OVERRIDE",ACC_O,"EQY_CONSOLIDATED",CONS_O,"fill=b")*1,"")))</f>
        <v/>
      </c>
      <c r="AB115" s="14" t="str">
        <f>IF(LEN($G115)=0,"",IF(LEN(AB$12)=0,"",IFERROR(_xll.BDP(TKR,$G115,"EQY_FUND_RELATIVE_PERIOD",AB$12,"FA_ADJUSTED",ADJ,"EQY_FUND_CRNCY",CURR_O,"ACCOUNTING_STANDARD_OVERRIDE",ACC_O,"EQY_CONSOLIDATED",CONS_O,"fill=b")*1,"")))</f>
        <v/>
      </c>
      <c r="AC115" s="14" t="str">
        <f>IF(LEN($G115)=0,"",IF(LEN(AC$12)=0,"",IFERROR(_xll.BDP(TKR,$G115,"EQY_FUND_RELATIVE_PERIOD",AC$12,"FA_ADJUSTED",ADJ,"EQY_FUND_CRNCY",CURR_O,"ACCOUNTING_STANDARD_OVERRIDE",ACC_O,"EQY_CONSOLIDATED",CONS_O,"fill=b")*1,"")))</f>
        <v/>
      </c>
      <c r="AD115" s="14" t="str">
        <f>IF(LEN($G115)=0,"",IF(LEN(AD$12)=0,"",IFERROR(_xll.BDP(TKR,$G115,"EQY_FUND_RELATIVE_PERIOD",AD$12,"FA_ADJUSTED",ADJ,"EQY_FUND_CRNCY",CURR_O,"ACCOUNTING_STANDARD_OVERRIDE",ACC_O,"EQY_CONSOLIDATED",CONS_O,"fill=b")*1,"")))</f>
        <v/>
      </c>
      <c r="AE115" s="14" t="str">
        <f>IF(LEN($G115)=0,"",IF(LEN(AE$12)=0,"",IFERROR(_xll.BDP(TKR,$G115,"EQY_FUND_RELATIVE_PERIOD",AE$12,"FA_ADJUSTED",ADJ,"EQY_FUND_CRNCY",CURR_O,"ACCOUNTING_STANDARD_OVERRIDE",ACC_O,"EQY_CONSOLIDATED",CONS_O,"fill=b")*1,"")))</f>
        <v/>
      </c>
      <c r="AF115" s="14" t="str">
        <f>IF(LEN($G115)=0,"",IF(LEN(AF$12)=0,"",IFERROR(_xll.BDP(TKR,$G115,"EQY_FUND_RELATIVE_PERIOD",AF$12,"FA_ADJUSTED",ADJ,"EQY_FUND_CRNCY",CURR_O,"ACCOUNTING_STANDARD_OVERRIDE",ACC_O,"EQY_CONSOLIDATED",CONS_O,"fill=b")*1,"")))</f>
        <v/>
      </c>
      <c r="AG115" s="14" t="str">
        <f>IF(LEN($G115)=0,"",IF(LEN(AG$12)=0,"",IFERROR(_xll.BDP(TKR,$G115,"EQY_FUND_RELATIVE_PERIOD",AG$12,"FA_ADJUSTED",ADJ,"EQY_FUND_CRNCY",CURR_O,"ACCOUNTING_STANDARD_OVERRIDE",ACC_O,"EQY_CONSOLIDATED",CONS_O,"fill=b")*1,"")))</f>
        <v/>
      </c>
      <c r="AH115" s="14" t="str">
        <f>IF(LEN($G115)=0,"",IF(LEN(AH$12)=0,"",IFERROR(_xll.BDP(TKR,$G115,"EQY_FUND_RELATIVE_PERIOD",AH$12,"FA_ADJUSTED",ADJ,"EQY_FUND_CRNCY",CURR_O,"ACCOUNTING_STANDARD_OVERRIDE",ACC_O,"EQY_CONSOLIDATED",CONS_O,"fill=b")*1,"")))</f>
        <v/>
      </c>
      <c r="AI115" s="14" t="str">
        <f>IF(LEN($G115)=0,"",IF(LEN(AI$12)=0,"",IFERROR(_xll.BDP(TKR,$G115,"EQY_FUND_RELATIVE_PERIOD",AI$12,"FA_ADJUSTED",ADJ,"EQY_FUND_CRNCY",CURR_O,"ACCOUNTING_STANDARD_OVERRIDE",ACC_O,"EQY_CONSOLIDATED",CONS_O,"fill=b")*1,"")))</f>
        <v/>
      </c>
      <c r="AJ115" s="14" t="str">
        <f>IF(LEN($G115)=0,"",IF(LEN(AJ$12)=0,"",IFERROR(_xll.BDP(TKR,$G115,"EQY_FUND_RELATIVE_PERIOD",AJ$12,"FA_ADJUSTED",ADJ,"EQY_FUND_CRNCY",CURR_O,"ACCOUNTING_STANDARD_OVERRIDE",ACC_O,"EQY_CONSOLIDATED",CONS_O,"fill=b")*1,"")))</f>
        <v/>
      </c>
      <c r="AK115" s="14" t="str">
        <f>IF(LEN($G115)=0,"",IF(LEN(AK$12)=0,"",IFERROR(_xll.BDP(TKR,$G115,"EQY_FUND_RELATIVE_PERIOD",AK$12,"FA_ADJUSTED",ADJ,"EQY_FUND_CRNCY",CURR_O,"ACCOUNTING_STANDARD_OVERRIDE",ACC_O,"EQY_CONSOLIDATED",CONS_O,"fill=b")*1,"")))</f>
        <v/>
      </c>
      <c r="AL115" s="14" t="str">
        <f>IF(LEN($G115)=0,"",IF(LEN(AL$12)=0,"",IFERROR(_xll.BDP(TKR,$G115,"EQY_FUND_RELATIVE_PERIOD",AL$12,"FA_ADJUSTED",ADJ,"EQY_FUND_CRNCY",CURR_O,"ACCOUNTING_STANDARD_OVERRIDE",ACC_O,"EQY_CONSOLIDATED",CONS_O,"fill=b")*1,"")))</f>
        <v/>
      </c>
      <c r="AM115" s="14" t="str">
        <f>IF(LEN($G115)=0,"",IF(LEN(AM$12)=0,"",IFERROR(_xll.BDP(TKR,$G115,"EQY_FUND_RELATIVE_PERIOD",AM$12,"FA_ADJUSTED",ADJ,"EQY_FUND_CRNCY",CURR_O,"ACCOUNTING_STANDARD_OVERRIDE",ACC_O,"EQY_CONSOLIDATED",CONS_O,"fill=b")*1,"")))</f>
        <v/>
      </c>
      <c r="AN115" s="14" t="str">
        <f>IF(LEN($G115)=0,"",IF(LEN(AN$12)=0,"",IFERROR(_xll.BDP(TKR,$G115,"EQY_FUND_RELATIVE_PERIOD",AN$12,"FA_ADJUSTED",ADJ,"EQY_FUND_CRNCY",CURR_O,"ACCOUNTING_STANDARD_OVERRIDE",ACC_O,"EQY_CONSOLIDATED",CONS_O,"fill=b")*1,"")))</f>
        <v/>
      </c>
      <c r="AO115" s="14" t="str">
        <f>IF(LEN($G115)=0,"",IF(LEN(AO$12)=0,"",IFERROR(_xll.BDP(TKR,$G115,"EQY_FUND_RELATIVE_PERIOD",AO$12,"FA_ADJUSTED",ADJ,"EQY_FUND_CRNCY",CURR_O,"ACCOUNTING_STANDARD_OVERRIDE",ACC_O,"EQY_CONSOLIDATED",CONS_O,"fill=b")*1,"")))</f>
        <v/>
      </c>
      <c r="AP115" s="14" t="str">
        <f>IF(LEN($G115)=0,"",IF(LEN(AP$12)=0,"",IFERROR(_xll.BDP(TKR,$G115,"EQY_FUND_RELATIVE_PERIOD",AP$12,"FA_ADJUSTED",ADJ,"EQY_FUND_CRNCY",CURR_O,"ACCOUNTING_STANDARD_OVERRIDE",ACC_O,"EQY_CONSOLIDATED",CONS_O,"fill=b")*1,"")))</f>
        <v/>
      </c>
      <c r="AQ115" s="14" t="str">
        <f>IF(LEN($G115)=0,"",IF(LEN(AQ$12)=0,"",IFERROR(_xll.BDP(TKR,$G115,"EQY_FUND_RELATIVE_PERIOD",AQ$12,"FA_ADJUSTED",ADJ,"EQY_FUND_CRNCY",CURR_O,"ACCOUNTING_STANDARD_OVERRIDE",ACC_O,"EQY_CONSOLIDATED",CONS_O,"fill=b")*1,"")))</f>
        <v/>
      </c>
      <c r="AR115" s="14" t="str">
        <f>IF(LEN($G115)=0,"",IF(LEN(AR$12)=0,"",IFERROR(_xll.BDP(TKR,$G115,"EQY_FUND_RELATIVE_PERIOD",AR$12,"FA_ADJUSTED",ADJ,"EQY_FUND_CRNCY",CURR_O,"ACCOUNTING_STANDARD_OVERRIDE",ACC_O,"EQY_CONSOLIDATED",CONS_O,"fill=b")*1,"")))</f>
        <v/>
      </c>
      <c r="AS115" s="14" t="str">
        <f>IF(LEN($G115)=0,"",IF(LEN(AS$12)=0,"",IFERROR(_xll.BDP(TKR,$G115,"EQY_FUND_RELATIVE_PERIOD",AS$12,"FA_ADJUSTED",ADJ,"EQY_FUND_CRNCY",CURR_O,"ACCOUNTING_STANDARD_OVERRIDE",ACC_O,"EQY_CONSOLIDATED",CONS_O,"fill=b")*1,"")))</f>
        <v/>
      </c>
      <c r="AT115" s="14" t="str">
        <f>IF(LEN($G115)=0,"",IF(LEN(AT$12)=0,"",IFERROR(_xll.BDP(TKR,$G115,"EQY_FUND_RELATIVE_PERIOD",AT$12,"FA_ADJUSTED",ADJ,"EQY_FUND_CRNCY",CURR_O,"ACCOUNTING_STANDARD_OVERRIDE",ACC_O,"EQY_CONSOLIDATED",CONS_O,"fill=b")*1,"")))</f>
        <v/>
      </c>
      <c r="AU115" s="14" t="str">
        <f>IF(LEN($G115)=0,"",IF(LEN(AU$12)=0,"",IFERROR(_xll.BDP(TKR,$G115,"EQY_FUND_RELATIVE_PERIOD",AU$12,"FA_ADJUSTED",ADJ,"EQY_FUND_CRNCY",CURR_O,"ACCOUNTING_STANDARD_OVERRIDE",ACC_O,"EQY_CONSOLIDATED",CONS_O,"fill=b")*1,"")))</f>
        <v/>
      </c>
      <c r="AV115" s="14" t="str">
        <f>IF(LEN($G115)=0,"",IF(LEN(AV$12)=0,"",IFERROR(_xll.BDP(TKR,$G115,"EQY_FUND_RELATIVE_PERIOD",AV$12,"FA_ADJUSTED",ADJ,"EQY_FUND_CRNCY",CURR_O,"ACCOUNTING_STANDARD_OVERRIDE",ACC_O,"EQY_CONSOLIDATED",CONS_O,"fill=b")*1,"")))</f>
        <v/>
      </c>
      <c r="AW115" s="14" t="str">
        <f>IF(LEN($G115)=0,"",IF(LEN(AW$12)=0,"",IFERROR(_xll.BDP(TKR,$G115,"EQY_FUND_RELATIVE_PERIOD",AW$12,"FA_ADJUSTED",ADJ,"EQY_FUND_CRNCY",CURR_O,"ACCOUNTING_STANDARD_OVERRIDE",ACC_O,"EQY_CONSOLIDATED",CONS_O,"fill=b")*1,"")))</f>
        <v/>
      </c>
      <c r="AX115" s="14" t="str">
        <f>IF(LEN($G115)=0,"",IF(LEN(AX$12)=0,"",IFERROR(_xll.BDP(TKR,$G115,"EQY_FUND_RELATIVE_PERIOD",AX$12,"FA_ADJUSTED",ADJ,"EQY_FUND_CRNCY",CURR_O,"ACCOUNTING_STANDARD_OVERRIDE",ACC_O,"EQY_CONSOLIDATED",CONS_O,"fill=b")*1,"")))</f>
        <v/>
      </c>
      <c r="AY115" s="14" t="str">
        <f>IF(LEN($G115)=0,"",IF(LEN(AY$12)=0,"",IFERROR(_xll.BDP(TKR,$G115,"EQY_FUND_RELATIVE_PERIOD",AY$12,"FA_ADJUSTED",ADJ,"EQY_FUND_CRNCY",CURR_O,"ACCOUNTING_STANDARD_OVERRIDE",ACC_O,"EQY_CONSOLIDATED",CONS_O,"fill=b")*1,"")))</f>
        <v/>
      </c>
      <c r="AZ115" s="14" t="str">
        <f>IF(LEN($G115)=0,"",IF(LEN(AZ$12)=0,"",IFERROR(_xll.BDP(TKR,$G115,"EQY_FUND_RELATIVE_PERIOD",AZ$12,"FA_ADJUSTED",ADJ,"EQY_FUND_CRNCY",CURR_O,"ACCOUNTING_STANDARD_OVERRIDE",ACC_O,"EQY_CONSOLIDATED",CONS_O,"fill=b")*1,"")))</f>
        <v/>
      </c>
      <c r="BA115" s="14" t="str">
        <f>IF(LEN($G115)=0,"",IF(LEN(BA$12)=0,"",IFERROR(_xll.BDP(TKR,$G115,"EQY_FUND_RELATIVE_PERIOD",BA$12,"FA_ADJUSTED",ADJ,"EQY_FUND_CRNCY",CURR_O,"ACCOUNTING_STANDARD_OVERRIDE",ACC_O,"EQY_CONSOLIDATED",CONS_O,"fill=b")*1,"")))</f>
        <v/>
      </c>
      <c r="BB115" s="14" t="str">
        <f>IF(LEN($G115)=0,"",IF(LEN(BB$12)=0,"",IFERROR(_xll.BDP(TKR,$G115,"EQY_FUND_RELATIVE_PERIOD",BB$12,"FA_ADJUSTED",ADJ,"EQY_FUND_CRNCY",CURR_O,"ACCOUNTING_STANDARD_OVERRIDE",ACC_O,"EQY_CONSOLIDATED",CONS_O,"fill=b")*1,"")))</f>
        <v/>
      </c>
      <c r="BC115" s="14" t="str">
        <f>IF(LEN($G115)=0,"",IF(LEN(BC$12)=0,"",IFERROR(_xll.BDP(TKR,$G115,"EQY_FUND_RELATIVE_PERIOD",BC$12,"FA_ADJUSTED",ADJ,"EQY_FUND_CRNCY",CURR_O,"ACCOUNTING_STANDARD_OVERRIDE",ACC_O,"EQY_CONSOLIDATED",CONS_O,"fill=b")*1,"")))</f>
        <v/>
      </c>
      <c r="BD115" s="14" t="str">
        <f>IF(LEN($G115)=0,"",IF(LEN(BD$12)=0,"",IFERROR(_xll.BDP(TKR,$G115,"EQY_FUND_RELATIVE_PERIOD",BD$12,"FA_ADJUSTED",ADJ,"EQY_FUND_CRNCY",CURR_O,"ACCOUNTING_STANDARD_OVERRIDE",ACC_O,"EQY_CONSOLIDATED",CONS_O,"fill=b")*1,"")))</f>
        <v/>
      </c>
    </row>
  </sheetData>
  <dataConsolidate link="1"/>
  <mergeCells count="11">
    <mergeCell ref="W7:X7"/>
    <mergeCell ref="K8:M8"/>
    <mergeCell ref="O8:P8"/>
    <mergeCell ref="J10:P10"/>
    <mergeCell ref="L21:O21"/>
    <mergeCell ref="L20:O20"/>
    <mergeCell ref="L18:N18"/>
    <mergeCell ref="L19:N19"/>
    <mergeCell ref="J11:P11"/>
    <mergeCell ref="K7:L7"/>
    <mergeCell ref="O7:P7"/>
  </mergeCells>
  <conditionalFormatting sqref="Q36:BD115 J37:J117 R31:U31 Q33:V35 Q32:S32 U32:V32 J22 Q20:CC27">
    <cfRule type="expression" dxfId="7" priority="13">
      <formula>TRIM($C20)="BOLD"</formula>
    </cfRule>
  </conditionalFormatting>
  <conditionalFormatting sqref="J37:J117 J22">
    <cfRule type="expression" dxfId="6" priority="14">
      <formula>TRIM($C22)="BOLD%"</formula>
    </cfRule>
  </conditionalFormatting>
  <conditionalFormatting sqref="V7:X7">
    <cfRule type="expression" dxfId="5" priority="8">
      <formula>Indicator="N"</formula>
    </cfRule>
  </conditionalFormatting>
  <conditionalFormatting sqref="Q36:BD115 R31:U31 Q33:V35 Q32:S32 U32:V32 W31:BD35 AG29:BD29 L15:L16 Q20:CC27">
    <cfRule type="expression" dxfId="4" priority="7">
      <formula>ISERROR(L15)=TRUE</formula>
    </cfRule>
  </conditionalFormatting>
  <conditionalFormatting sqref="W31:BD35 L15:L16">
    <cfRule type="expression" dxfId="3" priority="41">
      <formula>TRIM(#REF!)="BOLD"</formula>
    </cfRule>
  </conditionalFormatting>
  <conditionalFormatting sqref="AG29:BD29">
    <cfRule type="expression" dxfId="2" priority="53">
      <formula>TRIM($C34)="BOLD"</formula>
    </cfRule>
  </conditionalFormatting>
  <conditionalFormatting sqref="Q29:AF29">
    <cfRule type="expression" dxfId="1" priority="2">
      <formula>ISERROR(Q29)=TRUE</formula>
    </cfRule>
  </conditionalFormatting>
  <conditionalFormatting sqref="Q29:AF29">
    <cfRule type="expression" dxfId="0" priority="6">
      <formula>TRIM($C29)="BOLD"</formula>
    </cfRule>
  </conditionalFormatting>
  <dataValidations count="5">
    <dataValidation type="list" allowBlank="1" showInputMessage="1" showErrorMessage="1" sqref="L1" xr:uid="{00000000-0002-0000-1000-000000000000}">
      <formula1>$O$30</formula1>
    </dataValidation>
    <dataValidation type="list" allowBlank="1" showInputMessage="1" showErrorMessage="1" sqref="T22" xr:uid="{00000000-0002-0000-1000-000001000000}">
      <formula1>"apple, orange, knife"</formula1>
    </dataValidation>
    <dataValidation type="list" allowBlank="1" showInputMessage="1" showErrorMessage="1" sqref="O19" xr:uid="{00000000-0002-0000-1000-000002000000}">
      <formula1>"P,G"</formula1>
    </dataValidation>
    <dataValidation type="list" allowBlank="1" showInputMessage="1" showErrorMessage="1" sqref="L21:O21" xr:uid="{00000000-0002-0000-1000-000003000000}">
      <formula1>BestSegLabels</formula1>
    </dataValidation>
    <dataValidation type="list" allowBlank="1" showInputMessage="1" showErrorMessage="1" sqref="L19:N19" xr:uid="{00000000-0002-0000-1000-000004000000}">
      <formula1>SG_Fields_available</formula1>
    </dataValidation>
  </dataValidations>
  <pageMargins left="0.7" right="0.7" top="0.75" bottom="0.75" header="0.3" footer="0.3"/>
  <pageSetup orientation="portrait"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wksSegDataA"/>
  <dimension ref="C1:X18"/>
  <sheetViews>
    <sheetView workbookViewId="0">
      <selection activeCell="K1" sqref="K1"/>
    </sheetView>
  </sheetViews>
  <sheetFormatPr baseColWidth="10" defaultColWidth="8.83203125" defaultRowHeight="15"/>
  <cols>
    <col min="1" max="1" width="9.1640625"/>
    <col min="2" max="2" width="35.6640625" customWidth="1"/>
    <col min="3" max="3" width="29.5" customWidth="1"/>
    <col min="4" max="4" width="8.5" customWidth="1"/>
  </cols>
  <sheetData>
    <row r="1" spans="3:4">
      <c r="C1" s="86" t="s">
        <v>9013</v>
      </c>
      <c r="D1" s="89" t="s">
        <v>611</v>
      </c>
    </row>
    <row r="2" spans="3:4">
      <c r="C2" s="87" t="s">
        <v>9012</v>
      </c>
      <c r="D2" s="90">
        <f>-NumPds</f>
        <v>-8</v>
      </c>
    </row>
    <row r="3" spans="3:4">
      <c r="C3" s="87" t="s">
        <v>9014</v>
      </c>
      <c r="D3" s="90">
        <f>Segments!$R$8</f>
        <v>3</v>
      </c>
    </row>
    <row r="4" spans="3:4">
      <c r="C4" s="87" t="s">
        <v>9015</v>
      </c>
      <c r="D4" s="90" t="str">
        <f>IF(POrder="Ascend","Y","N")</f>
        <v>N</v>
      </c>
    </row>
    <row r="5" spans="3:4">
      <c r="C5" s="87" t="s">
        <v>9019</v>
      </c>
      <c r="D5" s="90" t="str">
        <f>LEFT(Segments!$R$7,1)</f>
        <v>P</v>
      </c>
    </row>
    <row r="6" spans="3:4">
      <c r="C6" s="87" t="s">
        <v>9020</v>
      </c>
      <c r="D6" s="90" t="str">
        <f>CURR</f>
        <v>JPY</v>
      </c>
    </row>
    <row r="7" spans="3:4">
      <c r="C7" s="87"/>
      <c r="D7" s="90"/>
    </row>
    <row r="8" spans="3:4">
      <c r="C8" s="87"/>
      <c r="D8" s="90"/>
    </row>
    <row r="9" spans="3:4">
      <c r="C9" s="88"/>
      <c r="D9" s="91"/>
    </row>
    <row r="18" spans="9:24">
      <c r="I18" s="93"/>
      <c r="J18" s="93"/>
      <c r="K18" s="93"/>
      <c r="L18" s="93"/>
      <c r="M18" s="93"/>
      <c r="N18" s="93"/>
      <c r="O18" s="93"/>
      <c r="P18" s="93"/>
      <c r="Q18" s="93"/>
      <c r="R18" s="93"/>
      <c r="S18" s="93"/>
      <c r="T18" s="93"/>
      <c r="U18" s="93"/>
      <c r="V18" s="93"/>
      <c r="W18" s="93"/>
      <c r="X18" s="93"/>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wksSegDataCheck"/>
  <dimension ref="A1:G3"/>
  <sheetViews>
    <sheetView topLeftCell="F88" workbookViewId="0">
      <selection activeCell="A175" sqref="A175:B229"/>
    </sheetView>
  </sheetViews>
  <sheetFormatPr baseColWidth="10" defaultColWidth="8.83203125" defaultRowHeight="15"/>
  <cols>
    <col min="2" max="2" width="37.33203125" bestFit="1" customWidth="1"/>
    <col min="3" max="3" width="58.5" bestFit="1" customWidth="1"/>
    <col min="4" max="4" width="10.1640625" customWidth="1"/>
    <col min="6" max="6" width="17.1640625" customWidth="1"/>
  </cols>
  <sheetData>
    <row r="1" spans="1:7">
      <c r="F1" t="s">
        <v>9009</v>
      </c>
      <c r="G1">
        <f ca="1">COUNTIF(OFFSET(BB_SEG_FORMULA_START,0,0,$G$2,1),"#N/A Requesting Data...")</f>
        <v>0</v>
      </c>
    </row>
    <row r="2" spans="1:7">
      <c r="D2" s="85" t="s">
        <v>9011</v>
      </c>
      <c r="F2" t="s">
        <v>9010</v>
      </c>
      <c r="G2">
        <f>COUNTA(B:B)</f>
        <v>1</v>
      </c>
    </row>
    <row r="3" spans="1:7">
      <c r="A3" t="s">
        <v>9017</v>
      </c>
      <c r="B3" t="s">
        <v>9016</v>
      </c>
      <c r="C3" s="43" t="e">
        <f ca="1">_xll.BDS(TKR,$B3,"FUND_PER","Y","NUMBER_OF_PERIODS",1,"EQUITY_FUNDS_ABSOLUTE_SEGMENT_#",1,"PG_HIERARCHY_LEVEL",1,"endcol=1")</f>
        <v>#NAME?</v>
      </c>
      <c r="D3" s="43" t="e">
        <f t="array" aca="1" ref="D3" ca="1">IF(C3="#N/A N/A",0,
COUNTA(E3))</f>
        <v>#NAME?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anchor moveWithCells="1">
                  <from>
                    <xdr:col>12</xdr:col>
                    <xdr:colOff>25400</xdr:colOff>
                    <xdr:row>2</xdr:row>
                    <xdr:rowOff>177800</xdr:rowOff>
                  </from>
                  <to>
                    <xdr:col>13</xdr:col>
                    <xdr:colOff>177800</xdr:colOff>
                    <xdr:row>4</xdr:row>
                    <xdr:rowOff>139700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
  <dimension ref="E3:L657"/>
  <sheetViews>
    <sheetView topLeftCell="A133" workbookViewId="0">
      <selection activeCell="F67" sqref="F67"/>
    </sheetView>
  </sheetViews>
  <sheetFormatPr baseColWidth="10" defaultColWidth="12.6640625" defaultRowHeight="15"/>
  <cols>
    <col min="1" max="1" width="9.1640625" customWidth="1"/>
    <col min="2" max="2" width="12.5" bestFit="1" customWidth="1"/>
    <col min="3" max="4" width="9.1640625" customWidth="1"/>
    <col min="5" max="5" width="22.33203125" bestFit="1" customWidth="1"/>
    <col min="6" max="6" width="22.33203125" customWidth="1"/>
    <col min="7" max="7" width="9.1640625" customWidth="1"/>
    <col min="8" max="8" width="23.5" bestFit="1" customWidth="1"/>
    <col min="9" max="9" width="9.1640625" customWidth="1"/>
    <col min="10" max="10" width="26.1640625" bestFit="1" customWidth="1"/>
  </cols>
  <sheetData>
    <row r="3" spans="5:12">
      <c r="E3" t="s">
        <v>1808</v>
      </c>
      <c r="F3" t="s">
        <v>1805</v>
      </c>
      <c r="J3" s="2" t="s">
        <v>8058</v>
      </c>
    </row>
    <row r="4" spans="5:12">
      <c r="E4" t="s">
        <v>1809</v>
      </c>
      <c r="F4" t="s">
        <v>3106</v>
      </c>
      <c r="J4" t="s">
        <v>752</v>
      </c>
      <c r="K4" t="s">
        <v>8059</v>
      </c>
      <c r="L4" t="s">
        <v>8060</v>
      </c>
    </row>
    <row r="5" spans="5:12">
      <c r="E5" t="s">
        <v>1810</v>
      </c>
      <c r="F5" t="s">
        <v>3107</v>
      </c>
      <c r="J5" t="s">
        <v>752</v>
      </c>
      <c r="K5" t="s">
        <v>8061</v>
      </c>
      <c r="L5" t="s">
        <v>8062</v>
      </c>
    </row>
    <row r="6" spans="5:12">
      <c r="E6" t="s">
        <v>1811</v>
      </c>
      <c r="F6" t="s">
        <v>3108</v>
      </c>
      <c r="J6" t="s">
        <v>752</v>
      </c>
      <c r="K6" t="s">
        <v>8063</v>
      </c>
      <c r="L6" t="s">
        <v>8064</v>
      </c>
    </row>
    <row r="7" spans="5:12">
      <c r="E7" t="s">
        <v>1812</v>
      </c>
      <c r="F7" t="s">
        <v>3109</v>
      </c>
      <c r="J7" t="s">
        <v>3324</v>
      </c>
      <c r="K7" t="s">
        <v>2007</v>
      </c>
      <c r="L7" t="s">
        <v>8065</v>
      </c>
    </row>
    <row r="8" spans="5:12">
      <c r="E8" t="s">
        <v>1813</v>
      </c>
      <c r="F8" t="s">
        <v>3110</v>
      </c>
      <c r="J8" t="s">
        <v>3326</v>
      </c>
      <c r="K8" t="s">
        <v>2055</v>
      </c>
      <c r="L8" t="s">
        <v>8066</v>
      </c>
    </row>
    <row r="9" spans="5:12">
      <c r="E9" t="s">
        <v>1814</v>
      </c>
      <c r="F9" t="s">
        <v>3111</v>
      </c>
      <c r="J9" t="s">
        <v>3251</v>
      </c>
      <c r="K9" t="s">
        <v>2089</v>
      </c>
      <c r="L9" t="s">
        <v>8067</v>
      </c>
    </row>
    <row r="10" spans="5:12">
      <c r="E10" t="s">
        <v>1815</v>
      </c>
      <c r="F10" t="s">
        <v>3112</v>
      </c>
      <c r="J10" t="s">
        <v>3251</v>
      </c>
      <c r="K10" t="s">
        <v>2090</v>
      </c>
      <c r="L10" t="s">
        <v>8068</v>
      </c>
    </row>
    <row r="11" spans="5:12">
      <c r="E11" t="s">
        <v>1816</v>
      </c>
      <c r="F11" t="s">
        <v>3113</v>
      </c>
      <c r="J11" t="s">
        <v>3327</v>
      </c>
      <c r="K11" t="s">
        <v>2121</v>
      </c>
      <c r="L11" t="s">
        <v>8069</v>
      </c>
    </row>
    <row r="12" spans="5:12">
      <c r="E12" t="s">
        <v>1817</v>
      </c>
      <c r="F12" t="s">
        <v>3114</v>
      </c>
      <c r="J12" t="s">
        <v>1399</v>
      </c>
      <c r="K12" t="s">
        <v>2130</v>
      </c>
      <c r="L12" t="s">
        <v>8070</v>
      </c>
    </row>
    <row r="13" spans="5:12">
      <c r="E13" t="s">
        <v>1818</v>
      </c>
      <c r="F13" t="s">
        <v>3115</v>
      </c>
      <c r="J13" t="s">
        <v>1399</v>
      </c>
      <c r="K13" t="s">
        <v>2131</v>
      </c>
      <c r="L13" t="s">
        <v>8071</v>
      </c>
    </row>
    <row r="14" spans="5:12">
      <c r="E14" t="s">
        <v>1819</v>
      </c>
      <c r="F14" t="s">
        <v>3116</v>
      </c>
      <c r="J14" t="s">
        <v>1399</v>
      </c>
      <c r="K14" t="s">
        <v>2132</v>
      </c>
      <c r="L14" t="s">
        <v>8072</v>
      </c>
    </row>
    <row r="15" spans="5:12">
      <c r="E15" t="s">
        <v>1820</v>
      </c>
      <c r="F15" t="s">
        <v>3117</v>
      </c>
      <c r="J15" t="s">
        <v>1399</v>
      </c>
      <c r="K15" t="s">
        <v>2133</v>
      </c>
      <c r="L15" t="s">
        <v>8073</v>
      </c>
    </row>
    <row r="16" spans="5:12">
      <c r="E16" t="s">
        <v>1821</v>
      </c>
      <c r="F16" t="s">
        <v>3118</v>
      </c>
      <c r="J16" t="s">
        <v>1399</v>
      </c>
      <c r="K16" t="s">
        <v>2134</v>
      </c>
      <c r="L16" t="s">
        <v>8074</v>
      </c>
    </row>
    <row r="17" spans="5:12">
      <c r="E17" t="s">
        <v>1822</v>
      </c>
      <c r="F17" t="s">
        <v>3119</v>
      </c>
      <c r="J17" t="s">
        <v>1399</v>
      </c>
      <c r="K17" t="s">
        <v>2135</v>
      </c>
      <c r="L17" t="s">
        <v>8075</v>
      </c>
    </row>
    <row r="18" spans="5:12">
      <c r="E18" t="s">
        <v>1823</v>
      </c>
      <c r="F18" t="s">
        <v>3120</v>
      </c>
      <c r="J18" t="s">
        <v>1399</v>
      </c>
      <c r="K18" t="s">
        <v>2136</v>
      </c>
      <c r="L18" t="s">
        <v>8076</v>
      </c>
    </row>
    <row r="19" spans="5:12">
      <c r="E19" t="s">
        <v>1824</v>
      </c>
      <c r="F19" t="s">
        <v>3121</v>
      </c>
    </row>
    <row r="20" spans="5:12">
      <c r="E20" t="s">
        <v>1825</v>
      </c>
      <c r="F20" t="s">
        <v>3122</v>
      </c>
    </row>
    <row r="21" spans="5:12">
      <c r="E21" t="s">
        <v>1826</v>
      </c>
      <c r="F21" t="s">
        <v>3123</v>
      </c>
      <c r="J21" s="2" t="s">
        <v>8077</v>
      </c>
    </row>
    <row r="22" spans="5:12">
      <c r="E22" t="s">
        <v>1827</v>
      </c>
      <c r="F22" t="s">
        <v>3124</v>
      </c>
      <c r="J22" t="s">
        <v>8078</v>
      </c>
      <c r="L22" t="s">
        <v>8079</v>
      </c>
    </row>
    <row r="23" spans="5:12">
      <c r="E23" t="s">
        <v>1828</v>
      </c>
      <c r="F23" t="s">
        <v>3125</v>
      </c>
      <c r="J23" t="s">
        <v>8080</v>
      </c>
      <c r="L23" t="s">
        <v>8081</v>
      </c>
    </row>
    <row r="24" spans="5:12">
      <c r="E24" t="s">
        <v>1829</v>
      </c>
      <c r="F24" t="s">
        <v>3126</v>
      </c>
      <c r="J24" t="s">
        <v>8082</v>
      </c>
      <c r="K24" t="s">
        <v>8083</v>
      </c>
      <c r="L24" t="s">
        <v>8084</v>
      </c>
    </row>
    <row r="25" spans="5:12">
      <c r="E25" t="s">
        <v>1830</v>
      </c>
      <c r="F25" t="s">
        <v>3127</v>
      </c>
      <c r="J25" t="s">
        <v>3304</v>
      </c>
      <c r="K25" t="s">
        <v>8085</v>
      </c>
      <c r="L25" t="s">
        <v>8086</v>
      </c>
    </row>
    <row r="26" spans="5:12">
      <c r="E26" t="s">
        <v>1831</v>
      </c>
      <c r="F26" t="s">
        <v>3128</v>
      </c>
      <c r="J26" t="s">
        <v>8087</v>
      </c>
      <c r="K26" t="s">
        <v>8088</v>
      </c>
      <c r="L26" t="s">
        <v>8089</v>
      </c>
    </row>
    <row r="27" spans="5:12">
      <c r="E27" t="s">
        <v>1832</v>
      </c>
      <c r="F27" t="s">
        <v>3129</v>
      </c>
      <c r="J27" t="s">
        <v>3304</v>
      </c>
      <c r="K27" t="s">
        <v>8085</v>
      </c>
      <c r="L27" t="s">
        <v>8086</v>
      </c>
    </row>
    <row r="28" spans="5:12">
      <c r="E28" t="s">
        <v>1833</v>
      </c>
      <c r="F28" t="s">
        <v>3130</v>
      </c>
      <c r="J28" t="s">
        <v>8082</v>
      </c>
      <c r="K28" t="s">
        <v>8083</v>
      </c>
      <c r="L28" t="s">
        <v>8084</v>
      </c>
    </row>
    <row r="29" spans="5:12">
      <c r="E29" t="s">
        <v>1834</v>
      </c>
      <c r="F29" t="s">
        <v>3131</v>
      </c>
      <c r="J29" t="s">
        <v>8090</v>
      </c>
      <c r="K29" t="s">
        <v>8091</v>
      </c>
      <c r="L29" t="s">
        <v>8092</v>
      </c>
    </row>
    <row r="30" spans="5:12">
      <c r="E30" t="s">
        <v>1835</v>
      </c>
      <c r="F30" t="s">
        <v>3132</v>
      </c>
    </row>
    <row r="31" spans="5:12">
      <c r="E31" t="s">
        <v>1836</v>
      </c>
      <c r="F31" t="s">
        <v>3133</v>
      </c>
      <c r="J31" s="2" t="s">
        <v>8093</v>
      </c>
    </row>
    <row r="32" spans="5:12">
      <c r="E32" t="s">
        <v>1837</v>
      </c>
      <c r="F32" t="s">
        <v>3134</v>
      </c>
    </row>
    <row r="33" spans="5:6">
      <c r="E33" t="s">
        <v>1838</v>
      </c>
      <c r="F33" t="s">
        <v>3135</v>
      </c>
    </row>
    <row r="34" spans="5:6">
      <c r="E34" t="s">
        <v>1839</v>
      </c>
      <c r="F34" t="s">
        <v>3136</v>
      </c>
    </row>
    <row r="35" spans="5:6">
      <c r="E35" t="s">
        <v>1840</v>
      </c>
      <c r="F35" t="s">
        <v>3137</v>
      </c>
    </row>
    <row r="36" spans="5:6">
      <c r="E36" t="s">
        <v>1841</v>
      </c>
      <c r="F36" t="s">
        <v>3138</v>
      </c>
    </row>
    <row r="37" spans="5:6">
      <c r="E37" t="s">
        <v>1842</v>
      </c>
      <c r="F37" t="s">
        <v>3139</v>
      </c>
    </row>
    <row r="38" spans="5:6">
      <c r="E38" t="s">
        <v>1843</v>
      </c>
      <c r="F38" t="s">
        <v>3140</v>
      </c>
    </row>
    <row r="39" spans="5:6">
      <c r="E39" t="s">
        <v>1844</v>
      </c>
      <c r="F39" t="s">
        <v>3141</v>
      </c>
    </row>
    <row r="40" spans="5:6">
      <c r="E40" t="s">
        <v>1845</v>
      </c>
      <c r="F40" t="s">
        <v>3142</v>
      </c>
    </row>
    <row r="41" spans="5:6">
      <c r="E41" t="s">
        <v>1846</v>
      </c>
      <c r="F41" t="s">
        <v>3143</v>
      </c>
    </row>
    <row r="42" spans="5:6">
      <c r="E42" t="s">
        <v>1847</v>
      </c>
      <c r="F42" t="s">
        <v>3144</v>
      </c>
    </row>
    <row r="43" spans="5:6">
      <c r="E43" t="s">
        <v>1848</v>
      </c>
      <c r="F43" t="s">
        <v>3145</v>
      </c>
    </row>
    <row r="44" spans="5:6">
      <c r="E44" t="s">
        <v>1849</v>
      </c>
      <c r="F44" t="s">
        <v>3146</v>
      </c>
    </row>
    <row r="45" spans="5:6">
      <c r="E45" t="s">
        <v>1850</v>
      </c>
      <c r="F45" t="s">
        <v>3147</v>
      </c>
    </row>
    <row r="46" spans="5:6">
      <c r="E46" t="s">
        <v>1851</v>
      </c>
      <c r="F46" t="s">
        <v>3148</v>
      </c>
    </row>
    <row r="47" spans="5:6">
      <c r="E47" t="s">
        <v>1852</v>
      </c>
      <c r="F47" t="s">
        <v>3149</v>
      </c>
    </row>
    <row r="48" spans="5:6">
      <c r="E48" t="s">
        <v>1853</v>
      </c>
      <c r="F48" t="s">
        <v>3150</v>
      </c>
    </row>
    <row r="49" spans="5:6">
      <c r="E49" t="s">
        <v>1854</v>
      </c>
      <c r="F49" t="s">
        <v>3151</v>
      </c>
    </row>
    <row r="50" spans="5:6">
      <c r="E50" t="s">
        <v>1855</v>
      </c>
      <c r="F50" t="s">
        <v>3152</v>
      </c>
    </row>
    <row r="51" spans="5:6">
      <c r="E51" t="s">
        <v>1856</v>
      </c>
      <c r="F51" t="s">
        <v>3153</v>
      </c>
    </row>
    <row r="52" spans="5:6">
      <c r="E52" t="s">
        <v>1857</v>
      </c>
      <c r="F52" t="s">
        <v>3154</v>
      </c>
    </row>
    <row r="53" spans="5:6">
      <c r="E53" t="s">
        <v>1858</v>
      </c>
      <c r="F53" t="s">
        <v>3155</v>
      </c>
    </row>
    <row r="54" spans="5:6">
      <c r="E54" t="s">
        <v>1859</v>
      </c>
      <c r="F54" t="s">
        <v>3156</v>
      </c>
    </row>
    <row r="55" spans="5:6">
      <c r="E55" t="s">
        <v>1860</v>
      </c>
      <c r="F55" t="s">
        <v>3157</v>
      </c>
    </row>
    <row r="56" spans="5:6">
      <c r="E56" t="s">
        <v>1861</v>
      </c>
      <c r="F56" t="s">
        <v>3158</v>
      </c>
    </row>
    <row r="57" spans="5:6">
      <c r="E57" t="s">
        <v>1862</v>
      </c>
      <c r="F57" t="s">
        <v>3159</v>
      </c>
    </row>
    <row r="58" spans="5:6">
      <c r="E58" t="s">
        <v>1863</v>
      </c>
      <c r="F58" t="s">
        <v>3160</v>
      </c>
    </row>
    <row r="59" spans="5:6">
      <c r="E59" t="s">
        <v>1864</v>
      </c>
      <c r="F59" t="s">
        <v>3161</v>
      </c>
    </row>
    <row r="60" spans="5:6">
      <c r="E60" t="s">
        <v>1865</v>
      </c>
      <c r="F60" t="s">
        <v>3162</v>
      </c>
    </row>
    <row r="61" spans="5:6">
      <c r="E61" t="s">
        <v>1866</v>
      </c>
      <c r="F61" t="s">
        <v>3163</v>
      </c>
    </row>
    <row r="62" spans="5:6">
      <c r="E62" t="s">
        <v>1867</v>
      </c>
      <c r="F62" t="s">
        <v>3164</v>
      </c>
    </row>
    <row r="63" spans="5:6">
      <c r="E63" t="s">
        <v>1868</v>
      </c>
      <c r="F63" t="s">
        <v>3165</v>
      </c>
    </row>
    <row r="64" spans="5:6">
      <c r="E64" t="s">
        <v>1869</v>
      </c>
      <c r="F64" t="s">
        <v>3166</v>
      </c>
    </row>
    <row r="65" spans="5:6">
      <c r="E65" t="s">
        <v>1870</v>
      </c>
      <c r="F65" t="s">
        <v>3167</v>
      </c>
    </row>
    <row r="66" spans="5:6">
      <c r="E66" t="s">
        <v>1871</v>
      </c>
      <c r="F66" t="s">
        <v>3168</v>
      </c>
    </row>
    <row r="67" spans="5:6">
      <c r="E67" t="s">
        <v>1872</v>
      </c>
      <c r="F67" t="s">
        <v>3169</v>
      </c>
    </row>
    <row r="68" spans="5:6">
      <c r="E68" t="s">
        <v>1873</v>
      </c>
      <c r="F68" t="s">
        <v>3170</v>
      </c>
    </row>
    <row r="69" spans="5:6">
      <c r="E69" t="s">
        <v>1874</v>
      </c>
      <c r="F69" t="s">
        <v>3171</v>
      </c>
    </row>
    <row r="70" spans="5:6">
      <c r="E70" t="s">
        <v>1875</v>
      </c>
      <c r="F70" t="s">
        <v>3172</v>
      </c>
    </row>
    <row r="71" spans="5:6">
      <c r="E71" t="s">
        <v>1876</v>
      </c>
      <c r="F71" t="s">
        <v>3173</v>
      </c>
    </row>
    <row r="72" spans="5:6">
      <c r="E72" t="s">
        <v>1877</v>
      </c>
      <c r="F72" t="s">
        <v>3174</v>
      </c>
    </row>
    <row r="73" spans="5:6">
      <c r="E73" t="s">
        <v>1878</v>
      </c>
      <c r="F73" t="s">
        <v>3175</v>
      </c>
    </row>
    <row r="74" spans="5:6">
      <c r="E74" t="s">
        <v>1879</v>
      </c>
      <c r="F74" t="s">
        <v>3176</v>
      </c>
    </row>
    <row r="75" spans="5:6">
      <c r="E75" t="s">
        <v>1880</v>
      </c>
      <c r="F75" t="s">
        <v>3177</v>
      </c>
    </row>
    <row r="76" spans="5:6">
      <c r="E76" t="s">
        <v>1881</v>
      </c>
      <c r="F76" t="s">
        <v>3178</v>
      </c>
    </row>
    <row r="77" spans="5:6">
      <c r="E77" t="s">
        <v>1882</v>
      </c>
      <c r="F77" t="s">
        <v>3179</v>
      </c>
    </row>
    <row r="78" spans="5:6">
      <c r="E78" t="s">
        <v>1883</v>
      </c>
      <c r="F78" t="s">
        <v>3180</v>
      </c>
    </row>
    <row r="79" spans="5:6">
      <c r="E79" t="s">
        <v>1884</v>
      </c>
      <c r="F79" t="s">
        <v>3181</v>
      </c>
    </row>
    <row r="80" spans="5:6">
      <c r="E80" t="s">
        <v>1885</v>
      </c>
      <c r="F80" t="s">
        <v>3182</v>
      </c>
    </row>
    <row r="81" spans="5:6">
      <c r="E81" t="s">
        <v>1886</v>
      </c>
      <c r="F81" t="s">
        <v>3183</v>
      </c>
    </row>
    <row r="82" spans="5:6">
      <c r="E82" t="s">
        <v>1887</v>
      </c>
      <c r="F82" t="s">
        <v>3184</v>
      </c>
    </row>
    <row r="83" spans="5:6">
      <c r="E83" t="s">
        <v>1888</v>
      </c>
      <c r="F83" t="s">
        <v>3185</v>
      </c>
    </row>
    <row r="84" spans="5:6">
      <c r="E84" t="s">
        <v>1889</v>
      </c>
      <c r="F84" t="s">
        <v>3186</v>
      </c>
    </row>
    <row r="85" spans="5:6">
      <c r="E85" t="s">
        <v>1890</v>
      </c>
      <c r="F85" t="s">
        <v>3187</v>
      </c>
    </row>
    <row r="86" spans="5:6">
      <c r="E86" t="s">
        <v>1891</v>
      </c>
      <c r="F86" t="s">
        <v>3188</v>
      </c>
    </row>
    <row r="87" spans="5:6">
      <c r="E87" t="s">
        <v>1892</v>
      </c>
      <c r="F87" t="s">
        <v>3189</v>
      </c>
    </row>
    <row r="88" spans="5:6">
      <c r="E88" t="s">
        <v>1893</v>
      </c>
      <c r="F88" t="s">
        <v>3190</v>
      </c>
    </row>
    <row r="89" spans="5:6">
      <c r="E89" t="s">
        <v>1894</v>
      </c>
      <c r="F89" t="s">
        <v>3191</v>
      </c>
    </row>
    <row r="90" spans="5:6">
      <c r="E90" t="s">
        <v>1895</v>
      </c>
      <c r="F90" t="s">
        <v>3192</v>
      </c>
    </row>
    <row r="91" spans="5:6">
      <c r="E91" t="s">
        <v>1896</v>
      </c>
      <c r="F91" t="s">
        <v>3193</v>
      </c>
    </row>
    <row r="92" spans="5:6">
      <c r="E92" t="s">
        <v>1897</v>
      </c>
      <c r="F92" t="s">
        <v>3194</v>
      </c>
    </row>
    <row r="93" spans="5:6">
      <c r="E93" t="s">
        <v>2460</v>
      </c>
      <c r="F93" t="s">
        <v>1895</v>
      </c>
    </row>
    <row r="94" spans="5:6">
      <c r="E94" t="s">
        <v>2461</v>
      </c>
      <c r="F94" t="s">
        <v>1896</v>
      </c>
    </row>
    <row r="95" spans="5:6">
      <c r="E95" t="s">
        <v>2462</v>
      </c>
      <c r="F95" t="s">
        <v>1897</v>
      </c>
    </row>
    <row r="96" spans="5:6">
      <c r="E96" t="s">
        <v>2463</v>
      </c>
      <c r="F96" t="s">
        <v>1898</v>
      </c>
    </row>
    <row r="97" spans="5:6">
      <c r="E97" t="s">
        <v>2464</v>
      </c>
      <c r="F97" t="s">
        <v>1899</v>
      </c>
    </row>
    <row r="98" spans="5:6">
      <c r="E98" t="s">
        <v>2465</v>
      </c>
      <c r="F98" t="s">
        <v>1900</v>
      </c>
    </row>
    <row r="99" spans="5:6">
      <c r="E99" t="s">
        <v>2466</v>
      </c>
      <c r="F99" t="s">
        <v>1901</v>
      </c>
    </row>
    <row r="100" spans="5:6">
      <c r="E100" t="s">
        <v>2467</v>
      </c>
      <c r="F100" t="s">
        <v>1902</v>
      </c>
    </row>
    <row r="101" spans="5:6">
      <c r="E101" t="s">
        <v>2468</v>
      </c>
      <c r="F101" t="s">
        <v>1903</v>
      </c>
    </row>
    <row r="102" spans="5:6">
      <c r="E102" t="s">
        <v>2469</v>
      </c>
      <c r="F102" t="s">
        <v>1904</v>
      </c>
    </row>
    <row r="103" spans="5:6">
      <c r="E103" t="s">
        <v>2470</v>
      </c>
      <c r="F103" t="s">
        <v>1905</v>
      </c>
    </row>
    <row r="104" spans="5:6">
      <c r="E104" t="s">
        <v>2471</v>
      </c>
      <c r="F104" t="s">
        <v>1906</v>
      </c>
    </row>
    <row r="105" spans="5:6">
      <c r="E105" t="s">
        <v>2472</v>
      </c>
      <c r="F105" t="s">
        <v>1907</v>
      </c>
    </row>
    <row r="106" spans="5:6">
      <c r="E106" t="s">
        <v>2473</v>
      </c>
      <c r="F106" t="s">
        <v>1908</v>
      </c>
    </row>
    <row r="107" spans="5:6">
      <c r="E107" t="s">
        <v>2474</v>
      </c>
      <c r="F107" t="s">
        <v>1909</v>
      </c>
    </row>
    <row r="108" spans="5:6">
      <c r="E108" t="s">
        <v>2475</v>
      </c>
      <c r="F108" t="s">
        <v>1910</v>
      </c>
    </row>
    <row r="109" spans="5:6">
      <c r="E109" t="s">
        <v>2476</v>
      </c>
      <c r="F109" t="s">
        <v>1911</v>
      </c>
    </row>
    <row r="110" spans="5:6">
      <c r="E110" t="s">
        <v>2477</v>
      </c>
      <c r="F110" t="s">
        <v>1912</v>
      </c>
    </row>
    <row r="111" spans="5:6">
      <c r="E111" t="s">
        <v>2478</v>
      </c>
      <c r="F111" t="s">
        <v>1913</v>
      </c>
    </row>
    <row r="112" spans="5:6">
      <c r="E112" t="s">
        <v>2479</v>
      </c>
      <c r="F112" t="s">
        <v>1914</v>
      </c>
    </row>
    <row r="113" spans="5:6">
      <c r="E113" t="s">
        <v>2480</v>
      </c>
      <c r="F113" t="s">
        <v>1915</v>
      </c>
    </row>
    <row r="114" spans="5:6">
      <c r="E114" t="s">
        <v>2481</v>
      </c>
      <c r="F114" t="s">
        <v>1916</v>
      </c>
    </row>
    <row r="115" spans="5:6">
      <c r="E115" t="s">
        <v>2482</v>
      </c>
      <c r="F115" t="s">
        <v>1917</v>
      </c>
    </row>
    <row r="116" spans="5:6">
      <c r="E116" t="s">
        <v>2483</v>
      </c>
      <c r="F116" t="s">
        <v>1918</v>
      </c>
    </row>
    <row r="117" spans="5:6">
      <c r="E117" t="s">
        <v>2484</v>
      </c>
      <c r="F117" t="s">
        <v>1919</v>
      </c>
    </row>
    <row r="118" spans="5:6">
      <c r="E118" t="s">
        <v>2485</v>
      </c>
      <c r="F118" t="s">
        <v>1920</v>
      </c>
    </row>
    <row r="119" spans="5:6">
      <c r="E119" t="s">
        <v>2486</v>
      </c>
      <c r="F119" t="s">
        <v>1921</v>
      </c>
    </row>
    <row r="120" spans="5:6">
      <c r="E120" t="s">
        <v>2487</v>
      </c>
      <c r="F120" t="s">
        <v>1922</v>
      </c>
    </row>
    <row r="121" spans="5:6">
      <c r="E121" t="s">
        <v>2488</v>
      </c>
      <c r="F121" t="s">
        <v>1923</v>
      </c>
    </row>
    <row r="122" spans="5:6">
      <c r="E122" t="s">
        <v>2489</v>
      </c>
      <c r="F122" t="s">
        <v>1924</v>
      </c>
    </row>
    <row r="123" spans="5:6">
      <c r="E123" t="s">
        <v>2490</v>
      </c>
      <c r="F123" t="s">
        <v>1925</v>
      </c>
    </row>
    <row r="124" spans="5:6">
      <c r="E124" t="s">
        <v>2491</v>
      </c>
      <c r="F124" t="s">
        <v>1926</v>
      </c>
    </row>
    <row r="125" spans="5:6">
      <c r="E125" t="s">
        <v>2492</v>
      </c>
      <c r="F125" t="s">
        <v>1927</v>
      </c>
    </row>
    <row r="126" spans="5:6">
      <c r="E126" t="s">
        <v>2493</v>
      </c>
      <c r="F126" t="s">
        <v>1928</v>
      </c>
    </row>
    <row r="127" spans="5:6">
      <c r="E127" t="s">
        <v>2494</v>
      </c>
      <c r="F127" t="s">
        <v>1929</v>
      </c>
    </row>
    <row r="128" spans="5:6">
      <c r="E128" t="s">
        <v>2495</v>
      </c>
      <c r="F128" t="s">
        <v>1930</v>
      </c>
    </row>
    <row r="129" spans="5:6">
      <c r="E129" t="s">
        <v>2496</v>
      </c>
      <c r="F129" t="s">
        <v>1931</v>
      </c>
    </row>
    <row r="130" spans="5:6">
      <c r="E130" t="s">
        <v>2497</v>
      </c>
      <c r="F130" t="s">
        <v>1932</v>
      </c>
    </row>
    <row r="131" spans="5:6">
      <c r="E131" t="s">
        <v>2498</v>
      </c>
      <c r="F131" t="s">
        <v>1933</v>
      </c>
    </row>
    <row r="132" spans="5:6">
      <c r="E132" t="s">
        <v>2499</v>
      </c>
      <c r="F132" t="s">
        <v>1934</v>
      </c>
    </row>
    <row r="133" spans="5:6">
      <c r="E133" t="s">
        <v>2500</v>
      </c>
      <c r="F133" t="s">
        <v>1935</v>
      </c>
    </row>
    <row r="134" spans="5:6">
      <c r="E134" t="s">
        <v>2501</v>
      </c>
      <c r="F134" t="s">
        <v>1936</v>
      </c>
    </row>
    <row r="135" spans="5:6">
      <c r="E135" t="s">
        <v>2502</v>
      </c>
      <c r="F135" t="s">
        <v>1937</v>
      </c>
    </row>
    <row r="136" spans="5:6">
      <c r="E136" t="s">
        <v>2503</v>
      </c>
      <c r="F136" t="s">
        <v>1938</v>
      </c>
    </row>
    <row r="137" spans="5:6">
      <c r="E137" t="s">
        <v>2504</v>
      </c>
      <c r="F137" t="s">
        <v>1939</v>
      </c>
    </row>
    <row r="138" spans="5:6">
      <c r="E138" t="s">
        <v>2505</v>
      </c>
      <c r="F138" t="s">
        <v>1940</v>
      </c>
    </row>
    <row r="139" spans="5:6">
      <c r="E139" t="s">
        <v>2506</v>
      </c>
      <c r="F139" t="s">
        <v>1941</v>
      </c>
    </row>
    <row r="140" spans="5:6">
      <c r="E140" t="s">
        <v>2507</v>
      </c>
      <c r="F140" t="s">
        <v>1942</v>
      </c>
    </row>
    <row r="141" spans="5:6">
      <c r="E141" t="s">
        <v>2508</v>
      </c>
      <c r="F141" t="s">
        <v>1943</v>
      </c>
    </row>
    <row r="142" spans="5:6">
      <c r="E142" t="s">
        <v>2509</v>
      </c>
      <c r="F142" t="s">
        <v>1944</v>
      </c>
    </row>
    <row r="143" spans="5:6">
      <c r="E143" t="s">
        <v>2510</v>
      </c>
      <c r="F143" t="s">
        <v>1945</v>
      </c>
    </row>
    <row r="144" spans="5:6">
      <c r="E144" t="s">
        <v>2511</v>
      </c>
      <c r="F144" t="s">
        <v>1946</v>
      </c>
    </row>
    <row r="145" spans="5:6">
      <c r="E145" t="s">
        <v>2512</v>
      </c>
      <c r="F145" t="s">
        <v>1947</v>
      </c>
    </row>
    <row r="146" spans="5:6">
      <c r="E146" t="s">
        <v>2513</v>
      </c>
      <c r="F146" t="s">
        <v>1948</v>
      </c>
    </row>
    <row r="147" spans="5:6">
      <c r="E147" t="s">
        <v>2514</v>
      </c>
      <c r="F147" t="s">
        <v>1949</v>
      </c>
    </row>
    <row r="148" spans="5:6">
      <c r="E148" t="s">
        <v>2515</v>
      </c>
      <c r="F148" t="s">
        <v>1950</v>
      </c>
    </row>
    <row r="149" spans="5:6">
      <c r="E149" t="s">
        <v>2516</v>
      </c>
      <c r="F149" t="s">
        <v>1951</v>
      </c>
    </row>
    <row r="150" spans="5:6">
      <c r="E150" t="s">
        <v>2517</v>
      </c>
      <c r="F150" t="s">
        <v>1952</v>
      </c>
    </row>
    <row r="151" spans="5:6">
      <c r="E151" t="s">
        <v>2518</v>
      </c>
      <c r="F151" t="s">
        <v>1953</v>
      </c>
    </row>
    <row r="152" spans="5:6">
      <c r="E152" t="s">
        <v>2519</v>
      </c>
      <c r="F152" t="s">
        <v>1954</v>
      </c>
    </row>
    <row r="153" spans="5:6">
      <c r="E153" t="s">
        <v>2520</v>
      </c>
      <c r="F153" t="s">
        <v>1955</v>
      </c>
    </row>
    <row r="154" spans="5:6">
      <c r="E154" t="s">
        <v>2521</v>
      </c>
      <c r="F154" t="s">
        <v>1956</v>
      </c>
    </row>
    <row r="155" spans="5:6">
      <c r="E155" t="s">
        <v>2522</v>
      </c>
      <c r="F155" t="s">
        <v>1957</v>
      </c>
    </row>
    <row r="156" spans="5:6">
      <c r="E156" t="s">
        <v>2523</v>
      </c>
      <c r="F156" t="s">
        <v>1958</v>
      </c>
    </row>
    <row r="157" spans="5:6">
      <c r="E157" t="s">
        <v>2524</v>
      </c>
      <c r="F157" t="s">
        <v>1959</v>
      </c>
    </row>
    <row r="158" spans="5:6">
      <c r="E158" t="s">
        <v>2525</v>
      </c>
      <c r="F158" t="s">
        <v>1960</v>
      </c>
    </row>
    <row r="159" spans="5:6">
      <c r="E159" t="s">
        <v>2526</v>
      </c>
      <c r="F159" t="s">
        <v>1961</v>
      </c>
    </row>
    <row r="160" spans="5:6">
      <c r="E160" t="s">
        <v>2527</v>
      </c>
      <c r="F160" t="s">
        <v>1962</v>
      </c>
    </row>
    <row r="161" spans="5:6">
      <c r="E161" t="s">
        <v>2528</v>
      </c>
      <c r="F161" t="s">
        <v>1963</v>
      </c>
    </row>
    <row r="162" spans="5:6">
      <c r="E162" t="s">
        <v>2529</v>
      </c>
      <c r="F162" t="s">
        <v>1964</v>
      </c>
    </row>
    <row r="163" spans="5:6">
      <c r="E163" t="s">
        <v>2530</v>
      </c>
      <c r="F163" t="s">
        <v>1965</v>
      </c>
    </row>
    <row r="164" spans="5:6">
      <c r="E164" t="s">
        <v>2531</v>
      </c>
      <c r="F164" t="s">
        <v>1966</v>
      </c>
    </row>
    <row r="165" spans="5:6">
      <c r="E165" t="s">
        <v>2532</v>
      </c>
      <c r="F165" t="s">
        <v>1967</v>
      </c>
    </row>
    <row r="166" spans="5:6">
      <c r="E166" t="s">
        <v>2533</v>
      </c>
      <c r="F166" t="s">
        <v>1968</v>
      </c>
    </row>
    <row r="167" spans="5:6">
      <c r="E167" t="s">
        <v>2534</v>
      </c>
      <c r="F167" t="s">
        <v>1969</v>
      </c>
    </row>
    <row r="168" spans="5:6">
      <c r="E168" t="s">
        <v>2535</v>
      </c>
      <c r="F168" t="s">
        <v>1970</v>
      </c>
    </row>
    <row r="169" spans="5:6">
      <c r="E169" t="s">
        <v>2536</v>
      </c>
      <c r="F169" t="s">
        <v>1971</v>
      </c>
    </row>
    <row r="170" spans="5:6">
      <c r="E170" t="s">
        <v>2537</v>
      </c>
      <c r="F170" t="s">
        <v>1972</v>
      </c>
    </row>
    <row r="171" spans="5:6">
      <c r="E171" t="s">
        <v>2538</v>
      </c>
      <c r="F171" t="s">
        <v>1973</v>
      </c>
    </row>
    <row r="172" spans="5:6">
      <c r="E172" t="s">
        <v>2539</v>
      </c>
      <c r="F172" t="s">
        <v>1974</v>
      </c>
    </row>
    <row r="173" spans="5:6">
      <c r="E173" t="s">
        <v>2540</v>
      </c>
      <c r="F173" t="s">
        <v>1975</v>
      </c>
    </row>
    <row r="174" spans="5:6">
      <c r="E174" t="s">
        <v>2541</v>
      </c>
      <c r="F174" t="s">
        <v>1976</v>
      </c>
    </row>
    <row r="175" spans="5:6">
      <c r="E175" t="s">
        <v>2542</v>
      </c>
      <c r="F175" t="s">
        <v>1977</v>
      </c>
    </row>
    <row r="176" spans="5:6">
      <c r="E176" t="s">
        <v>2543</v>
      </c>
      <c r="F176" t="s">
        <v>1978</v>
      </c>
    </row>
    <row r="177" spans="5:6">
      <c r="E177" t="s">
        <v>2544</v>
      </c>
      <c r="F177" t="s">
        <v>1979</v>
      </c>
    </row>
    <row r="178" spans="5:6">
      <c r="E178" t="s">
        <v>2545</v>
      </c>
      <c r="F178" t="s">
        <v>1980</v>
      </c>
    </row>
    <row r="179" spans="5:6">
      <c r="E179" t="s">
        <v>2546</v>
      </c>
      <c r="F179" t="s">
        <v>1981</v>
      </c>
    </row>
    <row r="180" spans="5:6">
      <c r="E180" t="s">
        <v>2547</v>
      </c>
      <c r="F180" t="s">
        <v>1982</v>
      </c>
    </row>
    <row r="181" spans="5:6">
      <c r="E181" t="s">
        <v>2548</v>
      </c>
      <c r="F181" t="s">
        <v>1983</v>
      </c>
    </row>
    <row r="182" spans="5:6">
      <c r="E182" t="s">
        <v>2549</v>
      </c>
      <c r="F182" t="s">
        <v>1984</v>
      </c>
    </row>
    <row r="183" spans="5:6">
      <c r="E183" t="s">
        <v>2550</v>
      </c>
      <c r="F183" t="s">
        <v>1985</v>
      </c>
    </row>
    <row r="184" spans="5:6">
      <c r="E184" t="s">
        <v>2551</v>
      </c>
      <c r="F184" t="s">
        <v>1986</v>
      </c>
    </row>
    <row r="185" spans="5:6">
      <c r="E185" t="s">
        <v>2552</v>
      </c>
      <c r="F185" t="s">
        <v>1987</v>
      </c>
    </row>
    <row r="186" spans="5:6">
      <c r="E186" t="s">
        <v>2553</v>
      </c>
      <c r="F186" t="s">
        <v>1988</v>
      </c>
    </row>
    <row r="187" spans="5:6">
      <c r="E187" t="s">
        <v>2554</v>
      </c>
      <c r="F187" t="s">
        <v>1989</v>
      </c>
    </row>
    <row r="188" spans="5:6">
      <c r="E188" t="s">
        <v>2555</v>
      </c>
      <c r="F188" t="s">
        <v>1990</v>
      </c>
    </row>
    <row r="189" spans="5:6">
      <c r="E189" t="s">
        <v>2556</v>
      </c>
      <c r="F189" t="s">
        <v>1991</v>
      </c>
    </row>
    <row r="190" spans="5:6">
      <c r="E190" t="s">
        <v>2557</v>
      </c>
      <c r="F190" t="s">
        <v>1992</v>
      </c>
    </row>
    <row r="191" spans="5:6">
      <c r="E191" t="s">
        <v>2558</v>
      </c>
      <c r="F191" t="s">
        <v>1993</v>
      </c>
    </row>
    <row r="192" spans="5:6">
      <c r="E192" t="s">
        <v>2559</v>
      </c>
      <c r="F192" t="s">
        <v>1994</v>
      </c>
    </row>
    <row r="193" spans="5:6">
      <c r="E193" t="s">
        <v>2560</v>
      </c>
      <c r="F193" t="s">
        <v>1995</v>
      </c>
    </row>
    <row r="194" spans="5:6">
      <c r="E194" t="s">
        <v>2561</v>
      </c>
      <c r="F194" t="s">
        <v>1996</v>
      </c>
    </row>
    <row r="195" spans="5:6">
      <c r="E195" t="s">
        <v>2562</v>
      </c>
      <c r="F195" t="s">
        <v>1997</v>
      </c>
    </row>
    <row r="196" spans="5:6">
      <c r="E196" t="s">
        <v>2563</v>
      </c>
      <c r="F196" t="s">
        <v>1998</v>
      </c>
    </row>
    <row r="197" spans="5:6">
      <c r="E197" t="s">
        <v>2564</v>
      </c>
      <c r="F197" t="s">
        <v>1999</v>
      </c>
    </row>
    <row r="198" spans="5:6">
      <c r="E198" t="s">
        <v>2565</v>
      </c>
      <c r="F198" t="s">
        <v>2000</v>
      </c>
    </row>
    <row r="199" spans="5:6">
      <c r="E199" t="s">
        <v>2566</v>
      </c>
      <c r="F199" t="s">
        <v>2001</v>
      </c>
    </row>
    <row r="200" spans="5:6">
      <c r="E200" t="s">
        <v>2567</v>
      </c>
      <c r="F200" t="s">
        <v>2002</v>
      </c>
    </row>
    <row r="201" spans="5:6">
      <c r="E201" t="s">
        <v>2568</v>
      </c>
      <c r="F201" t="s">
        <v>2003</v>
      </c>
    </row>
    <row r="202" spans="5:6">
      <c r="E202" t="s">
        <v>2569</v>
      </c>
      <c r="F202" t="s">
        <v>2004</v>
      </c>
    </row>
    <row r="203" spans="5:6">
      <c r="E203" t="s">
        <v>2570</v>
      </c>
      <c r="F203" t="s">
        <v>2005</v>
      </c>
    </row>
    <row r="204" spans="5:6">
      <c r="E204" t="s">
        <v>2571</v>
      </c>
      <c r="F204" t="s">
        <v>2006</v>
      </c>
    </row>
    <row r="205" spans="5:6">
      <c r="E205" t="s">
        <v>2572</v>
      </c>
      <c r="F205" t="s">
        <v>2007</v>
      </c>
    </row>
    <row r="206" spans="5:6">
      <c r="E206" t="s">
        <v>2573</v>
      </c>
      <c r="F206" t="s">
        <v>2008</v>
      </c>
    </row>
    <row r="207" spans="5:6">
      <c r="E207" t="s">
        <v>2574</v>
      </c>
      <c r="F207" t="s">
        <v>2009</v>
      </c>
    </row>
    <row r="208" spans="5:6">
      <c r="E208" t="s">
        <v>2575</v>
      </c>
      <c r="F208" t="s">
        <v>2010</v>
      </c>
    </row>
    <row r="209" spans="5:6">
      <c r="E209" t="s">
        <v>2576</v>
      </c>
      <c r="F209" t="s">
        <v>2011</v>
      </c>
    </row>
    <row r="210" spans="5:6">
      <c r="E210" t="s">
        <v>2577</v>
      </c>
      <c r="F210" t="s">
        <v>2012</v>
      </c>
    </row>
    <row r="211" spans="5:6">
      <c r="E211" t="s">
        <v>2578</v>
      </c>
      <c r="F211" t="s">
        <v>2013</v>
      </c>
    </row>
    <row r="212" spans="5:6">
      <c r="E212" t="s">
        <v>2579</v>
      </c>
      <c r="F212" t="s">
        <v>2014</v>
      </c>
    </row>
    <row r="213" spans="5:6">
      <c r="E213" t="s">
        <v>2580</v>
      </c>
      <c r="F213" t="s">
        <v>2015</v>
      </c>
    </row>
    <row r="214" spans="5:6">
      <c r="E214" t="s">
        <v>2581</v>
      </c>
      <c r="F214" t="s">
        <v>2016</v>
      </c>
    </row>
    <row r="215" spans="5:6">
      <c r="E215" t="s">
        <v>2582</v>
      </c>
      <c r="F215" t="s">
        <v>2017</v>
      </c>
    </row>
    <row r="216" spans="5:6">
      <c r="E216" t="s">
        <v>2583</v>
      </c>
      <c r="F216" t="s">
        <v>2018</v>
      </c>
    </row>
    <row r="217" spans="5:6">
      <c r="E217" t="s">
        <v>2584</v>
      </c>
      <c r="F217" t="s">
        <v>2019</v>
      </c>
    </row>
    <row r="218" spans="5:6">
      <c r="E218" t="s">
        <v>2585</v>
      </c>
      <c r="F218" t="s">
        <v>2020</v>
      </c>
    </row>
    <row r="219" spans="5:6">
      <c r="E219" t="s">
        <v>2586</v>
      </c>
      <c r="F219" t="s">
        <v>2021</v>
      </c>
    </row>
    <row r="220" spans="5:6">
      <c r="E220" t="s">
        <v>2587</v>
      </c>
      <c r="F220" t="s">
        <v>2022</v>
      </c>
    </row>
    <row r="221" spans="5:6">
      <c r="E221" t="s">
        <v>2588</v>
      </c>
      <c r="F221" t="s">
        <v>2023</v>
      </c>
    </row>
    <row r="222" spans="5:6">
      <c r="E222" t="s">
        <v>2589</v>
      </c>
      <c r="F222" t="s">
        <v>2024</v>
      </c>
    </row>
    <row r="223" spans="5:6">
      <c r="E223" t="s">
        <v>2590</v>
      </c>
      <c r="F223" t="s">
        <v>2025</v>
      </c>
    </row>
    <row r="224" spans="5:6">
      <c r="E224" t="s">
        <v>2591</v>
      </c>
      <c r="F224" t="s">
        <v>2026</v>
      </c>
    </row>
    <row r="225" spans="5:6">
      <c r="E225" t="s">
        <v>2592</v>
      </c>
      <c r="F225" t="s">
        <v>2027</v>
      </c>
    </row>
    <row r="226" spans="5:6">
      <c r="E226" t="s">
        <v>2593</v>
      </c>
      <c r="F226" t="s">
        <v>2028</v>
      </c>
    </row>
    <row r="227" spans="5:6">
      <c r="E227" t="s">
        <v>2594</v>
      </c>
      <c r="F227" t="s">
        <v>2029</v>
      </c>
    </row>
    <row r="228" spans="5:6">
      <c r="E228" t="s">
        <v>2595</v>
      </c>
      <c r="F228" t="s">
        <v>2030</v>
      </c>
    </row>
    <row r="229" spans="5:6">
      <c r="E229" t="s">
        <v>2596</v>
      </c>
      <c r="F229" t="s">
        <v>2031</v>
      </c>
    </row>
    <row r="230" spans="5:6">
      <c r="E230" t="s">
        <v>2597</v>
      </c>
      <c r="F230" t="s">
        <v>2032</v>
      </c>
    </row>
    <row r="231" spans="5:6">
      <c r="E231" t="s">
        <v>2598</v>
      </c>
      <c r="F231" t="s">
        <v>2033</v>
      </c>
    </row>
    <row r="232" spans="5:6">
      <c r="E232" t="s">
        <v>2599</v>
      </c>
      <c r="F232" t="s">
        <v>2034</v>
      </c>
    </row>
    <row r="233" spans="5:6">
      <c r="E233" t="s">
        <v>2600</v>
      </c>
      <c r="F233" t="s">
        <v>2035</v>
      </c>
    </row>
    <row r="234" spans="5:6">
      <c r="E234" t="s">
        <v>2601</v>
      </c>
      <c r="F234" t="s">
        <v>2036</v>
      </c>
    </row>
    <row r="235" spans="5:6">
      <c r="E235" t="s">
        <v>2602</v>
      </c>
      <c r="F235" t="s">
        <v>2037</v>
      </c>
    </row>
    <row r="236" spans="5:6">
      <c r="E236" t="s">
        <v>2603</v>
      </c>
      <c r="F236" t="s">
        <v>2038</v>
      </c>
    </row>
    <row r="237" spans="5:6">
      <c r="E237" t="s">
        <v>2604</v>
      </c>
      <c r="F237" t="s">
        <v>2039</v>
      </c>
    </row>
    <row r="238" spans="5:6">
      <c r="E238" t="s">
        <v>2605</v>
      </c>
      <c r="F238" t="s">
        <v>2040</v>
      </c>
    </row>
    <row r="239" spans="5:6">
      <c r="E239" t="s">
        <v>2606</v>
      </c>
      <c r="F239" t="s">
        <v>2041</v>
      </c>
    </row>
    <row r="240" spans="5:6">
      <c r="E240" t="s">
        <v>2607</v>
      </c>
      <c r="F240" t="s">
        <v>2042</v>
      </c>
    </row>
    <row r="241" spans="5:6">
      <c r="E241" t="s">
        <v>2608</v>
      </c>
      <c r="F241" t="s">
        <v>2043</v>
      </c>
    </row>
    <row r="242" spans="5:6">
      <c r="E242" t="s">
        <v>2609</v>
      </c>
      <c r="F242" t="s">
        <v>2044</v>
      </c>
    </row>
    <row r="243" spans="5:6">
      <c r="E243" t="s">
        <v>2610</v>
      </c>
      <c r="F243" t="s">
        <v>2045</v>
      </c>
    </row>
    <row r="244" spans="5:6">
      <c r="E244" t="s">
        <v>2611</v>
      </c>
      <c r="F244" t="s">
        <v>2046</v>
      </c>
    </row>
    <row r="245" spans="5:6">
      <c r="E245" t="s">
        <v>2612</v>
      </c>
      <c r="F245" t="s">
        <v>2047</v>
      </c>
    </row>
    <row r="246" spans="5:6">
      <c r="E246" t="s">
        <v>2613</v>
      </c>
      <c r="F246" t="s">
        <v>2048</v>
      </c>
    </row>
    <row r="247" spans="5:6">
      <c r="E247" t="s">
        <v>2614</v>
      </c>
      <c r="F247" t="s">
        <v>2049</v>
      </c>
    </row>
    <row r="248" spans="5:6">
      <c r="E248" t="s">
        <v>2615</v>
      </c>
      <c r="F248" t="s">
        <v>2050</v>
      </c>
    </row>
    <row r="249" spans="5:6">
      <c r="E249" t="s">
        <v>2616</v>
      </c>
      <c r="F249" t="s">
        <v>2051</v>
      </c>
    </row>
    <row r="250" spans="5:6">
      <c r="E250" t="s">
        <v>2617</v>
      </c>
      <c r="F250" t="s">
        <v>2052</v>
      </c>
    </row>
    <row r="251" spans="5:6">
      <c r="E251" t="s">
        <v>2618</v>
      </c>
      <c r="F251" t="s">
        <v>2053</v>
      </c>
    </row>
    <row r="252" spans="5:6">
      <c r="E252" t="s">
        <v>2619</v>
      </c>
      <c r="F252" t="s">
        <v>2054</v>
      </c>
    </row>
    <row r="253" spans="5:6">
      <c r="E253" t="s">
        <v>2620</v>
      </c>
      <c r="F253" t="s">
        <v>2055</v>
      </c>
    </row>
    <row r="254" spans="5:6">
      <c r="E254" t="s">
        <v>2621</v>
      </c>
      <c r="F254" t="s">
        <v>2056</v>
      </c>
    </row>
    <row r="255" spans="5:6">
      <c r="E255" t="s">
        <v>2622</v>
      </c>
      <c r="F255" t="s">
        <v>2057</v>
      </c>
    </row>
    <row r="256" spans="5:6">
      <c r="E256" t="s">
        <v>2623</v>
      </c>
      <c r="F256" t="s">
        <v>2058</v>
      </c>
    </row>
    <row r="257" spans="5:6">
      <c r="E257" t="s">
        <v>2624</v>
      </c>
      <c r="F257" t="s">
        <v>2059</v>
      </c>
    </row>
    <row r="258" spans="5:6">
      <c r="E258" t="s">
        <v>2625</v>
      </c>
      <c r="F258" t="s">
        <v>2060</v>
      </c>
    </row>
    <row r="259" spans="5:6">
      <c r="E259" t="s">
        <v>2626</v>
      </c>
      <c r="F259" t="s">
        <v>2061</v>
      </c>
    </row>
    <row r="260" spans="5:6">
      <c r="E260" t="s">
        <v>2627</v>
      </c>
      <c r="F260" t="s">
        <v>2062</v>
      </c>
    </row>
    <row r="261" spans="5:6">
      <c r="E261" t="s">
        <v>2628</v>
      </c>
      <c r="F261" t="s">
        <v>2063</v>
      </c>
    </row>
    <row r="262" spans="5:6">
      <c r="E262" t="s">
        <v>2629</v>
      </c>
      <c r="F262" t="s">
        <v>2064</v>
      </c>
    </row>
    <row r="263" spans="5:6">
      <c r="E263" t="s">
        <v>2630</v>
      </c>
      <c r="F263" t="s">
        <v>2065</v>
      </c>
    </row>
    <row r="264" spans="5:6">
      <c r="E264" t="s">
        <v>2631</v>
      </c>
      <c r="F264" t="s">
        <v>2066</v>
      </c>
    </row>
    <row r="265" spans="5:6">
      <c r="E265" t="s">
        <v>2632</v>
      </c>
      <c r="F265" t="s">
        <v>2067</v>
      </c>
    </row>
    <row r="266" spans="5:6">
      <c r="E266" t="s">
        <v>2633</v>
      </c>
      <c r="F266" t="s">
        <v>2068</v>
      </c>
    </row>
    <row r="267" spans="5:6">
      <c r="E267" t="s">
        <v>2634</v>
      </c>
      <c r="F267" t="s">
        <v>2069</v>
      </c>
    </row>
    <row r="268" spans="5:6">
      <c r="E268" t="s">
        <v>2635</v>
      </c>
      <c r="F268" t="s">
        <v>2070</v>
      </c>
    </row>
    <row r="269" spans="5:6">
      <c r="E269" t="s">
        <v>2636</v>
      </c>
      <c r="F269" t="s">
        <v>2071</v>
      </c>
    </row>
    <row r="270" spans="5:6">
      <c r="E270" t="s">
        <v>2637</v>
      </c>
      <c r="F270" t="s">
        <v>2072</v>
      </c>
    </row>
    <row r="271" spans="5:6">
      <c r="E271" t="s">
        <v>2638</v>
      </c>
      <c r="F271" t="s">
        <v>2073</v>
      </c>
    </row>
    <row r="272" spans="5:6">
      <c r="E272" t="s">
        <v>2639</v>
      </c>
      <c r="F272" t="s">
        <v>2074</v>
      </c>
    </row>
    <row r="273" spans="5:6">
      <c r="E273" t="s">
        <v>2640</v>
      </c>
      <c r="F273" t="s">
        <v>2075</v>
      </c>
    </row>
    <row r="274" spans="5:6">
      <c r="E274" t="s">
        <v>2641</v>
      </c>
      <c r="F274" t="s">
        <v>2076</v>
      </c>
    </row>
    <row r="275" spans="5:6">
      <c r="E275" t="s">
        <v>2642</v>
      </c>
      <c r="F275" t="s">
        <v>2077</v>
      </c>
    </row>
    <row r="276" spans="5:6">
      <c r="E276" t="s">
        <v>2643</v>
      </c>
      <c r="F276" t="s">
        <v>2078</v>
      </c>
    </row>
    <row r="277" spans="5:6">
      <c r="E277" t="s">
        <v>2644</v>
      </c>
      <c r="F277" t="s">
        <v>2079</v>
      </c>
    </row>
    <row r="278" spans="5:6">
      <c r="E278" t="s">
        <v>2645</v>
      </c>
      <c r="F278" t="s">
        <v>2080</v>
      </c>
    </row>
    <row r="279" spans="5:6">
      <c r="E279" t="s">
        <v>2646</v>
      </c>
      <c r="F279" t="s">
        <v>2081</v>
      </c>
    </row>
    <row r="280" spans="5:6">
      <c r="E280" t="s">
        <v>2647</v>
      </c>
      <c r="F280" t="s">
        <v>2082</v>
      </c>
    </row>
    <row r="281" spans="5:6">
      <c r="E281" t="s">
        <v>2648</v>
      </c>
      <c r="F281" t="s">
        <v>2083</v>
      </c>
    </row>
    <row r="282" spans="5:6">
      <c r="E282" t="s">
        <v>2649</v>
      </c>
      <c r="F282" t="s">
        <v>2084</v>
      </c>
    </row>
    <row r="283" spans="5:6">
      <c r="E283" t="s">
        <v>2650</v>
      </c>
      <c r="F283" t="s">
        <v>2085</v>
      </c>
    </row>
    <row r="284" spans="5:6">
      <c r="E284" t="s">
        <v>2651</v>
      </c>
      <c r="F284" t="s">
        <v>2086</v>
      </c>
    </row>
    <row r="285" spans="5:6">
      <c r="E285" t="s">
        <v>2652</v>
      </c>
      <c r="F285" t="s">
        <v>2087</v>
      </c>
    </row>
    <row r="286" spans="5:6">
      <c r="E286" t="s">
        <v>2653</v>
      </c>
      <c r="F286" t="s">
        <v>2088</v>
      </c>
    </row>
    <row r="287" spans="5:6">
      <c r="E287" t="s">
        <v>2654</v>
      </c>
      <c r="F287" t="s">
        <v>2089</v>
      </c>
    </row>
    <row r="288" spans="5:6">
      <c r="E288" t="s">
        <v>2655</v>
      </c>
      <c r="F288" t="s">
        <v>2090</v>
      </c>
    </row>
    <row r="289" spans="5:6">
      <c r="E289" t="s">
        <v>2656</v>
      </c>
      <c r="F289" t="s">
        <v>2091</v>
      </c>
    </row>
    <row r="290" spans="5:6">
      <c r="E290" t="s">
        <v>2657</v>
      </c>
      <c r="F290" t="s">
        <v>2092</v>
      </c>
    </row>
    <row r="291" spans="5:6">
      <c r="E291" t="s">
        <v>2658</v>
      </c>
      <c r="F291" t="s">
        <v>2093</v>
      </c>
    </row>
    <row r="292" spans="5:6">
      <c r="E292" t="s">
        <v>2659</v>
      </c>
      <c r="F292" t="s">
        <v>2094</v>
      </c>
    </row>
    <row r="293" spans="5:6">
      <c r="E293" t="s">
        <v>2660</v>
      </c>
      <c r="F293" t="s">
        <v>2095</v>
      </c>
    </row>
    <row r="294" spans="5:6">
      <c r="E294" t="s">
        <v>2661</v>
      </c>
      <c r="F294" t="s">
        <v>2096</v>
      </c>
    </row>
    <row r="295" spans="5:6">
      <c r="E295" t="s">
        <v>2662</v>
      </c>
      <c r="F295" t="s">
        <v>2097</v>
      </c>
    </row>
    <row r="296" spans="5:6">
      <c r="E296" t="s">
        <v>2663</v>
      </c>
      <c r="F296" t="s">
        <v>2098</v>
      </c>
    </row>
    <row r="297" spans="5:6">
      <c r="E297" t="s">
        <v>2664</v>
      </c>
      <c r="F297" t="s">
        <v>2099</v>
      </c>
    </row>
    <row r="298" spans="5:6">
      <c r="E298" t="s">
        <v>2665</v>
      </c>
      <c r="F298" t="s">
        <v>2100</v>
      </c>
    </row>
    <row r="299" spans="5:6">
      <c r="E299" t="s">
        <v>2666</v>
      </c>
      <c r="F299" t="s">
        <v>2101</v>
      </c>
    </row>
    <row r="300" spans="5:6">
      <c r="E300" t="s">
        <v>2667</v>
      </c>
      <c r="F300" t="s">
        <v>2102</v>
      </c>
    </row>
    <row r="301" spans="5:6">
      <c r="E301" t="s">
        <v>2668</v>
      </c>
      <c r="F301" t="s">
        <v>2103</v>
      </c>
    </row>
    <row r="302" spans="5:6">
      <c r="E302" t="s">
        <v>2669</v>
      </c>
      <c r="F302" t="s">
        <v>2104</v>
      </c>
    </row>
    <row r="303" spans="5:6">
      <c r="E303" t="s">
        <v>2670</v>
      </c>
      <c r="F303" t="s">
        <v>2105</v>
      </c>
    </row>
    <row r="304" spans="5:6">
      <c r="E304" t="s">
        <v>2671</v>
      </c>
      <c r="F304" t="s">
        <v>2106</v>
      </c>
    </row>
    <row r="305" spans="5:6">
      <c r="E305" t="s">
        <v>2672</v>
      </c>
      <c r="F305" t="s">
        <v>2107</v>
      </c>
    </row>
    <row r="306" spans="5:6">
      <c r="E306" t="s">
        <v>2673</v>
      </c>
      <c r="F306" t="s">
        <v>2108</v>
      </c>
    </row>
    <row r="307" spans="5:6">
      <c r="E307" t="s">
        <v>2674</v>
      </c>
      <c r="F307" t="s">
        <v>2109</v>
      </c>
    </row>
    <row r="308" spans="5:6">
      <c r="E308" t="s">
        <v>2675</v>
      </c>
      <c r="F308" t="s">
        <v>2110</v>
      </c>
    </row>
    <row r="309" spans="5:6">
      <c r="E309" t="s">
        <v>2676</v>
      </c>
      <c r="F309" t="s">
        <v>2111</v>
      </c>
    </row>
    <row r="310" spans="5:6">
      <c r="E310" t="s">
        <v>2677</v>
      </c>
      <c r="F310" t="s">
        <v>2112</v>
      </c>
    </row>
    <row r="311" spans="5:6">
      <c r="E311" t="s">
        <v>2678</v>
      </c>
      <c r="F311" t="s">
        <v>2113</v>
      </c>
    </row>
    <row r="312" spans="5:6">
      <c r="E312" t="s">
        <v>2679</v>
      </c>
      <c r="F312" t="s">
        <v>2114</v>
      </c>
    </row>
    <row r="313" spans="5:6">
      <c r="E313" t="s">
        <v>2680</v>
      </c>
      <c r="F313" t="s">
        <v>2115</v>
      </c>
    </row>
    <row r="314" spans="5:6">
      <c r="E314" t="s">
        <v>2681</v>
      </c>
      <c r="F314" t="s">
        <v>2116</v>
      </c>
    </row>
    <row r="315" spans="5:6">
      <c r="E315" t="s">
        <v>2682</v>
      </c>
      <c r="F315" t="s">
        <v>2117</v>
      </c>
    </row>
    <row r="316" spans="5:6">
      <c r="E316" t="s">
        <v>2683</v>
      </c>
      <c r="F316" t="s">
        <v>2118</v>
      </c>
    </row>
    <row r="317" spans="5:6">
      <c r="E317" t="s">
        <v>2684</v>
      </c>
      <c r="F317" t="s">
        <v>2119</v>
      </c>
    </row>
    <row r="318" spans="5:6">
      <c r="E318" t="s">
        <v>2685</v>
      </c>
      <c r="F318" t="s">
        <v>2120</v>
      </c>
    </row>
    <row r="319" spans="5:6">
      <c r="E319" t="s">
        <v>2686</v>
      </c>
      <c r="F319" t="s">
        <v>2121</v>
      </c>
    </row>
    <row r="320" spans="5:6">
      <c r="E320" t="s">
        <v>2687</v>
      </c>
      <c r="F320" t="s">
        <v>2122</v>
      </c>
    </row>
    <row r="321" spans="5:6">
      <c r="E321" t="s">
        <v>2688</v>
      </c>
      <c r="F321" t="s">
        <v>2123</v>
      </c>
    </row>
    <row r="322" spans="5:6">
      <c r="E322" t="s">
        <v>2689</v>
      </c>
      <c r="F322" t="s">
        <v>2124</v>
      </c>
    </row>
    <row r="323" spans="5:6">
      <c r="E323" t="s">
        <v>2690</v>
      </c>
      <c r="F323" t="s">
        <v>2125</v>
      </c>
    </row>
    <row r="324" spans="5:6">
      <c r="E324" t="s">
        <v>2691</v>
      </c>
      <c r="F324" t="s">
        <v>2126</v>
      </c>
    </row>
    <row r="325" spans="5:6">
      <c r="E325" t="s">
        <v>2692</v>
      </c>
      <c r="F325" t="s">
        <v>2127</v>
      </c>
    </row>
    <row r="326" spans="5:6">
      <c r="E326" t="s">
        <v>2693</v>
      </c>
      <c r="F326" t="s">
        <v>2128</v>
      </c>
    </row>
    <row r="327" spans="5:6">
      <c r="E327" t="s">
        <v>2694</v>
      </c>
      <c r="F327" t="s">
        <v>2129</v>
      </c>
    </row>
    <row r="328" spans="5:6">
      <c r="E328" t="s">
        <v>2695</v>
      </c>
      <c r="F328" t="s">
        <v>2130</v>
      </c>
    </row>
    <row r="329" spans="5:6">
      <c r="E329" t="s">
        <v>2696</v>
      </c>
      <c r="F329" t="s">
        <v>2131</v>
      </c>
    </row>
    <row r="330" spans="5:6">
      <c r="E330" t="s">
        <v>2697</v>
      </c>
      <c r="F330" t="s">
        <v>2132</v>
      </c>
    </row>
    <row r="331" spans="5:6">
      <c r="E331" t="s">
        <v>2698</v>
      </c>
      <c r="F331" t="s">
        <v>2133</v>
      </c>
    </row>
    <row r="332" spans="5:6">
      <c r="E332" t="s">
        <v>2699</v>
      </c>
      <c r="F332" t="s">
        <v>2134</v>
      </c>
    </row>
    <row r="333" spans="5:6">
      <c r="E333" t="s">
        <v>2700</v>
      </c>
      <c r="F333" t="s">
        <v>2135</v>
      </c>
    </row>
    <row r="334" spans="5:6">
      <c r="E334" t="s">
        <v>2701</v>
      </c>
      <c r="F334" t="s">
        <v>2136</v>
      </c>
    </row>
    <row r="335" spans="5:6">
      <c r="E335" t="s">
        <v>2702</v>
      </c>
      <c r="F335" t="s">
        <v>2137</v>
      </c>
    </row>
    <row r="336" spans="5:6">
      <c r="E336" t="s">
        <v>2703</v>
      </c>
      <c r="F336" t="s">
        <v>2138</v>
      </c>
    </row>
    <row r="337" spans="5:6">
      <c r="E337" t="s">
        <v>2704</v>
      </c>
      <c r="F337" t="s">
        <v>2139</v>
      </c>
    </row>
    <row r="338" spans="5:6">
      <c r="E338" t="s">
        <v>2705</v>
      </c>
      <c r="F338" t="s">
        <v>2140</v>
      </c>
    </row>
    <row r="339" spans="5:6">
      <c r="E339" t="s">
        <v>2706</v>
      </c>
      <c r="F339" t="s">
        <v>2141</v>
      </c>
    </row>
    <row r="340" spans="5:6">
      <c r="E340" t="s">
        <v>2707</v>
      </c>
      <c r="F340" t="s">
        <v>2142</v>
      </c>
    </row>
    <row r="341" spans="5:6">
      <c r="E341" t="s">
        <v>2708</v>
      </c>
      <c r="F341" t="s">
        <v>2143</v>
      </c>
    </row>
    <row r="342" spans="5:6">
      <c r="E342" t="s">
        <v>2709</v>
      </c>
      <c r="F342" t="s">
        <v>2144</v>
      </c>
    </row>
    <row r="343" spans="5:6">
      <c r="E343" t="s">
        <v>2710</v>
      </c>
      <c r="F343" t="s">
        <v>2145</v>
      </c>
    </row>
    <row r="344" spans="5:6">
      <c r="E344" t="s">
        <v>2711</v>
      </c>
      <c r="F344" t="s">
        <v>2146</v>
      </c>
    </row>
    <row r="345" spans="5:6">
      <c r="E345" t="s">
        <v>2712</v>
      </c>
      <c r="F345" t="s">
        <v>2147</v>
      </c>
    </row>
    <row r="346" spans="5:6">
      <c r="E346" t="s">
        <v>2713</v>
      </c>
      <c r="F346" t="s">
        <v>2148</v>
      </c>
    </row>
    <row r="347" spans="5:6">
      <c r="E347" t="s">
        <v>2714</v>
      </c>
      <c r="F347" t="s">
        <v>2149</v>
      </c>
    </row>
    <row r="348" spans="5:6">
      <c r="E348" t="s">
        <v>2715</v>
      </c>
      <c r="F348" t="s">
        <v>2150</v>
      </c>
    </row>
    <row r="349" spans="5:6">
      <c r="E349" t="s">
        <v>2716</v>
      </c>
      <c r="F349" t="s">
        <v>2151</v>
      </c>
    </row>
    <row r="350" spans="5:6">
      <c r="E350" t="s">
        <v>2717</v>
      </c>
      <c r="F350" t="s">
        <v>2152</v>
      </c>
    </row>
    <row r="351" spans="5:6">
      <c r="E351" t="s">
        <v>2718</v>
      </c>
      <c r="F351" t="s">
        <v>2153</v>
      </c>
    </row>
    <row r="352" spans="5:6">
      <c r="E352" t="s">
        <v>2719</v>
      </c>
      <c r="F352" t="s">
        <v>2154</v>
      </c>
    </row>
    <row r="353" spans="5:6">
      <c r="E353" t="s">
        <v>2720</v>
      </c>
      <c r="F353" t="s">
        <v>2155</v>
      </c>
    </row>
    <row r="354" spans="5:6">
      <c r="E354" t="s">
        <v>2721</v>
      </c>
      <c r="F354" t="s">
        <v>2156</v>
      </c>
    </row>
    <row r="355" spans="5:6">
      <c r="E355" t="s">
        <v>2722</v>
      </c>
      <c r="F355" t="s">
        <v>2157</v>
      </c>
    </row>
    <row r="356" spans="5:6">
      <c r="E356" t="s">
        <v>2723</v>
      </c>
      <c r="F356" t="s">
        <v>2158</v>
      </c>
    </row>
    <row r="357" spans="5:6">
      <c r="E357" t="s">
        <v>2724</v>
      </c>
      <c r="F357" t="s">
        <v>2159</v>
      </c>
    </row>
    <row r="358" spans="5:6">
      <c r="E358" t="s">
        <v>2725</v>
      </c>
      <c r="F358" t="s">
        <v>2160</v>
      </c>
    </row>
    <row r="359" spans="5:6">
      <c r="E359" t="s">
        <v>2726</v>
      </c>
      <c r="F359" t="s">
        <v>2161</v>
      </c>
    </row>
    <row r="360" spans="5:6">
      <c r="E360" t="s">
        <v>2727</v>
      </c>
      <c r="F360" t="s">
        <v>2162</v>
      </c>
    </row>
    <row r="361" spans="5:6">
      <c r="E361" t="s">
        <v>2728</v>
      </c>
      <c r="F361" t="s">
        <v>2163</v>
      </c>
    </row>
    <row r="362" spans="5:6">
      <c r="E362" t="s">
        <v>2729</v>
      </c>
      <c r="F362" t="s">
        <v>2164</v>
      </c>
    </row>
    <row r="363" spans="5:6">
      <c r="E363" t="s">
        <v>2730</v>
      </c>
      <c r="F363" t="s">
        <v>2165</v>
      </c>
    </row>
    <row r="364" spans="5:6">
      <c r="E364" t="s">
        <v>2731</v>
      </c>
      <c r="F364" t="s">
        <v>2166</v>
      </c>
    </row>
    <row r="365" spans="5:6">
      <c r="E365" t="s">
        <v>2732</v>
      </c>
      <c r="F365" t="s">
        <v>2167</v>
      </c>
    </row>
    <row r="366" spans="5:6">
      <c r="E366" t="s">
        <v>2733</v>
      </c>
      <c r="F366" t="s">
        <v>2168</v>
      </c>
    </row>
    <row r="367" spans="5:6">
      <c r="E367" t="s">
        <v>2734</v>
      </c>
      <c r="F367" t="s">
        <v>2169</v>
      </c>
    </row>
    <row r="368" spans="5:6">
      <c r="E368" t="s">
        <v>2735</v>
      </c>
      <c r="F368" t="s">
        <v>2170</v>
      </c>
    </row>
    <row r="369" spans="5:6">
      <c r="E369" t="s">
        <v>2736</v>
      </c>
      <c r="F369" t="s">
        <v>2171</v>
      </c>
    </row>
    <row r="370" spans="5:6">
      <c r="E370" t="s">
        <v>2737</v>
      </c>
      <c r="F370" t="s">
        <v>2172</v>
      </c>
    </row>
    <row r="371" spans="5:6">
      <c r="E371" t="s">
        <v>2738</v>
      </c>
      <c r="F371" t="s">
        <v>2173</v>
      </c>
    </row>
    <row r="372" spans="5:6">
      <c r="E372" t="s">
        <v>2739</v>
      </c>
      <c r="F372" t="s">
        <v>2174</v>
      </c>
    </row>
    <row r="373" spans="5:6">
      <c r="E373" t="s">
        <v>2740</v>
      </c>
      <c r="F373" t="s">
        <v>2175</v>
      </c>
    </row>
    <row r="374" spans="5:6">
      <c r="E374" t="s">
        <v>2741</v>
      </c>
      <c r="F374" t="s">
        <v>2176</v>
      </c>
    </row>
    <row r="375" spans="5:6">
      <c r="E375" t="s">
        <v>2742</v>
      </c>
      <c r="F375" t="s">
        <v>2177</v>
      </c>
    </row>
    <row r="376" spans="5:6">
      <c r="E376" t="s">
        <v>2743</v>
      </c>
      <c r="F376" t="s">
        <v>2178</v>
      </c>
    </row>
    <row r="377" spans="5:6">
      <c r="E377" t="s">
        <v>2744</v>
      </c>
      <c r="F377" t="s">
        <v>2179</v>
      </c>
    </row>
    <row r="378" spans="5:6">
      <c r="E378" t="s">
        <v>2745</v>
      </c>
      <c r="F378" t="s">
        <v>2180</v>
      </c>
    </row>
    <row r="379" spans="5:6">
      <c r="E379" t="s">
        <v>2746</v>
      </c>
      <c r="F379" t="s">
        <v>2181</v>
      </c>
    </row>
    <row r="380" spans="5:6">
      <c r="E380" t="s">
        <v>2747</v>
      </c>
      <c r="F380" t="s">
        <v>2182</v>
      </c>
    </row>
    <row r="381" spans="5:6">
      <c r="E381" t="s">
        <v>2748</v>
      </c>
      <c r="F381" t="s">
        <v>2183</v>
      </c>
    </row>
    <row r="382" spans="5:6">
      <c r="E382" t="s">
        <v>2749</v>
      </c>
      <c r="F382" t="s">
        <v>2184</v>
      </c>
    </row>
    <row r="383" spans="5:6">
      <c r="E383" t="s">
        <v>2750</v>
      </c>
      <c r="F383" t="s">
        <v>2185</v>
      </c>
    </row>
    <row r="384" spans="5:6">
      <c r="E384" t="s">
        <v>2751</v>
      </c>
      <c r="F384" t="s">
        <v>2186</v>
      </c>
    </row>
    <row r="385" spans="5:6">
      <c r="E385" t="s">
        <v>2752</v>
      </c>
      <c r="F385" t="s">
        <v>2187</v>
      </c>
    </row>
    <row r="386" spans="5:6">
      <c r="E386" t="s">
        <v>2753</v>
      </c>
      <c r="F386" t="s">
        <v>2188</v>
      </c>
    </row>
    <row r="387" spans="5:6">
      <c r="E387" t="s">
        <v>2754</v>
      </c>
      <c r="F387" t="s">
        <v>2189</v>
      </c>
    </row>
    <row r="388" spans="5:6">
      <c r="E388" t="s">
        <v>2755</v>
      </c>
      <c r="F388" t="s">
        <v>2190</v>
      </c>
    </row>
    <row r="389" spans="5:6">
      <c r="E389" t="s">
        <v>2756</v>
      </c>
      <c r="F389" t="s">
        <v>2191</v>
      </c>
    </row>
    <row r="390" spans="5:6">
      <c r="E390" t="s">
        <v>2757</v>
      </c>
      <c r="F390" t="s">
        <v>2192</v>
      </c>
    </row>
    <row r="391" spans="5:6">
      <c r="E391" t="s">
        <v>2758</v>
      </c>
      <c r="F391" t="s">
        <v>2193</v>
      </c>
    </row>
    <row r="392" spans="5:6">
      <c r="E392" t="s">
        <v>2759</v>
      </c>
      <c r="F392" t="s">
        <v>2194</v>
      </c>
    </row>
    <row r="393" spans="5:6">
      <c r="E393" t="s">
        <v>2760</v>
      </c>
      <c r="F393" t="s">
        <v>2195</v>
      </c>
    </row>
    <row r="394" spans="5:6">
      <c r="E394" t="s">
        <v>2761</v>
      </c>
      <c r="F394" t="s">
        <v>2196</v>
      </c>
    </row>
    <row r="395" spans="5:6">
      <c r="E395" t="s">
        <v>2762</v>
      </c>
      <c r="F395" t="s">
        <v>2197</v>
      </c>
    </row>
    <row r="396" spans="5:6">
      <c r="E396" t="s">
        <v>2763</v>
      </c>
      <c r="F396" t="s">
        <v>2198</v>
      </c>
    </row>
    <row r="397" spans="5:6">
      <c r="E397" t="s">
        <v>2764</v>
      </c>
      <c r="F397" t="s">
        <v>2199</v>
      </c>
    </row>
    <row r="398" spans="5:6">
      <c r="E398" t="s">
        <v>2765</v>
      </c>
      <c r="F398" t="s">
        <v>2200</v>
      </c>
    </row>
    <row r="399" spans="5:6">
      <c r="E399" t="s">
        <v>2766</v>
      </c>
      <c r="F399" t="s">
        <v>2201</v>
      </c>
    </row>
    <row r="400" spans="5:6">
      <c r="E400" t="s">
        <v>2767</v>
      </c>
      <c r="F400" t="s">
        <v>2202</v>
      </c>
    </row>
    <row r="401" spans="5:6">
      <c r="E401" t="s">
        <v>2768</v>
      </c>
      <c r="F401" t="s">
        <v>2203</v>
      </c>
    </row>
    <row r="402" spans="5:6">
      <c r="E402" t="s">
        <v>2769</v>
      </c>
      <c r="F402" t="s">
        <v>2204</v>
      </c>
    </row>
    <row r="403" spans="5:6">
      <c r="E403" t="s">
        <v>2770</v>
      </c>
      <c r="F403" t="s">
        <v>2205</v>
      </c>
    </row>
    <row r="404" spans="5:6">
      <c r="E404" t="s">
        <v>2771</v>
      </c>
      <c r="F404" t="s">
        <v>2206</v>
      </c>
    </row>
    <row r="405" spans="5:6">
      <c r="E405" t="s">
        <v>2772</v>
      </c>
      <c r="F405" t="s">
        <v>2207</v>
      </c>
    </row>
    <row r="406" spans="5:6">
      <c r="E406" t="s">
        <v>2773</v>
      </c>
      <c r="F406" t="s">
        <v>2208</v>
      </c>
    </row>
    <row r="407" spans="5:6">
      <c r="E407" t="s">
        <v>2774</v>
      </c>
      <c r="F407" t="s">
        <v>2209</v>
      </c>
    </row>
    <row r="408" spans="5:6">
      <c r="E408" t="s">
        <v>2775</v>
      </c>
      <c r="F408" t="s">
        <v>2210</v>
      </c>
    </row>
    <row r="409" spans="5:6">
      <c r="E409" t="s">
        <v>2776</v>
      </c>
      <c r="F409" t="s">
        <v>2211</v>
      </c>
    </row>
    <row r="410" spans="5:6">
      <c r="E410" t="s">
        <v>2777</v>
      </c>
      <c r="F410" t="s">
        <v>2212</v>
      </c>
    </row>
    <row r="411" spans="5:6">
      <c r="E411" t="s">
        <v>2778</v>
      </c>
      <c r="F411" t="s">
        <v>2213</v>
      </c>
    </row>
    <row r="412" spans="5:6">
      <c r="E412" t="s">
        <v>2779</v>
      </c>
      <c r="F412" t="s">
        <v>2214</v>
      </c>
    </row>
    <row r="413" spans="5:6">
      <c r="E413" t="s">
        <v>2780</v>
      </c>
      <c r="F413" t="s">
        <v>2215</v>
      </c>
    </row>
    <row r="414" spans="5:6">
      <c r="E414" t="s">
        <v>2781</v>
      </c>
      <c r="F414" t="s">
        <v>2216</v>
      </c>
    </row>
    <row r="415" spans="5:6">
      <c r="E415" t="s">
        <v>2782</v>
      </c>
      <c r="F415" t="s">
        <v>2217</v>
      </c>
    </row>
    <row r="416" spans="5:6">
      <c r="E416" t="s">
        <v>2783</v>
      </c>
      <c r="F416" t="s">
        <v>2218</v>
      </c>
    </row>
    <row r="417" spans="5:6">
      <c r="E417" t="s">
        <v>2784</v>
      </c>
      <c r="F417" t="s">
        <v>2219</v>
      </c>
    </row>
    <row r="418" spans="5:6">
      <c r="E418" t="s">
        <v>2785</v>
      </c>
      <c r="F418" t="s">
        <v>2220</v>
      </c>
    </row>
    <row r="419" spans="5:6">
      <c r="E419" t="s">
        <v>2786</v>
      </c>
      <c r="F419" t="s">
        <v>2221</v>
      </c>
    </row>
    <row r="420" spans="5:6">
      <c r="E420" t="s">
        <v>2787</v>
      </c>
      <c r="F420" t="s">
        <v>2222</v>
      </c>
    </row>
    <row r="421" spans="5:6">
      <c r="E421" t="s">
        <v>2788</v>
      </c>
      <c r="F421" t="s">
        <v>2223</v>
      </c>
    </row>
    <row r="422" spans="5:6">
      <c r="E422" t="s">
        <v>2789</v>
      </c>
      <c r="F422" t="s">
        <v>2224</v>
      </c>
    </row>
    <row r="423" spans="5:6">
      <c r="E423" t="s">
        <v>2790</v>
      </c>
      <c r="F423" t="s">
        <v>2225</v>
      </c>
    </row>
    <row r="424" spans="5:6">
      <c r="E424" t="s">
        <v>2791</v>
      </c>
      <c r="F424" t="s">
        <v>2226</v>
      </c>
    </row>
    <row r="425" spans="5:6">
      <c r="E425" t="s">
        <v>2792</v>
      </c>
      <c r="F425" t="s">
        <v>2227</v>
      </c>
    </row>
    <row r="426" spans="5:6">
      <c r="E426" t="s">
        <v>2793</v>
      </c>
      <c r="F426" t="s">
        <v>2228</v>
      </c>
    </row>
    <row r="427" spans="5:6">
      <c r="E427" t="s">
        <v>2794</v>
      </c>
      <c r="F427" t="s">
        <v>2229</v>
      </c>
    </row>
    <row r="428" spans="5:6">
      <c r="E428" t="s">
        <v>2795</v>
      </c>
      <c r="F428" t="s">
        <v>2230</v>
      </c>
    </row>
    <row r="429" spans="5:6">
      <c r="E429" t="s">
        <v>2796</v>
      </c>
      <c r="F429" t="s">
        <v>2231</v>
      </c>
    </row>
    <row r="430" spans="5:6">
      <c r="E430" t="s">
        <v>2797</v>
      </c>
      <c r="F430" t="s">
        <v>2232</v>
      </c>
    </row>
    <row r="431" spans="5:6">
      <c r="E431" t="s">
        <v>2798</v>
      </c>
      <c r="F431" t="s">
        <v>2233</v>
      </c>
    </row>
    <row r="432" spans="5:6">
      <c r="E432" t="s">
        <v>2799</v>
      </c>
      <c r="F432" t="s">
        <v>2234</v>
      </c>
    </row>
    <row r="433" spans="5:6">
      <c r="E433" t="s">
        <v>2800</v>
      </c>
      <c r="F433" t="s">
        <v>2235</v>
      </c>
    </row>
    <row r="434" spans="5:6">
      <c r="E434" t="s">
        <v>2801</v>
      </c>
      <c r="F434" t="s">
        <v>2236</v>
      </c>
    </row>
    <row r="435" spans="5:6">
      <c r="E435" t="s">
        <v>2802</v>
      </c>
      <c r="F435" t="s">
        <v>2237</v>
      </c>
    </row>
    <row r="436" spans="5:6">
      <c r="E436" t="s">
        <v>2803</v>
      </c>
      <c r="F436" t="s">
        <v>2238</v>
      </c>
    </row>
    <row r="437" spans="5:6">
      <c r="E437" t="s">
        <v>2804</v>
      </c>
      <c r="F437" t="s">
        <v>2239</v>
      </c>
    </row>
    <row r="438" spans="5:6">
      <c r="E438" t="s">
        <v>2805</v>
      </c>
      <c r="F438" t="s">
        <v>2240</v>
      </c>
    </row>
    <row r="439" spans="5:6">
      <c r="E439" t="s">
        <v>2806</v>
      </c>
      <c r="F439" t="s">
        <v>2241</v>
      </c>
    </row>
    <row r="440" spans="5:6">
      <c r="E440" t="s">
        <v>2807</v>
      </c>
      <c r="F440" t="s">
        <v>2242</v>
      </c>
    </row>
    <row r="441" spans="5:6">
      <c r="E441" t="s">
        <v>2808</v>
      </c>
      <c r="F441" t="s">
        <v>2243</v>
      </c>
    </row>
    <row r="442" spans="5:6">
      <c r="E442" t="s">
        <v>2809</v>
      </c>
      <c r="F442" t="s">
        <v>2244</v>
      </c>
    </row>
    <row r="443" spans="5:6">
      <c r="E443" t="s">
        <v>2810</v>
      </c>
      <c r="F443" t="s">
        <v>2245</v>
      </c>
    </row>
    <row r="444" spans="5:6">
      <c r="E444" t="s">
        <v>2811</v>
      </c>
      <c r="F444" t="s">
        <v>2246</v>
      </c>
    </row>
    <row r="445" spans="5:6">
      <c r="E445" t="s">
        <v>2812</v>
      </c>
      <c r="F445" t="s">
        <v>2247</v>
      </c>
    </row>
    <row r="446" spans="5:6">
      <c r="E446" t="s">
        <v>2813</v>
      </c>
      <c r="F446" t="s">
        <v>2248</v>
      </c>
    </row>
    <row r="447" spans="5:6">
      <c r="E447" t="s">
        <v>2814</v>
      </c>
      <c r="F447" t="s">
        <v>2249</v>
      </c>
    </row>
    <row r="448" spans="5:6">
      <c r="E448" t="s">
        <v>2815</v>
      </c>
      <c r="F448" t="s">
        <v>2250</v>
      </c>
    </row>
    <row r="449" spans="5:6">
      <c r="E449" t="s">
        <v>2816</v>
      </c>
      <c r="F449" t="s">
        <v>2251</v>
      </c>
    </row>
    <row r="450" spans="5:6">
      <c r="E450" t="s">
        <v>2817</v>
      </c>
      <c r="F450" t="s">
        <v>2252</v>
      </c>
    </row>
    <row r="451" spans="5:6">
      <c r="E451" t="s">
        <v>2818</v>
      </c>
      <c r="F451" t="s">
        <v>2253</v>
      </c>
    </row>
    <row r="452" spans="5:6">
      <c r="E452" t="s">
        <v>2819</v>
      </c>
      <c r="F452" t="s">
        <v>2254</v>
      </c>
    </row>
    <row r="453" spans="5:6">
      <c r="E453" t="s">
        <v>2820</v>
      </c>
      <c r="F453" t="s">
        <v>2255</v>
      </c>
    </row>
    <row r="454" spans="5:6">
      <c r="E454" t="s">
        <v>2821</v>
      </c>
      <c r="F454" t="s">
        <v>2256</v>
      </c>
    </row>
    <row r="455" spans="5:6">
      <c r="E455" t="s">
        <v>2822</v>
      </c>
      <c r="F455" t="s">
        <v>2257</v>
      </c>
    </row>
    <row r="456" spans="5:6">
      <c r="E456" t="s">
        <v>2823</v>
      </c>
      <c r="F456" t="s">
        <v>2258</v>
      </c>
    </row>
    <row r="457" spans="5:6">
      <c r="E457" t="s">
        <v>2824</v>
      </c>
      <c r="F457" t="s">
        <v>2259</v>
      </c>
    </row>
    <row r="458" spans="5:6">
      <c r="E458" t="s">
        <v>2825</v>
      </c>
      <c r="F458" t="s">
        <v>2260</v>
      </c>
    </row>
    <row r="459" spans="5:6">
      <c r="E459" t="s">
        <v>2826</v>
      </c>
      <c r="F459" t="s">
        <v>2261</v>
      </c>
    </row>
    <row r="460" spans="5:6">
      <c r="E460" t="s">
        <v>2827</v>
      </c>
      <c r="F460" t="s">
        <v>2262</v>
      </c>
    </row>
    <row r="461" spans="5:6">
      <c r="E461" t="s">
        <v>2828</v>
      </c>
      <c r="F461" t="s">
        <v>2263</v>
      </c>
    </row>
    <row r="462" spans="5:6">
      <c r="E462" t="s">
        <v>2829</v>
      </c>
      <c r="F462" t="s">
        <v>2264</v>
      </c>
    </row>
    <row r="463" spans="5:6">
      <c r="E463" t="s">
        <v>2830</v>
      </c>
      <c r="F463" t="s">
        <v>2265</v>
      </c>
    </row>
    <row r="464" spans="5:6">
      <c r="E464" t="s">
        <v>2831</v>
      </c>
      <c r="F464" t="s">
        <v>2266</v>
      </c>
    </row>
    <row r="465" spans="5:6">
      <c r="E465" t="s">
        <v>2832</v>
      </c>
      <c r="F465" t="s">
        <v>2267</v>
      </c>
    </row>
    <row r="466" spans="5:6">
      <c r="E466" t="s">
        <v>2833</v>
      </c>
      <c r="F466" t="s">
        <v>2268</v>
      </c>
    </row>
    <row r="467" spans="5:6">
      <c r="E467" t="s">
        <v>2834</v>
      </c>
      <c r="F467" t="s">
        <v>2269</v>
      </c>
    </row>
    <row r="468" spans="5:6">
      <c r="E468" t="s">
        <v>2835</v>
      </c>
      <c r="F468" t="s">
        <v>2270</v>
      </c>
    </row>
    <row r="469" spans="5:6">
      <c r="E469" t="s">
        <v>2836</v>
      </c>
      <c r="F469" t="s">
        <v>2271</v>
      </c>
    </row>
    <row r="470" spans="5:6">
      <c r="E470" t="s">
        <v>2837</v>
      </c>
      <c r="F470" t="s">
        <v>2272</v>
      </c>
    </row>
    <row r="471" spans="5:6">
      <c r="E471" t="s">
        <v>2838</v>
      </c>
      <c r="F471" t="s">
        <v>2273</v>
      </c>
    </row>
    <row r="472" spans="5:6">
      <c r="E472" t="s">
        <v>2839</v>
      </c>
      <c r="F472" t="s">
        <v>2274</v>
      </c>
    </row>
    <row r="473" spans="5:6">
      <c r="E473" t="s">
        <v>2840</v>
      </c>
      <c r="F473" t="s">
        <v>2275</v>
      </c>
    </row>
    <row r="474" spans="5:6">
      <c r="E474" t="s">
        <v>2841</v>
      </c>
      <c r="F474" t="s">
        <v>2276</v>
      </c>
    </row>
    <row r="475" spans="5:6">
      <c r="E475" t="s">
        <v>2842</v>
      </c>
      <c r="F475" t="s">
        <v>2277</v>
      </c>
    </row>
    <row r="476" spans="5:6">
      <c r="E476" t="s">
        <v>2843</v>
      </c>
      <c r="F476" t="s">
        <v>2278</v>
      </c>
    </row>
    <row r="477" spans="5:6">
      <c r="E477" t="s">
        <v>2844</v>
      </c>
      <c r="F477" t="s">
        <v>2279</v>
      </c>
    </row>
    <row r="478" spans="5:6">
      <c r="E478" t="s">
        <v>2845</v>
      </c>
      <c r="F478" t="s">
        <v>2280</v>
      </c>
    </row>
    <row r="479" spans="5:6">
      <c r="E479" t="s">
        <v>2846</v>
      </c>
      <c r="F479" t="s">
        <v>2281</v>
      </c>
    </row>
    <row r="480" spans="5:6">
      <c r="E480" t="s">
        <v>2847</v>
      </c>
      <c r="F480" t="s">
        <v>2282</v>
      </c>
    </row>
    <row r="481" spans="5:6">
      <c r="E481" t="s">
        <v>2848</v>
      </c>
      <c r="F481" t="s">
        <v>2283</v>
      </c>
    </row>
    <row r="482" spans="5:6">
      <c r="E482" t="s">
        <v>2849</v>
      </c>
      <c r="F482" t="s">
        <v>2284</v>
      </c>
    </row>
    <row r="483" spans="5:6">
      <c r="E483" t="s">
        <v>2850</v>
      </c>
      <c r="F483" t="s">
        <v>2285</v>
      </c>
    </row>
    <row r="484" spans="5:6">
      <c r="E484" t="s">
        <v>2851</v>
      </c>
      <c r="F484" t="s">
        <v>2286</v>
      </c>
    </row>
    <row r="485" spans="5:6">
      <c r="E485" t="s">
        <v>2852</v>
      </c>
      <c r="F485" t="s">
        <v>2287</v>
      </c>
    </row>
    <row r="486" spans="5:6">
      <c r="E486" t="s">
        <v>2853</v>
      </c>
      <c r="F486" t="s">
        <v>2288</v>
      </c>
    </row>
    <row r="487" spans="5:6">
      <c r="E487" t="s">
        <v>2854</v>
      </c>
      <c r="F487" t="s">
        <v>2289</v>
      </c>
    </row>
    <row r="488" spans="5:6">
      <c r="E488" t="s">
        <v>2855</v>
      </c>
      <c r="F488" t="s">
        <v>2290</v>
      </c>
    </row>
    <row r="489" spans="5:6">
      <c r="E489" t="s">
        <v>2856</v>
      </c>
      <c r="F489" t="s">
        <v>2291</v>
      </c>
    </row>
    <row r="490" spans="5:6">
      <c r="E490" t="s">
        <v>2857</v>
      </c>
      <c r="F490" t="s">
        <v>2292</v>
      </c>
    </row>
    <row r="491" spans="5:6">
      <c r="E491" t="s">
        <v>2858</v>
      </c>
      <c r="F491" t="s">
        <v>2293</v>
      </c>
    </row>
    <row r="492" spans="5:6">
      <c r="E492" t="s">
        <v>2859</v>
      </c>
      <c r="F492" t="s">
        <v>2294</v>
      </c>
    </row>
    <row r="493" spans="5:6">
      <c r="E493" t="s">
        <v>2860</v>
      </c>
      <c r="F493" t="s">
        <v>2295</v>
      </c>
    </row>
    <row r="494" spans="5:6">
      <c r="E494" t="s">
        <v>2861</v>
      </c>
      <c r="F494" t="s">
        <v>2296</v>
      </c>
    </row>
    <row r="495" spans="5:6">
      <c r="E495" t="s">
        <v>2862</v>
      </c>
      <c r="F495" t="s">
        <v>2297</v>
      </c>
    </row>
    <row r="496" spans="5:6">
      <c r="E496" t="s">
        <v>2863</v>
      </c>
      <c r="F496" t="s">
        <v>2298</v>
      </c>
    </row>
    <row r="497" spans="5:6">
      <c r="E497" t="s">
        <v>2864</v>
      </c>
      <c r="F497" t="s">
        <v>2299</v>
      </c>
    </row>
    <row r="498" spans="5:6">
      <c r="E498" t="s">
        <v>2865</v>
      </c>
      <c r="F498" t="s">
        <v>2300</v>
      </c>
    </row>
    <row r="499" spans="5:6">
      <c r="E499" t="s">
        <v>2866</v>
      </c>
      <c r="F499" t="s">
        <v>2301</v>
      </c>
    </row>
    <row r="500" spans="5:6">
      <c r="E500" t="s">
        <v>2867</v>
      </c>
      <c r="F500" t="s">
        <v>2302</v>
      </c>
    </row>
    <row r="501" spans="5:6">
      <c r="E501" t="s">
        <v>2868</v>
      </c>
      <c r="F501" t="s">
        <v>2303</v>
      </c>
    </row>
    <row r="502" spans="5:6">
      <c r="E502" t="s">
        <v>2869</v>
      </c>
      <c r="F502" t="s">
        <v>2304</v>
      </c>
    </row>
    <row r="503" spans="5:6">
      <c r="E503" t="s">
        <v>2870</v>
      </c>
      <c r="F503" t="s">
        <v>2305</v>
      </c>
    </row>
    <row r="504" spans="5:6">
      <c r="E504" t="s">
        <v>2871</v>
      </c>
      <c r="F504" t="s">
        <v>2306</v>
      </c>
    </row>
    <row r="505" spans="5:6">
      <c r="E505" t="s">
        <v>2872</v>
      </c>
      <c r="F505" t="s">
        <v>2307</v>
      </c>
    </row>
    <row r="506" spans="5:6">
      <c r="E506" t="s">
        <v>2873</v>
      </c>
      <c r="F506" t="s">
        <v>2308</v>
      </c>
    </row>
    <row r="507" spans="5:6">
      <c r="E507" t="s">
        <v>2874</v>
      </c>
      <c r="F507" t="s">
        <v>2309</v>
      </c>
    </row>
    <row r="508" spans="5:6">
      <c r="E508" t="s">
        <v>2875</v>
      </c>
      <c r="F508" t="s">
        <v>2310</v>
      </c>
    </row>
    <row r="509" spans="5:6">
      <c r="E509" t="s">
        <v>2876</v>
      </c>
      <c r="F509" t="s">
        <v>2311</v>
      </c>
    </row>
    <row r="510" spans="5:6">
      <c r="E510" t="s">
        <v>2877</v>
      </c>
      <c r="F510" t="s">
        <v>2312</v>
      </c>
    </row>
    <row r="511" spans="5:6">
      <c r="E511" t="s">
        <v>2878</v>
      </c>
      <c r="F511" t="s">
        <v>2313</v>
      </c>
    </row>
    <row r="512" spans="5:6">
      <c r="E512" t="s">
        <v>2879</v>
      </c>
      <c r="F512" t="s">
        <v>2314</v>
      </c>
    </row>
    <row r="513" spans="5:6">
      <c r="E513" t="s">
        <v>2880</v>
      </c>
      <c r="F513" t="s">
        <v>2315</v>
      </c>
    </row>
    <row r="514" spans="5:6">
      <c r="E514" t="s">
        <v>2881</v>
      </c>
      <c r="F514" t="s">
        <v>2316</v>
      </c>
    </row>
    <row r="515" spans="5:6">
      <c r="E515" t="s">
        <v>2882</v>
      </c>
      <c r="F515" t="s">
        <v>2317</v>
      </c>
    </row>
    <row r="516" spans="5:6">
      <c r="E516" t="s">
        <v>2883</v>
      </c>
      <c r="F516" t="s">
        <v>2318</v>
      </c>
    </row>
    <row r="517" spans="5:6">
      <c r="E517" t="s">
        <v>2884</v>
      </c>
      <c r="F517" t="s">
        <v>2319</v>
      </c>
    </row>
    <row r="518" spans="5:6">
      <c r="E518" t="s">
        <v>2885</v>
      </c>
      <c r="F518" t="s">
        <v>2320</v>
      </c>
    </row>
    <row r="519" spans="5:6">
      <c r="E519" t="s">
        <v>2886</v>
      </c>
      <c r="F519" t="s">
        <v>2321</v>
      </c>
    </row>
    <row r="520" spans="5:6">
      <c r="E520" t="s">
        <v>2887</v>
      </c>
      <c r="F520" t="s">
        <v>2322</v>
      </c>
    </row>
    <row r="521" spans="5:6">
      <c r="E521" t="s">
        <v>2888</v>
      </c>
      <c r="F521" t="s">
        <v>2323</v>
      </c>
    </row>
    <row r="522" spans="5:6">
      <c r="E522" t="s">
        <v>2889</v>
      </c>
      <c r="F522" t="s">
        <v>2324</v>
      </c>
    </row>
    <row r="523" spans="5:6">
      <c r="E523" t="s">
        <v>2890</v>
      </c>
      <c r="F523" t="s">
        <v>2325</v>
      </c>
    </row>
    <row r="524" spans="5:6">
      <c r="E524" t="s">
        <v>2891</v>
      </c>
      <c r="F524" t="s">
        <v>2326</v>
      </c>
    </row>
    <row r="525" spans="5:6">
      <c r="E525" t="s">
        <v>2892</v>
      </c>
      <c r="F525" t="s">
        <v>2327</v>
      </c>
    </row>
    <row r="526" spans="5:6">
      <c r="E526" t="s">
        <v>2893</v>
      </c>
      <c r="F526" t="s">
        <v>2328</v>
      </c>
    </row>
    <row r="527" spans="5:6">
      <c r="E527" t="s">
        <v>2894</v>
      </c>
      <c r="F527" t="s">
        <v>2329</v>
      </c>
    </row>
    <row r="528" spans="5:6">
      <c r="E528" t="s">
        <v>2895</v>
      </c>
      <c r="F528" t="s">
        <v>2330</v>
      </c>
    </row>
    <row r="529" spans="5:6">
      <c r="E529" t="s">
        <v>2896</v>
      </c>
      <c r="F529" t="s">
        <v>2331</v>
      </c>
    </row>
    <row r="530" spans="5:6">
      <c r="E530" t="s">
        <v>2897</v>
      </c>
      <c r="F530" t="s">
        <v>2332</v>
      </c>
    </row>
    <row r="531" spans="5:6">
      <c r="E531" t="s">
        <v>2898</v>
      </c>
      <c r="F531" t="s">
        <v>2333</v>
      </c>
    </row>
    <row r="532" spans="5:6">
      <c r="E532" t="s">
        <v>2899</v>
      </c>
      <c r="F532" t="s">
        <v>2334</v>
      </c>
    </row>
    <row r="533" spans="5:6">
      <c r="E533" t="s">
        <v>2900</v>
      </c>
      <c r="F533" t="s">
        <v>2335</v>
      </c>
    </row>
    <row r="534" spans="5:6">
      <c r="E534" t="s">
        <v>2901</v>
      </c>
      <c r="F534" t="s">
        <v>2336</v>
      </c>
    </row>
    <row r="535" spans="5:6">
      <c r="E535" t="s">
        <v>2902</v>
      </c>
      <c r="F535" t="s">
        <v>2337</v>
      </c>
    </row>
    <row r="536" spans="5:6">
      <c r="E536" t="s">
        <v>2903</v>
      </c>
      <c r="F536" t="s">
        <v>2338</v>
      </c>
    </row>
    <row r="537" spans="5:6">
      <c r="E537" t="s">
        <v>2904</v>
      </c>
      <c r="F537" t="s">
        <v>2339</v>
      </c>
    </row>
    <row r="538" spans="5:6">
      <c r="E538" t="s">
        <v>2905</v>
      </c>
      <c r="F538" t="s">
        <v>2340</v>
      </c>
    </row>
    <row r="539" spans="5:6">
      <c r="E539" t="s">
        <v>2906</v>
      </c>
      <c r="F539" t="s">
        <v>2341</v>
      </c>
    </row>
    <row r="540" spans="5:6">
      <c r="E540" t="s">
        <v>2907</v>
      </c>
      <c r="F540" t="s">
        <v>2342</v>
      </c>
    </row>
    <row r="541" spans="5:6">
      <c r="E541" t="s">
        <v>2908</v>
      </c>
      <c r="F541" t="s">
        <v>2343</v>
      </c>
    </row>
    <row r="542" spans="5:6">
      <c r="E542" t="s">
        <v>2909</v>
      </c>
      <c r="F542" t="s">
        <v>2344</v>
      </c>
    </row>
    <row r="543" spans="5:6">
      <c r="E543" t="s">
        <v>2910</v>
      </c>
      <c r="F543" t="s">
        <v>2345</v>
      </c>
    </row>
    <row r="544" spans="5:6">
      <c r="E544" t="s">
        <v>2911</v>
      </c>
      <c r="F544" t="s">
        <v>2346</v>
      </c>
    </row>
    <row r="545" spans="5:6">
      <c r="E545" t="s">
        <v>2912</v>
      </c>
      <c r="F545" t="s">
        <v>2347</v>
      </c>
    </row>
    <row r="546" spans="5:6">
      <c r="E546" t="s">
        <v>2913</v>
      </c>
      <c r="F546" t="s">
        <v>2348</v>
      </c>
    </row>
    <row r="547" spans="5:6">
      <c r="E547" t="s">
        <v>2914</v>
      </c>
      <c r="F547" t="s">
        <v>2349</v>
      </c>
    </row>
    <row r="548" spans="5:6">
      <c r="E548" t="s">
        <v>2915</v>
      </c>
      <c r="F548" t="s">
        <v>2350</v>
      </c>
    </row>
    <row r="549" spans="5:6">
      <c r="E549" t="s">
        <v>2916</v>
      </c>
      <c r="F549" t="s">
        <v>2351</v>
      </c>
    </row>
    <row r="550" spans="5:6">
      <c r="E550" t="s">
        <v>2917</v>
      </c>
      <c r="F550" t="s">
        <v>2352</v>
      </c>
    </row>
    <row r="551" spans="5:6">
      <c r="E551" t="s">
        <v>2918</v>
      </c>
      <c r="F551" t="s">
        <v>2353</v>
      </c>
    </row>
    <row r="552" spans="5:6">
      <c r="E552" t="s">
        <v>2919</v>
      </c>
      <c r="F552" t="s">
        <v>2354</v>
      </c>
    </row>
    <row r="553" spans="5:6">
      <c r="E553" t="s">
        <v>2920</v>
      </c>
      <c r="F553" t="s">
        <v>2355</v>
      </c>
    </row>
    <row r="554" spans="5:6">
      <c r="E554" t="s">
        <v>2921</v>
      </c>
      <c r="F554" t="s">
        <v>2356</v>
      </c>
    </row>
    <row r="555" spans="5:6">
      <c r="E555" t="s">
        <v>2922</v>
      </c>
      <c r="F555" t="s">
        <v>2357</v>
      </c>
    </row>
    <row r="556" spans="5:6">
      <c r="E556" t="s">
        <v>2923</v>
      </c>
      <c r="F556" t="s">
        <v>2358</v>
      </c>
    </row>
    <row r="557" spans="5:6">
      <c r="E557" t="s">
        <v>2924</v>
      </c>
      <c r="F557" t="s">
        <v>2359</v>
      </c>
    </row>
    <row r="558" spans="5:6">
      <c r="E558" t="s">
        <v>2925</v>
      </c>
      <c r="F558" t="s">
        <v>2360</v>
      </c>
    </row>
    <row r="559" spans="5:6">
      <c r="E559" t="s">
        <v>2926</v>
      </c>
      <c r="F559" t="s">
        <v>2361</v>
      </c>
    </row>
    <row r="560" spans="5:6">
      <c r="E560" t="s">
        <v>2927</v>
      </c>
      <c r="F560" t="s">
        <v>2362</v>
      </c>
    </row>
    <row r="561" spans="5:6">
      <c r="E561" t="s">
        <v>2928</v>
      </c>
      <c r="F561" t="s">
        <v>2363</v>
      </c>
    </row>
    <row r="562" spans="5:6">
      <c r="E562" t="s">
        <v>2929</v>
      </c>
      <c r="F562" t="s">
        <v>2364</v>
      </c>
    </row>
    <row r="563" spans="5:6">
      <c r="E563" t="s">
        <v>2930</v>
      </c>
      <c r="F563" t="s">
        <v>2365</v>
      </c>
    </row>
    <row r="564" spans="5:6">
      <c r="E564" t="s">
        <v>2931</v>
      </c>
      <c r="F564" t="s">
        <v>2366</v>
      </c>
    </row>
    <row r="565" spans="5:6">
      <c r="E565" t="s">
        <v>2932</v>
      </c>
      <c r="F565" t="s">
        <v>2367</v>
      </c>
    </row>
    <row r="566" spans="5:6">
      <c r="E566" t="s">
        <v>2933</v>
      </c>
      <c r="F566" t="s">
        <v>2368</v>
      </c>
    </row>
    <row r="567" spans="5:6">
      <c r="E567" t="s">
        <v>2934</v>
      </c>
      <c r="F567" t="s">
        <v>2369</v>
      </c>
    </row>
    <row r="568" spans="5:6">
      <c r="E568" t="s">
        <v>2935</v>
      </c>
      <c r="F568" t="s">
        <v>2370</v>
      </c>
    </row>
    <row r="569" spans="5:6">
      <c r="E569" t="s">
        <v>2936</v>
      </c>
      <c r="F569" t="s">
        <v>2371</v>
      </c>
    </row>
    <row r="570" spans="5:6">
      <c r="E570" t="s">
        <v>2937</v>
      </c>
      <c r="F570" t="s">
        <v>2372</v>
      </c>
    </row>
    <row r="571" spans="5:6">
      <c r="E571" t="s">
        <v>2938</v>
      </c>
      <c r="F571" t="s">
        <v>2373</v>
      </c>
    </row>
    <row r="572" spans="5:6">
      <c r="E572" t="s">
        <v>2939</v>
      </c>
      <c r="F572" t="s">
        <v>2374</v>
      </c>
    </row>
    <row r="573" spans="5:6">
      <c r="E573" t="s">
        <v>2940</v>
      </c>
      <c r="F573" t="s">
        <v>2375</v>
      </c>
    </row>
    <row r="574" spans="5:6">
      <c r="E574" t="s">
        <v>2941</v>
      </c>
      <c r="F574" t="s">
        <v>2376</v>
      </c>
    </row>
    <row r="575" spans="5:6">
      <c r="E575" t="s">
        <v>2942</v>
      </c>
      <c r="F575" t="s">
        <v>2377</v>
      </c>
    </row>
    <row r="576" spans="5:6">
      <c r="E576" t="s">
        <v>2943</v>
      </c>
      <c r="F576" t="s">
        <v>2378</v>
      </c>
    </row>
    <row r="577" spans="5:7">
      <c r="E577" t="s">
        <v>2944</v>
      </c>
      <c r="F577" t="s">
        <v>2379</v>
      </c>
    </row>
    <row r="578" spans="5:7">
      <c r="E578" t="s">
        <v>2945</v>
      </c>
      <c r="F578" t="s">
        <v>2380</v>
      </c>
    </row>
    <row r="579" spans="5:7">
      <c r="E579" t="s">
        <v>2946</v>
      </c>
      <c r="F579" t="s">
        <v>2381</v>
      </c>
    </row>
    <row r="580" spans="5:7">
      <c r="E580" t="s">
        <v>2947</v>
      </c>
      <c r="F580" t="s">
        <v>2382</v>
      </c>
    </row>
    <row r="581" spans="5:7">
      <c r="E581" t="s">
        <v>2948</v>
      </c>
      <c r="F581" t="s">
        <v>2383</v>
      </c>
    </row>
    <row r="582" spans="5:7">
      <c r="E582" t="s">
        <v>2949</v>
      </c>
      <c r="F582" t="s">
        <v>2384</v>
      </c>
      <c r="G582" t="s">
        <v>2950</v>
      </c>
    </row>
    <row r="583" spans="5:7">
      <c r="E583" t="s">
        <v>2951</v>
      </c>
      <c r="F583" t="s">
        <v>2385</v>
      </c>
      <c r="G583" t="s">
        <v>2952</v>
      </c>
    </row>
    <row r="584" spans="5:7">
      <c r="E584" t="s">
        <v>2953</v>
      </c>
      <c r="F584" t="s">
        <v>2386</v>
      </c>
      <c r="G584" t="s">
        <v>2954</v>
      </c>
    </row>
    <row r="585" spans="5:7">
      <c r="E585" t="s">
        <v>2955</v>
      </c>
      <c r="F585" t="s">
        <v>2387</v>
      </c>
      <c r="G585" t="s">
        <v>2956</v>
      </c>
    </row>
    <row r="586" spans="5:7">
      <c r="E586" t="s">
        <v>2957</v>
      </c>
      <c r="F586" t="s">
        <v>2388</v>
      </c>
      <c r="G586" t="s">
        <v>2958</v>
      </c>
    </row>
    <row r="587" spans="5:7">
      <c r="E587" t="s">
        <v>2959</v>
      </c>
      <c r="F587" t="s">
        <v>2389</v>
      </c>
      <c r="G587" t="s">
        <v>2960</v>
      </c>
    </row>
    <row r="588" spans="5:7">
      <c r="E588" t="s">
        <v>2961</v>
      </c>
      <c r="F588" t="s">
        <v>2390</v>
      </c>
      <c r="G588" t="s">
        <v>2962</v>
      </c>
    </row>
    <row r="589" spans="5:7">
      <c r="E589" t="s">
        <v>2963</v>
      </c>
      <c r="F589" t="s">
        <v>2391</v>
      </c>
      <c r="G589" t="s">
        <v>2964</v>
      </c>
    </row>
    <row r="590" spans="5:7">
      <c r="E590" t="s">
        <v>2965</v>
      </c>
      <c r="F590" t="s">
        <v>2392</v>
      </c>
      <c r="G590" t="s">
        <v>2966</v>
      </c>
    </row>
    <row r="591" spans="5:7">
      <c r="E591" t="s">
        <v>2967</v>
      </c>
      <c r="F591" t="s">
        <v>2393</v>
      </c>
      <c r="G591" t="s">
        <v>2968</v>
      </c>
    </row>
    <row r="592" spans="5:7">
      <c r="E592" t="s">
        <v>2969</v>
      </c>
      <c r="F592" t="s">
        <v>2394</v>
      </c>
      <c r="G592" t="s">
        <v>2970</v>
      </c>
    </row>
    <row r="593" spans="5:7">
      <c r="E593" t="s">
        <v>2971</v>
      </c>
      <c r="F593" t="s">
        <v>2395</v>
      </c>
      <c r="G593" t="s">
        <v>2972</v>
      </c>
    </row>
    <row r="594" spans="5:7">
      <c r="E594" t="s">
        <v>2973</v>
      </c>
      <c r="F594" t="s">
        <v>2396</v>
      </c>
      <c r="G594" t="s">
        <v>2974</v>
      </c>
    </row>
    <row r="595" spans="5:7">
      <c r="E595" t="s">
        <v>2975</v>
      </c>
      <c r="F595" t="s">
        <v>2397</v>
      </c>
      <c r="G595" t="s">
        <v>2976</v>
      </c>
    </row>
    <row r="596" spans="5:7">
      <c r="E596" t="s">
        <v>2977</v>
      </c>
      <c r="F596" t="s">
        <v>2398</v>
      </c>
      <c r="G596" t="s">
        <v>2978</v>
      </c>
    </row>
    <row r="597" spans="5:7">
      <c r="E597" t="s">
        <v>2979</v>
      </c>
      <c r="F597" t="s">
        <v>2399</v>
      </c>
      <c r="G597" t="s">
        <v>2980</v>
      </c>
    </row>
    <row r="598" spans="5:7">
      <c r="E598" t="s">
        <v>2981</v>
      </c>
      <c r="F598" t="s">
        <v>2400</v>
      </c>
      <c r="G598" t="s">
        <v>2982</v>
      </c>
    </row>
    <row r="599" spans="5:7">
      <c r="E599" t="s">
        <v>2983</v>
      </c>
      <c r="F599" t="s">
        <v>2401</v>
      </c>
      <c r="G599" t="s">
        <v>2984</v>
      </c>
    </row>
    <row r="600" spans="5:7">
      <c r="E600" t="s">
        <v>2985</v>
      </c>
      <c r="F600" t="s">
        <v>2402</v>
      </c>
      <c r="G600" t="s">
        <v>2986</v>
      </c>
    </row>
    <row r="601" spans="5:7">
      <c r="E601" t="s">
        <v>2987</v>
      </c>
      <c r="F601" t="s">
        <v>2403</v>
      </c>
      <c r="G601" t="s">
        <v>2988</v>
      </c>
    </row>
    <row r="602" spans="5:7">
      <c r="E602" t="s">
        <v>2989</v>
      </c>
      <c r="F602" t="s">
        <v>2404</v>
      </c>
      <c r="G602" t="s">
        <v>2990</v>
      </c>
    </row>
    <row r="603" spans="5:7">
      <c r="E603" t="s">
        <v>2991</v>
      </c>
      <c r="F603" t="s">
        <v>2405</v>
      </c>
      <c r="G603" t="s">
        <v>2992</v>
      </c>
    </row>
    <row r="604" spans="5:7">
      <c r="E604" t="s">
        <v>2993</v>
      </c>
      <c r="F604" t="s">
        <v>2406</v>
      </c>
      <c r="G604" t="s">
        <v>2994</v>
      </c>
    </row>
    <row r="605" spans="5:7">
      <c r="E605" t="s">
        <v>2995</v>
      </c>
      <c r="F605" t="s">
        <v>2407</v>
      </c>
      <c r="G605" t="s">
        <v>2996</v>
      </c>
    </row>
    <row r="606" spans="5:7">
      <c r="E606" t="s">
        <v>2997</v>
      </c>
      <c r="F606" t="s">
        <v>2408</v>
      </c>
      <c r="G606" t="s">
        <v>2998</v>
      </c>
    </row>
    <row r="607" spans="5:7">
      <c r="E607" t="s">
        <v>2999</v>
      </c>
      <c r="F607" t="s">
        <v>2409</v>
      </c>
      <c r="G607" t="s">
        <v>3000</v>
      </c>
    </row>
    <row r="608" spans="5:7">
      <c r="E608" t="s">
        <v>3001</v>
      </c>
      <c r="F608" t="s">
        <v>2410</v>
      </c>
      <c r="G608" t="s">
        <v>3002</v>
      </c>
    </row>
    <row r="609" spans="5:7">
      <c r="E609" t="s">
        <v>3003</v>
      </c>
      <c r="F609" t="s">
        <v>2411</v>
      </c>
      <c r="G609" t="s">
        <v>3004</v>
      </c>
    </row>
    <row r="610" spans="5:7">
      <c r="E610" t="s">
        <v>3005</v>
      </c>
      <c r="F610" t="s">
        <v>2412</v>
      </c>
      <c r="G610" t="s">
        <v>3006</v>
      </c>
    </row>
    <row r="611" spans="5:7">
      <c r="E611" t="s">
        <v>3007</v>
      </c>
      <c r="F611" t="s">
        <v>2413</v>
      </c>
      <c r="G611" t="s">
        <v>3008</v>
      </c>
    </row>
    <row r="612" spans="5:7">
      <c r="E612" t="s">
        <v>3009</v>
      </c>
      <c r="F612" t="s">
        <v>2414</v>
      </c>
      <c r="G612" t="s">
        <v>3010</v>
      </c>
    </row>
    <row r="613" spans="5:7">
      <c r="E613" t="s">
        <v>3011</v>
      </c>
      <c r="F613" t="s">
        <v>2415</v>
      </c>
      <c r="G613" t="s">
        <v>3012</v>
      </c>
    </row>
    <row r="614" spans="5:7">
      <c r="E614" t="s">
        <v>3013</v>
      </c>
      <c r="F614" t="s">
        <v>2416</v>
      </c>
      <c r="G614" t="s">
        <v>3014</v>
      </c>
    </row>
    <row r="615" spans="5:7">
      <c r="E615" t="s">
        <v>3015</v>
      </c>
      <c r="F615" t="s">
        <v>2417</v>
      </c>
      <c r="G615" t="s">
        <v>3016</v>
      </c>
    </row>
    <row r="616" spans="5:7">
      <c r="E616" t="s">
        <v>3017</v>
      </c>
      <c r="F616" t="s">
        <v>2418</v>
      </c>
      <c r="G616" t="s">
        <v>3018</v>
      </c>
    </row>
    <row r="617" spans="5:7">
      <c r="E617" t="s">
        <v>3019</v>
      </c>
      <c r="F617" t="s">
        <v>2419</v>
      </c>
      <c r="G617" t="s">
        <v>3020</v>
      </c>
    </row>
    <row r="618" spans="5:7">
      <c r="E618" t="s">
        <v>3021</v>
      </c>
      <c r="F618" t="s">
        <v>2420</v>
      </c>
      <c r="G618" t="s">
        <v>3022</v>
      </c>
    </row>
    <row r="619" spans="5:7">
      <c r="E619" t="s">
        <v>3023</v>
      </c>
      <c r="F619" t="s">
        <v>2421</v>
      </c>
      <c r="G619" t="s">
        <v>3024</v>
      </c>
    </row>
    <row r="620" spans="5:7">
      <c r="E620" t="s">
        <v>3025</v>
      </c>
      <c r="F620" t="s">
        <v>2422</v>
      </c>
      <c r="G620" t="s">
        <v>3026</v>
      </c>
    </row>
    <row r="621" spans="5:7">
      <c r="E621" t="s">
        <v>3027</v>
      </c>
      <c r="F621" t="s">
        <v>2423</v>
      </c>
      <c r="G621" t="s">
        <v>3028</v>
      </c>
    </row>
    <row r="622" spans="5:7">
      <c r="E622" t="s">
        <v>3029</v>
      </c>
      <c r="F622" t="s">
        <v>2424</v>
      </c>
      <c r="G622" t="s">
        <v>3030</v>
      </c>
    </row>
    <row r="623" spans="5:7">
      <c r="E623" t="s">
        <v>3031</v>
      </c>
      <c r="F623" t="s">
        <v>2425</v>
      </c>
      <c r="G623" t="s">
        <v>3032</v>
      </c>
    </row>
    <row r="624" spans="5:7">
      <c r="E624" t="s">
        <v>3033</v>
      </c>
      <c r="F624" t="s">
        <v>2426</v>
      </c>
      <c r="G624" t="s">
        <v>3034</v>
      </c>
    </row>
    <row r="625" spans="5:7">
      <c r="E625" t="s">
        <v>3035</v>
      </c>
      <c r="F625" t="s">
        <v>2427</v>
      </c>
      <c r="G625" t="s">
        <v>3036</v>
      </c>
    </row>
    <row r="626" spans="5:7">
      <c r="E626" t="s">
        <v>3037</v>
      </c>
      <c r="F626" t="s">
        <v>2428</v>
      </c>
      <c r="G626" t="s">
        <v>3038</v>
      </c>
    </row>
    <row r="627" spans="5:7">
      <c r="E627" t="s">
        <v>3039</v>
      </c>
      <c r="F627" t="s">
        <v>2429</v>
      </c>
      <c r="G627" t="s">
        <v>3040</v>
      </c>
    </row>
    <row r="628" spans="5:7">
      <c r="E628" t="s">
        <v>3041</v>
      </c>
      <c r="F628" t="s">
        <v>2430</v>
      </c>
      <c r="G628" t="s">
        <v>3042</v>
      </c>
    </row>
    <row r="629" spans="5:7">
      <c r="E629" t="s">
        <v>3043</v>
      </c>
      <c r="F629" t="s">
        <v>2431</v>
      </c>
      <c r="G629" t="s">
        <v>3044</v>
      </c>
    </row>
    <row r="630" spans="5:7">
      <c r="E630" t="s">
        <v>3045</v>
      </c>
      <c r="F630" t="s">
        <v>2432</v>
      </c>
      <c r="G630" t="s">
        <v>3046</v>
      </c>
    </row>
    <row r="631" spans="5:7">
      <c r="E631" t="s">
        <v>3047</v>
      </c>
      <c r="F631" t="s">
        <v>2433</v>
      </c>
      <c r="G631" t="s">
        <v>3048</v>
      </c>
    </row>
    <row r="632" spans="5:7">
      <c r="E632" t="s">
        <v>3049</v>
      </c>
      <c r="F632" t="s">
        <v>2434</v>
      </c>
      <c r="G632" t="s">
        <v>3050</v>
      </c>
    </row>
    <row r="633" spans="5:7">
      <c r="E633" t="s">
        <v>3051</v>
      </c>
      <c r="F633" t="s">
        <v>2435</v>
      </c>
      <c r="G633" t="s">
        <v>3052</v>
      </c>
    </row>
    <row r="634" spans="5:7">
      <c r="E634" t="s">
        <v>3053</v>
      </c>
      <c r="F634" t="s">
        <v>2436</v>
      </c>
      <c r="G634" t="s">
        <v>3054</v>
      </c>
    </row>
    <row r="635" spans="5:7">
      <c r="E635" t="s">
        <v>3055</v>
      </c>
      <c r="F635" t="s">
        <v>2437</v>
      </c>
      <c r="G635" t="s">
        <v>3056</v>
      </c>
    </row>
    <row r="636" spans="5:7">
      <c r="E636" t="s">
        <v>3057</v>
      </c>
      <c r="F636" t="s">
        <v>2438</v>
      </c>
      <c r="G636" t="s">
        <v>3058</v>
      </c>
    </row>
    <row r="637" spans="5:7">
      <c r="E637" t="s">
        <v>3059</v>
      </c>
      <c r="F637" t="s">
        <v>2439</v>
      </c>
      <c r="G637" t="s">
        <v>3060</v>
      </c>
    </row>
    <row r="638" spans="5:7">
      <c r="E638" t="s">
        <v>3061</v>
      </c>
      <c r="F638" t="s">
        <v>2440</v>
      </c>
      <c r="G638" t="s">
        <v>3062</v>
      </c>
    </row>
    <row r="639" spans="5:7">
      <c r="E639" t="s">
        <v>3063</v>
      </c>
      <c r="F639" t="s">
        <v>2441</v>
      </c>
      <c r="G639" t="s">
        <v>3064</v>
      </c>
    </row>
    <row r="640" spans="5:7">
      <c r="E640" t="s">
        <v>3065</v>
      </c>
      <c r="F640" t="s">
        <v>2442</v>
      </c>
      <c r="G640" t="s">
        <v>3066</v>
      </c>
    </row>
    <row r="641" spans="5:7">
      <c r="E641" t="s">
        <v>3067</v>
      </c>
      <c r="F641" t="s">
        <v>2443</v>
      </c>
      <c r="G641" t="s">
        <v>3068</v>
      </c>
    </row>
    <row r="642" spans="5:7">
      <c r="E642" t="s">
        <v>3069</v>
      </c>
      <c r="F642" t="s">
        <v>2444</v>
      </c>
      <c r="G642" t="s">
        <v>3070</v>
      </c>
    </row>
    <row r="643" spans="5:7">
      <c r="E643" t="s">
        <v>3071</v>
      </c>
      <c r="F643" t="s">
        <v>2445</v>
      </c>
      <c r="G643" t="s">
        <v>3072</v>
      </c>
    </row>
    <row r="644" spans="5:7">
      <c r="E644" t="s">
        <v>3073</v>
      </c>
      <c r="F644" t="s">
        <v>2446</v>
      </c>
      <c r="G644" t="s">
        <v>3074</v>
      </c>
    </row>
    <row r="645" spans="5:7">
      <c r="E645" t="s">
        <v>3075</v>
      </c>
      <c r="F645" t="s">
        <v>2447</v>
      </c>
      <c r="G645" t="s">
        <v>3076</v>
      </c>
    </row>
    <row r="646" spans="5:7">
      <c r="E646" t="s">
        <v>3077</v>
      </c>
      <c r="F646" t="s">
        <v>2448</v>
      </c>
      <c r="G646" t="s">
        <v>3078</v>
      </c>
    </row>
    <row r="647" spans="5:7">
      <c r="E647" t="s">
        <v>3079</v>
      </c>
      <c r="F647" t="s">
        <v>2449</v>
      </c>
      <c r="G647" t="s">
        <v>3080</v>
      </c>
    </row>
    <row r="648" spans="5:7">
      <c r="E648" t="s">
        <v>3081</v>
      </c>
      <c r="F648" t="s">
        <v>2450</v>
      </c>
      <c r="G648" t="s">
        <v>3082</v>
      </c>
    </row>
    <row r="649" spans="5:7">
      <c r="E649" t="s">
        <v>3083</v>
      </c>
      <c r="F649" t="s">
        <v>2451</v>
      </c>
      <c r="G649" t="s">
        <v>3084</v>
      </c>
    </row>
    <row r="650" spans="5:7">
      <c r="E650" t="s">
        <v>3085</v>
      </c>
      <c r="F650" t="s">
        <v>2452</v>
      </c>
      <c r="G650" t="s">
        <v>3086</v>
      </c>
    </row>
    <row r="651" spans="5:7">
      <c r="E651" t="s">
        <v>3087</v>
      </c>
      <c r="F651" t="s">
        <v>2453</v>
      </c>
      <c r="G651" t="s">
        <v>3088</v>
      </c>
    </row>
    <row r="652" spans="5:7">
      <c r="E652" t="s">
        <v>3089</v>
      </c>
      <c r="F652" t="s">
        <v>2454</v>
      </c>
      <c r="G652" t="s">
        <v>3090</v>
      </c>
    </row>
    <row r="653" spans="5:7">
      <c r="E653" t="s">
        <v>3091</v>
      </c>
      <c r="F653" t="s">
        <v>2455</v>
      </c>
      <c r="G653" t="s">
        <v>3092</v>
      </c>
    </row>
    <row r="654" spans="5:7">
      <c r="E654" t="s">
        <v>3093</v>
      </c>
      <c r="F654" t="s">
        <v>2456</v>
      </c>
      <c r="G654" t="s">
        <v>3094</v>
      </c>
    </row>
    <row r="655" spans="5:7">
      <c r="E655" t="s">
        <v>3095</v>
      </c>
      <c r="F655" t="s">
        <v>2457</v>
      </c>
      <c r="G655" t="s">
        <v>3096</v>
      </c>
    </row>
    <row r="656" spans="5:7">
      <c r="E656" t="s">
        <v>3097</v>
      </c>
      <c r="F656" t="s">
        <v>2458</v>
      </c>
      <c r="G656" t="s">
        <v>3098</v>
      </c>
    </row>
    <row r="657" spans="5:7">
      <c r="E657" t="s">
        <v>3099</v>
      </c>
      <c r="F657" t="s">
        <v>2459</v>
      </c>
      <c r="G657" t="s">
        <v>3100</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wsSegFields"/>
  <dimension ref="A1:DK201"/>
  <sheetViews>
    <sheetView topLeftCell="BT1" workbookViewId="0">
      <selection activeCell="A23" sqref="A23"/>
    </sheetView>
  </sheetViews>
  <sheetFormatPr baseColWidth="10" defaultColWidth="9.1640625" defaultRowHeight="15"/>
  <cols>
    <col min="1" max="5" width="9.1640625" style="78"/>
  </cols>
  <sheetData>
    <row r="1" spans="1:115" s="2" customFormat="1">
      <c r="A1" s="77" t="s">
        <v>600</v>
      </c>
      <c r="B1" s="77" t="s">
        <v>752</v>
      </c>
      <c r="C1" s="77"/>
      <c r="D1" s="77"/>
      <c r="E1" s="77"/>
      <c r="F1" s="2" t="s">
        <v>3323</v>
      </c>
      <c r="J1" s="2" t="s">
        <v>3324</v>
      </c>
      <c r="N1" s="2" t="s">
        <v>3325</v>
      </c>
      <c r="R1" s="2" t="s">
        <v>3326</v>
      </c>
      <c r="V1" s="2" t="s">
        <v>3251</v>
      </c>
      <c r="Z1" s="2" t="s">
        <v>3282</v>
      </c>
      <c r="AD1" s="2" t="s">
        <v>3327</v>
      </c>
      <c r="AH1" s="2" t="s">
        <v>3272</v>
      </c>
      <c r="AL1" s="2" t="s">
        <v>1399</v>
      </c>
      <c r="AP1" s="2" t="s">
        <v>3328</v>
      </c>
      <c r="AT1" s="2" t="s">
        <v>3329</v>
      </c>
      <c r="AX1" s="2" t="s">
        <v>3330</v>
      </c>
      <c r="BB1" s="2" t="s">
        <v>3259</v>
      </c>
      <c r="BF1" s="2" t="s">
        <v>3257</v>
      </c>
      <c r="BJ1" s="2" t="s">
        <v>0</v>
      </c>
      <c r="BN1" s="2" t="s">
        <v>3</v>
      </c>
      <c r="BR1" s="2" t="s">
        <v>3276</v>
      </c>
      <c r="BV1" s="2" t="s">
        <v>3331</v>
      </c>
      <c r="BZ1" s="2" t="s">
        <v>3332</v>
      </c>
      <c r="CD1" s="2" t="s">
        <v>3333</v>
      </c>
      <c r="CH1" s="2" t="s">
        <v>3334</v>
      </c>
      <c r="CL1" s="2" t="s">
        <v>3304</v>
      </c>
      <c r="CP1" s="2" t="s">
        <v>3335</v>
      </c>
      <c r="CT1" s="2" t="s">
        <v>3281</v>
      </c>
      <c r="CX1" s="2" t="s">
        <v>3263</v>
      </c>
      <c r="DB1" s="2" t="s">
        <v>3269</v>
      </c>
      <c r="DF1" s="2" t="s">
        <v>3336</v>
      </c>
      <c r="DJ1" s="2" t="s">
        <v>3337</v>
      </c>
    </row>
    <row r="2" spans="1:115">
      <c r="A2" s="78">
        <v>1</v>
      </c>
      <c r="B2" s="78" t="s">
        <v>6</v>
      </c>
      <c r="C2" s="78" t="s">
        <v>1805</v>
      </c>
      <c r="F2" t="s">
        <v>6780</v>
      </c>
      <c r="G2" t="s">
        <v>6781</v>
      </c>
      <c r="J2" t="s">
        <v>6784</v>
      </c>
      <c r="K2" t="s">
        <v>6785</v>
      </c>
      <c r="N2" t="s">
        <v>6838</v>
      </c>
      <c r="O2" t="s">
        <v>6839</v>
      </c>
      <c r="R2" t="s">
        <v>6888</v>
      </c>
      <c r="S2" t="s">
        <v>6889</v>
      </c>
      <c r="V2" t="s">
        <v>6953</v>
      </c>
      <c r="W2" t="s">
        <v>6954</v>
      </c>
      <c r="Z2" t="s">
        <v>7001</v>
      </c>
      <c r="AA2" t="s">
        <v>7002</v>
      </c>
      <c r="AD2" t="s">
        <v>7007</v>
      </c>
      <c r="AE2" t="s">
        <v>7008</v>
      </c>
      <c r="AH2" t="s">
        <v>7048</v>
      </c>
      <c r="AI2" t="s">
        <v>7049</v>
      </c>
      <c r="AL2" t="s">
        <v>7050</v>
      </c>
      <c r="AM2" t="s">
        <v>7051</v>
      </c>
      <c r="AP2" t="s">
        <v>7064</v>
      </c>
      <c r="AQ2" t="s">
        <v>7065</v>
      </c>
      <c r="AT2" t="s">
        <v>7072</v>
      </c>
      <c r="AU2" t="s">
        <v>7073</v>
      </c>
      <c r="AX2" t="s">
        <v>7118</v>
      </c>
      <c r="AY2" t="s">
        <v>7119</v>
      </c>
      <c r="BB2" t="s">
        <v>7135</v>
      </c>
      <c r="BC2" t="s">
        <v>7136</v>
      </c>
      <c r="BF2" t="s">
        <v>7149</v>
      </c>
      <c r="BG2" t="s">
        <v>7150</v>
      </c>
      <c r="BJ2" t="s">
        <v>7206</v>
      </c>
      <c r="BK2" t="s">
        <v>7207</v>
      </c>
      <c r="BN2" t="s">
        <v>7226</v>
      </c>
      <c r="BO2" t="s">
        <v>7227</v>
      </c>
      <c r="BR2" t="s">
        <v>7352</v>
      </c>
      <c r="BS2" t="s">
        <v>7353</v>
      </c>
      <c r="BV2" t="s">
        <v>7360</v>
      </c>
      <c r="BW2" t="s">
        <v>7361</v>
      </c>
      <c r="BZ2" t="s">
        <v>7364</v>
      </c>
      <c r="CA2" t="s">
        <v>7365</v>
      </c>
      <c r="CD2" t="s">
        <v>7370</v>
      </c>
      <c r="CE2" t="s">
        <v>7371</v>
      </c>
      <c r="CH2" t="s">
        <v>7386</v>
      </c>
      <c r="CI2" t="s">
        <v>7387</v>
      </c>
      <c r="CL2" t="s">
        <v>7426</v>
      </c>
      <c r="CM2" t="s">
        <v>7427</v>
      </c>
      <c r="CP2" t="s">
        <v>2962</v>
      </c>
      <c r="CQ2" t="s">
        <v>7562</v>
      </c>
      <c r="CT2" t="s">
        <v>2992</v>
      </c>
      <c r="CU2" t="s">
        <v>7577</v>
      </c>
      <c r="CX2" t="s">
        <v>7632</v>
      </c>
      <c r="CY2" t="s">
        <v>7633</v>
      </c>
      <c r="DB2" t="s">
        <v>7679</v>
      </c>
      <c r="DC2" t="s">
        <v>7680</v>
      </c>
      <c r="DF2" t="s">
        <v>7707</v>
      </c>
      <c r="DG2" t="s">
        <v>7708</v>
      </c>
      <c r="DJ2" t="s">
        <v>7946</v>
      </c>
      <c r="DK2" t="s">
        <v>7947</v>
      </c>
    </row>
    <row r="3" spans="1:115">
      <c r="A3" s="78">
        <v>2</v>
      </c>
      <c r="B3" s="78" t="s">
        <v>6549</v>
      </c>
      <c r="C3" s="78" t="s">
        <v>3106</v>
      </c>
      <c r="F3" t="s">
        <v>6782</v>
      </c>
      <c r="G3" t="s">
        <v>6783</v>
      </c>
      <c r="J3" t="s">
        <v>6786</v>
      </c>
      <c r="K3" t="s">
        <v>6787</v>
      </c>
      <c r="N3" t="s">
        <v>6840</v>
      </c>
      <c r="O3" t="s">
        <v>6841</v>
      </c>
      <c r="R3" t="s">
        <v>6890</v>
      </c>
      <c r="S3" t="s">
        <v>6891</v>
      </c>
      <c r="V3" t="s">
        <v>6955</v>
      </c>
      <c r="W3" t="s">
        <v>6956</v>
      </c>
      <c r="Z3" t="s">
        <v>7003</v>
      </c>
      <c r="AA3" t="s">
        <v>7004</v>
      </c>
      <c r="AD3" t="s">
        <v>7009</v>
      </c>
      <c r="AE3" t="s">
        <v>7010</v>
      </c>
      <c r="AL3" t="s">
        <v>7052</v>
      </c>
      <c r="AM3" t="s">
        <v>7053</v>
      </c>
      <c r="AP3" t="s">
        <v>7066</v>
      </c>
      <c r="AQ3" t="s">
        <v>7067</v>
      </c>
      <c r="AT3" t="s">
        <v>7074</v>
      </c>
      <c r="AU3" t="s">
        <v>7075</v>
      </c>
      <c r="AX3" t="s">
        <v>7120</v>
      </c>
      <c r="AY3" t="s">
        <v>7121</v>
      </c>
      <c r="BB3" t="s">
        <v>7137</v>
      </c>
      <c r="BC3" t="s">
        <v>7138</v>
      </c>
      <c r="BF3" t="s">
        <v>5163</v>
      </c>
      <c r="BG3" t="s">
        <v>7151</v>
      </c>
      <c r="BJ3" t="s">
        <v>7208</v>
      </c>
      <c r="BK3" t="s">
        <v>7209</v>
      </c>
      <c r="BN3" t="s">
        <v>7228</v>
      </c>
      <c r="BO3" t="s">
        <v>7229</v>
      </c>
      <c r="BR3" t="s">
        <v>7354</v>
      </c>
      <c r="BS3" t="s">
        <v>7355</v>
      </c>
      <c r="BV3" t="s">
        <v>7362</v>
      </c>
      <c r="BW3" t="s">
        <v>7363</v>
      </c>
      <c r="BZ3" t="s">
        <v>7366</v>
      </c>
      <c r="CA3" t="s">
        <v>7367</v>
      </c>
      <c r="CD3" t="s">
        <v>7372</v>
      </c>
      <c r="CE3" t="s">
        <v>7373</v>
      </c>
      <c r="CH3" t="s">
        <v>7388</v>
      </c>
      <c r="CI3" t="s">
        <v>7389</v>
      </c>
      <c r="CL3" t="s">
        <v>7428</v>
      </c>
      <c r="CM3" t="s">
        <v>7429</v>
      </c>
      <c r="CP3" t="s">
        <v>2964</v>
      </c>
      <c r="CQ3" t="s">
        <v>7563</v>
      </c>
      <c r="CT3" t="s">
        <v>2994</v>
      </c>
      <c r="CU3" t="s">
        <v>7578</v>
      </c>
      <c r="CX3" t="s">
        <v>7634</v>
      </c>
      <c r="CY3" t="s">
        <v>7635</v>
      </c>
      <c r="DB3" t="s">
        <v>7681</v>
      </c>
      <c r="DC3" t="s">
        <v>7682</v>
      </c>
      <c r="DF3" t="s">
        <v>7709</v>
      </c>
      <c r="DG3" t="s">
        <v>7710</v>
      </c>
      <c r="DJ3" t="s">
        <v>7948</v>
      </c>
      <c r="DK3" t="s">
        <v>7949</v>
      </c>
    </row>
    <row r="4" spans="1:115">
      <c r="A4" s="78">
        <v>3</v>
      </c>
      <c r="B4" s="78" t="s">
        <v>6550</v>
      </c>
      <c r="C4" s="78" t="s">
        <v>3107</v>
      </c>
      <c r="J4" t="s">
        <v>6788</v>
      </c>
      <c r="K4" t="s">
        <v>6789</v>
      </c>
      <c r="N4" t="s">
        <v>6842</v>
      </c>
      <c r="O4" t="s">
        <v>6843</v>
      </c>
      <c r="R4" t="s">
        <v>6892</v>
      </c>
      <c r="S4" t="s">
        <v>6893</v>
      </c>
      <c r="V4" t="s">
        <v>6957</v>
      </c>
      <c r="W4" t="s">
        <v>6958</v>
      </c>
      <c r="Z4" t="s">
        <v>7005</v>
      </c>
      <c r="AA4" t="s">
        <v>7006</v>
      </c>
      <c r="AD4" t="s">
        <v>7011</v>
      </c>
      <c r="AE4" t="s">
        <v>7012</v>
      </c>
      <c r="AL4" t="s">
        <v>7054</v>
      </c>
      <c r="AM4" t="s">
        <v>7055</v>
      </c>
      <c r="AP4" t="s">
        <v>7068</v>
      </c>
      <c r="AQ4" t="s">
        <v>7069</v>
      </c>
      <c r="AT4" t="s">
        <v>7076</v>
      </c>
      <c r="AU4" t="s">
        <v>7077</v>
      </c>
      <c r="AX4" t="s">
        <v>7122</v>
      </c>
      <c r="AY4" t="s">
        <v>7123</v>
      </c>
      <c r="BB4" t="s">
        <v>7139</v>
      </c>
      <c r="BC4" t="s">
        <v>7140</v>
      </c>
      <c r="BF4" t="s">
        <v>7152</v>
      </c>
      <c r="BG4" t="s">
        <v>7153</v>
      </c>
      <c r="BJ4" t="s">
        <v>7210</v>
      </c>
      <c r="BK4" t="s">
        <v>7211</v>
      </c>
      <c r="BN4" t="s">
        <v>7230</v>
      </c>
      <c r="BO4" t="s">
        <v>7231</v>
      </c>
      <c r="BR4" t="s">
        <v>7356</v>
      </c>
      <c r="BS4" t="s">
        <v>7357</v>
      </c>
      <c r="BZ4" t="s">
        <v>7368</v>
      </c>
      <c r="CA4" t="s">
        <v>7369</v>
      </c>
      <c r="CD4" t="s">
        <v>7374</v>
      </c>
      <c r="CE4" t="s">
        <v>7375</v>
      </c>
      <c r="CH4" t="s">
        <v>7390</v>
      </c>
      <c r="CI4" t="s">
        <v>7391</v>
      </c>
      <c r="CL4" t="s">
        <v>7430</v>
      </c>
      <c r="CM4" t="s">
        <v>7431</v>
      </c>
      <c r="CP4" t="s">
        <v>2966</v>
      </c>
      <c r="CQ4" t="s">
        <v>7564</v>
      </c>
      <c r="CT4" t="s">
        <v>2996</v>
      </c>
      <c r="CU4" t="s">
        <v>7579</v>
      </c>
      <c r="CX4" t="s">
        <v>7636</v>
      </c>
      <c r="CY4" t="s">
        <v>7637</v>
      </c>
      <c r="DB4" t="s">
        <v>7683</v>
      </c>
      <c r="DC4" t="s">
        <v>7684</v>
      </c>
      <c r="DF4" t="s">
        <v>7711</v>
      </c>
      <c r="DG4" t="s">
        <v>7712</v>
      </c>
      <c r="DJ4" t="s">
        <v>7950</v>
      </c>
      <c r="DK4" t="s">
        <v>7951</v>
      </c>
    </row>
    <row r="5" spans="1:115">
      <c r="A5" s="78">
        <v>4</v>
      </c>
      <c r="B5" s="78" t="s">
        <v>6551</v>
      </c>
      <c r="C5" s="78" t="s">
        <v>3108</v>
      </c>
      <c r="J5" t="s">
        <v>6790</v>
      </c>
      <c r="K5" t="s">
        <v>6791</v>
      </c>
      <c r="N5" t="s">
        <v>6844</v>
      </c>
      <c r="O5" t="s">
        <v>6845</v>
      </c>
      <c r="R5" t="s">
        <v>6894</v>
      </c>
      <c r="S5" t="s">
        <v>6895</v>
      </c>
      <c r="V5" t="s">
        <v>6959</v>
      </c>
      <c r="W5" t="s">
        <v>6960</v>
      </c>
      <c r="AD5" t="s">
        <v>7013</v>
      </c>
      <c r="AE5" t="s">
        <v>7014</v>
      </c>
      <c r="AL5" t="s">
        <v>7056</v>
      </c>
      <c r="AM5" t="s">
        <v>7057</v>
      </c>
      <c r="AP5" t="s">
        <v>7070</v>
      </c>
      <c r="AQ5" t="s">
        <v>7071</v>
      </c>
      <c r="AT5" t="s">
        <v>7078</v>
      </c>
      <c r="AU5" t="s">
        <v>7079</v>
      </c>
      <c r="AX5" t="s">
        <v>7124</v>
      </c>
      <c r="AY5" t="s">
        <v>7125</v>
      </c>
      <c r="BB5" t="s">
        <v>7141</v>
      </c>
      <c r="BC5" t="s">
        <v>7142</v>
      </c>
      <c r="BF5" t="s">
        <v>7154</v>
      </c>
      <c r="BG5" t="s">
        <v>7155</v>
      </c>
      <c r="BJ5" t="s">
        <v>7212</v>
      </c>
      <c r="BK5" t="s">
        <v>7213</v>
      </c>
      <c r="BN5" t="s">
        <v>7232</v>
      </c>
      <c r="BO5" t="s">
        <v>7233</v>
      </c>
      <c r="BR5" t="s">
        <v>7358</v>
      </c>
      <c r="BS5" t="s">
        <v>7359</v>
      </c>
      <c r="CD5" t="s">
        <v>7376</v>
      </c>
      <c r="CE5" t="s">
        <v>7377</v>
      </c>
      <c r="CH5" t="s">
        <v>7392</v>
      </c>
      <c r="CI5" t="s">
        <v>7393</v>
      </c>
      <c r="CL5" t="s">
        <v>7432</v>
      </c>
      <c r="CM5" t="s">
        <v>7433</v>
      </c>
      <c r="CP5" t="s">
        <v>2968</v>
      </c>
      <c r="CQ5" t="s">
        <v>7565</v>
      </c>
      <c r="CT5" t="s">
        <v>2998</v>
      </c>
      <c r="CU5" t="s">
        <v>7580</v>
      </c>
      <c r="CX5" t="s">
        <v>7638</v>
      </c>
      <c r="CY5" t="s">
        <v>7639</v>
      </c>
      <c r="DB5" t="s">
        <v>7685</v>
      </c>
      <c r="DC5" t="s">
        <v>7686</v>
      </c>
      <c r="DF5" t="s">
        <v>7713</v>
      </c>
      <c r="DG5" t="s">
        <v>7714</v>
      </c>
      <c r="DJ5" t="s">
        <v>7952</v>
      </c>
      <c r="DK5" t="s">
        <v>7953</v>
      </c>
    </row>
    <row r="6" spans="1:115">
      <c r="A6" s="78">
        <v>5</v>
      </c>
      <c r="B6" s="78" t="s">
        <v>6552</v>
      </c>
      <c r="C6" s="78" t="s">
        <v>3109</v>
      </c>
      <c r="J6" t="s">
        <v>6792</v>
      </c>
      <c r="K6" t="s">
        <v>6793</v>
      </c>
      <c r="N6" t="s">
        <v>6846</v>
      </c>
      <c r="O6" t="s">
        <v>6847</v>
      </c>
      <c r="R6" t="s">
        <v>6896</v>
      </c>
      <c r="S6" t="s">
        <v>6897</v>
      </c>
      <c r="V6" t="s">
        <v>4314</v>
      </c>
      <c r="W6" t="s">
        <v>6961</v>
      </c>
      <c r="AD6" t="s">
        <v>7015</v>
      </c>
      <c r="AE6" t="s">
        <v>7016</v>
      </c>
      <c r="AL6" t="s">
        <v>7058</v>
      </c>
      <c r="AM6" t="s">
        <v>7059</v>
      </c>
      <c r="AT6" t="s">
        <v>7080</v>
      </c>
      <c r="AU6" t="s">
        <v>7081</v>
      </c>
      <c r="AX6" t="s">
        <v>7126</v>
      </c>
      <c r="AY6" t="s">
        <v>7127</v>
      </c>
      <c r="BB6" t="s">
        <v>7143</v>
      </c>
      <c r="BC6" t="s">
        <v>7144</v>
      </c>
      <c r="BF6" t="s">
        <v>7156</v>
      </c>
      <c r="BG6" t="s">
        <v>7157</v>
      </c>
      <c r="BJ6" t="s">
        <v>7214</v>
      </c>
      <c r="BK6" t="s">
        <v>7215</v>
      </c>
      <c r="BN6" t="s">
        <v>7234</v>
      </c>
      <c r="BO6" t="s">
        <v>7235</v>
      </c>
      <c r="CD6" t="s">
        <v>7378</v>
      </c>
      <c r="CE6" t="s">
        <v>7379</v>
      </c>
      <c r="CH6" t="s">
        <v>7394</v>
      </c>
      <c r="CI6" t="s">
        <v>7395</v>
      </c>
      <c r="CL6" t="s">
        <v>7434</v>
      </c>
      <c r="CM6" t="s">
        <v>7435</v>
      </c>
      <c r="CP6" t="s">
        <v>2970</v>
      </c>
      <c r="CQ6" t="s">
        <v>7566</v>
      </c>
      <c r="CT6" t="s">
        <v>3000</v>
      </c>
      <c r="CU6" t="s">
        <v>7581</v>
      </c>
      <c r="CX6" t="s">
        <v>7640</v>
      </c>
      <c r="CY6" t="s">
        <v>7641</v>
      </c>
      <c r="DB6" t="s">
        <v>7687</v>
      </c>
      <c r="DC6" t="s">
        <v>7688</v>
      </c>
      <c r="DF6" t="s">
        <v>7715</v>
      </c>
      <c r="DG6" t="s">
        <v>7716</v>
      </c>
      <c r="DJ6" t="s">
        <v>7954</v>
      </c>
      <c r="DK6" t="s">
        <v>7955</v>
      </c>
    </row>
    <row r="7" spans="1:115">
      <c r="A7" s="78">
        <v>6</v>
      </c>
      <c r="B7" s="78" t="s">
        <v>6553</v>
      </c>
      <c r="C7" s="78" t="s">
        <v>3110</v>
      </c>
      <c r="J7" t="s">
        <v>6794</v>
      </c>
      <c r="K7" t="s">
        <v>6795</v>
      </c>
      <c r="N7" t="s">
        <v>6848</v>
      </c>
      <c r="O7" t="s">
        <v>6849</v>
      </c>
      <c r="R7" t="s">
        <v>1651</v>
      </c>
      <c r="S7" t="s">
        <v>6898</v>
      </c>
      <c r="V7" t="s">
        <v>6962</v>
      </c>
      <c r="W7" t="s">
        <v>6963</v>
      </c>
      <c r="AD7" t="s">
        <v>7017</v>
      </c>
      <c r="AE7" t="s">
        <v>7018</v>
      </c>
      <c r="AL7" t="s">
        <v>7060</v>
      </c>
      <c r="AM7" t="s">
        <v>7061</v>
      </c>
      <c r="AT7" t="s">
        <v>7082</v>
      </c>
      <c r="AU7" t="s">
        <v>7083</v>
      </c>
      <c r="AX7" t="s">
        <v>7128</v>
      </c>
      <c r="AY7" t="s">
        <v>7129</v>
      </c>
      <c r="BB7" t="s">
        <v>7145</v>
      </c>
      <c r="BC7" t="s">
        <v>7146</v>
      </c>
      <c r="BF7" t="s">
        <v>7158</v>
      </c>
      <c r="BG7" t="s">
        <v>7159</v>
      </c>
      <c r="BJ7" t="s">
        <v>7216</v>
      </c>
      <c r="BK7" t="s">
        <v>7217</v>
      </c>
      <c r="BN7" t="s">
        <v>7236</v>
      </c>
      <c r="BO7" t="s">
        <v>7237</v>
      </c>
      <c r="CD7" t="s">
        <v>7380</v>
      </c>
      <c r="CE7" t="s">
        <v>7381</v>
      </c>
      <c r="CH7" t="s">
        <v>7396</v>
      </c>
      <c r="CI7" t="s">
        <v>7397</v>
      </c>
      <c r="CL7" t="s">
        <v>7436</v>
      </c>
      <c r="CM7" t="s">
        <v>7437</v>
      </c>
      <c r="CP7" t="s">
        <v>2972</v>
      </c>
      <c r="CQ7" t="s">
        <v>7567</v>
      </c>
      <c r="CT7" t="s">
        <v>3002</v>
      </c>
      <c r="CU7" t="s">
        <v>7582</v>
      </c>
      <c r="CX7" t="s">
        <v>7642</v>
      </c>
      <c r="CY7" t="s">
        <v>7643</v>
      </c>
      <c r="DB7" t="s">
        <v>7689</v>
      </c>
      <c r="DC7" t="s">
        <v>7690</v>
      </c>
      <c r="DF7" t="s">
        <v>7717</v>
      </c>
      <c r="DG7" t="s">
        <v>7718</v>
      </c>
      <c r="DJ7" t="s">
        <v>7956</v>
      </c>
      <c r="DK7" t="s">
        <v>7957</v>
      </c>
    </row>
    <row r="8" spans="1:115">
      <c r="A8" s="78">
        <v>7</v>
      </c>
      <c r="B8" s="78" t="s">
        <v>6554</v>
      </c>
      <c r="C8" s="78" t="s">
        <v>3111</v>
      </c>
      <c r="J8" t="s">
        <v>6796</v>
      </c>
      <c r="K8" t="s">
        <v>6797</v>
      </c>
      <c r="N8" t="s">
        <v>6850</v>
      </c>
      <c r="O8" t="s">
        <v>6851</v>
      </c>
      <c r="R8" t="s">
        <v>6899</v>
      </c>
      <c r="S8" t="s">
        <v>6900</v>
      </c>
      <c r="V8" t="s">
        <v>6964</v>
      </c>
      <c r="W8" t="s">
        <v>6965</v>
      </c>
      <c r="AD8" t="s">
        <v>7019</v>
      </c>
      <c r="AE8" t="s">
        <v>7020</v>
      </c>
      <c r="AL8" t="s">
        <v>7062</v>
      </c>
      <c r="AM8" t="s">
        <v>7063</v>
      </c>
      <c r="AT8" t="s">
        <v>7084</v>
      </c>
      <c r="AU8" t="s">
        <v>7085</v>
      </c>
      <c r="AX8" t="s">
        <v>7130</v>
      </c>
      <c r="AY8" t="s">
        <v>7131</v>
      </c>
      <c r="BB8" t="s">
        <v>7147</v>
      </c>
      <c r="BC8" t="s">
        <v>7148</v>
      </c>
      <c r="BF8" t="s">
        <v>7160</v>
      </c>
      <c r="BG8" t="s">
        <v>7161</v>
      </c>
      <c r="BJ8" t="s">
        <v>7218</v>
      </c>
      <c r="BK8" t="s">
        <v>7219</v>
      </c>
      <c r="BN8" t="s">
        <v>7238</v>
      </c>
      <c r="BO8" t="s">
        <v>7239</v>
      </c>
      <c r="CD8" t="s">
        <v>7382</v>
      </c>
      <c r="CE8" t="s">
        <v>7383</v>
      </c>
      <c r="CH8" t="s">
        <v>7398</v>
      </c>
      <c r="CI8" t="s">
        <v>7399</v>
      </c>
      <c r="CL8" t="s">
        <v>7438</v>
      </c>
      <c r="CM8" t="s">
        <v>7439</v>
      </c>
      <c r="CP8" t="s">
        <v>2974</v>
      </c>
      <c r="CQ8" t="s">
        <v>7568</v>
      </c>
      <c r="CT8" t="s">
        <v>3004</v>
      </c>
      <c r="CU8" t="s">
        <v>7583</v>
      </c>
      <c r="CX8" t="s">
        <v>7644</v>
      </c>
      <c r="CY8" t="s">
        <v>7645</v>
      </c>
      <c r="DB8" t="s">
        <v>7691</v>
      </c>
      <c r="DC8" t="s">
        <v>7692</v>
      </c>
      <c r="DF8" t="s">
        <v>7719</v>
      </c>
      <c r="DG8" t="s">
        <v>7720</v>
      </c>
      <c r="DJ8" t="s">
        <v>7958</v>
      </c>
      <c r="DK8" t="s">
        <v>7959</v>
      </c>
    </row>
    <row r="9" spans="1:115">
      <c r="A9" s="78">
        <v>8</v>
      </c>
      <c r="B9" s="78" t="s">
        <v>6555</v>
      </c>
      <c r="C9" s="78" t="s">
        <v>3112</v>
      </c>
      <c r="J9" t="s">
        <v>6798</v>
      </c>
      <c r="K9" t="s">
        <v>6799</v>
      </c>
      <c r="N9" t="s">
        <v>6852</v>
      </c>
      <c r="O9" t="s">
        <v>6853</v>
      </c>
      <c r="R9" t="s">
        <v>6901</v>
      </c>
      <c r="S9" t="s">
        <v>6902</v>
      </c>
      <c r="V9" t="s">
        <v>6966</v>
      </c>
      <c r="W9" t="s">
        <v>6967</v>
      </c>
      <c r="AD9" t="s">
        <v>7021</v>
      </c>
      <c r="AE9" t="s">
        <v>7022</v>
      </c>
      <c r="AT9" t="s">
        <v>7086</v>
      </c>
      <c r="AU9" t="s">
        <v>7087</v>
      </c>
      <c r="AX9" t="s">
        <v>7132</v>
      </c>
      <c r="AY9" t="s">
        <v>7133</v>
      </c>
      <c r="BF9" t="s">
        <v>7162</v>
      </c>
      <c r="BG9" t="s">
        <v>7163</v>
      </c>
      <c r="BJ9" t="s">
        <v>7220</v>
      </c>
      <c r="BK9" t="s">
        <v>7221</v>
      </c>
      <c r="BN9" t="s">
        <v>7240</v>
      </c>
      <c r="BO9" t="s">
        <v>7241</v>
      </c>
      <c r="CD9" t="s">
        <v>7384</v>
      </c>
      <c r="CE9" t="s">
        <v>7385</v>
      </c>
      <c r="CH9" t="s">
        <v>7400</v>
      </c>
      <c r="CI9" t="s">
        <v>7401</v>
      </c>
      <c r="CL9" t="s">
        <v>7440</v>
      </c>
      <c r="CM9" t="s">
        <v>7441</v>
      </c>
      <c r="CP9" t="s">
        <v>2976</v>
      </c>
      <c r="CQ9" t="s">
        <v>7569</v>
      </c>
      <c r="CT9" t="s">
        <v>3006</v>
      </c>
      <c r="CU9" t="s">
        <v>7584</v>
      </c>
      <c r="CX9" t="s">
        <v>7646</v>
      </c>
      <c r="CY9" t="s">
        <v>7647</v>
      </c>
      <c r="DB9" t="s">
        <v>7693</v>
      </c>
      <c r="DC9" t="s">
        <v>7694</v>
      </c>
      <c r="DF9" t="s">
        <v>7721</v>
      </c>
      <c r="DG9" t="s">
        <v>7722</v>
      </c>
      <c r="DJ9" t="s">
        <v>7960</v>
      </c>
      <c r="DK9" t="s">
        <v>7961</v>
      </c>
    </row>
    <row r="10" spans="1:115">
      <c r="A10" s="78">
        <v>9</v>
      </c>
      <c r="B10" s="78" t="s">
        <v>6556</v>
      </c>
      <c r="C10" s="78" t="s">
        <v>3113</v>
      </c>
      <c r="J10" t="s">
        <v>6800</v>
      </c>
      <c r="K10" t="s">
        <v>6801</v>
      </c>
      <c r="N10" t="s">
        <v>6854</v>
      </c>
      <c r="O10" t="s">
        <v>6855</v>
      </c>
      <c r="R10" t="s">
        <v>6903</v>
      </c>
      <c r="S10" t="s">
        <v>6904</v>
      </c>
      <c r="V10" t="s">
        <v>6968</v>
      </c>
      <c r="W10" t="s">
        <v>6969</v>
      </c>
      <c r="AD10" t="s">
        <v>7023</v>
      </c>
      <c r="AE10" t="s">
        <v>7024</v>
      </c>
      <c r="AT10" t="s">
        <v>7088</v>
      </c>
      <c r="AU10" t="s">
        <v>7089</v>
      </c>
      <c r="AX10" t="s">
        <v>4985</v>
      </c>
      <c r="AY10" t="s">
        <v>7134</v>
      </c>
      <c r="BF10" t="s">
        <v>7164</v>
      </c>
      <c r="BG10" t="s">
        <v>7165</v>
      </c>
      <c r="BJ10" t="s">
        <v>7222</v>
      </c>
      <c r="BK10" t="s">
        <v>7223</v>
      </c>
      <c r="BN10" t="s">
        <v>7242</v>
      </c>
      <c r="BO10" t="s">
        <v>7243</v>
      </c>
      <c r="CH10" t="s">
        <v>7402</v>
      </c>
      <c r="CI10" t="s">
        <v>7403</v>
      </c>
      <c r="CL10" t="s">
        <v>7442</v>
      </c>
      <c r="CM10" t="s">
        <v>7443</v>
      </c>
      <c r="CP10" t="s">
        <v>2978</v>
      </c>
      <c r="CQ10" t="s">
        <v>7570</v>
      </c>
      <c r="CT10" t="s">
        <v>3008</v>
      </c>
      <c r="CU10" t="s">
        <v>7585</v>
      </c>
      <c r="CX10" t="s">
        <v>7648</v>
      </c>
      <c r="CY10" t="s">
        <v>7649</v>
      </c>
      <c r="DB10" t="s">
        <v>7695</v>
      </c>
      <c r="DC10" t="s">
        <v>7696</v>
      </c>
      <c r="DF10" t="s">
        <v>7723</v>
      </c>
      <c r="DG10" t="s">
        <v>7724</v>
      </c>
      <c r="DJ10" t="s">
        <v>7962</v>
      </c>
      <c r="DK10" t="s">
        <v>7963</v>
      </c>
    </row>
    <row r="11" spans="1:115">
      <c r="A11" s="78">
        <v>10</v>
      </c>
      <c r="B11" s="78" t="s">
        <v>6557</v>
      </c>
      <c r="C11" s="78" t="s">
        <v>3115</v>
      </c>
      <c r="J11" t="s">
        <v>6802</v>
      </c>
      <c r="K11" t="s">
        <v>6803</v>
      </c>
      <c r="N11" t="s">
        <v>6856</v>
      </c>
      <c r="O11" t="s">
        <v>6857</v>
      </c>
      <c r="R11" t="s">
        <v>6905</v>
      </c>
      <c r="S11" t="s">
        <v>6906</v>
      </c>
      <c r="V11" t="s">
        <v>6970</v>
      </c>
      <c r="W11" t="s">
        <v>6971</v>
      </c>
      <c r="AD11" t="s">
        <v>7025</v>
      </c>
      <c r="AE11" t="s">
        <v>7026</v>
      </c>
      <c r="AT11" t="s">
        <v>7090</v>
      </c>
      <c r="AU11" t="s">
        <v>7091</v>
      </c>
      <c r="BF11" t="s">
        <v>7166</v>
      </c>
      <c r="BG11" t="s">
        <v>7167</v>
      </c>
      <c r="BJ11" t="s">
        <v>7224</v>
      </c>
      <c r="BK11" t="s">
        <v>7225</v>
      </c>
      <c r="BN11" t="s">
        <v>7244</v>
      </c>
      <c r="BO11" t="s">
        <v>7245</v>
      </c>
      <c r="CH11" t="s">
        <v>7404</v>
      </c>
      <c r="CI11" t="s">
        <v>7405</v>
      </c>
      <c r="CL11" t="s">
        <v>7444</v>
      </c>
      <c r="CM11" t="s">
        <v>7445</v>
      </c>
      <c r="CP11" t="s">
        <v>2980</v>
      </c>
      <c r="CQ11" t="s">
        <v>7571</v>
      </c>
      <c r="CT11" t="s">
        <v>3010</v>
      </c>
      <c r="CU11" t="s">
        <v>7586</v>
      </c>
      <c r="CX11" t="s">
        <v>7650</v>
      </c>
      <c r="CY11" t="s">
        <v>7651</v>
      </c>
      <c r="DB11" t="s">
        <v>7697</v>
      </c>
      <c r="DC11" t="s">
        <v>7698</v>
      </c>
      <c r="DF11" t="s">
        <v>7725</v>
      </c>
      <c r="DG11" t="s">
        <v>7726</v>
      </c>
      <c r="DJ11" t="s">
        <v>7964</v>
      </c>
      <c r="DK11" t="s">
        <v>7965</v>
      </c>
    </row>
    <row r="12" spans="1:115">
      <c r="A12" s="78">
        <v>11</v>
      </c>
      <c r="B12" s="78" t="s">
        <v>1791</v>
      </c>
      <c r="C12" s="78" t="s">
        <v>3116</v>
      </c>
      <c r="J12" t="s">
        <v>6804</v>
      </c>
      <c r="K12" t="s">
        <v>6805</v>
      </c>
      <c r="N12" t="s">
        <v>6858</v>
      </c>
      <c r="O12" t="s">
        <v>6859</v>
      </c>
      <c r="R12" t="s">
        <v>6907</v>
      </c>
      <c r="S12" t="s">
        <v>6908</v>
      </c>
      <c r="V12" t="s">
        <v>6972</v>
      </c>
      <c r="W12" t="s">
        <v>6973</v>
      </c>
      <c r="AD12" t="s">
        <v>7027</v>
      </c>
      <c r="AE12" t="s">
        <v>7028</v>
      </c>
      <c r="AT12" t="s">
        <v>7092</v>
      </c>
      <c r="AU12" t="s">
        <v>7093</v>
      </c>
      <c r="BF12" t="s">
        <v>7168</v>
      </c>
      <c r="BG12" t="s">
        <v>7169</v>
      </c>
      <c r="BN12" t="s">
        <v>7246</v>
      </c>
      <c r="BO12" t="s">
        <v>7247</v>
      </c>
      <c r="CH12" t="s">
        <v>7406</v>
      </c>
      <c r="CI12" t="s">
        <v>7407</v>
      </c>
      <c r="CL12" t="s">
        <v>7446</v>
      </c>
      <c r="CM12" t="s">
        <v>7447</v>
      </c>
      <c r="CP12" t="s">
        <v>2982</v>
      </c>
      <c r="CQ12" t="s">
        <v>7572</v>
      </c>
      <c r="CT12" t="s">
        <v>3012</v>
      </c>
      <c r="CU12" t="s">
        <v>7587</v>
      </c>
      <c r="CX12" t="s">
        <v>7652</v>
      </c>
      <c r="CY12" t="s">
        <v>7653</v>
      </c>
      <c r="DB12" t="s">
        <v>7699</v>
      </c>
      <c r="DC12" t="s">
        <v>7700</v>
      </c>
      <c r="DF12" t="s">
        <v>7727</v>
      </c>
      <c r="DG12" t="s">
        <v>7728</v>
      </c>
      <c r="DJ12" t="s">
        <v>7966</v>
      </c>
      <c r="DK12" t="s">
        <v>7967</v>
      </c>
    </row>
    <row r="13" spans="1:115">
      <c r="A13" s="78">
        <v>12</v>
      </c>
      <c r="B13" s="78" t="s">
        <v>24</v>
      </c>
      <c r="C13" s="78" t="s">
        <v>3117</v>
      </c>
      <c r="J13" t="s">
        <v>6806</v>
      </c>
      <c r="K13" t="s">
        <v>6807</v>
      </c>
      <c r="N13" t="s">
        <v>6860</v>
      </c>
      <c r="O13" t="s">
        <v>6861</v>
      </c>
      <c r="R13" t="s">
        <v>6909</v>
      </c>
      <c r="S13" t="s">
        <v>6910</v>
      </c>
      <c r="V13" t="s">
        <v>6974</v>
      </c>
      <c r="W13" t="s">
        <v>6975</v>
      </c>
      <c r="AD13" t="s">
        <v>3462</v>
      </c>
      <c r="AE13" t="s">
        <v>7029</v>
      </c>
      <c r="AT13" t="s">
        <v>7094</v>
      </c>
      <c r="AU13" t="s">
        <v>7095</v>
      </c>
      <c r="BF13" t="s">
        <v>7170</v>
      </c>
      <c r="BG13" t="s">
        <v>7171</v>
      </c>
      <c r="BN13" t="s">
        <v>7248</v>
      </c>
      <c r="BO13" t="s">
        <v>7249</v>
      </c>
      <c r="CH13" t="s">
        <v>7408</v>
      </c>
      <c r="CI13" t="s">
        <v>7409</v>
      </c>
      <c r="CL13" t="s">
        <v>7448</v>
      </c>
      <c r="CM13" t="s">
        <v>7449</v>
      </c>
      <c r="CP13" t="s">
        <v>2984</v>
      </c>
      <c r="CQ13" t="s">
        <v>7573</v>
      </c>
      <c r="CT13" t="s">
        <v>3014</v>
      </c>
      <c r="CU13" t="s">
        <v>7588</v>
      </c>
      <c r="CX13" t="s">
        <v>5077</v>
      </c>
      <c r="CY13" t="s">
        <v>7654</v>
      </c>
      <c r="DB13" t="s">
        <v>7701</v>
      </c>
      <c r="DC13" t="s">
        <v>7702</v>
      </c>
      <c r="DF13" t="s">
        <v>7729</v>
      </c>
      <c r="DG13" t="s">
        <v>7730</v>
      </c>
      <c r="DJ13" t="s">
        <v>7968</v>
      </c>
      <c r="DK13" t="s">
        <v>7969</v>
      </c>
    </row>
    <row r="14" spans="1:115">
      <c r="A14" s="78">
        <v>13</v>
      </c>
      <c r="B14" s="78" t="s">
        <v>6558</v>
      </c>
      <c r="C14" s="78" t="s">
        <v>3118</v>
      </c>
      <c r="J14" t="s">
        <v>6808</v>
      </c>
      <c r="K14" t="s">
        <v>6809</v>
      </c>
      <c r="N14" t="s">
        <v>6862</v>
      </c>
      <c r="O14" t="s">
        <v>6863</v>
      </c>
      <c r="R14" t="s">
        <v>6911</v>
      </c>
      <c r="S14" t="s">
        <v>6912</v>
      </c>
      <c r="V14" t="s">
        <v>6976</v>
      </c>
      <c r="W14" t="s">
        <v>6977</v>
      </c>
      <c r="AD14" t="s">
        <v>7030</v>
      </c>
      <c r="AE14" t="s">
        <v>7031</v>
      </c>
      <c r="AT14" t="s">
        <v>7096</v>
      </c>
      <c r="AU14" t="s">
        <v>7097</v>
      </c>
      <c r="BF14" t="s">
        <v>7172</v>
      </c>
      <c r="BG14" t="s">
        <v>7173</v>
      </c>
      <c r="BN14" t="s">
        <v>7250</v>
      </c>
      <c r="BO14" t="s">
        <v>7251</v>
      </c>
      <c r="CH14" t="s">
        <v>7410</v>
      </c>
      <c r="CI14" t="s">
        <v>7411</v>
      </c>
      <c r="CL14" t="s">
        <v>7450</v>
      </c>
      <c r="CM14" t="s">
        <v>7451</v>
      </c>
      <c r="CP14" t="s">
        <v>2986</v>
      </c>
      <c r="CQ14" t="s">
        <v>7574</v>
      </c>
      <c r="CT14" t="s">
        <v>3016</v>
      </c>
      <c r="CU14" t="s">
        <v>7589</v>
      </c>
      <c r="CX14" t="s">
        <v>7655</v>
      </c>
      <c r="CY14" t="s">
        <v>7656</v>
      </c>
      <c r="DB14" t="s">
        <v>7703</v>
      </c>
      <c r="DC14" t="s">
        <v>7704</v>
      </c>
      <c r="DF14" t="s">
        <v>7731</v>
      </c>
      <c r="DG14" t="s">
        <v>7732</v>
      </c>
      <c r="DJ14" t="s">
        <v>7970</v>
      </c>
      <c r="DK14" t="s">
        <v>7971</v>
      </c>
    </row>
    <row r="15" spans="1:115">
      <c r="A15" s="78">
        <v>14</v>
      </c>
      <c r="B15" s="78" t="s">
        <v>6559</v>
      </c>
      <c r="C15" s="78" t="s">
        <v>3119</v>
      </c>
      <c r="J15" t="s">
        <v>6810</v>
      </c>
      <c r="K15" t="s">
        <v>6811</v>
      </c>
      <c r="N15" t="s">
        <v>6864</v>
      </c>
      <c r="O15" t="s">
        <v>6865</v>
      </c>
      <c r="R15" t="s">
        <v>6913</v>
      </c>
      <c r="S15" t="s">
        <v>6914</v>
      </c>
      <c r="V15" t="s">
        <v>6978</v>
      </c>
      <c r="W15" t="s">
        <v>6979</v>
      </c>
      <c r="AD15" t="s">
        <v>7032</v>
      </c>
      <c r="AE15" t="s">
        <v>7033</v>
      </c>
      <c r="AT15" t="s">
        <v>7098</v>
      </c>
      <c r="AU15" t="s">
        <v>7099</v>
      </c>
      <c r="BF15" t="s">
        <v>7174</v>
      </c>
      <c r="BG15" t="s">
        <v>7175</v>
      </c>
      <c r="BN15" t="s">
        <v>7252</v>
      </c>
      <c r="BO15" t="s">
        <v>7253</v>
      </c>
      <c r="CH15" t="s">
        <v>7412</v>
      </c>
      <c r="CI15" t="s">
        <v>7413</v>
      </c>
      <c r="CL15" t="s">
        <v>7452</v>
      </c>
      <c r="CM15" t="s">
        <v>7453</v>
      </c>
      <c r="CP15" t="s">
        <v>2988</v>
      </c>
      <c r="CQ15" t="s">
        <v>7575</v>
      </c>
      <c r="CT15" t="s">
        <v>3018</v>
      </c>
      <c r="CU15" t="s">
        <v>7590</v>
      </c>
      <c r="CX15" t="s">
        <v>7657</v>
      </c>
      <c r="CY15" t="s">
        <v>7658</v>
      </c>
      <c r="DB15" t="s">
        <v>7705</v>
      </c>
      <c r="DC15" t="s">
        <v>7706</v>
      </c>
      <c r="DF15" t="s">
        <v>7733</v>
      </c>
      <c r="DG15" t="s">
        <v>7734</v>
      </c>
      <c r="DJ15" t="s">
        <v>7972</v>
      </c>
      <c r="DK15" t="s">
        <v>7973</v>
      </c>
    </row>
    <row r="16" spans="1:115">
      <c r="A16" s="78">
        <v>15</v>
      </c>
      <c r="B16" s="78" t="s">
        <v>177</v>
      </c>
      <c r="C16" s="78" t="s">
        <v>3120</v>
      </c>
      <c r="J16" t="s">
        <v>6812</v>
      </c>
      <c r="K16" t="s">
        <v>6813</v>
      </c>
      <c r="N16" t="s">
        <v>6866</v>
      </c>
      <c r="O16" t="s">
        <v>6867</v>
      </c>
      <c r="R16" t="s">
        <v>6915</v>
      </c>
      <c r="S16" t="s">
        <v>6916</v>
      </c>
      <c r="V16" t="s">
        <v>6980</v>
      </c>
      <c r="W16" t="s">
        <v>6981</v>
      </c>
      <c r="AD16" t="s">
        <v>7034</v>
      </c>
      <c r="AE16" t="s">
        <v>7035</v>
      </c>
      <c r="AT16" t="s">
        <v>7100</v>
      </c>
      <c r="AU16" t="s">
        <v>7101</v>
      </c>
      <c r="BF16" t="s">
        <v>7176</v>
      </c>
      <c r="BG16" t="s">
        <v>7177</v>
      </c>
      <c r="BN16" t="s">
        <v>7254</v>
      </c>
      <c r="BO16" t="s">
        <v>7255</v>
      </c>
      <c r="CH16" t="s">
        <v>7414</v>
      </c>
      <c r="CI16" t="s">
        <v>7415</v>
      </c>
      <c r="CL16" t="s">
        <v>7454</v>
      </c>
      <c r="CM16" t="s">
        <v>7455</v>
      </c>
      <c r="CP16" t="s">
        <v>2990</v>
      </c>
      <c r="CQ16" t="s">
        <v>7576</v>
      </c>
      <c r="CT16" t="s">
        <v>3020</v>
      </c>
      <c r="CU16" t="s">
        <v>7591</v>
      </c>
      <c r="CX16" t="s">
        <v>7659</v>
      </c>
      <c r="CY16" t="s">
        <v>7660</v>
      </c>
      <c r="DF16" t="s">
        <v>7735</v>
      </c>
      <c r="DG16" t="s">
        <v>7736</v>
      </c>
      <c r="DJ16" t="s">
        <v>7974</v>
      </c>
      <c r="DK16" t="s">
        <v>7975</v>
      </c>
    </row>
    <row r="17" spans="1:115">
      <c r="A17" s="78">
        <v>16</v>
      </c>
      <c r="B17" s="78" t="s">
        <v>6560</v>
      </c>
      <c r="C17" s="78" t="s">
        <v>3121</v>
      </c>
      <c r="J17" t="s">
        <v>6814</v>
      </c>
      <c r="K17" t="s">
        <v>6815</v>
      </c>
      <c r="N17" t="s">
        <v>6868</v>
      </c>
      <c r="O17" t="s">
        <v>6869</v>
      </c>
      <c r="R17" t="s">
        <v>6917</v>
      </c>
      <c r="S17" t="s">
        <v>6918</v>
      </c>
      <c r="V17" t="s">
        <v>6982</v>
      </c>
      <c r="W17" t="s">
        <v>6983</v>
      </c>
      <c r="AD17" t="s">
        <v>7036</v>
      </c>
      <c r="AE17" t="s">
        <v>7037</v>
      </c>
      <c r="AT17" t="s">
        <v>7102</v>
      </c>
      <c r="AU17" t="s">
        <v>7103</v>
      </c>
      <c r="BF17" t="s">
        <v>7178</v>
      </c>
      <c r="BG17" t="s">
        <v>7179</v>
      </c>
      <c r="BN17" t="s">
        <v>7256</v>
      </c>
      <c r="BO17" t="s">
        <v>7257</v>
      </c>
      <c r="CH17" t="s">
        <v>7416</v>
      </c>
      <c r="CI17" t="s">
        <v>7417</v>
      </c>
      <c r="CL17" t="s">
        <v>7456</v>
      </c>
      <c r="CM17" t="s">
        <v>7457</v>
      </c>
      <c r="CT17" t="s">
        <v>3022</v>
      </c>
      <c r="CU17" t="s">
        <v>7592</v>
      </c>
      <c r="CX17" t="s">
        <v>7661</v>
      </c>
      <c r="CY17" t="s">
        <v>7662</v>
      </c>
      <c r="DF17" t="s">
        <v>7737</v>
      </c>
      <c r="DG17" t="s">
        <v>7738</v>
      </c>
      <c r="DJ17" t="s">
        <v>7976</v>
      </c>
      <c r="DK17" t="s">
        <v>7977</v>
      </c>
    </row>
    <row r="18" spans="1:115">
      <c r="A18" s="78">
        <v>17</v>
      </c>
      <c r="B18" s="78" t="s">
        <v>6072</v>
      </c>
      <c r="C18" s="78" t="s">
        <v>3122</v>
      </c>
      <c r="J18" t="s">
        <v>6816</v>
      </c>
      <c r="K18" t="s">
        <v>6817</v>
      </c>
      <c r="N18" t="s">
        <v>6870</v>
      </c>
      <c r="O18" t="s">
        <v>6871</v>
      </c>
      <c r="R18" t="s">
        <v>6919</v>
      </c>
      <c r="S18" t="s">
        <v>6920</v>
      </c>
      <c r="V18" t="s">
        <v>6984</v>
      </c>
      <c r="W18" t="s">
        <v>6985</v>
      </c>
      <c r="AD18" t="s">
        <v>7038</v>
      </c>
      <c r="AE18" t="s">
        <v>7039</v>
      </c>
      <c r="AT18" t="s">
        <v>7104</v>
      </c>
      <c r="AU18" t="s">
        <v>7105</v>
      </c>
      <c r="BF18" t="s">
        <v>7180</v>
      </c>
      <c r="BG18" t="s">
        <v>7181</v>
      </c>
      <c r="BN18" t="s">
        <v>7258</v>
      </c>
      <c r="BO18" t="s">
        <v>7259</v>
      </c>
      <c r="CH18" t="s">
        <v>7418</v>
      </c>
      <c r="CI18" t="s">
        <v>7419</v>
      </c>
      <c r="CL18" t="s">
        <v>7458</v>
      </c>
      <c r="CM18" t="s">
        <v>7459</v>
      </c>
      <c r="CT18" t="s">
        <v>3024</v>
      </c>
      <c r="CU18" t="s">
        <v>7593</v>
      </c>
      <c r="CX18" t="s">
        <v>7663</v>
      </c>
      <c r="CY18" t="s">
        <v>7664</v>
      </c>
      <c r="DF18" t="s">
        <v>7739</v>
      </c>
      <c r="DG18" t="s">
        <v>7740</v>
      </c>
      <c r="DJ18" t="s">
        <v>7978</v>
      </c>
      <c r="DK18" t="s">
        <v>7979</v>
      </c>
    </row>
    <row r="19" spans="1:115">
      <c r="A19" s="78">
        <v>18</v>
      </c>
      <c r="B19" s="78" t="s">
        <v>6561</v>
      </c>
      <c r="C19" s="78" t="s">
        <v>3123</v>
      </c>
      <c r="J19" t="s">
        <v>6818</v>
      </c>
      <c r="K19" t="s">
        <v>6819</v>
      </c>
      <c r="N19" t="s">
        <v>6872</v>
      </c>
      <c r="O19" t="s">
        <v>6873</v>
      </c>
      <c r="R19" t="s">
        <v>6921</v>
      </c>
      <c r="S19" t="s">
        <v>6922</v>
      </c>
      <c r="V19" t="s">
        <v>6986</v>
      </c>
      <c r="W19" t="s">
        <v>6987</v>
      </c>
      <c r="AD19" t="s">
        <v>7040</v>
      </c>
      <c r="AE19" t="s">
        <v>7041</v>
      </c>
      <c r="AT19" t="s">
        <v>7106</v>
      </c>
      <c r="AU19" t="s">
        <v>7107</v>
      </c>
      <c r="BF19" t="s">
        <v>7182</v>
      </c>
      <c r="BG19" t="s">
        <v>7183</v>
      </c>
      <c r="BN19" t="s">
        <v>7260</v>
      </c>
      <c r="BO19" t="s">
        <v>7261</v>
      </c>
      <c r="CH19" t="s">
        <v>7420</v>
      </c>
      <c r="CI19" t="s">
        <v>7421</v>
      </c>
      <c r="CL19" t="s">
        <v>7460</v>
      </c>
      <c r="CM19" t="s">
        <v>7461</v>
      </c>
      <c r="CT19" t="s">
        <v>3026</v>
      </c>
      <c r="CU19" t="s">
        <v>7594</v>
      </c>
      <c r="CX19" t="s">
        <v>7665</v>
      </c>
      <c r="CY19" t="s">
        <v>7666</v>
      </c>
      <c r="DF19" t="s">
        <v>7741</v>
      </c>
      <c r="DG19" t="s">
        <v>7742</v>
      </c>
      <c r="DJ19" t="s">
        <v>7980</v>
      </c>
      <c r="DK19" t="s">
        <v>7981</v>
      </c>
    </row>
    <row r="20" spans="1:115">
      <c r="A20" s="78">
        <v>19</v>
      </c>
      <c r="B20" s="78" t="s">
        <v>6562</v>
      </c>
      <c r="C20" s="78" t="s">
        <v>3124</v>
      </c>
      <c r="J20" t="s">
        <v>6820</v>
      </c>
      <c r="K20" t="s">
        <v>6821</v>
      </c>
      <c r="N20" t="s">
        <v>6874</v>
      </c>
      <c r="O20" t="s">
        <v>6875</v>
      </c>
      <c r="R20" t="s">
        <v>6923</v>
      </c>
      <c r="S20" t="s">
        <v>6924</v>
      </c>
      <c r="V20" t="s">
        <v>6988</v>
      </c>
      <c r="W20" t="s">
        <v>6989</v>
      </c>
      <c r="AD20" t="s">
        <v>7042</v>
      </c>
      <c r="AE20" t="s">
        <v>7043</v>
      </c>
      <c r="AT20" t="s">
        <v>7108</v>
      </c>
      <c r="AU20" t="s">
        <v>7109</v>
      </c>
      <c r="BF20" t="s">
        <v>7184</v>
      </c>
      <c r="BG20" t="s">
        <v>7185</v>
      </c>
      <c r="BN20" t="s">
        <v>7262</v>
      </c>
      <c r="BO20" t="s">
        <v>7263</v>
      </c>
      <c r="CH20" t="s">
        <v>7422</v>
      </c>
      <c r="CI20" t="s">
        <v>7423</v>
      </c>
      <c r="CL20" t="s">
        <v>7462</v>
      </c>
      <c r="CM20" t="s">
        <v>7463</v>
      </c>
      <c r="CT20" t="s">
        <v>3028</v>
      </c>
      <c r="CU20" t="s">
        <v>7595</v>
      </c>
      <c r="CX20" t="s">
        <v>7667</v>
      </c>
      <c r="CY20" t="s">
        <v>7668</v>
      </c>
      <c r="DF20" t="s">
        <v>7743</v>
      </c>
      <c r="DG20" t="s">
        <v>7744</v>
      </c>
      <c r="DJ20" t="s">
        <v>7982</v>
      </c>
      <c r="DK20" t="s">
        <v>7983</v>
      </c>
    </row>
    <row r="21" spans="1:115">
      <c r="A21" s="78">
        <v>20</v>
      </c>
      <c r="B21" s="78" t="s">
        <v>6563</v>
      </c>
      <c r="C21" s="78" t="s">
        <v>3125</v>
      </c>
      <c r="J21" t="s">
        <v>6822</v>
      </c>
      <c r="K21" t="s">
        <v>6823</v>
      </c>
      <c r="N21" t="s">
        <v>6876</v>
      </c>
      <c r="O21" t="s">
        <v>6877</v>
      </c>
      <c r="R21" t="s">
        <v>6925</v>
      </c>
      <c r="S21" t="s">
        <v>6926</v>
      </c>
      <c r="V21" t="s">
        <v>6990</v>
      </c>
      <c r="W21" t="s">
        <v>6991</v>
      </c>
      <c r="AD21" t="s">
        <v>7044</v>
      </c>
      <c r="AE21" t="s">
        <v>7045</v>
      </c>
      <c r="AT21" t="s">
        <v>7110</v>
      </c>
      <c r="AU21" t="s">
        <v>7111</v>
      </c>
      <c r="BF21" t="s">
        <v>7186</v>
      </c>
      <c r="BG21" t="s">
        <v>7187</v>
      </c>
      <c r="BN21" t="s">
        <v>7264</v>
      </c>
      <c r="BO21" t="s">
        <v>7265</v>
      </c>
      <c r="CH21" t="s">
        <v>7424</v>
      </c>
      <c r="CI21" t="s">
        <v>7425</v>
      </c>
      <c r="CL21" t="s">
        <v>7464</v>
      </c>
      <c r="CM21" t="s">
        <v>7465</v>
      </c>
      <c r="CT21" t="s">
        <v>3030</v>
      </c>
      <c r="CU21" t="s">
        <v>7596</v>
      </c>
      <c r="CX21" t="s">
        <v>7669</v>
      </c>
      <c r="CY21" t="s">
        <v>7670</v>
      </c>
      <c r="DF21" t="s">
        <v>7745</v>
      </c>
      <c r="DG21" t="s">
        <v>7746</v>
      </c>
      <c r="DJ21" t="s">
        <v>7984</v>
      </c>
      <c r="DK21" t="s">
        <v>7985</v>
      </c>
    </row>
    <row r="22" spans="1:115">
      <c r="A22" s="78">
        <v>21</v>
      </c>
      <c r="B22" s="78" t="s">
        <v>6564</v>
      </c>
      <c r="C22" s="78" t="s">
        <v>3126</v>
      </c>
      <c r="J22" t="s">
        <v>6824</v>
      </c>
      <c r="K22" t="s">
        <v>6825</v>
      </c>
      <c r="N22" t="s">
        <v>6878</v>
      </c>
      <c r="O22" t="s">
        <v>6879</v>
      </c>
      <c r="R22" t="s">
        <v>6927</v>
      </c>
      <c r="S22" t="s">
        <v>6928</v>
      </c>
      <c r="V22" t="s">
        <v>4583</v>
      </c>
      <c r="W22" t="s">
        <v>6992</v>
      </c>
      <c r="AD22" t="s">
        <v>7046</v>
      </c>
      <c r="AE22" t="s">
        <v>7047</v>
      </c>
      <c r="AT22" t="s">
        <v>7112</v>
      </c>
      <c r="AU22" t="s">
        <v>7113</v>
      </c>
      <c r="BF22" t="s">
        <v>7188</v>
      </c>
      <c r="BG22" t="s">
        <v>7189</v>
      </c>
      <c r="BN22" t="s">
        <v>7266</v>
      </c>
      <c r="BO22" t="s">
        <v>7267</v>
      </c>
      <c r="CL22" t="s">
        <v>7466</v>
      </c>
      <c r="CM22" t="s">
        <v>7467</v>
      </c>
      <c r="CT22" t="s">
        <v>3032</v>
      </c>
      <c r="CU22" t="s">
        <v>7597</v>
      </c>
      <c r="CX22" t="s">
        <v>7671</v>
      </c>
      <c r="CY22" t="s">
        <v>7672</v>
      </c>
      <c r="DF22" t="s">
        <v>7747</v>
      </c>
      <c r="DG22" t="s">
        <v>7748</v>
      </c>
      <c r="DJ22" t="s">
        <v>7986</v>
      </c>
      <c r="DK22" t="s">
        <v>7987</v>
      </c>
    </row>
    <row r="23" spans="1:115">
      <c r="A23" s="78">
        <v>22</v>
      </c>
      <c r="B23" s="78" t="s">
        <v>6565</v>
      </c>
      <c r="C23" s="78" t="s">
        <v>3127</v>
      </c>
      <c r="J23" t="s">
        <v>6826</v>
      </c>
      <c r="K23" t="s">
        <v>6827</v>
      </c>
      <c r="N23" t="s">
        <v>6880</v>
      </c>
      <c r="O23" t="s">
        <v>6881</v>
      </c>
      <c r="R23" t="s">
        <v>6929</v>
      </c>
      <c r="S23" t="s">
        <v>6930</v>
      </c>
      <c r="V23" t="s">
        <v>6993</v>
      </c>
      <c r="W23" t="s">
        <v>6994</v>
      </c>
      <c r="AT23" t="s">
        <v>7114</v>
      </c>
      <c r="AU23" t="s">
        <v>7115</v>
      </c>
      <c r="BF23" t="s">
        <v>7190</v>
      </c>
      <c r="BG23" t="s">
        <v>7191</v>
      </c>
      <c r="BN23" t="s">
        <v>7268</v>
      </c>
      <c r="BO23" t="s">
        <v>7269</v>
      </c>
      <c r="CL23" t="s">
        <v>7468</v>
      </c>
      <c r="CM23" t="s">
        <v>7469</v>
      </c>
      <c r="CT23" t="s">
        <v>3034</v>
      </c>
      <c r="CU23" t="s">
        <v>7598</v>
      </c>
      <c r="CX23" t="s">
        <v>7673</v>
      </c>
      <c r="CY23" t="s">
        <v>7674</v>
      </c>
      <c r="DF23" t="s">
        <v>7749</v>
      </c>
      <c r="DG23" t="s">
        <v>7750</v>
      </c>
      <c r="DJ23" t="s">
        <v>7988</v>
      </c>
      <c r="DK23" t="s">
        <v>7989</v>
      </c>
    </row>
    <row r="24" spans="1:115">
      <c r="A24" s="78">
        <v>23</v>
      </c>
      <c r="B24" s="78" t="s">
        <v>6566</v>
      </c>
      <c r="C24" s="78" t="s">
        <v>3128</v>
      </c>
      <c r="J24" t="s">
        <v>6828</v>
      </c>
      <c r="K24" t="s">
        <v>6829</v>
      </c>
      <c r="N24" t="s">
        <v>6882</v>
      </c>
      <c r="O24" t="s">
        <v>6883</v>
      </c>
      <c r="R24" t="s">
        <v>6931</v>
      </c>
      <c r="S24" t="s">
        <v>6932</v>
      </c>
      <c r="V24" t="s">
        <v>4651</v>
      </c>
      <c r="W24" t="s">
        <v>6995</v>
      </c>
      <c r="AT24" t="s">
        <v>7116</v>
      </c>
      <c r="AU24" t="s">
        <v>7117</v>
      </c>
      <c r="BF24" t="s">
        <v>7192</v>
      </c>
      <c r="BG24" t="s">
        <v>7193</v>
      </c>
      <c r="BN24" t="s">
        <v>7270</v>
      </c>
      <c r="BO24" t="s">
        <v>7271</v>
      </c>
      <c r="CL24" t="s">
        <v>7470</v>
      </c>
      <c r="CM24" t="s">
        <v>7471</v>
      </c>
      <c r="CT24" t="s">
        <v>3036</v>
      </c>
      <c r="CU24" t="s">
        <v>7599</v>
      </c>
      <c r="CX24" t="s">
        <v>7675</v>
      </c>
      <c r="CY24" t="s">
        <v>7676</v>
      </c>
      <c r="DF24" t="s">
        <v>7751</v>
      </c>
      <c r="DG24" t="s">
        <v>7752</v>
      </c>
      <c r="DJ24" t="s">
        <v>7990</v>
      </c>
      <c r="DK24" t="s">
        <v>7991</v>
      </c>
    </row>
    <row r="25" spans="1:115">
      <c r="A25" s="78">
        <v>24</v>
      </c>
      <c r="B25" s="78" t="s">
        <v>6567</v>
      </c>
      <c r="C25" s="78" t="s">
        <v>3129</v>
      </c>
      <c r="J25" t="s">
        <v>6830</v>
      </c>
      <c r="K25" t="s">
        <v>6831</v>
      </c>
      <c r="N25" t="s">
        <v>6884</v>
      </c>
      <c r="O25" t="s">
        <v>6885</v>
      </c>
      <c r="R25" t="s">
        <v>6933</v>
      </c>
      <c r="S25" t="s">
        <v>6934</v>
      </c>
      <c r="V25" t="s">
        <v>4677</v>
      </c>
      <c r="W25" t="s">
        <v>6996</v>
      </c>
      <c r="BF25" t="s">
        <v>7194</v>
      </c>
      <c r="BG25" t="s">
        <v>7195</v>
      </c>
      <c r="BN25" t="s">
        <v>7272</v>
      </c>
      <c r="BO25" t="s">
        <v>7273</v>
      </c>
      <c r="CL25" t="s">
        <v>7472</v>
      </c>
      <c r="CM25" t="s">
        <v>7473</v>
      </c>
      <c r="CT25" t="s">
        <v>3038</v>
      </c>
      <c r="CU25" t="s">
        <v>7600</v>
      </c>
      <c r="CX25" t="s">
        <v>7677</v>
      </c>
      <c r="CY25" t="s">
        <v>7678</v>
      </c>
      <c r="DF25" t="s">
        <v>7753</v>
      </c>
      <c r="DG25" t="s">
        <v>7754</v>
      </c>
      <c r="DJ25" t="s">
        <v>7992</v>
      </c>
      <c r="DK25" t="s">
        <v>7993</v>
      </c>
    </row>
    <row r="26" spans="1:115">
      <c r="A26" s="78">
        <v>25</v>
      </c>
      <c r="B26" s="78" t="s">
        <v>6568</v>
      </c>
      <c r="C26" s="78" t="s">
        <v>3130</v>
      </c>
      <c r="J26" t="s">
        <v>6832</v>
      </c>
      <c r="K26" t="s">
        <v>6833</v>
      </c>
      <c r="N26" t="s">
        <v>6886</v>
      </c>
      <c r="O26" t="s">
        <v>6887</v>
      </c>
      <c r="R26" t="s">
        <v>6935</v>
      </c>
      <c r="S26" t="s">
        <v>6936</v>
      </c>
      <c r="V26" t="s">
        <v>6997</v>
      </c>
      <c r="W26" t="s">
        <v>6998</v>
      </c>
      <c r="BF26" t="s">
        <v>7196</v>
      </c>
      <c r="BG26" t="s">
        <v>7197</v>
      </c>
      <c r="BN26" t="s">
        <v>7274</v>
      </c>
      <c r="BO26" t="s">
        <v>7275</v>
      </c>
      <c r="CL26" t="s">
        <v>7474</v>
      </c>
      <c r="CM26" t="s">
        <v>7475</v>
      </c>
      <c r="CT26" t="s">
        <v>3040</v>
      </c>
      <c r="CU26" t="s">
        <v>7601</v>
      </c>
      <c r="DF26" t="s">
        <v>7755</v>
      </c>
      <c r="DG26" t="s">
        <v>7756</v>
      </c>
      <c r="DJ26" t="s">
        <v>7994</v>
      </c>
      <c r="DK26" t="s">
        <v>7995</v>
      </c>
    </row>
    <row r="27" spans="1:115">
      <c r="A27" s="78">
        <v>26</v>
      </c>
      <c r="B27" s="78" t="s">
        <v>649</v>
      </c>
      <c r="C27" s="78" t="s">
        <v>3131</v>
      </c>
      <c r="J27" t="s">
        <v>6834</v>
      </c>
      <c r="K27" t="s">
        <v>6835</v>
      </c>
      <c r="R27" t="s">
        <v>6937</v>
      </c>
      <c r="S27" t="s">
        <v>6938</v>
      </c>
      <c r="V27" t="s">
        <v>6999</v>
      </c>
      <c r="W27" t="s">
        <v>7000</v>
      </c>
      <c r="BF27" t="s">
        <v>7198</v>
      </c>
      <c r="BG27" t="s">
        <v>7199</v>
      </c>
      <c r="BN27" t="s">
        <v>7276</v>
      </c>
      <c r="BO27" t="s">
        <v>7277</v>
      </c>
      <c r="CL27" t="s">
        <v>7476</v>
      </c>
      <c r="CM27" t="s">
        <v>7477</v>
      </c>
      <c r="CT27" t="s">
        <v>3042</v>
      </c>
      <c r="CU27" t="s">
        <v>7602</v>
      </c>
      <c r="DF27" t="s">
        <v>7757</v>
      </c>
      <c r="DG27" t="s">
        <v>7758</v>
      </c>
      <c r="DJ27" t="s">
        <v>7996</v>
      </c>
      <c r="DK27" t="s">
        <v>7997</v>
      </c>
    </row>
    <row r="28" spans="1:115">
      <c r="A28" s="78">
        <v>27</v>
      </c>
      <c r="B28" s="78" t="s">
        <v>1798</v>
      </c>
      <c r="C28" s="78" t="s">
        <v>3132</v>
      </c>
      <c r="J28" t="s">
        <v>6836</v>
      </c>
      <c r="K28" t="s">
        <v>6837</v>
      </c>
      <c r="R28" t="s">
        <v>6939</v>
      </c>
      <c r="S28" t="s">
        <v>6940</v>
      </c>
      <c r="BF28" t="s">
        <v>7200</v>
      </c>
      <c r="BG28" t="s">
        <v>7201</v>
      </c>
      <c r="BN28" t="s">
        <v>7278</v>
      </c>
      <c r="BO28" t="s">
        <v>7279</v>
      </c>
      <c r="CL28" t="s">
        <v>7478</v>
      </c>
      <c r="CM28" t="s">
        <v>7479</v>
      </c>
      <c r="CT28" t="s">
        <v>3044</v>
      </c>
      <c r="CU28" t="s">
        <v>7603</v>
      </c>
      <c r="DF28" t="s">
        <v>7759</v>
      </c>
      <c r="DG28" t="s">
        <v>7760</v>
      </c>
      <c r="DJ28" t="s">
        <v>7998</v>
      </c>
      <c r="DK28" t="s">
        <v>7999</v>
      </c>
    </row>
    <row r="29" spans="1:115">
      <c r="A29" s="78">
        <v>28</v>
      </c>
      <c r="B29" s="78" t="s">
        <v>6569</v>
      </c>
      <c r="C29" s="78" t="s">
        <v>3133</v>
      </c>
      <c r="R29" t="s">
        <v>6941</v>
      </c>
      <c r="S29" t="s">
        <v>6942</v>
      </c>
      <c r="BF29" t="s">
        <v>7202</v>
      </c>
      <c r="BG29" t="s">
        <v>7203</v>
      </c>
      <c r="BN29" t="s">
        <v>7280</v>
      </c>
      <c r="BO29" t="s">
        <v>7281</v>
      </c>
      <c r="CL29" t="s">
        <v>7480</v>
      </c>
      <c r="CM29" t="s">
        <v>7481</v>
      </c>
      <c r="CT29" t="s">
        <v>3046</v>
      </c>
      <c r="CU29" t="s">
        <v>7604</v>
      </c>
      <c r="DF29" t="s">
        <v>7761</v>
      </c>
      <c r="DG29" t="s">
        <v>7762</v>
      </c>
      <c r="DJ29" t="s">
        <v>8000</v>
      </c>
      <c r="DK29" t="s">
        <v>8001</v>
      </c>
    </row>
    <row r="30" spans="1:115">
      <c r="A30" s="78">
        <v>29</v>
      </c>
      <c r="B30" s="78" t="s">
        <v>6570</v>
      </c>
      <c r="C30" s="78" t="s">
        <v>3134</v>
      </c>
      <c r="R30" t="s">
        <v>6943</v>
      </c>
      <c r="S30" t="s">
        <v>6944</v>
      </c>
      <c r="BF30" t="s">
        <v>7204</v>
      </c>
      <c r="BG30" t="s">
        <v>7205</v>
      </c>
      <c r="BN30" t="s">
        <v>7282</v>
      </c>
      <c r="BO30" t="s">
        <v>7283</v>
      </c>
      <c r="CL30" t="s">
        <v>7482</v>
      </c>
      <c r="CM30" t="s">
        <v>7483</v>
      </c>
      <c r="CT30" t="s">
        <v>3048</v>
      </c>
      <c r="CU30" t="s">
        <v>7605</v>
      </c>
      <c r="DF30" t="s">
        <v>7763</v>
      </c>
      <c r="DG30" t="s">
        <v>7764</v>
      </c>
      <c r="DJ30" t="s">
        <v>8002</v>
      </c>
      <c r="DK30" t="s">
        <v>8003</v>
      </c>
    </row>
    <row r="31" spans="1:115">
      <c r="A31" s="78">
        <v>30</v>
      </c>
      <c r="B31" s="78" t="s">
        <v>6571</v>
      </c>
      <c r="C31" s="78" t="s">
        <v>3135</v>
      </c>
      <c r="R31" t="s">
        <v>6945</v>
      </c>
      <c r="S31" t="s">
        <v>6946</v>
      </c>
      <c r="BN31" t="s">
        <v>7284</v>
      </c>
      <c r="BO31" t="s">
        <v>7285</v>
      </c>
      <c r="CL31" t="s">
        <v>7484</v>
      </c>
      <c r="CM31" t="s">
        <v>7485</v>
      </c>
      <c r="CT31" t="s">
        <v>3050</v>
      </c>
      <c r="CU31" t="s">
        <v>7606</v>
      </c>
      <c r="DF31" t="s">
        <v>7765</v>
      </c>
      <c r="DG31" t="s">
        <v>7766</v>
      </c>
      <c r="DJ31" t="s">
        <v>8004</v>
      </c>
      <c r="DK31" t="s">
        <v>8005</v>
      </c>
    </row>
    <row r="32" spans="1:115">
      <c r="A32" s="78">
        <v>31</v>
      </c>
      <c r="B32" s="78" t="s">
        <v>1295</v>
      </c>
      <c r="C32" s="78" t="s">
        <v>3136</v>
      </c>
      <c r="R32" t="s">
        <v>6947</v>
      </c>
      <c r="S32" t="s">
        <v>6948</v>
      </c>
      <c r="BN32" t="s">
        <v>7286</v>
      </c>
      <c r="BO32" t="s">
        <v>7287</v>
      </c>
      <c r="CL32" t="s">
        <v>7486</v>
      </c>
      <c r="CM32" t="s">
        <v>7487</v>
      </c>
      <c r="CT32" t="s">
        <v>3052</v>
      </c>
      <c r="CU32" t="s">
        <v>7607</v>
      </c>
      <c r="DF32" t="s">
        <v>7767</v>
      </c>
      <c r="DG32" t="s">
        <v>7768</v>
      </c>
      <c r="DJ32" t="s">
        <v>8006</v>
      </c>
      <c r="DK32" t="s">
        <v>8007</v>
      </c>
    </row>
    <row r="33" spans="1:115">
      <c r="A33" s="78">
        <v>32</v>
      </c>
      <c r="B33" s="78" t="s">
        <v>1560</v>
      </c>
      <c r="C33" s="78" t="s">
        <v>3137</v>
      </c>
      <c r="R33" t="s">
        <v>6949</v>
      </c>
      <c r="S33" t="s">
        <v>6950</v>
      </c>
      <c r="BN33" t="s">
        <v>7288</v>
      </c>
      <c r="BO33" t="s">
        <v>7289</v>
      </c>
      <c r="CL33" t="s">
        <v>7488</v>
      </c>
      <c r="CM33" t="s">
        <v>7489</v>
      </c>
      <c r="CT33" t="s">
        <v>3054</v>
      </c>
      <c r="CU33" t="s">
        <v>7608</v>
      </c>
      <c r="DF33" t="s">
        <v>7769</v>
      </c>
      <c r="DG33" t="s">
        <v>7770</v>
      </c>
      <c r="DJ33" t="s">
        <v>8008</v>
      </c>
      <c r="DK33" t="s">
        <v>8009</v>
      </c>
    </row>
    <row r="34" spans="1:115">
      <c r="A34" s="78">
        <v>33</v>
      </c>
      <c r="B34" s="78" t="s">
        <v>6572</v>
      </c>
      <c r="C34" s="78" t="s">
        <v>3138</v>
      </c>
      <c r="R34" t="s">
        <v>6951</v>
      </c>
      <c r="S34" t="s">
        <v>6952</v>
      </c>
      <c r="BN34" t="s">
        <v>7290</v>
      </c>
      <c r="BO34" t="s">
        <v>7291</v>
      </c>
      <c r="CL34" t="s">
        <v>7490</v>
      </c>
      <c r="CM34" t="s">
        <v>7491</v>
      </c>
      <c r="CT34" t="s">
        <v>3056</v>
      </c>
      <c r="CU34" t="s">
        <v>7609</v>
      </c>
      <c r="DF34" t="s">
        <v>7771</v>
      </c>
      <c r="DG34" t="s">
        <v>7772</v>
      </c>
      <c r="DJ34" t="s">
        <v>8010</v>
      </c>
      <c r="DK34" t="s">
        <v>8011</v>
      </c>
    </row>
    <row r="35" spans="1:115">
      <c r="A35" s="78">
        <v>34</v>
      </c>
      <c r="B35" s="78" t="s">
        <v>6573</v>
      </c>
      <c r="C35" s="78" t="s">
        <v>3139</v>
      </c>
      <c r="BN35" t="s">
        <v>7292</v>
      </c>
      <c r="BO35" t="s">
        <v>7293</v>
      </c>
      <c r="CL35" t="s">
        <v>7492</v>
      </c>
      <c r="CM35" t="s">
        <v>7493</v>
      </c>
      <c r="CT35" t="s">
        <v>3058</v>
      </c>
      <c r="CU35" t="s">
        <v>7610</v>
      </c>
      <c r="DF35" t="s">
        <v>7773</v>
      </c>
      <c r="DG35" t="s">
        <v>7774</v>
      </c>
      <c r="DJ35" t="s">
        <v>8012</v>
      </c>
      <c r="DK35" t="s">
        <v>8013</v>
      </c>
    </row>
    <row r="36" spans="1:115">
      <c r="A36" s="78">
        <v>35</v>
      </c>
      <c r="B36" s="78" t="s">
        <v>6574</v>
      </c>
      <c r="C36" s="78" t="s">
        <v>3140</v>
      </c>
      <c r="BN36" t="s">
        <v>7294</v>
      </c>
      <c r="BO36" t="s">
        <v>7295</v>
      </c>
      <c r="CL36" t="s">
        <v>7494</v>
      </c>
      <c r="CM36" t="s">
        <v>7495</v>
      </c>
      <c r="CT36" t="s">
        <v>3060</v>
      </c>
      <c r="CU36" t="s">
        <v>7611</v>
      </c>
      <c r="DF36" t="s">
        <v>7775</v>
      </c>
      <c r="DG36" t="s">
        <v>7776</v>
      </c>
      <c r="DJ36" t="s">
        <v>8014</v>
      </c>
      <c r="DK36" t="s">
        <v>8015</v>
      </c>
    </row>
    <row r="37" spans="1:115">
      <c r="A37" s="78">
        <v>36</v>
      </c>
      <c r="B37" s="78" t="s">
        <v>76</v>
      </c>
      <c r="C37" s="78" t="s">
        <v>3141</v>
      </c>
      <c r="BN37" t="s">
        <v>7296</v>
      </c>
      <c r="BO37" t="s">
        <v>7297</v>
      </c>
      <c r="CL37" t="s">
        <v>7496</v>
      </c>
      <c r="CM37" t="s">
        <v>7497</v>
      </c>
      <c r="CT37" t="s">
        <v>3062</v>
      </c>
      <c r="CU37" t="s">
        <v>7612</v>
      </c>
      <c r="DF37" t="s">
        <v>7777</v>
      </c>
      <c r="DG37" t="s">
        <v>7778</v>
      </c>
      <c r="DJ37" t="s">
        <v>8016</v>
      </c>
      <c r="DK37" t="s">
        <v>8017</v>
      </c>
    </row>
    <row r="38" spans="1:115">
      <c r="A38" s="78">
        <v>37</v>
      </c>
      <c r="B38" s="78" t="s">
        <v>6575</v>
      </c>
      <c r="C38" s="78" t="s">
        <v>3142</v>
      </c>
      <c r="BN38" t="s">
        <v>7298</v>
      </c>
      <c r="BO38" t="s">
        <v>7299</v>
      </c>
      <c r="CL38" t="s">
        <v>7498</v>
      </c>
      <c r="CM38" t="s">
        <v>7499</v>
      </c>
      <c r="CT38" t="s">
        <v>3064</v>
      </c>
      <c r="CU38" t="s">
        <v>7613</v>
      </c>
      <c r="DF38" t="s">
        <v>7779</v>
      </c>
      <c r="DG38" t="s">
        <v>7780</v>
      </c>
      <c r="DJ38" t="s">
        <v>8018</v>
      </c>
      <c r="DK38" t="s">
        <v>8019</v>
      </c>
    </row>
    <row r="39" spans="1:115">
      <c r="A39" s="78">
        <v>38</v>
      </c>
      <c r="B39" s="78" t="s">
        <v>4432</v>
      </c>
      <c r="C39" s="78" t="s">
        <v>3143</v>
      </c>
      <c r="BN39" t="s">
        <v>7300</v>
      </c>
      <c r="BO39" t="s">
        <v>7301</v>
      </c>
      <c r="CL39" t="s">
        <v>7500</v>
      </c>
      <c r="CM39" t="s">
        <v>7501</v>
      </c>
      <c r="CT39" t="s">
        <v>3066</v>
      </c>
      <c r="CU39" t="s">
        <v>7614</v>
      </c>
      <c r="DF39" t="s">
        <v>7781</v>
      </c>
      <c r="DG39" t="s">
        <v>7782</v>
      </c>
      <c r="DJ39" t="s">
        <v>8020</v>
      </c>
      <c r="DK39" t="s">
        <v>8021</v>
      </c>
    </row>
    <row r="40" spans="1:115">
      <c r="A40" s="78">
        <v>39</v>
      </c>
      <c r="B40" s="78" t="s">
        <v>6576</v>
      </c>
      <c r="C40" s="78" t="s">
        <v>3144</v>
      </c>
      <c r="BN40" t="s">
        <v>7302</v>
      </c>
      <c r="BO40" t="s">
        <v>7303</v>
      </c>
      <c r="CL40" t="s">
        <v>7502</v>
      </c>
      <c r="CM40" t="s">
        <v>7503</v>
      </c>
      <c r="CT40" t="s">
        <v>3068</v>
      </c>
      <c r="CU40" t="s">
        <v>7615</v>
      </c>
      <c r="DF40" t="s">
        <v>7783</v>
      </c>
      <c r="DG40" t="s">
        <v>7784</v>
      </c>
      <c r="DJ40" t="s">
        <v>8022</v>
      </c>
      <c r="DK40" t="s">
        <v>8023</v>
      </c>
    </row>
    <row r="41" spans="1:115">
      <c r="A41" s="78">
        <v>40</v>
      </c>
      <c r="B41" s="78" t="s">
        <v>6577</v>
      </c>
      <c r="C41" s="78" t="s">
        <v>3145</v>
      </c>
      <c r="BN41" t="s">
        <v>7304</v>
      </c>
      <c r="BO41" t="s">
        <v>7305</v>
      </c>
      <c r="CL41" t="s">
        <v>7504</v>
      </c>
      <c r="CM41" t="s">
        <v>7505</v>
      </c>
      <c r="CT41" t="s">
        <v>3070</v>
      </c>
      <c r="CU41" t="s">
        <v>7616</v>
      </c>
      <c r="DF41" t="s">
        <v>7785</v>
      </c>
      <c r="DG41" t="s">
        <v>7786</v>
      </c>
      <c r="DJ41" t="s">
        <v>8024</v>
      </c>
      <c r="DK41" t="s">
        <v>8025</v>
      </c>
    </row>
    <row r="42" spans="1:115">
      <c r="A42" s="78">
        <v>41</v>
      </c>
      <c r="B42" s="78" t="s">
        <v>6578</v>
      </c>
      <c r="C42" s="78" t="s">
        <v>3146</v>
      </c>
      <c r="BN42" t="s">
        <v>7306</v>
      </c>
      <c r="BO42" t="s">
        <v>7307</v>
      </c>
      <c r="CL42" t="s">
        <v>7506</v>
      </c>
      <c r="CM42" t="s">
        <v>7507</v>
      </c>
      <c r="CT42" t="s">
        <v>3072</v>
      </c>
      <c r="CU42" t="s">
        <v>7617</v>
      </c>
      <c r="DF42" t="s">
        <v>7787</v>
      </c>
      <c r="DG42" t="s">
        <v>7788</v>
      </c>
      <c r="DJ42" t="s">
        <v>8026</v>
      </c>
      <c r="DK42" t="s">
        <v>8027</v>
      </c>
    </row>
    <row r="43" spans="1:115">
      <c r="A43" s="78">
        <v>42</v>
      </c>
      <c r="B43" s="78" t="s">
        <v>6579</v>
      </c>
      <c r="C43" s="78" t="s">
        <v>3147</v>
      </c>
      <c r="BN43" t="s">
        <v>7308</v>
      </c>
      <c r="BO43" t="s">
        <v>7309</v>
      </c>
      <c r="CL43" t="s">
        <v>7508</v>
      </c>
      <c r="CM43" t="s">
        <v>7509</v>
      </c>
      <c r="CT43" t="s">
        <v>3074</v>
      </c>
      <c r="CU43" t="s">
        <v>7618</v>
      </c>
      <c r="DF43" t="s">
        <v>7789</v>
      </c>
      <c r="DG43" t="s">
        <v>7790</v>
      </c>
      <c r="DJ43" t="s">
        <v>8028</v>
      </c>
      <c r="DK43" t="s">
        <v>8029</v>
      </c>
    </row>
    <row r="44" spans="1:115">
      <c r="A44" s="78">
        <v>43</v>
      </c>
      <c r="B44" s="78" t="s">
        <v>6580</v>
      </c>
      <c r="C44" s="78" t="s">
        <v>3148</v>
      </c>
      <c r="BN44" t="s">
        <v>7310</v>
      </c>
      <c r="BO44" t="s">
        <v>7311</v>
      </c>
      <c r="CL44" t="s">
        <v>7510</v>
      </c>
      <c r="CM44" t="s">
        <v>7511</v>
      </c>
      <c r="CT44" t="s">
        <v>3076</v>
      </c>
      <c r="CU44" t="s">
        <v>7619</v>
      </c>
      <c r="DF44" t="s">
        <v>7791</v>
      </c>
      <c r="DG44" t="s">
        <v>7792</v>
      </c>
      <c r="DJ44" t="s">
        <v>8030</v>
      </c>
      <c r="DK44" t="s">
        <v>8031</v>
      </c>
    </row>
    <row r="45" spans="1:115">
      <c r="A45" s="78">
        <v>44</v>
      </c>
      <c r="B45" s="78" t="s">
        <v>6581</v>
      </c>
      <c r="C45" s="78" t="s">
        <v>3149</v>
      </c>
      <c r="BN45" t="s">
        <v>7312</v>
      </c>
      <c r="BO45" t="s">
        <v>7313</v>
      </c>
      <c r="CL45" t="s">
        <v>7512</v>
      </c>
      <c r="CM45" t="s">
        <v>7513</v>
      </c>
      <c r="CT45" t="s">
        <v>3078</v>
      </c>
      <c r="CU45" t="s">
        <v>7620</v>
      </c>
      <c r="DF45" t="s">
        <v>7793</v>
      </c>
      <c r="DG45" t="s">
        <v>7794</v>
      </c>
      <c r="DJ45" t="s">
        <v>8032</v>
      </c>
      <c r="DK45" t="s">
        <v>8033</v>
      </c>
    </row>
    <row r="46" spans="1:115">
      <c r="A46" s="78">
        <v>45</v>
      </c>
      <c r="B46" s="78" t="s">
        <v>6582</v>
      </c>
      <c r="C46" s="78" t="s">
        <v>3150</v>
      </c>
      <c r="BN46" t="s">
        <v>7314</v>
      </c>
      <c r="BO46" t="s">
        <v>7315</v>
      </c>
      <c r="CL46" t="s">
        <v>7514</v>
      </c>
      <c r="CM46" t="s">
        <v>7515</v>
      </c>
      <c r="CT46" t="s">
        <v>3080</v>
      </c>
      <c r="CU46" t="s">
        <v>7621</v>
      </c>
      <c r="DF46" t="s">
        <v>7795</v>
      </c>
      <c r="DG46" t="s">
        <v>7796</v>
      </c>
      <c r="DJ46" t="s">
        <v>8034</v>
      </c>
      <c r="DK46" t="s">
        <v>8035</v>
      </c>
    </row>
    <row r="47" spans="1:115">
      <c r="A47" s="78">
        <v>46</v>
      </c>
      <c r="B47" s="78" t="s">
        <v>6582</v>
      </c>
      <c r="C47" s="78" t="s">
        <v>3151</v>
      </c>
      <c r="BN47" t="s">
        <v>7316</v>
      </c>
      <c r="BO47" t="s">
        <v>7317</v>
      </c>
      <c r="CL47" t="s">
        <v>7516</v>
      </c>
      <c r="CM47" t="s">
        <v>7517</v>
      </c>
      <c r="CT47" t="s">
        <v>3082</v>
      </c>
      <c r="CU47" t="s">
        <v>7622</v>
      </c>
      <c r="DF47" t="s">
        <v>7797</v>
      </c>
      <c r="DG47" t="s">
        <v>7798</v>
      </c>
      <c r="DJ47" t="s">
        <v>8036</v>
      </c>
      <c r="DK47" t="s">
        <v>8037</v>
      </c>
    </row>
    <row r="48" spans="1:115">
      <c r="A48" s="78">
        <v>47</v>
      </c>
      <c r="B48" s="78" t="s">
        <v>6583</v>
      </c>
      <c r="C48" s="78" t="s">
        <v>3152</v>
      </c>
      <c r="BN48" t="s">
        <v>7318</v>
      </c>
      <c r="BO48" t="s">
        <v>7319</v>
      </c>
      <c r="CL48" t="s">
        <v>7518</v>
      </c>
      <c r="CM48" t="s">
        <v>7519</v>
      </c>
      <c r="CT48" t="s">
        <v>3084</v>
      </c>
      <c r="CU48" t="s">
        <v>7623</v>
      </c>
      <c r="DF48" t="s">
        <v>7799</v>
      </c>
      <c r="DG48" t="s">
        <v>7800</v>
      </c>
      <c r="DJ48" t="s">
        <v>8038</v>
      </c>
      <c r="DK48" t="s">
        <v>8039</v>
      </c>
    </row>
    <row r="49" spans="1:115">
      <c r="A49" s="78">
        <v>48</v>
      </c>
      <c r="B49" s="78" t="s">
        <v>6584</v>
      </c>
      <c r="C49" s="78" t="s">
        <v>3153</v>
      </c>
      <c r="BN49" t="s">
        <v>7320</v>
      </c>
      <c r="BO49" t="s">
        <v>7321</v>
      </c>
      <c r="CL49" t="s">
        <v>7520</v>
      </c>
      <c r="CM49" t="s">
        <v>7521</v>
      </c>
      <c r="CT49" t="s">
        <v>3086</v>
      </c>
      <c r="CU49" t="s">
        <v>7624</v>
      </c>
      <c r="DF49" t="s">
        <v>7801</v>
      </c>
      <c r="DG49" t="s">
        <v>7802</v>
      </c>
      <c r="DJ49" t="s">
        <v>8040</v>
      </c>
      <c r="DK49" t="s">
        <v>8041</v>
      </c>
    </row>
    <row r="50" spans="1:115">
      <c r="A50" s="78">
        <v>49</v>
      </c>
      <c r="B50" s="78" t="s">
        <v>6585</v>
      </c>
      <c r="C50" s="78" t="s">
        <v>3154</v>
      </c>
      <c r="BN50" t="s">
        <v>7322</v>
      </c>
      <c r="BO50" t="s">
        <v>7323</v>
      </c>
      <c r="CL50" t="s">
        <v>7522</v>
      </c>
      <c r="CM50" t="s">
        <v>7523</v>
      </c>
      <c r="CT50" t="s">
        <v>3088</v>
      </c>
      <c r="CU50" t="s">
        <v>7625</v>
      </c>
      <c r="DF50" t="s">
        <v>7803</v>
      </c>
      <c r="DG50" t="s">
        <v>7804</v>
      </c>
      <c r="DJ50" t="s">
        <v>8042</v>
      </c>
      <c r="DK50" t="s">
        <v>8043</v>
      </c>
    </row>
    <row r="51" spans="1:115">
      <c r="A51" s="78">
        <v>50</v>
      </c>
      <c r="B51" s="78" t="s">
        <v>6586</v>
      </c>
      <c r="C51" s="78" t="s">
        <v>3155</v>
      </c>
      <c r="BN51" t="s">
        <v>7324</v>
      </c>
      <c r="BO51" t="s">
        <v>7325</v>
      </c>
      <c r="CL51" t="s">
        <v>7524</v>
      </c>
      <c r="CM51" t="s">
        <v>7525</v>
      </c>
      <c r="CT51" t="s">
        <v>3090</v>
      </c>
      <c r="CU51" t="s">
        <v>7626</v>
      </c>
      <c r="DF51" t="s">
        <v>7805</v>
      </c>
      <c r="DG51" t="s">
        <v>7806</v>
      </c>
      <c r="DJ51" t="s">
        <v>8044</v>
      </c>
      <c r="DK51" t="s">
        <v>8045</v>
      </c>
    </row>
    <row r="52" spans="1:115">
      <c r="A52" s="78">
        <v>51</v>
      </c>
      <c r="B52" s="78" t="s">
        <v>6587</v>
      </c>
      <c r="C52" s="78" t="s">
        <v>3156</v>
      </c>
      <c r="BN52" t="s">
        <v>7326</v>
      </c>
      <c r="BO52" t="s">
        <v>7327</v>
      </c>
      <c r="CL52" t="s">
        <v>7526</v>
      </c>
      <c r="CM52" t="s">
        <v>7527</v>
      </c>
      <c r="CT52" t="s">
        <v>3092</v>
      </c>
      <c r="CU52" t="s">
        <v>7627</v>
      </c>
      <c r="DF52" t="s">
        <v>7807</v>
      </c>
      <c r="DG52" t="s">
        <v>7808</v>
      </c>
      <c r="DJ52" t="s">
        <v>8046</v>
      </c>
      <c r="DK52" t="s">
        <v>8047</v>
      </c>
    </row>
    <row r="53" spans="1:115">
      <c r="A53" s="78">
        <v>52</v>
      </c>
      <c r="B53" s="78" t="s">
        <v>6588</v>
      </c>
      <c r="C53" s="78" t="s">
        <v>3157</v>
      </c>
      <c r="BN53" t="s">
        <v>7328</v>
      </c>
      <c r="BO53" t="s">
        <v>7329</v>
      </c>
      <c r="CL53" t="s">
        <v>7528</v>
      </c>
      <c r="CM53" t="s">
        <v>7529</v>
      </c>
      <c r="CT53" t="s">
        <v>3094</v>
      </c>
      <c r="CU53" t="s">
        <v>7628</v>
      </c>
      <c r="DF53" t="s">
        <v>7809</v>
      </c>
      <c r="DG53" t="s">
        <v>7810</v>
      </c>
      <c r="DJ53" t="s">
        <v>8048</v>
      </c>
      <c r="DK53" t="s">
        <v>8049</v>
      </c>
    </row>
    <row r="54" spans="1:115">
      <c r="A54" s="78">
        <v>53</v>
      </c>
      <c r="B54" s="78" t="s">
        <v>6589</v>
      </c>
      <c r="C54" s="78" t="s">
        <v>3158</v>
      </c>
      <c r="BN54" t="s">
        <v>7330</v>
      </c>
      <c r="BO54" t="s">
        <v>7331</v>
      </c>
      <c r="CL54" t="s">
        <v>7530</v>
      </c>
      <c r="CM54" t="s">
        <v>7531</v>
      </c>
      <c r="CT54" t="s">
        <v>3096</v>
      </c>
      <c r="CU54" t="s">
        <v>7629</v>
      </c>
      <c r="DF54" t="s">
        <v>7811</v>
      </c>
      <c r="DG54" t="s">
        <v>7812</v>
      </c>
      <c r="DJ54" t="s">
        <v>8050</v>
      </c>
      <c r="DK54" t="s">
        <v>8051</v>
      </c>
    </row>
    <row r="55" spans="1:115">
      <c r="A55" s="78">
        <v>54</v>
      </c>
      <c r="B55" s="78" t="s">
        <v>6590</v>
      </c>
      <c r="C55" s="78" t="s">
        <v>3159</v>
      </c>
      <c r="BN55" t="s">
        <v>7332</v>
      </c>
      <c r="BO55" t="s">
        <v>7333</v>
      </c>
      <c r="CL55" t="s">
        <v>7532</v>
      </c>
      <c r="CM55" t="s">
        <v>7533</v>
      </c>
      <c r="CT55" t="s">
        <v>3098</v>
      </c>
      <c r="CU55" t="s">
        <v>7630</v>
      </c>
      <c r="DF55" t="s">
        <v>7813</v>
      </c>
      <c r="DG55" t="s">
        <v>7814</v>
      </c>
      <c r="DJ55" t="s">
        <v>8052</v>
      </c>
      <c r="DK55" t="s">
        <v>8053</v>
      </c>
    </row>
    <row r="56" spans="1:115">
      <c r="A56" s="78">
        <v>55</v>
      </c>
      <c r="B56" s="78" t="s">
        <v>6591</v>
      </c>
      <c r="C56" s="78" t="s">
        <v>3160</v>
      </c>
      <c r="BN56" t="s">
        <v>7334</v>
      </c>
      <c r="BO56" t="s">
        <v>7335</v>
      </c>
      <c r="CL56" t="s">
        <v>7534</v>
      </c>
      <c r="CM56" t="s">
        <v>7535</v>
      </c>
      <c r="CT56" t="s">
        <v>3100</v>
      </c>
      <c r="CU56" t="s">
        <v>7631</v>
      </c>
      <c r="DF56" t="s">
        <v>7815</v>
      </c>
      <c r="DG56" t="s">
        <v>7816</v>
      </c>
      <c r="DJ56" t="s">
        <v>8054</v>
      </c>
      <c r="DK56" t="s">
        <v>8055</v>
      </c>
    </row>
    <row r="57" spans="1:115">
      <c r="A57" s="78">
        <v>56</v>
      </c>
      <c r="B57" s="78" t="s">
        <v>803</v>
      </c>
      <c r="C57" s="78" t="s">
        <v>3161</v>
      </c>
      <c r="BN57" t="s">
        <v>7336</v>
      </c>
      <c r="BO57" t="s">
        <v>7337</v>
      </c>
      <c r="CL57" t="s">
        <v>7536</v>
      </c>
      <c r="CM57" t="s">
        <v>7537</v>
      </c>
      <c r="DF57" t="s">
        <v>7817</v>
      </c>
      <c r="DG57" t="s">
        <v>7818</v>
      </c>
      <c r="DJ57" t="s">
        <v>8056</v>
      </c>
      <c r="DK57" t="s">
        <v>8057</v>
      </c>
    </row>
    <row r="58" spans="1:115">
      <c r="A58" s="78">
        <v>57</v>
      </c>
      <c r="B58" s="78" t="s">
        <v>6592</v>
      </c>
      <c r="C58" s="78" t="s">
        <v>3162</v>
      </c>
      <c r="BN58" t="s">
        <v>7338</v>
      </c>
      <c r="BO58" t="s">
        <v>7339</v>
      </c>
      <c r="CL58" t="s">
        <v>7538</v>
      </c>
      <c r="CM58" t="s">
        <v>7539</v>
      </c>
      <c r="DF58" t="s">
        <v>7819</v>
      </c>
      <c r="DG58" t="s">
        <v>7820</v>
      </c>
    </row>
    <row r="59" spans="1:115">
      <c r="A59" s="78">
        <v>58</v>
      </c>
      <c r="B59" s="78" t="s">
        <v>804</v>
      </c>
      <c r="C59" s="78" t="s">
        <v>3163</v>
      </c>
      <c r="BN59" t="s">
        <v>7340</v>
      </c>
      <c r="BO59" t="s">
        <v>7341</v>
      </c>
      <c r="CL59" t="s">
        <v>7540</v>
      </c>
      <c r="CM59" t="s">
        <v>7541</v>
      </c>
      <c r="DF59" t="s">
        <v>7821</v>
      </c>
      <c r="DG59" t="s">
        <v>7822</v>
      </c>
    </row>
    <row r="60" spans="1:115">
      <c r="A60" s="78">
        <v>59</v>
      </c>
      <c r="B60" s="78" t="s">
        <v>6593</v>
      </c>
      <c r="C60" s="78" t="s">
        <v>3164</v>
      </c>
      <c r="BN60" t="s">
        <v>7342</v>
      </c>
      <c r="BO60" t="s">
        <v>7343</v>
      </c>
      <c r="CL60" t="s">
        <v>7542</v>
      </c>
      <c r="CM60" t="s">
        <v>7543</v>
      </c>
      <c r="DF60" t="s">
        <v>7823</v>
      </c>
      <c r="DG60" t="s">
        <v>7824</v>
      </c>
    </row>
    <row r="61" spans="1:115">
      <c r="A61" s="78">
        <v>60</v>
      </c>
      <c r="B61" s="78" t="s">
        <v>805</v>
      </c>
      <c r="C61" s="78" t="s">
        <v>3165</v>
      </c>
      <c r="BN61" t="s">
        <v>7344</v>
      </c>
      <c r="BO61" t="s">
        <v>7345</v>
      </c>
      <c r="CL61" t="s">
        <v>7544</v>
      </c>
      <c r="CM61" t="s">
        <v>7545</v>
      </c>
      <c r="DF61" t="s">
        <v>7825</v>
      </c>
      <c r="DG61" t="s">
        <v>7826</v>
      </c>
    </row>
    <row r="62" spans="1:115">
      <c r="A62" s="78">
        <v>61</v>
      </c>
      <c r="B62" s="78" t="s">
        <v>847</v>
      </c>
      <c r="C62" s="78" t="s">
        <v>3166</v>
      </c>
      <c r="BN62" t="s">
        <v>7346</v>
      </c>
      <c r="BO62" t="s">
        <v>7347</v>
      </c>
      <c r="CL62" t="s">
        <v>7546</v>
      </c>
      <c r="CM62" t="s">
        <v>7547</v>
      </c>
      <c r="DF62" t="s">
        <v>7827</v>
      </c>
      <c r="DG62" t="s">
        <v>7828</v>
      </c>
    </row>
    <row r="63" spans="1:115">
      <c r="A63" s="78">
        <v>62</v>
      </c>
      <c r="B63" s="78" t="s">
        <v>6594</v>
      </c>
      <c r="C63" s="78" t="s">
        <v>3167</v>
      </c>
      <c r="BN63" t="s">
        <v>7348</v>
      </c>
      <c r="BO63" t="s">
        <v>7349</v>
      </c>
      <c r="CL63" t="s">
        <v>7548</v>
      </c>
      <c r="CM63" t="s">
        <v>7549</v>
      </c>
      <c r="DF63" t="s">
        <v>7829</v>
      </c>
      <c r="DG63" t="s">
        <v>7830</v>
      </c>
    </row>
    <row r="64" spans="1:115">
      <c r="A64" s="78">
        <v>63</v>
      </c>
      <c r="B64" s="78" t="s">
        <v>6595</v>
      </c>
      <c r="C64" s="78" t="s">
        <v>3168</v>
      </c>
      <c r="BN64" t="s">
        <v>7350</v>
      </c>
      <c r="BO64" t="s">
        <v>7351</v>
      </c>
      <c r="CL64" t="s">
        <v>7550</v>
      </c>
      <c r="CM64" t="s">
        <v>7551</v>
      </c>
      <c r="DF64" t="s">
        <v>7831</v>
      </c>
      <c r="DG64" t="s">
        <v>7832</v>
      </c>
    </row>
    <row r="65" spans="1:111">
      <c r="A65" s="78">
        <v>64</v>
      </c>
      <c r="B65" s="78" t="s">
        <v>6596</v>
      </c>
      <c r="C65" s="78" t="s">
        <v>3169</v>
      </c>
      <c r="CL65" t="s">
        <v>7552</v>
      </c>
      <c r="CM65" t="s">
        <v>7553</v>
      </c>
      <c r="DF65" t="s">
        <v>7833</v>
      </c>
      <c r="DG65" t="s">
        <v>7834</v>
      </c>
    </row>
    <row r="66" spans="1:111">
      <c r="A66" s="78">
        <v>65</v>
      </c>
      <c r="B66" s="78" t="s">
        <v>6597</v>
      </c>
      <c r="C66" s="78" t="s">
        <v>3170</v>
      </c>
      <c r="CL66" t="s">
        <v>7561</v>
      </c>
      <c r="CM66" t="s">
        <v>7554</v>
      </c>
      <c r="DF66" t="s">
        <v>7835</v>
      </c>
      <c r="DG66" t="s">
        <v>7836</v>
      </c>
    </row>
    <row r="67" spans="1:111">
      <c r="A67" s="78">
        <v>66</v>
      </c>
      <c r="B67" s="78" t="s">
        <v>6598</v>
      </c>
      <c r="C67" s="78" t="s">
        <v>3171</v>
      </c>
      <c r="CL67" t="s">
        <v>2950</v>
      </c>
      <c r="CM67" t="s">
        <v>7555</v>
      </c>
      <c r="DF67" t="s">
        <v>7837</v>
      </c>
      <c r="DG67" t="s">
        <v>7838</v>
      </c>
    </row>
    <row r="68" spans="1:111">
      <c r="A68" s="78">
        <v>67</v>
      </c>
      <c r="B68" s="78" t="s">
        <v>6599</v>
      </c>
      <c r="C68" s="78" t="s">
        <v>3172</v>
      </c>
      <c r="CL68" t="s">
        <v>2952</v>
      </c>
      <c r="CM68" t="s">
        <v>7556</v>
      </c>
      <c r="DF68" t="s">
        <v>7839</v>
      </c>
      <c r="DG68" t="s">
        <v>7840</v>
      </c>
    </row>
    <row r="69" spans="1:111">
      <c r="A69" s="78">
        <v>68</v>
      </c>
      <c r="B69" s="78" t="s">
        <v>6600</v>
      </c>
      <c r="C69" s="78" t="s">
        <v>3173</v>
      </c>
      <c r="CL69" t="s">
        <v>2954</v>
      </c>
      <c r="CM69" t="s">
        <v>7557</v>
      </c>
      <c r="DF69" t="s">
        <v>7841</v>
      </c>
      <c r="DG69" t="s">
        <v>7842</v>
      </c>
    </row>
    <row r="70" spans="1:111">
      <c r="A70" s="78">
        <v>69</v>
      </c>
      <c r="B70" s="79" t="s">
        <v>6601</v>
      </c>
      <c r="C70" s="80" t="s">
        <v>3174</v>
      </c>
      <c r="CL70" t="s">
        <v>2956</v>
      </c>
      <c r="CM70" t="s">
        <v>7558</v>
      </c>
      <c r="DF70" t="s">
        <v>7843</v>
      </c>
      <c r="DG70" t="s">
        <v>7844</v>
      </c>
    </row>
    <row r="71" spans="1:111">
      <c r="A71" s="78">
        <v>70</v>
      </c>
      <c r="B71" s="81" t="s">
        <v>6602</v>
      </c>
      <c r="C71" s="82" t="s">
        <v>3175</v>
      </c>
      <c r="CL71" t="s">
        <v>2958</v>
      </c>
      <c r="CM71" t="s">
        <v>7559</v>
      </c>
      <c r="DF71" t="s">
        <v>7845</v>
      </c>
      <c r="DG71" t="s">
        <v>7846</v>
      </c>
    </row>
    <row r="72" spans="1:111">
      <c r="A72" s="78">
        <v>71</v>
      </c>
      <c r="B72" s="81" t="s">
        <v>6603</v>
      </c>
      <c r="C72" s="82" t="s">
        <v>3176</v>
      </c>
      <c r="CL72" t="s">
        <v>2960</v>
      </c>
      <c r="CM72" t="s">
        <v>7560</v>
      </c>
      <c r="DF72" t="s">
        <v>7847</v>
      </c>
      <c r="DG72" t="s">
        <v>7848</v>
      </c>
    </row>
    <row r="73" spans="1:111">
      <c r="A73" s="78">
        <v>72</v>
      </c>
      <c r="B73" s="81" t="s">
        <v>6187</v>
      </c>
      <c r="C73" s="82" t="s">
        <v>3177</v>
      </c>
      <c r="DF73" t="s">
        <v>7849</v>
      </c>
      <c r="DG73" t="s">
        <v>7850</v>
      </c>
    </row>
    <row r="74" spans="1:111">
      <c r="A74" s="78">
        <v>73</v>
      </c>
      <c r="B74" s="81" t="s">
        <v>6604</v>
      </c>
      <c r="C74" s="82" t="s">
        <v>3178</v>
      </c>
      <c r="DF74" t="s">
        <v>7851</v>
      </c>
      <c r="DG74" t="s">
        <v>7852</v>
      </c>
    </row>
    <row r="75" spans="1:111">
      <c r="A75" s="78">
        <v>74</v>
      </c>
      <c r="B75" s="81" t="s">
        <v>6605</v>
      </c>
      <c r="C75" s="82" t="s">
        <v>3179</v>
      </c>
      <c r="DF75" t="s">
        <v>7853</v>
      </c>
      <c r="DG75" t="s">
        <v>7854</v>
      </c>
    </row>
    <row r="76" spans="1:111">
      <c r="A76" s="78">
        <v>75</v>
      </c>
      <c r="B76" s="81" t="s">
        <v>6606</v>
      </c>
      <c r="C76" s="82" t="s">
        <v>3180</v>
      </c>
      <c r="DF76" t="s">
        <v>7855</v>
      </c>
      <c r="DG76" t="s">
        <v>7856</v>
      </c>
    </row>
    <row r="77" spans="1:111">
      <c r="A77" s="78">
        <v>76</v>
      </c>
      <c r="B77" s="81" t="s">
        <v>6607</v>
      </c>
      <c r="C77" s="82" t="s">
        <v>3181</v>
      </c>
      <c r="DF77" t="s">
        <v>5318</v>
      </c>
      <c r="DG77" t="s">
        <v>7857</v>
      </c>
    </row>
    <row r="78" spans="1:111">
      <c r="A78" s="78">
        <v>77</v>
      </c>
      <c r="B78" s="81" t="s">
        <v>6608</v>
      </c>
      <c r="C78" s="82" t="s">
        <v>3182</v>
      </c>
      <c r="DF78" t="s">
        <v>7858</v>
      </c>
      <c r="DG78" t="s">
        <v>7859</v>
      </c>
    </row>
    <row r="79" spans="1:111">
      <c r="A79" s="78">
        <v>78</v>
      </c>
      <c r="B79" s="81" t="s">
        <v>6609</v>
      </c>
      <c r="C79" s="82" t="s">
        <v>3183</v>
      </c>
      <c r="DF79" t="s">
        <v>7860</v>
      </c>
      <c r="DG79" t="s">
        <v>7861</v>
      </c>
    </row>
    <row r="80" spans="1:111">
      <c r="A80" s="78">
        <v>79</v>
      </c>
      <c r="B80" s="81" t="s">
        <v>6610</v>
      </c>
      <c r="C80" s="82" t="s">
        <v>3184</v>
      </c>
      <c r="DF80" t="s">
        <v>7862</v>
      </c>
      <c r="DG80" t="s">
        <v>7863</v>
      </c>
    </row>
    <row r="81" spans="1:111">
      <c r="A81" s="78">
        <v>80</v>
      </c>
      <c r="B81" s="81" t="s">
        <v>6611</v>
      </c>
      <c r="C81" s="82" t="s">
        <v>3185</v>
      </c>
      <c r="DF81" t="s">
        <v>7864</v>
      </c>
      <c r="DG81" t="s">
        <v>7865</v>
      </c>
    </row>
    <row r="82" spans="1:111">
      <c r="A82" s="78">
        <v>81</v>
      </c>
      <c r="B82" s="81" t="s">
        <v>6612</v>
      </c>
      <c r="C82" s="82" t="s">
        <v>3186</v>
      </c>
      <c r="DF82" t="s">
        <v>7866</v>
      </c>
      <c r="DG82" t="s">
        <v>7867</v>
      </c>
    </row>
    <row r="83" spans="1:111">
      <c r="A83" s="78">
        <v>82</v>
      </c>
      <c r="B83" s="81" t="s">
        <v>6613</v>
      </c>
      <c r="C83" s="82" t="s">
        <v>3187</v>
      </c>
      <c r="DF83" t="s">
        <v>7868</v>
      </c>
      <c r="DG83" t="s">
        <v>7869</v>
      </c>
    </row>
    <row r="84" spans="1:111">
      <c r="A84" s="78">
        <v>83</v>
      </c>
      <c r="B84" s="81" t="s">
        <v>6614</v>
      </c>
      <c r="C84" s="82" t="s">
        <v>3188</v>
      </c>
      <c r="DF84" t="s">
        <v>7870</v>
      </c>
      <c r="DG84" t="s">
        <v>7871</v>
      </c>
    </row>
    <row r="85" spans="1:111">
      <c r="A85" s="78">
        <v>84</v>
      </c>
      <c r="B85" s="81" t="s">
        <v>6615</v>
      </c>
      <c r="C85" s="82" t="s">
        <v>3189</v>
      </c>
      <c r="DF85" t="s">
        <v>7872</v>
      </c>
      <c r="DG85" t="s">
        <v>7873</v>
      </c>
    </row>
    <row r="86" spans="1:111">
      <c r="A86" s="78">
        <v>85</v>
      </c>
      <c r="B86" s="83" t="s">
        <v>6616</v>
      </c>
      <c r="C86" s="84" t="s">
        <v>3190</v>
      </c>
      <c r="DF86" t="s">
        <v>5241</v>
      </c>
      <c r="DG86" t="s">
        <v>7874</v>
      </c>
    </row>
    <row r="87" spans="1:111">
      <c r="A87" s="78">
        <v>86</v>
      </c>
      <c r="B87" s="79" t="s">
        <v>6617</v>
      </c>
      <c r="C87" s="80" t="s">
        <v>3191</v>
      </c>
      <c r="DF87" t="s">
        <v>7875</v>
      </c>
      <c r="DG87" t="s">
        <v>7876</v>
      </c>
    </row>
    <row r="88" spans="1:111">
      <c r="A88" s="78">
        <v>87</v>
      </c>
      <c r="B88" s="81" t="s">
        <v>6618</v>
      </c>
      <c r="C88" s="82" t="s">
        <v>3192</v>
      </c>
      <c r="DF88" t="s">
        <v>7877</v>
      </c>
      <c r="DG88" t="s">
        <v>7878</v>
      </c>
    </row>
    <row r="89" spans="1:111">
      <c r="A89" s="78">
        <v>88</v>
      </c>
      <c r="B89" s="81" t="s">
        <v>1245</v>
      </c>
      <c r="C89" s="82" t="s">
        <v>3193</v>
      </c>
      <c r="DF89" t="s">
        <v>7879</v>
      </c>
      <c r="DG89" t="s">
        <v>7880</v>
      </c>
    </row>
    <row r="90" spans="1:111">
      <c r="A90" s="78">
        <v>89</v>
      </c>
      <c r="B90" s="83" t="s">
        <v>6619</v>
      </c>
      <c r="C90" s="84" t="s">
        <v>3194</v>
      </c>
      <c r="DF90" t="s">
        <v>7881</v>
      </c>
      <c r="DG90" t="s">
        <v>7882</v>
      </c>
    </row>
    <row r="91" spans="1:111">
      <c r="A91" s="78">
        <v>90</v>
      </c>
      <c r="B91" s="79" t="s">
        <v>6620</v>
      </c>
      <c r="C91" s="80" t="s">
        <v>6621</v>
      </c>
      <c r="DF91" t="s">
        <v>7883</v>
      </c>
      <c r="DG91" t="s">
        <v>7884</v>
      </c>
    </row>
    <row r="92" spans="1:111">
      <c r="A92" s="78">
        <v>91</v>
      </c>
      <c r="B92" s="81" t="s">
        <v>6622</v>
      </c>
      <c r="C92" s="82" t="s">
        <v>6623</v>
      </c>
      <c r="DF92" t="s">
        <v>7885</v>
      </c>
      <c r="DG92" t="s">
        <v>7886</v>
      </c>
    </row>
    <row r="93" spans="1:111">
      <c r="A93" s="78">
        <v>92</v>
      </c>
      <c r="B93" s="81" t="s">
        <v>6624</v>
      </c>
      <c r="C93" s="82" t="s">
        <v>6625</v>
      </c>
      <c r="DF93" t="s">
        <v>7887</v>
      </c>
      <c r="DG93" t="s">
        <v>7888</v>
      </c>
    </row>
    <row r="94" spans="1:111">
      <c r="A94" s="78">
        <v>93</v>
      </c>
      <c r="B94" s="81" t="s">
        <v>5222</v>
      </c>
      <c r="C94" s="82" t="s">
        <v>6626</v>
      </c>
      <c r="DF94" t="s">
        <v>7889</v>
      </c>
      <c r="DG94" t="s">
        <v>7890</v>
      </c>
    </row>
    <row r="95" spans="1:111">
      <c r="A95" s="78">
        <v>94</v>
      </c>
      <c r="B95" s="81" t="s">
        <v>6627</v>
      </c>
      <c r="C95" s="82" t="s">
        <v>6628</v>
      </c>
      <c r="DF95" t="s">
        <v>7891</v>
      </c>
      <c r="DG95" t="s">
        <v>7892</v>
      </c>
    </row>
    <row r="96" spans="1:111">
      <c r="A96" s="78">
        <v>95</v>
      </c>
      <c r="B96" s="81" t="s">
        <v>6629</v>
      </c>
      <c r="C96" s="82" t="s">
        <v>6630</v>
      </c>
      <c r="DF96" t="s">
        <v>4993</v>
      </c>
      <c r="DG96" t="s">
        <v>7893</v>
      </c>
    </row>
    <row r="97" spans="1:111">
      <c r="A97" s="78">
        <v>96</v>
      </c>
      <c r="B97" s="81" t="s">
        <v>6631</v>
      </c>
      <c r="C97" s="82" t="s">
        <v>6632</v>
      </c>
      <c r="DF97" t="s">
        <v>5389</v>
      </c>
      <c r="DG97" t="s">
        <v>7894</v>
      </c>
    </row>
    <row r="98" spans="1:111">
      <c r="A98" s="78">
        <v>97</v>
      </c>
      <c r="B98" s="81" t="s">
        <v>6633</v>
      </c>
      <c r="C98" s="82" t="s">
        <v>6634</v>
      </c>
      <c r="DF98" t="s">
        <v>7895</v>
      </c>
      <c r="DG98" t="s">
        <v>7896</v>
      </c>
    </row>
    <row r="99" spans="1:111">
      <c r="A99" s="78">
        <v>98</v>
      </c>
      <c r="B99" s="81" t="s">
        <v>6635</v>
      </c>
      <c r="C99" s="82" t="s">
        <v>6636</v>
      </c>
      <c r="DF99" t="s">
        <v>7897</v>
      </c>
      <c r="DG99" t="s">
        <v>7898</v>
      </c>
    </row>
    <row r="100" spans="1:111">
      <c r="A100" s="78">
        <v>99</v>
      </c>
      <c r="B100" s="81" t="s">
        <v>6637</v>
      </c>
      <c r="C100" s="82" t="s">
        <v>6638</v>
      </c>
      <c r="DF100" t="s">
        <v>7899</v>
      </c>
      <c r="DG100" t="s">
        <v>7900</v>
      </c>
    </row>
    <row r="101" spans="1:111">
      <c r="A101" s="78">
        <v>100</v>
      </c>
      <c r="B101" s="81" t="s">
        <v>6639</v>
      </c>
      <c r="C101" s="82" t="s">
        <v>6640</v>
      </c>
      <c r="DF101" t="s">
        <v>7901</v>
      </c>
      <c r="DG101" t="s">
        <v>7902</v>
      </c>
    </row>
    <row r="102" spans="1:111">
      <c r="A102" s="78">
        <v>101</v>
      </c>
      <c r="B102" s="81" t="s">
        <v>6641</v>
      </c>
      <c r="C102" s="82" t="s">
        <v>6642</v>
      </c>
      <c r="DF102" t="s">
        <v>5212</v>
      </c>
      <c r="DG102" t="s">
        <v>7903</v>
      </c>
    </row>
    <row r="103" spans="1:111">
      <c r="A103" s="78">
        <v>102</v>
      </c>
      <c r="B103" s="81" t="s">
        <v>6643</v>
      </c>
      <c r="C103" s="82" t="s">
        <v>6644</v>
      </c>
      <c r="DF103" t="s">
        <v>7904</v>
      </c>
      <c r="DG103" t="s">
        <v>7905</v>
      </c>
    </row>
    <row r="104" spans="1:111">
      <c r="A104" s="78">
        <v>103</v>
      </c>
      <c r="B104" s="81" t="s">
        <v>6645</v>
      </c>
      <c r="C104" s="82" t="s">
        <v>6646</v>
      </c>
      <c r="DF104" t="s">
        <v>7906</v>
      </c>
      <c r="DG104" t="s">
        <v>7907</v>
      </c>
    </row>
    <row r="105" spans="1:111">
      <c r="A105" s="78">
        <v>104</v>
      </c>
      <c r="B105" s="81" t="s">
        <v>6647</v>
      </c>
      <c r="C105" s="82" t="s">
        <v>6648</v>
      </c>
      <c r="DF105" t="s">
        <v>7908</v>
      </c>
      <c r="DG105" t="s">
        <v>7909</v>
      </c>
    </row>
    <row r="106" spans="1:111">
      <c r="A106" s="78">
        <v>105</v>
      </c>
      <c r="B106" s="81" t="s">
        <v>6649</v>
      </c>
      <c r="C106" s="82" t="s">
        <v>6650</v>
      </c>
      <c r="DF106" t="s">
        <v>7910</v>
      </c>
      <c r="DG106" t="s">
        <v>7911</v>
      </c>
    </row>
    <row r="107" spans="1:111">
      <c r="A107" s="78">
        <v>106</v>
      </c>
      <c r="B107" s="81" t="s">
        <v>6651</v>
      </c>
      <c r="C107" s="82" t="s">
        <v>6652</v>
      </c>
      <c r="DF107" t="s">
        <v>7912</v>
      </c>
      <c r="DG107" t="s">
        <v>7913</v>
      </c>
    </row>
    <row r="108" spans="1:111">
      <c r="A108" s="78">
        <v>107</v>
      </c>
      <c r="B108" s="81" t="s">
        <v>6653</v>
      </c>
      <c r="C108" s="82" t="s">
        <v>6654</v>
      </c>
      <c r="DF108" t="s">
        <v>7914</v>
      </c>
      <c r="DG108" t="s">
        <v>7915</v>
      </c>
    </row>
    <row r="109" spans="1:111">
      <c r="A109" s="78">
        <v>108</v>
      </c>
      <c r="B109" s="83" t="s">
        <v>6655</v>
      </c>
      <c r="C109" s="84" t="s">
        <v>6656</v>
      </c>
      <c r="DF109" t="s">
        <v>7916</v>
      </c>
      <c r="DG109" t="s">
        <v>7917</v>
      </c>
    </row>
    <row r="110" spans="1:111">
      <c r="A110" s="78">
        <v>109</v>
      </c>
      <c r="B110" s="79" t="s">
        <v>6657</v>
      </c>
      <c r="C110" s="80" t="s">
        <v>6658</v>
      </c>
      <c r="DF110" t="s">
        <v>7918</v>
      </c>
      <c r="DG110" t="s">
        <v>7919</v>
      </c>
    </row>
    <row r="111" spans="1:111">
      <c r="A111" s="78">
        <v>110</v>
      </c>
      <c r="B111" s="83" t="s">
        <v>6659</v>
      </c>
      <c r="C111" s="84" t="s">
        <v>6660</v>
      </c>
      <c r="DF111" t="s">
        <v>7920</v>
      </c>
      <c r="DG111" t="s">
        <v>7921</v>
      </c>
    </row>
    <row r="112" spans="1:111">
      <c r="A112" s="78">
        <v>111</v>
      </c>
      <c r="B112" s="79" t="s">
        <v>6661</v>
      </c>
      <c r="C112" s="80" t="s">
        <v>6662</v>
      </c>
      <c r="DF112" t="s">
        <v>7922</v>
      </c>
      <c r="DG112" t="s">
        <v>7923</v>
      </c>
    </row>
    <row r="113" spans="1:111">
      <c r="A113" s="78">
        <v>112</v>
      </c>
      <c r="B113" s="81" t="s">
        <v>6663</v>
      </c>
      <c r="C113" s="82" t="s">
        <v>6664</v>
      </c>
      <c r="DF113" t="s">
        <v>7924</v>
      </c>
      <c r="DG113" t="s">
        <v>7925</v>
      </c>
    </row>
    <row r="114" spans="1:111">
      <c r="A114" s="78">
        <v>113</v>
      </c>
      <c r="B114" s="81" t="s">
        <v>6665</v>
      </c>
      <c r="C114" s="82" t="s">
        <v>6666</v>
      </c>
      <c r="DF114" t="s">
        <v>7926</v>
      </c>
      <c r="DG114" t="s">
        <v>7927</v>
      </c>
    </row>
    <row r="115" spans="1:111">
      <c r="A115" s="78">
        <v>114</v>
      </c>
      <c r="B115" s="81" t="s">
        <v>6667</v>
      </c>
      <c r="C115" s="82" t="s">
        <v>6668</v>
      </c>
      <c r="DF115" t="s">
        <v>7928</v>
      </c>
      <c r="DG115" t="s">
        <v>7929</v>
      </c>
    </row>
    <row r="116" spans="1:111">
      <c r="A116" s="78">
        <v>115</v>
      </c>
      <c r="B116" s="81" t="s">
        <v>6669</v>
      </c>
      <c r="C116" s="82" t="s">
        <v>6670</v>
      </c>
      <c r="DF116" t="s">
        <v>7930</v>
      </c>
      <c r="DG116" t="s">
        <v>7931</v>
      </c>
    </row>
    <row r="117" spans="1:111">
      <c r="A117" s="78">
        <v>116</v>
      </c>
      <c r="B117" s="81" t="s">
        <v>6671</v>
      </c>
      <c r="C117" s="82" t="s">
        <v>6672</v>
      </c>
      <c r="DF117" t="s">
        <v>7932</v>
      </c>
      <c r="DG117" t="s">
        <v>7933</v>
      </c>
    </row>
    <row r="118" spans="1:111">
      <c r="A118" s="78">
        <v>117</v>
      </c>
      <c r="B118" s="81" t="s">
        <v>6673</v>
      </c>
      <c r="C118" s="82" t="s">
        <v>6674</v>
      </c>
      <c r="DF118" t="s">
        <v>7934</v>
      </c>
      <c r="DG118" t="s">
        <v>7935</v>
      </c>
    </row>
    <row r="119" spans="1:111">
      <c r="A119" s="78">
        <v>118</v>
      </c>
      <c r="B119" s="81" t="s">
        <v>6675</v>
      </c>
      <c r="C119" s="82" t="s">
        <v>6676</v>
      </c>
      <c r="DF119" t="s">
        <v>7936</v>
      </c>
      <c r="DG119" t="s">
        <v>7937</v>
      </c>
    </row>
    <row r="120" spans="1:111">
      <c r="A120" s="78">
        <v>119</v>
      </c>
      <c r="B120" s="81" t="s">
        <v>6677</v>
      </c>
      <c r="C120" s="82" t="s">
        <v>6678</v>
      </c>
      <c r="DF120" t="s">
        <v>7938</v>
      </c>
      <c r="DG120" t="s">
        <v>7939</v>
      </c>
    </row>
    <row r="121" spans="1:111">
      <c r="A121" s="78">
        <v>120</v>
      </c>
      <c r="B121" s="81" t="s">
        <v>6679</v>
      </c>
      <c r="C121" s="82" t="s">
        <v>6680</v>
      </c>
      <c r="DF121" t="s">
        <v>7940</v>
      </c>
      <c r="DG121" t="s">
        <v>7941</v>
      </c>
    </row>
    <row r="122" spans="1:111">
      <c r="A122" s="78">
        <v>121</v>
      </c>
      <c r="B122" s="81" t="s">
        <v>6681</v>
      </c>
      <c r="C122" s="82" t="s">
        <v>6682</v>
      </c>
      <c r="DF122" t="s">
        <v>7942</v>
      </c>
      <c r="DG122" t="s">
        <v>7943</v>
      </c>
    </row>
    <row r="123" spans="1:111">
      <c r="A123" s="78">
        <v>122</v>
      </c>
      <c r="B123" s="81" t="s">
        <v>6683</v>
      </c>
      <c r="C123" s="82" t="s">
        <v>6684</v>
      </c>
      <c r="DF123" t="s">
        <v>7944</v>
      </c>
      <c r="DG123" t="s">
        <v>7945</v>
      </c>
    </row>
    <row r="124" spans="1:111">
      <c r="A124" s="78">
        <v>123</v>
      </c>
      <c r="B124" s="81" t="s">
        <v>5913</v>
      </c>
      <c r="C124" s="82" t="s">
        <v>6685</v>
      </c>
    </row>
    <row r="125" spans="1:111">
      <c r="A125" s="78">
        <v>124</v>
      </c>
      <c r="B125" s="81" t="s">
        <v>6686</v>
      </c>
      <c r="C125" s="82" t="s">
        <v>6687</v>
      </c>
    </row>
    <row r="126" spans="1:111">
      <c r="A126" s="78">
        <v>125</v>
      </c>
      <c r="B126" s="81" t="s">
        <v>6688</v>
      </c>
      <c r="C126" s="82" t="s">
        <v>6689</v>
      </c>
    </row>
    <row r="127" spans="1:111">
      <c r="A127" s="78">
        <v>126</v>
      </c>
      <c r="B127" s="81" t="s">
        <v>6690</v>
      </c>
      <c r="C127" s="82" t="s">
        <v>6691</v>
      </c>
    </row>
    <row r="128" spans="1:111">
      <c r="A128" s="78">
        <v>127</v>
      </c>
      <c r="B128" s="81" t="s">
        <v>6692</v>
      </c>
      <c r="C128" s="82" t="s">
        <v>6693</v>
      </c>
    </row>
    <row r="129" spans="1:5">
      <c r="A129" s="78">
        <v>128</v>
      </c>
      <c r="B129" s="81" t="s">
        <v>6694</v>
      </c>
      <c r="C129" s="82" t="s">
        <v>6695</v>
      </c>
      <c r="D129"/>
      <c r="E129"/>
    </row>
    <row r="130" spans="1:5">
      <c r="A130" s="78">
        <v>129</v>
      </c>
      <c r="B130" s="81" t="s">
        <v>6696</v>
      </c>
      <c r="C130" s="82" t="s">
        <v>6697</v>
      </c>
      <c r="D130"/>
      <c r="E130"/>
    </row>
    <row r="131" spans="1:5">
      <c r="A131" s="78">
        <v>130</v>
      </c>
      <c r="B131" s="81" t="s">
        <v>6698</v>
      </c>
      <c r="C131" s="82" t="s">
        <v>6699</v>
      </c>
      <c r="D131"/>
      <c r="E131"/>
    </row>
    <row r="132" spans="1:5">
      <c r="A132" s="78">
        <v>131</v>
      </c>
      <c r="B132" s="81" t="s">
        <v>6700</v>
      </c>
      <c r="C132" s="82" t="s">
        <v>6701</v>
      </c>
      <c r="D132"/>
      <c r="E132"/>
    </row>
    <row r="133" spans="1:5">
      <c r="A133" s="78">
        <v>132</v>
      </c>
      <c r="B133" s="81" t="s">
        <v>6702</v>
      </c>
      <c r="C133" s="82" t="s">
        <v>6703</v>
      </c>
      <c r="D133"/>
      <c r="E133"/>
    </row>
    <row r="134" spans="1:5">
      <c r="A134" s="78">
        <v>133</v>
      </c>
      <c r="B134" s="81" t="s">
        <v>6704</v>
      </c>
      <c r="C134" s="82" t="s">
        <v>6705</v>
      </c>
      <c r="D134"/>
      <c r="E134"/>
    </row>
    <row r="135" spans="1:5">
      <c r="A135" s="78">
        <v>134</v>
      </c>
      <c r="B135" s="81" t="s">
        <v>6706</v>
      </c>
      <c r="C135" s="82" t="s">
        <v>6707</v>
      </c>
      <c r="D135"/>
      <c r="E135"/>
    </row>
    <row r="136" spans="1:5">
      <c r="A136" s="78">
        <v>135</v>
      </c>
      <c r="B136" s="81" t="s">
        <v>6708</v>
      </c>
      <c r="C136" s="82" t="s">
        <v>6709</v>
      </c>
      <c r="D136"/>
      <c r="E136"/>
    </row>
    <row r="137" spans="1:5">
      <c r="A137" s="78">
        <v>136</v>
      </c>
      <c r="B137" s="81" t="s">
        <v>6710</v>
      </c>
      <c r="C137" s="82" t="s">
        <v>6711</v>
      </c>
      <c r="D137"/>
      <c r="E137"/>
    </row>
    <row r="138" spans="1:5">
      <c r="A138" s="78">
        <v>137</v>
      </c>
      <c r="B138" s="81" t="s">
        <v>6712</v>
      </c>
      <c r="C138" s="82" t="s">
        <v>6713</v>
      </c>
      <c r="D138"/>
      <c r="E138"/>
    </row>
    <row r="139" spans="1:5">
      <c r="A139" s="78">
        <v>138</v>
      </c>
      <c r="B139" s="81" t="s">
        <v>6714</v>
      </c>
      <c r="C139" s="82" t="s">
        <v>6715</v>
      </c>
      <c r="D139"/>
      <c r="E139"/>
    </row>
    <row r="140" spans="1:5">
      <c r="A140" s="78">
        <v>139</v>
      </c>
      <c r="B140" s="81" t="s">
        <v>6716</v>
      </c>
      <c r="C140" s="82" t="s">
        <v>6717</v>
      </c>
      <c r="D140"/>
      <c r="E140"/>
    </row>
    <row r="141" spans="1:5">
      <c r="A141" s="78">
        <v>140</v>
      </c>
      <c r="B141" s="81" t="s">
        <v>6718</v>
      </c>
      <c r="C141" s="82" t="s">
        <v>6719</v>
      </c>
      <c r="D141"/>
      <c r="E141"/>
    </row>
    <row r="142" spans="1:5">
      <c r="A142" s="78">
        <v>141</v>
      </c>
      <c r="B142" s="81" t="s">
        <v>6720</v>
      </c>
      <c r="C142" s="82" t="s">
        <v>6721</v>
      </c>
      <c r="D142"/>
      <c r="E142"/>
    </row>
    <row r="143" spans="1:5">
      <c r="A143" s="78">
        <v>142</v>
      </c>
      <c r="B143" s="81" t="s">
        <v>6722</v>
      </c>
      <c r="C143" s="82" t="s">
        <v>6723</v>
      </c>
      <c r="D143"/>
      <c r="E143"/>
    </row>
    <row r="144" spans="1:5">
      <c r="A144" s="78">
        <v>143</v>
      </c>
      <c r="B144" s="81" t="s">
        <v>6724</v>
      </c>
      <c r="C144" s="82" t="s">
        <v>6725</v>
      </c>
      <c r="D144"/>
      <c r="E144"/>
    </row>
    <row r="145" spans="1:5">
      <c r="A145" s="78">
        <v>144</v>
      </c>
      <c r="B145" s="81" t="s">
        <v>6726</v>
      </c>
      <c r="C145" s="82" t="s">
        <v>6727</v>
      </c>
      <c r="D145"/>
      <c r="E145"/>
    </row>
    <row r="146" spans="1:5">
      <c r="A146" s="78">
        <v>145</v>
      </c>
      <c r="B146" s="81" t="s">
        <v>6728</v>
      </c>
      <c r="C146" s="82" t="s">
        <v>6729</v>
      </c>
      <c r="D146"/>
      <c r="E146"/>
    </row>
    <row r="147" spans="1:5">
      <c r="A147" s="78">
        <v>146</v>
      </c>
      <c r="B147" s="81" t="s">
        <v>6730</v>
      </c>
      <c r="C147" s="82" t="s">
        <v>6731</v>
      </c>
      <c r="D147"/>
      <c r="E147"/>
    </row>
    <row r="148" spans="1:5">
      <c r="A148" s="78">
        <v>147</v>
      </c>
      <c r="B148" s="81" t="s">
        <v>6732</v>
      </c>
      <c r="C148" s="82" t="s">
        <v>6733</v>
      </c>
      <c r="D148"/>
      <c r="E148"/>
    </row>
    <row r="149" spans="1:5">
      <c r="A149" s="78">
        <v>148</v>
      </c>
      <c r="B149" s="81" t="s">
        <v>6734</v>
      </c>
      <c r="C149" s="82" t="s">
        <v>6735</v>
      </c>
      <c r="D149"/>
      <c r="E149"/>
    </row>
    <row r="150" spans="1:5">
      <c r="A150" s="78">
        <v>149</v>
      </c>
      <c r="B150" s="81" t="s">
        <v>6736</v>
      </c>
      <c r="C150" s="82" t="s">
        <v>6737</v>
      </c>
      <c r="D150"/>
      <c r="E150"/>
    </row>
    <row r="151" spans="1:5">
      <c r="A151" s="78">
        <v>150</v>
      </c>
      <c r="B151" s="81" t="s">
        <v>6738</v>
      </c>
      <c r="C151" s="82" t="s">
        <v>6739</v>
      </c>
      <c r="D151"/>
      <c r="E151"/>
    </row>
    <row r="152" spans="1:5">
      <c r="A152" s="78">
        <v>151</v>
      </c>
      <c r="B152" s="81" t="s">
        <v>6740</v>
      </c>
      <c r="C152" s="82" t="s">
        <v>6741</v>
      </c>
      <c r="D152"/>
      <c r="E152"/>
    </row>
    <row r="153" spans="1:5">
      <c r="A153" s="78">
        <v>152</v>
      </c>
      <c r="B153" s="81" t="s">
        <v>6742</v>
      </c>
      <c r="C153" s="82" t="s">
        <v>6743</v>
      </c>
      <c r="D153"/>
      <c r="E153"/>
    </row>
    <row r="154" spans="1:5">
      <c r="A154" s="78">
        <v>153</v>
      </c>
      <c r="B154" s="81" t="s">
        <v>5861</v>
      </c>
      <c r="C154" s="82" t="s">
        <v>6744</v>
      </c>
      <c r="D154"/>
      <c r="E154"/>
    </row>
    <row r="155" spans="1:5">
      <c r="A155" s="78">
        <v>154</v>
      </c>
      <c r="B155" s="81" t="s">
        <v>6745</v>
      </c>
      <c r="C155" s="82" t="s">
        <v>6746</v>
      </c>
      <c r="D155"/>
      <c r="E155"/>
    </row>
    <row r="156" spans="1:5">
      <c r="A156" s="78">
        <v>155</v>
      </c>
      <c r="B156" s="81" t="s">
        <v>5642</v>
      </c>
      <c r="C156" s="82" t="s">
        <v>6747</v>
      </c>
      <c r="D156"/>
      <c r="E156"/>
    </row>
    <row r="157" spans="1:5">
      <c r="A157" s="78">
        <v>156</v>
      </c>
      <c r="B157" s="81" t="s">
        <v>6748</v>
      </c>
      <c r="C157" s="82" t="s">
        <v>6749</v>
      </c>
      <c r="D157"/>
      <c r="E157"/>
    </row>
    <row r="158" spans="1:5">
      <c r="A158" s="78">
        <v>157</v>
      </c>
      <c r="B158" s="81" t="s">
        <v>6750</v>
      </c>
      <c r="C158" s="82" t="s">
        <v>6751</v>
      </c>
      <c r="D158"/>
      <c r="E158"/>
    </row>
    <row r="159" spans="1:5">
      <c r="A159" s="78">
        <v>158</v>
      </c>
      <c r="B159" s="81" t="s">
        <v>6752</v>
      </c>
      <c r="C159" s="82" t="s">
        <v>6753</v>
      </c>
      <c r="D159"/>
      <c r="E159"/>
    </row>
    <row r="160" spans="1:5">
      <c r="A160" s="78">
        <v>159</v>
      </c>
      <c r="B160" s="81" t="s">
        <v>6754</v>
      </c>
      <c r="C160" s="82" t="s">
        <v>6755</v>
      </c>
      <c r="D160"/>
      <c r="E160"/>
    </row>
    <row r="161" spans="1:5">
      <c r="A161" s="78">
        <v>160</v>
      </c>
      <c r="B161" s="81" t="s">
        <v>6756</v>
      </c>
      <c r="C161" s="82" t="s">
        <v>6757</v>
      </c>
      <c r="D161"/>
      <c r="E161"/>
    </row>
    <row r="162" spans="1:5">
      <c r="A162" s="78">
        <v>161</v>
      </c>
      <c r="B162" s="81" t="s">
        <v>6758</v>
      </c>
      <c r="C162" s="82" t="s">
        <v>6759</v>
      </c>
      <c r="D162"/>
      <c r="E162"/>
    </row>
    <row r="163" spans="1:5">
      <c r="A163" s="78">
        <v>162</v>
      </c>
      <c r="B163" s="81" t="s">
        <v>6760</v>
      </c>
      <c r="C163" s="82" t="s">
        <v>6761</v>
      </c>
      <c r="D163"/>
      <c r="E163"/>
    </row>
    <row r="164" spans="1:5">
      <c r="A164" s="78">
        <v>163</v>
      </c>
      <c r="B164" s="81" t="s">
        <v>6762</v>
      </c>
      <c r="C164" s="82" t="s">
        <v>6763</v>
      </c>
      <c r="D164"/>
      <c r="E164"/>
    </row>
    <row r="165" spans="1:5">
      <c r="A165" s="78">
        <v>164</v>
      </c>
      <c r="B165" s="81" t="s">
        <v>6764</v>
      </c>
      <c r="C165" s="82" t="s">
        <v>6765</v>
      </c>
      <c r="D165"/>
      <c r="E165"/>
    </row>
    <row r="166" spans="1:5">
      <c r="A166" s="78">
        <v>165</v>
      </c>
      <c r="B166" s="81" t="s">
        <v>6766</v>
      </c>
      <c r="C166" s="82" t="s">
        <v>6767</v>
      </c>
      <c r="D166"/>
      <c r="E166"/>
    </row>
    <row r="167" spans="1:5">
      <c r="A167" s="78">
        <v>166</v>
      </c>
      <c r="B167" s="81" t="s">
        <v>6768</v>
      </c>
      <c r="C167" s="82" t="s">
        <v>6769</v>
      </c>
      <c r="D167"/>
      <c r="E167"/>
    </row>
    <row r="168" spans="1:5">
      <c r="A168" s="78">
        <v>167</v>
      </c>
      <c r="B168" s="81" t="s">
        <v>6770</v>
      </c>
      <c r="C168" s="82" t="s">
        <v>6771</v>
      </c>
      <c r="D168"/>
      <c r="E168"/>
    </row>
    <row r="169" spans="1:5">
      <c r="A169" s="78">
        <v>168</v>
      </c>
      <c r="B169" s="81" t="s">
        <v>6772</v>
      </c>
      <c r="C169" s="82" t="s">
        <v>6773</v>
      </c>
      <c r="D169"/>
      <c r="E169"/>
    </row>
    <row r="170" spans="1:5">
      <c r="A170" s="78">
        <v>169</v>
      </c>
      <c r="B170" s="81" t="s">
        <v>6774</v>
      </c>
      <c r="C170" s="82" t="s">
        <v>6775</v>
      </c>
      <c r="D170"/>
      <c r="E170"/>
    </row>
    <row r="171" spans="1:5">
      <c r="A171" s="78">
        <v>170</v>
      </c>
      <c r="B171" s="81" t="s">
        <v>6776</v>
      </c>
      <c r="C171" s="82" t="s">
        <v>6777</v>
      </c>
      <c r="D171"/>
      <c r="E171"/>
    </row>
    <row r="172" spans="1:5">
      <c r="A172" s="78">
        <v>171</v>
      </c>
      <c r="B172" s="83" t="s">
        <v>6778</v>
      </c>
      <c r="C172" s="84" t="s">
        <v>6779</v>
      </c>
      <c r="D172"/>
      <c r="E172"/>
    </row>
    <row r="173" spans="1:5">
      <c r="A173" s="78">
        <v>172</v>
      </c>
      <c r="B173"/>
      <c r="C173"/>
      <c r="D173"/>
      <c r="E173"/>
    </row>
    <row r="174" spans="1:5">
      <c r="A174" s="78">
        <v>173</v>
      </c>
      <c r="B174"/>
      <c r="C174"/>
      <c r="D174"/>
      <c r="E174"/>
    </row>
    <row r="175" spans="1:5">
      <c r="A175" s="78">
        <v>174</v>
      </c>
      <c r="B175"/>
      <c r="C175"/>
      <c r="D175"/>
      <c r="E175"/>
    </row>
    <row r="176" spans="1:5">
      <c r="A176" s="78">
        <v>175</v>
      </c>
      <c r="B176"/>
      <c r="C176"/>
      <c r="D176"/>
      <c r="E176"/>
    </row>
    <row r="177" spans="1:5">
      <c r="A177" s="78">
        <v>176</v>
      </c>
      <c r="B177"/>
      <c r="C177"/>
      <c r="D177"/>
      <c r="E177"/>
    </row>
    <row r="178" spans="1:5">
      <c r="A178" s="78">
        <v>177</v>
      </c>
      <c r="B178"/>
      <c r="C178"/>
      <c r="D178"/>
      <c r="E178"/>
    </row>
    <row r="179" spans="1:5">
      <c r="A179" s="78">
        <v>178</v>
      </c>
      <c r="B179"/>
      <c r="C179"/>
      <c r="D179"/>
      <c r="E179"/>
    </row>
    <row r="180" spans="1:5">
      <c r="A180" s="78">
        <v>179</v>
      </c>
      <c r="B180"/>
      <c r="C180"/>
      <c r="D180"/>
      <c r="E180"/>
    </row>
    <row r="181" spans="1:5">
      <c r="A181" s="78">
        <v>180</v>
      </c>
      <c r="B181"/>
      <c r="C181"/>
      <c r="D181"/>
      <c r="E181"/>
    </row>
    <row r="182" spans="1:5">
      <c r="A182" s="78">
        <v>181</v>
      </c>
      <c r="B182"/>
      <c r="C182"/>
      <c r="D182"/>
      <c r="E182"/>
    </row>
    <row r="183" spans="1:5">
      <c r="A183" s="78">
        <v>182</v>
      </c>
      <c r="B183"/>
      <c r="C183"/>
      <c r="D183"/>
      <c r="E183"/>
    </row>
    <row r="184" spans="1:5">
      <c r="A184" s="78">
        <v>183</v>
      </c>
      <c r="B184"/>
      <c r="C184"/>
      <c r="D184"/>
      <c r="E184"/>
    </row>
    <row r="185" spans="1:5">
      <c r="A185" s="78">
        <v>184</v>
      </c>
      <c r="B185"/>
      <c r="C185"/>
      <c r="D185"/>
      <c r="E185"/>
    </row>
    <row r="186" spans="1:5">
      <c r="A186" s="78">
        <v>185</v>
      </c>
      <c r="B186"/>
      <c r="C186"/>
      <c r="D186"/>
      <c r="E186"/>
    </row>
    <row r="187" spans="1:5">
      <c r="A187" s="78">
        <v>186</v>
      </c>
      <c r="B187"/>
      <c r="C187"/>
      <c r="D187"/>
      <c r="E187"/>
    </row>
    <row r="188" spans="1:5">
      <c r="A188" s="78">
        <v>187</v>
      </c>
      <c r="B188"/>
      <c r="C188"/>
      <c r="D188"/>
      <c r="E188"/>
    </row>
    <row r="189" spans="1:5">
      <c r="A189" s="78">
        <v>188</v>
      </c>
      <c r="B189"/>
      <c r="C189"/>
      <c r="D189"/>
      <c r="E189"/>
    </row>
    <row r="190" spans="1:5">
      <c r="A190" s="78">
        <v>189</v>
      </c>
      <c r="B190"/>
      <c r="C190"/>
      <c r="D190"/>
      <c r="E190"/>
    </row>
    <row r="191" spans="1:5">
      <c r="A191" s="78">
        <v>190</v>
      </c>
      <c r="B191"/>
      <c r="C191"/>
      <c r="D191"/>
      <c r="E191"/>
    </row>
    <row r="192" spans="1:5">
      <c r="A192" s="78">
        <v>191</v>
      </c>
      <c r="B192"/>
      <c r="C192"/>
      <c r="D192"/>
      <c r="E192"/>
    </row>
    <row r="193" spans="1:5">
      <c r="A193" s="78">
        <v>192</v>
      </c>
      <c r="B193"/>
      <c r="C193"/>
      <c r="D193"/>
      <c r="E193"/>
    </row>
    <row r="194" spans="1:5">
      <c r="A194" s="78">
        <v>193</v>
      </c>
      <c r="B194"/>
      <c r="C194"/>
      <c r="D194"/>
      <c r="E194"/>
    </row>
    <row r="195" spans="1:5">
      <c r="A195" s="78">
        <v>194</v>
      </c>
      <c r="B195"/>
      <c r="C195"/>
      <c r="D195"/>
      <c r="E195"/>
    </row>
    <row r="196" spans="1:5">
      <c r="A196" s="78">
        <v>195</v>
      </c>
      <c r="B196"/>
      <c r="C196"/>
      <c r="D196"/>
      <c r="E196"/>
    </row>
    <row r="197" spans="1:5">
      <c r="A197" s="78">
        <v>196</v>
      </c>
      <c r="B197"/>
      <c r="C197"/>
      <c r="D197"/>
      <c r="E197"/>
    </row>
    <row r="198" spans="1:5">
      <c r="A198" s="78">
        <v>197</v>
      </c>
      <c r="B198"/>
      <c r="C198"/>
      <c r="D198"/>
      <c r="E198"/>
    </row>
    <row r="199" spans="1:5">
      <c r="A199" s="78">
        <v>198</v>
      </c>
      <c r="B199"/>
      <c r="C199"/>
      <c r="D199"/>
      <c r="E199"/>
    </row>
    <row r="200" spans="1:5">
      <c r="A200" s="78">
        <v>199</v>
      </c>
      <c r="B200"/>
      <c r="C200"/>
      <c r="D200"/>
      <c r="E200"/>
    </row>
    <row r="201" spans="1:5">
      <c r="A201" s="78">
        <v>200</v>
      </c>
      <c r="B201"/>
      <c r="C201"/>
      <c r="D201"/>
      <c r="E20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E201"/>
  <sheetViews>
    <sheetView topLeftCell="CG1" workbookViewId="0">
      <selection activeCell="A23" sqref="A23"/>
    </sheetView>
  </sheetViews>
  <sheetFormatPr baseColWidth="10" defaultColWidth="8.83203125" defaultRowHeight="15"/>
  <cols>
    <col min="1" max="25" width="9.1640625" style="78"/>
    <col min="27" max="29" width="9.1640625"/>
    <col min="31" max="33" width="9.1640625"/>
    <col min="35" max="37" width="9.1640625"/>
    <col min="39" max="41" width="9.1640625"/>
    <col min="43" max="45" width="9.1640625"/>
    <col min="47" max="49" width="9.1640625"/>
    <col min="51" max="53" width="9.1640625"/>
    <col min="55" max="57" width="9.1640625"/>
    <col min="59" max="61" width="9.1640625"/>
    <col min="63" max="65" width="9.1640625"/>
    <col min="67" max="69" width="9.1640625"/>
    <col min="71" max="73" width="9.1640625"/>
    <col min="75" max="77" width="9.1640625"/>
    <col min="79" max="81" width="9.1640625"/>
    <col min="83" max="85" width="9.1640625"/>
    <col min="87" max="89" width="9.1640625"/>
    <col min="91" max="93" width="9.1640625"/>
    <col min="95" max="97" width="9.1640625"/>
    <col min="99" max="101" width="9.1640625"/>
    <col min="103" max="105" width="9.1640625"/>
    <col min="107" max="109" width="9.1640625"/>
    <col min="111" max="113" width="9.1640625"/>
    <col min="115" max="117" width="9.1640625"/>
    <col min="119" max="121" width="9.1640625"/>
    <col min="123" max="125" width="9.1640625"/>
    <col min="127" max="129" width="9.1640625"/>
    <col min="131" max="133" width="9.1640625"/>
  </cols>
  <sheetData>
    <row r="1" spans="1:135" s="2" customFormat="1">
      <c r="A1" s="77" t="s">
        <v>600</v>
      </c>
      <c r="B1" s="77" t="s">
        <v>752</v>
      </c>
      <c r="C1" s="77"/>
      <c r="D1" s="77"/>
      <c r="E1" s="77"/>
      <c r="F1" s="77" t="s">
        <v>764</v>
      </c>
      <c r="G1" s="77"/>
      <c r="H1" s="77"/>
      <c r="I1" s="77"/>
      <c r="J1" s="77" t="s">
        <v>3319</v>
      </c>
      <c r="K1" s="77"/>
      <c r="L1" s="77"/>
      <c r="M1" s="77"/>
      <c r="N1" s="77" t="s">
        <v>3320</v>
      </c>
      <c r="O1" s="77"/>
      <c r="P1" s="77"/>
      <c r="Q1" s="77"/>
      <c r="R1" s="77" t="s">
        <v>3321</v>
      </c>
      <c r="S1" s="77"/>
      <c r="T1" s="77"/>
      <c r="U1" s="77"/>
      <c r="V1" s="77" t="s">
        <v>3322</v>
      </c>
      <c r="W1" s="77"/>
      <c r="X1" s="77"/>
      <c r="Y1" s="77"/>
      <c r="Z1" s="2" t="s">
        <v>3323</v>
      </c>
      <c r="AD1" s="2" t="s">
        <v>3324</v>
      </c>
      <c r="AH1" s="2" t="s">
        <v>3325</v>
      </c>
      <c r="AL1" s="2" t="s">
        <v>3326</v>
      </c>
      <c r="AP1" s="2" t="s">
        <v>3251</v>
      </c>
      <c r="AT1" s="2" t="s">
        <v>3282</v>
      </c>
      <c r="AX1" s="2" t="s">
        <v>3327</v>
      </c>
      <c r="BB1" s="2" t="s">
        <v>3272</v>
      </c>
      <c r="BF1" s="2" t="s">
        <v>1399</v>
      </c>
      <c r="BJ1" s="2" t="s">
        <v>3328</v>
      </c>
      <c r="BN1" s="2" t="s">
        <v>3329</v>
      </c>
      <c r="BR1" s="2" t="s">
        <v>3330</v>
      </c>
      <c r="BV1" s="2" t="s">
        <v>3259</v>
      </c>
      <c r="BZ1" s="2" t="s">
        <v>3257</v>
      </c>
      <c r="CD1" s="2" t="s">
        <v>0</v>
      </c>
      <c r="CH1" s="2" t="s">
        <v>3</v>
      </c>
      <c r="CL1" s="2" t="s">
        <v>3276</v>
      </c>
      <c r="CP1" s="2" t="s">
        <v>3331</v>
      </c>
      <c r="CT1" s="2" t="s">
        <v>3332</v>
      </c>
      <c r="CX1" s="2" t="s">
        <v>3333</v>
      </c>
      <c r="DB1" s="2" t="s">
        <v>3334</v>
      </c>
      <c r="DF1" s="2" t="s">
        <v>3304</v>
      </c>
      <c r="DJ1" s="2" t="s">
        <v>3335</v>
      </c>
      <c r="DN1" s="2" t="s">
        <v>3281</v>
      </c>
      <c r="DR1" s="2" t="s">
        <v>3263</v>
      </c>
      <c r="DV1" s="2" t="s">
        <v>3269</v>
      </c>
      <c r="DZ1" s="2" t="s">
        <v>3336</v>
      </c>
      <c r="ED1" s="2" t="s">
        <v>3337</v>
      </c>
    </row>
    <row r="2" spans="1:135">
      <c r="A2" s="78">
        <v>1</v>
      </c>
      <c r="B2" s="78" t="s">
        <v>6</v>
      </c>
      <c r="C2" s="78" t="s">
        <v>1805</v>
      </c>
      <c r="F2" s="78" t="s">
        <v>6601</v>
      </c>
      <c r="G2" s="78" t="s">
        <v>3174</v>
      </c>
      <c r="J2" s="78" t="s">
        <v>6617</v>
      </c>
      <c r="K2" s="78" t="s">
        <v>3191</v>
      </c>
      <c r="N2" s="78" t="s">
        <v>6620</v>
      </c>
      <c r="O2" s="78" t="s">
        <v>6621</v>
      </c>
      <c r="R2" s="78" t="s">
        <v>6657</v>
      </c>
      <c r="S2" s="78" t="s">
        <v>6658</v>
      </c>
      <c r="V2" s="78" t="s">
        <v>6661</v>
      </c>
      <c r="W2" s="78" t="s">
        <v>6662</v>
      </c>
      <c r="Z2" t="s">
        <v>6780</v>
      </c>
      <c r="AA2" t="s">
        <v>6781</v>
      </c>
      <c r="AD2" t="s">
        <v>6784</v>
      </c>
      <c r="AE2" t="s">
        <v>6785</v>
      </c>
      <c r="AH2" t="s">
        <v>6838</v>
      </c>
      <c r="AI2" t="s">
        <v>6839</v>
      </c>
      <c r="AL2" t="s">
        <v>6888</v>
      </c>
      <c r="AM2" t="s">
        <v>6889</v>
      </c>
      <c r="AP2" t="s">
        <v>6953</v>
      </c>
      <c r="AQ2" t="s">
        <v>6954</v>
      </c>
      <c r="AT2" t="s">
        <v>7001</v>
      </c>
      <c r="AU2" t="s">
        <v>7002</v>
      </c>
      <c r="AX2" t="s">
        <v>7007</v>
      </c>
      <c r="AY2" t="s">
        <v>7008</v>
      </c>
      <c r="BB2" t="s">
        <v>7048</v>
      </c>
      <c r="BC2" t="s">
        <v>7049</v>
      </c>
      <c r="BF2" t="s">
        <v>7050</v>
      </c>
      <c r="BG2" t="s">
        <v>7051</v>
      </c>
      <c r="BJ2" t="s">
        <v>7064</v>
      </c>
      <c r="BK2" t="s">
        <v>7065</v>
      </c>
      <c r="BN2" t="s">
        <v>7072</v>
      </c>
      <c r="BO2" t="s">
        <v>7073</v>
      </c>
      <c r="BR2" t="s">
        <v>7118</v>
      </c>
      <c r="BS2" t="s">
        <v>7119</v>
      </c>
      <c r="BV2" t="s">
        <v>7135</v>
      </c>
      <c r="BW2" t="s">
        <v>7136</v>
      </c>
      <c r="BZ2" t="s">
        <v>7149</v>
      </c>
      <c r="CA2" t="s">
        <v>7150</v>
      </c>
      <c r="CD2" t="s">
        <v>7206</v>
      </c>
      <c r="CE2" t="s">
        <v>7207</v>
      </c>
      <c r="CH2" t="s">
        <v>7226</v>
      </c>
      <c r="CI2" t="s">
        <v>7227</v>
      </c>
      <c r="CL2" t="s">
        <v>7352</v>
      </c>
      <c r="CM2" t="s">
        <v>7353</v>
      </c>
      <c r="CP2" t="s">
        <v>7360</v>
      </c>
      <c r="CQ2" t="s">
        <v>7361</v>
      </c>
      <c r="CT2" t="s">
        <v>7364</v>
      </c>
      <c r="CU2" t="s">
        <v>7365</v>
      </c>
      <c r="CX2" t="s">
        <v>7370</v>
      </c>
      <c r="CY2" t="s">
        <v>7371</v>
      </c>
      <c r="DB2" t="s">
        <v>7386</v>
      </c>
      <c r="DC2" t="s">
        <v>7387</v>
      </c>
      <c r="DF2" t="s">
        <v>7426</v>
      </c>
      <c r="DG2" t="s">
        <v>7427</v>
      </c>
      <c r="DJ2" t="s">
        <v>2962</v>
      </c>
      <c r="DK2" t="s">
        <v>7562</v>
      </c>
      <c r="DN2" t="s">
        <v>2992</v>
      </c>
      <c r="DO2" t="s">
        <v>7577</v>
      </c>
      <c r="DR2" t="s">
        <v>7632</v>
      </c>
      <c r="DS2" t="s">
        <v>7633</v>
      </c>
      <c r="DV2" t="s">
        <v>7679</v>
      </c>
      <c r="DW2" t="s">
        <v>7680</v>
      </c>
      <c r="DZ2" t="s">
        <v>7707</v>
      </c>
      <c r="EA2" t="s">
        <v>7708</v>
      </c>
      <c r="ED2" t="s">
        <v>7946</v>
      </c>
      <c r="EE2" t="s">
        <v>7947</v>
      </c>
    </row>
    <row r="3" spans="1:135">
      <c r="A3" s="78">
        <v>2</v>
      </c>
      <c r="B3" s="78" t="s">
        <v>6549</v>
      </c>
      <c r="C3" s="78" t="s">
        <v>3106</v>
      </c>
      <c r="F3" s="78" t="s">
        <v>6602</v>
      </c>
      <c r="G3" s="78" t="s">
        <v>3175</v>
      </c>
      <c r="J3" s="78" t="s">
        <v>6618</v>
      </c>
      <c r="K3" s="78" t="s">
        <v>3192</v>
      </c>
      <c r="N3" s="78" t="s">
        <v>6622</v>
      </c>
      <c r="O3" s="78" t="s">
        <v>6623</v>
      </c>
      <c r="R3" s="78" t="s">
        <v>6659</v>
      </c>
      <c r="S3" s="78" t="s">
        <v>6660</v>
      </c>
      <c r="V3" s="78" t="s">
        <v>6663</v>
      </c>
      <c r="W3" s="78" t="s">
        <v>6664</v>
      </c>
      <c r="Z3" t="s">
        <v>6782</v>
      </c>
      <c r="AA3" t="s">
        <v>6783</v>
      </c>
      <c r="AD3" t="s">
        <v>6786</v>
      </c>
      <c r="AE3" t="s">
        <v>6787</v>
      </c>
      <c r="AH3" t="s">
        <v>6840</v>
      </c>
      <c r="AI3" t="s">
        <v>6841</v>
      </c>
      <c r="AL3" t="s">
        <v>6890</v>
      </c>
      <c r="AM3" t="s">
        <v>6891</v>
      </c>
      <c r="AP3" t="s">
        <v>6955</v>
      </c>
      <c r="AQ3" t="s">
        <v>6956</v>
      </c>
      <c r="AT3" t="s">
        <v>7003</v>
      </c>
      <c r="AU3" t="s">
        <v>7004</v>
      </c>
      <c r="AX3" t="s">
        <v>7009</v>
      </c>
      <c r="AY3" t="s">
        <v>7010</v>
      </c>
      <c r="BF3" t="s">
        <v>7052</v>
      </c>
      <c r="BG3" t="s">
        <v>7053</v>
      </c>
      <c r="BJ3" t="s">
        <v>7066</v>
      </c>
      <c r="BK3" t="s">
        <v>7067</v>
      </c>
      <c r="BN3" t="s">
        <v>7074</v>
      </c>
      <c r="BO3" t="s">
        <v>7075</v>
      </c>
      <c r="BR3" t="s">
        <v>7120</v>
      </c>
      <c r="BS3" t="s">
        <v>7121</v>
      </c>
      <c r="BV3" t="s">
        <v>7137</v>
      </c>
      <c r="BW3" t="s">
        <v>7138</v>
      </c>
      <c r="BZ3" t="s">
        <v>5163</v>
      </c>
      <c r="CA3" t="s">
        <v>7151</v>
      </c>
      <c r="CD3" t="s">
        <v>7208</v>
      </c>
      <c r="CE3" t="s">
        <v>7209</v>
      </c>
      <c r="CH3" t="s">
        <v>7228</v>
      </c>
      <c r="CI3" t="s">
        <v>7229</v>
      </c>
      <c r="CL3" t="s">
        <v>7354</v>
      </c>
      <c r="CM3" t="s">
        <v>7355</v>
      </c>
      <c r="CP3" t="s">
        <v>7362</v>
      </c>
      <c r="CQ3" t="s">
        <v>7363</v>
      </c>
      <c r="CT3" t="s">
        <v>7366</v>
      </c>
      <c r="CU3" t="s">
        <v>7367</v>
      </c>
      <c r="CX3" t="s">
        <v>7372</v>
      </c>
      <c r="CY3" t="s">
        <v>7373</v>
      </c>
      <c r="DB3" t="s">
        <v>7388</v>
      </c>
      <c r="DC3" t="s">
        <v>7389</v>
      </c>
      <c r="DF3" t="s">
        <v>7428</v>
      </c>
      <c r="DG3" t="s">
        <v>7429</v>
      </c>
      <c r="DJ3" t="s">
        <v>2964</v>
      </c>
      <c r="DK3" t="s">
        <v>7563</v>
      </c>
      <c r="DN3" t="s">
        <v>2994</v>
      </c>
      <c r="DO3" t="s">
        <v>7578</v>
      </c>
      <c r="DR3" t="s">
        <v>7634</v>
      </c>
      <c r="DS3" t="s">
        <v>7635</v>
      </c>
      <c r="DV3" t="s">
        <v>7681</v>
      </c>
      <c r="DW3" t="s">
        <v>7682</v>
      </c>
      <c r="DZ3" t="s">
        <v>7709</v>
      </c>
      <c r="EA3" t="s">
        <v>7710</v>
      </c>
      <c r="ED3" t="s">
        <v>7948</v>
      </c>
      <c r="EE3" t="s">
        <v>7949</v>
      </c>
    </row>
    <row r="4" spans="1:135">
      <c r="A4" s="78">
        <v>3</v>
      </c>
      <c r="B4" s="78" t="s">
        <v>6550</v>
      </c>
      <c r="C4" s="78" t="s">
        <v>3107</v>
      </c>
      <c r="F4" s="78" t="s">
        <v>6603</v>
      </c>
      <c r="G4" s="78" t="s">
        <v>3176</v>
      </c>
      <c r="J4" s="78" t="s">
        <v>1245</v>
      </c>
      <c r="K4" s="78" t="s">
        <v>3193</v>
      </c>
      <c r="N4" s="78" t="s">
        <v>6624</v>
      </c>
      <c r="O4" s="78" t="s">
        <v>6625</v>
      </c>
      <c r="V4" s="78" t="s">
        <v>6665</v>
      </c>
      <c r="W4" s="78" t="s">
        <v>6666</v>
      </c>
      <c r="AD4" t="s">
        <v>6788</v>
      </c>
      <c r="AE4" t="s">
        <v>6789</v>
      </c>
      <c r="AH4" t="s">
        <v>6842</v>
      </c>
      <c r="AI4" t="s">
        <v>6843</v>
      </c>
      <c r="AL4" t="s">
        <v>6892</v>
      </c>
      <c r="AM4" t="s">
        <v>6893</v>
      </c>
      <c r="AP4" t="s">
        <v>6957</v>
      </c>
      <c r="AQ4" t="s">
        <v>6958</v>
      </c>
      <c r="AT4" t="s">
        <v>7005</v>
      </c>
      <c r="AU4" t="s">
        <v>7006</v>
      </c>
      <c r="AX4" t="s">
        <v>7011</v>
      </c>
      <c r="AY4" t="s">
        <v>7012</v>
      </c>
      <c r="BF4" t="s">
        <v>7054</v>
      </c>
      <c r="BG4" t="s">
        <v>7055</v>
      </c>
      <c r="BJ4" t="s">
        <v>7068</v>
      </c>
      <c r="BK4" t="s">
        <v>7069</v>
      </c>
      <c r="BN4" t="s">
        <v>7076</v>
      </c>
      <c r="BO4" t="s">
        <v>7077</v>
      </c>
      <c r="BR4" t="s">
        <v>7122</v>
      </c>
      <c r="BS4" t="s">
        <v>7123</v>
      </c>
      <c r="BV4" t="s">
        <v>7139</v>
      </c>
      <c r="BW4" t="s">
        <v>7140</v>
      </c>
      <c r="BZ4" t="s">
        <v>7152</v>
      </c>
      <c r="CA4" t="s">
        <v>7153</v>
      </c>
      <c r="CD4" t="s">
        <v>7210</v>
      </c>
      <c r="CE4" t="s">
        <v>7211</v>
      </c>
      <c r="CH4" t="s">
        <v>7230</v>
      </c>
      <c r="CI4" t="s">
        <v>7231</v>
      </c>
      <c r="CL4" t="s">
        <v>7356</v>
      </c>
      <c r="CM4" t="s">
        <v>7357</v>
      </c>
      <c r="CT4" t="s">
        <v>7368</v>
      </c>
      <c r="CU4" t="s">
        <v>7369</v>
      </c>
      <c r="CX4" t="s">
        <v>7374</v>
      </c>
      <c r="CY4" t="s">
        <v>7375</v>
      </c>
      <c r="DB4" t="s">
        <v>7390</v>
      </c>
      <c r="DC4" t="s">
        <v>7391</v>
      </c>
      <c r="DF4" t="s">
        <v>7430</v>
      </c>
      <c r="DG4" t="s">
        <v>7431</v>
      </c>
      <c r="DJ4" t="s">
        <v>2966</v>
      </c>
      <c r="DK4" t="s">
        <v>7564</v>
      </c>
      <c r="DN4" t="s">
        <v>2996</v>
      </c>
      <c r="DO4" t="s">
        <v>7579</v>
      </c>
      <c r="DR4" t="s">
        <v>7636</v>
      </c>
      <c r="DS4" t="s">
        <v>7637</v>
      </c>
      <c r="DV4" t="s">
        <v>7683</v>
      </c>
      <c r="DW4" t="s">
        <v>7684</v>
      </c>
      <c r="DZ4" t="s">
        <v>7711</v>
      </c>
      <c r="EA4" t="s">
        <v>7712</v>
      </c>
      <c r="ED4" t="s">
        <v>7950</v>
      </c>
      <c r="EE4" t="s">
        <v>7951</v>
      </c>
    </row>
    <row r="5" spans="1:135">
      <c r="A5" s="78">
        <v>4</v>
      </c>
      <c r="B5" s="78" t="s">
        <v>6551</v>
      </c>
      <c r="C5" s="78" t="s">
        <v>3108</v>
      </c>
      <c r="F5" s="78" t="s">
        <v>6187</v>
      </c>
      <c r="G5" s="78" t="s">
        <v>3177</v>
      </c>
      <c r="J5" s="78" t="s">
        <v>6619</v>
      </c>
      <c r="K5" s="78" t="s">
        <v>3194</v>
      </c>
      <c r="N5" s="78" t="s">
        <v>5222</v>
      </c>
      <c r="O5" s="78" t="s">
        <v>6626</v>
      </c>
      <c r="V5" s="78" t="s">
        <v>6667</v>
      </c>
      <c r="W5" s="78" t="s">
        <v>6668</v>
      </c>
      <c r="AD5" t="s">
        <v>6790</v>
      </c>
      <c r="AE5" t="s">
        <v>6791</v>
      </c>
      <c r="AH5" t="s">
        <v>6844</v>
      </c>
      <c r="AI5" t="s">
        <v>6845</v>
      </c>
      <c r="AL5" t="s">
        <v>6894</v>
      </c>
      <c r="AM5" t="s">
        <v>6895</v>
      </c>
      <c r="AP5" t="s">
        <v>6959</v>
      </c>
      <c r="AQ5" t="s">
        <v>6960</v>
      </c>
      <c r="AX5" t="s">
        <v>7013</v>
      </c>
      <c r="AY5" t="s">
        <v>7014</v>
      </c>
      <c r="BF5" t="s">
        <v>7056</v>
      </c>
      <c r="BG5" t="s">
        <v>7057</v>
      </c>
      <c r="BJ5" t="s">
        <v>7070</v>
      </c>
      <c r="BK5" t="s">
        <v>7071</v>
      </c>
      <c r="BN5" t="s">
        <v>7078</v>
      </c>
      <c r="BO5" t="s">
        <v>7079</v>
      </c>
      <c r="BR5" t="s">
        <v>7124</v>
      </c>
      <c r="BS5" t="s">
        <v>7125</v>
      </c>
      <c r="BV5" t="s">
        <v>7141</v>
      </c>
      <c r="BW5" t="s">
        <v>7142</v>
      </c>
      <c r="BZ5" t="s">
        <v>7154</v>
      </c>
      <c r="CA5" t="s">
        <v>7155</v>
      </c>
      <c r="CD5" t="s">
        <v>7212</v>
      </c>
      <c r="CE5" t="s">
        <v>7213</v>
      </c>
      <c r="CH5" t="s">
        <v>7232</v>
      </c>
      <c r="CI5" t="s">
        <v>7233</v>
      </c>
      <c r="CL5" t="s">
        <v>7358</v>
      </c>
      <c r="CM5" t="s">
        <v>7359</v>
      </c>
      <c r="CX5" t="s">
        <v>7376</v>
      </c>
      <c r="CY5" t="s">
        <v>7377</v>
      </c>
      <c r="DB5" t="s">
        <v>7392</v>
      </c>
      <c r="DC5" t="s">
        <v>7393</v>
      </c>
      <c r="DF5" t="s">
        <v>7432</v>
      </c>
      <c r="DG5" t="s">
        <v>7433</v>
      </c>
      <c r="DJ5" t="s">
        <v>2968</v>
      </c>
      <c r="DK5" t="s">
        <v>7565</v>
      </c>
      <c r="DN5" t="s">
        <v>2998</v>
      </c>
      <c r="DO5" t="s">
        <v>7580</v>
      </c>
      <c r="DR5" t="s">
        <v>7638</v>
      </c>
      <c r="DS5" t="s">
        <v>7639</v>
      </c>
      <c r="DV5" t="s">
        <v>7685</v>
      </c>
      <c r="DW5" t="s">
        <v>7686</v>
      </c>
      <c r="DZ5" t="s">
        <v>7713</v>
      </c>
      <c r="EA5" t="s">
        <v>7714</v>
      </c>
      <c r="ED5" t="s">
        <v>7952</v>
      </c>
      <c r="EE5" t="s">
        <v>7953</v>
      </c>
    </row>
    <row r="6" spans="1:135">
      <c r="A6" s="78">
        <v>5</v>
      </c>
      <c r="B6" s="78" t="s">
        <v>6552</v>
      </c>
      <c r="C6" s="78" t="s">
        <v>3109</v>
      </c>
      <c r="F6" s="78" t="s">
        <v>6604</v>
      </c>
      <c r="G6" s="78" t="s">
        <v>3178</v>
      </c>
      <c r="N6" s="78" t="s">
        <v>6627</v>
      </c>
      <c r="O6" s="78" t="s">
        <v>6628</v>
      </c>
      <c r="V6" s="78" t="s">
        <v>6669</v>
      </c>
      <c r="W6" s="78" t="s">
        <v>6670</v>
      </c>
      <c r="AD6" t="s">
        <v>6792</v>
      </c>
      <c r="AE6" t="s">
        <v>6793</v>
      </c>
      <c r="AH6" t="s">
        <v>6846</v>
      </c>
      <c r="AI6" t="s">
        <v>6847</v>
      </c>
      <c r="AL6" t="s">
        <v>6896</v>
      </c>
      <c r="AM6" t="s">
        <v>6897</v>
      </c>
      <c r="AP6" t="s">
        <v>4314</v>
      </c>
      <c r="AQ6" t="s">
        <v>6961</v>
      </c>
      <c r="AX6" t="s">
        <v>7015</v>
      </c>
      <c r="AY6" t="s">
        <v>7016</v>
      </c>
      <c r="BF6" t="s">
        <v>7058</v>
      </c>
      <c r="BG6" t="s">
        <v>7059</v>
      </c>
      <c r="BN6" t="s">
        <v>7080</v>
      </c>
      <c r="BO6" t="s">
        <v>7081</v>
      </c>
      <c r="BR6" t="s">
        <v>7126</v>
      </c>
      <c r="BS6" t="s">
        <v>7127</v>
      </c>
      <c r="BV6" t="s">
        <v>7143</v>
      </c>
      <c r="BW6" t="s">
        <v>7144</v>
      </c>
      <c r="BZ6" t="s">
        <v>7156</v>
      </c>
      <c r="CA6" t="s">
        <v>7157</v>
      </c>
      <c r="CD6" t="s">
        <v>7214</v>
      </c>
      <c r="CE6" t="s">
        <v>7215</v>
      </c>
      <c r="CH6" t="s">
        <v>7234</v>
      </c>
      <c r="CI6" t="s">
        <v>7235</v>
      </c>
      <c r="CX6" t="s">
        <v>7378</v>
      </c>
      <c r="CY6" t="s">
        <v>7379</v>
      </c>
      <c r="DB6" t="s">
        <v>7394</v>
      </c>
      <c r="DC6" t="s">
        <v>7395</v>
      </c>
      <c r="DF6" t="s">
        <v>7434</v>
      </c>
      <c r="DG6" t="s">
        <v>7435</v>
      </c>
      <c r="DJ6" t="s">
        <v>2970</v>
      </c>
      <c r="DK6" t="s">
        <v>7566</v>
      </c>
      <c r="DN6" t="s">
        <v>3000</v>
      </c>
      <c r="DO6" t="s">
        <v>7581</v>
      </c>
      <c r="DR6" t="s">
        <v>7640</v>
      </c>
      <c r="DS6" t="s">
        <v>7641</v>
      </c>
      <c r="DV6" t="s">
        <v>7687</v>
      </c>
      <c r="DW6" t="s">
        <v>7688</v>
      </c>
      <c r="DZ6" t="s">
        <v>7715</v>
      </c>
      <c r="EA6" t="s">
        <v>7716</v>
      </c>
      <c r="ED6" t="s">
        <v>7954</v>
      </c>
      <c r="EE6" t="s">
        <v>7955</v>
      </c>
    </row>
    <row r="7" spans="1:135">
      <c r="A7" s="78">
        <v>6</v>
      </c>
      <c r="B7" s="78" t="s">
        <v>6553</v>
      </c>
      <c r="C7" s="78" t="s">
        <v>3110</v>
      </c>
      <c r="F7" s="78" t="s">
        <v>6605</v>
      </c>
      <c r="G7" s="78" t="s">
        <v>3179</v>
      </c>
      <c r="N7" s="78" t="s">
        <v>6629</v>
      </c>
      <c r="O7" s="78" t="s">
        <v>6630</v>
      </c>
      <c r="V7" s="78" t="s">
        <v>6671</v>
      </c>
      <c r="W7" s="78" t="s">
        <v>6672</v>
      </c>
      <c r="AD7" t="s">
        <v>6794</v>
      </c>
      <c r="AE7" t="s">
        <v>6795</v>
      </c>
      <c r="AH7" t="s">
        <v>6848</v>
      </c>
      <c r="AI7" t="s">
        <v>6849</v>
      </c>
      <c r="AL7" t="s">
        <v>1651</v>
      </c>
      <c r="AM7" t="s">
        <v>6898</v>
      </c>
      <c r="AP7" t="s">
        <v>6962</v>
      </c>
      <c r="AQ7" t="s">
        <v>6963</v>
      </c>
      <c r="AX7" t="s">
        <v>7017</v>
      </c>
      <c r="AY7" t="s">
        <v>7018</v>
      </c>
      <c r="BF7" t="s">
        <v>7060</v>
      </c>
      <c r="BG7" t="s">
        <v>7061</v>
      </c>
      <c r="BN7" t="s">
        <v>7082</v>
      </c>
      <c r="BO7" t="s">
        <v>7083</v>
      </c>
      <c r="BR7" t="s">
        <v>7128</v>
      </c>
      <c r="BS7" t="s">
        <v>7129</v>
      </c>
      <c r="BV7" t="s">
        <v>7145</v>
      </c>
      <c r="BW7" t="s">
        <v>7146</v>
      </c>
      <c r="BZ7" t="s">
        <v>7158</v>
      </c>
      <c r="CA7" t="s">
        <v>7159</v>
      </c>
      <c r="CD7" t="s">
        <v>7216</v>
      </c>
      <c r="CE7" t="s">
        <v>7217</v>
      </c>
      <c r="CH7" t="s">
        <v>7236</v>
      </c>
      <c r="CI7" t="s">
        <v>7237</v>
      </c>
      <c r="CX7" t="s">
        <v>7380</v>
      </c>
      <c r="CY7" t="s">
        <v>7381</v>
      </c>
      <c r="DB7" t="s">
        <v>7396</v>
      </c>
      <c r="DC7" t="s">
        <v>7397</v>
      </c>
      <c r="DF7" t="s">
        <v>7436</v>
      </c>
      <c r="DG7" t="s">
        <v>7437</v>
      </c>
      <c r="DJ7" t="s">
        <v>2972</v>
      </c>
      <c r="DK7" t="s">
        <v>7567</v>
      </c>
      <c r="DN7" t="s">
        <v>3002</v>
      </c>
      <c r="DO7" t="s">
        <v>7582</v>
      </c>
      <c r="DR7" t="s">
        <v>7642</v>
      </c>
      <c r="DS7" t="s">
        <v>7643</v>
      </c>
      <c r="DV7" t="s">
        <v>7689</v>
      </c>
      <c r="DW7" t="s">
        <v>7690</v>
      </c>
      <c r="DZ7" t="s">
        <v>7717</v>
      </c>
      <c r="EA7" t="s">
        <v>7718</v>
      </c>
      <c r="ED7" t="s">
        <v>7956</v>
      </c>
      <c r="EE7" t="s">
        <v>7957</v>
      </c>
    </row>
    <row r="8" spans="1:135">
      <c r="A8" s="78">
        <v>7</v>
      </c>
      <c r="B8" s="78" t="s">
        <v>6554</v>
      </c>
      <c r="C8" s="78" t="s">
        <v>3111</v>
      </c>
      <c r="F8" s="78" t="s">
        <v>6606</v>
      </c>
      <c r="G8" s="78" t="s">
        <v>3180</v>
      </c>
      <c r="N8" s="78" t="s">
        <v>6631</v>
      </c>
      <c r="O8" s="78" t="s">
        <v>6632</v>
      </c>
      <c r="V8" s="78" t="s">
        <v>6673</v>
      </c>
      <c r="W8" s="78" t="s">
        <v>6674</v>
      </c>
      <c r="AD8" t="s">
        <v>6796</v>
      </c>
      <c r="AE8" t="s">
        <v>6797</v>
      </c>
      <c r="AH8" t="s">
        <v>6850</v>
      </c>
      <c r="AI8" t="s">
        <v>6851</v>
      </c>
      <c r="AL8" t="s">
        <v>6899</v>
      </c>
      <c r="AM8" t="s">
        <v>6900</v>
      </c>
      <c r="AP8" t="s">
        <v>6964</v>
      </c>
      <c r="AQ8" t="s">
        <v>6965</v>
      </c>
      <c r="AX8" t="s">
        <v>7019</v>
      </c>
      <c r="AY8" t="s">
        <v>7020</v>
      </c>
      <c r="BF8" t="s">
        <v>7062</v>
      </c>
      <c r="BG8" t="s">
        <v>7063</v>
      </c>
      <c r="BN8" t="s">
        <v>7084</v>
      </c>
      <c r="BO8" t="s">
        <v>7085</v>
      </c>
      <c r="BR8" t="s">
        <v>7130</v>
      </c>
      <c r="BS8" t="s">
        <v>7131</v>
      </c>
      <c r="BV8" t="s">
        <v>7147</v>
      </c>
      <c r="BW8" t="s">
        <v>7148</v>
      </c>
      <c r="BZ8" t="s">
        <v>7160</v>
      </c>
      <c r="CA8" t="s">
        <v>7161</v>
      </c>
      <c r="CD8" t="s">
        <v>7218</v>
      </c>
      <c r="CE8" t="s">
        <v>7219</v>
      </c>
      <c r="CH8" t="s">
        <v>7238</v>
      </c>
      <c r="CI8" t="s">
        <v>7239</v>
      </c>
      <c r="CX8" t="s">
        <v>7382</v>
      </c>
      <c r="CY8" t="s">
        <v>7383</v>
      </c>
      <c r="DB8" t="s">
        <v>7398</v>
      </c>
      <c r="DC8" t="s">
        <v>7399</v>
      </c>
      <c r="DF8" t="s">
        <v>7438</v>
      </c>
      <c r="DG8" t="s">
        <v>7439</v>
      </c>
      <c r="DJ8" t="s">
        <v>2974</v>
      </c>
      <c r="DK8" t="s">
        <v>7568</v>
      </c>
      <c r="DN8" t="s">
        <v>3004</v>
      </c>
      <c r="DO8" t="s">
        <v>7583</v>
      </c>
      <c r="DR8" t="s">
        <v>7644</v>
      </c>
      <c r="DS8" t="s">
        <v>7645</v>
      </c>
      <c r="DV8" t="s">
        <v>7691</v>
      </c>
      <c r="DW8" t="s">
        <v>7692</v>
      </c>
      <c r="DZ8" t="s">
        <v>7719</v>
      </c>
      <c r="EA8" t="s">
        <v>7720</v>
      </c>
      <c r="ED8" t="s">
        <v>7958</v>
      </c>
      <c r="EE8" t="s">
        <v>7959</v>
      </c>
    </row>
    <row r="9" spans="1:135">
      <c r="A9" s="78">
        <v>8</v>
      </c>
      <c r="B9" s="78" t="s">
        <v>6555</v>
      </c>
      <c r="C9" s="78" t="s">
        <v>3112</v>
      </c>
      <c r="F9" s="78" t="s">
        <v>6607</v>
      </c>
      <c r="G9" s="78" t="s">
        <v>3181</v>
      </c>
      <c r="N9" s="78" t="s">
        <v>6633</v>
      </c>
      <c r="O9" s="78" t="s">
        <v>6634</v>
      </c>
      <c r="V9" s="78" t="s">
        <v>6675</v>
      </c>
      <c r="W9" s="78" t="s">
        <v>6676</v>
      </c>
      <c r="AD9" t="s">
        <v>6798</v>
      </c>
      <c r="AE9" t="s">
        <v>6799</v>
      </c>
      <c r="AH9" t="s">
        <v>6852</v>
      </c>
      <c r="AI9" t="s">
        <v>6853</v>
      </c>
      <c r="AL9" t="s">
        <v>6901</v>
      </c>
      <c r="AM9" t="s">
        <v>6902</v>
      </c>
      <c r="AP9" t="s">
        <v>6966</v>
      </c>
      <c r="AQ9" t="s">
        <v>6967</v>
      </c>
      <c r="AX9" t="s">
        <v>7021</v>
      </c>
      <c r="AY9" t="s">
        <v>7022</v>
      </c>
      <c r="BN9" t="s">
        <v>7086</v>
      </c>
      <c r="BO9" t="s">
        <v>7087</v>
      </c>
      <c r="BR9" t="s">
        <v>7132</v>
      </c>
      <c r="BS9" t="s">
        <v>7133</v>
      </c>
      <c r="BZ9" t="s">
        <v>7162</v>
      </c>
      <c r="CA9" t="s">
        <v>7163</v>
      </c>
      <c r="CD9" t="s">
        <v>7220</v>
      </c>
      <c r="CE9" t="s">
        <v>7221</v>
      </c>
      <c r="CH9" t="s">
        <v>7240</v>
      </c>
      <c r="CI9" t="s">
        <v>7241</v>
      </c>
      <c r="CX9" t="s">
        <v>7384</v>
      </c>
      <c r="CY9" t="s">
        <v>7385</v>
      </c>
      <c r="DB9" t="s">
        <v>7400</v>
      </c>
      <c r="DC9" t="s">
        <v>7401</v>
      </c>
      <c r="DF9" t="s">
        <v>7440</v>
      </c>
      <c r="DG9" t="s">
        <v>7441</v>
      </c>
      <c r="DJ9" t="s">
        <v>2976</v>
      </c>
      <c r="DK9" t="s">
        <v>7569</v>
      </c>
      <c r="DN9" t="s">
        <v>3006</v>
      </c>
      <c r="DO9" t="s">
        <v>7584</v>
      </c>
      <c r="DR9" t="s">
        <v>7646</v>
      </c>
      <c r="DS9" t="s">
        <v>7647</v>
      </c>
      <c r="DV9" t="s">
        <v>7693</v>
      </c>
      <c r="DW9" t="s">
        <v>7694</v>
      </c>
      <c r="DZ9" t="s">
        <v>7721</v>
      </c>
      <c r="EA9" t="s">
        <v>7722</v>
      </c>
      <c r="ED9" t="s">
        <v>7960</v>
      </c>
      <c r="EE9" t="s">
        <v>7961</v>
      </c>
    </row>
    <row r="10" spans="1:135">
      <c r="A10" s="78">
        <v>9</v>
      </c>
      <c r="B10" s="78" t="s">
        <v>6556</v>
      </c>
      <c r="C10" s="78" t="s">
        <v>3113</v>
      </c>
      <c r="F10" s="78" t="s">
        <v>6608</v>
      </c>
      <c r="G10" s="78" t="s">
        <v>3182</v>
      </c>
      <c r="N10" s="78" t="s">
        <v>6635</v>
      </c>
      <c r="O10" s="78" t="s">
        <v>6636</v>
      </c>
      <c r="V10" s="78" t="s">
        <v>6677</v>
      </c>
      <c r="W10" s="78" t="s">
        <v>6678</v>
      </c>
      <c r="AD10" t="s">
        <v>6800</v>
      </c>
      <c r="AE10" t="s">
        <v>6801</v>
      </c>
      <c r="AH10" t="s">
        <v>6854</v>
      </c>
      <c r="AI10" t="s">
        <v>6855</v>
      </c>
      <c r="AL10" t="s">
        <v>6903</v>
      </c>
      <c r="AM10" t="s">
        <v>6904</v>
      </c>
      <c r="AP10" t="s">
        <v>6968</v>
      </c>
      <c r="AQ10" t="s">
        <v>6969</v>
      </c>
      <c r="AX10" t="s">
        <v>7023</v>
      </c>
      <c r="AY10" t="s">
        <v>7024</v>
      </c>
      <c r="BN10" t="s">
        <v>7088</v>
      </c>
      <c r="BO10" t="s">
        <v>7089</v>
      </c>
      <c r="BR10" t="s">
        <v>4985</v>
      </c>
      <c r="BS10" t="s">
        <v>7134</v>
      </c>
      <c r="BZ10" t="s">
        <v>7164</v>
      </c>
      <c r="CA10" t="s">
        <v>7165</v>
      </c>
      <c r="CD10" t="s">
        <v>7222</v>
      </c>
      <c r="CE10" t="s">
        <v>7223</v>
      </c>
      <c r="CH10" t="s">
        <v>7242</v>
      </c>
      <c r="CI10" t="s">
        <v>7243</v>
      </c>
      <c r="DB10" t="s">
        <v>7402</v>
      </c>
      <c r="DC10" t="s">
        <v>7403</v>
      </c>
      <c r="DF10" t="s">
        <v>7442</v>
      </c>
      <c r="DG10" t="s">
        <v>7443</v>
      </c>
      <c r="DJ10" t="s">
        <v>2978</v>
      </c>
      <c r="DK10" t="s">
        <v>7570</v>
      </c>
      <c r="DN10" t="s">
        <v>3008</v>
      </c>
      <c r="DO10" t="s">
        <v>7585</v>
      </c>
      <c r="DR10" t="s">
        <v>7648</v>
      </c>
      <c r="DS10" t="s">
        <v>7649</v>
      </c>
      <c r="DV10" t="s">
        <v>7695</v>
      </c>
      <c r="DW10" t="s">
        <v>7696</v>
      </c>
      <c r="DZ10" t="s">
        <v>7723</v>
      </c>
      <c r="EA10" t="s">
        <v>7724</v>
      </c>
      <c r="ED10" t="s">
        <v>7962</v>
      </c>
      <c r="EE10" t="s">
        <v>7963</v>
      </c>
    </row>
    <row r="11" spans="1:135">
      <c r="A11" s="78">
        <v>10</v>
      </c>
      <c r="B11" s="78" t="s">
        <v>6557</v>
      </c>
      <c r="C11" s="78" t="s">
        <v>3115</v>
      </c>
      <c r="F11" s="78" t="s">
        <v>6609</v>
      </c>
      <c r="G11" s="78" t="s">
        <v>3183</v>
      </c>
      <c r="N11" s="78" t="s">
        <v>6637</v>
      </c>
      <c r="O11" s="78" t="s">
        <v>6638</v>
      </c>
      <c r="V11" s="78" t="s">
        <v>6679</v>
      </c>
      <c r="W11" s="78" t="s">
        <v>6680</v>
      </c>
      <c r="AD11" t="s">
        <v>6802</v>
      </c>
      <c r="AE11" t="s">
        <v>6803</v>
      </c>
      <c r="AH11" t="s">
        <v>6856</v>
      </c>
      <c r="AI11" t="s">
        <v>6857</v>
      </c>
      <c r="AL11" t="s">
        <v>6905</v>
      </c>
      <c r="AM11" t="s">
        <v>6906</v>
      </c>
      <c r="AP11" t="s">
        <v>6970</v>
      </c>
      <c r="AQ11" t="s">
        <v>6971</v>
      </c>
      <c r="AX11" t="s">
        <v>7025</v>
      </c>
      <c r="AY11" t="s">
        <v>7026</v>
      </c>
      <c r="BN11" t="s">
        <v>7090</v>
      </c>
      <c r="BO11" t="s">
        <v>7091</v>
      </c>
      <c r="BZ11" t="s">
        <v>7166</v>
      </c>
      <c r="CA11" t="s">
        <v>7167</v>
      </c>
      <c r="CD11" t="s">
        <v>7224</v>
      </c>
      <c r="CE11" t="s">
        <v>7225</v>
      </c>
      <c r="CH11" t="s">
        <v>7244</v>
      </c>
      <c r="CI11" t="s">
        <v>7245</v>
      </c>
      <c r="DB11" t="s">
        <v>7404</v>
      </c>
      <c r="DC11" t="s">
        <v>7405</v>
      </c>
      <c r="DF11" t="s">
        <v>7444</v>
      </c>
      <c r="DG11" t="s">
        <v>7445</v>
      </c>
      <c r="DJ11" t="s">
        <v>2980</v>
      </c>
      <c r="DK11" t="s">
        <v>7571</v>
      </c>
      <c r="DN11" t="s">
        <v>3010</v>
      </c>
      <c r="DO11" t="s">
        <v>7586</v>
      </c>
      <c r="DR11" t="s">
        <v>7650</v>
      </c>
      <c r="DS11" t="s">
        <v>7651</v>
      </c>
      <c r="DV11" t="s">
        <v>7697</v>
      </c>
      <c r="DW11" t="s">
        <v>7698</v>
      </c>
      <c r="DZ11" t="s">
        <v>7725</v>
      </c>
      <c r="EA11" t="s">
        <v>7726</v>
      </c>
      <c r="ED11" t="s">
        <v>7964</v>
      </c>
      <c r="EE11" t="s">
        <v>7965</v>
      </c>
    </row>
    <row r="12" spans="1:135">
      <c r="A12" s="78">
        <v>11</v>
      </c>
      <c r="B12" s="78" t="s">
        <v>1791</v>
      </c>
      <c r="C12" s="78" t="s">
        <v>3116</v>
      </c>
      <c r="F12" s="78" t="s">
        <v>6610</v>
      </c>
      <c r="G12" s="78" t="s">
        <v>3184</v>
      </c>
      <c r="N12" s="78" t="s">
        <v>6639</v>
      </c>
      <c r="O12" s="78" t="s">
        <v>6640</v>
      </c>
      <c r="V12" s="78" t="s">
        <v>6681</v>
      </c>
      <c r="W12" s="78" t="s">
        <v>6682</v>
      </c>
      <c r="AD12" t="s">
        <v>6804</v>
      </c>
      <c r="AE12" t="s">
        <v>6805</v>
      </c>
      <c r="AH12" t="s">
        <v>6858</v>
      </c>
      <c r="AI12" t="s">
        <v>6859</v>
      </c>
      <c r="AL12" t="s">
        <v>6907</v>
      </c>
      <c r="AM12" t="s">
        <v>6908</v>
      </c>
      <c r="AP12" t="s">
        <v>6972</v>
      </c>
      <c r="AQ12" t="s">
        <v>6973</v>
      </c>
      <c r="AX12" t="s">
        <v>7027</v>
      </c>
      <c r="AY12" t="s">
        <v>7028</v>
      </c>
      <c r="BN12" t="s">
        <v>7092</v>
      </c>
      <c r="BO12" t="s">
        <v>7093</v>
      </c>
      <c r="BZ12" t="s">
        <v>7168</v>
      </c>
      <c r="CA12" t="s">
        <v>7169</v>
      </c>
      <c r="CH12" t="s">
        <v>7246</v>
      </c>
      <c r="CI12" t="s">
        <v>7247</v>
      </c>
      <c r="DB12" t="s">
        <v>7406</v>
      </c>
      <c r="DC12" t="s">
        <v>7407</v>
      </c>
      <c r="DF12" t="s">
        <v>7446</v>
      </c>
      <c r="DG12" t="s">
        <v>7447</v>
      </c>
      <c r="DJ12" t="s">
        <v>2982</v>
      </c>
      <c r="DK12" t="s">
        <v>7572</v>
      </c>
      <c r="DN12" t="s">
        <v>3012</v>
      </c>
      <c r="DO12" t="s">
        <v>7587</v>
      </c>
      <c r="DR12" t="s">
        <v>7652</v>
      </c>
      <c r="DS12" t="s">
        <v>7653</v>
      </c>
      <c r="DV12" t="s">
        <v>7699</v>
      </c>
      <c r="DW12" t="s">
        <v>7700</v>
      </c>
      <c r="DZ12" t="s">
        <v>7727</v>
      </c>
      <c r="EA12" t="s">
        <v>7728</v>
      </c>
      <c r="ED12" t="s">
        <v>7966</v>
      </c>
      <c r="EE12" t="s">
        <v>7967</v>
      </c>
    </row>
    <row r="13" spans="1:135">
      <c r="A13" s="78">
        <v>12</v>
      </c>
      <c r="B13" s="78" t="s">
        <v>24</v>
      </c>
      <c r="C13" s="78" t="s">
        <v>3117</v>
      </c>
      <c r="F13" s="78" t="s">
        <v>6611</v>
      </c>
      <c r="G13" s="78" t="s">
        <v>3185</v>
      </c>
      <c r="N13" s="78" t="s">
        <v>6641</v>
      </c>
      <c r="O13" s="78" t="s">
        <v>6642</v>
      </c>
      <c r="V13" s="78" t="s">
        <v>6683</v>
      </c>
      <c r="W13" s="78" t="s">
        <v>6684</v>
      </c>
      <c r="AD13" t="s">
        <v>6806</v>
      </c>
      <c r="AE13" t="s">
        <v>6807</v>
      </c>
      <c r="AH13" t="s">
        <v>6860</v>
      </c>
      <c r="AI13" t="s">
        <v>6861</v>
      </c>
      <c r="AL13" t="s">
        <v>6909</v>
      </c>
      <c r="AM13" t="s">
        <v>6910</v>
      </c>
      <c r="AP13" t="s">
        <v>6974</v>
      </c>
      <c r="AQ13" t="s">
        <v>6975</v>
      </c>
      <c r="AX13" t="s">
        <v>3462</v>
      </c>
      <c r="AY13" t="s">
        <v>7029</v>
      </c>
      <c r="BN13" t="s">
        <v>7094</v>
      </c>
      <c r="BO13" t="s">
        <v>7095</v>
      </c>
      <c r="BZ13" t="s">
        <v>7170</v>
      </c>
      <c r="CA13" t="s">
        <v>7171</v>
      </c>
      <c r="CH13" t="s">
        <v>7248</v>
      </c>
      <c r="CI13" t="s">
        <v>7249</v>
      </c>
      <c r="DB13" t="s">
        <v>7408</v>
      </c>
      <c r="DC13" t="s">
        <v>7409</v>
      </c>
      <c r="DF13" t="s">
        <v>7448</v>
      </c>
      <c r="DG13" t="s">
        <v>7449</v>
      </c>
      <c r="DJ13" t="s">
        <v>2984</v>
      </c>
      <c r="DK13" t="s">
        <v>7573</v>
      </c>
      <c r="DN13" t="s">
        <v>3014</v>
      </c>
      <c r="DO13" t="s">
        <v>7588</v>
      </c>
      <c r="DR13" t="s">
        <v>5077</v>
      </c>
      <c r="DS13" t="s">
        <v>7654</v>
      </c>
      <c r="DV13" t="s">
        <v>7701</v>
      </c>
      <c r="DW13" t="s">
        <v>7702</v>
      </c>
      <c r="DZ13" t="s">
        <v>7729</v>
      </c>
      <c r="EA13" t="s">
        <v>7730</v>
      </c>
      <c r="ED13" t="s">
        <v>7968</v>
      </c>
      <c r="EE13" t="s">
        <v>7969</v>
      </c>
    </row>
    <row r="14" spans="1:135">
      <c r="A14" s="78">
        <v>13</v>
      </c>
      <c r="B14" s="78" t="s">
        <v>6558</v>
      </c>
      <c r="C14" s="78" t="s">
        <v>3118</v>
      </c>
      <c r="F14" s="78" t="s">
        <v>6612</v>
      </c>
      <c r="G14" s="78" t="s">
        <v>3186</v>
      </c>
      <c r="N14" s="78" t="s">
        <v>6643</v>
      </c>
      <c r="O14" s="78" t="s">
        <v>6644</v>
      </c>
      <c r="V14" s="78" t="s">
        <v>5913</v>
      </c>
      <c r="W14" s="78" t="s">
        <v>6685</v>
      </c>
      <c r="AD14" t="s">
        <v>6808</v>
      </c>
      <c r="AE14" t="s">
        <v>6809</v>
      </c>
      <c r="AH14" t="s">
        <v>6862</v>
      </c>
      <c r="AI14" t="s">
        <v>6863</v>
      </c>
      <c r="AL14" t="s">
        <v>6911</v>
      </c>
      <c r="AM14" t="s">
        <v>6912</v>
      </c>
      <c r="AP14" t="s">
        <v>6976</v>
      </c>
      <c r="AQ14" t="s">
        <v>6977</v>
      </c>
      <c r="AX14" t="s">
        <v>7030</v>
      </c>
      <c r="AY14" t="s">
        <v>7031</v>
      </c>
      <c r="BN14" t="s">
        <v>7096</v>
      </c>
      <c r="BO14" t="s">
        <v>7097</v>
      </c>
      <c r="BZ14" t="s">
        <v>7172</v>
      </c>
      <c r="CA14" t="s">
        <v>7173</v>
      </c>
      <c r="CH14" t="s">
        <v>7250</v>
      </c>
      <c r="CI14" t="s">
        <v>7251</v>
      </c>
      <c r="DB14" t="s">
        <v>7410</v>
      </c>
      <c r="DC14" t="s">
        <v>7411</v>
      </c>
      <c r="DF14" t="s">
        <v>7450</v>
      </c>
      <c r="DG14" t="s">
        <v>7451</v>
      </c>
      <c r="DJ14" t="s">
        <v>2986</v>
      </c>
      <c r="DK14" t="s">
        <v>7574</v>
      </c>
      <c r="DN14" t="s">
        <v>3016</v>
      </c>
      <c r="DO14" t="s">
        <v>7589</v>
      </c>
      <c r="DR14" t="s">
        <v>7655</v>
      </c>
      <c r="DS14" t="s">
        <v>7656</v>
      </c>
      <c r="DV14" t="s">
        <v>7703</v>
      </c>
      <c r="DW14" t="s">
        <v>7704</v>
      </c>
      <c r="DZ14" t="s">
        <v>7731</v>
      </c>
      <c r="EA14" t="s">
        <v>7732</v>
      </c>
      <c r="ED14" t="s">
        <v>7970</v>
      </c>
      <c r="EE14" t="s">
        <v>7971</v>
      </c>
    </row>
    <row r="15" spans="1:135">
      <c r="A15" s="78">
        <v>14</v>
      </c>
      <c r="B15" s="78" t="s">
        <v>6559</v>
      </c>
      <c r="C15" s="78" t="s">
        <v>3119</v>
      </c>
      <c r="F15" s="78" t="s">
        <v>6613</v>
      </c>
      <c r="G15" s="78" t="s">
        <v>3187</v>
      </c>
      <c r="N15" s="78" t="s">
        <v>6645</v>
      </c>
      <c r="O15" s="78" t="s">
        <v>6646</v>
      </c>
      <c r="V15" s="78" t="s">
        <v>6686</v>
      </c>
      <c r="W15" s="78" t="s">
        <v>6687</v>
      </c>
      <c r="AD15" t="s">
        <v>6810</v>
      </c>
      <c r="AE15" t="s">
        <v>6811</v>
      </c>
      <c r="AH15" t="s">
        <v>6864</v>
      </c>
      <c r="AI15" t="s">
        <v>6865</v>
      </c>
      <c r="AL15" t="s">
        <v>6913</v>
      </c>
      <c r="AM15" t="s">
        <v>6914</v>
      </c>
      <c r="AP15" t="s">
        <v>6978</v>
      </c>
      <c r="AQ15" t="s">
        <v>6979</v>
      </c>
      <c r="AX15" t="s">
        <v>7032</v>
      </c>
      <c r="AY15" t="s">
        <v>7033</v>
      </c>
      <c r="BN15" t="s">
        <v>7098</v>
      </c>
      <c r="BO15" t="s">
        <v>7099</v>
      </c>
      <c r="BZ15" t="s">
        <v>7174</v>
      </c>
      <c r="CA15" t="s">
        <v>7175</v>
      </c>
      <c r="CH15" t="s">
        <v>7252</v>
      </c>
      <c r="CI15" t="s">
        <v>7253</v>
      </c>
      <c r="DB15" t="s">
        <v>7412</v>
      </c>
      <c r="DC15" t="s">
        <v>7413</v>
      </c>
      <c r="DF15" t="s">
        <v>7452</v>
      </c>
      <c r="DG15" t="s">
        <v>7453</v>
      </c>
      <c r="DJ15" t="s">
        <v>2988</v>
      </c>
      <c r="DK15" t="s">
        <v>7575</v>
      </c>
      <c r="DN15" t="s">
        <v>3018</v>
      </c>
      <c r="DO15" t="s">
        <v>7590</v>
      </c>
      <c r="DR15" t="s">
        <v>7657</v>
      </c>
      <c r="DS15" t="s">
        <v>7658</v>
      </c>
      <c r="DV15" t="s">
        <v>7705</v>
      </c>
      <c r="DW15" t="s">
        <v>7706</v>
      </c>
      <c r="DZ15" t="s">
        <v>7733</v>
      </c>
      <c r="EA15" t="s">
        <v>7734</v>
      </c>
      <c r="ED15" t="s">
        <v>7972</v>
      </c>
      <c r="EE15" t="s">
        <v>7973</v>
      </c>
    </row>
    <row r="16" spans="1:135">
      <c r="A16" s="78">
        <v>15</v>
      </c>
      <c r="B16" s="78" t="s">
        <v>177</v>
      </c>
      <c r="C16" s="78" t="s">
        <v>3120</v>
      </c>
      <c r="F16" s="78" t="s">
        <v>6614</v>
      </c>
      <c r="G16" s="78" t="s">
        <v>3188</v>
      </c>
      <c r="N16" s="78" t="s">
        <v>6647</v>
      </c>
      <c r="O16" s="78" t="s">
        <v>6648</v>
      </c>
      <c r="V16" s="78" t="s">
        <v>6688</v>
      </c>
      <c r="W16" s="78" t="s">
        <v>6689</v>
      </c>
      <c r="AD16" t="s">
        <v>6812</v>
      </c>
      <c r="AE16" t="s">
        <v>6813</v>
      </c>
      <c r="AH16" t="s">
        <v>6866</v>
      </c>
      <c r="AI16" t="s">
        <v>6867</v>
      </c>
      <c r="AL16" t="s">
        <v>6915</v>
      </c>
      <c r="AM16" t="s">
        <v>6916</v>
      </c>
      <c r="AP16" t="s">
        <v>6980</v>
      </c>
      <c r="AQ16" t="s">
        <v>6981</v>
      </c>
      <c r="AX16" t="s">
        <v>7034</v>
      </c>
      <c r="AY16" t="s">
        <v>7035</v>
      </c>
      <c r="BN16" t="s">
        <v>7100</v>
      </c>
      <c r="BO16" t="s">
        <v>7101</v>
      </c>
      <c r="BZ16" t="s">
        <v>7176</v>
      </c>
      <c r="CA16" t="s">
        <v>7177</v>
      </c>
      <c r="CH16" t="s">
        <v>7254</v>
      </c>
      <c r="CI16" t="s">
        <v>7255</v>
      </c>
      <c r="DB16" t="s">
        <v>7414</v>
      </c>
      <c r="DC16" t="s">
        <v>7415</v>
      </c>
      <c r="DF16" t="s">
        <v>7454</v>
      </c>
      <c r="DG16" t="s">
        <v>7455</v>
      </c>
      <c r="DJ16" t="s">
        <v>2990</v>
      </c>
      <c r="DK16" t="s">
        <v>7576</v>
      </c>
      <c r="DN16" t="s">
        <v>3020</v>
      </c>
      <c r="DO16" t="s">
        <v>7591</v>
      </c>
      <c r="DR16" t="s">
        <v>7659</v>
      </c>
      <c r="DS16" t="s">
        <v>7660</v>
      </c>
      <c r="DZ16" t="s">
        <v>7735</v>
      </c>
      <c r="EA16" t="s">
        <v>7736</v>
      </c>
      <c r="ED16" t="s">
        <v>7974</v>
      </c>
      <c r="EE16" t="s">
        <v>7975</v>
      </c>
    </row>
    <row r="17" spans="1:135">
      <c r="A17" s="78">
        <v>16</v>
      </c>
      <c r="B17" s="78" t="s">
        <v>6560</v>
      </c>
      <c r="C17" s="78" t="s">
        <v>3121</v>
      </c>
      <c r="F17" s="78" t="s">
        <v>6615</v>
      </c>
      <c r="G17" s="78" t="s">
        <v>3189</v>
      </c>
      <c r="N17" s="78" t="s">
        <v>6649</v>
      </c>
      <c r="O17" s="78" t="s">
        <v>6650</v>
      </c>
      <c r="V17" s="78" t="s">
        <v>6690</v>
      </c>
      <c r="W17" s="78" t="s">
        <v>6691</v>
      </c>
      <c r="AD17" t="s">
        <v>6814</v>
      </c>
      <c r="AE17" t="s">
        <v>6815</v>
      </c>
      <c r="AH17" t="s">
        <v>6868</v>
      </c>
      <c r="AI17" t="s">
        <v>6869</v>
      </c>
      <c r="AL17" t="s">
        <v>6917</v>
      </c>
      <c r="AM17" t="s">
        <v>6918</v>
      </c>
      <c r="AP17" t="s">
        <v>6982</v>
      </c>
      <c r="AQ17" t="s">
        <v>6983</v>
      </c>
      <c r="AX17" t="s">
        <v>7036</v>
      </c>
      <c r="AY17" t="s">
        <v>7037</v>
      </c>
      <c r="BN17" t="s">
        <v>7102</v>
      </c>
      <c r="BO17" t="s">
        <v>7103</v>
      </c>
      <c r="BZ17" t="s">
        <v>7178</v>
      </c>
      <c r="CA17" t="s">
        <v>7179</v>
      </c>
      <c r="CH17" t="s">
        <v>7256</v>
      </c>
      <c r="CI17" t="s">
        <v>7257</v>
      </c>
      <c r="DB17" t="s">
        <v>7416</v>
      </c>
      <c r="DC17" t="s">
        <v>7417</v>
      </c>
      <c r="DF17" t="s">
        <v>7456</v>
      </c>
      <c r="DG17" t="s">
        <v>7457</v>
      </c>
      <c r="DN17" t="s">
        <v>3022</v>
      </c>
      <c r="DO17" t="s">
        <v>7592</v>
      </c>
      <c r="DR17" t="s">
        <v>7661</v>
      </c>
      <c r="DS17" t="s">
        <v>7662</v>
      </c>
      <c r="DZ17" t="s">
        <v>7737</v>
      </c>
      <c r="EA17" t="s">
        <v>7738</v>
      </c>
      <c r="ED17" t="s">
        <v>7976</v>
      </c>
      <c r="EE17" t="s">
        <v>7977</v>
      </c>
    </row>
    <row r="18" spans="1:135">
      <c r="A18" s="78">
        <v>17</v>
      </c>
      <c r="B18" s="78" t="s">
        <v>6072</v>
      </c>
      <c r="C18" s="78" t="s">
        <v>3122</v>
      </c>
      <c r="F18" s="78" t="s">
        <v>6616</v>
      </c>
      <c r="G18" s="78" t="s">
        <v>3190</v>
      </c>
      <c r="N18" s="78" t="s">
        <v>6651</v>
      </c>
      <c r="O18" s="78" t="s">
        <v>6652</v>
      </c>
      <c r="V18" s="78" t="s">
        <v>6692</v>
      </c>
      <c r="W18" s="78" t="s">
        <v>6693</v>
      </c>
      <c r="AD18" t="s">
        <v>6816</v>
      </c>
      <c r="AE18" t="s">
        <v>6817</v>
      </c>
      <c r="AH18" t="s">
        <v>6870</v>
      </c>
      <c r="AI18" t="s">
        <v>6871</v>
      </c>
      <c r="AL18" t="s">
        <v>6919</v>
      </c>
      <c r="AM18" t="s">
        <v>6920</v>
      </c>
      <c r="AP18" t="s">
        <v>6984</v>
      </c>
      <c r="AQ18" t="s">
        <v>6985</v>
      </c>
      <c r="AX18" t="s">
        <v>7038</v>
      </c>
      <c r="AY18" t="s">
        <v>7039</v>
      </c>
      <c r="BN18" t="s">
        <v>7104</v>
      </c>
      <c r="BO18" t="s">
        <v>7105</v>
      </c>
      <c r="BZ18" t="s">
        <v>7180</v>
      </c>
      <c r="CA18" t="s">
        <v>7181</v>
      </c>
      <c r="CH18" t="s">
        <v>7258</v>
      </c>
      <c r="CI18" t="s">
        <v>7259</v>
      </c>
      <c r="DB18" t="s">
        <v>7418</v>
      </c>
      <c r="DC18" t="s">
        <v>7419</v>
      </c>
      <c r="DF18" t="s">
        <v>7458</v>
      </c>
      <c r="DG18" t="s">
        <v>7459</v>
      </c>
      <c r="DN18" t="s">
        <v>3024</v>
      </c>
      <c r="DO18" t="s">
        <v>7593</v>
      </c>
      <c r="DR18" t="s">
        <v>7663</v>
      </c>
      <c r="DS18" t="s">
        <v>7664</v>
      </c>
      <c r="DZ18" t="s">
        <v>7739</v>
      </c>
      <c r="EA18" t="s">
        <v>7740</v>
      </c>
      <c r="ED18" t="s">
        <v>7978</v>
      </c>
      <c r="EE18" t="s">
        <v>7979</v>
      </c>
    </row>
    <row r="19" spans="1:135">
      <c r="A19" s="78">
        <v>18</v>
      </c>
      <c r="B19" s="78" t="s">
        <v>6561</v>
      </c>
      <c r="C19" s="78" t="s">
        <v>3123</v>
      </c>
      <c r="N19" s="78" t="s">
        <v>6653</v>
      </c>
      <c r="O19" s="78" t="s">
        <v>6654</v>
      </c>
      <c r="V19" s="78" t="s">
        <v>6694</v>
      </c>
      <c r="W19" s="78" t="s">
        <v>6695</v>
      </c>
      <c r="AD19" t="s">
        <v>6818</v>
      </c>
      <c r="AE19" t="s">
        <v>6819</v>
      </c>
      <c r="AH19" t="s">
        <v>6872</v>
      </c>
      <c r="AI19" t="s">
        <v>6873</v>
      </c>
      <c r="AL19" t="s">
        <v>6921</v>
      </c>
      <c r="AM19" t="s">
        <v>6922</v>
      </c>
      <c r="AP19" t="s">
        <v>6986</v>
      </c>
      <c r="AQ19" t="s">
        <v>6987</v>
      </c>
      <c r="AX19" t="s">
        <v>7040</v>
      </c>
      <c r="AY19" t="s">
        <v>7041</v>
      </c>
      <c r="BN19" t="s">
        <v>7106</v>
      </c>
      <c r="BO19" t="s">
        <v>7107</v>
      </c>
      <c r="BZ19" t="s">
        <v>7182</v>
      </c>
      <c r="CA19" t="s">
        <v>7183</v>
      </c>
      <c r="CH19" t="s">
        <v>7260</v>
      </c>
      <c r="CI19" t="s">
        <v>7261</v>
      </c>
      <c r="DB19" t="s">
        <v>7420</v>
      </c>
      <c r="DC19" t="s">
        <v>7421</v>
      </c>
      <c r="DF19" t="s">
        <v>7460</v>
      </c>
      <c r="DG19" t="s">
        <v>7461</v>
      </c>
      <c r="DN19" t="s">
        <v>3026</v>
      </c>
      <c r="DO19" t="s">
        <v>7594</v>
      </c>
      <c r="DR19" t="s">
        <v>7665</v>
      </c>
      <c r="DS19" t="s">
        <v>7666</v>
      </c>
      <c r="DZ19" t="s">
        <v>7741</v>
      </c>
      <c r="EA19" t="s">
        <v>7742</v>
      </c>
      <c r="ED19" t="s">
        <v>7980</v>
      </c>
      <c r="EE19" t="s">
        <v>7981</v>
      </c>
    </row>
    <row r="20" spans="1:135">
      <c r="A20" s="78">
        <v>19</v>
      </c>
      <c r="B20" s="78" t="s">
        <v>6562</v>
      </c>
      <c r="C20" s="78" t="s">
        <v>3124</v>
      </c>
      <c r="N20" s="78" t="s">
        <v>6655</v>
      </c>
      <c r="O20" s="78" t="s">
        <v>6656</v>
      </c>
      <c r="V20" s="78" t="s">
        <v>6696</v>
      </c>
      <c r="W20" s="78" t="s">
        <v>6697</v>
      </c>
      <c r="AD20" t="s">
        <v>6820</v>
      </c>
      <c r="AE20" t="s">
        <v>6821</v>
      </c>
      <c r="AH20" t="s">
        <v>6874</v>
      </c>
      <c r="AI20" t="s">
        <v>6875</v>
      </c>
      <c r="AL20" t="s">
        <v>6923</v>
      </c>
      <c r="AM20" t="s">
        <v>6924</v>
      </c>
      <c r="AP20" t="s">
        <v>6988</v>
      </c>
      <c r="AQ20" t="s">
        <v>6989</v>
      </c>
      <c r="AX20" t="s">
        <v>7042</v>
      </c>
      <c r="AY20" t="s">
        <v>7043</v>
      </c>
      <c r="BN20" t="s">
        <v>7108</v>
      </c>
      <c r="BO20" t="s">
        <v>7109</v>
      </c>
      <c r="BZ20" t="s">
        <v>7184</v>
      </c>
      <c r="CA20" t="s">
        <v>7185</v>
      </c>
      <c r="CH20" t="s">
        <v>7262</v>
      </c>
      <c r="CI20" t="s">
        <v>7263</v>
      </c>
      <c r="DB20" t="s">
        <v>7422</v>
      </c>
      <c r="DC20" t="s">
        <v>7423</v>
      </c>
      <c r="DF20" t="s">
        <v>7462</v>
      </c>
      <c r="DG20" t="s">
        <v>7463</v>
      </c>
      <c r="DN20" t="s">
        <v>3028</v>
      </c>
      <c r="DO20" t="s">
        <v>7595</v>
      </c>
      <c r="DR20" t="s">
        <v>7667</v>
      </c>
      <c r="DS20" t="s">
        <v>7668</v>
      </c>
      <c r="DZ20" t="s">
        <v>7743</v>
      </c>
      <c r="EA20" t="s">
        <v>7744</v>
      </c>
      <c r="ED20" t="s">
        <v>7982</v>
      </c>
      <c r="EE20" t="s">
        <v>7983</v>
      </c>
    </row>
    <row r="21" spans="1:135">
      <c r="A21" s="78">
        <v>20</v>
      </c>
      <c r="B21" s="78" t="s">
        <v>6563</v>
      </c>
      <c r="C21" s="78" t="s">
        <v>3125</v>
      </c>
      <c r="V21" s="78" t="s">
        <v>6698</v>
      </c>
      <c r="W21" s="78" t="s">
        <v>6699</v>
      </c>
      <c r="AD21" t="s">
        <v>6822</v>
      </c>
      <c r="AE21" t="s">
        <v>6823</v>
      </c>
      <c r="AH21" t="s">
        <v>6876</v>
      </c>
      <c r="AI21" t="s">
        <v>6877</v>
      </c>
      <c r="AL21" t="s">
        <v>6925</v>
      </c>
      <c r="AM21" t="s">
        <v>6926</v>
      </c>
      <c r="AP21" t="s">
        <v>6990</v>
      </c>
      <c r="AQ21" t="s">
        <v>6991</v>
      </c>
      <c r="AX21" t="s">
        <v>7044</v>
      </c>
      <c r="AY21" t="s">
        <v>7045</v>
      </c>
      <c r="BN21" t="s">
        <v>7110</v>
      </c>
      <c r="BO21" t="s">
        <v>7111</v>
      </c>
      <c r="BZ21" t="s">
        <v>7186</v>
      </c>
      <c r="CA21" t="s">
        <v>7187</v>
      </c>
      <c r="CH21" t="s">
        <v>7264</v>
      </c>
      <c r="CI21" t="s">
        <v>7265</v>
      </c>
      <c r="DB21" t="s">
        <v>7424</v>
      </c>
      <c r="DC21" t="s">
        <v>7425</v>
      </c>
      <c r="DF21" t="s">
        <v>7464</v>
      </c>
      <c r="DG21" t="s">
        <v>7465</v>
      </c>
      <c r="DN21" t="s">
        <v>3030</v>
      </c>
      <c r="DO21" t="s">
        <v>7596</v>
      </c>
      <c r="DR21" t="s">
        <v>7669</v>
      </c>
      <c r="DS21" t="s">
        <v>7670</v>
      </c>
      <c r="DZ21" t="s">
        <v>7745</v>
      </c>
      <c r="EA21" t="s">
        <v>7746</v>
      </c>
      <c r="ED21" t="s">
        <v>7984</v>
      </c>
      <c r="EE21" t="s">
        <v>7985</v>
      </c>
    </row>
    <row r="22" spans="1:135">
      <c r="A22" s="78">
        <v>21</v>
      </c>
      <c r="B22" s="78" t="s">
        <v>6564</v>
      </c>
      <c r="C22" s="78" t="s">
        <v>3126</v>
      </c>
      <c r="V22" s="78" t="s">
        <v>6700</v>
      </c>
      <c r="W22" s="78" t="s">
        <v>6701</v>
      </c>
      <c r="AD22" t="s">
        <v>6824</v>
      </c>
      <c r="AE22" t="s">
        <v>6825</v>
      </c>
      <c r="AH22" t="s">
        <v>6878</v>
      </c>
      <c r="AI22" t="s">
        <v>6879</v>
      </c>
      <c r="AL22" t="s">
        <v>6927</v>
      </c>
      <c r="AM22" t="s">
        <v>6928</v>
      </c>
      <c r="AP22" t="s">
        <v>4583</v>
      </c>
      <c r="AQ22" t="s">
        <v>6992</v>
      </c>
      <c r="AX22" t="s">
        <v>7046</v>
      </c>
      <c r="AY22" t="s">
        <v>7047</v>
      </c>
      <c r="BN22" t="s">
        <v>7112</v>
      </c>
      <c r="BO22" t="s">
        <v>7113</v>
      </c>
      <c r="BZ22" t="s">
        <v>7188</v>
      </c>
      <c r="CA22" t="s">
        <v>7189</v>
      </c>
      <c r="CH22" t="s">
        <v>7266</v>
      </c>
      <c r="CI22" t="s">
        <v>7267</v>
      </c>
      <c r="DF22" t="s">
        <v>7466</v>
      </c>
      <c r="DG22" t="s">
        <v>7467</v>
      </c>
      <c r="DN22" t="s">
        <v>3032</v>
      </c>
      <c r="DO22" t="s">
        <v>7597</v>
      </c>
      <c r="DR22" t="s">
        <v>7671</v>
      </c>
      <c r="DS22" t="s">
        <v>7672</v>
      </c>
      <c r="DZ22" t="s">
        <v>7747</v>
      </c>
      <c r="EA22" t="s">
        <v>7748</v>
      </c>
      <c r="ED22" t="s">
        <v>7986</v>
      </c>
      <c r="EE22" t="s">
        <v>7987</v>
      </c>
    </row>
    <row r="23" spans="1:135">
      <c r="A23" s="78">
        <v>22</v>
      </c>
      <c r="B23" s="78" t="s">
        <v>6565</v>
      </c>
      <c r="C23" s="78" t="s">
        <v>3127</v>
      </c>
      <c r="V23" s="78" t="s">
        <v>6702</v>
      </c>
      <c r="W23" s="78" t="s">
        <v>6703</v>
      </c>
      <c r="AD23" t="s">
        <v>6826</v>
      </c>
      <c r="AE23" t="s">
        <v>6827</v>
      </c>
      <c r="AH23" t="s">
        <v>6880</v>
      </c>
      <c r="AI23" t="s">
        <v>6881</v>
      </c>
      <c r="AL23" t="s">
        <v>6929</v>
      </c>
      <c r="AM23" t="s">
        <v>6930</v>
      </c>
      <c r="AP23" t="s">
        <v>6993</v>
      </c>
      <c r="AQ23" t="s">
        <v>6994</v>
      </c>
      <c r="BN23" t="s">
        <v>7114</v>
      </c>
      <c r="BO23" t="s">
        <v>7115</v>
      </c>
      <c r="BZ23" t="s">
        <v>7190</v>
      </c>
      <c r="CA23" t="s">
        <v>7191</v>
      </c>
      <c r="CH23" t="s">
        <v>7268</v>
      </c>
      <c r="CI23" t="s">
        <v>7269</v>
      </c>
      <c r="DF23" t="s">
        <v>7468</v>
      </c>
      <c r="DG23" t="s">
        <v>7469</v>
      </c>
      <c r="DN23" t="s">
        <v>3034</v>
      </c>
      <c r="DO23" t="s">
        <v>7598</v>
      </c>
      <c r="DR23" t="s">
        <v>7673</v>
      </c>
      <c r="DS23" t="s">
        <v>7674</v>
      </c>
      <c r="DZ23" t="s">
        <v>7749</v>
      </c>
      <c r="EA23" t="s">
        <v>7750</v>
      </c>
      <c r="ED23" t="s">
        <v>7988</v>
      </c>
      <c r="EE23" t="s">
        <v>7989</v>
      </c>
    </row>
    <row r="24" spans="1:135">
      <c r="A24" s="78">
        <v>23</v>
      </c>
      <c r="B24" s="78" t="s">
        <v>6566</v>
      </c>
      <c r="C24" s="78" t="s">
        <v>3128</v>
      </c>
      <c r="V24" s="78" t="s">
        <v>6704</v>
      </c>
      <c r="W24" s="78" t="s">
        <v>6705</v>
      </c>
      <c r="AD24" t="s">
        <v>6828</v>
      </c>
      <c r="AE24" t="s">
        <v>6829</v>
      </c>
      <c r="AH24" t="s">
        <v>6882</v>
      </c>
      <c r="AI24" t="s">
        <v>6883</v>
      </c>
      <c r="AL24" t="s">
        <v>6931</v>
      </c>
      <c r="AM24" t="s">
        <v>6932</v>
      </c>
      <c r="AP24" t="s">
        <v>4651</v>
      </c>
      <c r="AQ24" t="s">
        <v>6995</v>
      </c>
      <c r="BN24" t="s">
        <v>7116</v>
      </c>
      <c r="BO24" t="s">
        <v>7117</v>
      </c>
      <c r="BZ24" t="s">
        <v>7192</v>
      </c>
      <c r="CA24" t="s">
        <v>7193</v>
      </c>
      <c r="CH24" t="s">
        <v>7270</v>
      </c>
      <c r="CI24" t="s">
        <v>7271</v>
      </c>
      <c r="DF24" t="s">
        <v>7470</v>
      </c>
      <c r="DG24" t="s">
        <v>7471</v>
      </c>
      <c r="DN24" t="s">
        <v>3036</v>
      </c>
      <c r="DO24" t="s">
        <v>7599</v>
      </c>
      <c r="DR24" t="s">
        <v>7675</v>
      </c>
      <c r="DS24" t="s">
        <v>7676</v>
      </c>
      <c r="DZ24" t="s">
        <v>7751</v>
      </c>
      <c r="EA24" t="s">
        <v>7752</v>
      </c>
      <c r="ED24" t="s">
        <v>7990</v>
      </c>
      <c r="EE24" t="s">
        <v>7991</v>
      </c>
    </row>
    <row r="25" spans="1:135">
      <c r="A25" s="78">
        <v>24</v>
      </c>
      <c r="B25" s="78" t="s">
        <v>6567</v>
      </c>
      <c r="C25" s="78" t="s">
        <v>3129</v>
      </c>
      <c r="V25" s="78" t="s">
        <v>6706</v>
      </c>
      <c r="W25" s="78" t="s">
        <v>6707</v>
      </c>
      <c r="AD25" t="s">
        <v>6830</v>
      </c>
      <c r="AE25" t="s">
        <v>6831</v>
      </c>
      <c r="AH25" t="s">
        <v>6884</v>
      </c>
      <c r="AI25" t="s">
        <v>6885</v>
      </c>
      <c r="AL25" t="s">
        <v>6933</v>
      </c>
      <c r="AM25" t="s">
        <v>6934</v>
      </c>
      <c r="AP25" t="s">
        <v>4677</v>
      </c>
      <c r="AQ25" t="s">
        <v>6996</v>
      </c>
      <c r="BZ25" t="s">
        <v>7194</v>
      </c>
      <c r="CA25" t="s">
        <v>7195</v>
      </c>
      <c r="CH25" t="s">
        <v>7272</v>
      </c>
      <c r="CI25" t="s">
        <v>7273</v>
      </c>
      <c r="DF25" t="s">
        <v>7472</v>
      </c>
      <c r="DG25" t="s">
        <v>7473</v>
      </c>
      <c r="DN25" t="s">
        <v>3038</v>
      </c>
      <c r="DO25" t="s">
        <v>7600</v>
      </c>
      <c r="DR25" t="s">
        <v>7677</v>
      </c>
      <c r="DS25" t="s">
        <v>7678</v>
      </c>
      <c r="DZ25" t="s">
        <v>7753</v>
      </c>
      <c r="EA25" t="s">
        <v>7754</v>
      </c>
      <c r="ED25" t="s">
        <v>7992</v>
      </c>
      <c r="EE25" t="s">
        <v>7993</v>
      </c>
    </row>
    <row r="26" spans="1:135">
      <c r="A26" s="78">
        <v>25</v>
      </c>
      <c r="B26" s="78" t="s">
        <v>6568</v>
      </c>
      <c r="C26" s="78" t="s">
        <v>3130</v>
      </c>
      <c r="V26" s="78" t="s">
        <v>6708</v>
      </c>
      <c r="W26" s="78" t="s">
        <v>6709</v>
      </c>
      <c r="AD26" t="s">
        <v>6832</v>
      </c>
      <c r="AE26" t="s">
        <v>6833</v>
      </c>
      <c r="AH26" t="s">
        <v>6886</v>
      </c>
      <c r="AI26" t="s">
        <v>6887</v>
      </c>
      <c r="AL26" t="s">
        <v>6935</v>
      </c>
      <c r="AM26" t="s">
        <v>6936</v>
      </c>
      <c r="AP26" t="s">
        <v>6997</v>
      </c>
      <c r="AQ26" t="s">
        <v>6998</v>
      </c>
      <c r="BZ26" t="s">
        <v>7196</v>
      </c>
      <c r="CA26" t="s">
        <v>7197</v>
      </c>
      <c r="CH26" t="s">
        <v>7274</v>
      </c>
      <c r="CI26" t="s">
        <v>7275</v>
      </c>
      <c r="DF26" t="s">
        <v>7474</v>
      </c>
      <c r="DG26" t="s">
        <v>7475</v>
      </c>
      <c r="DN26" t="s">
        <v>3040</v>
      </c>
      <c r="DO26" t="s">
        <v>7601</v>
      </c>
      <c r="DZ26" t="s">
        <v>7755</v>
      </c>
      <c r="EA26" t="s">
        <v>7756</v>
      </c>
      <c r="ED26" t="s">
        <v>7994</v>
      </c>
      <c r="EE26" t="s">
        <v>7995</v>
      </c>
    </row>
    <row r="27" spans="1:135">
      <c r="A27" s="78">
        <v>26</v>
      </c>
      <c r="B27" s="78" t="s">
        <v>649</v>
      </c>
      <c r="C27" s="78" t="s">
        <v>3131</v>
      </c>
      <c r="V27" s="78" t="s">
        <v>6710</v>
      </c>
      <c r="W27" s="78" t="s">
        <v>6711</v>
      </c>
      <c r="AD27" t="s">
        <v>6834</v>
      </c>
      <c r="AE27" t="s">
        <v>6835</v>
      </c>
      <c r="AL27" t="s">
        <v>6937</v>
      </c>
      <c r="AM27" t="s">
        <v>6938</v>
      </c>
      <c r="AP27" t="s">
        <v>6999</v>
      </c>
      <c r="AQ27" t="s">
        <v>7000</v>
      </c>
      <c r="BZ27" t="s">
        <v>7198</v>
      </c>
      <c r="CA27" t="s">
        <v>7199</v>
      </c>
      <c r="CH27" t="s">
        <v>7276</v>
      </c>
      <c r="CI27" t="s">
        <v>7277</v>
      </c>
      <c r="DF27" t="s">
        <v>7476</v>
      </c>
      <c r="DG27" t="s">
        <v>7477</v>
      </c>
      <c r="DN27" t="s">
        <v>3042</v>
      </c>
      <c r="DO27" t="s">
        <v>7602</v>
      </c>
      <c r="DZ27" t="s">
        <v>7757</v>
      </c>
      <c r="EA27" t="s">
        <v>7758</v>
      </c>
      <c r="ED27" t="s">
        <v>7996</v>
      </c>
      <c r="EE27" t="s">
        <v>7997</v>
      </c>
    </row>
    <row r="28" spans="1:135">
      <c r="A28" s="78">
        <v>27</v>
      </c>
      <c r="B28" s="78" t="s">
        <v>1798</v>
      </c>
      <c r="C28" s="78" t="s">
        <v>3132</v>
      </c>
      <c r="V28" s="78" t="s">
        <v>6712</v>
      </c>
      <c r="W28" s="78" t="s">
        <v>6713</v>
      </c>
      <c r="AD28" t="s">
        <v>6836</v>
      </c>
      <c r="AE28" t="s">
        <v>6837</v>
      </c>
      <c r="AL28" t="s">
        <v>6939</v>
      </c>
      <c r="AM28" t="s">
        <v>6940</v>
      </c>
      <c r="BZ28" t="s">
        <v>7200</v>
      </c>
      <c r="CA28" t="s">
        <v>7201</v>
      </c>
      <c r="CH28" t="s">
        <v>7278</v>
      </c>
      <c r="CI28" t="s">
        <v>7279</v>
      </c>
      <c r="DF28" t="s">
        <v>7478</v>
      </c>
      <c r="DG28" t="s">
        <v>7479</v>
      </c>
      <c r="DN28" t="s">
        <v>3044</v>
      </c>
      <c r="DO28" t="s">
        <v>7603</v>
      </c>
      <c r="DZ28" t="s">
        <v>7759</v>
      </c>
      <c r="EA28" t="s">
        <v>7760</v>
      </c>
      <c r="ED28" t="s">
        <v>7998</v>
      </c>
      <c r="EE28" t="s">
        <v>7999</v>
      </c>
    </row>
    <row r="29" spans="1:135">
      <c r="A29" s="78">
        <v>28</v>
      </c>
      <c r="B29" s="78" t="s">
        <v>6569</v>
      </c>
      <c r="C29" s="78" t="s">
        <v>3133</v>
      </c>
      <c r="V29" s="78" t="s">
        <v>6714</v>
      </c>
      <c r="W29" s="78" t="s">
        <v>6715</v>
      </c>
      <c r="AL29" t="s">
        <v>6941</v>
      </c>
      <c r="AM29" t="s">
        <v>6942</v>
      </c>
      <c r="BZ29" t="s">
        <v>7202</v>
      </c>
      <c r="CA29" t="s">
        <v>7203</v>
      </c>
      <c r="CH29" t="s">
        <v>7280</v>
      </c>
      <c r="CI29" t="s">
        <v>7281</v>
      </c>
      <c r="DF29" t="s">
        <v>7480</v>
      </c>
      <c r="DG29" t="s">
        <v>7481</v>
      </c>
      <c r="DN29" t="s">
        <v>3046</v>
      </c>
      <c r="DO29" t="s">
        <v>7604</v>
      </c>
      <c r="DZ29" t="s">
        <v>7761</v>
      </c>
      <c r="EA29" t="s">
        <v>7762</v>
      </c>
      <c r="ED29" t="s">
        <v>8000</v>
      </c>
      <c r="EE29" t="s">
        <v>8001</v>
      </c>
    </row>
    <row r="30" spans="1:135">
      <c r="A30" s="78">
        <v>29</v>
      </c>
      <c r="B30" s="78" t="s">
        <v>6570</v>
      </c>
      <c r="C30" s="78" t="s">
        <v>3134</v>
      </c>
      <c r="V30" s="78" t="s">
        <v>6716</v>
      </c>
      <c r="W30" s="78" t="s">
        <v>6717</v>
      </c>
      <c r="AL30" t="s">
        <v>6943</v>
      </c>
      <c r="AM30" t="s">
        <v>6944</v>
      </c>
      <c r="BZ30" t="s">
        <v>7204</v>
      </c>
      <c r="CA30" t="s">
        <v>7205</v>
      </c>
      <c r="CH30" t="s">
        <v>7282</v>
      </c>
      <c r="CI30" t="s">
        <v>7283</v>
      </c>
      <c r="DF30" t="s">
        <v>7482</v>
      </c>
      <c r="DG30" t="s">
        <v>7483</v>
      </c>
      <c r="DN30" t="s">
        <v>3048</v>
      </c>
      <c r="DO30" t="s">
        <v>7605</v>
      </c>
      <c r="DZ30" t="s">
        <v>7763</v>
      </c>
      <c r="EA30" t="s">
        <v>7764</v>
      </c>
      <c r="ED30" t="s">
        <v>8002</v>
      </c>
      <c r="EE30" t="s">
        <v>8003</v>
      </c>
    </row>
    <row r="31" spans="1:135">
      <c r="A31" s="78">
        <v>30</v>
      </c>
      <c r="B31" s="78" t="s">
        <v>6571</v>
      </c>
      <c r="C31" s="78" t="s">
        <v>3135</v>
      </c>
      <c r="V31" s="78" t="s">
        <v>6718</v>
      </c>
      <c r="W31" s="78" t="s">
        <v>6719</v>
      </c>
      <c r="AL31" t="s">
        <v>6945</v>
      </c>
      <c r="AM31" t="s">
        <v>6946</v>
      </c>
      <c r="CH31" t="s">
        <v>7284</v>
      </c>
      <c r="CI31" t="s">
        <v>7285</v>
      </c>
      <c r="DF31" t="s">
        <v>7484</v>
      </c>
      <c r="DG31" t="s">
        <v>7485</v>
      </c>
      <c r="DN31" t="s">
        <v>3050</v>
      </c>
      <c r="DO31" t="s">
        <v>7606</v>
      </c>
      <c r="DZ31" t="s">
        <v>7765</v>
      </c>
      <c r="EA31" t="s">
        <v>7766</v>
      </c>
      <c r="ED31" t="s">
        <v>8004</v>
      </c>
      <c r="EE31" t="s">
        <v>8005</v>
      </c>
    </row>
    <row r="32" spans="1:135">
      <c r="A32" s="78">
        <v>31</v>
      </c>
      <c r="B32" s="78" t="s">
        <v>1295</v>
      </c>
      <c r="C32" s="78" t="s">
        <v>3136</v>
      </c>
      <c r="V32" s="78" t="s">
        <v>6720</v>
      </c>
      <c r="W32" s="78" t="s">
        <v>6721</v>
      </c>
      <c r="AL32" t="s">
        <v>6947</v>
      </c>
      <c r="AM32" t="s">
        <v>6948</v>
      </c>
      <c r="CH32" t="s">
        <v>7286</v>
      </c>
      <c r="CI32" t="s">
        <v>7287</v>
      </c>
      <c r="DF32" t="s">
        <v>7486</v>
      </c>
      <c r="DG32" t="s">
        <v>7487</v>
      </c>
      <c r="DN32" t="s">
        <v>3052</v>
      </c>
      <c r="DO32" t="s">
        <v>7607</v>
      </c>
      <c r="DZ32" t="s">
        <v>7767</v>
      </c>
      <c r="EA32" t="s">
        <v>7768</v>
      </c>
      <c r="ED32" t="s">
        <v>8006</v>
      </c>
      <c r="EE32" t="s">
        <v>8007</v>
      </c>
    </row>
    <row r="33" spans="1:135">
      <c r="A33" s="78">
        <v>32</v>
      </c>
      <c r="B33" s="78" t="s">
        <v>1560</v>
      </c>
      <c r="C33" s="78" t="s">
        <v>3137</v>
      </c>
      <c r="V33" s="78" t="s">
        <v>6722</v>
      </c>
      <c r="W33" s="78" t="s">
        <v>6723</v>
      </c>
      <c r="AL33" t="s">
        <v>6949</v>
      </c>
      <c r="AM33" t="s">
        <v>6950</v>
      </c>
      <c r="CH33" t="s">
        <v>7288</v>
      </c>
      <c r="CI33" t="s">
        <v>7289</v>
      </c>
      <c r="DF33" t="s">
        <v>7488</v>
      </c>
      <c r="DG33" t="s">
        <v>7489</v>
      </c>
      <c r="DN33" t="s">
        <v>3054</v>
      </c>
      <c r="DO33" t="s">
        <v>7608</v>
      </c>
      <c r="DZ33" t="s">
        <v>7769</v>
      </c>
      <c r="EA33" t="s">
        <v>7770</v>
      </c>
      <c r="ED33" t="s">
        <v>8008</v>
      </c>
      <c r="EE33" t="s">
        <v>8009</v>
      </c>
    </row>
    <row r="34" spans="1:135">
      <c r="A34" s="78">
        <v>33</v>
      </c>
      <c r="B34" s="78" t="s">
        <v>6572</v>
      </c>
      <c r="C34" s="78" t="s">
        <v>3138</v>
      </c>
      <c r="V34" s="78" t="s">
        <v>6724</v>
      </c>
      <c r="W34" s="78" t="s">
        <v>6725</v>
      </c>
      <c r="AL34" t="s">
        <v>6951</v>
      </c>
      <c r="AM34" t="s">
        <v>6952</v>
      </c>
      <c r="CH34" t="s">
        <v>7290</v>
      </c>
      <c r="CI34" t="s">
        <v>7291</v>
      </c>
      <c r="DF34" t="s">
        <v>7490</v>
      </c>
      <c r="DG34" t="s">
        <v>7491</v>
      </c>
      <c r="DN34" t="s">
        <v>3056</v>
      </c>
      <c r="DO34" t="s">
        <v>7609</v>
      </c>
      <c r="DZ34" t="s">
        <v>7771</v>
      </c>
      <c r="EA34" t="s">
        <v>7772</v>
      </c>
      <c r="ED34" t="s">
        <v>8010</v>
      </c>
      <c r="EE34" t="s">
        <v>8011</v>
      </c>
    </row>
    <row r="35" spans="1:135">
      <c r="A35" s="78">
        <v>34</v>
      </c>
      <c r="B35" s="78" t="s">
        <v>6573</v>
      </c>
      <c r="C35" s="78" t="s">
        <v>3139</v>
      </c>
      <c r="V35" s="78" t="s">
        <v>6726</v>
      </c>
      <c r="W35" s="78" t="s">
        <v>6727</v>
      </c>
      <c r="CH35" t="s">
        <v>7292</v>
      </c>
      <c r="CI35" t="s">
        <v>7293</v>
      </c>
      <c r="DF35" t="s">
        <v>7492</v>
      </c>
      <c r="DG35" t="s">
        <v>7493</v>
      </c>
      <c r="DN35" t="s">
        <v>3058</v>
      </c>
      <c r="DO35" t="s">
        <v>7610</v>
      </c>
      <c r="DZ35" t="s">
        <v>7773</v>
      </c>
      <c r="EA35" t="s">
        <v>7774</v>
      </c>
      <c r="ED35" t="s">
        <v>8012</v>
      </c>
      <c r="EE35" t="s">
        <v>8013</v>
      </c>
    </row>
    <row r="36" spans="1:135">
      <c r="A36" s="78">
        <v>35</v>
      </c>
      <c r="B36" s="78" t="s">
        <v>6574</v>
      </c>
      <c r="C36" s="78" t="s">
        <v>3140</v>
      </c>
      <c r="V36" s="78" t="s">
        <v>6728</v>
      </c>
      <c r="W36" s="78" t="s">
        <v>6729</v>
      </c>
      <c r="CH36" t="s">
        <v>7294</v>
      </c>
      <c r="CI36" t="s">
        <v>7295</v>
      </c>
      <c r="DF36" t="s">
        <v>7494</v>
      </c>
      <c r="DG36" t="s">
        <v>7495</v>
      </c>
      <c r="DN36" t="s">
        <v>3060</v>
      </c>
      <c r="DO36" t="s">
        <v>7611</v>
      </c>
      <c r="DZ36" t="s">
        <v>7775</v>
      </c>
      <c r="EA36" t="s">
        <v>7776</v>
      </c>
      <c r="ED36" t="s">
        <v>8014</v>
      </c>
      <c r="EE36" t="s">
        <v>8015</v>
      </c>
    </row>
    <row r="37" spans="1:135">
      <c r="A37" s="78">
        <v>36</v>
      </c>
      <c r="B37" s="78" t="s">
        <v>76</v>
      </c>
      <c r="C37" s="78" t="s">
        <v>3141</v>
      </c>
      <c r="V37" s="78" t="s">
        <v>6730</v>
      </c>
      <c r="W37" s="78" t="s">
        <v>6731</v>
      </c>
      <c r="CH37" t="s">
        <v>7296</v>
      </c>
      <c r="CI37" t="s">
        <v>7297</v>
      </c>
      <c r="DF37" t="s">
        <v>7496</v>
      </c>
      <c r="DG37" t="s">
        <v>7497</v>
      </c>
      <c r="DN37" t="s">
        <v>3062</v>
      </c>
      <c r="DO37" t="s">
        <v>7612</v>
      </c>
      <c r="DZ37" t="s">
        <v>7777</v>
      </c>
      <c r="EA37" t="s">
        <v>7778</v>
      </c>
      <c r="ED37" t="s">
        <v>8016</v>
      </c>
      <c r="EE37" t="s">
        <v>8017</v>
      </c>
    </row>
    <row r="38" spans="1:135">
      <c r="A38" s="78">
        <v>37</v>
      </c>
      <c r="B38" s="78" t="s">
        <v>6575</v>
      </c>
      <c r="C38" s="78" t="s">
        <v>3142</v>
      </c>
      <c r="V38" s="78" t="s">
        <v>6732</v>
      </c>
      <c r="W38" s="78" t="s">
        <v>6733</v>
      </c>
      <c r="CH38" t="s">
        <v>7298</v>
      </c>
      <c r="CI38" t="s">
        <v>7299</v>
      </c>
      <c r="DF38" t="s">
        <v>7498</v>
      </c>
      <c r="DG38" t="s">
        <v>7499</v>
      </c>
      <c r="DN38" t="s">
        <v>3064</v>
      </c>
      <c r="DO38" t="s">
        <v>7613</v>
      </c>
      <c r="DZ38" t="s">
        <v>7779</v>
      </c>
      <c r="EA38" t="s">
        <v>7780</v>
      </c>
      <c r="ED38" t="s">
        <v>8018</v>
      </c>
      <c r="EE38" t="s">
        <v>8019</v>
      </c>
    </row>
    <row r="39" spans="1:135">
      <c r="A39" s="78">
        <v>38</v>
      </c>
      <c r="B39" s="78" t="s">
        <v>4432</v>
      </c>
      <c r="C39" s="78" t="s">
        <v>3143</v>
      </c>
      <c r="V39" s="78" t="s">
        <v>6734</v>
      </c>
      <c r="W39" s="78" t="s">
        <v>6735</v>
      </c>
      <c r="CH39" t="s">
        <v>7300</v>
      </c>
      <c r="CI39" t="s">
        <v>7301</v>
      </c>
      <c r="DF39" t="s">
        <v>7500</v>
      </c>
      <c r="DG39" t="s">
        <v>7501</v>
      </c>
      <c r="DN39" t="s">
        <v>3066</v>
      </c>
      <c r="DO39" t="s">
        <v>7614</v>
      </c>
      <c r="DZ39" t="s">
        <v>7781</v>
      </c>
      <c r="EA39" t="s">
        <v>7782</v>
      </c>
      <c r="ED39" t="s">
        <v>8020</v>
      </c>
      <c r="EE39" t="s">
        <v>8021</v>
      </c>
    </row>
    <row r="40" spans="1:135">
      <c r="A40" s="78">
        <v>39</v>
      </c>
      <c r="B40" s="78" t="s">
        <v>6576</v>
      </c>
      <c r="C40" s="78" t="s">
        <v>3144</v>
      </c>
      <c r="V40" s="78" t="s">
        <v>6736</v>
      </c>
      <c r="W40" s="78" t="s">
        <v>6737</v>
      </c>
      <c r="CH40" t="s">
        <v>7302</v>
      </c>
      <c r="CI40" t="s">
        <v>7303</v>
      </c>
      <c r="DF40" t="s">
        <v>7502</v>
      </c>
      <c r="DG40" t="s">
        <v>7503</v>
      </c>
      <c r="DN40" t="s">
        <v>3068</v>
      </c>
      <c r="DO40" t="s">
        <v>7615</v>
      </c>
      <c r="DZ40" t="s">
        <v>7783</v>
      </c>
      <c r="EA40" t="s">
        <v>7784</v>
      </c>
      <c r="ED40" t="s">
        <v>8022</v>
      </c>
      <c r="EE40" t="s">
        <v>8023</v>
      </c>
    </row>
    <row r="41" spans="1:135">
      <c r="A41" s="78">
        <v>40</v>
      </c>
      <c r="B41" s="78" t="s">
        <v>6577</v>
      </c>
      <c r="C41" s="78" t="s">
        <v>3145</v>
      </c>
      <c r="V41" s="78" t="s">
        <v>6738</v>
      </c>
      <c r="W41" s="78" t="s">
        <v>6739</v>
      </c>
      <c r="CH41" t="s">
        <v>7304</v>
      </c>
      <c r="CI41" t="s">
        <v>7305</v>
      </c>
      <c r="DF41" t="s">
        <v>7504</v>
      </c>
      <c r="DG41" t="s">
        <v>7505</v>
      </c>
      <c r="DN41" t="s">
        <v>3070</v>
      </c>
      <c r="DO41" t="s">
        <v>7616</v>
      </c>
      <c r="DZ41" t="s">
        <v>7785</v>
      </c>
      <c r="EA41" t="s">
        <v>7786</v>
      </c>
      <c r="ED41" t="s">
        <v>8024</v>
      </c>
      <c r="EE41" t="s">
        <v>8025</v>
      </c>
    </row>
    <row r="42" spans="1:135">
      <c r="A42" s="78">
        <v>41</v>
      </c>
      <c r="B42" s="78" t="s">
        <v>6578</v>
      </c>
      <c r="C42" s="78" t="s">
        <v>3146</v>
      </c>
      <c r="V42" s="78" t="s">
        <v>6740</v>
      </c>
      <c r="W42" s="78" t="s">
        <v>6741</v>
      </c>
      <c r="CH42" t="s">
        <v>7306</v>
      </c>
      <c r="CI42" t="s">
        <v>7307</v>
      </c>
      <c r="DF42" t="s">
        <v>7506</v>
      </c>
      <c r="DG42" t="s">
        <v>7507</v>
      </c>
      <c r="DN42" t="s">
        <v>3072</v>
      </c>
      <c r="DO42" t="s">
        <v>7617</v>
      </c>
      <c r="DZ42" t="s">
        <v>7787</v>
      </c>
      <c r="EA42" t="s">
        <v>7788</v>
      </c>
      <c r="ED42" t="s">
        <v>8026</v>
      </c>
      <c r="EE42" t="s">
        <v>8027</v>
      </c>
    </row>
    <row r="43" spans="1:135">
      <c r="A43" s="78">
        <v>42</v>
      </c>
      <c r="B43" s="78" t="s">
        <v>6579</v>
      </c>
      <c r="C43" s="78" t="s">
        <v>3147</v>
      </c>
      <c r="V43" s="78" t="s">
        <v>6742</v>
      </c>
      <c r="W43" s="78" t="s">
        <v>6743</v>
      </c>
      <c r="CH43" t="s">
        <v>7308</v>
      </c>
      <c r="CI43" t="s">
        <v>7309</v>
      </c>
      <c r="DF43" t="s">
        <v>7508</v>
      </c>
      <c r="DG43" t="s">
        <v>7509</v>
      </c>
      <c r="DN43" t="s">
        <v>3074</v>
      </c>
      <c r="DO43" t="s">
        <v>7618</v>
      </c>
      <c r="DZ43" t="s">
        <v>7789</v>
      </c>
      <c r="EA43" t="s">
        <v>7790</v>
      </c>
      <c r="ED43" t="s">
        <v>8028</v>
      </c>
      <c r="EE43" t="s">
        <v>8029</v>
      </c>
    </row>
    <row r="44" spans="1:135">
      <c r="A44" s="78">
        <v>43</v>
      </c>
      <c r="B44" s="78" t="s">
        <v>6580</v>
      </c>
      <c r="C44" s="78" t="s">
        <v>3148</v>
      </c>
      <c r="V44" s="78" t="s">
        <v>5861</v>
      </c>
      <c r="W44" s="78" t="s">
        <v>6744</v>
      </c>
      <c r="CH44" t="s">
        <v>7310</v>
      </c>
      <c r="CI44" t="s">
        <v>7311</v>
      </c>
      <c r="DF44" t="s">
        <v>7510</v>
      </c>
      <c r="DG44" t="s">
        <v>7511</v>
      </c>
      <c r="DN44" t="s">
        <v>3076</v>
      </c>
      <c r="DO44" t="s">
        <v>7619</v>
      </c>
      <c r="DZ44" t="s">
        <v>7791</v>
      </c>
      <c r="EA44" t="s">
        <v>7792</v>
      </c>
      <c r="ED44" t="s">
        <v>8030</v>
      </c>
      <c r="EE44" t="s">
        <v>8031</v>
      </c>
    </row>
    <row r="45" spans="1:135">
      <c r="A45" s="78">
        <v>44</v>
      </c>
      <c r="B45" s="78" t="s">
        <v>6581</v>
      </c>
      <c r="C45" s="78" t="s">
        <v>3149</v>
      </c>
      <c r="V45" s="78" t="s">
        <v>6745</v>
      </c>
      <c r="W45" s="78" t="s">
        <v>6746</v>
      </c>
      <c r="CH45" t="s">
        <v>7312</v>
      </c>
      <c r="CI45" t="s">
        <v>7313</v>
      </c>
      <c r="DF45" t="s">
        <v>7512</v>
      </c>
      <c r="DG45" t="s">
        <v>7513</v>
      </c>
      <c r="DN45" t="s">
        <v>3078</v>
      </c>
      <c r="DO45" t="s">
        <v>7620</v>
      </c>
      <c r="DZ45" t="s">
        <v>7793</v>
      </c>
      <c r="EA45" t="s">
        <v>7794</v>
      </c>
      <c r="ED45" t="s">
        <v>8032</v>
      </c>
      <c r="EE45" t="s">
        <v>8033</v>
      </c>
    </row>
    <row r="46" spans="1:135">
      <c r="A46" s="78">
        <v>45</v>
      </c>
      <c r="B46" s="78" t="s">
        <v>6582</v>
      </c>
      <c r="C46" s="78" t="s">
        <v>3150</v>
      </c>
      <c r="V46" s="78" t="s">
        <v>5642</v>
      </c>
      <c r="W46" s="78" t="s">
        <v>6747</v>
      </c>
      <c r="CH46" t="s">
        <v>7314</v>
      </c>
      <c r="CI46" t="s">
        <v>7315</v>
      </c>
      <c r="DF46" t="s">
        <v>7514</v>
      </c>
      <c r="DG46" t="s">
        <v>7515</v>
      </c>
      <c r="DN46" t="s">
        <v>3080</v>
      </c>
      <c r="DO46" t="s">
        <v>7621</v>
      </c>
      <c r="DZ46" t="s">
        <v>7795</v>
      </c>
      <c r="EA46" t="s">
        <v>7796</v>
      </c>
      <c r="ED46" t="s">
        <v>8034</v>
      </c>
      <c r="EE46" t="s">
        <v>8035</v>
      </c>
    </row>
    <row r="47" spans="1:135">
      <c r="A47" s="78">
        <v>46</v>
      </c>
      <c r="B47" s="78" t="s">
        <v>6582</v>
      </c>
      <c r="C47" s="78" t="s">
        <v>3151</v>
      </c>
      <c r="V47" s="78" t="s">
        <v>6748</v>
      </c>
      <c r="W47" s="78" t="s">
        <v>6749</v>
      </c>
      <c r="CH47" t="s">
        <v>7316</v>
      </c>
      <c r="CI47" t="s">
        <v>7317</v>
      </c>
      <c r="DF47" t="s">
        <v>7516</v>
      </c>
      <c r="DG47" t="s">
        <v>7517</v>
      </c>
      <c r="DN47" t="s">
        <v>3082</v>
      </c>
      <c r="DO47" t="s">
        <v>7622</v>
      </c>
      <c r="DZ47" t="s">
        <v>7797</v>
      </c>
      <c r="EA47" t="s">
        <v>7798</v>
      </c>
      <c r="ED47" t="s">
        <v>8036</v>
      </c>
      <c r="EE47" t="s">
        <v>8037</v>
      </c>
    </row>
    <row r="48" spans="1:135">
      <c r="A48" s="78">
        <v>47</v>
      </c>
      <c r="B48" s="78" t="s">
        <v>6583</v>
      </c>
      <c r="C48" s="78" t="s">
        <v>3152</v>
      </c>
      <c r="V48" s="78" t="s">
        <v>6750</v>
      </c>
      <c r="W48" s="78" t="s">
        <v>6751</v>
      </c>
      <c r="CH48" t="s">
        <v>7318</v>
      </c>
      <c r="CI48" t="s">
        <v>7319</v>
      </c>
      <c r="DF48" t="s">
        <v>7518</v>
      </c>
      <c r="DG48" t="s">
        <v>7519</v>
      </c>
      <c r="DN48" t="s">
        <v>3084</v>
      </c>
      <c r="DO48" t="s">
        <v>7623</v>
      </c>
      <c r="DZ48" t="s">
        <v>7799</v>
      </c>
      <c r="EA48" t="s">
        <v>7800</v>
      </c>
      <c r="ED48" t="s">
        <v>8038</v>
      </c>
      <c r="EE48" t="s">
        <v>8039</v>
      </c>
    </row>
    <row r="49" spans="1:135">
      <c r="A49" s="78">
        <v>48</v>
      </c>
      <c r="B49" s="78" t="s">
        <v>6584</v>
      </c>
      <c r="C49" s="78" t="s">
        <v>3153</v>
      </c>
      <c r="V49" s="78" t="s">
        <v>6752</v>
      </c>
      <c r="W49" s="78" t="s">
        <v>6753</v>
      </c>
      <c r="CH49" t="s">
        <v>7320</v>
      </c>
      <c r="CI49" t="s">
        <v>7321</v>
      </c>
      <c r="DF49" t="s">
        <v>7520</v>
      </c>
      <c r="DG49" t="s">
        <v>7521</v>
      </c>
      <c r="DN49" t="s">
        <v>3086</v>
      </c>
      <c r="DO49" t="s">
        <v>7624</v>
      </c>
      <c r="DZ49" t="s">
        <v>7801</v>
      </c>
      <c r="EA49" t="s">
        <v>7802</v>
      </c>
      <c r="ED49" t="s">
        <v>8040</v>
      </c>
      <c r="EE49" t="s">
        <v>8041</v>
      </c>
    </row>
    <row r="50" spans="1:135">
      <c r="A50" s="78">
        <v>49</v>
      </c>
      <c r="B50" s="78" t="s">
        <v>6585</v>
      </c>
      <c r="C50" s="78" t="s">
        <v>3154</v>
      </c>
      <c r="V50" s="78" t="s">
        <v>6754</v>
      </c>
      <c r="W50" s="78" t="s">
        <v>6755</v>
      </c>
      <c r="CH50" t="s">
        <v>7322</v>
      </c>
      <c r="CI50" t="s">
        <v>7323</v>
      </c>
      <c r="DF50" t="s">
        <v>7522</v>
      </c>
      <c r="DG50" t="s">
        <v>7523</v>
      </c>
      <c r="DN50" t="s">
        <v>3088</v>
      </c>
      <c r="DO50" t="s">
        <v>7625</v>
      </c>
      <c r="DZ50" t="s">
        <v>7803</v>
      </c>
      <c r="EA50" t="s">
        <v>7804</v>
      </c>
      <c r="ED50" t="s">
        <v>8042</v>
      </c>
      <c r="EE50" t="s">
        <v>8043</v>
      </c>
    </row>
    <row r="51" spans="1:135">
      <c r="A51" s="78">
        <v>50</v>
      </c>
      <c r="B51" s="78" t="s">
        <v>6586</v>
      </c>
      <c r="C51" s="78" t="s">
        <v>3155</v>
      </c>
      <c r="V51" s="78" t="s">
        <v>6756</v>
      </c>
      <c r="W51" s="78" t="s">
        <v>6757</v>
      </c>
      <c r="CH51" t="s">
        <v>7324</v>
      </c>
      <c r="CI51" t="s">
        <v>7325</v>
      </c>
      <c r="DF51" t="s">
        <v>7524</v>
      </c>
      <c r="DG51" t="s">
        <v>7525</v>
      </c>
      <c r="DN51" t="s">
        <v>3090</v>
      </c>
      <c r="DO51" t="s">
        <v>7626</v>
      </c>
      <c r="DZ51" t="s">
        <v>7805</v>
      </c>
      <c r="EA51" t="s">
        <v>7806</v>
      </c>
      <c r="ED51" t="s">
        <v>8044</v>
      </c>
      <c r="EE51" t="s">
        <v>8045</v>
      </c>
    </row>
    <row r="52" spans="1:135">
      <c r="A52" s="78">
        <v>51</v>
      </c>
      <c r="B52" s="78" t="s">
        <v>6587</v>
      </c>
      <c r="C52" s="78" t="s">
        <v>3156</v>
      </c>
      <c r="V52" s="78" t="s">
        <v>6758</v>
      </c>
      <c r="W52" s="78" t="s">
        <v>6759</v>
      </c>
      <c r="CH52" t="s">
        <v>7326</v>
      </c>
      <c r="CI52" t="s">
        <v>7327</v>
      </c>
      <c r="DF52" t="s">
        <v>7526</v>
      </c>
      <c r="DG52" t="s">
        <v>7527</v>
      </c>
      <c r="DN52" t="s">
        <v>3092</v>
      </c>
      <c r="DO52" t="s">
        <v>7627</v>
      </c>
      <c r="DZ52" t="s">
        <v>7807</v>
      </c>
      <c r="EA52" t="s">
        <v>7808</v>
      </c>
      <c r="ED52" t="s">
        <v>8046</v>
      </c>
      <c r="EE52" t="s">
        <v>8047</v>
      </c>
    </row>
    <row r="53" spans="1:135">
      <c r="A53" s="78">
        <v>52</v>
      </c>
      <c r="B53" s="78" t="s">
        <v>6588</v>
      </c>
      <c r="C53" s="78" t="s">
        <v>3157</v>
      </c>
      <c r="V53" s="78" t="s">
        <v>6760</v>
      </c>
      <c r="W53" s="78" t="s">
        <v>6761</v>
      </c>
      <c r="CH53" t="s">
        <v>7328</v>
      </c>
      <c r="CI53" t="s">
        <v>7329</v>
      </c>
      <c r="DF53" t="s">
        <v>7528</v>
      </c>
      <c r="DG53" t="s">
        <v>7529</v>
      </c>
      <c r="DN53" t="s">
        <v>3094</v>
      </c>
      <c r="DO53" t="s">
        <v>7628</v>
      </c>
      <c r="DZ53" t="s">
        <v>7809</v>
      </c>
      <c r="EA53" t="s">
        <v>7810</v>
      </c>
      <c r="ED53" t="s">
        <v>8048</v>
      </c>
      <c r="EE53" t="s">
        <v>8049</v>
      </c>
    </row>
    <row r="54" spans="1:135">
      <c r="A54" s="78">
        <v>53</v>
      </c>
      <c r="B54" s="78" t="s">
        <v>6589</v>
      </c>
      <c r="C54" s="78" t="s">
        <v>3158</v>
      </c>
      <c r="V54" s="78" t="s">
        <v>6762</v>
      </c>
      <c r="W54" s="78" t="s">
        <v>6763</v>
      </c>
      <c r="CH54" t="s">
        <v>7330</v>
      </c>
      <c r="CI54" t="s">
        <v>7331</v>
      </c>
      <c r="DF54" t="s">
        <v>7530</v>
      </c>
      <c r="DG54" t="s">
        <v>7531</v>
      </c>
      <c r="DN54" t="s">
        <v>3096</v>
      </c>
      <c r="DO54" t="s">
        <v>7629</v>
      </c>
      <c r="DZ54" t="s">
        <v>7811</v>
      </c>
      <c r="EA54" t="s">
        <v>7812</v>
      </c>
      <c r="ED54" t="s">
        <v>8050</v>
      </c>
      <c r="EE54" t="s">
        <v>8051</v>
      </c>
    </row>
    <row r="55" spans="1:135">
      <c r="A55" s="78">
        <v>54</v>
      </c>
      <c r="B55" s="78" t="s">
        <v>6590</v>
      </c>
      <c r="C55" s="78" t="s">
        <v>3159</v>
      </c>
      <c r="V55" s="78" t="s">
        <v>6764</v>
      </c>
      <c r="W55" s="78" t="s">
        <v>6765</v>
      </c>
      <c r="CH55" t="s">
        <v>7332</v>
      </c>
      <c r="CI55" t="s">
        <v>7333</v>
      </c>
      <c r="DF55" t="s">
        <v>7532</v>
      </c>
      <c r="DG55" t="s">
        <v>7533</v>
      </c>
      <c r="DN55" t="s">
        <v>3098</v>
      </c>
      <c r="DO55" t="s">
        <v>7630</v>
      </c>
      <c r="DZ55" t="s">
        <v>7813</v>
      </c>
      <c r="EA55" t="s">
        <v>7814</v>
      </c>
      <c r="ED55" t="s">
        <v>8052</v>
      </c>
      <c r="EE55" t="s">
        <v>8053</v>
      </c>
    </row>
    <row r="56" spans="1:135">
      <c r="A56" s="78">
        <v>55</v>
      </c>
      <c r="B56" s="78" t="s">
        <v>6591</v>
      </c>
      <c r="C56" s="78" t="s">
        <v>3160</v>
      </c>
      <c r="V56" s="78" t="s">
        <v>6766</v>
      </c>
      <c r="W56" s="78" t="s">
        <v>6767</v>
      </c>
      <c r="CH56" t="s">
        <v>7334</v>
      </c>
      <c r="CI56" t="s">
        <v>7335</v>
      </c>
      <c r="DF56" t="s">
        <v>7534</v>
      </c>
      <c r="DG56" t="s">
        <v>7535</v>
      </c>
      <c r="DN56" t="s">
        <v>3100</v>
      </c>
      <c r="DO56" t="s">
        <v>7631</v>
      </c>
      <c r="DZ56" t="s">
        <v>7815</v>
      </c>
      <c r="EA56" t="s">
        <v>7816</v>
      </c>
      <c r="ED56" t="s">
        <v>8054</v>
      </c>
      <c r="EE56" t="s">
        <v>8055</v>
      </c>
    </row>
    <row r="57" spans="1:135">
      <c r="A57" s="78">
        <v>56</v>
      </c>
      <c r="B57" s="78" t="s">
        <v>803</v>
      </c>
      <c r="C57" s="78" t="s">
        <v>3161</v>
      </c>
      <c r="V57" s="78" t="s">
        <v>6768</v>
      </c>
      <c r="W57" s="78" t="s">
        <v>6769</v>
      </c>
      <c r="CH57" t="s">
        <v>7336</v>
      </c>
      <c r="CI57" t="s">
        <v>7337</v>
      </c>
      <c r="DF57" t="s">
        <v>7536</v>
      </c>
      <c r="DG57" t="s">
        <v>7537</v>
      </c>
      <c r="DZ57" t="s">
        <v>7817</v>
      </c>
      <c r="EA57" t="s">
        <v>7818</v>
      </c>
      <c r="ED57" t="s">
        <v>8056</v>
      </c>
      <c r="EE57" t="s">
        <v>8057</v>
      </c>
    </row>
    <row r="58" spans="1:135">
      <c r="A58" s="78">
        <v>57</v>
      </c>
      <c r="B58" s="78" t="s">
        <v>6592</v>
      </c>
      <c r="C58" s="78" t="s">
        <v>3162</v>
      </c>
      <c r="V58" s="78" t="s">
        <v>6770</v>
      </c>
      <c r="W58" s="78" t="s">
        <v>6771</v>
      </c>
      <c r="CH58" t="s">
        <v>7338</v>
      </c>
      <c r="CI58" t="s">
        <v>7339</v>
      </c>
      <c r="DF58" t="s">
        <v>7538</v>
      </c>
      <c r="DG58" t="s">
        <v>7539</v>
      </c>
      <c r="DZ58" t="s">
        <v>7819</v>
      </c>
      <c r="EA58" t="s">
        <v>7820</v>
      </c>
    </row>
    <row r="59" spans="1:135">
      <c r="A59" s="78">
        <v>58</v>
      </c>
      <c r="B59" s="78" t="s">
        <v>804</v>
      </c>
      <c r="C59" s="78" t="s">
        <v>3163</v>
      </c>
      <c r="V59" s="78" t="s">
        <v>6772</v>
      </c>
      <c r="W59" s="78" t="s">
        <v>6773</v>
      </c>
      <c r="CH59" t="s">
        <v>7340</v>
      </c>
      <c r="CI59" t="s">
        <v>7341</v>
      </c>
      <c r="DF59" t="s">
        <v>7540</v>
      </c>
      <c r="DG59" t="s">
        <v>7541</v>
      </c>
      <c r="DZ59" t="s">
        <v>7821</v>
      </c>
      <c r="EA59" t="s">
        <v>7822</v>
      </c>
    </row>
    <row r="60" spans="1:135">
      <c r="A60" s="78">
        <v>59</v>
      </c>
      <c r="B60" s="78" t="s">
        <v>6593</v>
      </c>
      <c r="C60" s="78" t="s">
        <v>3164</v>
      </c>
      <c r="V60" s="78" t="s">
        <v>6774</v>
      </c>
      <c r="W60" s="78" t="s">
        <v>6775</v>
      </c>
      <c r="CH60" t="s">
        <v>7342</v>
      </c>
      <c r="CI60" t="s">
        <v>7343</v>
      </c>
      <c r="DF60" t="s">
        <v>7542</v>
      </c>
      <c r="DG60" t="s">
        <v>7543</v>
      </c>
      <c r="DZ60" t="s">
        <v>7823</v>
      </c>
      <c r="EA60" t="s">
        <v>7824</v>
      </c>
    </row>
    <row r="61" spans="1:135">
      <c r="A61" s="78">
        <v>60</v>
      </c>
      <c r="B61" s="78" t="s">
        <v>805</v>
      </c>
      <c r="C61" s="78" t="s">
        <v>3165</v>
      </c>
      <c r="V61" s="78" t="s">
        <v>6776</v>
      </c>
      <c r="W61" s="78" t="s">
        <v>6777</v>
      </c>
      <c r="CH61" t="s">
        <v>7344</v>
      </c>
      <c r="CI61" t="s">
        <v>7345</v>
      </c>
      <c r="DF61" t="s">
        <v>7544</v>
      </c>
      <c r="DG61" t="s">
        <v>7545</v>
      </c>
      <c r="DZ61" t="s">
        <v>7825</v>
      </c>
      <c r="EA61" t="s">
        <v>7826</v>
      </c>
    </row>
    <row r="62" spans="1:135">
      <c r="A62" s="78">
        <v>61</v>
      </c>
      <c r="B62" s="78" t="s">
        <v>847</v>
      </c>
      <c r="C62" s="78" t="s">
        <v>3166</v>
      </c>
      <c r="V62" s="78" t="s">
        <v>6778</v>
      </c>
      <c r="W62" s="78" t="s">
        <v>6779</v>
      </c>
      <c r="CH62" t="s">
        <v>7346</v>
      </c>
      <c r="CI62" t="s">
        <v>7347</v>
      </c>
      <c r="DF62" t="s">
        <v>7546</v>
      </c>
      <c r="DG62" t="s">
        <v>7547</v>
      </c>
      <c r="DZ62" t="s">
        <v>7827</v>
      </c>
      <c r="EA62" t="s">
        <v>7828</v>
      </c>
    </row>
    <row r="63" spans="1:135">
      <c r="A63" s="78">
        <v>62</v>
      </c>
      <c r="B63" s="78" t="s">
        <v>6594</v>
      </c>
      <c r="C63" s="78" t="s">
        <v>3167</v>
      </c>
      <c r="CH63" t="s">
        <v>7348</v>
      </c>
      <c r="CI63" t="s">
        <v>7349</v>
      </c>
      <c r="DF63" t="s">
        <v>7548</v>
      </c>
      <c r="DG63" t="s">
        <v>7549</v>
      </c>
      <c r="DZ63" t="s">
        <v>7829</v>
      </c>
      <c r="EA63" t="s">
        <v>7830</v>
      </c>
    </row>
    <row r="64" spans="1:135">
      <c r="A64" s="78">
        <v>63</v>
      </c>
      <c r="B64" s="78" t="s">
        <v>6595</v>
      </c>
      <c r="C64" s="78" t="s">
        <v>3168</v>
      </c>
      <c r="CH64" t="s">
        <v>7350</v>
      </c>
      <c r="CI64" t="s">
        <v>7351</v>
      </c>
      <c r="DF64" t="s">
        <v>7550</v>
      </c>
      <c r="DG64" t="s">
        <v>7551</v>
      </c>
      <c r="DZ64" t="s">
        <v>7831</v>
      </c>
      <c r="EA64" t="s">
        <v>7832</v>
      </c>
    </row>
    <row r="65" spans="1:131">
      <c r="A65" s="78">
        <v>64</v>
      </c>
      <c r="B65" s="78" t="s">
        <v>6596</v>
      </c>
      <c r="C65" s="78" t="s">
        <v>3169</v>
      </c>
      <c r="DF65" t="s">
        <v>7552</v>
      </c>
      <c r="DG65" t="s">
        <v>7553</v>
      </c>
      <c r="DZ65" t="s">
        <v>7833</v>
      </c>
      <c r="EA65" t="s">
        <v>7834</v>
      </c>
    </row>
    <row r="66" spans="1:131">
      <c r="A66" s="78">
        <v>65</v>
      </c>
      <c r="B66" s="78" t="s">
        <v>6597</v>
      </c>
      <c r="C66" s="78" t="s">
        <v>3170</v>
      </c>
      <c r="DF66" t="s">
        <v>7561</v>
      </c>
      <c r="DG66" t="s">
        <v>7554</v>
      </c>
      <c r="DZ66" t="s">
        <v>7835</v>
      </c>
      <c r="EA66" t="s">
        <v>7836</v>
      </c>
    </row>
    <row r="67" spans="1:131">
      <c r="A67" s="78">
        <v>66</v>
      </c>
      <c r="B67" s="78" t="s">
        <v>6598</v>
      </c>
      <c r="C67" s="78" t="s">
        <v>3171</v>
      </c>
      <c r="DF67" t="s">
        <v>2950</v>
      </c>
      <c r="DG67" t="s">
        <v>7555</v>
      </c>
      <c r="DZ67" t="s">
        <v>7837</v>
      </c>
      <c r="EA67" t="s">
        <v>7838</v>
      </c>
    </row>
    <row r="68" spans="1:131">
      <c r="A68" s="78">
        <v>67</v>
      </c>
      <c r="B68" s="78" t="s">
        <v>6599</v>
      </c>
      <c r="C68" s="78" t="s">
        <v>3172</v>
      </c>
      <c r="DF68" t="s">
        <v>2952</v>
      </c>
      <c r="DG68" t="s">
        <v>7556</v>
      </c>
      <c r="DZ68" t="s">
        <v>7839</v>
      </c>
      <c r="EA68" t="s">
        <v>7840</v>
      </c>
    </row>
    <row r="69" spans="1:131">
      <c r="A69" s="78">
        <v>68</v>
      </c>
      <c r="B69" s="78" t="s">
        <v>6600</v>
      </c>
      <c r="C69" s="78" t="s">
        <v>3173</v>
      </c>
      <c r="DF69" t="s">
        <v>2954</v>
      </c>
      <c r="DG69" t="s">
        <v>7557</v>
      </c>
      <c r="DZ69" t="s">
        <v>7841</v>
      </c>
      <c r="EA69" t="s">
        <v>7842</v>
      </c>
    </row>
    <row r="70" spans="1:131">
      <c r="A70" s="78">
        <v>69</v>
      </c>
      <c r="DF70" t="s">
        <v>2956</v>
      </c>
      <c r="DG70" t="s">
        <v>7558</v>
      </c>
      <c r="DZ70" t="s">
        <v>7843</v>
      </c>
      <c r="EA70" t="s">
        <v>7844</v>
      </c>
    </row>
    <row r="71" spans="1:131">
      <c r="A71" s="78">
        <v>70</v>
      </c>
      <c r="DF71" t="s">
        <v>2958</v>
      </c>
      <c r="DG71" t="s">
        <v>7559</v>
      </c>
      <c r="DZ71" t="s">
        <v>7845</v>
      </c>
      <c r="EA71" t="s">
        <v>7846</v>
      </c>
    </row>
    <row r="72" spans="1:131">
      <c r="A72" s="78">
        <v>71</v>
      </c>
      <c r="DF72" t="s">
        <v>2960</v>
      </c>
      <c r="DG72" t="s">
        <v>7560</v>
      </c>
      <c r="DZ72" t="s">
        <v>7847</v>
      </c>
      <c r="EA72" t="s">
        <v>7848</v>
      </c>
    </row>
    <row r="73" spans="1:131">
      <c r="A73" s="78">
        <v>72</v>
      </c>
      <c r="DZ73" t="s">
        <v>7849</v>
      </c>
      <c r="EA73" t="s">
        <v>7850</v>
      </c>
    </row>
    <row r="74" spans="1:131">
      <c r="A74" s="78">
        <v>73</v>
      </c>
      <c r="DZ74" t="s">
        <v>7851</v>
      </c>
      <c r="EA74" t="s">
        <v>7852</v>
      </c>
    </row>
    <row r="75" spans="1:131">
      <c r="A75" s="78">
        <v>74</v>
      </c>
      <c r="DZ75" t="s">
        <v>7853</v>
      </c>
      <c r="EA75" t="s">
        <v>7854</v>
      </c>
    </row>
    <row r="76" spans="1:131">
      <c r="A76" s="78">
        <v>75</v>
      </c>
      <c r="DZ76" t="s">
        <v>7855</v>
      </c>
      <c r="EA76" t="s">
        <v>7856</v>
      </c>
    </row>
    <row r="77" spans="1:131">
      <c r="A77" s="78">
        <v>76</v>
      </c>
      <c r="DZ77" t="s">
        <v>5318</v>
      </c>
      <c r="EA77" t="s">
        <v>7857</v>
      </c>
    </row>
    <row r="78" spans="1:131">
      <c r="A78" s="78">
        <v>77</v>
      </c>
      <c r="DZ78" t="s">
        <v>7858</v>
      </c>
      <c r="EA78" t="s">
        <v>7859</v>
      </c>
    </row>
    <row r="79" spans="1:131">
      <c r="A79" s="78">
        <v>78</v>
      </c>
      <c r="DZ79" t="s">
        <v>7860</v>
      </c>
      <c r="EA79" t="s">
        <v>7861</v>
      </c>
    </row>
    <row r="80" spans="1:131">
      <c r="A80" s="78">
        <v>79</v>
      </c>
      <c r="DZ80" t="s">
        <v>7862</v>
      </c>
      <c r="EA80" t="s">
        <v>7863</v>
      </c>
    </row>
    <row r="81" spans="1:131">
      <c r="A81" s="78">
        <v>80</v>
      </c>
      <c r="DZ81" t="s">
        <v>7864</v>
      </c>
      <c r="EA81" t="s">
        <v>7865</v>
      </c>
    </row>
    <row r="82" spans="1:131">
      <c r="A82" s="78">
        <v>81</v>
      </c>
      <c r="DZ82" t="s">
        <v>7866</v>
      </c>
      <c r="EA82" t="s">
        <v>7867</v>
      </c>
    </row>
    <row r="83" spans="1:131">
      <c r="A83" s="78">
        <v>82</v>
      </c>
      <c r="DZ83" t="s">
        <v>7868</v>
      </c>
      <c r="EA83" t="s">
        <v>7869</v>
      </c>
    </row>
    <row r="84" spans="1:131">
      <c r="A84" s="78">
        <v>83</v>
      </c>
      <c r="DZ84" t="s">
        <v>7870</v>
      </c>
      <c r="EA84" t="s">
        <v>7871</v>
      </c>
    </row>
    <row r="85" spans="1:131">
      <c r="A85" s="78">
        <v>84</v>
      </c>
      <c r="DZ85" t="s">
        <v>7872</v>
      </c>
      <c r="EA85" t="s">
        <v>7873</v>
      </c>
    </row>
    <row r="86" spans="1:131">
      <c r="A86" s="78">
        <v>85</v>
      </c>
      <c r="DZ86" t="s">
        <v>5241</v>
      </c>
      <c r="EA86" t="s">
        <v>7874</v>
      </c>
    </row>
    <row r="87" spans="1:131">
      <c r="A87" s="78">
        <v>86</v>
      </c>
      <c r="DZ87" t="s">
        <v>7875</v>
      </c>
      <c r="EA87" t="s">
        <v>7876</v>
      </c>
    </row>
    <row r="88" spans="1:131">
      <c r="A88" s="78">
        <v>87</v>
      </c>
      <c r="DZ88" t="s">
        <v>7877</v>
      </c>
      <c r="EA88" t="s">
        <v>7878</v>
      </c>
    </row>
    <row r="89" spans="1:131">
      <c r="A89" s="78">
        <v>88</v>
      </c>
      <c r="DZ89" t="s">
        <v>7879</v>
      </c>
      <c r="EA89" t="s">
        <v>7880</v>
      </c>
    </row>
    <row r="90" spans="1:131">
      <c r="A90" s="78">
        <v>89</v>
      </c>
      <c r="DZ90" t="s">
        <v>7881</v>
      </c>
      <c r="EA90" t="s">
        <v>7882</v>
      </c>
    </row>
    <row r="91" spans="1:131">
      <c r="A91" s="78">
        <v>90</v>
      </c>
      <c r="DZ91" t="s">
        <v>7883</v>
      </c>
      <c r="EA91" t="s">
        <v>7884</v>
      </c>
    </row>
    <row r="92" spans="1:131">
      <c r="A92" s="78">
        <v>91</v>
      </c>
      <c r="DZ92" t="s">
        <v>7885</v>
      </c>
      <c r="EA92" t="s">
        <v>7886</v>
      </c>
    </row>
    <row r="93" spans="1:131">
      <c r="A93" s="78">
        <v>92</v>
      </c>
      <c r="DZ93" t="s">
        <v>7887</v>
      </c>
      <c r="EA93" t="s">
        <v>7888</v>
      </c>
    </row>
    <row r="94" spans="1:131">
      <c r="A94" s="78">
        <v>93</v>
      </c>
      <c r="DZ94" t="s">
        <v>7889</v>
      </c>
      <c r="EA94" t="s">
        <v>7890</v>
      </c>
    </row>
    <row r="95" spans="1:131">
      <c r="A95" s="78">
        <v>94</v>
      </c>
      <c r="DZ95" t="s">
        <v>7891</v>
      </c>
      <c r="EA95" t="s">
        <v>7892</v>
      </c>
    </row>
    <row r="96" spans="1:131">
      <c r="A96" s="78">
        <v>95</v>
      </c>
      <c r="DZ96" t="s">
        <v>4993</v>
      </c>
      <c r="EA96" t="s">
        <v>7893</v>
      </c>
    </row>
    <row r="97" spans="1:131">
      <c r="A97" s="78">
        <v>96</v>
      </c>
      <c r="DZ97" t="s">
        <v>5389</v>
      </c>
      <c r="EA97" t="s">
        <v>7894</v>
      </c>
    </row>
    <row r="98" spans="1:131">
      <c r="A98" s="78">
        <v>97</v>
      </c>
      <c r="DZ98" t="s">
        <v>7895</v>
      </c>
      <c r="EA98" t="s">
        <v>7896</v>
      </c>
    </row>
    <row r="99" spans="1:131">
      <c r="A99" s="78">
        <v>98</v>
      </c>
      <c r="DZ99" t="s">
        <v>7897</v>
      </c>
      <c r="EA99" t="s">
        <v>7898</v>
      </c>
    </row>
    <row r="100" spans="1:131">
      <c r="A100" s="78">
        <v>99</v>
      </c>
      <c r="DZ100" t="s">
        <v>7899</v>
      </c>
      <c r="EA100" t="s">
        <v>7900</v>
      </c>
    </row>
    <row r="101" spans="1:131">
      <c r="A101" s="78">
        <v>100</v>
      </c>
      <c r="DZ101" t="s">
        <v>7901</v>
      </c>
      <c r="EA101" t="s">
        <v>7902</v>
      </c>
    </row>
    <row r="102" spans="1:131">
      <c r="A102" s="78">
        <v>101</v>
      </c>
      <c r="DZ102" t="s">
        <v>5212</v>
      </c>
      <c r="EA102" t="s">
        <v>7903</v>
      </c>
    </row>
    <row r="103" spans="1:131">
      <c r="A103" s="78">
        <v>102</v>
      </c>
      <c r="DZ103" t="s">
        <v>7904</v>
      </c>
      <c r="EA103" t="s">
        <v>7905</v>
      </c>
    </row>
    <row r="104" spans="1:131">
      <c r="A104" s="78">
        <v>103</v>
      </c>
      <c r="DZ104" t="s">
        <v>7906</v>
      </c>
      <c r="EA104" t="s">
        <v>7907</v>
      </c>
    </row>
    <row r="105" spans="1:131">
      <c r="A105" s="78">
        <v>104</v>
      </c>
      <c r="DZ105" t="s">
        <v>7908</v>
      </c>
      <c r="EA105" t="s">
        <v>7909</v>
      </c>
    </row>
    <row r="106" spans="1:131">
      <c r="A106" s="78">
        <v>105</v>
      </c>
      <c r="DZ106" t="s">
        <v>7910</v>
      </c>
      <c r="EA106" t="s">
        <v>7911</v>
      </c>
    </row>
    <row r="107" spans="1:131">
      <c r="A107" s="78">
        <v>106</v>
      </c>
      <c r="DZ107" t="s">
        <v>7912</v>
      </c>
      <c r="EA107" t="s">
        <v>7913</v>
      </c>
    </row>
    <row r="108" spans="1:131">
      <c r="A108" s="78">
        <v>107</v>
      </c>
      <c r="DZ108" t="s">
        <v>7914</v>
      </c>
      <c r="EA108" t="s">
        <v>7915</v>
      </c>
    </row>
    <row r="109" spans="1:131">
      <c r="A109" s="78">
        <v>108</v>
      </c>
      <c r="DZ109" t="s">
        <v>7916</v>
      </c>
      <c r="EA109" t="s">
        <v>7917</v>
      </c>
    </row>
    <row r="110" spans="1:131">
      <c r="A110" s="78">
        <v>109</v>
      </c>
      <c r="DZ110" t="s">
        <v>7918</v>
      </c>
      <c r="EA110" t="s">
        <v>7919</v>
      </c>
    </row>
    <row r="111" spans="1:131">
      <c r="A111" s="78">
        <v>110</v>
      </c>
      <c r="DZ111" t="s">
        <v>7920</v>
      </c>
      <c r="EA111" t="s">
        <v>7921</v>
      </c>
    </row>
    <row r="112" spans="1:131">
      <c r="A112" s="78">
        <v>111</v>
      </c>
      <c r="DZ112" t="s">
        <v>7922</v>
      </c>
      <c r="EA112" t="s">
        <v>7923</v>
      </c>
    </row>
    <row r="113" spans="1:131">
      <c r="A113" s="78">
        <v>112</v>
      </c>
      <c r="DZ113" t="s">
        <v>7924</v>
      </c>
      <c r="EA113" t="s">
        <v>7925</v>
      </c>
    </row>
    <row r="114" spans="1:131">
      <c r="A114" s="78">
        <v>113</v>
      </c>
      <c r="DZ114" t="s">
        <v>7926</v>
      </c>
      <c r="EA114" t="s">
        <v>7927</v>
      </c>
    </row>
    <row r="115" spans="1:131">
      <c r="A115" s="78">
        <v>114</v>
      </c>
      <c r="DZ115" t="s">
        <v>7928</v>
      </c>
      <c r="EA115" t="s">
        <v>7929</v>
      </c>
    </row>
    <row r="116" spans="1:131">
      <c r="A116" s="78">
        <v>115</v>
      </c>
      <c r="DZ116" t="s">
        <v>7930</v>
      </c>
      <c r="EA116" t="s">
        <v>7931</v>
      </c>
    </row>
    <row r="117" spans="1:131">
      <c r="A117" s="78">
        <v>116</v>
      </c>
      <c r="DZ117" t="s">
        <v>7932</v>
      </c>
      <c r="EA117" t="s">
        <v>7933</v>
      </c>
    </row>
    <row r="118" spans="1:131">
      <c r="A118" s="78">
        <v>117</v>
      </c>
      <c r="DZ118" t="s">
        <v>7934</v>
      </c>
      <c r="EA118" t="s">
        <v>7935</v>
      </c>
    </row>
    <row r="119" spans="1:131">
      <c r="A119" s="78">
        <v>118</v>
      </c>
      <c r="DZ119" t="s">
        <v>7936</v>
      </c>
      <c r="EA119" t="s">
        <v>7937</v>
      </c>
    </row>
    <row r="120" spans="1:131">
      <c r="A120" s="78">
        <v>119</v>
      </c>
      <c r="DZ120" t="s">
        <v>7938</v>
      </c>
      <c r="EA120" t="s">
        <v>7939</v>
      </c>
    </row>
    <row r="121" spans="1:131">
      <c r="A121" s="78">
        <v>120</v>
      </c>
      <c r="DZ121" t="s">
        <v>7940</v>
      </c>
      <c r="EA121" t="s">
        <v>7941</v>
      </c>
    </row>
    <row r="122" spans="1:131">
      <c r="A122" s="78">
        <v>121</v>
      </c>
      <c r="DZ122" t="s">
        <v>7942</v>
      </c>
      <c r="EA122" t="s">
        <v>7943</v>
      </c>
    </row>
    <row r="123" spans="1:131">
      <c r="A123" s="78">
        <v>122</v>
      </c>
      <c r="DZ123" t="s">
        <v>7944</v>
      </c>
      <c r="EA123" t="s">
        <v>7945</v>
      </c>
    </row>
    <row r="124" spans="1:131">
      <c r="A124" s="78">
        <v>123</v>
      </c>
    </row>
    <row r="125" spans="1:131">
      <c r="A125" s="78">
        <v>124</v>
      </c>
    </row>
    <row r="126" spans="1:131">
      <c r="A126" s="78">
        <v>125</v>
      </c>
    </row>
    <row r="127" spans="1:131">
      <c r="A127" s="78">
        <v>126</v>
      </c>
    </row>
    <row r="128" spans="1:131">
      <c r="A128" s="78">
        <v>127</v>
      </c>
    </row>
    <row r="129" spans="1:1" customFormat="1">
      <c r="A129" s="78">
        <v>128</v>
      </c>
    </row>
    <row r="130" spans="1:1" customFormat="1">
      <c r="A130" s="78">
        <v>129</v>
      </c>
    </row>
    <row r="131" spans="1:1" customFormat="1">
      <c r="A131" s="78">
        <v>130</v>
      </c>
    </row>
    <row r="132" spans="1:1" customFormat="1">
      <c r="A132" s="78">
        <v>131</v>
      </c>
    </row>
    <row r="133" spans="1:1" customFormat="1">
      <c r="A133" s="78">
        <v>132</v>
      </c>
    </row>
    <row r="134" spans="1:1" customFormat="1">
      <c r="A134" s="78">
        <v>133</v>
      </c>
    </row>
    <row r="135" spans="1:1" customFormat="1">
      <c r="A135" s="78">
        <v>134</v>
      </c>
    </row>
    <row r="136" spans="1:1" customFormat="1">
      <c r="A136" s="78">
        <v>135</v>
      </c>
    </row>
    <row r="137" spans="1:1" customFormat="1">
      <c r="A137" s="78">
        <v>136</v>
      </c>
    </row>
    <row r="138" spans="1:1" customFormat="1">
      <c r="A138" s="78">
        <v>137</v>
      </c>
    </row>
    <row r="139" spans="1:1" customFormat="1">
      <c r="A139" s="78">
        <v>138</v>
      </c>
    </row>
    <row r="140" spans="1:1" customFormat="1">
      <c r="A140" s="78">
        <v>139</v>
      </c>
    </row>
    <row r="141" spans="1:1" customFormat="1">
      <c r="A141" s="78">
        <v>140</v>
      </c>
    </row>
    <row r="142" spans="1:1" customFormat="1">
      <c r="A142" s="78">
        <v>141</v>
      </c>
    </row>
    <row r="143" spans="1:1" customFormat="1">
      <c r="A143" s="78">
        <v>142</v>
      </c>
    </row>
    <row r="144" spans="1:1" customFormat="1">
      <c r="A144" s="78">
        <v>143</v>
      </c>
    </row>
    <row r="145" spans="1:1" customFormat="1">
      <c r="A145" s="78">
        <v>144</v>
      </c>
    </row>
    <row r="146" spans="1:1" customFormat="1">
      <c r="A146" s="78">
        <v>145</v>
      </c>
    </row>
    <row r="147" spans="1:1" customFormat="1">
      <c r="A147" s="78">
        <v>146</v>
      </c>
    </row>
    <row r="148" spans="1:1" customFormat="1">
      <c r="A148" s="78">
        <v>147</v>
      </c>
    </row>
    <row r="149" spans="1:1" customFormat="1">
      <c r="A149" s="78">
        <v>148</v>
      </c>
    </row>
    <row r="150" spans="1:1" customFormat="1">
      <c r="A150" s="78">
        <v>149</v>
      </c>
    </row>
    <row r="151" spans="1:1" customFormat="1">
      <c r="A151" s="78">
        <v>150</v>
      </c>
    </row>
    <row r="152" spans="1:1" customFormat="1">
      <c r="A152" s="78">
        <v>151</v>
      </c>
    </row>
    <row r="153" spans="1:1" customFormat="1">
      <c r="A153" s="78">
        <v>152</v>
      </c>
    </row>
    <row r="154" spans="1:1" customFormat="1">
      <c r="A154" s="78">
        <v>153</v>
      </c>
    </row>
    <row r="155" spans="1:1" customFormat="1">
      <c r="A155" s="78">
        <v>154</v>
      </c>
    </row>
    <row r="156" spans="1:1" customFormat="1">
      <c r="A156" s="78">
        <v>155</v>
      </c>
    </row>
    <row r="157" spans="1:1" customFormat="1">
      <c r="A157" s="78">
        <v>156</v>
      </c>
    </row>
    <row r="158" spans="1:1" customFormat="1">
      <c r="A158" s="78">
        <v>157</v>
      </c>
    </row>
    <row r="159" spans="1:1" customFormat="1">
      <c r="A159" s="78">
        <v>158</v>
      </c>
    </row>
    <row r="160" spans="1:1" customFormat="1">
      <c r="A160" s="78">
        <v>159</v>
      </c>
    </row>
    <row r="161" spans="1:1" customFormat="1">
      <c r="A161" s="78">
        <v>160</v>
      </c>
    </row>
    <row r="162" spans="1:1" customFormat="1">
      <c r="A162" s="78">
        <v>161</v>
      </c>
    </row>
    <row r="163" spans="1:1" customFormat="1">
      <c r="A163" s="78">
        <v>162</v>
      </c>
    </row>
    <row r="164" spans="1:1" customFormat="1">
      <c r="A164" s="78">
        <v>163</v>
      </c>
    </row>
    <row r="165" spans="1:1" customFormat="1">
      <c r="A165" s="78">
        <v>164</v>
      </c>
    </row>
    <row r="166" spans="1:1" customFormat="1">
      <c r="A166" s="78">
        <v>165</v>
      </c>
    </row>
    <row r="167" spans="1:1" customFormat="1">
      <c r="A167" s="78">
        <v>166</v>
      </c>
    </row>
    <row r="168" spans="1:1" customFormat="1">
      <c r="A168" s="78">
        <v>167</v>
      </c>
    </row>
    <row r="169" spans="1:1" customFormat="1">
      <c r="A169" s="78">
        <v>168</v>
      </c>
    </row>
    <row r="170" spans="1:1" customFormat="1">
      <c r="A170" s="78">
        <v>169</v>
      </c>
    </row>
    <row r="171" spans="1:1" customFormat="1">
      <c r="A171" s="78">
        <v>170</v>
      </c>
    </row>
    <row r="172" spans="1:1" customFormat="1">
      <c r="A172" s="78">
        <v>171</v>
      </c>
    </row>
    <row r="173" spans="1:1" customFormat="1">
      <c r="A173" s="78">
        <v>172</v>
      </c>
    </row>
    <row r="174" spans="1:1" customFormat="1">
      <c r="A174" s="78">
        <v>173</v>
      </c>
    </row>
    <row r="175" spans="1:1" customFormat="1">
      <c r="A175" s="78">
        <v>174</v>
      </c>
    </row>
    <row r="176" spans="1:1" customFormat="1">
      <c r="A176" s="78">
        <v>175</v>
      </c>
    </row>
    <row r="177" spans="1:1" customFormat="1">
      <c r="A177" s="78">
        <v>176</v>
      </c>
    </row>
    <row r="178" spans="1:1" customFormat="1">
      <c r="A178" s="78">
        <v>177</v>
      </c>
    </row>
    <row r="179" spans="1:1" customFormat="1">
      <c r="A179" s="78">
        <v>178</v>
      </c>
    </row>
    <row r="180" spans="1:1" customFormat="1">
      <c r="A180" s="78">
        <v>179</v>
      </c>
    </row>
    <row r="181" spans="1:1" customFormat="1">
      <c r="A181" s="78">
        <v>180</v>
      </c>
    </row>
    <row r="182" spans="1:1" customFormat="1">
      <c r="A182" s="78">
        <v>181</v>
      </c>
    </row>
    <row r="183" spans="1:1" customFormat="1">
      <c r="A183" s="78">
        <v>182</v>
      </c>
    </row>
    <row r="184" spans="1:1" customFormat="1">
      <c r="A184" s="78">
        <v>183</v>
      </c>
    </row>
    <row r="185" spans="1:1" customFormat="1">
      <c r="A185" s="78">
        <v>184</v>
      </c>
    </row>
    <row r="186" spans="1:1" customFormat="1">
      <c r="A186" s="78">
        <v>185</v>
      </c>
    </row>
    <row r="187" spans="1:1" customFormat="1">
      <c r="A187" s="78">
        <v>186</v>
      </c>
    </row>
    <row r="188" spans="1:1" customFormat="1">
      <c r="A188" s="78">
        <v>187</v>
      </c>
    </row>
    <row r="189" spans="1:1" customFormat="1">
      <c r="A189" s="78">
        <v>188</v>
      </c>
    </row>
    <row r="190" spans="1:1" customFormat="1">
      <c r="A190" s="78">
        <v>189</v>
      </c>
    </row>
    <row r="191" spans="1:1" customFormat="1">
      <c r="A191" s="78">
        <v>190</v>
      </c>
    </row>
    <row r="192" spans="1:1" customFormat="1">
      <c r="A192" s="78">
        <v>191</v>
      </c>
    </row>
    <row r="193" spans="1:1" customFormat="1">
      <c r="A193" s="78">
        <v>192</v>
      </c>
    </row>
    <row r="194" spans="1:1" customFormat="1">
      <c r="A194" s="78">
        <v>193</v>
      </c>
    </row>
    <row r="195" spans="1:1" customFormat="1">
      <c r="A195" s="78">
        <v>194</v>
      </c>
    </row>
    <row r="196" spans="1:1" customFormat="1">
      <c r="A196" s="78">
        <v>195</v>
      </c>
    </row>
    <row r="197" spans="1:1" customFormat="1">
      <c r="A197" s="78">
        <v>196</v>
      </c>
    </row>
    <row r="198" spans="1:1" customFormat="1">
      <c r="A198" s="78">
        <v>197</v>
      </c>
    </row>
    <row r="199" spans="1:1" customFormat="1">
      <c r="A199" s="78">
        <v>198</v>
      </c>
    </row>
    <row r="200" spans="1:1" customFormat="1">
      <c r="A200" s="78">
        <v>199</v>
      </c>
    </row>
    <row r="201" spans="1:1" customFormat="1">
      <c r="A201" s="78">
        <v>200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dimension ref="A1:Y25"/>
  <sheetViews>
    <sheetView workbookViewId="0">
      <selection activeCell="F29" sqref="F29"/>
    </sheetView>
  </sheetViews>
  <sheetFormatPr baseColWidth="10" defaultColWidth="9.1640625" defaultRowHeight="15"/>
  <cols>
    <col min="1" max="1" width="9.1640625" customWidth="1"/>
    <col min="2" max="2" width="19.6640625" customWidth="1"/>
    <col min="3" max="3" width="30.1640625" customWidth="1"/>
    <col min="4" max="5" width="7" customWidth="1"/>
  </cols>
  <sheetData>
    <row r="1" spans="1:25">
      <c r="A1" s="2" t="s">
        <v>600</v>
      </c>
      <c r="B1" t="s">
        <v>695</v>
      </c>
      <c r="F1" t="s">
        <v>745</v>
      </c>
      <c r="J1" t="s">
        <v>700</v>
      </c>
      <c r="N1" t="s">
        <v>696</v>
      </c>
      <c r="R1" t="s">
        <v>697</v>
      </c>
      <c r="V1" t="s">
        <v>705</v>
      </c>
    </row>
    <row r="2" spans="1:25">
      <c r="A2">
        <v>1</v>
      </c>
      <c r="B2" s="6" t="s">
        <v>678</v>
      </c>
      <c r="D2" s="5" t="str">
        <f>IF(OR(ISNUMBER(SEARCH("Margin",B2)),ISNUMBER(SEARCH("Return",B2)),ISNUMBER(SEARCH("Rate",B2)),ISNUMBER(SEARCH("Ratio",B2))),"%","")</f>
        <v>%</v>
      </c>
      <c r="E2" t="str">
        <f>IF(OR(LEFT(B2,1)=CHAR(32),LEFT(B2,1)=CHAR(9),LEFT(B2,1)=CHAR(160),indenture(B2)&gt;0),"NO","BOLD")&amp;D2</f>
        <v>BOLD%</v>
      </c>
      <c r="F2" s="6" t="s">
        <v>678</v>
      </c>
      <c r="H2" s="5" t="str">
        <f>IF(OR(ISNUMBER(SEARCH("Margin",F2)),ISNUMBER(SEARCH("Return",F2)),ISNUMBER(SEARCH("Rate",F2)),ISNUMBER(SEARCH("Ratio",F2))),"%","")</f>
        <v>%</v>
      </c>
      <c r="I2" t="str">
        <f>IF(OR(LEFT(F2,1)=CHAR(32),LEFT(F2,1)=CHAR(9),LEFT(F2,1)=CHAR(160),indenture(F2)&gt;0),"NO","BOLD")&amp;H2</f>
        <v>BOLD%</v>
      </c>
      <c r="J2" s="6" t="s">
        <v>678</v>
      </c>
      <c r="L2" s="5" t="str">
        <f>IF(OR(ISNUMBER(SEARCH("Margin",J2)),ISNUMBER(SEARCH("Return",J2)),ISNUMBER(SEARCH("Rate",J2)),ISNUMBER(SEARCH("Ratio",J2))),"%","")</f>
        <v>%</v>
      </c>
      <c r="M2" t="str">
        <f>IF(OR(LEFT(J2,1)=CHAR(32),LEFT(J2,1)=CHAR(9),LEFT(J2,1)=CHAR(160),indenture(J2)&gt;0),"NO","BOLD")&amp;L2</f>
        <v>BOLD%</v>
      </c>
      <c r="N2" s="6" t="s">
        <v>678</v>
      </c>
      <c r="P2" s="5" t="str">
        <f>IF(OR(ISNUMBER(SEARCH("Margin",N2)),ISNUMBER(SEARCH("Return",N2)),ISNUMBER(SEARCH("Rate",N2)),ISNUMBER(SEARCH("Ratio",N2))),"%","")</f>
        <v>%</v>
      </c>
      <c r="Q2" t="str">
        <f>IF(OR(LEFT(N2,1)=CHAR(32),LEFT(N2,1)=CHAR(9),LEFT(N2,1)=CHAR(160),indenture(N2)&gt;0),"NO","BOLD")&amp;P2</f>
        <v>BOLD%</v>
      </c>
      <c r="R2" s="6" t="s">
        <v>678</v>
      </c>
      <c r="T2" s="5" t="str">
        <f>IF(OR(ISNUMBER(SEARCH("Margin",R2)),ISNUMBER(SEARCH("Return",R2)),ISNUMBER(SEARCH("Rate",R2)),ISNUMBER(SEARCH("Ratio",R2))),"%","")</f>
        <v>%</v>
      </c>
      <c r="U2" t="str">
        <f>IF(OR(LEFT(R2,1)=CHAR(32),LEFT(R2,1)=CHAR(9),LEFT(R2,1)=CHAR(160),indenture(R2)&gt;0),"NO","BOLD")&amp;T2</f>
        <v>BOLD%</v>
      </c>
      <c r="V2" s="6" t="s">
        <v>678</v>
      </c>
      <c r="X2" s="5" t="str">
        <f>IF(OR(ISNUMBER(SEARCH("Margin",V2)),ISNUMBER(SEARCH("Return",V2)),ISNUMBER(SEARCH("Rate",V2)),ISNUMBER(SEARCH("Ratio",V2))),"%","")</f>
        <v>%</v>
      </c>
      <c r="Y2" t="str">
        <f>IF(OR(LEFT(V2,1)=CHAR(32),LEFT(V2,1)=CHAR(9),LEFT(V2,1)=CHAR(160),indenture(V2)&gt;0),"NO","BOLD")&amp;X2</f>
        <v>BOLD%</v>
      </c>
    </row>
    <row r="3" spans="1:25">
      <c r="A3">
        <v>2</v>
      </c>
      <c r="B3" s="6" t="s">
        <v>730</v>
      </c>
      <c r="C3" s="6" t="s">
        <v>681</v>
      </c>
      <c r="D3" s="5" t="str">
        <f t="shared" ref="D3:D25" si="0">IF(OR(ISNUMBER(SEARCH("Margin",B3)),ISNUMBER(SEARCH("Return",B3)),ISNUMBER(SEARCH("Rate",B3)),ISNUMBER(SEARCH("Ratio",B3))),"%","")</f>
        <v>%</v>
      </c>
      <c r="E3" t="str">
        <f>IF(OR(LEFT(B3,1)=CHAR(32),LEFT(B3,1)=CHAR(9),LEFT(B3,1)=CHAR(160),indenture(B3)&gt;0),"NO","BOLD")&amp;D3</f>
        <v>NO%</v>
      </c>
      <c r="F3" s="6" t="s">
        <v>730</v>
      </c>
      <c r="G3" s="6" t="s">
        <v>681</v>
      </c>
      <c r="H3" s="5" t="str">
        <f t="shared" ref="H3:H25" si="1">IF(OR(ISNUMBER(SEARCH("Margin",F3)),ISNUMBER(SEARCH("Return",F3)),ISNUMBER(SEARCH("Rate",F3)),ISNUMBER(SEARCH("Ratio",F3))),"%","")</f>
        <v>%</v>
      </c>
      <c r="I3" t="str">
        <f>IF(OR(LEFT(F3,1)=CHAR(32),LEFT(F3,1)=CHAR(9),LEFT(F3,1)=CHAR(160),indenture(F3)&gt;0),"NO","BOLD")&amp;H3</f>
        <v>NO%</v>
      </c>
      <c r="J3" s="6" t="s">
        <v>730</v>
      </c>
      <c r="K3" s="6" t="s">
        <v>681</v>
      </c>
      <c r="L3" s="5" t="str">
        <f t="shared" ref="L3:L25" si="2">IF(OR(ISNUMBER(SEARCH("Margin",J3)),ISNUMBER(SEARCH("Return",J3)),ISNUMBER(SEARCH("Rate",J3)),ISNUMBER(SEARCH("Ratio",J3))),"%","")</f>
        <v>%</v>
      </c>
      <c r="M3" t="str">
        <f>IF(OR(LEFT(J3,1)=CHAR(32),LEFT(J3,1)=CHAR(9),LEFT(J3,1)=CHAR(160),indenture(J3)&gt;0),"NO","BOLD")&amp;L3</f>
        <v>NO%</v>
      </c>
      <c r="N3" s="6" t="s">
        <v>730</v>
      </c>
      <c r="O3" s="6" t="s">
        <v>681</v>
      </c>
      <c r="P3" s="5" t="str">
        <f t="shared" ref="P3:P25" si="3">IF(OR(ISNUMBER(SEARCH("Margin",N3)),ISNUMBER(SEARCH("Return",N3)),ISNUMBER(SEARCH("Rate",N3)),ISNUMBER(SEARCH("Ratio",N3))),"%","")</f>
        <v>%</v>
      </c>
      <c r="Q3" t="str">
        <f>IF(OR(LEFT(N3,1)=CHAR(32),LEFT(N3,1)=CHAR(9),LEFT(N3,1)=CHAR(160),indenture(N3)&gt;0),"NO","BOLD")&amp;P3</f>
        <v>NO%</v>
      </c>
      <c r="R3" s="6" t="s">
        <v>730</v>
      </c>
      <c r="S3" s="6" t="s">
        <v>681</v>
      </c>
      <c r="T3" s="5" t="str">
        <f t="shared" ref="T3:T25" si="4">IF(OR(ISNUMBER(SEARCH("Margin",R3)),ISNUMBER(SEARCH("Return",R3)),ISNUMBER(SEARCH("Rate",R3)),ISNUMBER(SEARCH("Ratio",R3))),"%","")</f>
        <v>%</v>
      </c>
      <c r="U3" t="str">
        <f>IF(OR(LEFT(R3,1)=CHAR(32),LEFT(R3,1)=CHAR(9),LEFT(R3,1)=CHAR(160),indenture(R3)&gt;0),"NO","BOLD")&amp;T3</f>
        <v>NO%</v>
      </c>
      <c r="V3" s="6" t="s">
        <v>730</v>
      </c>
      <c r="W3" s="6" t="s">
        <v>681</v>
      </c>
      <c r="X3" s="5" t="str">
        <f t="shared" ref="X3:X25" si="5">IF(OR(ISNUMBER(SEARCH("Margin",V3)),ISNUMBER(SEARCH("Return",V3)),ISNUMBER(SEARCH("Rate",V3)),ISNUMBER(SEARCH("Ratio",V3))),"%","")</f>
        <v>%</v>
      </c>
      <c r="Y3" t="str">
        <f>IF(OR(LEFT(V3,1)=CHAR(32),LEFT(V3,1)=CHAR(9),LEFT(V3,1)=CHAR(160),indenture(V3)&gt;0),"NO","BOLD")&amp;X3</f>
        <v>NO%</v>
      </c>
    </row>
    <row r="4" spans="1:25">
      <c r="A4">
        <v>3</v>
      </c>
      <c r="B4" s="6" t="s">
        <v>731</v>
      </c>
      <c r="C4" s="6" t="s">
        <v>682</v>
      </c>
      <c r="D4" s="5" t="str">
        <f t="shared" si="0"/>
        <v>%</v>
      </c>
      <c r="E4" t="str">
        <f>IF(OR(LEFT(B4,1)=CHAR(32),LEFT(B4,1)=CHAR(9),LEFT(B4,1)=CHAR(160),indenture(B4)&gt;0),"NO","BOLD")&amp;D4</f>
        <v>NO%</v>
      </c>
      <c r="F4" s="6" t="s">
        <v>731</v>
      </c>
      <c r="G4" s="6" t="s">
        <v>682</v>
      </c>
      <c r="H4" s="5" t="str">
        <f t="shared" si="1"/>
        <v>%</v>
      </c>
      <c r="I4" t="str">
        <f>IF(OR(LEFT(F4,1)=CHAR(32),LEFT(F4,1)=CHAR(9),LEFT(F4,1)=CHAR(160),indenture(F4)&gt;0),"NO","BOLD")&amp;H4</f>
        <v>NO%</v>
      </c>
      <c r="J4" s="6" t="s">
        <v>731</v>
      </c>
      <c r="K4" s="6" t="s">
        <v>682</v>
      </c>
      <c r="L4" s="5" t="str">
        <f t="shared" si="2"/>
        <v>%</v>
      </c>
      <c r="M4" t="str">
        <f>IF(OR(LEFT(J4,1)=CHAR(32),LEFT(J4,1)=CHAR(9),LEFT(J4,1)=CHAR(160),indenture(J4)&gt;0),"NO","BOLD")&amp;L4</f>
        <v>NO%</v>
      </c>
      <c r="N4" s="6" t="s">
        <v>731</v>
      </c>
      <c r="O4" s="6" t="s">
        <v>682</v>
      </c>
      <c r="P4" s="5" t="str">
        <f t="shared" si="3"/>
        <v>%</v>
      </c>
      <c r="Q4" t="str">
        <f>IF(OR(LEFT(N4,1)=CHAR(32),LEFT(N4,1)=CHAR(9),LEFT(N4,1)=CHAR(160),indenture(N4)&gt;0),"NO","BOLD")&amp;P4</f>
        <v>NO%</v>
      </c>
      <c r="R4" s="6" t="s">
        <v>731</v>
      </c>
      <c r="S4" s="6" t="s">
        <v>682</v>
      </c>
      <c r="T4" s="5" t="str">
        <f t="shared" si="4"/>
        <v>%</v>
      </c>
      <c r="U4" t="str">
        <f>IF(OR(LEFT(R4,1)=CHAR(32),LEFT(R4,1)=CHAR(9),LEFT(R4,1)=CHAR(160),indenture(R4)&gt;0),"NO","BOLD")&amp;T4</f>
        <v>NO%</v>
      </c>
      <c r="V4" s="6" t="s">
        <v>731</v>
      </c>
      <c r="W4" s="6" t="s">
        <v>682</v>
      </c>
      <c r="X4" s="5" t="str">
        <f t="shared" si="5"/>
        <v>%</v>
      </c>
      <c r="Y4" t="str">
        <f>IF(OR(LEFT(V4,1)=CHAR(32),LEFT(V4,1)=CHAR(9),LEFT(V4,1)=CHAR(160),indenture(V4)&gt;0),"NO","BOLD")&amp;X4</f>
        <v>NO%</v>
      </c>
    </row>
    <row r="5" spans="1:25">
      <c r="A5">
        <v>4</v>
      </c>
      <c r="B5" s="6" t="s">
        <v>732</v>
      </c>
      <c r="C5" s="6" t="s">
        <v>683</v>
      </c>
      <c r="D5" s="5" t="str">
        <f t="shared" si="0"/>
        <v>%</v>
      </c>
      <c r="E5" t="str">
        <f>IF(OR(LEFT(B5,1)=CHAR(32),LEFT(B5,1)=CHAR(9),LEFT(B5,1)=CHAR(160),indenture(B5)&gt;0),"NO","BOLD")&amp;D5</f>
        <v>NO%</v>
      </c>
      <c r="F5" s="6" t="s">
        <v>732</v>
      </c>
      <c r="G5" s="6" t="s">
        <v>683</v>
      </c>
      <c r="H5" s="5" t="str">
        <f t="shared" si="1"/>
        <v>%</v>
      </c>
      <c r="I5" t="str">
        <f>IF(OR(LEFT(F5,1)=CHAR(32),LEFT(F5,1)=CHAR(9),LEFT(F5,1)=CHAR(160),indenture(F5)&gt;0),"NO","BOLD")&amp;H5</f>
        <v>NO%</v>
      </c>
      <c r="J5" s="6" t="s">
        <v>732</v>
      </c>
      <c r="K5" s="6" t="s">
        <v>683</v>
      </c>
      <c r="L5" s="5" t="str">
        <f t="shared" si="2"/>
        <v>%</v>
      </c>
      <c r="M5" t="str">
        <f>IF(OR(LEFT(J5,1)=CHAR(32),LEFT(J5,1)=CHAR(9),LEFT(J5,1)=CHAR(160),indenture(J5)&gt;0),"NO","BOLD")&amp;L5</f>
        <v>NO%</v>
      </c>
      <c r="N5" s="6" t="s">
        <v>732</v>
      </c>
      <c r="O5" s="6" t="s">
        <v>683</v>
      </c>
      <c r="P5" s="5" t="str">
        <f t="shared" si="3"/>
        <v>%</v>
      </c>
      <c r="Q5" t="str">
        <f>IF(OR(LEFT(N5,1)=CHAR(32),LEFT(N5,1)=CHAR(9),LEFT(N5,1)=CHAR(160),indenture(N5)&gt;0),"NO","BOLD")&amp;P5</f>
        <v>NO%</v>
      </c>
      <c r="R5" s="6" t="s">
        <v>732</v>
      </c>
      <c r="S5" s="6" t="s">
        <v>683</v>
      </c>
      <c r="T5" s="5" t="str">
        <f t="shared" si="4"/>
        <v>%</v>
      </c>
      <c r="U5" t="str">
        <f>IF(OR(LEFT(R5,1)=CHAR(32),LEFT(R5,1)=CHAR(9),LEFT(R5,1)=CHAR(160),indenture(R5)&gt;0),"NO","BOLD")&amp;T5</f>
        <v>NO%</v>
      </c>
      <c r="V5" s="6" t="s">
        <v>732</v>
      </c>
      <c r="W5" s="6" t="s">
        <v>683</v>
      </c>
      <c r="X5" s="5" t="str">
        <f t="shared" si="5"/>
        <v>%</v>
      </c>
      <c r="Y5" t="str">
        <f>IF(OR(LEFT(V5,1)=CHAR(32),LEFT(V5,1)=CHAR(9),LEFT(V5,1)=CHAR(160),indenture(V5)&gt;0),"NO","BOLD")&amp;X5</f>
        <v>NO%</v>
      </c>
    </row>
    <row r="6" spans="1:25">
      <c r="A6">
        <v>5</v>
      </c>
      <c r="B6" s="6" t="s">
        <v>9032</v>
      </c>
      <c r="C6" s="6" t="s">
        <v>9033</v>
      </c>
      <c r="D6" s="5" t="str">
        <f>IF(OR(ISNUMBER(SEARCH("Margin",B6)),ISNUMBER(SEARCH("Return",B6)),ISNUMBER(SEARCH("Rate",B6)),ISNUMBER(SEARCH("Ratio",B6))),"%","")</f>
        <v>%</v>
      </c>
      <c r="E6" t="str">
        <f>IF(OR(LEFT(B6,1)=CHAR(32),LEFT(B6,1)=CHAR(9),LEFT(B6,1)=CHAR(160),indenture(B6)&gt;0),"NO","BOLD")&amp;D6</f>
        <v>NO%</v>
      </c>
      <c r="F6" s="6" t="s">
        <v>9032</v>
      </c>
      <c r="G6" s="6" t="s">
        <v>9033</v>
      </c>
      <c r="H6" s="5" t="str">
        <f>IF(OR(ISNUMBER(SEARCH("Margin",F6)),ISNUMBER(SEARCH("Return",F6)),ISNUMBER(SEARCH("Rate",F6)),ISNUMBER(SEARCH("Ratio",F6))),"%","")</f>
        <v>%</v>
      </c>
      <c r="I6" t="str">
        <f>IF(OR(LEFT(F6,1)=CHAR(32),LEFT(F6,1)=CHAR(9),LEFT(F6,1)=CHAR(160),indenture(F6)&gt;0),"NO","BOLD")&amp;H6</f>
        <v>NO%</v>
      </c>
      <c r="J6" s="6" t="s">
        <v>9032</v>
      </c>
      <c r="K6" s="6" t="s">
        <v>9033</v>
      </c>
      <c r="L6" s="5" t="str">
        <f>IF(OR(ISNUMBER(SEARCH("Margin",J6)),ISNUMBER(SEARCH("Return",J6)),ISNUMBER(SEARCH("Rate",J6)),ISNUMBER(SEARCH("Ratio",J6))),"%","")</f>
        <v>%</v>
      </c>
      <c r="M6" t="str">
        <f>IF(OR(LEFT(J6,1)=CHAR(32),LEFT(J6,1)=CHAR(9),LEFT(J6,1)=CHAR(160),indenture(J6)&gt;0),"NO","BOLD")&amp;L6</f>
        <v>NO%</v>
      </c>
      <c r="N6" s="6" t="s">
        <v>9032</v>
      </c>
      <c r="O6" s="6" t="s">
        <v>9033</v>
      </c>
      <c r="P6" s="5" t="str">
        <f>IF(OR(ISNUMBER(SEARCH("Margin",N6)),ISNUMBER(SEARCH("Return",N6)),ISNUMBER(SEARCH("Rate",N6)),ISNUMBER(SEARCH("Ratio",N6))),"%","")</f>
        <v>%</v>
      </c>
      <c r="Q6" t="str">
        <f>IF(OR(LEFT(N6,1)=CHAR(32),LEFT(N6,1)=CHAR(9),LEFT(N6,1)=CHAR(160),indenture(N6)&gt;0),"NO","BOLD")&amp;P6</f>
        <v>NO%</v>
      </c>
      <c r="R6" s="6" t="s">
        <v>9032</v>
      </c>
      <c r="S6" s="6" t="s">
        <v>9033</v>
      </c>
      <c r="T6" s="5" t="str">
        <f>IF(OR(ISNUMBER(SEARCH("Margin",R6)),ISNUMBER(SEARCH("Return",R6)),ISNUMBER(SEARCH("Rate",R6)),ISNUMBER(SEARCH("Ratio",R6))),"%","")</f>
        <v>%</v>
      </c>
      <c r="U6" t="str">
        <f>IF(OR(LEFT(R6,1)=CHAR(32),LEFT(R6,1)=CHAR(9),LEFT(R6,1)=CHAR(160),indenture(R6)&gt;0),"NO","BOLD")&amp;T6</f>
        <v>NO%</v>
      </c>
      <c r="V6" s="6" t="s">
        <v>9032</v>
      </c>
      <c r="W6" s="6" t="s">
        <v>9033</v>
      </c>
      <c r="X6" s="5" t="str">
        <f>IF(OR(ISNUMBER(SEARCH("Margin",V6)),ISNUMBER(SEARCH("Return",V6)),ISNUMBER(SEARCH("Rate",V6)),ISNUMBER(SEARCH("Ratio",V6))),"%","")</f>
        <v>%</v>
      </c>
      <c r="Y6" t="str">
        <f>IF(OR(LEFT(V6,1)=CHAR(32),LEFT(V6,1)=CHAR(9),LEFT(V6,1)=CHAR(160),indenture(V6)&gt;0),"NO","BOLD")&amp;X6</f>
        <v>NO%</v>
      </c>
    </row>
    <row r="7" spans="1:25">
      <c r="A7">
        <v>6</v>
      </c>
      <c r="B7" s="6"/>
      <c r="C7" s="6"/>
      <c r="D7" s="5" t="str">
        <f t="shared" si="0"/>
        <v/>
      </c>
      <c r="E7" t="str">
        <f>IF(OR(LEFT(B7,1)=CHAR(32),LEFT(B7,1)=CHAR(9),LEFT(B7,1)=CHAR(160),indenture(B7)&gt;0),"NO","BOLD")&amp;D7</f>
        <v>BOLD</v>
      </c>
      <c r="F7" s="6"/>
      <c r="G7" s="6"/>
      <c r="H7" s="5" t="str">
        <f t="shared" si="1"/>
        <v/>
      </c>
      <c r="I7" t="str">
        <f>IF(OR(LEFT(F7,1)=CHAR(32),LEFT(F7,1)=CHAR(9),LEFT(F7,1)=CHAR(160),indenture(F7)&gt;0),"NO","BOLD")&amp;H7</f>
        <v>BOLD</v>
      </c>
      <c r="J7" s="6"/>
      <c r="K7" s="6"/>
      <c r="L7" s="5" t="str">
        <f t="shared" si="2"/>
        <v/>
      </c>
      <c r="M7" t="str">
        <f>IF(OR(LEFT(J7,1)=CHAR(32),LEFT(J7,1)=CHAR(9),LEFT(J7,1)=CHAR(160),indenture(J7)&gt;0),"NO","BOLD")&amp;L7</f>
        <v>BOLD</v>
      </c>
      <c r="N7" s="6"/>
      <c r="O7" s="6"/>
      <c r="P7" s="5" t="str">
        <f t="shared" si="3"/>
        <v/>
      </c>
      <c r="Q7" t="str">
        <f>IF(OR(LEFT(N7,1)=CHAR(32),LEFT(N7,1)=CHAR(9),LEFT(N7,1)=CHAR(160),indenture(N7)&gt;0),"NO","BOLD")&amp;P7</f>
        <v>BOLD</v>
      </c>
      <c r="R7" s="6"/>
      <c r="S7" s="6"/>
      <c r="T7" s="5" t="str">
        <f t="shared" si="4"/>
        <v/>
      </c>
      <c r="U7" t="str">
        <f>IF(OR(LEFT(R7,1)=CHAR(32),LEFT(R7,1)=CHAR(9),LEFT(R7,1)=CHAR(160),indenture(R7)&gt;0),"NO","BOLD")&amp;T7</f>
        <v>BOLD</v>
      </c>
      <c r="V7" s="6"/>
      <c r="W7" s="6"/>
      <c r="X7" s="5" t="str">
        <f t="shared" si="5"/>
        <v/>
      </c>
      <c r="Y7" t="str">
        <f>IF(OR(LEFT(V7,1)=CHAR(32),LEFT(V7,1)=CHAR(9),LEFT(V7,1)=CHAR(160),indenture(V7)&gt;0),"NO","BOLD")&amp;X7</f>
        <v>BOLD</v>
      </c>
    </row>
    <row r="8" spans="1:25">
      <c r="A8">
        <v>7</v>
      </c>
      <c r="B8" s="6" t="s">
        <v>679</v>
      </c>
      <c r="C8" s="6"/>
      <c r="D8" s="5" t="str">
        <f t="shared" si="0"/>
        <v>%</v>
      </c>
      <c r="E8" t="str">
        <f>IF(OR(LEFT(B8,1)=CHAR(32),LEFT(B8,1)=CHAR(9),LEFT(B8,1)=CHAR(160),indenture(B8)&gt;0),"NO","BOLD")&amp;D8</f>
        <v>BOLD%</v>
      </c>
      <c r="F8" s="6" t="s">
        <v>679</v>
      </c>
      <c r="G8" s="6"/>
      <c r="H8" s="5" t="str">
        <f t="shared" si="1"/>
        <v>%</v>
      </c>
      <c r="I8" t="str">
        <f>IF(OR(LEFT(F8,1)=CHAR(32),LEFT(F8,1)=CHAR(9),LEFT(F8,1)=CHAR(160),indenture(F8)&gt;0),"NO","BOLD")&amp;H8</f>
        <v>BOLD%</v>
      </c>
      <c r="J8" s="6" t="s">
        <v>679</v>
      </c>
      <c r="K8" s="6"/>
      <c r="L8" s="5" t="str">
        <f t="shared" si="2"/>
        <v>%</v>
      </c>
      <c r="M8" t="str">
        <f>IF(OR(LEFT(J8,1)=CHAR(32),LEFT(J8,1)=CHAR(9),LEFT(J8,1)=CHAR(160),indenture(J8)&gt;0),"NO","BOLD")&amp;L8</f>
        <v>BOLD%</v>
      </c>
      <c r="N8" s="6" t="s">
        <v>679</v>
      </c>
      <c r="O8" s="6"/>
      <c r="P8" s="5" t="str">
        <f t="shared" si="3"/>
        <v>%</v>
      </c>
      <c r="Q8" t="str">
        <f>IF(OR(LEFT(N8,1)=CHAR(32),LEFT(N8,1)=CHAR(9),LEFT(N8,1)=CHAR(160),indenture(N8)&gt;0),"NO","BOLD")&amp;P8</f>
        <v>BOLD%</v>
      </c>
      <c r="R8" s="6" t="s">
        <v>679</v>
      </c>
      <c r="S8" s="6"/>
      <c r="T8" s="5" t="str">
        <f t="shared" si="4"/>
        <v>%</v>
      </c>
      <c r="U8" t="str">
        <f>IF(OR(LEFT(R8,1)=CHAR(32),LEFT(R8,1)=CHAR(9),LEFT(R8,1)=CHAR(160),indenture(R8)&gt;0),"NO","BOLD")&amp;T8</f>
        <v>BOLD%</v>
      </c>
      <c r="V8" s="6" t="s">
        <v>679</v>
      </c>
      <c r="W8" s="6"/>
      <c r="X8" s="5" t="str">
        <f t="shared" si="5"/>
        <v>%</v>
      </c>
      <c r="Y8" t="str">
        <f>IF(OR(LEFT(V8,1)=CHAR(32),LEFT(V8,1)=CHAR(9),LEFT(V8,1)=CHAR(160),indenture(V8)&gt;0),"NO","BOLD")&amp;X8</f>
        <v>BOLD%</v>
      </c>
    </row>
    <row r="9" spans="1:25">
      <c r="A9">
        <v>8</v>
      </c>
      <c r="B9" s="6" t="s">
        <v>733</v>
      </c>
      <c r="C9" s="6" t="s">
        <v>684</v>
      </c>
      <c r="D9" s="5" t="str">
        <f t="shared" si="0"/>
        <v>%</v>
      </c>
      <c r="E9" t="str">
        <f>IF(OR(LEFT(B9,1)=CHAR(32),LEFT(B9,1)=CHAR(9),LEFT(B9,1)=CHAR(160),indenture(B9)&gt;0),"NO","BOLD")&amp;D9</f>
        <v>NO%</v>
      </c>
      <c r="F9" s="6" t="s">
        <v>733</v>
      </c>
      <c r="G9" s="6" t="s">
        <v>684</v>
      </c>
      <c r="H9" s="5" t="str">
        <f t="shared" si="1"/>
        <v>%</v>
      </c>
      <c r="I9" t="str">
        <f>IF(OR(LEFT(F9,1)=CHAR(32),LEFT(F9,1)=CHAR(9),LEFT(F9,1)=CHAR(160),indenture(F9)&gt;0),"NO","BOLD")&amp;H9</f>
        <v>NO%</v>
      </c>
      <c r="J9" s="6" t="s">
        <v>733</v>
      </c>
      <c r="K9" s="6" t="s">
        <v>684</v>
      </c>
      <c r="L9" s="5" t="str">
        <f t="shared" si="2"/>
        <v>%</v>
      </c>
      <c r="M9" t="str">
        <f>IF(OR(LEFT(J9,1)=CHAR(32),LEFT(J9,1)=CHAR(9),LEFT(J9,1)=CHAR(160),indenture(J9)&gt;0),"NO","BOLD")&amp;L9</f>
        <v>NO%</v>
      </c>
      <c r="N9" s="6" t="s">
        <v>733</v>
      </c>
      <c r="O9" s="6" t="s">
        <v>684</v>
      </c>
      <c r="P9" s="5" t="str">
        <f t="shared" si="3"/>
        <v>%</v>
      </c>
      <c r="Q9" t="str">
        <f>IF(OR(LEFT(N9,1)=CHAR(32),LEFT(N9,1)=CHAR(9),LEFT(N9,1)=CHAR(160),indenture(N9)&gt;0),"NO","BOLD")&amp;P9</f>
        <v>NO%</v>
      </c>
      <c r="R9" s="6" t="s">
        <v>733</v>
      </c>
      <c r="S9" s="6" t="s">
        <v>684</v>
      </c>
      <c r="T9" s="5" t="str">
        <f t="shared" si="4"/>
        <v>%</v>
      </c>
      <c r="U9" t="str">
        <f>IF(OR(LEFT(R9,1)=CHAR(32),LEFT(R9,1)=CHAR(9),LEFT(R9,1)=CHAR(160),indenture(R9)&gt;0),"NO","BOLD")&amp;T9</f>
        <v>NO%</v>
      </c>
      <c r="V9" s="6" t="s">
        <v>733</v>
      </c>
      <c r="W9" s="6" t="s">
        <v>684</v>
      </c>
      <c r="X9" s="5" t="str">
        <f t="shared" si="5"/>
        <v>%</v>
      </c>
      <c r="Y9" t="str">
        <f>IF(OR(LEFT(V9,1)=CHAR(32),LEFT(V9,1)=CHAR(9),LEFT(V9,1)=CHAR(160),indenture(V9)&gt;0),"NO","BOLD")&amp;X9</f>
        <v>NO%</v>
      </c>
    </row>
    <row r="10" spans="1:25">
      <c r="A10">
        <v>9</v>
      </c>
      <c r="B10" s="6" t="s">
        <v>734</v>
      </c>
      <c r="C10" s="7" t="s">
        <v>685</v>
      </c>
      <c r="D10" s="5" t="str">
        <f t="shared" si="0"/>
        <v>%</v>
      </c>
      <c r="E10" t="str">
        <f>IF(OR(LEFT(B10,1)=CHAR(32),LEFT(B10,1)=CHAR(9),LEFT(B10,1)=CHAR(160),indenture(B10)&gt;0),"NO","BOLD")&amp;D10</f>
        <v>NO%</v>
      </c>
      <c r="F10" s="6" t="s">
        <v>734</v>
      </c>
      <c r="G10" s="7" t="s">
        <v>685</v>
      </c>
      <c r="H10" s="5" t="str">
        <f t="shared" si="1"/>
        <v>%</v>
      </c>
      <c r="I10" t="str">
        <f>IF(OR(LEFT(F10,1)=CHAR(32),LEFT(F10,1)=CHAR(9),LEFT(F10,1)=CHAR(160),indenture(F10)&gt;0),"NO","BOLD")&amp;H10</f>
        <v>NO%</v>
      </c>
      <c r="J10" s="6" t="s">
        <v>734</v>
      </c>
      <c r="K10" s="7" t="s">
        <v>685</v>
      </c>
      <c r="L10" s="5" t="str">
        <f t="shared" si="2"/>
        <v>%</v>
      </c>
      <c r="M10" t="str">
        <f>IF(OR(LEFT(J10,1)=CHAR(32),LEFT(J10,1)=CHAR(9),LEFT(J10,1)=CHAR(160),indenture(J10)&gt;0),"NO","BOLD")&amp;L10</f>
        <v>NO%</v>
      </c>
      <c r="N10" s="6" t="s">
        <v>734</v>
      </c>
      <c r="O10" s="7" t="s">
        <v>685</v>
      </c>
      <c r="P10" s="5" t="str">
        <f t="shared" si="3"/>
        <v>%</v>
      </c>
      <c r="Q10" t="str">
        <f>IF(OR(LEFT(N10,1)=CHAR(32),LEFT(N10,1)=CHAR(9),LEFT(N10,1)=CHAR(160),indenture(N10)&gt;0),"NO","BOLD")&amp;P10</f>
        <v>NO%</v>
      </c>
      <c r="R10" s="6" t="s">
        <v>734</v>
      </c>
      <c r="S10" s="7" t="s">
        <v>685</v>
      </c>
      <c r="T10" s="5" t="str">
        <f t="shared" si="4"/>
        <v>%</v>
      </c>
      <c r="U10" t="str">
        <f>IF(OR(LEFT(R10,1)=CHAR(32),LEFT(R10,1)=CHAR(9),LEFT(R10,1)=CHAR(160),indenture(R10)&gt;0),"NO","BOLD")&amp;T10</f>
        <v>NO%</v>
      </c>
      <c r="V10" s="6" t="s">
        <v>734</v>
      </c>
      <c r="W10" s="7" t="s">
        <v>685</v>
      </c>
      <c r="X10" s="5" t="str">
        <f t="shared" si="5"/>
        <v>%</v>
      </c>
      <c r="Y10" t="str">
        <f>IF(OR(LEFT(V10,1)=CHAR(32),LEFT(V10,1)=CHAR(9),LEFT(V10,1)=CHAR(160),indenture(V10)&gt;0),"NO","BOLD")&amp;X10</f>
        <v>NO%</v>
      </c>
    </row>
    <row r="11" spans="1:25">
      <c r="A11">
        <v>10</v>
      </c>
      <c r="B11" s="6" t="s">
        <v>735</v>
      </c>
      <c r="C11" s="7" t="s">
        <v>686</v>
      </c>
      <c r="D11" s="5" t="str">
        <f t="shared" si="0"/>
        <v>%</v>
      </c>
      <c r="E11" t="str">
        <f>IF(OR(LEFT(B11,1)=CHAR(32),LEFT(B11,1)=CHAR(9),LEFT(B11,1)=CHAR(160),indenture(B11)&gt;0),"NO","BOLD")&amp;D11</f>
        <v>NO%</v>
      </c>
      <c r="F11" s="6" t="s">
        <v>735</v>
      </c>
      <c r="G11" s="7" t="s">
        <v>686</v>
      </c>
      <c r="H11" s="5" t="str">
        <f t="shared" si="1"/>
        <v>%</v>
      </c>
      <c r="I11" t="str">
        <f>IF(OR(LEFT(F11,1)=CHAR(32),LEFT(F11,1)=CHAR(9),LEFT(F11,1)=CHAR(160),indenture(F11)&gt;0),"NO","BOLD")&amp;H11</f>
        <v>NO%</v>
      </c>
      <c r="J11" s="6" t="s">
        <v>735</v>
      </c>
      <c r="K11" s="7" t="s">
        <v>686</v>
      </c>
      <c r="L11" s="5" t="str">
        <f t="shared" si="2"/>
        <v>%</v>
      </c>
      <c r="M11" t="str">
        <f>IF(OR(LEFT(J11,1)=CHAR(32),LEFT(J11,1)=CHAR(9),LEFT(J11,1)=CHAR(160),indenture(J11)&gt;0),"NO","BOLD")&amp;L11</f>
        <v>NO%</v>
      </c>
      <c r="N11" s="6" t="s">
        <v>735</v>
      </c>
      <c r="O11" s="7" t="s">
        <v>686</v>
      </c>
      <c r="P11" s="5" t="str">
        <f t="shared" si="3"/>
        <v>%</v>
      </c>
      <c r="Q11" t="str">
        <f>IF(OR(LEFT(N11,1)=CHAR(32),LEFT(N11,1)=CHAR(9),LEFT(N11,1)=CHAR(160),indenture(N11)&gt;0),"NO","BOLD")&amp;P11</f>
        <v>NO%</v>
      </c>
      <c r="R11" s="6" t="s">
        <v>735</v>
      </c>
      <c r="S11" s="7" t="s">
        <v>686</v>
      </c>
      <c r="T11" s="5" t="str">
        <f t="shared" si="4"/>
        <v>%</v>
      </c>
      <c r="U11" t="str">
        <f>IF(OR(LEFT(R11,1)=CHAR(32),LEFT(R11,1)=CHAR(9),LEFT(R11,1)=CHAR(160),indenture(R11)&gt;0),"NO","BOLD")&amp;T11</f>
        <v>NO%</v>
      </c>
      <c r="V11" s="6" t="s">
        <v>735</v>
      </c>
      <c r="W11" s="7" t="s">
        <v>686</v>
      </c>
      <c r="X11" s="5" t="str">
        <f t="shared" si="5"/>
        <v>%</v>
      </c>
      <c r="Y11" t="str">
        <f>IF(OR(LEFT(V11,1)=CHAR(32),LEFT(V11,1)=CHAR(9),LEFT(V11,1)=CHAR(160),indenture(V11)&gt;0),"NO","BOLD")&amp;X11</f>
        <v>NO%</v>
      </c>
    </row>
    <row r="12" spans="1:25">
      <c r="A12">
        <v>11</v>
      </c>
      <c r="B12" s="6" t="s">
        <v>736</v>
      </c>
      <c r="C12" s="6" t="s">
        <v>687</v>
      </c>
      <c r="D12" s="5" t="str">
        <f t="shared" si="0"/>
        <v>%</v>
      </c>
      <c r="E12" t="str">
        <f>IF(OR(LEFT(B12,1)=CHAR(32),LEFT(B12,1)=CHAR(9),LEFT(B12,1)=CHAR(160),indenture(B12)&gt;0),"NO","BOLD")&amp;D12</f>
        <v>NO%</v>
      </c>
      <c r="F12" s="6" t="s">
        <v>736</v>
      </c>
      <c r="G12" s="6" t="s">
        <v>687</v>
      </c>
      <c r="H12" s="5" t="str">
        <f t="shared" si="1"/>
        <v>%</v>
      </c>
      <c r="I12" t="str">
        <f>IF(OR(LEFT(F12,1)=CHAR(32),LEFT(F12,1)=CHAR(9),LEFT(F12,1)=CHAR(160),indenture(F12)&gt;0),"NO","BOLD")&amp;H12</f>
        <v>NO%</v>
      </c>
      <c r="J12" s="6" t="s">
        <v>736</v>
      </c>
      <c r="K12" s="6" t="s">
        <v>687</v>
      </c>
      <c r="L12" s="5" t="str">
        <f t="shared" si="2"/>
        <v>%</v>
      </c>
      <c r="M12" t="str">
        <f>IF(OR(LEFT(J12,1)=CHAR(32),LEFT(J12,1)=CHAR(9),LEFT(J12,1)=CHAR(160),indenture(J12)&gt;0),"NO","BOLD")&amp;L12</f>
        <v>NO%</v>
      </c>
      <c r="N12" s="6" t="s">
        <v>736</v>
      </c>
      <c r="O12" s="6" t="s">
        <v>687</v>
      </c>
      <c r="P12" s="5" t="str">
        <f t="shared" si="3"/>
        <v>%</v>
      </c>
      <c r="Q12" t="str">
        <f>IF(OR(LEFT(N12,1)=CHAR(32),LEFT(N12,1)=CHAR(9),LEFT(N12,1)=CHAR(160),indenture(N12)&gt;0),"NO","BOLD")&amp;P12</f>
        <v>NO%</v>
      </c>
      <c r="R12" s="6" t="s">
        <v>736</v>
      </c>
      <c r="S12" s="6" t="s">
        <v>687</v>
      </c>
      <c r="T12" s="5" t="str">
        <f t="shared" si="4"/>
        <v>%</v>
      </c>
      <c r="U12" t="str">
        <f>IF(OR(LEFT(R12,1)=CHAR(32),LEFT(R12,1)=CHAR(9),LEFT(R12,1)=CHAR(160),indenture(R12)&gt;0),"NO","BOLD")&amp;T12</f>
        <v>NO%</v>
      </c>
      <c r="V12" s="6" t="s">
        <v>736</v>
      </c>
      <c r="W12" s="6" t="s">
        <v>687</v>
      </c>
      <c r="X12" s="5" t="str">
        <f t="shared" si="5"/>
        <v>%</v>
      </c>
      <c r="Y12" t="str">
        <f>IF(OR(LEFT(V12,1)=CHAR(32),LEFT(V12,1)=CHAR(9),LEFT(V12,1)=CHAR(160),indenture(V12)&gt;0),"NO","BOLD")&amp;X12</f>
        <v>NO%</v>
      </c>
    </row>
    <row r="13" spans="1:25">
      <c r="A13">
        <v>12</v>
      </c>
      <c r="B13" s="6" t="s">
        <v>737</v>
      </c>
      <c r="C13" s="6" t="s">
        <v>688</v>
      </c>
      <c r="D13" s="5" t="str">
        <f t="shared" si="0"/>
        <v>%</v>
      </c>
      <c r="E13" t="str">
        <f>IF(OR(LEFT(B13,1)=CHAR(32),LEFT(B13,1)=CHAR(9),LEFT(B13,1)=CHAR(160),indenture(B13)&gt;0),"NO","BOLD")&amp;D13</f>
        <v>NO%</v>
      </c>
      <c r="F13" s="6" t="s">
        <v>737</v>
      </c>
      <c r="G13" s="6" t="s">
        <v>688</v>
      </c>
      <c r="H13" s="5" t="str">
        <f t="shared" si="1"/>
        <v>%</v>
      </c>
      <c r="I13" t="str">
        <f>IF(OR(LEFT(F13,1)=CHAR(32),LEFT(F13,1)=CHAR(9),LEFT(F13,1)=CHAR(160),indenture(F13)&gt;0),"NO","BOLD")&amp;H13</f>
        <v>NO%</v>
      </c>
      <c r="J13" s="6" t="s">
        <v>737</v>
      </c>
      <c r="K13" s="6" t="s">
        <v>688</v>
      </c>
      <c r="L13" s="5" t="str">
        <f t="shared" si="2"/>
        <v>%</v>
      </c>
      <c r="M13" t="str">
        <f>IF(OR(LEFT(J13,1)=CHAR(32),LEFT(J13,1)=CHAR(9),LEFT(J13,1)=CHAR(160),indenture(J13)&gt;0),"NO","BOLD")&amp;L13</f>
        <v>NO%</v>
      </c>
      <c r="N13" s="6" t="s">
        <v>737</v>
      </c>
      <c r="O13" s="6" t="s">
        <v>688</v>
      </c>
      <c r="P13" s="5" t="str">
        <f t="shared" si="3"/>
        <v>%</v>
      </c>
      <c r="Q13" t="str">
        <f>IF(OR(LEFT(N13,1)=CHAR(32),LEFT(N13,1)=CHAR(9),LEFT(N13,1)=CHAR(160),indenture(N13)&gt;0),"NO","BOLD")&amp;P13</f>
        <v>NO%</v>
      </c>
      <c r="R13" s="6" t="s">
        <v>737</v>
      </c>
      <c r="S13" s="6" t="s">
        <v>688</v>
      </c>
      <c r="T13" s="5" t="str">
        <f t="shared" si="4"/>
        <v>%</v>
      </c>
      <c r="U13" t="str">
        <f>IF(OR(LEFT(R13,1)=CHAR(32),LEFT(R13,1)=CHAR(9),LEFT(R13,1)=CHAR(160),indenture(R13)&gt;0),"NO","BOLD")&amp;T13</f>
        <v>NO%</v>
      </c>
      <c r="V13" s="6" t="s">
        <v>737</v>
      </c>
      <c r="W13" s="6" t="s">
        <v>688</v>
      </c>
      <c r="X13" s="5" t="str">
        <f t="shared" si="5"/>
        <v>%</v>
      </c>
      <c r="Y13" t="str">
        <f>IF(OR(LEFT(V13,1)=CHAR(32),LEFT(V13,1)=CHAR(9),LEFT(V13,1)=CHAR(160),indenture(V13)&gt;0),"NO","BOLD")&amp;X13</f>
        <v>NO%</v>
      </c>
    </row>
    <row r="14" spans="1:25">
      <c r="A14">
        <v>13</v>
      </c>
      <c r="B14" s="6" t="s">
        <v>738</v>
      </c>
      <c r="C14" s="6" t="s">
        <v>689</v>
      </c>
      <c r="D14" s="5" t="str">
        <f t="shared" si="0"/>
        <v>%</v>
      </c>
      <c r="E14" t="str">
        <f>IF(OR(LEFT(B14,1)=CHAR(32),LEFT(B14,1)=CHAR(9),LEFT(B14,1)=CHAR(160),indenture(B14)&gt;0),"NO","BOLD")&amp;D14</f>
        <v>NO%</v>
      </c>
      <c r="F14" s="6" t="s">
        <v>738</v>
      </c>
      <c r="G14" s="6" t="s">
        <v>689</v>
      </c>
      <c r="H14" s="5" t="str">
        <f t="shared" si="1"/>
        <v>%</v>
      </c>
      <c r="I14" t="str">
        <f>IF(OR(LEFT(F14,1)=CHAR(32),LEFT(F14,1)=CHAR(9),LEFT(F14,1)=CHAR(160),indenture(F14)&gt;0),"NO","BOLD")&amp;H14</f>
        <v>NO%</v>
      </c>
      <c r="J14" s="6" t="s">
        <v>738</v>
      </c>
      <c r="K14" s="6" t="s">
        <v>689</v>
      </c>
      <c r="L14" s="5" t="str">
        <f t="shared" si="2"/>
        <v>%</v>
      </c>
      <c r="M14" t="str">
        <f>IF(OR(LEFT(J14,1)=CHAR(32),LEFT(J14,1)=CHAR(9),LEFT(J14,1)=CHAR(160),indenture(J14)&gt;0),"NO","BOLD")&amp;L14</f>
        <v>NO%</v>
      </c>
      <c r="N14" s="6" t="s">
        <v>738</v>
      </c>
      <c r="O14" s="6" t="s">
        <v>689</v>
      </c>
      <c r="P14" s="5" t="str">
        <f t="shared" si="3"/>
        <v>%</v>
      </c>
      <c r="Q14" t="str">
        <f>IF(OR(LEFT(N14,1)=CHAR(32),LEFT(N14,1)=CHAR(9),LEFT(N14,1)=CHAR(160),indenture(N14)&gt;0),"NO","BOLD")&amp;P14</f>
        <v>NO%</v>
      </c>
      <c r="R14" s="6" t="s">
        <v>738</v>
      </c>
      <c r="S14" s="6" t="s">
        <v>689</v>
      </c>
      <c r="T14" s="5" t="str">
        <f t="shared" si="4"/>
        <v>%</v>
      </c>
      <c r="U14" t="str">
        <f>IF(OR(LEFT(R14,1)=CHAR(32),LEFT(R14,1)=CHAR(9),LEFT(R14,1)=CHAR(160),indenture(R14)&gt;0),"NO","BOLD")&amp;T14</f>
        <v>NO%</v>
      </c>
      <c r="V14" s="6" t="s">
        <v>738</v>
      </c>
      <c r="W14" s="6" t="s">
        <v>689</v>
      </c>
      <c r="X14" s="5" t="str">
        <f t="shared" si="5"/>
        <v>%</v>
      </c>
      <c r="Y14" t="str">
        <f>IF(OR(LEFT(V14,1)=CHAR(32),LEFT(V14,1)=CHAR(9),LEFT(V14,1)=CHAR(160),indenture(V14)&gt;0),"NO","BOLD")&amp;X14</f>
        <v>NO%</v>
      </c>
    </row>
    <row r="15" spans="1:25">
      <c r="A15">
        <v>14</v>
      </c>
      <c r="B15" s="6" t="s">
        <v>739</v>
      </c>
      <c r="C15" s="6" t="s">
        <v>690</v>
      </c>
      <c r="D15" s="5" t="str">
        <f t="shared" si="0"/>
        <v>%</v>
      </c>
      <c r="E15" t="str">
        <f>IF(OR(LEFT(B15,1)=CHAR(32),LEFT(B15,1)=CHAR(9),LEFT(B15,1)=CHAR(160),indenture(B15)&gt;0),"NO","BOLD")&amp;D15</f>
        <v>NO%</v>
      </c>
      <c r="F15" s="6" t="s">
        <v>739</v>
      </c>
      <c r="G15" s="6" t="s">
        <v>690</v>
      </c>
      <c r="H15" s="5" t="str">
        <f t="shared" si="1"/>
        <v>%</v>
      </c>
      <c r="I15" t="str">
        <f>IF(OR(LEFT(F15,1)=CHAR(32),LEFT(F15,1)=CHAR(9),LEFT(F15,1)=CHAR(160),indenture(F15)&gt;0),"NO","BOLD")&amp;H15</f>
        <v>NO%</v>
      </c>
      <c r="J15" s="6" t="s">
        <v>739</v>
      </c>
      <c r="K15" s="6" t="s">
        <v>690</v>
      </c>
      <c r="L15" s="5" t="str">
        <f t="shared" si="2"/>
        <v>%</v>
      </c>
      <c r="M15" t="str">
        <f>IF(OR(LEFT(J15,1)=CHAR(32),LEFT(J15,1)=CHAR(9),LEFT(J15,1)=CHAR(160),indenture(J15)&gt;0),"NO","BOLD")&amp;L15</f>
        <v>NO%</v>
      </c>
      <c r="N15" s="6" t="s">
        <v>739</v>
      </c>
      <c r="O15" s="6" t="s">
        <v>690</v>
      </c>
      <c r="P15" s="5" t="str">
        <f t="shared" si="3"/>
        <v>%</v>
      </c>
      <c r="Q15" t="str">
        <f>IF(OR(LEFT(N15,1)=CHAR(32),LEFT(N15,1)=CHAR(9),LEFT(N15,1)=CHAR(160),indenture(N15)&gt;0),"NO","BOLD")&amp;P15</f>
        <v>NO%</v>
      </c>
      <c r="R15" s="6" t="s">
        <v>739</v>
      </c>
      <c r="S15" s="6" t="s">
        <v>690</v>
      </c>
      <c r="T15" s="5" t="str">
        <f t="shared" si="4"/>
        <v>%</v>
      </c>
      <c r="U15" t="str">
        <f>IF(OR(LEFT(R15,1)=CHAR(32),LEFT(R15,1)=CHAR(9),LEFT(R15,1)=CHAR(160),indenture(R15)&gt;0),"NO","BOLD")&amp;T15</f>
        <v>NO%</v>
      </c>
      <c r="V15" s="6" t="s">
        <v>739</v>
      </c>
      <c r="W15" s="6" t="s">
        <v>690</v>
      </c>
      <c r="X15" s="5" t="str">
        <f t="shared" si="5"/>
        <v>%</v>
      </c>
      <c r="Y15" t="str">
        <f>IF(OR(LEFT(V15,1)=CHAR(32),LEFT(V15,1)=CHAR(9),LEFT(V15,1)=CHAR(160),indenture(V15)&gt;0),"NO","BOLD")&amp;X15</f>
        <v>NO%</v>
      </c>
    </row>
    <row r="16" spans="1:25">
      <c r="A16">
        <v>15</v>
      </c>
      <c r="B16" s="6" t="s">
        <v>740</v>
      </c>
      <c r="C16" s="7" t="s">
        <v>691</v>
      </c>
      <c r="D16" s="5" t="str">
        <f t="shared" si="0"/>
        <v>%</v>
      </c>
      <c r="E16" t="str">
        <f>IF(OR(LEFT(B16,1)=CHAR(32),LEFT(B16,1)=CHAR(9),LEFT(B16,1)=CHAR(160),indenture(B16)&gt;0),"NO","BOLD")&amp;D16</f>
        <v>NO%</v>
      </c>
      <c r="F16" s="6" t="s">
        <v>740</v>
      </c>
      <c r="G16" s="7" t="s">
        <v>691</v>
      </c>
      <c r="H16" s="5" t="str">
        <f t="shared" si="1"/>
        <v>%</v>
      </c>
      <c r="I16" t="str">
        <f>IF(OR(LEFT(F16,1)=CHAR(32),LEFT(F16,1)=CHAR(9),LEFT(F16,1)=CHAR(160),indenture(F16)&gt;0),"NO","BOLD")&amp;H16</f>
        <v>NO%</v>
      </c>
      <c r="J16" s="6" t="s">
        <v>740</v>
      </c>
      <c r="K16" s="7" t="s">
        <v>691</v>
      </c>
      <c r="L16" s="5" t="str">
        <f t="shared" si="2"/>
        <v>%</v>
      </c>
      <c r="M16" t="str">
        <f>IF(OR(LEFT(J16,1)=CHAR(32),LEFT(J16,1)=CHAR(9),LEFT(J16,1)=CHAR(160),indenture(J16)&gt;0),"NO","BOLD")&amp;L16</f>
        <v>NO%</v>
      </c>
      <c r="N16" s="6" t="s">
        <v>740</v>
      </c>
      <c r="O16" s="7" t="s">
        <v>691</v>
      </c>
      <c r="P16" s="5" t="str">
        <f t="shared" si="3"/>
        <v>%</v>
      </c>
      <c r="Q16" t="str">
        <f>IF(OR(LEFT(N16,1)=CHAR(32),LEFT(N16,1)=CHAR(9),LEFT(N16,1)=CHAR(160),indenture(N16)&gt;0),"NO","BOLD")&amp;P16</f>
        <v>NO%</v>
      </c>
      <c r="R16" s="6" t="s">
        <v>740</v>
      </c>
      <c r="S16" s="7" t="s">
        <v>691</v>
      </c>
      <c r="T16" s="5" t="str">
        <f t="shared" si="4"/>
        <v>%</v>
      </c>
      <c r="U16" t="str">
        <f>IF(OR(LEFT(R16,1)=CHAR(32),LEFT(R16,1)=CHAR(9),LEFT(R16,1)=CHAR(160),indenture(R16)&gt;0),"NO","BOLD")&amp;T16</f>
        <v>NO%</v>
      </c>
      <c r="V16" s="6" t="s">
        <v>740</v>
      </c>
      <c r="W16" s="7" t="s">
        <v>691</v>
      </c>
      <c r="X16" s="5" t="str">
        <f t="shared" si="5"/>
        <v>%</v>
      </c>
      <c r="Y16" t="str">
        <f>IF(OR(LEFT(V16,1)=CHAR(32),LEFT(V16,1)=CHAR(9),LEFT(V16,1)=CHAR(160),indenture(V16)&gt;0),"NO","BOLD")&amp;X16</f>
        <v>NO%</v>
      </c>
    </row>
    <row r="17" spans="1:25">
      <c r="A17">
        <v>16</v>
      </c>
      <c r="B17" s="6"/>
      <c r="C17" s="6"/>
      <c r="D17" s="5" t="str">
        <f t="shared" si="0"/>
        <v/>
      </c>
      <c r="E17" t="str">
        <f>IF(OR(LEFT(B17,1)=CHAR(32),LEFT(B17,1)=CHAR(9),LEFT(B17,1)=CHAR(160),indenture(B17)&gt;0),"NO","BOLD")&amp;D17</f>
        <v>BOLD</v>
      </c>
      <c r="F17" s="6"/>
      <c r="G17" s="6"/>
      <c r="H17" s="5" t="str">
        <f t="shared" si="1"/>
        <v/>
      </c>
      <c r="I17" t="str">
        <f>IF(OR(LEFT(F17,1)=CHAR(32),LEFT(F17,1)=CHAR(9),LEFT(F17,1)=CHAR(160),indenture(F17)&gt;0),"NO","BOLD")&amp;H17</f>
        <v>BOLD</v>
      </c>
      <c r="J17" s="6"/>
      <c r="K17" s="6"/>
      <c r="L17" s="5" t="str">
        <f t="shared" si="2"/>
        <v/>
      </c>
      <c r="M17" t="str">
        <f>IF(OR(LEFT(J17,1)=CHAR(32),LEFT(J17,1)=CHAR(9),LEFT(J17,1)=CHAR(160),indenture(J17)&gt;0),"NO","BOLD")&amp;L17</f>
        <v>BOLD</v>
      </c>
      <c r="N17" s="6"/>
      <c r="O17" s="6"/>
      <c r="P17" s="5" t="str">
        <f t="shared" si="3"/>
        <v/>
      </c>
      <c r="Q17" t="str">
        <f>IF(OR(LEFT(N17,1)=CHAR(32),LEFT(N17,1)=CHAR(9),LEFT(N17,1)=CHAR(160),indenture(N17)&gt;0),"NO","BOLD")&amp;P17</f>
        <v>BOLD</v>
      </c>
      <c r="R17" s="6"/>
      <c r="S17" s="6"/>
      <c r="T17" s="5" t="str">
        <f t="shared" si="4"/>
        <v/>
      </c>
      <c r="U17" t="str">
        <f>IF(OR(LEFT(R17,1)=CHAR(32),LEFT(R17,1)=CHAR(9),LEFT(R17,1)=CHAR(160),indenture(R17)&gt;0),"NO","BOLD")&amp;T17</f>
        <v>BOLD</v>
      </c>
      <c r="V17" s="6"/>
      <c r="W17" s="6"/>
      <c r="X17" s="5" t="str">
        <f t="shared" si="5"/>
        <v/>
      </c>
      <c r="Y17" t="str">
        <f>IF(OR(LEFT(V17,1)=CHAR(32),LEFT(V17,1)=CHAR(9),LEFT(V17,1)=CHAR(160),indenture(V17)&gt;0),"NO","BOLD")&amp;X17</f>
        <v>BOLD</v>
      </c>
    </row>
    <row r="18" spans="1:25">
      <c r="A18">
        <v>17</v>
      </c>
      <c r="B18" s="6" t="s">
        <v>680</v>
      </c>
      <c r="C18" s="6"/>
      <c r="D18" s="5" t="str">
        <f t="shared" si="0"/>
        <v/>
      </c>
      <c r="E18" t="str">
        <f>IF(OR(LEFT(B18,1)=CHAR(32),LEFT(B18,1)=CHAR(9),LEFT(B18,1)=CHAR(160),indenture(B18)&gt;0),"NO","BOLD")&amp;D18</f>
        <v>BOLD</v>
      </c>
      <c r="F18" s="6" t="s">
        <v>680</v>
      </c>
      <c r="G18" s="6"/>
      <c r="H18" s="5" t="str">
        <f t="shared" si="1"/>
        <v/>
      </c>
      <c r="I18" t="str">
        <f>IF(OR(LEFT(F18,1)=CHAR(32),LEFT(F18,1)=CHAR(9),LEFT(F18,1)=CHAR(160),indenture(F18)&gt;0),"NO","BOLD")&amp;H18</f>
        <v>BOLD</v>
      </c>
      <c r="J18" s="6" t="s">
        <v>680</v>
      </c>
      <c r="K18" s="6"/>
      <c r="L18" s="5" t="str">
        <f t="shared" si="2"/>
        <v/>
      </c>
      <c r="M18" t="str">
        <f>IF(OR(LEFT(J18,1)=CHAR(32),LEFT(J18,1)=CHAR(9),LEFT(J18,1)=CHAR(160),indenture(J18)&gt;0),"NO","BOLD")&amp;L18</f>
        <v>BOLD</v>
      </c>
      <c r="N18" s="6" t="s">
        <v>680</v>
      </c>
      <c r="O18" s="6"/>
      <c r="P18" s="5" t="str">
        <f t="shared" si="3"/>
        <v/>
      </c>
      <c r="Q18" t="str">
        <f>IF(OR(LEFT(N18,1)=CHAR(32),LEFT(N18,1)=CHAR(9),LEFT(N18,1)=CHAR(160),indenture(N18)&gt;0),"NO","BOLD")&amp;P18</f>
        <v>BOLD</v>
      </c>
      <c r="R18" s="6" t="s">
        <v>680</v>
      </c>
      <c r="S18" s="6"/>
      <c r="T18" s="5" t="str">
        <f t="shared" si="4"/>
        <v/>
      </c>
      <c r="U18" t="str">
        <f>IF(OR(LEFT(R18,1)=CHAR(32),LEFT(R18,1)=CHAR(9),LEFT(R18,1)=CHAR(160),indenture(R18)&gt;0),"NO","BOLD")&amp;T18</f>
        <v>BOLD</v>
      </c>
      <c r="V18" s="6" t="s">
        <v>680</v>
      </c>
      <c r="W18" s="6"/>
      <c r="X18" s="5" t="str">
        <f t="shared" si="5"/>
        <v/>
      </c>
      <c r="Y18" t="str">
        <f>IF(OR(LEFT(V18,1)=CHAR(32),LEFT(V18,1)=CHAR(9),LEFT(V18,1)=CHAR(160),indenture(V18)&gt;0),"NO","BOLD")&amp;X18</f>
        <v>BOLD</v>
      </c>
    </row>
    <row r="19" spans="1:25">
      <c r="A19">
        <v>18</v>
      </c>
      <c r="B19" s="6" t="s">
        <v>741</v>
      </c>
      <c r="C19" s="6" t="s">
        <v>692</v>
      </c>
      <c r="D19" s="5" t="str">
        <f t="shared" si="0"/>
        <v>%</v>
      </c>
      <c r="E19" t="str">
        <f>IF(OR(LEFT(B19,1)=CHAR(32),LEFT(B19,1)=CHAR(9),LEFT(B19,1)=CHAR(160),indenture(B19)&gt;0),"NO","BOLD")&amp;D19</f>
        <v>NO%</v>
      </c>
      <c r="F19" s="6" t="s">
        <v>741</v>
      </c>
      <c r="G19" s="6" t="s">
        <v>692</v>
      </c>
      <c r="H19" s="5" t="str">
        <f t="shared" si="1"/>
        <v>%</v>
      </c>
      <c r="I19" t="str">
        <f>IF(OR(LEFT(F19,1)=CHAR(32),LEFT(F19,1)=CHAR(9),LEFT(F19,1)=CHAR(160),indenture(F19)&gt;0),"NO","BOLD")&amp;H19</f>
        <v>NO%</v>
      </c>
      <c r="J19" s="6" t="s">
        <v>741</v>
      </c>
      <c r="K19" s="6" t="s">
        <v>692</v>
      </c>
      <c r="L19" s="5" t="str">
        <f t="shared" si="2"/>
        <v>%</v>
      </c>
      <c r="M19" t="str">
        <f>IF(OR(LEFT(J19,1)=CHAR(32),LEFT(J19,1)=CHAR(9),LEFT(J19,1)=CHAR(160),indenture(J19)&gt;0),"NO","BOLD")&amp;L19</f>
        <v>NO%</v>
      </c>
      <c r="N19" s="6" t="s">
        <v>741</v>
      </c>
      <c r="O19" s="6" t="s">
        <v>692</v>
      </c>
      <c r="P19" s="5" t="str">
        <f t="shared" si="3"/>
        <v>%</v>
      </c>
      <c r="Q19" t="str">
        <f>IF(OR(LEFT(N19,1)=CHAR(32),LEFT(N19,1)=CHAR(9),LEFT(N19,1)=CHAR(160),indenture(N19)&gt;0),"NO","BOLD")&amp;P19</f>
        <v>NO%</v>
      </c>
      <c r="R19" s="6" t="s">
        <v>741</v>
      </c>
      <c r="S19" s="6" t="s">
        <v>692</v>
      </c>
      <c r="T19" s="5" t="str">
        <f t="shared" si="4"/>
        <v>%</v>
      </c>
      <c r="U19" t="str">
        <f>IF(OR(LEFT(R19,1)=CHAR(32),LEFT(R19,1)=CHAR(9),LEFT(R19,1)=CHAR(160),indenture(R19)&gt;0),"NO","BOLD")&amp;T19</f>
        <v>NO%</v>
      </c>
      <c r="V19" s="6" t="s">
        <v>741</v>
      </c>
      <c r="W19" s="6" t="s">
        <v>692</v>
      </c>
      <c r="X19" s="5" t="str">
        <f t="shared" si="5"/>
        <v>%</v>
      </c>
      <c r="Y19" t="str">
        <f>IF(OR(LEFT(V19,1)=CHAR(32),LEFT(V19,1)=CHAR(9),LEFT(V19,1)=CHAR(160),indenture(V19)&gt;0),"NO","BOLD")&amp;X19</f>
        <v>NO%</v>
      </c>
    </row>
    <row r="20" spans="1:25">
      <c r="A20">
        <v>19</v>
      </c>
      <c r="B20" s="6" t="s">
        <v>742</v>
      </c>
      <c r="C20" s="6" t="s">
        <v>693</v>
      </c>
      <c r="D20" s="5" t="str">
        <f t="shared" si="0"/>
        <v>%</v>
      </c>
      <c r="E20" t="str">
        <f>IF(OR(LEFT(B20,1)=CHAR(32),LEFT(B20,1)=CHAR(9),LEFT(B20,1)=CHAR(160),indenture(B20)&gt;0),"NO","BOLD")&amp;D20</f>
        <v>NO%</v>
      </c>
      <c r="F20" s="6" t="s">
        <v>742</v>
      </c>
      <c r="G20" s="6" t="s">
        <v>693</v>
      </c>
      <c r="H20" s="5" t="str">
        <f t="shared" si="1"/>
        <v>%</v>
      </c>
      <c r="I20" t="str">
        <f>IF(OR(LEFT(F20,1)=CHAR(32),LEFT(F20,1)=CHAR(9),LEFT(F20,1)=CHAR(160),indenture(F20)&gt;0),"NO","BOLD")&amp;H20</f>
        <v>NO%</v>
      </c>
      <c r="J20" s="6" t="s">
        <v>742</v>
      </c>
      <c r="K20" s="6" t="s">
        <v>693</v>
      </c>
      <c r="L20" s="5" t="str">
        <f t="shared" si="2"/>
        <v>%</v>
      </c>
      <c r="M20" t="str">
        <f>IF(OR(LEFT(J20,1)=CHAR(32),LEFT(J20,1)=CHAR(9),LEFT(J20,1)=CHAR(160),indenture(J20)&gt;0),"NO","BOLD")&amp;L20</f>
        <v>NO%</v>
      </c>
      <c r="N20" s="6" t="s">
        <v>742</v>
      </c>
      <c r="O20" s="6" t="s">
        <v>693</v>
      </c>
      <c r="P20" s="5" t="str">
        <f t="shared" si="3"/>
        <v>%</v>
      </c>
      <c r="Q20" t="str">
        <f>IF(OR(LEFT(N20,1)=CHAR(32),LEFT(N20,1)=CHAR(9),LEFT(N20,1)=CHAR(160),indenture(N20)&gt;0),"NO","BOLD")&amp;P20</f>
        <v>NO%</v>
      </c>
      <c r="R20" s="6" t="s">
        <v>742</v>
      </c>
      <c r="S20" s="6" t="s">
        <v>693</v>
      </c>
      <c r="T20" s="5" t="str">
        <f t="shared" si="4"/>
        <v>%</v>
      </c>
      <c r="U20" t="str">
        <f>IF(OR(LEFT(R20,1)=CHAR(32),LEFT(R20,1)=CHAR(9),LEFT(R20,1)=CHAR(160),indenture(R20)&gt;0),"NO","BOLD")&amp;T20</f>
        <v>NO%</v>
      </c>
      <c r="V20" s="6" t="s">
        <v>742</v>
      </c>
      <c r="W20" s="6" t="s">
        <v>693</v>
      </c>
      <c r="X20" s="5" t="str">
        <f t="shared" si="5"/>
        <v>%</v>
      </c>
      <c r="Y20" t="str">
        <f>IF(OR(LEFT(V20,1)=CHAR(32),LEFT(V20,1)=CHAR(9),LEFT(V20,1)=CHAR(160),indenture(V20)&gt;0),"NO","BOLD")&amp;X20</f>
        <v>NO%</v>
      </c>
    </row>
    <row r="21" spans="1:25">
      <c r="A21">
        <v>20</v>
      </c>
      <c r="B21" s="12" t="s">
        <v>765</v>
      </c>
      <c r="C21" s="6" t="s">
        <v>694</v>
      </c>
      <c r="D21" s="5" t="str">
        <f t="shared" si="0"/>
        <v>%</v>
      </c>
      <c r="E21" t="str">
        <f>IF(OR(LEFT(B21,1)=CHAR(32),LEFT(B21,1)=CHAR(9),LEFT(B21,1)=CHAR(160),indenture(B21)&gt;0),"NO","BOLD")&amp;D21</f>
        <v>NO%</v>
      </c>
      <c r="F21" s="12" t="s">
        <v>765</v>
      </c>
      <c r="G21" s="7" t="s">
        <v>694</v>
      </c>
      <c r="H21" s="5" t="str">
        <f t="shared" si="1"/>
        <v>%</v>
      </c>
      <c r="I21" t="str">
        <f>IF(OR(LEFT(F21,1)=CHAR(32),LEFT(F21,1)=CHAR(9),LEFT(F21,1)=CHAR(160),indenture(F21)&gt;0),"NO","BOLD")&amp;H21</f>
        <v>NO%</v>
      </c>
      <c r="J21" s="12" t="s">
        <v>765</v>
      </c>
      <c r="K21" s="7" t="s">
        <v>694</v>
      </c>
      <c r="L21" s="5" t="str">
        <f t="shared" si="2"/>
        <v>%</v>
      </c>
      <c r="M21" t="str">
        <f>IF(OR(LEFT(J21,1)=CHAR(32),LEFT(J21,1)=CHAR(9),LEFT(J21,1)=CHAR(160),indenture(J21)&gt;0),"NO","BOLD")&amp;L21</f>
        <v>NO%</v>
      </c>
      <c r="N21" s="12" t="s">
        <v>765</v>
      </c>
      <c r="O21" s="7" t="s">
        <v>694</v>
      </c>
      <c r="P21" s="5" t="str">
        <f t="shared" si="3"/>
        <v>%</v>
      </c>
      <c r="Q21" t="str">
        <f>IF(OR(LEFT(N21,1)=CHAR(32),LEFT(N21,1)=CHAR(9),LEFT(N21,1)=CHAR(160),indenture(N21)&gt;0),"NO","BOLD")&amp;P21</f>
        <v>NO%</v>
      </c>
      <c r="R21" s="12" t="s">
        <v>765</v>
      </c>
      <c r="S21" s="7" t="s">
        <v>694</v>
      </c>
      <c r="T21" s="5" t="str">
        <f t="shared" si="4"/>
        <v>%</v>
      </c>
      <c r="U21" t="str">
        <f>IF(OR(LEFT(R21,1)=CHAR(32),LEFT(R21,1)=CHAR(9),LEFT(R21,1)=CHAR(160),indenture(R21)&gt;0),"NO","BOLD")&amp;T21</f>
        <v>NO%</v>
      </c>
      <c r="V21" s="12" t="s">
        <v>765</v>
      </c>
      <c r="W21" s="7" t="s">
        <v>694</v>
      </c>
      <c r="X21" s="5" t="str">
        <f t="shared" si="5"/>
        <v>%</v>
      </c>
      <c r="Y21" t="str">
        <f>IF(OR(LEFT(V21,1)=CHAR(32),LEFT(V21,1)=CHAR(9),LEFT(V21,1)=CHAR(160),indenture(V21)&gt;0),"NO","BOLD")&amp;X21</f>
        <v>NO%</v>
      </c>
    </row>
    <row r="22" spans="1:25">
      <c r="A22">
        <v>21</v>
      </c>
      <c r="B22" s="6"/>
      <c r="C22" s="7"/>
      <c r="D22" s="5" t="str">
        <f t="shared" si="0"/>
        <v/>
      </c>
      <c r="E22" t="str">
        <f>IF(OR(LEFT(B22,1)=CHAR(32),LEFT(B22,1)=CHAR(9),LEFT(B22,1)=CHAR(160),indenture(B22)&gt;0),"NO","BOLD")&amp;D22</f>
        <v>BOLD</v>
      </c>
      <c r="F22" s="6"/>
      <c r="G22" s="7"/>
      <c r="H22" s="5" t="str">
        <f t="shared" si="1"/>
        <v/>
      </c>
      <c r="I22" t="str">
        <f>IF(OR(LEFT(F22,1)=CHAR(32),LEFT(F22,1)=CHAR(9),LEFT(F22,1)=CHAR(160),indenture(F22)&gt;0),"NO","BOLD")&amp;H22</f>
        <v>BOLD</v>
      </c>
      <c r="J22" s="6"/>
      <c r="K22" s="7"/>
      <c r="L22" s="5" t="str">
        <f t="shared" si="2"/>
        <v/>
      </c>
      <c r="M22" t="str">
        <f>IF(OR(LEFT(J22,1)=CHAR(32),LEFT(J22,1)=CHAR(9),LEFT(J22,1)=CHAR(160),indenture(J22)&gt;0),"NO","BOLD")&amp;L22</f>
        <v>BOLD</v>
      </c>
      <c r="N22" s="6"/>
      <c r="O22" s="7"/>
      <c r="P22" s="5" t="str">
        <f t="shared" si="3"/>
        <v/>
      </c>
      <c r="Q22" t="str">
        <f>IF(OR(LEFT(N22,1)=CHAR(32),LEFT(N22,1)=CHAR(9),LEFT(N22,1)=CHAR(160),indenture(N22)&gt;0),"NO","BOLD")&amp;P22</f>
        <v>BOLD</v>
      </c>
      <c r="R22" s="6"/>
      <c r="S22" s="7"/>
      <c r="T22" s="5" t="str">
        <f t="shared" si="4"/>
        <v/>
      </c>
      <c r="U22" t="str">
        <f>IF(OR(LEFT(R22,1)=CHAR(32),LEFT(R22,1)=CHAR(9),LEFT(R22,1)=CHAR(160),indenture(R22)&gt;0),"NO","BOLD")&amp;T22</f>
        <v>BOLD</v>
      </c>
      <c r="V22" s="6"/>
      <c r="W22" s="7"/>
      <c r="X22" s="5" t="str">
        <f t="shared" si="5"/>
        <v/>
      </c>
      <c r="Y22" t="str">
        <f>IF(OR(LEFT(V22,1)=CHAR(32),LEFT(V22,1)=CHAR(9),LEFT(V22,1)=CHAR(160),indenture(V22)&gt;0),"NO","BOLD")&amp;X22</f>
        <v>BOLD</v>
      </c>
    </row>
    <row r="23" spans="1:25">
      <c r="A23">
        <v>22</v>
      </c>
      <c r="B23" s="6"/>
      <c r="C23" s="6"/>
      <c r="D23" s="5" t="str">
        <f t="shared" si="0"/>
        <v/>
      </c>
      <c r="E23" t="str">
        <f>IF(OR(LEFT(B23,1)=CHAR(32),LEFT(B23,1)=CHAR(9),LEFT(B23,1)=CHAR(160),indenture(B23)&gt;0),"NO","BOLD")&amp;D23</f>
        <v>BOLD</v>
      </c>
      <c r="F23" s="6"/>
      <c r="G23" s="6"/>
      <c r="H23" s="5" t="str">
        <f t="shared" si="1"/>
        <v/>
      </c>
      <c r="I23" t="str">
        <f>IF(OR(LEFT(F23,1)=CHAR(32),LEFT(F23,1)=CHAR(9),LEFT(F23,1)=CHAR(160),indenture(F23)&gt;0),"NO","BOLD")&amp;H23</f>
        <v>BOLD</v>
      </c>
      <c r="J23" s="6"/>
      <c r="K23" s="6"/>
      <c r="L23" s="5" t="str">
        <f t="shared" si="2"/>
        <v/>
      </c>
      <c r="M23" t="str">
        <f>IF(OR(LEFT(J23,1)=CHAR(32),LEFT(J23,1)=CHAR(9),LEFT(J23,1)=CHAR(160),indenture(J23)&gt;0),"NO","BOLD")&amp;L23</f>
        <v>BOLD</v>
      </c>
      <c r="N23" s="6"/>
      <c r="O23" s="6"/>
      <c r="P23" s="5" t="str">
        <f t="shared" si="3"/>
        <v/>
      </c>
      <c r="Q23" t="str">
        <f>IF(OR(LEFT(N23,1)=CHAR(32),LEFT(N23,1)=CHAR(9),LEFT(N23,1)=CHAR(160),indenture(N23)&gt;0),"NO","BOLD")&amp;P23</f>
        <v>BOLD</v>
      </c>
      <c r="R23" s="6"/>
      <c r="S23" s="6"/>
      <c r="T23" s="5" t="str">
        <f t="shared" si="4"/>
        <v/>
      </c>
      <c r="U23" t="str">
        <f>IF(OR(LEFT(R23,1)=CHAR(32),LEFT(R23,1)=CHAR(9),LEFT(R23,1)=CHAR(160),indenture(R23)&gt;0),"NO","BOLD")&amp;T23</f>
        <v>BOLD</v>
      </c>
      <c r="V23" s="6"/>
      <c r="W23" s="6"/>
      <c r="X23" s="5" t="str">
        <f t="shared" si="5"/>
        <v/>
      </c>
      <c r="Y23" t="str">
        <f>IF(OR(LEFT(V23,1)=CHAR(32),LEFT(V23,1)=CHAR(9),LEFT(V23,1)=CHAR(160),indenture(V23)&gt;0),"NO","BOLD")&amp;X23</f>
        <v>BOLD</v>
      </c>
    </row>
    <row r="24" spans="1:25">
      <c r="A24">
        <v>23</v>
      </c>
      <c r="B24" s="6"/>
      <c r="C24" s="6"/>
      <c r="D24" s="5" t="str">
        <f t="shared" si="0"/>
        <v/>
      </c>
      <c r="E24" t="str">
        <f>IF(OR(LEFT(B24,1)=CHAR(32),LEFT(B24,1)=CHAR(9),LEFT(B24,1)=CHAR(160),indenture(B24)&gt;0),"NO","BOLD")&amp;D24</f>
        <v>BOLD</v>
      </c>
      <c r="F24" s="6"/>
      <c r="G24" s="6"/>
      <c r="H24" s="5" t="str">
        <f t="shared" si="1"/>
        <v/>
      </c>
      <c r="I24" t="str">
        <f>IF(OR(LEFT(F24,1)=CHAR(32),LEFT(F24,1)=CHAR(9),LEFT(F24,1)=CHAR(160),indenture(F24)&gt;0),"NO","BOLD")&amp;H24</f>
        <v>BOLD</v>
      </c>
      <c r="J24" s="6"/>
      <c r="K24" s="6"/>
      <c r="L24" s="5" t="str">
        <f t="shared" si="2"/>
        <v/>
      </c>
      <c r="M24" t="str">
        <f>IF(OR(LEFT(J24,1)=CHAR(32),LEFT(J24,1)=CHAR(9),LEFT(J24,1)=CHAR(160),indenture(J24)&gt;0),"NO","BOLD")&amp;L24</f>
        <v>BOLD</v>
      </c>
      <c r="N24" s="6"/>
      <c r="O24" s="6"/>
      <c r="P24" s="5" t="str">
        <f t="shared" si="3"/>
        <v/>
      </c>
      <c r="Q24" t="str">
        <f>IF(OR(LEFT(N24,1)=CHAR(32),LEFT(N24,1)=CHAR(9),LEFT(N24,1)=CHAR(160),indenture(N24)&gt;0),"NO","BOLD")&amp;P24</f>
        <v>BOLD</v>
      </c>
      <c r="R24" s="6"/>
      <c r="S24" s="6"/>
      <c r="T24" s="5" t="str">
        <f t="shared" si="4"/>
        <v/>
      </c>
      <c r="U24" t="str">
        <f>IF(OR(LEFT(R24,1)=CHAR(32),LEFT(R24,1)=CHAR(9),LEFT(R24,1)=CHAR(160),indenture(R24)&gt;0),"NO","BOLD")&amp;T24</f>
        <v>BOLD</v>
      </c>
      <c r="V24" s="6"/>
      <c r="W24" s="6"/>
      <c r="X24" s="5" t="str">
        <f t="shared" si="5"/>
        <v/>
      </c>
      <c r="Y24" t="str">
        <f>IF(OR(LEFT(V24,1)=CHAR(32),LEFT(V24,1)=CHAR(9),LEFT(V24,1)=CHAR(160),indenture(V24)&gt;0),"NO","BOLD")&amp;X24</f>
        <v>BOLD</v>
      </c>
    </row>
    <row r="25" spans="1:25">
      <c r="A25">
        <v>24</v>
      </c>
      <c r="B25" s="6"/>
      <c r="C25" s="6"/>
      <c r="D25" s="5" t="str">
        <f t="shared" si="0"/>
        <v/>
      </c>
      <c r="E25" t="str">
        <f>IF(OR(LEFT(B25,1)=CHAR(32),LEFT(B25,1)=CHAR(9),LEFT(B25,1)=CHAR(160),indenture(B25)&gt;0),"NO","BOLD")&amp;D25</f>
        <v>BOLD</v>
      </c>
      <c r="F25" s="6"/>
      <c r="G25" s="6"/>
      <c r="H25" s="5" t="str">
        <f t="shared" si="1"/>
        <v/>
      </c>
      <c r="I25" t="str">
        <f>IF(OR(LEFT(F25,1)=CHAR(32),LEFT(F25,1)=CHAR(9),LEFT(F25,1)=CHAR(160),indenture(F25)&gt;0),"NO","BOLD")&amp;H25</f>
        <v>BOLD</v>
      </c>
      <c r="J25" s="6"/>
      <c r="K25" s="6"/>
      <c r="L25" s="5" t="str">
        <f t="shared" si="2"/>
        <v/>
      </c>
      <c r="M25" t="str">
        <f>IF(OR(LEFT(J25,1)=CHAR(32),LEFT(J25,1)=CHAR(9),LEFT(J25,1)=CHAR(160),indenture(J25)&gt;0),"NO","BOLD")&amp;L25</f>
        <v>BOLD</v>
      </c>
      <c r="N25" s="6"/>
      <c r="O25" s="6"/>
      <c r="P25" s="5" t="str">
        <f t="shared" si="3"/>
        <v/>
      </c>
      <c r="Q25" t="str">
        <f>IF(OR(LEFT(N25,1)=CHAR(32),LEFT(N25,1)=CHAR(9),LEFT(N25,1)=CHAR(160),indenture(N25)&gt;0),"NO","BOLD")&amp;P25</f>
        <v>BOLD</v>
      </c>
      <c r="R25" s="6"/>
      <c r="S25" s="6"/>
      <c r="T25" s="5" t="str">
        <f t="shared" si="4"/>
        <v/>
      </c>
      <c r="U25" t="str">
        <f>IF(OR(LEFT(R25,1)=CHAR(32),LEFT(R25,1)=CHAR(9),LEFT(R25,1)=CHAR(160),indenture(R25)&gt;0),"NO","BOLD")&amp;T25</f>
        <v>BOLD</v>
      </c>
      <c r="V25" s="6"/>
      <c r="W25" s="6"/>
      <c r="X25" s="5" t="str">
        <f t="shared" si="5"/>
        <v/>
      </c>
      <c r="Y25" t="str">
        <f>IF(OR(LEFT(V25,1)=CHAR(32),LEFT(V25,1)=CHAR(9),LEFT(V25,1)=CHAR(160),indenture(V25)&gt;0),"NO","BOLD")&amp;X25</f>
        <v>BOLD</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8">
    <tabColor rgb="FF00B050"/>
  </sheetPr>
  <dimension ref="B1:X122"/>
  <sheetViews>
    <sheetView showGridLines="0" showRowColHeaders="0" workbookViewId="0">
      <pane ySplit="5" topLeftCell="A6" activePane="bottomLeft" state="frozenSplit"/>
      <selection pane="bottomLeft" activeCell="U136" sqref="U136"/>
    </sheetView>
  </sheetViews>
  <sheetFormatPr baseColWidth="10" defaultColWidth="8.83203125" defaultRowHeight="15"/>
  <cols>
    <col min="1" max="1" width="1.6640625" customWidth="1"/>
  </cols>
  <sheetData>
    <row r="1" spans="2:24" ht="5" customHeight="1"/>
    <row r="2" spans="2:24" ht="15" customHeight="1"/>
    <row r="3" spans="2:24" ht="15" customHeight="1"/>
    <row r="4" spans="2:24" ht="15" customHeight="1"/>
    <row r="5" spans="2:24" ht="5" customHeight="1"/>
    <row r="6" spans="2:24">
      <c r="B6" s="215"/>
      <c r="C6" s="207"/>
      <c r="D6" s="209"/>
      <c r="E6" s="207"/>
      <c r="F6" s="207"/>
      <c r="G6" s="207"/>
      <c r="H6" s="207"/>
      <c r="I6" s="207"/>
      <c r="J6" s="207"/>
      <c r="K6" s="207"/>
      <c r="L6" s="207"/>
      <c r="M6" s="207"/>
      <c r="N6" s="207"/>
      <c r="O6" s="207"/>
      <c r="P6" s="207"/>
      <c r="Q6" s="207"/>
      <c r="R6" s="207"/>
      <c r="S6" s="216"/>
      <c r="T6" s="207"/>
      <c r="U6" s="208"/>
      <c r="V6" s="207"/>
      <c r="W6" s="207"/>
      <c r="X6" s="207"/>
    </row>
    <row r="7" spans="2:24">
      <c r="B7" s="207"/>
      <c r="C7" s="207"/>
      <c r="D7" s="207"/>
      <c r="E7" s="207"/>
      <c r="F7" s="207"/>
      <c r="G7" s="207"/>
      <c r="H7" s="207"/>
      <c r="I7" s="207"/>
      <c r="J7" s="207"/>
      <c r="K7" s="207"/>
      <c r="L7" s="207"/>
      <c r="M7" s="207"/>
      <c r="N7" s="207"/>
      <c r="O7" s="207"/>
      <c r="P7" s="207"/>
      <c r="Q7" s="207"/>
      <c r="R7" s="207"/>
      <c r="S7" s="207"/>
      <c r="T7" s="207"/>
      <c r="U7" s="207"/>
      <c r="V7" s="207"/>
      <c r="W7" s="207"/>
      <c r="X7" s="207"/>
    </row>
    <row r="8" spans="2:24">
      <c r="B8" s="207"/>
      <c r="C8" s="207"/>
      <c r="D8" s="207"/>
      <c r="E8" s="207"/>
      <c r="F8" s="207"/>
      <c r="G8" s="207"/>
      <c r="H8" s="207"/>
      <c r="I8" s="207"/>
      <c r="J8" s="207"/>
      <c r="K8" s="207"/>
      <c r="L8" s="207"/>
      <c r="M8" s="207"/>
      <c r="N8" s="207"/>
      <c r="O8" s="207"/>
      <c r="P8" s="207"/>
      <c r="Q8" s="207"/>
      <c r="R8" s="207"/>
      <c r="S8" s="207"/>
      <c r="T8" s="207"/>
      <c r="U8" s="207"/>
      <c r="V8" s="207"/>
      <c r="W8" s="207"/>
      <c r="X8" s="207"/>
    </row>
    <row r="9" spans="2:24">
      <c r="B9" s="207"/>
      <c r="C9" s="207"/>
      <c r="D9" s="207"/>
      <c r="E9" s="207"/>
      <c r="F9" s="207"/>
      <c r="G9" s="207"/>
      <c r="H9" s="207"/>
      <c r="I9" s="207"/>
      <c r="J9" s="207"/>
      <c r="K9" s="207"/>
      <c r="L9" s="207"/>
      <c r="M9" s="207"/>
      <c r="N9" s="207"/>
      <c r="O9" s="207"/>
      <c r="P9" s="207"/>
      <c r="Q9" s="207"/>
      <c r="R9" s="207"/>
      <c r="S9" s="207"/>
      <c r="T9" s="207"/>
      <c r="U9" s="207"/>
      <c r="V9" s="207"/>
      <c r="W9" s="207"/>
      <c r="X9" s="207"/>
    </row>
    <row r="10" spans="2:24">
      <c r="B10" s="208"/>
      <c r="C10" s="207"/>
      <c r="D10" s="211" t="s">
        <v>1294</v>
      </c>
      <c r="E10" s="211"/>
      <c r="F10" s="211"/>
      <c r="G10" s="211"/>
      <c r="H10" s="211"/>
      <c r="I10" s="211"/>
      <c r="J10" s="211"/>
      <c r="K10" s="211"/>
      <c r="L10" s="211"/>
      <c r="M10" s="211"/>
      <c r="N10" s="211"/>
      <c r="O10" s="211"/>
      <c r="P10" s="211"/>
      <c r="Q10" s="211"/>
      <c r="R10" s="211"/>
      <c r="S10" s="210"/>
      <c r="T10" s="207"/>
      <c r="U10" s="207"/>
      <c r="V10" s="207"/>
      <c r="W10" s="207"/>
      <c r="X10" s="207"/>
    </row>
    <row r="11" spans="2:24">
      <c r="B11" s="207"/>
      <c r="C11" s="207"/>
      <c r="D11" s="211"/>
      <c r="E11" s="211"/>
      <c r="F11" s="211"/>
      <c r="G11" s="211"/>
      <c r="H11" s="211"/>
      <c r="I11" s="211"/>
      <c r="J11" s="211"/>
      <c r="K11" s="211"/>
      <c r="L11" s="211"/>
      <c r="M11" s="211"/>
      <c r="N11" s="211"/>
      <c r="O11" s="211"/>
      <c r="P11" s="211"/>
      <c r="Q11" s="211"/>
      <c r="R11" s="211"/>
      <c r="S11" s="207"/>
      <c r="T11" s="207"/>
      <c r="U11" s="207"/>
      <c r="V11" s="207"/>
      <c r="W11" s="207"/>
      <c r="X11" s="207"/>
    </row>
    <row r="12" spans="2:24">
      <c r="B12" s="207"/>
      <c r="C12" s="207"/>
      <c r="S12" s="207"/>
      <c r="T12" s="207"/>
      <c r="U12" s="207"/>
      <c r="V12" s="207"/>
      <c r="W12" s="207"/>
      <c r="X12" s="207"/>
    </row>
    <row r="13" spans="2:24" ht="16" thickBot="1">
      <c r="B13" s="207"/>
      <c r="C13" s="207"/>
      <c r="D13" s="212" t="s">
        <v>1291</v>
      </c>
      <c r="E13" s="213"/>
      <c r="F13" s="213"/>
      <c r="G13" s="213"/>
      <c r="H13" s="213"/>
      <c r="I13" s="213"/>
      <c r="J13" s="213"/>
      <c r="K13" s="213"/>
      <c r="L13" s="213"/>
      <c r="M13" s="213"/>
      <c r="N13" s="213"/>
      <c r="O13" s="213"/>
      <c r="P13" s="213"/>
      <c r="Q13" s="213"/>
      <c r="R13" s="214"/>
      <c r="S13" s="207"/>
      <c r="T13" s="207"/>
      <c r="U13" s="207"/>
      <c r="V13" s="207"/>
      <c r="W13" s="207"/>
      <c r="X13" s="207"/>
    </row>
    <row r="14" spans="2:24">
      <c r="B14" s="207"/>
      <c r="C14" s="207"/>
      <c r="S14" s="207"/>
      <c r="T14" s="207"/>
      <c r="U14" s="207"/>
      <c r="V14" s="207"/>
      <c r="W14" s="207"/>
      <c r="X14" s="207"/>
    </row>
    <row r="15" spans="2:24">
      <c r="B15" s="207"/>
      <c r="C15" s="207"/>
      <c r="S15" s="207"/>
      <c r="T15" s="207"/>
      <c r="U15" s="207"/>
      <c r="V15" s="207"/>
      <c r="W15" s="207"/>
      <c r="X15" s="207"/>
    </row>
    <row r="16" spans="2:24">
      <c r="B16" s="207"/>
      <c r="C16" s="207"/>
      <c r="S16" s="207"/>
      <c r="T16" s="207"/>
      <c r="U16" s="207"/>
      <c r="V16" s="207"/>
      <c r="W16" s="207"/>
      <c r="X16" s="207"/>
    </row>
    <row r="17" spans="2:24">
      <c r="B17" s="207"/>
      <c r="C17" s="207"/>
      <c r="S17" s="207"/>
      <c r="T17" s="207"/>
      <c r="U17" s="207"/>
      <c r="V17" s="207"/>
      <c r="W17" s="207"/>
      <c r="X17" s="207"/>
    </row>
    <row r="18" spans="2:24">
      <c r="B18" s="207"/>
      <c r="C18" s="207"/>
      <c r="S18" s="207"/>
      <c r="T18" s="207"/>
      <c r="U18" s="207"/>
      <c r="V18" s="207"/>
      <c r="W18" s="207"/>
      <c r="X18" s="207"/>
    </row>
    <row r="19" spans="2:24">
      <c r="B19" s="207"/>
      <c r="C19" s="207"/>
      <c r="S19" s="207"/>
      <c r="T19" s="207"/>
      <c r="U19" s="207"/>
      <c r="V19" s="207"/>
      <c r="W19" s="207"/>
      <c r="X19" s="207"/>
    </row>
    <row r="20" spans="2:24">
      <c r="B20" s="207"/>
      <c r="C20" s="207"/>
      <c r="S20" s="207"/>
      <c r="T20" s="207"/>
      <c r="U20" s="207"/>
      <c r="V20" s="207"/>
      <c r="W20" s="207"/>
      <c r="X20" s="207"/>
    </row>
    <row r="21" spans="2:24">
      <c r="B21" s="207"/>
      <c r="C21" s="207"/>
      <c r="S21" s="207"/>
      <c r="T21" s="207"/>
      <c r="U21" s="207"/>
      <c r="V21" s="207"/>
      <c r="W21" s="207"/>
      <c r="X21" s="207"/>
    </row>
    <row r="22" spans="2:24">
      <c r="B22" s="207"/>
      <c r="C22" s="207"/>
      <c r="S22" s="207"/>
      <c r="T22" s="207"/>
      <c r="U22" s="207"/>
      <c r="V22" s="207"/>
      <c r="W22" s="207"/>
      <c r="X22" s="207"/>
    </row>
    <row r="23" spans="2:24">
      <c r="B23" s="207"/>
      <c r="C23" s="207"/>
      <c r="S23" s="207"/>
      <c r="T23" s="207"/>
      <c r="U23" s="207"/>
      <c r="V23" s="207"/>
      <c r="W23" s="207"/>
      <c r="X23" s="207"/>
    </row>
    <row r="24" spans="2:24">
      <c r="B24" s="207"/>
      <c r="C24" s="207"/>
      <c r="S24" s="207"/>
      <c r="T24" s="207"/>
      <c r="U24" s="207"/>
      <c r="V24" s="207"/>
      <c r="W24" s="207"/>
      <c r="X24" s="207"/>
    </row>
    <row r="25" spans="2:24">
      <c r="B25" s="207"/>
      <c r="C25" s="207"/>
      <c r="S25" s="207"/>
      <c r="T25" s="207"/>
      <c r="U25" s="207"/>
      <c r="V25" s="207"/>
      <c r="W25" s="207"/>
      <c r="X25" s="207"/>
    </row>
    <row r="26" spans="2:24">
      <c r="B26" s="207"/>
      <c r="C26" s="207"/>
      <c r="S26" s="207"/>
      <c r="T26" s="207"/>
      <c r="U26" s="207"/>
      <c r="V26" s="207"/>
      <c r="W26" s="207"/>
      <c r="X26" s="207"/>
    </row>
    <row r="27" spans="2:24">
      <c r="B27" s="207"/>
      <c r="C27" s="207"/>
      <c r="S27" s="207"/>
      <c r="T27" s="207"/>
      <c r="U27" s="207"/>
      <c r="V27" s="207"/>
      <c r="W27" s="207"/>
      <c r="X27" s="207"/>
    </row>
    <row r="28" spans="2:24">
      <c r="B28" s="207"/>
      <c r="C28" s="207"/>
      <c r="S28" s="207"/>
      <c r="T28" s="207"/>
      <c r="U28" s="207"/>
      <c r="V28" s="207"/>
      <c r="W28" s="207"/>
      <c r="X28" s="207"/>
    </row>
    <row r="29" spans="2:24">
      <c r="B29" s="207"/>
      <c r="C29" s="207"/>
      <c r="S29" s="207"/>
      <c r="T29" s="207"/>
      <c r="U29" s="207"/>
      <c r="V29" s="207"/>
      <c r="W29" s="207"/>
      <c r="X29" s="207"/>
    </row>
    <row r="30" spans="2:24">
      <c r="B30" s="207"/>
      <c r="C30" s="207"/>
      <c r="S30" s="207"/>
      <c r="T30" s="207"/>
      <c r="U30" s="207"/>
      <c r="V30" s="207"/>
      <c r="W30" s="207"/>
      <c r="X30" s="207"/>
    </row>
    <row r="31" spans="2:24">
      <c r="B31" s="207"/>
      <c r="C31" s="207"/>
      <c r="S31" s="207"/>
      <c r="T31" s="207"/>
      <c r="U31" s="207"/>
      <c r="V31" s="207"/>
      <c r="W31" s="207"/>
      <c r="X31" s="207"/>
    </row>
    <row r="32" spans="2:24">
      <c r="B32" s="207"/>
      <c r="C32" s="207"/>
      <c r="S32" s="207"/>
      <c r="T32" s="207"/>
      <c r="U32" s="207"/>
      <c r="V32" s="207"/>
      <c r="W32" s="207"/>
      <c r="X32" s="207"/>
    </row>
    <row r="33" spans="2:24">
      <c r="B33" s="207"/>
      <c r="C33" s="207"/>
      <c r="S33" s="207"/>
      <c r="T33" s="207"/>
      <c r="U33" s="207"/>
      <c r="V33" s="207"/>
      <c r="W33" s="207"/>
      <c r="X33" s="207"/>
    </row>
    <row r="34" spans="2:24">
      <c r="B34" s="207"/>
      <c r="C34" s="207"/>
      <c r="S34" s="207"/>
      <c r="T34" s="207"/>
      <c r="U34" s="207"/>
      <c r="V34" s="207"/>
      <c r="W34" s="207"/>
      <c r="X34" s="207"/>
    </row>
    <row r="35" spans="2:24">
      <c r="B35" s="207"/>
      <c r="C35" s="207"/>
      <c r="S35" s="207"/>
      <c r="T35" s="207"/>
      <c r="U35" s="207"/>
      <c r="V35" s="207"/>
      <c r="W35" s="207"/>
      <c r="X35" s="207"/>
    </row>
    <row r="36" spans="2:24">
      <c r="B36" s="207"/>
      <c r="C36" s="207"/>
      <c r="S36" s="207"/>
      <c r="T36" s="207"/>
      <c r="U36" s="207"/>
      <c r="V36" s="207"/>
      <c r="W36" s="207"/>
      <c r="X36" s="207"/>
    </row>
    <row r="37" spans="2:24">
      <c r="B37" s="207"/>
      <c r="C37" s="207"/>
      <c r="S37" s="207"/>
      <c r="T37" s="207"/>
      <c r="U37" s="207"/>
      <c r="V37" s="207"/>
      <c r="W37" s="207"/>
      <c r="X37" s="207"/>
    </row>
    <row r="38" spans="2:24">
      <c r="B38" s="207"/>
      <c r="C38" s="207"/>
      <c r="S38" s="207"/>
      <c r="T38" s="207"/>
      <c r="U38" s="207"/>
      <c r="V38" s="207"/>
      <c r="W38" s="207"/>
      <c r="X38" s="207"/>
    </row>
    <row r="39" spans="2:24">
      <c r="B39" s="207"/>
      <c r="C39" s="207"/>
      <c r="S39" s="207"/>
      <c r="T39" s="207"/>
      <c r="U39" s="207"/>
      <c r="V39" s="207"/>
      <c r="W39" s="207"/>
      <c r="X39" s="207"/>
    </row>
    <row r="40" spans="2:24">
      <c r="B40" s="207"/>
      <c r="C40" s="207"/>
      <c r="S40" s="207"/>
      <c r="T40" s="207"/>
      <c r="U40" s="207"/>
      <c r="V40" s="207"/>
      <c r="W40" s="207"/>
      <c r="X40" s="207"/>
    </row>
    <row r="41" spans="2:24">
      <c r="B41" s="207"/>
      <c r="C41" s="207"/>
      <c r="S41" s="207"/>
      <c r="T41" s="207"/>
      <c r="U41" s="207"/>
      <c r="V41" s="207"/>
      <c r="W41" s="207"/>
      <c r="X41" s="207"/>
    </row>
    <row r="42" spans="2:24">
      <c r="B42" s="207"/>
      <c r="C42" s="207"/>
      <c r="S42" s="207"/>
      <c r="T42" s="207"/>
      <c r="U42" s="207"/>
      <c r="V42" s="207"/>
      <c r="W42" s="207"/>
      <c r="X42" s="207"/>
    </row>
    <row r="43" spans="2:24">
      <c r="B43" s="207"/>
      <c r="C43" s="207"/>
      <c r="S43" s="207"/>
      <c r="T43" s="207"/>
      <c r="U43" s="207"/>
      <c r="V43" s="207"/>
      <c r="W43" s="207"/>
      <c r="X43" s="207"/>
    </row>
    <row r="44" spans="2:24">
      <c r="B44" s="207"/>
      <c r="C44" s="207"/>
      <c r="S44" s="207"/>
      <c r="T44" s="207"/>
      <c r="U44" s="207"/>
      <c r="V44" s="207"/>
      <c r="W44" s="207"/>
      <c r="X44" s="207"/>
    </row>
    <row r="45" spans="2:24">
      <c r="B45" s="207"/>
      <c r="C45" s="207"/>
      <c r="S45" s="207"/>
      <c r="T45" s="207"/>
      <c r="U45" s="207"/>
      <c r="V45" s="207"/>
      <c r="W45" s="207"/>
      <c r="X45" s="207"/>
    </row>
    <row r="46" spans="2:24">
      <c r="B46" s="207"/>
      <c r="C46" s="207"/>
      <c r="S46" s="207"/>
      <c r="T46" s="207"/>
      <c r="U46" s="207"/>
      <c r="V46" s="207"/>
      <c r="W46" s="207"/>
      <c r="X46" s="207"/>
    </row>
    <row r="47" spans="2:24">
      <c r="B47" s="207"/>
      <c r="C47" s="207"/>
      <c r="S47" s="207"/>
      <c r="T47" s="207"/>
      <c r="U47" s="207"/>
      <c r="V47" s="207"/>
      <c r="W47" s="207"/>
      <c r="X47" s="207"/>
    </row>
    <row r="48" spans="2:24">
      <c r="B48" s="207"/>
      <c r="C48" s="207"/>
      <c r="S48" s="207"/>
      <c r="T48" s="207"/>
      <c r="U48" s="207"/>
      <c r="V48" s="207"/>
      <c r="W48" s="207"/>
      <c r="X48" s="207"/>
    </row>
    <row r="49" spans="2:24" ht="16" thickBot="1">
      <c r="B49" s="207"/>
      <c r="C49" s="207"/>
      <c r="D49" s="212" t="s">
        <v>1292</v>
      </c>
      <c r="E49" s="213"/>
      <c r="F49" s="213"/>
      <c r="G49" s="213"/>
      <c r="H49" s="213"/>
      <c r="I49" s="213"/>
      <c r="J49" s="213"/>
      <c r="K49" s="213"/>
      <c r="L49" s="213"/>
      <c r="M49" s="213"/>
      <c r="N49" s="213"/>
      <c r="O49" s="213"/>
      <c r="P49" s="213"/>
      <c r="Q49" s="213"/>
      <c r="R49" s="214"/>
      <c r="S49" s="207"/>
      <c r="T49" s="207"/>
      <c r="U49" s="207"/>
      <c r="V49" s="207"/>
      <c r="W49" s="207"/>
      <c r="X49" s="207"/>
    </row>
    <row r="50" spans="2:24">
      <c r="B50" s="207"/>
      <c r="C50" s="207"/>
      <c r="S50" s="207"/>
      <c r="T50" s="207"/>
      <c r="U50" s="207"/>
      <c r="V50" s="207"/>
      <c r="W50" s="207"/>
      <c r="X50" s="207"/>
    </row>
    <row r="51" spans="2:24">
      <c r="B51" s="207"/>
      <c r="C51" s="207"/>
      <c r="S51" s="207"/>
      <c r="T51" s="207"/>
      <c r="U51" s="207"/>
      <c r="V51" s="207"/>
      <c r="W51" s="207"/>
      <c r="X51" s="207"/>
    </row>
    <row r="52" spans="2:24">
      <c r="B52" s="207"/>
      <c r="C52" s="207"/>
      <c r="S52" s="207"/>
      <c r="T52" s="207"/>
      <c r="U52" s="207"/>
      <c r="V52" s="207"/>
      <c r="W52" s="207"/>
      <c r="X52" s="207"/>
    </row>
    <row r="53" spans="2:24">
      <c r="B53" s="207"/>
      <c r="C53" s="207"/>
      <c r="S53" s="207"/>
      <c r="T53" s="207"/>
      <c r="U53" s="207"/>
      <c r="V53" s="207"/>
      <c r="W53" s="207"/>
      <c r="X53" s="207"/>
    </row>
    <row r="54" spans="2:24">
      <c r="B54" s="207"/>
      <c r="C54" s="207"/>
      <c r="S54" s="207"/>
      <c r="T54" s="207"/>
      <c r="U54" s="207"/>
      <c r="V54" s="207"/>
      <c r="W54" s="207"/>
      <c r="X54" s="207"/>
    </row>
    <row r="55" spans="2:24">
      <c r="B55" s="207"/>
      <c r="C55" s="207"/>
      <c r="S55" s="207"/>
      <c r="T55" s="207"/>
      <c r="U55" s="207"/>
      <c r="V55" s="207"/>
      <c r="W55" s="207"/>
      <c r="X55" s="207"/>
    </row>
    <row r="56" spans="2:24">
      <c r="B56" s="207"/>
      <c r="C56" s="207"/>
      <c r="S56" s="207"/>
      <c r="T56" s="207"/>
      <c r="U56" s="207"/>
      <c r="V56" s="207"/>
      <c r="W56" s="207"/>
      <c r="X56" s="207"/>
    </row>
    <row r="57" spans="2:24">
      <c r="B57" s="207"/>
      <c r="C57" s="207"/>
      <c r="S57" s="207"/>
      <c r="T57" s="207"/>
      <c r="U57" s="207"/>
      <c r="V57" s="207"/>
      <c r="W57" s="207"/>
      <c r="X57" s="207"/>
    </row>
    <row r="58" spans="2:24">
      <c r="B58" s="207"/>
      <c r="C58" s="207"/>
      <c r="S58" s="207"/>
      <c r="T58" s="207"/>
      <c r="U58" s="207"/>
      <c r="V58" s="207"/>
      <c r="W58" s="207"/>
      <c r="X58" s="207"/>
    </row>
    <row r="59" spans="2:24">
      <c r="B59" s="207"/>
      <c r="C59" s="207"/>
      <c r="S59" s="207"/>
      <c r="T59" s="207"/>
      <c r="U59" s="207"/>
      <c r="V59" s="207"/>
      <c r="W59" s="207"/>
      <c r="X59" s="207"/>
    </row>
    <row r="60" spans="2:24">
      <c r="B60" s="207"/>
      <c r="C60" s="207"/>
      <c r="S60" s="207"/>
      <c r="T60" s="207"/>
      <c r="U60" s="207"/>
      <c r="V60" s="207"/>
      <c r="W60" s="207"/>
      <c r="X60" s="207"/>
    </row>
    <row r="61" spans="2:24">
      <c r="B61" s="207"/>
      <c r="C61" s="207"/>
      <c r="S61" s="207"/>
      <c r="T61" s="207"/>
      <c r="U61" s="207"/>
      <c r="V61" s="207"/>
      <c r="W61" s="207"/>
      <c r="X61" s="207"/>
    </row>
    <row r="62" spans="2:24">
      <c r="B62" s="207"/>
      <c r="C62" s="207"/>
      <c r="S62" s="207"/>
      <c r="T62" s="207"/>
      <c r="U62" s="207"/>
      <c r="V62" s="207"/>
      <c r="W62" s="207"/>
      <c r="X62" s="207"/>
    </row>
    <row r="63" spans="2:24">
      <c r="B63" s="207"/>
      <c r="C63" s="207"/>
      <c r="S63" s="207"/>
      <c r="T63" s="207"/>
      <c r="U63" s="207"/>
      <c r="V63" s="207"/>
      <c r="W63" s="207"/>
      <c r="X63" s="207"/>
    </row>
    <row r="64" spans="2:24">
      <c r="B64" s="207"/>
      <c r="C64" s="207"/>
      <c r="S64" s="207"/>
      <c r="T64" s="207"/>
      <c r="U64" s="207"/>
      <c r="V64" s="207"/>
      <c r="W64" s="207"/>
      <c r="X64" s="207"/>
    </row>
    <row r="65" spans="2:24">
      <c r="B65" s="207"/>
      <c r="C65" s="207"/>
      <c r="S65" s="207"/>
      <c r="T65" s="207"/>
      <c r="U65" s="207"/>
      <c r="V65" s="207"/>
      <c r="W65" s="207"/>
      <c r="X65" s="207"/>
    </row>
    <row r="66" spans="2:24">
      <c r="B66" s="207"/>
      <c r="C66" s="207"/>
      <c r="S66" s="207"/>
      <c r="T66" s="207"/>
      <c r="U66" s="207"/>
      <c r="V66" s="207"/>
      <c r="W66" s="207"/>
      <c r="X66" s="207"/>
    </row>
    <row r="67" spans="2:24">
      <c r="B67" s="207"/>
      <c r="C67" s="207"/>
      <c r="S67" s="207"/>
      <c r="T67" s="207"/>
      <c r="U67" s="207"/>
      <c r="V67" s="207"/>
      <c r="W67" s="207"/>
      <c r="X67" s="207"/>
    </row>
    <row r="68" spans="2:24">
      <c r="B68" s="207"/>
      <c r="C68" s="207"/>
      <c r="S68" s="207"/>
      <c r="T68" s="207"/>
      <c r="U68" s="207"/>
      <c r="V68" s="207"/>
      <c r="W68" s="207"/>
      <c r="X68" s="207"/>
    </row>
    <row r="69" spans="2:24">
      <c r="B69" s="207"/>
      <c r="C69" s="207"/>
      <c r="S69" s="207"/>
      <c r="T69" s="207"/>
      <c r="U69" s="207"/>
      <c r="V69" s="207"/>
      <c r="W69" s="207"/>
      <c r="X69" s="207"/>
    </row>
    <row r="70" spans="2:24">
      <c r="B70" s="207"/>
      <c r="C70" s="207"/>
      <c r="S70" s="207"/>
      <c r="T70" s="207"/>
      <c r="U70" s="207"/>
      <c r="V70" s="207"/>
      <c r="W70" s="207"/>
      <c r="X70" s="207"/>
    </row>
    <row r="71" spans="2:24">
      <c r="B71" s="207"/>
      <c r="C71" s="207"/>
      <c r="S71" s="207"/>
      <c r="T71" s="207"/>
      <c r="U71" s="207"/>
      <c r="V71" s="207"/>
      <c r="W71" s="207"/>
      <c r="X71" s="207"/>
    </row>
    <row r="72" spans="2:24">
      <c r="B72" s="207"/>
      <c r="C72" s="207"/>
      <c r="S72" s="207"/>
      <c r="T72" s="207"/>
      <c r="U72" s="207"/>
      <c r="V72" s="207"/>
      <c r="W72" s="207"/>
      <c r="X72" s="207"/>
    </row>
    <row r="73" spans="2:24">
      <c r="B73" s="207"/>
      <c r="C73" s="207"/>
      <c r="S73" s="207"/>
      <c r="T73" s="207"/>
      <c r="U73" s="207"/>
      <c r="V73" s="207"/>
      <c r="W73" s="207"/>
      <c r="X73" s="207"/>
    </row>
    <row r="74" spans="2:24">
      <c r="B74" s="207"/>
      <c r="C74" s="207"/>
      <c r="S74" s="207"/>
      <c r="T74" s="207"/>
      <c r="U74" s="207"/>
      <c r="V74" s="207"/>
      <c r="W74" s="207"/>
      <c r="X74" s="207"/>
    </row>
    <row r="75" spans="2:24">
      <c r="B75" s="207"/>
      <c r="C75" s="207"/>
      <c r="S75" s="207"/>
      <c r="T75" s="207"/>
      <c r="U75" s="207"/>
      <c r="V75" s="207"/>
      <c r="W75" s="207"/>
      <c r="X75" s="207"/>
    </row>
    <row r="76" spans="2:24" ht="16" thickBot="1">
      <c r="B76" s="207"/>
      <c r="C76" s="207"/>
      <c r="D76" s="212" t="s">
        <v>1293</v>
      </c>
      <c r="E76" s="213"/>
      <c r="F76" s="213"/>
      <c r="G76" s="213"/>
      <c r="H76" s="213"/>
      <c r="I76" s="213"/>
      <c r="J76" s="213"/>
      <c r="K76" s="213"/>
      <c r="L76" s="213"/>
      <c r="M76" s="213"/>
      <c r="N76" s="213"/>
      <c r="O76" s="213"/>
      <c r="P76" s="213"/>
      <c r="Q76" s="213"/>
      <c r="R76" s="214"/>
      <c r="S76" s="207"/>
      <c r="T76" s="207"/>
      <c r="U76" s="207"/>
      <c r="V76" s="207"/>
      <c r="W76" s="207"/>
      <c r="X76" s="207"/>
    </row>
    <row r="77" spans="2:24">
      <c r="B77" s="207"/>
      <c r="C77" s="207"/>
      <c r="S77" s="207"/>
      <c r="T77" s="207"/>
      <c r="U77" s="207"/>
      <c r="V77" s="207"/>
      <c r="W77" s="207"/>
      <c r="X77" s="207"/>
    </row>
    <row r="78" spans="2:24">
      <c r="B78" s="207"/>
      <c r="C78" s="207"/>
      <c r="S78" s="207"/>
      <c r="T78" s="207"/>
      <c r="U78" s="207"/>
      <c r="V78" s="207"/>
      <c r="W78" s="207"/>
      <c r="X78" s="207"/>
    </row>
    <row r="79" spans="2:24">
      <c r="B79" s="207"/>
      <c r="C79" s="207"/>
      <c r="S79" s="207"/>
      <c r="T79" s="207"/>
      <c r="U79" s="207"/>
      <c r="V79" s="207"/>
      <c r="W79" s="207"/>
      <c r="X79" s="207"/>
    </row>
    <row r="80" spans="2:24">
      <c r="B80" s="207"/>
      <c r="C80" s="207"/>
      <c r="S80" s="207"/>
      <c r="T80" s="207"/>
      <c r="U80" s="207"/>
      <c r="V80" s="207"/>
      <c r="W80" s="207"/>
      <c r="X80" s="207"/>
    </row>
    <row r="81" spans="2:24">
      <c r="B81" s="207"/>
      <c r="C81" s="207"/>
      <c r="S81" s="207"/>
      <c r="T81" s="207"/>
      <c r="U81" s="207"/>
      <c r="V81" s="207"/>
      <c r="W81" s="207"/>
      <c r="X81" s="207"/>
    </row>
    <row r="82" spans="2:24">
      <c r="B82" s="207"/>
      <c r="C82" s="207"/>
      <c r="S82" s="207"/>
      <c r="T82" s="207"/>
      <c r="U82" s="207"/>
      <c r="V82" s="207"/>
      <c r="W82" s="207"/>
      <c r="X82" s="207"/>
    </row>
    <row r="83" spans="2:24">
      <c r="B83" s="207"/>
      <c r="C83" s="207"/>
      <c r="S83" s="207"/>
      <c r="T83" s="207"/>
      <c r="U83" s="207"/>
      <c r="V83" s="207"/>
      <c r="W83" s="207"/>
      <c r="X83" s="207"/>
    </row>
    <row r="84" spans="2:24">
      <c r="B84" s="207"/>
      <c r="C84" s="207"/>
      <c r="S84" s="207"/>
      <c r="T84" s="207"/>
      <c r="U84" s="207"/>
      <c r="V84" s="207"/>
      <c r="W84" s="207"/>
      <c r="X84" s="207"/>
    </row>
    <row r="85" spans="2:24">
      <c r="B85" s="207"/>
      <c r="C85" s="207"/>
      <c r="S85" s="207"/>
      <c r="T85" s="207"/>
      <c r="U85" s="207"/>
      <c r="V85" s="207"/>
      <c r="W85" s="207"/>
      <c r="X85" s="207"/>
    </row>
    <row r="86" spans="2:24">
      <c r="B86" s="207"/>
      <c r="C86" s="207"/>
      <c r="S86" s="207"/>
      <c r="T86" s="207"/>
      <c r="U86" s="207"/>
      <c r="V86" s="207"/>
      <c r="W86" s="207"/>
      <c r="X86" s="207"/>
    </row>
    <row r="87" spans="2:24">
      <c r="B87" s="207"/>
      <c r="C87" s="207"/>
      <c r="S87" s="207"/>
      <c r="T87" s="207"/>
      <c r="U87" s="207"/>
      <c r="V87" s="207"/>
      <c r="W87" s="207"/>
      <c r="X87" s="207"/>
    </row>
    <row r="88" spans="2:24">
      <c r="B88" s="207"/>
      <c r="C88" s="207"/>
      <c r="S88" s="207"/>
      <c r="T88" s="207"/>
      <c r="U88" s="207"/>
      <c r="V88" s="207"/>
      <c r="W88" s="207"/>
      <c r="X88" s="207"/>
    </row>
    <row r="89" spans="2:24">
      <c r="B89" s="207"/>
      <c r="C89" s="207"/>
      <c r="S89" s="207"/>
      <c r="T89" s="207"/>
      <c r="U89" s="207"/>
      <c r="V89" s="207"/>
      <c r="W89" s="207"/>
      <c r="X89" s="207"/>
    </row>
    <row r="90" spans="2:24">
      <c r="B90" s="207"/>
      <c r="C90" s="207"/>
      <c r="S90" s="207"/>
      <c r="T90" s="207"/>
      <c r="U90" s="207"/>
      <c r="V90" s="207"/>
      <c r="W90" s="207"/>
      <c r="X90" s="207"/>
    </row>
    <row r="91" spans="2:24">
      <c r="B91" s="207"/>
      <c r="C91" s="207"/>
      <c r="S91" s="207"/>
      <c r="T91" s="207"/>
      <c r="U91" s="207"/>
      <c r="V91" s="207"/>
      <c r="W91" s="207"/>
      <c r="X91" s="207"/>
    </row>
    <row r="92" spans="2:24">
      <c r="B92" s="207"/>
      <c r="C92" s="207"/>
      <c r="S92" s="207"/>
      <c r="T92" s="207"/>
      <c r="U92" s="207"/>
      <c r="V92" s="207"/>
      <c r="W92" s="207"/>
      <c r="X92" s="207"/>
    </row>
    <row r="93" spans="2:24">
      <c r="B93" s="207"/>
      <c r="C93" s="207"/>
      <c r="S93" s="207"/>
      <c r="T93" s="207"/>
      <c r="U93" s="207"/>
      <c r="V93" s="207"/>
      <c r="W93" s="207"/>
      <c r="X93" s="207"/>
    </row>
    <row r="94" spans="2:24">
      <c r="B94" s="207"/>
      <c r="C94" s="207"/>
      <c r="S94" s="207"/>
      <c r="T94" s="207"/>
      <c r="U94" s="207"/>
      <c r="V94" s="207"/>
      <c r="W94" s="207"/>
      <c r="X94" s="207"/>
    </row>
    <row r="95" spans="2:24">
      <c r="B95" s="207"/>
      <c r="C95" s="207"/>
      <c r="S95" s="207"/>
      <c r="T95" s="207"/>
      <c r="U95" s="207"/>
      <c r="V95" s="207"/>
      <c r="W95" s="207"/>
      <c r="X95" s="207"/>
    </row>
    <row r="96" spans="2:24">
      <c r="B96" s="207"/>
      <c r="C96" s="207"/>
      <c r="S96" s="207"/>
      <c r="T96" s="207"/>
      <c r="U96" s="207"/>
      <c r="V96" s="207"/>
      <c r="W96" s="207"/>
      <c r="X96" s="207"/>
    </row>
    <row r="97" spans="2:24">
      <c r="B97" s="207"/>
      <c r="C97" s="207"/>
      <c r="S97" s="207"/>
      <c r="T97" s="207"/>
      <c r="U97" s="207"/>
      <c r="V97" s="207"/>
      <c r="W97" s="207"/>
      <c r="X97" s="207"/>
    </row>
    <row r="98" spans="2:24">
      <c r="B98" s="207"/>
      <c r="C98" s="207"/>
      <c r="S98" s="207"/>
      <c r="T98" s="207"/>
      <c r="U98" s="207"/>
      <c r="V98" s="207"/>
      <c r="W98" s="207"/>
      <c r="X98" s="207"/>
    </row>
    <row r="99" spans="2:24">
      <c r="B99" s="207"/>
      <c r="C99" s="207"/>
      <c r="S99" s="207"/>
      <c r="T99" s="207"/>
      <c r="U99" s="207"/>
      <c r="V99" s="207"/>
      <c r="W99" s="207"/>
      <c r="X99" s="207"/>
    </row>
    <row r="100" spans="2:24">
      <c r="B100" s="207"/>
      <c r="C100" s="207"/>
      <c r="S100" s="207"/>
      <c r="T100" s="207"/>
      <c r="U100" s="207"/>
      <c r="V100" s="207"/>
      <c r="W100" s="207"/>
      <c r="X100" s="207"/>
    </row>
    <row r="101" spans="2:24">
      <c r="B101" s="207"/>
      <c r="C101" s="207"/>
      <c r="S101" s="207"/>
      <c r="T101" s="207"/>
      <c r="U101" s="207"/>
      <c r="V101" s="207"/>
      <c r="W101" s="207"/>
      <c r="X101" s="207"/>
    </row>
    <row r="102" spans="2:24">
      <c r="B102" s="207"/>
      <c r="C102" s="207"/>
      <c r="S102" s="207"/>
      <c r="T102" s="207"/>
      <c r="U102" s="207"/>
      <c r="V102" s="207"/>
      <c r="W102" s="207"/>
      <c r="X102" s="207"/>
    </row>
    <row r="103" spans="2:24">
      <c r="B103" s="207"/>
      <c r="C103" s="207"/>
      <c r="S103" s="207"/>
      <c r="T103" s="207"/>
      <c r="U103" s="207"/>
      <c r="V103" s="207"/>
      <c r="W103" s="207"/>
      <c r="X103" s="207"/>
    </row>
    <row r="104" spans="2:24">
      <c r="B104" s="207"/>
      <c r="C104" s="207"/>
      <c r="S104" s="207"/>
      <c r="T104" s="207"/>
      <c r="U104" s="207"/>
      <c r="V104" s="207"/>
      <c r="W104" s="207"/>
      <c r="X104" s="207"/>
    </row>
    <row r="105" spans="2:24">
      <c r="B105" s="207"/>
      <c r="C105" s="207"/>
      <c r="S105" s="207"/>
      <c r="T105" s="207"/>
      <c r="U105" s="207"/>
      <c r="V105" s="207"/>
      <c r="W105" s="207"/>
      <c r="X105" s="207"/>
    </row>
    <row r="106" spans="2:24">
      <c r="B106" s="207"/>
      <c r="C106" s="207"/>
      <c r="S106" s="207"/>
      <c r="T106" s="207"/>
      <c r="U106" s="207"/>
      <c r="V106" s="207"/>
      <c r="W106" s="207"/>
      <c r="X106" s="207"/>
    </row>
    <row r="107" spans="2:24">
      <c r="B107" s="207"/>
      <c r="C107" s="207"/>
      <c r="S107" s="207"/>
      <c r="T107" s="207"/>
      <c r="U107" s="207"/>
      <c r="V107" s="207"/>
      <c r="W107" s="207"/>
      <c r="X107" s="207"/>
    </row>
    <row r="108" spans="2:24">
      <c r="B108" s="207"/>
      <c r="C108" s="207"/>
      <c r="S108" s="207"/>
      <c r="T108" s="207"/>
      <c r="U108" s="207"/>
      <c r="V108" s="207"/>
      <c r="W108" s="207"/>
      <c r="X108" s="207"/>
    </row>
    <row r="109" spans="2:24">
      <c r="B109" s="207"/>
      <c r="C109" s="207"/>
      <c r="S109" s="207"/>
      <c r="T109" s="207"/>
      <c r="U109" s="207"/>
      <c r="V109" s="207"/>
      <c r="W109" s="207"/>
      <c r="X109" s="207"/>
    </row>
    <row r="110" spans="2:24">
      <c r="B110" s="218"/>
      <c r="C110" s="207"/>
      <c r="D110" s="217"/>
      <c r="E110" s="207"/>
      <c r="F110" s="207"/>
      <c r="G110" s="207"/>
      <c r="H110" s="207"/>
      <c r="I110" s="207"/>
      <c r="J110" s="207"/>
      <c r="K110" s="207"/>
      <c r="L110" s="207"/>
      <c r="M110" s="207"/>
      <c r="N110" s="207"/>
      <c r="O110" s="207"/>
      <c r="P110" s="207"/>
      <c r="Q110" s="207"/>
      <c r="R110" s="207"/>
      <c r="S110" s="219"/>
      <c r="T110" s="207"/>
      <c r="U110" s="207"/>
      <c r="V110" s="207"/>
      <c r="W110" s="207"/>
      <c r="X110" s="207"/>
    </row>
    <row r="111" spans="2:24">
      <c r="B111" s="207"/>
      <c r="C111" s="207"/>
      <c r="D111" s="207"/>
      <c r="E111" s="207"/>
      <c r="F111" s="207"/>
      <c r="G111" s="207"/>
      <c r="H111" s="207"/>
      <c r="I111" s="207"/>
      <c r="J111" s="207"/>
      <c r="K111" s="207"/>
      <c r="L111" s="207"/>
      <c r="M111" s="207"/>
      <c r="N111" s="207"/>
      <c r="O111" s="207"/>
      <c r="P111" s="207"/>
      <c r="Q111" s="207"/>
      <c r="R111" s="207"/>
      <c r="S111" s="207"/>
      <c r="T111" s="207"/>
      <c r="U111" s="207"/>
      <c r="V111" s="207"/>
      <c r="W111" s="207"/>
      <c r="X111" s="207"/>
    </row>
    <row r="112" spans="2:24">
      <c r="B112" s="207"/>
      <c r="C112" s="207"/>
      <c r="D112" s="207"/>
      <c r="E112" s="207"/>
      <c r="F112" s="207"/>
      <c r="G112" s="207"/>
      <c r="H112" s="207"/>
      <c r="I112" s="207"/>
      <c r="J112" s="207"/>
      <c r="K112" s="207"/>
      <c r="L112" s="207"/>
      <c r="M112" s="207"/>
      <c r="N112" s="207"/>
      <c r="O112" s="207"/>
      <c r="P112" s="207"/>
      <c r="Q112" s="207"/>
      <c r="R112" s="207"/>
      <c r="S112" s="207"/>
      <c r="T112" s="207"/>
      <c r="U112" s="207"/>
      <c r="V112" s="207"/>
      <c r="W112" s="207"/>
      <c r="X112" s="207"/>
    </row>
    <row r="113" spans="2:24">
      <c r="B113" s="207"/>
      <c r="C113" s="207"/>
      <c r="D113" s="207"/>
      <c r="E113" s="207"/>
      <c r="F113" s="207"/>
      <c r="G113" s="207"/>
      <c r="H113" s="207"/>
      <c r="I113" s="207"/>
      <c r="J113" s="207"/>
      <c r="K113" s="207"/>
      <c r="L113" s="207"/>
      <c r="M113" s="207"/>
      <c r="N113" s="207"/>
      <c r="O113" s="207"/>
      <c r="P113" s="207"/>
      <c r="Q113" s="207"/>
      <c r="R113" s="207"/>
      <c r="S113" s="207"/>
      <c r="T113" s="207"/>
      <c r="U113" s="207"/>
      <c r="V113" s="207"/>
      <c r="W113" s="207"/>
      <c r="X113" s="207"/>
    </row>
    <row r="114" spans="2:24">
      <c r="B114" s="209"/>
      <c r="C114" s="207"/>
      <c r="D114" s="207"/>
      <c r="E114" s="207"/>
      <c r="F114" s="207"/>
      <c r="G114" s="207"/>
      <c r="H114" s="207"/>
      <c r="I114" s="207"/>
      <c r="J114" s="207"/>
      <c r="K114" s="207"/>
      <c r="L114" s="207"/>
      <c r="M114" s="207"/>
      <c r="N114" s="207"/>
      <c r="O114" s="207"/>
      <c r="P114" s="207"/>
      <c r="Q114" s="207"/>
      <c r="R114" s="207"/>
      <c r="S114" s="207"/>
      <c r="T114" s="207"/>
      <c r="U114" s="206"/>
      <c r="V114" s="207"/>
      <c r="W114" s="207"/>
      <c r="X114" s="207"/>
    </row>
    <row r="115" spans="2:24">
      <c r="B115" s="207"/>
      <c r="C115" s="207"/>
      <c r="D115" s="207"/>
      <c r="E115" s="207"/>
      <c r="F115" s="207"/>
      <c r="G115" s="207"/>
      <c r="H115" s="207"/>
      <c r="I115" s="207"/>
      <c r="J115" s="207"/>
      <c r="K115" s="207"/>
      <c r="L115" s="207"/>
      <c r="M115" s="207"/>
      <c r="N115" s="207"/>
      <c r="O115" s="207"/>
      <c r="P115" s="207"/>
      <c r="Q115" s="207"/>
      <c r="R115" s="207"/>
      <c r="S115" s="207"/>
      <c r="T115" s="207"/>
      <c r="U115" s="207"/>
      <c r="V115" s="207"/>
      <c r="W115" s="207"/>
      <c r="X115" s="207"/>
    </row>
    <row r="116" spans="2:24">
      <c r="B116" s="207"/>
      <c r="C116" s="207"/>
      <c r="D116" s="207"/>
      <c r="E116" s="207"/>
      <c r="F116" s="207"/>
      <c r="G116" s="207"/>
      <c r="H116" s="207"/>
      <c r="I116" s="207"/>
      <c r="J116" s="207"/>
      <c r="K116" s="207"/>
      <c r="L116" s="207"/>
      <c r="M116" s="207"/>
      <c r="N116" s="207"/>
      <c r="O116" s="207"/>
      <c r="P116" s="207"/>
      <c r="Q116" s="207"/>
      <c r="R116" s="207"/>
      <c r="S116" s="207"/>
      <c r="T116" s="207"/>
      <c r="U116" s="207"/>
      <c r="V116" s="207"/>
      <c r="W116" s="207"/>
      <c r="X116" s="207"/>
    </row>
    <row r="117" spans="2:24">
      <c r="B117" s="207"/>
      <c r="C117" s="207"/>
      <c r="D117" s="207"/>
      <c r="E117" s="207"/>
      <c r="F117" s="207"/>
      <c r="G117" s="207"/>
      <c r="H117" s="207"/>
      <c r="I117" s="207"/>
      <c r="J117" s="207"/>
      <c r="K117" s="207"/>
      <c r="L117" s="207"/>
      <c r="M117" s="207"/>
      <c r="N117" s="207"/>
      <c r="O117" s="207"/>
      <c r="P117" s="207"/>
      <c r="Q117" s="207"/>
      <c r="R117" s="207"/>
      <c r="S117" s="207"/>
      <c r="T117" s="207"/>
      <c r="U117" s="207"/>
      <c r="V117" s="207"/>
      <c r="W117" s="207"/>
      <c r="X117" s="207"/>
    </row>
    <row r="118" spans="2:24">
      <c r="B118" s="207"/>
      <c r="C118" s="207"/>
      <c r="D118" s="207"/>
      <c r="E118" s="207"/>
      <c r="F118" s="207"/>
      <c r="G118" s="207"/>
      <c r="H118" s="207"/>
      <c r="I118" s="207"/>
      <c r="J118" s="207"/>
      <c r="K118" s="207"/>
      <c r="L118" s="207"/>
      <c r="M118" s="207"/>
      <c r="N118" s="207"/>
      <c r="O118" s="207"/>
      <c r="P118" s="207"/>
      <c r="Q118" s="207"/>
      <c r="R118" s="207"/>
      <c r="S118" s="207"/>
      <c r="T118" s="207"/>
      <c r="U118" s="207"/>
      <c r="V118" s="207"/>
      <c r="W118" s="207"/>
      <c r="X118" s="207"/>
    </row>
    <row r="119" spans="2:24">
      <c r="B119" s="207"/>
      <c r="C119" s="207"/>
      <c r="D119" s="207"/>
      <c r="E119" s="207"/>
      <c r="F119" s="207"/>
      <c r="G119" s="207"/>
      <c r="H119" s="207"/>
      <c r="I119" s="207"/>
      <c r="J119" s="207"/>
      <c r="K119" s="207"/>
      <c r="L119" s="207"/>
      <c r="M119" s="207"/>
      <c r="N119" s="207"/>
      <c r="O119" s="207"/>
      <c r="P119" s="207"/>
      <c r="Q119" s="207"/>
      <c r="R119" s="207"/>
      <c r="S119" s="207"/>
      <c r="T119" s="207"/>
      <c r="U119" s="207"/>
      <c r="V119" s="207"/>
      <c r="W119" s="207"/>
      <c r="X119" s="207"/>
    </row>
    <row r="120" spans="2:24">
      <c r="B120" s="207"/>
      <c r="C120" s="207"/>
      <c r="D120" s="207"/>
      <c r="E120" s="207"/>
      <c r="F120" s="207"/>
      <c r="G120" s="207"/>
      <c r="H120" s="207"/>
      <c r="I120" s="207"/>
      <c r="J120" s="207"/>
      <c r="K120" s="207"/>
      <c r="L120" s="207"/>
      <c r="M120" s="207"/>
      <c r="N120" s="207"/>
      <c r="O120" s="207"/>
      <c r="P120" s="207"/>
      <c r="Q120" s="207"/>
      <c r="R120" s="207"/>
      <c r="S120" s="207"/>
      <c r="T120" s="207"/>
      <c r="U120" s="207"/>
      <c r="V120" s="207"/>
      <c r="W120" s="207"/>
      <c r="X120" s="207"/>
    </row>
    <row r="121" spans="2:24">
      <c r="B121" s="207"/>
      <c r="C121" s="207"/>
      <c r="D121" s="207"/>
      <c r="E121" s="207"/>
      <c r="F121" s="207"/>
      <c r="G121" s="207"/>
      <c r="H121" s="207"/>
      <c r="I121" s="207"/>
      <c r="J121" s="207"/>
      <c r="K121" s="207"/>
      <c r="L121" s="207"/>
      <c r="M121" s="207"/>
      <c r="N121" s="207"/>
      <c r="O121" s="207"/>
      <c r="P121" s="207"/>
      <c r="Q121" s="207"/>
      <c r="R121" s="207"/>
      <c r="S121" s="207"/>
      <c r="T121" s="207"/>
      <c r="U121" s="207"/>
      <c r="V121" s="207"/>
      <c r="W121" s="207"/>
      <c r="X121" s="207"/>
    </row>
    <row r="122" spans="2:24">
      <c r="B122" s="207"/>
      <c r="C122" s="207"/>
      <c r="D122" s="207"/>
      <c r="E122" s="207"/>
      <c r="F122" s="207"/>
      <c r="G122" s="207"/>
      <c r="H122" s="207"/>
      <c r="I122" s="207"/>
      <c r="J122" s="207"/>
      <c r="K122" s="207"/>
      <c r="L122" s="207"/>
      <c r="M122" s="207"/>
      <c r="N122" s="207"/>
      <c r="O122" s="207"/>
      <c r="P122" s="207"/>
      <c r="Q122" s="207"/>
      <c r="R122" s="207"/>
      <c r="S122" s="207"/>
      <c r="T122" s="207"/>
      <c r="U122" s="207"/>
      <c r="V122" s="207"/>
      <c r="W122" s="207"/>
      <c r="X122" s="207"/>
    </row>
  </sheetData>
  <sheetProtection algorithmName="SHA-512" hashValue="s5KlY3OJbWrYCZC3ZfEFpAtxJY1VlRuOkVeDw7nFa8xymlNceXDqL7SIz5oHnDcG60LM/SyKpj1ZviIJWqZNBQ==" saltValue="ARKQu/5zOACp8LU8kPmHnw==" spinCount="100000" sheet="1" objects="1" scenarios="1" selectLockedCells="1" selectUnlockedCells="1"/>
  <mergeCells count="15">
    <mergeCell ref="U114:X122"/>
    <mergeCell ref="U6:X113"/>
    <mergeCell ref="B114:T122"/>
    <mergeCell ref="B10:C109"/>
    <mergeCell ref="S10:T109"/>
    <mergeCell ref="D10:R11"/>
    <mergeCell ref="D13:R13"/>
    <mergeCell ref="D49:R49"/>
    <mergeCell ref="D76:R76"/>
    <mergeCell ref="D6:R9"/>
    <mergeCell ref="B6:C9"/>
    <mergeCell ref="S6:T9"/>
    <mergeCell ref="D110:R113"/>
    <mergeCell ref="B110:C113"/>
    <mergeCell ref="S110:T11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A52074DF282F64DB6709AA5E4FDDBC4" ma:contentTypeVersion="3" ma:contentTypeDescription="Create a new document." ma:contentTypeScope="" ma:versionID="db30c246186bd28bf04d80600a70803d">
  <xsd:schema xmlns:xsd="http://www.w3.org/2001/XMLSchema" xmlns:xs="http://www.w3.org/2001/XMLSchema" xmlns:p="http://schemas.microsoft.com/office/2006/metadata/properties" xmlns:ns2="ebd0b489-c695-4b4b-90fc-4e4217e571e8" targetNamespace="http://schemas.microsoft.com/office/2006/metadata/properties" ma:root="true" ma:fieldsID="75903ae5274b77bd3a4d361b29009f87" ns2:_="">
    <xsd:import namespace="ebd0b489-c695-4b4b-90fc-4e4217e571e8"/>
    <xsd:element name="properties">
      <xsd:complexType>
        <xsd:sequence>
          <xsd:element name="documentManagement">
            <xsd:complexType>
              <xsd:all>
                <xsd:element ref="ns2:TaxKeywordTaxHTField"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d0b489-c695-4b4b-90fc-4e4217e571e8"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26de371f-f180-4831-9143-47a09eba0a56"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hidden="true" ma:list="{a26d9dfd-893c-47e5-bd51-b0d998368a5e}" ma:internalName="TaxCatchAll" ma:showField="CatchAllData" ma:web="1aa67ad9-5b6e-4b58-986a-8180ee2a3e4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ebd0b489-c695-4b4b-90fc-4e4217e571e8"/>
    <TaxKeywordTaxHTField xmlns="ebd0b489-c695-4b4b-90fc-4e4217e571e8">
      <Terms xmlns="http://schemas.microsoft.com/office/infopath/2007/PartnerControls"/>
    </TaxKeywordTaxHTField>
  </documentManagement>
</p:properties>
</file>

<file path=customXml/itemProps1.xml><?xml version="1.0" encoding="utf-8"?>
<ds:datastoreItem xmlns:ds="http://schemas.openxmlformats.org/officeDocument/2006/customXml" ds:itemID="{27E7869B-F007-43AB-BC03-5AC3160F5F14}">
  <ds:schemaRefs>
    <ds:schemaRef ds:uri="http://schemas.microsoft.com/sharepoint/v3/contenttype/forms"/>
  </ds:schemaRefs>
</ds:datastoreItem>
</file>

<file path=customXml/itemProps2.xml><?xml version="1.0" encoding="utf-8"?>
<ds:datastoreItem xmlns:ds="http://schemas.openxmlformats.org/officeDocument/2006/customXml" ds:itemID="{391ADC63-9420-4136-8F64-02E77E368D2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bd0b489-c695-4b4b-90fc-4e4217e571e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7B8A7F1-DF3E-48EC-B84A-7F5E7D25E375}">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ebd0b489-c695-4b4b-90fc-4e4217e571e8"/>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89</vt:i4>
      </vt:variant>
    </vt:vector>
  </HeadingPairs>
  <TitlesOfParts>
    <vt:vector size="114" baseType="lpstr">
      <vt:lpstr>IS</vt:lpstr>
      <vt:lpstr>BS</vt:lpstr>
      <vt:lpstr>CF</vt:lpstr>
      <vt:lpstr>RC</vt:lpstr>
      <vt:lpstr>SA</vt:lpstr>
      <vt:lpstr>Labels,Validation,Overrides</vt:lpstr>
      <vt:lpstr>AD</vt:lpstr>
      <vt:lpstr>Income Statement</vt:lpstr>
      <vt:lpstr>Balance Sheet</vt:lpstr>
      <vt:lpstr>Cash Flow</vt:lpstr>
      <vt:lpstr>Segments</vt:lpstr>
      <vt:lpstr>Industry</vt:lpstr>
      <vt:lpstr>Reconciliation</vt:lpstr>
      <vt:lpstr>SBC &amp; Amortization</vt:lpstr>
      <vt:lpstr>Ratios</vt:lpstr>
      <vt:lpstr>Seg_by_measure</vt:lpstr>
      <vt:lpstr>Seg_by_geo</vt:lpstr>
      <vt:lpstr>Data Check</vt:lpstr>
      <vt:lpstr>segSettings</vt:lpstr>
      <vt:lpstr>segDataCheck</vt:lpstr>
      <vt:lpstr>SegData</vt:lpstr>
      <vt:lpstr>SG2</vt:lpstr>
      <vt:lpstr>SG</vt:lpstr>
      <vt:lpstr>RA</vt:lpstr>
      <vt:lpstr>Help</vt:lpstr>
      <vt:lpstr>ACC</vt:lpstr>
      <vt:lpstr>ACC_O</vt:lpstr>
      <vt:lpstr>ADGridNames</vt:lpstr>
      <vt:lpstr>ADGrids</vt:lpstr>
      <vt:lpstr>ADJ</vt:lpstr>
      <vt:lpstr>Adj_Switch</vt:lpstr>
      <vt:lpstr>BB_SEG_FIELD_NAMES</vt:lpstr>
      <vt:lpstr>BB_SEG_FIELDS_ALL</vt:lpstr>
      <vt:lpstr>BB_SEG_FORMULA_START</vt:lpstr>
      <vt:lpstr>BB_SEG_GROUP_BY</vt:lpstr>
      <vt:lpstr>BB_SEG_LEVEL</vt:lpstr>
      <vt:lpstr>BB_SEG_OUTPUT_START</vt:lpstr>
      <vt:lpstr>BB_SEG_OVERRIDE_VALUES</vt:lpstr>
      <vt:lpstr>BB_SEG_OVERRIDES</vt:lpstr>
      <vt:lpstr>BB_SEG_REQ_DATA_COUNT</vt:lpstr>
      <vt:lpstr>BB_SEG_ROW_COUNT</vt:lpstr>
      <vt:lpstr>BB_SEG_TYPE</vt:lpstr>
      <vt:lpstr>BSDataStart</vt:lpstr>
      <vt:lpstr>BSFieldStart</vt:lpstr>
      <vt:lpstr>BSGridNames</vt:lpstr>
      <vt:lpstr>BSGrids</vt:lpstr>
      <vt:lpstr>BSPasteHeaders</vt:lpstr>
      <vt:lpstr>CFDataStart</vt:lpstr>
      <vt:lpstr>CFFieldStart</vt:lpstr>
      <vt:lpstr>CFGridNames</vt:lpstr>
      <vt:lpstr>CFGrids</vt:lpstr>
      <vt:lpstr>CFGridsName</vt:lpstr>
      <vt:lpstr>CFPasteHeaders</vt:lpstr>
      <vt:lpstr>CONS</vt:lpstr>
      <vt:lpstr>CONS_O</vt:lpstr>
      <vt:lpstr>CURR</vt:lpstr>
      <vt:lpstr>CURR_O</vt:lpstr>
      <vt:lpstr>Custom_seg_fields</vt:lpstr>
      <vt:lpstr>FormatRangeBS</vt:lpstr>
      <vt:lpstr>FormatRangeCF</vt:lpstr>
      <vt:lpstr>FormatRangeCustom</vt:lpstr>
      <vt:lpstr>FormatRangeIndustry</vt:lpstr>
      <vt:lpstr>FormatRangeIS</vt:lpstr>
      <vt:lpstr>FormatRangeRA</vt:lpstr>
      <vt:lpstr>FormatRangeRC</vt:lpstr>
      <vt:lpstr>FormatRangeSBC</vt:lpstr>
      <vt:lpstr>FormatRangeSeg</vt:lpstr>
      <vt:lpstr>HideEmptyFields</vt:lpstr>
      <vt:lpstr>HLPBRD_IB</vt:lpstr>
      <vt:lpstr>HLPBRD_IR</vt:lpstr>
      <vt:lpstr>HLPBRD_OBR</vt:lpstr>
      <vt:lpstr>IDPasteHeaders</vt:lpstr>
      <vt:lpstr>Indicator</vt:lpstr>
      <vt:lpstr>ISDataStart</vt:lpstr>
      <vt:lpstr>ISFieldStart</vt:lpstr>
      <vt:lpstr>ISGridNames</vt:lpstr>
      <vt:lpstr>ISGrids</vt:lpstr>
      <vt:lpstr>ISPasteHeaders</vt:lpstr>
      <vt:lpstr>NAME</vt:lpstr>
      <vt:lpstr>NumPds</vt:lpstr>
      <vt:lpstr>OPTOV</vt:lpstr>
      <vt:lpstr>Passed_Addl</vt:lpstr>
      <vt:lpstr>Passed_Segments</vt:lpstr>
      <vt:lpstr>PER</vt:lpstr>
      <vt:lpstr>PERD</vt:lpstr>
      <vt:lpstr>POrder</vt:lpstr>
      <vt:lpstr>RADataStart</vt:lpstr>
      <vt:lpstr>RAFieldStart</vt:lpstr>
      <vt:lpstr>RAGridNames</vt:lpstr>
      <vt:lpstr>RAGrids</vt:lpstr>
      <vt:lpstr>RAPasteHeaders</vt:lpstr>
      <vt:lpstr>RCDataStart</vt:lpstr>
      <vt:lpstr>RCFieldStart</vt:lpstr>
      <vt:lpstr>RCGridNames</vt:lpstr>
      <vt:lpstr>RCGrids</vt:lpstr>
      <vt:lpstr>RCPasteHeaders</vt:lpstr>
      <vt:lpstr>'Income Statement'!RGT_CLK</vt:lpstr>
      <vt:lpstr>'Balance Sheet'!RGT_CLK2</vt:lpstr>
      <vt:lpstr>'Cash Flow'!RGT_CLK3</vt:lpstr>
      <vt:lpstr>Reconciliation!RGT_CLK4</vt:lpstr>
      <vt:lpstr>'SBC &amp; Amortization'!RGT_CLK5</vt:lpstr>
      <vt:lpstr>Ratios!RGT_CLK6</vt:lpstr>
      <vt:lpstr>Custom!RGT_CLK7</vt:lpstr>
      <vt:lpstr>RGT_CLK7</vt:lpstr>
      <vt:lpstr>SADataStart</vt:lpstr>
      <vt:lpstr>SAFieldStart</vt:lpstr>
      <vt:lpstr>SAGridNames</vt:lpstr>
      <vt:lpstr>SAGrids</vt:lpstr>
      <vt:lpstr>SAPasteHeaders</vt:lpstr>
      <vt:lpstr>SGGridNames</vt:lpstr>
      <vt:lpstr>SGGrids</vt:lpstr>
      <vt:lpstr>SGPasteHeaders</vt:lpstr>
      <vt:lpstr>StartPoint</vt:lpstr>
      <vt:lpstr>TK</vt:lpstr>
    </vt:vector>
  </TitlesOfParts>
  <Company>Bloomberg LP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XFA_Segments5-2016</dc:title>
  <dc:creator>anaji1</dc:creator>
  <cp:lastModifiedBy>AMANN Guillaume</cp:lastModifiedBy>
  <cp:lastPrinted>2017-09-14T21:15:53Z</cp:lastPrinted>
  <dcterms:created xsi:type="dcterms:W3CDTF">2015-02-04T20:13:09Z</dcterms:created>
  <dcterms:modified xsi:type="dcterms:W3CDTF">2024-09-03T16:46:04Z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0x010100AA52074DF282F64DB6709AA5E4FDDBC4</vt:lpwstr>
  </property>
  <property fmtid="{D5CDD505-2E9C-101B-9397-08002B2CF9AE}" pid="3" name="TaxKeyword">
    <vt:lpwstr/>
  </property>
</Properties>
</file>